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6.xml" ContentType="application/vnd.openxmlformats-officedocument.spreadsheetml.table+xml"/>
  <Override PartName="/xl/queryTables/queryTable5.xml" ContentType="application/vnd.openxmlformats-officedocument.spreadsheetml.query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queryTables/queryTable6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ALL DOCUMENTS\ASTON NOTES\Referred\SUBMISSION\"/>
    </mc:Choice>
  </mc:AlternateContent>
  <xr:revisionPtr revIDLastSave="0" documentId="13_ncr:1_{C4DE2207-1FBD-4AA6-969D-4E4DD8A3A7D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ask 4.0" sheetId="7" r:id="rId1"/>
    <sheet name="Task 4.1 Counting Blank Cells" sheetId="8" r:id="rId2"/>
    <sheet name="Task 4.1 Deleting Blank Cells" sheetId="9" r:id="rId3"/>
    <sheet name="Task 4.2" sheetId="10" r:id="rId4"/>
    <sheet name="Task 4.3" sheetId="11" r:id="rId5"/>
    <sheet name="Task 4.4" sheetId="12" r:id="rId6"/>
    <sheet name="Postal Codes 1" sheetId="5" r:id="rId7"/>
    <sheet name="Postal Codes 2" sheetId="4" r:id="rId8"/>
  </sheets>
  <definedNames>
    <definedName name="ExternalData_1" localSheetId="0" hidden="1">'Task 4.0'!$A$1:$K$2001</definedName>
    <definedName name="ExternalData_1" localSheetId="1" hidden="1">'Task 4.1 Counting Blank Cells'!$A$1:$K$2001</definedName>
    <definedName name="ExternalData_1" localSheetId="2" hidden="1">'Task 4.1 Deleting Blank Cells'!$A$1:$K$1987</definedName>
    <definedName name="ExternalData_1" localSheetId="3" hidden="1">'Task 4.2'!$A$1:$K$1987</definedName>
    <definedName name="ExternalData_1" localSheetId="4" hidden="1">'Task 4.3'!$A$1:$K$1987</definedName>
    <definedName name="ExternalData_1" localSheetId="5" hidden="1">'Task 4.4'!$A$1:$L$1987</definedName>
    <definedName name="postcode">#REF!</definedName>
    <definedName name="postcode2">#REF!</definedName>
    <definedName name="Postcodes">'Postal Codes 1'!$B$2:$C$1540</definedName>
    <definedName name="ProductName" localSheetId="5">'Task 4.4'!#REF!</definedName>
    <definedName name="ProductName">'Task 4.3'!$R$4:$U$13</definedName>
    <definedName name="test">'Postal Codes 1'!$B$1:$C$1540</definedName>
  </definedNames>
  <calcPr calcId="191029"/>
  <pivotCaches>
    <pivotCache cacheId="0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2" i="12" l="1"/>
  <c r="E43" i="12"/>
  <c r="E55" i="12"/>
  <c r="E76" i="12"/>
  <c r="E96" i="12"/>
  <c r="E97" i="12"/>
  <c r="E98" i="12"/>
  <c r="E102" i="12"/>
  <c r="E111" i="12"/>
  <c r="E129" i="12"/>
  <c r="E130" i="12"/>
  <c r="E134" i="12"/>
  <c r="E135" i="12"/>
  <c r="E136" i="12"/>
  <c r="E145" i="12"/>
  <c r="E152" i="12"/>
  <c r="E160" i="12"/>
  <c r="E175" i="12"/>
  <c r="E176" i="12"/>
  <c r="E177" i="12"/>
  <c r="E178" i="12"/>
  <c r="E182" i="12"/>
  <c r="E194" i="12"/>
  <c r="E198" i="12"/>
  <c r="E200" i="12"/>
  <c r="E209" i="12"/>
  <c r="E210" i="12"/>
  <c r="E216" i="12"/>
  <c r="E232" i="12"/>
  <c r="E235" i="12"/>
  <c r="E236" i="12"/>
  <c r="E239" i="12"/>
  <c r="E273" i="12"/>
  <c r="E274" i="12"/>
  <c r="E280" i="12"/>
  <c r="E284" i="12"/>
  <c r="E287" i="12"/>
  <c r="E288" i="12"/>
  <c r="E310" i="12"/>
  <c r="E311" i="12"/>
  <c r="E315" i="12"/>
  <c r="E316" i="12"/>
  <c r="E337" i="12"/>
  <c r="E348" i="12"/>
  <c r="E358" i="12"/>
  <c r="E368" i="12"/>
  <c r="E369" i="12"/>
  <c r="E370" i="12"/>
  <c r="E374" i="12"/>
  <c r="E378" i="12"/>
  <c r="E382" i="12"/>
  <c r="E385" i="12"/>
  <c r="E386" i="12"/>
  <c r="E412" i="12"/>
  <c r="E415" i="12"/>
  <c r="E416" i="12"/>
  <c r="E424" i="12"/>
  <c r="E447" i="12"/>
  <c r="E449" i="12"/>
  <c r="E450" i="12"/>
  <c r="E465" i="12"/>
  <c r="E473" i="12"/>
  <c r="E475" i="12"/>
  <c r="E476" i="12"/>
  <c r="E491" i="12"/>
  <c r="E492" i="12"/>
  <c r="E495" i="12"/>
  <c r="E511" i="12"/>
  <c r="E513" i="12"/>
  <c r="E514" i="12"/>
  <c r="E529" i="12"/>
  <c r="E545" i="12"/>
  <c r="E550" i="12"/>
  <c r="E551" i="12"/>
  <c r="E552" i="12"/>
  <c r="E553" i="12"/>
  <c r="E554" i="12"/>
  <c r="E555" i="12"/>
  <c r="E566" i="12"/>
  <c r="E593" i="12"/>
  <c r="E600" i="12"/>
  <c r="E615" i="12"/>
  <c r="E619" i="12"/>
  <c r="E623" i="12"/>
  <c r="E630" i="12"/>
  <c r="E631" i="12"/>
  <c r="E657" i="12"/>
  <c r="E658" i="12"/>
  <c r="E664" i="12"/>
  <c r="E672" i="12"/>
  <c r="E687" i="12"/>
  <c r="E694" i="12"/>
  <c r="E698" i="12"/>
  <c r="E701" i="12"/>
  <c r="E702" i="12"/>
  <c r="E705" i="12"/>
  <c r="E706" i="12"/>
  <c r="E728" i="12"/>
  <c r="E731" i="12"/>
  <c r="E736" i="12"/>
  <c r="E737" i="12"/>
  <c r="E742" i="12"/>
  <c r="E743" i="12"/>
  <c r="E758" i="12"/>
  <c r="E759" i="12"/>
  <c r="E761" i="12"/>
  <c r="E762" i="12"/>
  <c r="E770" i="12"/>
  <c r="E781" i="12"/>
  <c r="E786" i="12"/>
  <c r="E790" i="12"/>
  <c r="E791" i="12"/>
  <c r="E792" i="12"/>
  <c r="E800" i="12"/>
  <c r="E801" i="12"/>
  <c r="E806" i="12"/>
  <c r="E811" i="12"/>
  <c r="E834" i="12"/>
  <c r="E838" i="12"/>
  <c r="E841" i="12"/>
  <c r="E842" i="12"/>
  <c r="E844" i="12"/>
  <c r="E845" i="12"/>
  <c r="E864" i="12"/>
  <c r="E865" i="12"/>
  <c r="E870" i="12"/>
  <c r="E879" i="12"/>
  <c r="E880" i="12"/>
  <c r="E882" i="12"/>
  <c r="E886" i="12"/>
  <c r="E897" i="12"/>
  <c r="E898" i="12"/>
  <c r="E913" i="12"/>
  <c r="E919" i="12"/>
  <c r="E920" i="12"/>
  <c r="E928" i="12"/>
  <c r="E935" i="12"/>
  <c r="E938" i="12"/>
  <c r="E939" i="12"/>
  <c r="E940" i="12"/>
  <c r="E943" i="12"/>
  <c r="E950" i="12"/>
  <c r="E966" i="12"/>
  <c r="E976" i="12"/>
  <c r="E977" i="12"/>
  <c r="E984" i="12"/>
  <c r="E987" i="12"/>
  <c r="E988" i="12"/>
  <c r="E1003" i="12"/>
  <c r="E1007" i="12"/>
  <c r="E1017" i="12"/>
  <c r="E1040" i="12"/>
  <c r="E1041" i="12"/>
  <c r="E1055" i="12"/>
  <c r="E1056" i="12"/>
  <c r="E1071" i="12"/>
  <c r="E1072" i="12"/>
  <c r="E1074" i="12"/>
  <c r="E1078" i="12"/>
  <c r="E1104" i="12"/>
  <c r="E1105" i="12"/>
  <c r="E1119" i="12"/>
  <c r="E1120" i="12"/>
  <c r="E1121" i="12"/>
  <c r="E1122" i="12"/>
  <c r="E1126" i="12"/>
  <c r="E1127" i="12"/>
  <c r="E1153" i="12"/>
  <c r="E1154" i="12"/>
  <c r="E1158" i="12"/>
  <c r="E1159" i="12"/>
  <c r="E1174" i="12"/>
  <c r="E1175" i="12"/>
  <c r="E1176" i="12"/>
  <c r="E1195" i="12"/>
  <c r="E1206" i="12"/>
  <c r="E1216" i="12"/>
  <c r="E1217" i="12"/>
  <c r="E1227" i="12"/>
  <c r="E1237" i="12"/>
  <c r="E1244" i="12"/>
  <c r="E1245" i="12"/>
  <c r="E1246" i="12"/>
  <c r="E1247" i="12"/>
  <c r="E1248" i="12"/>
  <c r="E1249" i="12"/>
  <c r="E1250" i="12"/>
  <c r="E1254" i="12"/>
  <c r="E1255" i="12"/>
  <c r="E1280" i="12"/>
  <c r="E1281" i="12"/>
  <c r="E1287" i="12"/>
  <c r="E1288" i="12"/>
  <c r="E1291" i="12"/>
  <c r="E1302" i="12"/>
  <c r="E1303" i="12"/>
  <c r="E1304" i="12"/>
  <c r="E1305" i="12"/>
  <c r="E1341" i="12"/>
  <c r="E1342" i="12"/>
  <c r="E1343" i="12"/>
  <c r="E1344" i="12"/>
  <c r="E1345" i="12"/>
  <c r="E1355" i="12"/>
  <c r="E1367" i="12"/>
  <c r="E1371" i="12"/>
  <c r="E1375" i="12"/>
  <c r="E1379" i="12"/>
  <c r="E1386" i="12"/>
  <c r="E1387" i="12"/>
  <c r="E1395" i="12"/>
  <c r="E1407" i="12"/>
  <c r="E1408" i="12"/>
  <c r="E1409" i="12"/>
  <c r="E1410" i="12"/>
  <c r="E1411" i="12"/>
  <c r="E1426" i="12"/>
  <c r="E1427" i="12"/>
  <c r="E1435" i="12"/>
  <c r="E1439" i="12"/>
  <c r="E1451" i="12"/>
  <c r="E1452" i="12"/>
  <c r="E1455" i="12"/>
  <c r="E1456" i="12"/>
  <c r="E1457" i="12"/>
  <c r="E1458" i="12"/>
  <c r="E1474" i="12"/>
  <c r="E1480" i="12"/>
  <c r="E1484" i="12"/>
  <c r="E1487" i="12"/>
  <c r="E1488" i="12"/>
  <c r="E1489" i="12"/>
  <c r="E1490" i="12"/>
  <c r="E1491" i="12"/>
  <c r="E1495" i="12"/>
  <c r="E1507" i="12"/>
  <c r="E1511" i="12"/>
  <c r="E1532" i="12"/>
  <c r="E1537" i="12"/>
  <c r="E1544" i="12"/>
  <c r="E1547" i="12"/>
  <c r="E1548" i="12"/>
  <c r="E1553" i="12"/>
  <c r="E1554" i="12"/>
  <c r="E1555" i="12"/>
  <c r="E1559" i="12"/>
  <c r="E1567" i="12"/>
  <c r="E1571" i="12"/>
  <c r="E1585" i="12"/>
  <c r="E1586" i="12"/>
  <c r="E1587" i="12"/>
  <c r="E1591" i="12"/>
  <c r="E1592" i="12"/>
  <c r="E1595" i="12"/>
  <c r="E1596" i="12"/>
  <c r="E1618" i="12"/>
  <c r="E1619" i="12"/>
  <c r="E1622" i="12"/>
  <c r="E1623" i="12"/>
  <c r="E1628" i="12"/>
  <c r="E1631" i="12"/>
  <c r="E1640" i="12"/>
  <c r="E1656" i="12"/>
  <c r="E1659" i="12"/>
  <c r="E1660" i="12"/>
  <c r="E1664" i="12"/>
  <c r="E1673" i="12"/>
  <c r="E1675" i="12"/>
  <c r="E1676" i="12"/>
  <c r="E1677" i="12"/>
  <c r="E1679" i="12"/>
  <c r="E1680" i="12"/>
  <c r="E1688" i="12"/>
  <c r="E1696" i="12"/>
  <c r="E1704" i="12"/>
  <c r="E1707" i="12"/>
  <c r="E1708" i="12"/>
  <c r="E1716" i="12"/>
  <c r="E1717" i="12"/>
  <c r="E1719" i="12"/>
  <c r="E1720" i="12"/>
  <c r="E1728" i="12"/>
  <c r="E1741" i="12"/>
  <c r="E1742" i="12"/>
  <c r="E1743" i="12"/>
  <c r="E1744" i="12"/>
  <c r="E1752" i="12"/>
  <c r="E1759" i="12"/>
  <c r="E1760" i="12"/>
  <c r="E1768" i="12"/>
  <c r="E1771" i="12"/>
  <c r="E1772" i="12"/>
  <c r="E1784" i="12"/>
  <c r="E1791" i="12"/>
  <c r="E1792" i="12"/>
  <c r="E1804" i="12"/>
  <c r="E1808" i="12"/>
  <c r="E1815" i="12"/>
  <c r="E1816" i="12"/>
  <c r="E1823" i="12"/>
  <c r="E1824" i="12"/>
  <c r="E1828" i="12"/>
  <c r="E1848" i="12"/>
  <c r="E1855" i="12"/>
  <c r="E1856" i="12"/>
  <c r="E1868" i="12"/>
  <c r="E1869" i="12"/>
  <c r="E1871" i="12"/>
  <c r="E1872" i="12"/>
  <c r="E1880" i="12"/>
  <c r="E1887" i="12"/>
  <c r="E1888" i="12"/>
  <c r="E1896" i="12"/>
  <c r="E1908" i="12"/>
  <c r="E1909" i="12"/>
  <c r="E1911" i="12"/>
  <c r="E1912" i="12"/>
  <c r="E1916" i="12"/>
  <c r="E1920" i="12"/>
  <c r="E1931" i="12"/>
  <c r="E1932" i="12"/>
  <c r="E1933" i="12"/>
  <c r="E1935" i="12"/>
  <c r="E1936" i="12"/>
  <c r="E1940" i="12"/>
  <c r="E1942" i="12"/>
  <c r="E1943" i="12"/>
  <c r="E1955" i="12"/>
  <c r="E1956" i="12"/>
  <c r="E1957" i="12"/>
  <c r="E1958" i="12"/>
  <c r="E1959" i="12"/>
  <c r="E1960" i="12"/>
  <c r="E1967" i="12"/>
  <c r="E1968" i="12"/>
  <c r="E1972" i="12"/>
  <c r="E1975" i="12"/>
  <c r="E1976" i="12"/>
  <c r="E1984" i="12"/>
  <c r="E1985" i="12"/>
  <c r="E1986" i="12"/>
  <c r="E1987" i="12"/>
  <c r="E2" i="12"/>
  <c r="C6" i="12"/>
  <c r="C13" i="12"/>
  <c r="C14" i="12"/>
  <c r="C15" i="12"/>
  <c r="C16" i="12"/>
  <c r="C17" i="12"/>
  <c r="C18" i="12"/>
  <c r="C20" i="12"/>
  <c r="C22" i="12"/>
  <c r="C30" i="12"/>
  <c r="C31" i="12"/>
  <c r="C33" i="12"/>
  <c r="C34" i="12"/>
  <c r="C35" i="12"/>
  <c r="C36" i="12"/>
  <c r="C37" i="12"/>
  <c r="C38" i="12"/>
  <c r="C45" i="12"/>
  <c r="C46" i="12"/>
  <c r="C61" i="12"/>
  <c r="C62" i="12"/>
  <c r="C63" i="12"/>
  <c r="C64" i="12"/>
  <c r="C65" i="12"/>
  <c r="C66" i="12"/>
  <c r="C70" i="12"/>
  <c r="C77" i="12"/>
  <c r="C78" i="12"/>
  <c r="C79" i="12"/>
  <c r="C80" i="12"/>
  <c r="C81" i="12"/>
  <c r="C82" i="12"/>
  <c r="C84" i="12"/>
  <c r="C86" i="12"/>
  <c r="C94" i="12"/>
  <c r="C95" i="12"/>
  <c r="C97" i="12"/>
  <c r="C98" i="12"/>
  <c r="C100" i="12"/>
  <c r="C101" i="12"/>
  <c r="C102" i="12"/>
  <c r="C110" i="12"/>
  <c r="C114" i="12"/>
  <c r="C117" i="12"/>
  <c r="C118" i="12"/>
  <c r="C125" i="12"/>
  <c r="C126" i="12"/>
  <c r="C127" i="12"/>
  <c r="C128" i="12"/>
  <c r="C129" i="12"/>
  <c r="C130" i="12"/>
  <c r="C142" i="12"/>
  <c r="C143" i="12"/>
  <c r="C144" i="12"/>
  <c r="C145" i="12"/>
  <c r="C146" i="12"/>
  <c r="C148" i="12"/>
  <c r="C149" i="12"/>
  <c r="C158" i="12"/>
  <c r="C159" i="12"/>
  <c r="C161" i="12"/>
  <c r="C162" i="12"/>
  <c r="C164" i="12"/>
  <c r="C166" i="12"/>
  <c r="C171" i="12"/>
  <c r="C173" i="12"/>
  <c r="C174" i="12"/>
  <c r="C178" i="12"/>
  <c r="C181" i="12"/>
  <c r="C182" i="12"/>
  <c r="C189" i="12"/>
  <c r="C190" i="12"/>
  <c r="C191" i="12"/>
  <c r="C192" i="12"/>
  <c r="C193" i="12"/>
  <c r="C194" i="12"/>
  <c r="C198" i="12"/>
  <c r="C205" i="12"/>
  <c r="C206" i="12"/>
  <c r="C207" i="12"/>
  <c r="C208" i="12"/>
  <c r="C209" i="12"/>
  <c r="C210" i="12"/>
  <c r="C212" i="12"/>
  <c r="C213" i="12"/>
  <c r="C223" i="12"/>
  <c r="C225" i="12"/>
  <c r="C226" i="12"/>
  <c r="C227" i="12"/>
  <c r="C228" i="12"/>
  <c r="C229" i="12"/>
  <c r="C230" i="12"/>
  <c r="C235" i="12"/>
  <c r="C236" i="12"/>
  <c r="C237" i="12"/>
  <c r="C238" i="12"/>
  <c r="C242" i="12"/>
  <c r="C245" i="12"/>
  <c r="C246" i="12"/>
  <c r="C254" i="12"/>
  <c r="C255" i="12"/>
  <c r="C256" i="12"/>
  <c r="C257" i="12"/>
  <c r="C258" i="12"/>
  <c r="C269" i="12"/>
  <c r="C270" i="12"/>
  <c r="C271" i="12"/>
  <c r="C272" i="12"/>
  <c r="C273" i="12"/>
  <c r="C274" i="12"/>
  <c r="C276" i="12"/>
  <c r="C278" i="12"/>
  <c r="C286" i="12"/>
  <c r="C287" i="12"/>
  <c r="C289" i="12"/>
  <c r="C290" i="12"/>
  <c r="C291" i="12"/>
  <c r="C292" i="12"/>
  <c r="C294" i="12"/>
  <c r="C298" i="12"/>
  <c r="C301" i="12"/>
  <c r="C305" i="12"/>
  <c r="C308" i="12"/>
  <c r="C309" i="12"/>
  <c r="C310" i="12"/>
  <c r="C317" i="12"/>
  <c r="C318" i="12"/>
  <c r="C319" i="12"/>
  <c r="C320" i="12"/>
  <c r="C324" i="12"/>
  <c r="C325" i="12"/>
  <c r="C330" i="12"/>
  <c r="C335" i="12"/>
  <c r="C336" i="12"/>
  <c r="C337" i="12"/>
  <c r="C338" i="12"/>
  <c r="C339" i="12"/>
  <c r="C346" i="12"/>
  <c r="C347" i="12"/>
  <c r="C349" i="12"/>
  <c r="C350" i="12"/>
  <c r="C351" i="12"/>
  <c r="C352" i="12"/>
  <c r="C353" i="12"/>
  <c r="C354" i="12"/>
  <c r="C356" i="12"/>
  <c r="C358" i="12"/>
  <c r="C365" i="12"/>
  <c r="C368" i="12"/>
  <c r="C369" i="12"/>
  <c r="C370" i="12"/>
  <c r="C371" i="12"/>
  <c r="C372" i="12"/>
  <c r="C373" i="12"/>
  <c r="C374" i="12"/>
  <c r="C384" i="12"/>
  <c r="C385" i="12"/>
  <c r="C388" i="12"/>
  <c r="C389" i="12"/>
  <c r="C394" i="12"/>
  <c r="C397" i="12"/>
  <c r="C398" i="12"/>
  <c r="C399" i="12"/>
  <c r="C403" i="12"/>
  <c r="C404" i="12"/>
  <c r="C406" i="12"/>
  <c r="C414" i="12"/>
  <c r="C415" i="12"/>
  <c r="C416" i="12"/>
  <c r="C417" i="12"/>
  <c r="C418" i="12"/>
  <c r="C422" i="12"/>
  <c r="C426" i="12"/>
  <c r="C429" i="12"/>
  <c r="C430" i="12"/>
  <c r="C431" i="12"/>
  <c r="C432" i="12"/>
  <c r="C433" i="12"/>
  <c r="C436" i="12"/>
  <c r="C437" i="12"/>
  <c r="C447" i="12"/>
  <c r="C448" i="12"/>
  <c r="C449" i="12"/>
  <c r="C450" i="12"/>
  <c r="C452" i="12"/>
  <c r="C453" i="12"/>
  <c r="C454" i="12"/>
  <c r="C458" i="12"/>
  <c r="C463" i="12"/>
  <c r="C464" i="12"/>
  <c r="C467" i="12"/>
  <c r="C468" i="12"/>
  <c r="C470" i="12"/>
  <c r="C477" i="12"/>
  <c r="C478" i="12"/>
  <c r="C482" i="12"/>
  <c r="C485" i="12"/>
  <c r="C486" i="12"/>
  <c r="C493" i="12"/>
  <c r="C494" i="12"/>
  <c r="C495" i="12"/>
  <c r="C496" i="12"/>
  <c r="C497" i="12"/>
  <c r="C501" i="12"/>
  <c r="C502" i="12"/>
  <c r="C509" i="12"/>
  <c r="C510" i="12"/>
  <c r="C511" i="12"/>
  <c r="C512" i="12"/>
  <c r="C513" i="12"/>
  <c r="C516" i="12"/>
  <c r="C523" i="12"/>
  <c r="C526" i="12"/>
  <c r="C527" i="12"/>
  <c r="C528" i="12"/>
  <c r="C529" i="12"/>
  <c r="C530" i="12"/>
  <c r="C532" i="12"/>
  <c r="C543" i="12"/>
  <c r="C545" i="12"/>
  <c r="C546" i="12"/>
  <c r="C548" i="12"/>
  <c r="C549" i="12"/>
  <c r="C550" i="12"/>
  <c r="C554" i="12"/>
  <c r="C557" i="12"/>
  <c r="C561" i="12"/>
  <c r="C562" i="12"/>
  <c r="C564" i="12"/>
  <c r="C573" i="12"/>
  <c r="C575" i="12"/>
  <c r="C576" i="12"/>
  <c r="C580" i="12"/>
  <c r="C581" i="12"/>
  <c r="C586" i="12"/>
  <c r="C589" i="12"/>
  <c r="C590" i="12"/>
  <c r="C591" i="12"/>
  <c r="C592" i="12"/>
  <c r="C593" i="12"/>
  <c r="C605" i="12"/>
  <c r="C606" i="12"/>
  <c r="C607" i="12"/>
  <c r="C608" i="12"/>
  <c r="C609" i="12"/>
  <c r="C610" i="12"/>
  <c r="C611" i="12"/>
  <c r="C612" i="12"/>
  <c r="C613" i="12"/>
  <c r="C614" i="12"/>
  <c r="C624" i="12"/>
  <c r="C625" i="12"/>
  <c r="C626" i="12"/>
  <c r="C628" i="12"/>
  <c r="C634" i="12"/>
  <c r="C635" i="12"/>
  <c r="C639" i="12"/>
  <c r="C640" i="12"/>
  <c r="C642" i="12"/>
  <c r="C644" i="12"/>
  <c r="C650" i="12"/>
  <c r="C653" i="12"/>
  <c r="C657" i="12"/>
  <c r="C658" i="12"/>
  <c r="C660" i="12"/>
  <c r="C664" i="12"/>
  <c r="C666" i="12"/>
  <c r="C671" i="12"/>
  <c r="C675" i="12"/>
  <c r="C676" i="12"/>
  <c r="C678" i="12"/>
  <c r="C682" i="12"/>
  <c r="C685" i="12"/>
  <c r="C686" i="12"/>
  <c r="C687" i="12"/>
  <c r="C688" i="12"/>
  <c r="C689" i="12"/>
  <c r="C702" i="12"/>
  <c r="C703" i="12"/>
  <c r="C704" i="12"/>
  <c r="C705" i="12"/>
  <c r="C706" i="12"/>
  <c r="C714" i="12"/>
  <c r="C717" i="12"/>
  <c r="C719" i="12"/>
  <c r="C720" i="12"/>
  <c r="C721" i="12"/>
  <c r="C722" i="12"/>
  <c r="C724" i="12"/>
  <c r="C725" i="12"/>
  <c r="C734" i="12"/>
  <c r="C735" i="12"/>
  <c r="C736" i="12"/>
  <c r="C737" i="12"/>
  <c r="C738" i="12"/>
  <c r="C740" i="12"/>
  <c r="C749" i="12"/>
  <c r="C752" i="12"/>
  <c r="C753" i="12"/>
  <c r="C754" i="12"/>
  <c r="C755" i="12"/>
  <c r="C756" i="12"/>
  <c r="C758" i="12"/>
  <c r="C760" i="12"/>
  <c r="C762" i="12"/>
  <c r="C763" i="12"/>
  <c r="C767" i="12"/>
  <c r="C768" i="12"/>
  <c r="C771" i="12"/>
  <c r="C772" i="12"/>
  <c r="C774" i="12"/>
  <c r="C781" i="12"/>
  <c r="C785" i="12"/>
  <c r="C786" i="12"/>
  <c r="C788" i="12"/>
  <c r="C789" i="12"/>
  <c r="C798" i="12"/>
  <c r="C799" i="12"/>
  <c r="C803" i="12"/>
  <c r="C804" i="12"/>
  <c r="C806" i="12"/>
  <c r="C808" i="12"/>
  <c r="C813" i="12"/>
  <c r="C815" i="12"/>
  <c r="C816" i="12"/>
  <c r="C817" i="12"/>
  <c r="C821" i="12"/>
  <c r="C826" i="12"/>
  <c r="C829" i="12"/>
  <c r="C830" i="12"/>
  <c r="C831" i="12"/>
  <c r="C832" i="12"/>
  <c r="C833" i="12"/>
  <c r="C834" i="12"/>
  <c r="C845" i="12"/>
  <c r="C846" i="12"/>
  <c r="C847" i="12"/>
  <c r="C848" i="12"/>
  <c r="C849" i="12"/>
  <c r="C850" i="12"/>
  <c r="C851" i="12"/>
  <c r="C852" i="12"/>
  <c r="C853" i="12"/>
  <c r="C862" i="12"/>
  <c r="C863" i="12"/>
  <c r="C864" i="12"/>
  <c r="C865" i="12"/>
  <c r="C868" i="12"/>
  <c r="C870" i="12"/>
  <c r="C872" i="12"/>
  <c r="C877" i="12"/>
  <c r="C878" i="12"/>
  <c r="C880" i="12"/>
  <c r="C881" i="12"/>
  <c r="C882" i="12"/>
  <c r="C883" i="12"/>
  <c r="C884" i="12"/>
  <c r="C885" i="12"/>
  <c r="C895" i="12"/>
  <c r="C896" i="12"/>
  <c r="C898" i="12"/>
  <c r="C900" i="12"/>
  <c r="C901" i="12"/>
  <c r="C902" i="12"/>
  <c r="C907" i="12"/>
  <c r="C909" i="12"/>
  <c r="C913" i="12"/>
  <c r="C916" i="12"/>
  <c r="C917" i="12"/>
  <c r="C918" i="12"/>
  <c r="C922" i="12"/>
  <c r="C925" i="12"/>
  <c r="C926" i="12"/>
  <c r="C927" i="12"/>
  <c r="C931" i="12"/>
  <c r="C932" i="12"/>
  <c r="C934" i="12"/>
  <c r="C936" i="12"/>
  <c r="C941" i="12"/>
  <c r="C942" i="12"/>
  <c r="C943" i="12"/>
  <c r="C944" i="12"/>
  <c r="C945" i="12"/>
  <c r="C949" i="12"/>
  <c r="C950" i="12"/>
  <c r="C957" i="12"/>
  <c r="C958" i="12"/>
  <c r="C959" i="12"/>
  <c r="C960" i="12"/>
  <c r="C961" i="12"/>
  <c r="C962" i="12"/>
  <c r="C966" i="12"/>
  <c r="C969" i="12"/>
  <c r="C970" i="12"/>
  <c r="C973" i="12"/>
  <c r="C974" i="12"/>
  <c r="C975" i="12"/>
  <c r="C976" i="12"/>
  <c r="C977" i="12"/>
  <c r="C978" i="12"/>
  <c r="C986" i="12"/>
  <c r="C989" i="12"/>
  <c r="C990" i="12"/>
  <c r="C991" i="12"/>
  <c r="C992" i="12"/>
  <c r="C993" i="12"/>
  <c r="C994" i="12"/>
  <c r="C998" i="12"/>
  <c r="C1001" i="12"/>
  <c r="C1002" i="12"/>
  <c r="C1006" i="12"/>
  <c r="C1007" i="12"/>
  <c r="C1008" i="12"/>
  <c r="C1009" i="12"/>
  <c r="C1010" i="12"/>
  <c r="C1017" i="12"/>
  <c r="C1018" i="12"/>
  <c r="C1021" i="12"/>
  <c r="C1022" i="12"/>
  <c r="C1023" i="12"/>
  <c r="C1024" i="12"/>
  <c r="C1025" i="12"/>
  <c r="C1026" i="12"/>
  <c r="C1034" i="12"/>
  <c r="C1037" i="12"/>
  <c r="C1038" i="12"/>
  <c r="C1039" i="12"/>
  <c r="C1040" i="12"/>
  <c r="C1041" i="12"/>
  <c r="C1042" i="12"/>
  <c r="C1050" i="12"/>
  <c r="C1053" i="12"/>
  <c r="C1054" i="12"/>
  <c r="C1055" i="12"/>
  <c r="C1056" i="12"/>
  <c r="C1057" i="12"/>
  <c r="C1058" i="12"/>
  <c r="C1062" i="12"/>
  <c r="C1065" i="12"/>
  <c r="C1066" i="12"/>
  <c r="C1070" i="12"/>
  <c r="C1071" i="12"/>
  <c r="C1072" i="12"/>
  <c r="C1073" i="12"/>
  <c r="C1074" i="12"/>
  <c r="C1078" i="12"/>
  <c r="C1079" i="12"/>
  <c r="C1081" i="12"/>
  <c r="C1085" i="12"/>
  <c r="C1086" i="12"/>
  <c r="C1087" i="12"/>
  <c r="C1088" i="12"/>
  <c r="C1089" i="12"/>
  <c r="C1090" i="12"/>
  <c r="C1094" i="12"/>
  <c r="C1097" i="12"/>
  <c r="C1098" i="12"/>
  <c r="C1101" i="12"/>
  <c r="C1102" i="12"/>
  <c r="C1103" i="12"/>
  <c r="C1104" i="12"/>
  <c r="C1105" i="12"/>
  <c r="C1106" i="12"/>
  <c r="C1114" i="12"/>
  <c r="C1117" i="12"/>
  <c r="C1118" i="12"/>
  <c r="C1119" i="12"/>
  <c r="C1120" i="12"/>
  <c r="C1121" i="12"/>
  <c r="C1122" i="12"/>
  <c r="C1126" i="12"/>
  <c r="C1129" i="12"/>
  <c r="C1130" i="12"/>
  <c r="C1134" i="12"/>
  <c r="C1135" i="12"/>
  <c r="C1136" i="12"/>
  <c r="C1137" i="12"/>
  <c r="C1138" i="12"/>
  <c r="C1145" i="12"/>
  <c r="C1146" i="12"/>
  <c r="C1149" i="12"/>
  <c r="C1150" i="12"/>
  <c r="C1151" i="12"/>
  <c r="C1152" i="12"/>
  <c r="C1153" i="12"/>
  <c r="C1154" i="12"/>
  <c r="C1162" i="12"/>
  <c r="C1165" i="12"/>
  <c r="C1166" i="12"/>
  <c r="C1167" i="12"/>
  <c r="C1168" i="12"/>
  <c r="C1169" i="12"/>
  <c r="C1170" i="12"/>
  <c r="C1178" i="12"/>
  <c r="C1181" i="12"/>
  <c r="C1182" i="12"/>
  <c r="C1183" i="12"/>
  <c r="C1184" i="12"/>
  <c r="C1185" i="12"/>
  <c r="C1186" i="12"/>
  <c r="C1190" i="12"/>
  <c r="C1193" i="12"/>
  <c r="C1194" i="12"/>
  <c r="C1198" i="12"/>
  <c r="C1199" i="12"/>
  <c r="C1200" i="12"/>
  <c r="C1201" i="12"/>
  <c r="C1202" i="12"/>
  <c r="C1206" i="12"/>
  <c r="C1209" i="12"/>
  <c r="C1213" i="12"/>
  <c r="C1214" i="12"/>
  <c r="C1215" i="12"/>
  <c r="C1216" i="12"/>
  <c r="C1217" i="12"/>
  <c r="C1218" i="12"/>
  <c r="C1222" i="12"/>
  <c r="C1225" i="12"/>
  <c r="C1226" i="12"/>
  <c r="C1227" i="12"/>
  <c r="C1228" i="12"/>
  <c r="C1229" i="12"/>
  <c r="C1230" i="12"/>
  <c r="C1231" i="12"/>
  <c r="C1232" i="12"/>
  <c r="C1233" i="12"/>
  <c r="C1234" i="12"/>
  <c r="C1242" i="12"/>
  <c r="C1245" i="12"/>
  <c r="C1246" i="12"/>
  <c r="C1247" i="12"/>
  <c r="C1248" i="12"/>
  <c r="C1249" i="12"/>
  <c r="C1250" i="12"/>
  <c r="C1254" i="12"/>
  <c r="C1255" i="12"/>
  <c r="C1257" i="12"/>
  <c r="C1258" i="12"/>
  <c r="C1262" i="12"/>
  <c r="C1263" i="12"/>
  <c r="C1264" i="12"/>
  <c r="C1265" i="12"/>
  <c r="C1266" i="12"/>
  <c r="C1273" i="12"/>
  <c r="C1274" i="12"/>
  <c r="C1277" i="12"/>
  <c r="C1278" i="12"/>
  <c r="C1279" i="12"/>
  <c r="C1280" i="12"/>
  <c r="C1281" i="12"/>
  <c r="C1282" i="12"/>
  <c r="C1290" i="12"/>
  <c r="C1291" i="12"/>
  <c r="C1293" i="12"/>
  <c r="C1294" i="12"/>
  <c r="C1295" i="12"/>
  <c r="C1296" i="12"/>
  <c r="C1297" i="12"/>
  <c r="C1298" i="12"/>
  <c r="C1306" i="12"/>
  <c r="C1309" i="12"/>
  <c r="C1310" i="12"/>
  <c r="C1311" i="12"/>
  <c r="C1312" i="12"/>
  <c r="C1313" i="12"/>
  <c r="C1314" i="12"/>
  <c r="C1318" i="12"/>
  <c r="C1321" i="12"/>
  <c r="C1322" i="12"/>
  <c r="C1326" i="12"/>
  <c r="C1327" i="12"/>
  <c r="C1328" i="12"/>
  <c r="C1329" i="12"/>
  <c r="C1330" i="12"/>
  <c r="C1334" i="12"/>
  <c r="C1337" i="12"/>
  <c r="C1341" i="12"/>
  <c r="C1342" i="12"/>
  <c r="C1343" i="12"/>
  <c r="C1344" i="12"/>
  <c r="C1345" i="12"/>
  <c r="C1346" i="12"/>
  <c r="C1350" i="12"/>
  <c r="C1353" i="12"/>
  <c r="C1354" i="12"/>
  <c r="C1357" i="12"/>
  <c r="C1358" i="12"/>
  <c r="C1359" i="12"/>
  <c r="C1360" i="12"/>
  <c r="C1361" i="12"/>
  <c r="C1362" i="12"/>
  <c r="C1370" i="12"/>
  <c r="C1373" i="12"/>
  <c r="C1374" i="12"/>
  <c r="C1375" i="12"/>
  <c r="C1376" i="12"/>
  <c r="C1377" i="12"/>
  <c r="C1378" i="12"/>
  <c r="C1382" i="12"/>
  <c r="C1385" i="12"/>
  <c r="C1386" i="12"/>
  <c r="C1390" i="12"/>
  <c r="C1391" i="12"/>
  <c r="C1392" i="12"/>
  <c r="C1393" i="12"/>
  <c r="C1394" i="12"/>
  <c r="C1401" i="12"/>
  <c r="C1402" i="12"/>
  <c r="C1403" i="12"/>
  <c r="C1404" i="12"/>
  <c r="C1405" i="12"/>
  <c r="C1406" i="12"/>
  <c r="C1407" i="12"/>
  <c r="C1408" i="12"/>
  <c r="C1409" i="12"/>
  <c r="C1410" i="12"/>
  <c r="C1418" i="12"/>
  <c r="C1421" i="12"/>
  <c r="C1422" i="12"/>
  <c r="C1423" i="12"/>
  <c r="C1424" i="12"/>
  <c r="C1425" i="12"/>
  <c r="C1426" i="12"/>
  <c r="C1434" i="12"/>
  <c r="C1435" i="12"/>
  <c r="C1437" i="12"/>
  <c r="C1438" i="12"/>
  <c r="C1439" i="12"/>
  <c r="C1440" i="12"/>
  <c r="C1441" i="12"/>
  <c r="C1442" i="12"/>
  <c r="C1446" i="12"/>
  <c r="C1449" i="12"/>
  <c r="C1450" i="12"/>
  <c r="C1454" i="12"/>
  <c r="C1455" i="12"/>
  <c r="C1456" i="12"/>
  <c r="C1457" i="12"/>
  <c r="C1458" i="12"/>
  <c r="C1462" i="12"/>
  <c r="C1463" i="12"/>
  <c r="C1465" i="12"/>
  <c r="C1469" i="12"/>
  <c r="C1470" i="12"/>
  <c r="C1471" i="12"/>
  <c r="C1472" i="12"/>
  <c r="C1473" i="12"/>
  <c r="C1474" i="12"/>
  <c r="C1478" i="12"/>
  <c r="C1481" i="12"/>
  <c r="C1482" i="12"/>
  <c r="C1485" i="12"/>
  <c r="C1486" i="12"/>
  <c r="C1487" i="12"/>
  <c r="C1488" i="12"/>
  <c r="C1489" i="12"/>
  <c r="C1490" i="12"/>
  <c r="C1498" i="12"/>
  <c r="C1501" i="12"/>
  <c r="C1502" i="12"/>
  <c r="C1503" i="12"/>
  <c r="C1504" i="12"/>
  <c r="C1505" i="12"/>
  <c r="C1506" i="12"/>
  <c r="C1510" i="12"/>
  <c r="C1511" i="12"/>
  <c r="C1513" i="12"/>
  <c r="C1514" i="12"/>
  <c r="C1518" i="12"/>
  <c r="C1519" i="12"/>
  <c r="C1520" i="12"/>
  <c r="C1521" i="12"/>
  <c r="C1522" i="12"/>
  <c r="C1529" i="12"/>
  <c r="C1530" i="12"/>
  <c r="C1533" i="12"/>
  <c r="C1534" i="12"/>
  <c r="C1535" i="12"/>
  <c r="C1536" i="12"/>
  <c r="C1537" i="12"/>
  <c r="C1538" i="12"/>
  <c r="C1546" i="12"/>
  <c r="C1549" i="12"/>
  <c r="C1550" i="12"/>
  <c r="C1551" i="12"/>
  <c r="C1552" i="12"/>
  <c r="C1553" i="12"/>
  <c r="C1554" i="12"/>
  <c r="C1562" i="12"/>
  <c r="C1565" i="12"/>
  <c r="C1566" i="12"/>
  <c r="C1567" i="12"/>
  <c r="C1568" i="12"/>
  <c r="C1569" i="12"/>
  <c r="C1570" i="12"/>
  <c r="C1574" i="12"/>
  <c r="C1577" i="12"/>
  <c r="C1578" i="12"/>
  <c r="C1582" i="12"/>
  <c r="C1583" i="12"/>
  <c r="C1584" i="12"/>
  <c r="C1585" i="12"/>
  <c r="C1586" i="12"/>
  <c r="C1590" i="12"/>
  <c r="C1593" i="12"/>
  <c r="C1597" i="12"/>
  <c r="C1598" i="12"/>
  <c r="C1599" i="12"/>
  <c r="C1600" i="12"/>
  <c r="C1601" i="12"/>
  <c r="C1602" i="12"/>
  <c r="C1606" i="12"/>
  <c r="C1609" i="12"/>
  <c r="C1610" i="12"/>
  <c r="C1611" i="12"/>
  <c r="C1612" i="12"/>
  <c r="C1613" i="12"/>
  <c r="C1614" i="12"/>
  <c r="C1615" i="12"/>
  <c r="C1616" i="12"/>
  <c r="C1617" i="12"/>
  <c r="C1618" i="12"/>
  <c r="C1626" i="12"/>
  <c r="C1629" i="12"/>
  <c r="C1630" i="12"/>
  <c r="C1631" i="12"/>
  <c r="C1632" i="12"/>
  <c r="C1633" i="12"/>
  <c r="C1634" i="12"/>
  <c r="C1638" i="12"/>
  <c r="C1639" i="12"/>
  <c r="C1641" i="12"/>
  <c r="C1642" i="12"/>
  <c r="C1646" i="12"/>
  <c r="C1647" i="12"/>
  <c r="C1648" i="12"/>
  <c r="C1649" i="12"/>
  <c r="C1650" i="12"/>
  <c r="C1657" i="12"/>
  <c r="C1658" i="12"/>
  <c r="C1661" i="12"/>
  <c r="C1662" i="12"/>
  <c r="C1663" i="12"/>
  <c r="C1664" i="12"/>
  <c r="C1665" i="12"/>
  <c r="C1666" i="12"/>
  <c r="C1674" i="12"/>
  <c r="C1677" i="12"/>
  <c r="C1678" i="12"/>
  <c r="C1679" i="12"/>
  <c r="C1680" i="12"/>
  <c r="C1681" i="12"/>
  <c r="C1682" i="12"/>
  <c r="C1690" i="12"/>
  <c r="C1693" i="12"/>
  <c r="C1694" i="12"/>
  <c r="C1695" i="12"/>
  <c r="C1696" i="12"/>
  <c r="C1697" i="12"/>
  <c r="C1698" i="12"/>
  <c r="C1702" i="12"/>
  <c r="C1705" i="12"/>
  <c r="C1706" i="12"/>
  <c r="C1710" i="12"/>
  <c r="C1711" i="12"/>
  <c r="C1712" i="12"/>
  <c r="C1713" i="12"/>
  <c r="C1714" i="12"/>
  <c r="C1718" i="12"/>
  <c r="C1719" i="12"/>
  <c r="C1721" i="12"/>
  <c r="C1725" i="12"/>
  <c r="C1726" i="12"/>
  <c r="C1727" i="12"/>
  <c r="C1728" i="12"/>
  <c r="C1729" i="12"/>
  <c r="C1730" i="12"/>
  <c r="C1734" i="12"/>
  <c r="C1737" i="12"/>
  <c r="C1738" i="12"/>
  <c r="C1741" i="12"/>
  <c r="C1742" i="12"/>
  <c r="C1743" i="12"/>
  <c r="C1745" i="12"/>
  <c r="C1746" i="12"/>
  <c r="C1754" i="12"/>
  <c r="C1757" i="12"/>
  <c r="C1758" i="12"/>
  <c r="C1759" i="12"/>
  <c r="C1760" i="12"/>
  <c r="C1761" i="12"/>
  <c r="C1762" i="12"/>
  <c r="C1766" i="12"/>
  <c r="C1769" i="12"/>
  <c r="C1770" i="12"/>
  <c r="C1774" i="12"/>
  <c r="C1775" i="12"/>
  <c r="C1777" i="12"/>
  <c r="C1778" i="12"/>
  <c r="C1782" i="12"/>
  <c r="C1785" i="12"/>
  <c r="C1786" i="12"/>
  <c r="C1787" i="12"/>
  <c r="C1788" i="12"/>
  <c r="C1789" i="12"/>
  <c r="C1790" i="12"/>
  <c r="C1793" i="12"/>
  <c r="C1794" i="12"/>
  <c r="C1798" i="12"/>
  <c r="C1801" i="12"/>
  <c r="C1805" i="12"/>
  <c r="C1806" i="12"/>
  <c r="C1807" i="12"/>
  <c r="C1809" i="12"/>
  <c r="C1810" i="12"/>
  <c r="C1818" i="12"/>
  <c r="C1821" i="12"/>
  <c r="C1822" i="12"/>
  <c r="C1823" i="12"/>
  <c r="C1824" i="12"/>
  <c r="C1825" i="12"/>
  <c r="C1826" i="12"/>
  <c r="C1833" i="12"/>
  <c r="C1834" i="12"/>
  <c r="C1838" i="12"/>
  <c r="C1839" i="12"/>
  <c r="C1841" i="12"/>
  <c r="C1842" i="12"/>
  <c r="C1846" i="12"/>
  <c r="C1847" i="12"/>
  <c r="C1849" i="12"/>
  <c r="C1850" i="12"/>
  <c r="C1851" i="12"/>
  <c r="C1852" i="12"/>
  <c r="C1853" i="12"/>
  <c r="C1854" i="12"/>
  <c r="C1857" i="12"/>
  <c r="C1858" i="12"/>
  <c r="C1862" i="12"/>
  <c r="C1865" i="12"/>
  <c r="C1869" i="12"/>
  <c r="C1870" i="12"/>
  <c r="C1871" i="12"/>
  <c r="C1872" i="12"/>
  <c r="C1873" i="12"/>
  <c r="C1874" i="12"/>
  <c r="C1882" i="12"/>
  <c r="C1883" i="12"/>
  <c r="C1885" i="12"/>
  <c r="C1886" i="12"/>
  <c r="C1887" i="12"/>
  <c r="C1889" i="12"/>
  <c r="C1894" i="12"/>
  <c r="C1897" i="12"/>
  <c r="C1898" i="12"/>
  <c r="C1902" i="12"/>
  <c r="C1903" i="12"/>
  <c r="C1905" i="12"/>
  <c r="C1906" i="12"/>
  <c r="C1910" i="12"/>
  <c r="C1911" i="12"/>
  <c r="C1917" i="12"/>
  <c r="C1918" i="12"/>
  <c r="C1921" i="12"/>
  <c r="C1922" i="12"/>
  <c r="C1926" i="12"/>
  <c r="C1929" i="12"/>
  <c r="C1930" i="12"/>
  <c r="C1933" i="12"/>
  <c r="C1934" i="12"/>
  <c r="C1935" i="12"/>
  <c r="C1937" i="12"/>
  <c r="C1946" i="12"/>
  <c r="C1949" i="12"/>
  <c r="C1950" i="12"/>
  <c r="C1951" i="12"/>
  <c r="C1952" i="12"/>
  <c r="C1953" i="12"/>
  <c r="C1958" i="12"/>
  <c r="C1961" i="12"/>
  <c r="C1962" i="12"/>
  <c r="C1966" i="12"/>
  <c r="C1967" i="12"/>
  <c r="C1969" i="12"/>
  <c r="C1974" i="12"/>
  <c r="C1975" i="12"/>
  <c r="C1981" i="12"/>
  <c r="C1982" i="12"/>
  <c r="C1985" i="12"/>
  <c r="C1986" i="12"/>
  <c r="E3" i="11"/>
  <c r="E3" i="12" s="1"/>
  <c r="E4" i="11"/>
  <c r="E4" i="12" s="1"/>
  <c r="E5" i="11"/>
  <c r="E5" i="12" s="1"/>
  <c r="E6" i="11"/>
  <c r="E6" i="12" s="1"/>
  <c r="E7" i="11"/>
  <c r="E7" i="12" s="1"/>
  <c r="E8" i="11"/>
  <c r="E8" i="12" s="1"/>
  <c r="E9" i="11"/>
  <c r="E9" i="12" s="1"/>
  <c r="E10" i="11"/>
  <c r="E10" i="12" s="1"/>
  <c r="E11" i="11"/>
  <c r="E11" i="12" s="1"/>
  <c r="E12" i="11"/>
  <c r="E12" i="12" s="1"/>
  <c r="E13" i="11"/>
  <c r="E13" i="12" s="1"/>
  <c r="E14" i="11"/>
  <c r="E14" i="12" s="1"/>
  <c r="E15" i="11"/>
  <c r="E15" i="12" s="1"/>
  <c r="E16" i="11"/>
  <c r="E16" i="12" s="1"/>
  <c r="E17" i="11"/>
  <c r="E17" i="12" s="1"/>
  <c r="E18" i="11"/>
  <c r="E18" i="12" s="1"/>
  <c r="E19" i="11"/>
  <c r="E19" i="12" s="1"/>
  <c r="E20" i="11"/>
  <c r="E20" i="12" s="1"/>
  <c r="E21" i="11"/>
  <c r="E21" i="12" s="1"/>
  <c r="E22" i="11"/>
  <c r="E22" i="12" s="1"/>
  <c r="E23" i="11"/>
  <c r="E23" i="12" s="1"/>
  <c r="E24" i="11"/>
  <c r="E24" i="12" s="1"/>
  <c r="E25" i="11"/>
  <c r="E25" i="12" s="1"/>
  <c r="E26" i="11"/>
  <c r="E26" i="12" s="1"/>
  <c r="E27" i="11"/>
  <c r="E27" i="12" s="1"/>
  <c r="E28" i="11"/>
  <c r="E28" i="12" s="1"/>
  <c r="E29" i="11"/>
  <c r="E29" i="12" s="1"/>
  <c r="E30" i="11"/>
  <c r="E30" i="12" s="1"/>
  <c r="E31" i="11"/>
  <c r="E31" i="12" s="1"/>
  <c r="E32" i="11"/>
  <c r="E33" i="11"/>
  <c r="E33" i="12" s="1"/>
  <c r="E34" i="11"/>
  <c r="E34" i="12" s="1"/>
  <c r="E35" i="11"/>
  <c r="E35" i="12" s="1"/>
  <c r="E36" i="11"/>
  <c r="E36" i="12" s="1"/>
  <c r="E37" i="11"/>
  <c r="E37" i="12" s="1"/>
  <c r="E38" i="11"/>
  <c r="E38" i="12" s="1"/>
  <c r="E39" i="11"/>
  <c r="E39" i="12" s="1"/>
  <c r="E40" i="11"/>
  <c r="E40" i="12" s="1"/>
  <c r="E41" i="11"/>
  <c r="E41" i="12" s="1"/>
  <c r="E42" i="11"/>
  <c r="E42" i="12" s="1"/>
  <c r="E43" i="11"/>
  <c r="E44" i="11"/>
  <c r="E44" i="12" s="1"/>
  <c r="E45" i="11"/>
  <c r="E45" i="12" s="1"/>
  <c r="E46" i="11"/>
  <c r="E46" i="12" s="1"/>
  <c r="E47" i="11"/>
  <c r="E47" i="12" s="1"/>
  <c r="E48" i="11"/>
  <c r="E48" i="12" s="1"/>
  <c r="E49" i="11"/>
  <c r="E49" i="12" s="1"/>
  <c r="E50" i="11"/>
  <c r="E50" i="12" s="1"/>
  <c r="E51" i="11"/>
  <c r="E51" i="12" s="1"/>
  <c r="E52" i="11"/>
  <c r="E52" i="12" s="1"/>
  <c r="E53" i="11"/>
  <c r="E53" i="12" s="1"/>
  <c r="E54" i="11"/>
  <c r="E54" i="12" s="1"/>
  <c r="E55" i="11"/>
  <c r="E56" i="11"/>
  <c r="E56" i="12" s="1"/>
  <c r="E57" i="11"/>
  <c r="E57" i="12" s="1"/>
  <c r="E58" i="11"/>
  <c r="E58" i="12" s="1"/>
  <c r="E59" i="11"/>
  <c r="E59" i="12" s="1"/>
  <c r="E60" i="11"/>
  <c r="E60" i="12" s="1"/>
  <c r="E61" i="11"/>
  <c r="E61" i="12" s="1"/>
  <c r="E62" i="11"/>
  <c r="E62" i="12" s="1"/>
  <c r="E63" i="11"/>
  <c r="E63" i="12" s="1"/>
  <c r="E64" i="11"/>
  <c r="E64" i="12" s="1"/>
  <c r="E65" i="11"/>
  <c r="E65" i="12" s="1"/>
  <c r="E66" i="11"/>
  <c r="E66" i="12" s="1"/>
  <c r="E67" i="11"/>
  <c r="E67" i="12" s="1"/>
  <c r="E68" i="11"/>
  <c r="E68" i="12" s="1"/>
  <c r="E69" i="11"/>
  <c r="E69" i="12" s="1"/>
  <c r="E70" i="11"/>
  <c r="E70" i="12" s="1"/>
  <c r="E71" i="11"/>
  <c r="E71" i="12" s="1"/>
  <c r="E72" i="11"/>
  <c r="E72" i="12" s="1"/>
  <c r="E73" i="11"/>
  <c r="E73" i="12" s="1"/>
  <c r="E74" i="11"/>
  <c r="E74" i="12" s="1"/>
  <c r="E75" i="11"/>
  <c r="E75" i="12" s="1"/>
  <c r="E76" i="11"/>
  <c r="E77" i="11"/>
  <c r="E77" i="12" s="1"/>
  <c r="E78" i="11"/>
  <c r="E78" i="12" s="1"/>
  <c r="E79" i="11"/>
  <c r="E79" i="12" s="1"/>
  <c r="E80" i="11"/>
  <c r="E80" i="12" s="1"/>
  <c r="E81" i="11"/>
  <c r="E81" i="12" s="1"/>
  <c r="E82" i="11"/>
  <c r="E82" i="12" s="1"/>
  <c r="E83" i="11"/>
  <c r="E83" i="12" s="1"/>
  <c r="E84" i="11"/>
  <c r="E84" i="12" s="1"/>
  <c r="E85" i="11"/>
  <c r="E85" i="12" s="1"/>
  <c r="E86" i="11"/>
  <c r="E86" i="12" s="1"/>
  <c r="E87" i="11"/>
  <c r="E87" i="12" s="1"/>
  <c r="E88" i="11"/>
  <c r="E88" i="12" s="1"/>
  <c r="E89" i="11"/>
  <c r="E89" i="12" s="1"/>
  <c r="E90" i="11"/>
  <c r="E90" i="12" s="1"/>
  <c r="E91" i="11"/>
  <c r="E91" i="12" s="1"/>
  <c r="E92" i="11"/>
  <c r="E92" i="12" s="1"/>
  <c r="E93" i="11"/>
  <c r="E93" i="12" s="1"/>
  <c r="E94" i="11"/>
  <c r="E94" i="12" s="1"/>
  <c r="E95" i="11"/>
  <c r="E95" i="12" s="1"/>
  <c r="E96" i="11"/>
  <c r="E97" i="11"/>
  <c r="E98" i="11"/>
  <c r="E99" i="11"/>
  <c r="E99" i="12" s="1"/>
  <c r="E100" i="11"/>
  <c r="E100" i="12" s="1"/>
  <c r="E101" i="11"/>
  <c r="E101" i="12" s="1"/>
  <c r="E102" i="11"/>
  <c r="E103" i="11"/>
  <c r="E103" i="12" s="1"/>
  <c r="E104" i="11"/>
  <c r="E104" i="12" s="1"/>
  <c r="E105" i="11"/>
  <c r="E105" i="12" s="1"/>
  <c r="E106" i="11"/>
  <c r="E106" i="12" s="1"/>
  <c r="E107" i="11"/>
  <c r="E107" i="12" s="1"/>
  <c r="E108" i="11"/>
  <c r="E108" i="12" s="1"/>
  <c r="E109" i="11"/>
  <c r="E109" i="12" s="1"/>
  <c r="E110" i="11"/>
  <c r="E110" i="12" s="1"/>
  <c r="E111" i="11"/>
  <c r="E112" i="11"/>
  <c r="E112" i="12" s="1"/>
  <c r="E113" i="11"/>
  <c r="E113" i="12" s="1"/>
  <c r="E114" i="11"/>
  <c r="E114" i="12" s="1"/>
  <c r="E115" i="11"/>
  <c r="E115" i="12" s="1"/>
  <c r="E116" i="11"/>
  <c r="E116" i="12" s="1"/>
  <c r="E117" i="11"/>
  <c r="E117" i="12" s="1"/>
  <c r="E118" i="11"/>
  <c r="E118" i="12" s="1"/>
  <c r="E119" i="11"/>
  <c r="E119" i="12" s="1"/>
  <c r="E120" i="11"/>
  <c r="E120" i="12" s="1"/>
  <c r="E121" i="11"/>
  <c r="E121" i="12" s="1"/>
  <c r="E122" i="11"/>
  <c r="E122" i="12" s="1"/>
  <c r="E123" i="11"/>
  <c r="E123" i="12" s="1"/>
  <c r="E124" i="11"/>
  <c r="E124" i="12" s="1"/>
  <c r="E125" i="11"/>
  <c r="E125" i="12" s="1"/>
  <c r="E126" i="11"/>
  <c r="E126" i="12" s="1"/>
  <c r="E127" i="11"/>
  <c r="E127" i="12" s="1"/>
  <c r="E128" i="11"/>
  <c r="E128" i="12" s="1"/>
  <c r="E129" i="11"/>
  <c r="E130" i="11"/>
  <c r="E131" i="11"/>
  <c r="E131" i="12" s="1"/>
  <c r="E132" i="11"/>
  <c r="E132" i="12" s="1"/>
  <c r="E133" i="11"/>
  <c r="E133" i="12" s="1"/>
  <c r="E134" i="11"/>
  <c r="E135" i="11"/>
  <c r="E136" i="11"/>
  <c r="E137" i="11"/>
  <c r="E137" i="12" s="1"/>
  <c r="E138" i="11"/>
  <c r="E138" i="12" s="1"/>
  <c r="E139" i="11"/>
  <c r="E139" i="12" s="1"/>
  <c r="E140" i="11"/>
  <c r="E140" i="12" s="1"/>
  <c r="E141" i="11"/>
  <c r="E141" i="12" s="1"/>
  <c r="E142" i="11"/>
  <c r="E142" i="12" s="1"/>
  <c r="E143" i="11"/>
  <c r="E143" i="12" s="1"/>
  <c r="E144" i="11"/>
  <c r="E144" i="12" s="1"/>
  <c r="E145" i="11"/>
  <c r="E146" i="11"/>
  <c r="E146" i="12" s="1"/>
  <c r="E147" i="11"/>
  <c r="E147" i="12" s="1"/>
  <c r="E148" i="11"/>
  <c r="E148" i="12" s="1"/>
  <c r="E149" i="11"/>
  <c r="E149" i="12" s="1"/>
  <c r="E150" i="11"/>
  <c r="E150" i="12" s="1"/>
  <c r="E151" i="11"/>
  <c r="E151" i="12" s="1"/>
  <c r="E152" i="11"/>
  <c r="E153" i="11"/>
  <c r="E153" i="12" s="1"/>
  <c r="E154" i="11"/>
  <c r="E154" i="12" s="1"/>
  <c r="E155" i="11"/>
  <c r="E155" i="12" s="1"/>
  <c r="E156" i="11"/>
  <c r="E156" i="12" s="1"/>
  <c r="E157" i="11"/>
  <c r="E157" i="12" s="1"/>
  <c r="E158" i="11"/>
  <c r="E158" i="12" s="1"/>
  <c r="E159" i="11"/>
  <c r="E159" i="12" s="1"/>
  <c r="E160" i="11"/>
  <c r="E161" i="11"/>
  <c r="E161" i="12" s="1"/>
  <c r="E162" i="11"/>
  <c r="E162" i="12" s="1"/>
  <c r="E163" i="11"/>
  <c r="E163" i="12" s="1"/>
  <c r="E164" i="11"/>
  <c r="E164" i="12" s="1"/>
  <c r="E165" i="11"/>
  <c r="E165" i="12" s="1"/>
  <c r="E166" i="11"/>
  <c r="E166" i="12" s="1"/>
  <c r="E167" i="11"/>
  <c r="E167" i="12" s="1"/>
  <c r="E168" i="11"/>
  <c r="E168" i="12" s="1"/>
  <c r="E169" i="11"/>
  <c r="E169" i="12" s="1"/>
  <c r="E170" i="11"/>
  <c r="E170" i="12" s="1"/>
  <c r="E171" i="11"/>
  <c r="E171" i="12" s="1"/>
  <c r="E172" i="11"/>
  <c r="E172" i="12" s="1"/>
  <c r="E173" i="11"/>
  <c r="E173" i="12" s="1"/>
  <c r="E174" i="11"/>
  <c r="E174" i="12" s="1"/>
  <c r="E175" i="11"/>
  <c r="E176" i="11"/>
  <c r="E177" i="11"/>
  <c r="E178" i="11"/>
  <c r="E179" i="11"/>
  <c r="E179" i="12" s="1"/>
  <c r="E180" i="11"/>
  <c r="E180" i="12" s="1"/>
  <c r="E181" i="11"/>
  <c r="E181" i="12" s="1"/>
  <c r="E182" i="11"/>
  <c r="E183" i="11"/>
  <c r="E183" i="12" s="1"/>
  <c r="E184" i="11"/>
  <c r="E184" i="12" s="1"/>
  <c r="E185" i="11"/>
  <c r="E185" i="12" s="1"/>
  <c r="E186" i="11"/>
  <c r="E186" i="12" s="1"/>
  <c r="E187" i="11"/>
  <c r="E187" i="12" s="1"/>
  <c r="E188" i="11"/>
  <c r="E188" i="12" s="1"/>
  <c r="E189" i="11"/>
  <c r="E189" i="12" s="1"/>
  <c r="E190" i="11"/>
  <c r="E190" i="12" s="1"/>
  <c r="E191" i="11"/>
  <c r="E191" i="12" s="1"/>
  <c r="E192" i="11"/>
  <c r="E192" i="12" s="1"/>
  <c r="E193" i="11"/>
  <c r="E193" i="12" s="1"/>
  <c r="E194" i="11"/>
  <c r="E195" i="11"/>
  <c r="E195" i="12" s="1"/>
  <c r="E196" i="11"/>
  <c r="E196" i="12" s="1"/>
  <c r="E197" i="11"/>
  <c r="E197" i="12" s="1"/>
  <c r="E198" i="11"/>
  <c r="E199" i="11"/>
  <c r="E199" i="12" s="1"/>
  <c r="E200" i="11"/>
  <c r="E201" i="11"/>
  <c r="E201" i="12" s="1"/>
  <c r="E202" i="11"/>
  <c r="E202" i="12" s="1"/>
  <c r="E203" i="11"/>
  <c r="E203" i="12" s="1"/>
  <c r="E204" i="11"/>
  <c r="E204" i="12" s="1"/>
  <c r="E205" i="11"/>
  <c r="E205" i="12" s="1"/>
  <c r="E206" i="11"/>
  <c r="E206" i="12" s="1"/>
  <c r="E207" i="11"/>
  <c r="E207" i="12" s="1"/>
  <c r="E208" i="11"/>
  <c r="E208" i="12" s="1"/>
  <c r="E209" i="11"/>
  <c r="E210" i="11"/>
  <c r="E211" i="11"/>
  <c r="E211" i="12" s="1"/>
  <c r="E212" i="11"/>
  <c r="E212" i="12" s="1"/>
  <c r="E213" i="11"/>
  <c r="E213" i="12" s="1"/>
  <c r="E214" i="11"/>
  <c r="E214" i="12" s="1"/>
  <c r="E215" i="11"/>
  <c r="E215" i="12" s="1"/>
  <c r="E216" i="11"/>
  <c r="E217" i="11"/>
  <c r="E217" i="12" s="1"/>
  <c r="E218" i="11"/>
  <c r="E218" i="12" s="1"/>
  <c r="E219" i="11"/>
  <c r="E219" i="12" s="1"/>
  <c r="E220" i="11"/>
  <c r="E220" i="12" s="1"/>
  <c r="E221" i="11"/>
  <c r="E221" i="12" s="1"/>
  <c r="E222" i="11"/>
  <c r="E222" i="12" s="1"/>
  <c r="E223" i="11"/>
  <c r="E223" i="12" s="1"/>
  <c r="E224" i="11"/>
  <c r="E224" i="12" s="1"/>
  <c r="E225" i="11"/>
  <c r="E225" i="12" s="1"/>
  <c r="E226" i="11"/>
  <c r="E226" i="12" s="1"/>
  <c r="E227" i="11"/>
  <c r="E227" i="12" s="1"/>
  <c r="E228" i="11"/>
  <c r="E228" i="12" s="1"/>
  <c r="E229" i="11"/>
  <c r="E229" i="12" s="1"/>
  <c r="E230" i="11"/>
  <c r="E230" i="12" s="1"/>
  <c r="E231" i="11"/>
  <c r="E231" i="12" s="1"/>
  <c r="E232" i="11"/>
  <c r="E233" i="11"/>
  <c r="E233" i="12" s="1"/>
  <c r="E234" i="11"/>
  <c r="E234" i="12" s="1"/>
  <c r="E235" i="11"/>
  <c r="E236" i="11"/>
  <c r="E237" i="11"/>
  <c r="E237" i="12" s="1"/>
  <c r="E238" i="11"/>
  <c r="E238" i="12" s="1"/>
  <c r="E239" i="11"/>
  <c r="E240" i="11"/>
  <c r="E240" i="12" s="1"/>
  <c r="E241" i="11"/>
  <c r="E241" i="12" s="1"/>
  <c r="E242" i="11"/>
  <c r="E242" i="12" s="1"/>
  <c r="E243" i="11"/>
  <c r="E243" i="12" s="1"/>
  <c r="E244" i="11"/>
  <c r="E244" i="12" s="1"/>
  <c r="E245" i="11"/>
  <c r="E245" i="12" s="1"/>
  <c r="E246" i="11"/>
  <c r="E246" i="12" s="1"/>
  <c r="E247" i="11"/>
  <c r="E247" i="12" s="1"/>
  <c r="E248" i="11"/>
  <c r="E248" i="12" s="1"/>
  <c r="E249" i="11"/>
  <c r="E249" i="12" s="1"/>
  <c r="E250" i="11"/>
  <c r="E250" i="12" s="1"/>
  <c r="E251" i="11"/>
  <c r="E251" i="12" s="1"/>
  <c r="E252" i="11"/>
  <c r="E252" i="12" s="1"/>
  <c r="E253" i="11"/>
  <c r="E253" i="12" s="1"/>
  <c r="E254" i="11"/>
  <c r="E254" i="12" s="1"/>
  <c r="E255" i="11"/>
  <c r="E255" i="12" s="1"/>
  <c r="E256" i="11"/>
  <c r="E256" i="12" s="1"/>
  <c r="E257" i="11"/>
  <c r="E257" i="12" s="1"/>
  <c r="E258" i="11"/>
  <c r="E258" i="12" s="1"/>
  <c r="E259" i="11"/>
  <c r="E259" i="12" s="1"/>
  <c r="E260" i="11"/>
  <c r="E260" i="12" s="1"/>
  <c r="E261" i="11"/>
  <c r="E261" i="12" s="1"/>
  <c r="E262" i="11"/>
  <c r="E262" i="12" s="1"/>
  <c r="E263" i="11"/>
  <c r="E263" i="12" s="1"/>
  <c r="E264" i="11"/>
  <c r="E264" i="12" s="1"/>
  <c r="E265" i="11"/>
  <c r="E265" i="12" s="1"/>
  <c r="E266" i="11"/>
  <c r="E266" i="12" s="1"/>
  <c r="E267" i="11"/>
  <c r="E267" i="12" s="1"/>
  <c r="E268" i="11"/>
  <c r="E268" i="12" s="1"/>
  <c r="E269" i="11"/>
  <c r="E269" i="12" s="1"/>
  <c r="E270" i="11"/>
  <c r="E270" i="12" s="1"/>
  <c r="E271" i="11"/>
  <c r="E271" i="12" s="1"/>
  <c r="E272" i="11"/>
  <c r="E272" i="12" s="1"/>
  <c r="E273" i="11"/>
  <c r="E274" i="11"/>
  <c r="E275" i="11"/>
  <c r="E275" i="12" s="1"/>
  <c r="E276" i="11"/>
  <c r="E276" i="12" s="1"/>
  <c r="E277" i="11"/>
  <c r="E277" i="12" s="1"/>
  <c r="E278" i="11"/>
  <c r="E278" i="12" s="1"/>
  <c r="E279" i="11"/>
  <c r="E279" i="12" s="1"/>
  <c r="E280" i="11"/>
  <c r="E281" i="11"/>
  <c r="E281" i="12" s="1"/>
  <c r="E282" i="11"/>
  <c r="E282" i="12" s="1"/>
  <c r="E283" i="11"/>
  <c r="E283" i="12" s="1"/>
  <c r="E284" i="11"/>
  <c r="E285" i="11"/>
  <c r="E285" i="12" s="1"/>
  <c r="E286" i="11"/>
  <c r="E286" i="12" s="1"/>
  <c r="E287" i="11"/>
  <c r="E288" i="11"/>
  <c r="E289" i="11"/>
  <c r="E289" i="12" s="1"/>
  <c r="E290" i="11"/>
  <c r="E290" i="12" s="1"/>
  <c r="E291" i="11"/>
  <c r="E291" i="12" s="1"/>
  <c r="E292" i="11"/>
  <c r="E292" i="12" s="1"/>
  <c r="E293" i="11"/>
  <c r="E293" i="12" s="1"/>
  <c r="E294" i="11"/>
  <c r="E294" i="12" s="1"/>
  <c r="E295" i="11"/>
  <c r="E295" i="12" s="1"/>
  <c r="E296" i="11"/>
  <c r="E296" i="12" s="1"/>
  <c r="E297" i="11"/>
  <c r="E297" i="12" s="1"/>
  <c r="E298" i="11"/>
  <c r="E298" i="12" s="1"/>
  <c r="E299" i="11"/>
  <c r="E299" i="12" s="1"/>
  <c r="E300" i="11"/>
  <c r="E300" i="12" s="1"/>
  <c r="E301" i="11"/>
  <c r="E301" i="12" s="1"/>
  <c r="E302" i="11"/>
  <c r="E302" i="12" s="1"/>
  <c r="E303" i="11"/>
  <c r="E303" i="12" s="1"/>
  <c r="E304" i="11"/>
  <c r="E304" i="12" s="1"/>
  <c r="E305" i="11"/>
  <c r="E305" i="12" s="1"/>
  <c r="E306" i="11"/>
  <c r="E306" i="12" s="1"/>
  <c r="E307" i="11"/>
  <c r="E307" i="12" s="1"/>
  <c r="E308" i="11"/>
  <c r="E308" i="12" s="1"/>
  <c r="E309" i="11"/>
  <c r="E309" i="12" s="1"/>
  <c r="E310" i="11"/>
  <c r="E311" i="11"/>
  <c r="E312" i="11"/>
  <c r="E312" i="12" s="1"/>
  <c r="E313" i="11"/>
  <c r="E313" i="12" s="1"/>
  <c r="E314" i="11"/>
  <c r="E314" i="12" s="1"/>
  <c r="E315" i="11"/>
  <c r="E316" i="11"/>
  <c r="E317" i="11"/>
  <c r="E317" i="12" s="1"/>
  <c r="E318" i="11"/>
  <c r="E318" i="12" s="1"/>
  <c r="E319" i="11"/>
  <c r="E319" i="12" s="1"/>
  <c r="E320" i="11"/>
  <c r="E320" i="12" s="1"/>
  <c r="E321" i="11"/>
  <c r="E321" i="12" s="1"/>
  <c r="E322" i="11"/>
  <c r="E322" i="12" s="1"/>
  <c r="E323" i="11"/>
  <c r="E323" i="12" s="1"/>
  <c r="E324" i="11"/>
  <c r="E324" i="12" s="1"/>
  <c r="E325" i="11"/>
  <c r="E325" i="12" s="1"/>
  <c r="E326" i="11"/>
  <c r="E326" i="12" s="1"/>
  <c r="E327" i="11"/>
  <c r="E327" i="12" s="1"/>
  <c r="E328" i="11"/>
  <c r="E328" i="12" s="1"/>
  <c r="E329" i="11"/>
  <c r="E329" i="12" s="1"/>
  <c r="E330" i="11"/>
  <c r="E330" i="12" s="1"/>
  <c r="E331" i="11"/>
  <c r="E331" i="12" s="1"/>
  <c r="E332" i="11"/>
  <c r="E332" i="12" s="1"/>
  <c r="E333" i="11"/>
  <c r="E333" i="12" s="1"/>
  <c r="E334" i="11"/>
  <c r="E334" i="12" s="1"/>
  <c r="E335" i="11"/>
  <c r="E335" i="12" s="1"/>
  <c r="E336" i="11"/>
  <c r="E336" i="12" s="1"/>
  <c r="E337" i="11"/>
  <c r="E338" i="11"/>
  <c r="E338" i="12" s="1"/>
  <c r="E339" i="11"/>
  <c r="E339" i="12" s="1"/>
  <c r="E340" i="11"/>
  <c r="E340" i="12" s="1"/>
  <c r="E341" i="11"/>
  <c r="E341" i="12" s="1"/>
  <c r="E342" i="11"/>
  <c r="E342" i="12" s="1"/>
  <c r="E343" i="11"/>
  <c r="E343" i="12" s="1"/>
  <c r="E344" i="11"/>
  <c r="E344" i="12" s="1"/>
  <c r="E345" i="11"/>
  <c r="E345" i="12" s="1"/>
  <c r="E346" i="11"/>
  <c r="E346" i="12" s="1"/>
  <c r="E347" i="11"/>
  <c r="E347" i="12" s="1"/>
  <c r="E348" i="11"/>
  <c r="E349" i="11"/>
  <c r="E349" i="12" s="1"/>
  <c r="E350" i="11"/>
  <c r="E350" i="12" s="1"/>
  <c r="E351" i="11"/>
  <c r="E351" i="12" s="1"/>
  <c r="E352" i="11"/>
  <c r="E352" i="12" s="1"/>
  <c r="E353" i="11"/>
  <c r="E353" i="12" s="1"/>
  <c r="E354" i="11"/>
  <c r="E354" i="12" s="1"/>
  <c r="E355" i="11"/>
  <c r="E355" i="12" s="1"/>
  <c r="E356" i="11"/>
  <c r="E356" i="12" s="1"/>
  <c r="E357" i="11"/>
  <c r="E357" i="12" s="1"/>
  <c r="E358" i="11"/>
  <c r="E359" i="11"/>
  <c r="E359" i="12" s="1"/>
  <c r="E360" i="11"/>
  <c r="E360" i="12" s="1"/>
  <c r="E361" i="11"/>
  <c r="E361" i="12" s="1"/>
  <c r="E362" i="11"/>
  <c r="E362" i="12" s="1"/>
  <c r="E363" i="11"/>
  <c r="E363" i="12" s="1"/>
  <c r="E364" i="11"/>
  <c r="E364" i="12" s="1"/>
  <c r="E365" i="11"/>
  <c r="E365" i="12" s="1"/>
  <c r="E366" i="11"/>
  <c r="E366" i="12" s="1"/>
  <c r="E367" i="11"/>
  <c r="E367" i="12" s="1"/>
  <c r="E368" i="11"/>
  <c r="E369" i="11"/>
  <c r="E370" i="11"/>
  <c r="E371" i="11"/>
  <c r="E371" i="12" s="1"/>
  <c r="E372" i="11"/>
  <c r="E372" i="12" s="1"/>
  <c r="E373" i="11"/>
  <c r="E373" i="12" s="1"/>
  <c r="E374" i="11"/>
  <c r="E375" i="11"/>
  <c r="E375" i="12" s="1"/>
  <c r="E376" i="11"/>
  <c r="E376" i="12" s="1"/>
  <c r="E377" i="11"/>
  <c r="E377" i="12" s="1"/>
  <c r="E378" i="11"/>
  <c r="E379" i="11"/>
  <c r="E379" i="12" s="1"/>
  <c r="E380" i="11"/>
  <c r="E380" i="12" s="1"/>
  <c r="E381" i="11"/>
  <c r="E381" i="12" s="1"/>
  <c r="E382" i="11"/>
  <c r="E383" i="11"/>
  <c r="E383" i="12" s="1"/>
  <c r="E384" i="11"/>
  <c r="E384" i="12" s="1"/>
  <c r="E385" i="11"/>
  <c r="E386" i="11"/>
  <c r="E387" i="11"/>
  <c r="E387" i="12" s="1"/>
  <c r="E388" i="11"/>
  <c r="E388" i="12" s="1"/>
  <c r="E389" i="11"/>
  <c r="E389" i="12" s="1"/>
  <c r="E390" i="11"/>
  <c r="E390" i="12" s="1"/>
  <c r="E391" i="11"/>
  <c r="E391" i="12" s="1"/>
  <c r="E392" i="11"/>
  <c r="E392" i="12" s="1"/>
  <c r="E393" i="11"/>
  <c r="E393" i="12" s="1"/>
  <c r="E394" i="11"/>
  <c r="E394" i="12" s="1"/>
  <c r="E395" i="11"/>
  <c r="E395" i="12" s="1"/>
  <c r="E396" i="11"/>
  <c r="E396" i="12" s="1"/>
  <c r="E397" i="11"/>
  <c r="E397" i="12" s="1"/>
  <c r="E398" i="11"/>
  <c r="E398" i="12" s="1"/>
  <c r="E399" i="11"/>
  <c r="E399" i="12" s="1"/>
  <c r="E400" i="11"/>
  <c r="E400" i="12" s="1"/>
  <c r="E401" i="11"/>
  <c r="E401" i="12" s="1"/>
  <c r="E402" i="11"/>
  <c r="E402" i="12" s="1"/>
  <c r="E403" i="11"/>
  <c r="E403" i="12" s="1"/>
  <c r="E404" i="11"/>
  <c r="E404" i="12" s="1"/>
  <c r="E405" i="11"/>
  <c r="E405" i="12" s="1"/>
  <c r="E406" i="11"/>
  <c r="E406" i="12" s="1"/>
  <c r="E407" i="11"/>
  <c r="E407" i="12" s="1"/>
  <c r="E408" i="11"/>
  <c r="E408" i="12" s="1"/>
  <c r="E409" i="11"/>
  <c r="E409" i="12" s="1"/>
  <c r="E410" i="11"/>
  <c r="E410" i="12" s="1"/>
  <c r="E411" i="11"/>
  <c r="E411" i="12" s="1"/>
  <c r="E412" i="11"/>
  <c r="E413" i="11"/>
  <c r="E413" i="12" s="1"/>
  <c r="E414" i="11"/>
  <c r="E414" i="12" s="1"/>
  <c r="E415" i="11"/>
  <c r="E416" i="11"/>
  <c r="E417" i="11"/>
  <c r="E417" i="12" s="1"/>
  <c r="E418" i="11"/>
  <c r="E418" i="12" s="1"/>
  <c r="E419" i="11"/>
  <c r="E419" i="12" s="1"/>
  <c r="E420" i="11"/>
  <c r="E420" i="12" s="1"/>
  <c r="E421" i="11"/>
  <c r="E421" i="12" s="1"/>
  <c r="E422" i="11"/>
  <c r="E422" i="12" s="1"/>
  <c r="E423" i="11"/>
  <c r="E423" i="12" s="1"/>
  <c r="E424" i="11"/>
  <c r="E425" i="11"/>
  <c r="E425" i="12" s="1"/>
  <c r="E426" i="11"/>
  <c r="E426" i="12" s="1"/>
  <c r="E427" i="11"/>
  <c r="E427" i="12" s="1"/>
  <c r="E428" i="11"/>
  <c r="E428" i="12" s="1"/>
  <c r="E429" i="11"/>
  <c r="E429" i="12" s="1"/>
  <c r="E430" i="11"/>
  <c r="E430" i="12" s="1"/>
  <c r="E431" i="11"/>
  <c r="E431" i="12" s="1"/>
  <c r="E432" i="11"/>
  <c r="E432" i="12" s="1"/>
  <c r="E433" i="11"/>
  <c r="E433" i="12" s="1"/>
  <c r="E434" i="11"/>
  <c r="E434" i="12" s="1"/>
  <c r="E435" i="11"/>
  <c r="E435" i="12" s="1"/>
  <c r="E436" i="11"/>
  <c r="E436" i="12" s="1"/>
  <c r="E437" i="11"/>
  <c r="E437" i="12" s="1"/>
  <c r="E438" i="11"/>
  <c r="E438" i="12" s="1"/>
  <c r="E439" i="11"/>
  <c r="E439" i="12" s="1"/>
  <c r="E440" i="11"/>
  <c r="E440" i="12" s="1"/>
  <c r="E441" i="11"/>
  <c r="E441" i="12" s="1"/>
  <c r="E442" i="11"/>
  <c r="E442" i="12" s="1"/>
  <c r="E443" i="11"/>
  <c r="E443" i="12" s="1"/>
  <c r="E444" i="11"/>
  <c r="E444" i="12" s="1"/>
  <c r="E445" i="11"/>
  <c r="E445" i="12" s="1"/>
  <c r="E446" i="11"/>
  <c r="E446" i="12" s="1"/>
  <c r="E447" i="11"/>
  <c r="E448" i="11"/>
  <c r="E448" i="12" s="1"/>
  <c r="E449" i="11"/>
  <c r="E450" i="11"/>
  <c r="E451" i="11"/>
  <c r="E451" i="12" s="1"/>
  <c r="E452" i="11"/>
  <c r="E452" i="12" s="1"/>
  <c r="E453" i="11"/>
  <c r="E453" i="12" s="1"/>
  <c r="E454" i="11"/>
  <c r="E454" i="12" s="1"/>
  <c r="E455" i="11"/>
  <c r="E455" i="12" s="1"/>
  <c r="E456" i="11"/>
  <c r="E456" i="12" s="1"/>
  <c r="E457" i="11"/>
  <c r="E457" i="12" s="1"/>
  <c r="E458" i="11"/>
  <c r="E458" i="12" s="1"/>
  <c r="E459" i="11"/>
  <c r="E459" i="12" s="1"/>
  <c r="E460" i="11"/>
  <c r="E460" i="12" s="1"/>
  <c r="E461" i="11"/>
  <c r="E461" i="12" s="1"/>
  <c r="E462" i="11"/>
  <c r="E462" i="12" s="1"/>
  <c r="E463" i="11"/>
  <c r="E463" i="12" s="1"/>
  <c r="E464" i="11"/>
  <c r="E464" i="12" s="1"/>
  <c r="E465" i="11"/>
  <c r="E466" i="11"/>
  <c r="E466" i="12" s="1"/>
  <c r="E467" i="11"/>
  <c r="E467" i="12" s="1"/>
  <c r="E468" i="11"/>
  <c r="E468" i="12" s="1"/>
  <c r="E469" i="11"/>
  <c r="E469" i="12" s="1"/>
  <c r="E470" i="11"/>
  <c r="E470" i="12" s="1"/>
  <c r="E471" i="11"/>
  <c r="E471" i="12" s="1"/>
  <c r="E472" i="11"/>
  <c r="E472" i="12" s="1"/>
  <c r="E473" i="11"/>
  <c r="E474" i="11"/>
  <c r="E474" i="12" s="1"/>
  <c r="E475" i="11"/>
  <c r="E476" i="11"/>
  <c r="E477" i="11"/>
  <c r="E477" i="12" s="1"/>
  <c r="E478" i="11"/>
  <c r="E478" i="12" s="1"/>
  <c r="E479" i="11"/>
  <c r="E479" i="12" s="1"/>
  <c r="E480" i="11"/>
  <c r="E480" i="12" s="1"/>
  <c r="E481" i="11"/>
  <c r="E481" i="12" s="1"/>
  <c r="E482" i="11"/>
  <c r="E482" i="12" s="1"/>
  <c r="E483" i="11"/>
  <c r="E483" i="12" s="1"/>
  <c r="E484" i="11"/>
  <c r="E484" i="12" s="1"/>
  <c r="E485" i="11"/>
  <c r="E485" i="12" s="1"/>
  <c r="E486" i="11"/>
  <c r="E486" i="12" s="1"/>
  <c r="E487" i="11"/>
  <c r="E487" i="12" s="1"/>
  <c r="E488" i="11"/>
  <c r="E488" i="12" s="1"/>
  <c r="E489" i="11"/>
  <c r="E489" i="12" s="1"/>
  <c r="E490" i="11"/>
  <c r="E490" i="12" s="1"/>
  <c r="E491" i="11"/>
  <c r="E492" i="11"/>
  <c r="E493" i="11"/>
  <c r="E493" i="12" s="1"/>
  <c r="E494" i="11"/>
  <c r="E494" i="12" s="1"/>
  <c r="E495" i="11"/>
  <c r="E496" i="11"/>
  <c r="E496" i="12" s="1"/>
  <c r="E497" i="11"/>
  <c r="E497" i="12" s="1"/>
  <c r="E498" i="11"/>
  <c r="E498" i="12" s="1"/>
  <c r="E499" i="11"/>
  <c r="E499" i="12" s="1"/>
  <c r="E500" i="11"/>
  <c r="E500" i="12" s="1"/>
  <c r="E501" i="11"/>
  <c r="E501" i="12" s="1"/>
  <c r="E502" i="11"/>
  <c r="E502" i="12" s="1"/>
  <c r="E503" i="11"/>
  <c r="E503" i="12" s="1"/>
  <c r="E504" i="11"/>
  <c r="E504" i="12" s="1"/>
  <c r="E505" i="11"/>
  <c r="E505" i="12" s="1"/>
  <c r="E506" i="11"/>
  <c r="E506" i="12" s="1"/>
  <c r="E507" i="11"/>
  <c r="E507" i="12" s="1"/>
  <c r="E508" i="11"/>
  <c r="E508" i="12" s="1"/>
  <c r="E509" i="11"/>
  <c r="E509" i="12" s="1"/>
  <c r="E510" i="11"/>
  <c r="E510" i="12" s="1"/>
  <c r="E511" i="11"/>
  <c r="E512" i="11"/>
  <c r="E512" i="12" s="1"/>
  <c r="E513" i="11"/>
  <c r="E514" i="11"/>
  <c r="E515" i="11"/>
  <c r="E515" i="12" s="1"/>
  <c r="E516" i="11"/>
  <c r="E516" i="12" s="1"/>
  <c r="E517" i="11"/>
  <c r="E517" i="12" s="1"/>
  <c r="E518" i="11"/>
  <c r="E518" i="12" s="1"/>
  <c r="E519" i="11"/>
  <c r="E519" i="12" s="1"/>
  <c r="E520" i="11"/>
  <c r="E520" i="12" s="1"/>
  <c r="E521" i="11"/>
  <c r="E521" i="12" s="1"/>
  <c r="E522" i="11"/>
  <c r="E522" i="12" s="1"/>
  <c r="E523" i="11"/>
  <c r="E523" i="12" s="1"/>
  <c r="E524" i="11"/>
  <c r="E524" i="12" s="1"/>
  <c r="E525" i="11"/>
  <c r="E525" i="12" s="1"/>
  <c r="E526" i="11"/>
  <c r="E526" i="12" s="1"/>
  <c r="E527" i="11"/>
  <c r="E527" i="12" s="1"/>
  <c r="E528" i="11"/>
  <c r="E528" i="12" s="1"/>
  <c r="E529" i="11"/>
  <c r="E530" i="11"/>
  <c r="E530" i="12" s="1"/>
  <c r="E531" i="11"/>
  <c r="E531" i="12" s="1"/>
  <c r="E532" i="11"/>
  <c r="E532" i="12" s="1"/>
  <c r="E533" i="11"/>
  <c r="E533" i="12" s="1"/>
  <c r="E534" i="11"/>
  <c r="E534" i="12" s="1"/>
  <c r="E535" i="11"/>
  <c r="E535" i="12" s="1"/>
  <c r="E536" i="11"/>
  <c r="E536" i="12" s="1"/>
  <c r="E537" i="11"/>
  <c r="E537" i="12" s="1"/>
  <c r="E538" i="11"/>
  <c r="E538" i="12" s="1"/>
  <c r="E539" i="11"/>
  <c r="E539" i="12" s="1"/>
  <c r="E540" i="11"/>
  <c r="E540" i="12" s="1"/>
  <c r="E541" i="11"/>
  <c r="E541" i="12" s="1"/>
  <c r="E542" i="11"/>
  <c r="E542" i="12" s="1"/>
  <c r="E543" i="11"/>
  <c r="E543" i="12" s="1"/>
  <c r="E544" i="11"/>
  <c r="E544" i="12" s="1"/>
  <c r="E545" i="11"/>
  <c r="E546" i="11"/>
  <c r="E546" i="12" s="1"/>
  <c r="E547" i="11"/>
  <c r="E547" i="12" s="1"/>
  <c r="E548" i="11"/>
  <c r="E548" i="12" s="1"/>
  <c r="E549" i="11"/>
  <c r="E549" i="12" s="1"/>
  <c r="E550" i="11"/>
  <c r="E551" i="11"/>
  <c r="E552" i="11"/>
  <c r="E553" i="11"/>
  <c r="E554" i="11"/>
  <c r="E555" i="11"/>
  <c r="E556" i="11"/>
  <c r="E556" i="12" s="1"/>
  <c r="E557" i="11"/>
  <c r="E557" i="12" s="1"/>
  <c r="E558" i="11"/>
  <c r="E558" i="12" s="1"/>
  <c r="E559" i="11"/>
  <c r="E559" i="12" s="1"/>
  <c r="E560" i="11"/>
  <c r="E560" i="12" s="1"/>
  <c r="E561" i="11"/>
  <c r="E561" i="12" s="1"/>
  <c r="E562" i="11"/>
  <c r="E562" i="12" s="1"/>
  <c r="E563" i="11"/>
  <c r="E563" i="12" s="1"/>
  <c r="E564" i="11"/>
  <c r="E564" i="12" s="1"/>
  <c r="E565" i="11"/>
  <c r="E565" i="12" s="1"/>
  <c r="E566" i="11"/>
  <c r="E567" i="11"/>
  <c r="E567" i="12" s="1"/>
  <c r="E568" i="11"/>
  <c r="E568" i="12" s="1"/>
  <c r="E569" i="11"/>
  <c r="E569" i="12" s="1"/>
  <c r="E570" i="11"/>
  <c r="E570" i="12" s="1"/>
  <c r="E571" i="11"/>
  <c r="E571" i="12" s="1"/>
  <c r="E572" i="11"/>
  <c r="E572" i="12" s="1"/>
  <c r="E573" i="11"/>
  <c r="E573" i="12" s="1"/>
  <c r="E574" i="11"/>
  <c r="E574" i="12" s="1"/>
  <c r="E575" i="11"/>
  <c r="E575" i="12" s="1"/>
  <c r="E576" i="11"/>
  <c r="E576" i="12" s="1"/>
  <c r="E577" i="11"/>
  <c r="E577" i="12" s="1"/>
  <c r="E578" i="11"/>
  <c r="E578" i="12" s="1"/>
  <c r="E579" i="11"/>
  <c r="E579" i="12" s="1"/>
  <c r="E580" i="11"/>
  <c r="E580" i="12" s="1"/>
  <c r="E581" i="11"/>
  <c r="E581" i="12" s="1"/>
  <c r="E582" i="11"/>
  <c r="E582" i="12" s="1"/>
  <c r="E583" i="11"/>
  <c r="E583" i="12" s="1"/>
  <c r="E584" i="11"/>
  <c r="E584" i="12" s="1"/>
  <c r="E585" i="11"/>
  <c r="E585" i="12" s="1"/>
  <c r="E586" i="11"/>
  <c r="E586" i="12" s="1"/>
  <c r="E587" i="11"/>
  <c r="E587" i="12" s="1"/>
  <c r="E588" i="11"/>
  <c r="E588" i="12" s="1"/>
  <c r="E589" i="11"/>
  <c r="E589" i="12" s="1"/>
  <c r="E590" i="11"/>
  <c r="E590" i="12" s="1"/>
  <c r="E591" i="11"/>
  <c r="E591" i="12" s="1"/>
  <c r="E592" i="11"/>
  <c r="E592" i="12" s="1"/>
  <c r="E593" i="11"/>
  <c r="E594" i="11"/>
  <c r="E594" i="12" s="1"/>
  <c r="E595" i="11"/>
  <c r="E595" i="12" s="1"/>
  <c r="E596" i="11"/>
  <c r="E596" i="12" s="1"/>
  <c r="E597" i="11"/>
  <c r="E597" i="12" s="1"/>
  <c r="E598" i="11"/>
  <c r="E598" i="12" s="1"/>
  <c r="E599" i="11"/>
  <c r="E599" i="12" s="1"/>
  <c r="E600" i="11"/>
  <c r="E601" i="11"/>
  <c r="E601" i="12" s="1"/>
  <c r="E602" i="11"/>
  <c r="E602" i="12" s="1"/>
  <c r="E603" i="11"/>
  <c r="E603" i="12" s="1"/>
  <c r="E604" i="11"/>
  <c r="E604" i="12" s="1"/>
  <c r="E605" i="11"/>
  <c r="E605" i="12" s="1"/>
  <c r="E606" i="11"/>
  <c r="E606" i="12" s="1"/>
  <c r="E607" i="11"/>
  <c r="E607" i="12" s="1"/>
  <c r="E608" i="11"/>
  <c r="E608" i="12" s="1"/>
  <c r="E609" i="11"/>
  <c r="E609" i="12" s="1"/>
  <c r="E610" i="11"/>
  <c r="E610" i="12" s="1"/>
  <c r="E611" i="11"/>
  <c r="E611" i="12" s="1"/>
  <c r="E612" i="11"/>
  <c r="E612" i="12" s="1"/>
  <c r="E613" i="11"/>
  <c r="E613" i="12" s="1"/>
  <c r="E614" i="11"/>
  <c r="E614" i="12" s="1"/>
  <c r="E615" i="11"/>
  <c r="E616" i="11"/>
  <c r="E616" i="12" s="1"/>
  <c r="E617" i="11"/>
  <c r="E617" i="12" s="1"/>
  <c r="E618" i="11"/>
  <c r="E618" i="12" s="1"/>
  <c r="E619" i="11"/>
  <c r="E620" i="11"/>
  <c r="E620" i="12" s="1"/>
  <c r="E621" i="11"/>
  <c r="E621" i="12" s="1"/>
  <c r="E622" i="11"/>
  <c r="E622" i="12" s="1"/>
  <c r="E623" i="11"/>
  <c r="E624" i="11"/>
  <c r="E624" i="12" s="1"/>
  <c r="E625" i="11"/>
  <c r="E625" i="12" s="1"/>
  <c r="E626" i="11"/>
  <c r="E626" i="12" s="1"/>
  <c r="E627" i="11"/>
  <c r="E627" i="12" s="1"/>
  <c r="E628" i="11"/>
  <c r="E628" i="12" s="1"/>
  <c r="E629" i="11"/>
  <c r="E629" i="12" s="1"/>
  <c r="E630" i="11"/>
  <c r="E631" i="11"/>
  <c r="E632" i="11"/>
  <c r="E632" i="12" s="1"/>
  <c r="E633" i="11"/>
  <c r="E633" i="12" s="1"/>
  <c r="E634" i="11"/>
  <c r="E634" i="12" s="1"/>
  <c r="E635" i="11"/>
  <c r="E635" i="12" s="1"/>
  <c r="E636" i="11"/>
  <c r="E636" i="12" s="1"/>
  <c r="E637" i="11"/>
  <c r="E637" i="12" s="1"/>
  <c r="E638" i="11"/>
  <c r="E638" i="12" s="1"/>
  <c r="E639" i="11"/>
  <c r="E639" i="12" s="1"/>
  <c r="E640" i="11"/>
  <c r="E640" i="12" s="1"/>
  <c r="E641" i="11"/>
  <c r="E641" i="12" s="1"/>
  <c r="E642" i="11"/>
  <c r="E642" i="12" s="1"/>
  <c r="E643" i="11"/>
  <c r="E643" i="12" s="1"/>
  <c r="E644" i="11"/>
  <c r="E644" i="12" s="1"/>
  <c r="E645" i="11"/>
  <c r="E645" i="12" s="1"/>
  <c r="E646" i="11"/>
  <c r="E646" i="12" s="1"/>
  <c r="E647" i="11"/>
  <c r="E647" i="12" s="1"/>
  <c r="E648" i="11"/>
  <c r="E648" i="12" s="1"/>
  <c r="E649" i="11"/>
  <c r="E649" i="12" s="1"/>
  <c r="E650" i="11"/>
  <c r="E650" i="12" s="1"/>
  <c r="E651" i="11"/>
  <c r="E651" i="12" s="1"/>
  <c r="E652" i="11"/>
  <c r="E652" i="12" s="1"/>
  <c r="E653" i="11"/>
  <c r="E653" i="12" s="1"/>
  <c r="E654" i="11"/>
  <c r="E654" i="12" s="1"/>
  <c r="E655" i="11"/>
  <c r="E655" i="12" s="1"/>
  <c r="E656" i="11"/>
  <c r="E656" i="12" s="1"/>
  <c r="E657" i="11"/>
  <c r="E658" i="11"/>
  <c r="E659" i="11"/>
  <c r="E659" i="12" s="1"/>
  <c r="E660" i="11"/>
  <c r="E660" i="12" s="1"/>
  <c r="E661" i="11"/>
  <c r="E661" i="12" s="1"/>
  <c r="E662" i="11"/>
  <c r="E662" i="12" s="1"/>
  <c r="E663" i="11"/>
  <c r="E663" i="12" s="1"/>
  <c r="E664" i="11"/>
  <c r="E665" i="11"/>
  <c r="E665" i="12" s="1"/>
  <c r="E666" i="11"/>
  <c r="E666" i="12" s="1"/>
  <c r="E667" i="11"/>
  <c r="E667" i="12" s="1"/>
  <c r="E668" i="11"/>
  <c r="E668" i="12" s="1"/>
  <c r="E669" i="11"/>
  <c r="E669" i="12" s="1"/>
  <c r="E670" i="11"/>
  <c r="E670" i="12" s="1"/>
  <c r="E671" i="11"/>
  <c r="E671" i="12" s="1"/>
  <c r="E672" i="11"/>
  <c r="E673" i="11"/>
  <c r="E673" i="12" s="1"/>
  <c r="E674" i="11"/>
  <c r="E674" i="12" s="1"/>
  <c r="E675" i="11"/>
  <c r="E675" i="12" s="1"/>
  <c r="E676" i="11"/>
  <c r="E676" i="12" s="1"/>
  <c r="E677" i="11"/>
  <c r="E677" i="12" s="1"/>
  <c r="E678" i="11"/>
  <c r="E678" i="12" s="1"/>
  <c r="E679" i="11"/>
  <c r="E679" i="12" s="1"/>
  <c r="E680" i="11"/>
  <c r="E680" i="12" s="1"/>
  <c r="E681" i="11"/>
  <c r="E681" i="12" s="1"/>
  <c r="E682" i="11"/>
  <c r="E682" i="12" s="1"/>
  <c r="E683" i="11"/>
  <c r="E683" i="12" s="1"/>
  <c r="E684" i="11"/>
  <c r="E684" i="12" s="1"/>
  <c r="E685" i="11"/>
  <c r="E685" i="12" s="1"/>
  <c r="E686" i="11"/>
  <c r="E686" i="12" s="1"/>
  <c r="E687" i="11"/>
  <c r="E688" i="11"/>
  <c r="E688" i="12" s="1"/>
  <c r="E689" i="11"/>
  <c r="E689" i="12" s="1"/>
  <c r="E690" i="11"/>
  <c r="E690" i="12" s="1"/>
  <c r="E691" i="11"/>
  <c r="E691" i="12" s="1"/>
  <c r="E692" i="11"/>
  <c r="E692" i="12" s="1"/>
  <c r="E693" i="11"/>
  <c r="E693" i="12" s="1"/>
  <c r="E694" i="11"/>
  <c r="E695" i="11"/>
  <c r="E695" i="12" s="1"/>
  <c r="E696" i="11"/>
  <c r="E696" i="12" s="1"/>
  <c r="E697" i="11"/>
  <c r="E697" i="12" s="1"/>
  <c r="E698" i="11"/>
  <c r="E699" i="11"/>
  <c r="E699" i="12" s="1"/>
  <c r="E700" i="11"/>
  <c r="E700" i="12" s="1"/>
  <c r="E701" i="11"/>
  <c r="E702" i="11"/>
  <c r="E703" i="11"/>
  <c r="E703" i="12" s="1"/>
  <c r="E704" i="11"/>
  <c r="E704" i="12" s="1"/>
  <c r="E705" i="11"/>
  <c r="E706" i="11"/>
  <c r="E707" i="11"/>
  <c r="E707" i="12" s="1"/>
  <c r="E708" i="11"/>
  <c r="E708" i="12" s="1"/>
  <c r="E709" i="11"/>
  <c r="E709" i="12" s="1"/>
  <c r="E710" i="11"/>
  <c r="E710" i="12" s="1"/>
  <c r="E711" i="11"/>
  <c r="E711" i="12" s="1"/>
  <c r="E712" i="11"/>
  <c r="E712" i="12" s="1"/>
  <c r="E713" i="11"/>
  <c r="E713" i="12" s="1"/>
  <c r="E714" i="11"/>
  <c r="E714" i="12" s="1"/>
  <c r="E715" i="11"/>
  <c r="E715" i="12" s="1"/>
  <c r="E716" i="11"/>
  <c r="E716" i="12" s="1"/>
  <c r="E717" i="11"/>
  <c r="E717" i="12" s="1"/>
  <c r="E718" i="11"/>
  <c r="E718" i="12" s="1"/>
  <c r="E719" i="11"/>
  <c r="E719" i="12" s="1"/>
  <c r="E720" i="11"/>
  <c r="E720" i="12" s="1"/>
  <c r="E721" i="11"/>
  <c r="E721" i="12" s="1"/>
  <c r="E722" i="11"/>
  <c r="E722" i="12" s="1"/>
  <c r="E723" i="11"/>
  <c r="E723" i="12" s="1"/>
  <c r="E724" i="11"/>
  <c r="E724" i="12" s="1"/>
  <c r="E725" i="11"/>
  <c r="E725" i="12" s="1"/>
  <c r="E726" i="11"/>
  <c r="E726" i="12" s="1"/>
  <c r="E727" i="11"/>
  <c r="E727" i="12" s="1"/>
  <c r="E728" i="11"/>
  <c r="E729" i="11"/>
  <c r="E729" i="12" s="1"/>
  <c r="E730" i="11"/>
  <c r="E730" i="12" s="1"/>
  <c r="E731" i="11"/>
  <c r="E732" i="11"/>
  <c r="E732" i="12" s="1"/>
  <c r="E733" i="11"/>
  <c r="E733" i="12" s="1"/>
  <c r="E734" i="11"/>
  <c r="E734" i="12" s="1"/>
  <c r="E735" i="11"/>
  <c r="E735" i="12" s="1"/>
  <c r="E736" i="11"/>
  <c r="E737" i="11"/>
  <c r="E738" i="11"/>
  <c r="E738" i="12" s="1"/>
  <c r="E739" i="11"/>
  <c r="E739" i="12" s="1"/>
  <c r="E740" i="11"/>
  <c r="E740" i="12" s="1"/>
  <c r="E741" i="11"/>
  <c r="E741" i="12" s="1"/>
  <c r="E742" i="11"/>
  <c r="E743" i="11"/>
  <c r="E744" i="11"/>
  <c r="E744" i="12" s="1"/>
  <c r="E745" i="11"/>
  <c r="E745" i="12" s="1"/>
  <c r="E746" i="11"/>
  <c r="E746" i="12" s="1"/>
  <c r="E747" i="11"/>
  <c r="E747" i="12" s="1"/>
  <c r="E748" i="11"/>
  <c r="E748" i="12" s="1"/>
  <c r="E749" i="11"/>
  <c r="E749" i="12" s="1"/>
  <c r="E750" i="11"/>
  <c r="E750" i="12" s="1"/>
  <c r="E751" i="11"/>
  <c r="E751" i="12" s="1"/>
  <c r="E752" i="11"/>
  <c r="E752" i="12" s="1"/>
  <c r="E753" i="11"/>
  <c r="E753" i="12" s="1"/>
  <c r="E754" i="11"/>
  <c r="E754" i="12" s="1"/>
  <c r="E755" i="11"/>
  <c r="E755" i="12" s="1"/>
  <c r="E756" i="11"/>
  <c r="E756" i="12" s="1"/>
  <c r="E757" i="11"/>
  <c r="E757" i="12" s="1"/>
  <c r="E758" i="11"/>
  <c r="E759" i="11"/>
  <c r="E760" i="11"/>
  <c r="E760" i="12" s="1"/>
  <c r="E761" i="11"/>
  <c r="E762" i="11"/>
  <c r="E763" i="11"/>
  <c r="E763" i="12" s="1"/>
  <c r="E764" i="11"/>
  <c r="E764" i="12" s="1"/>
  <c r="E765" i="11"/>
  <c r="E765" i="12" s="1"/>
  <c r="E766" i="11"/>
  <c r="E766" i="12" s="1"/>
  <c r="E767" i="11"/>
  <c r="E767" i="12" s="1"/>
  <c r="E768" i="11"/>
  <c r="E768" i="12" s="1"/>
  <c r="E769" i="11"/>
  <c r="E769" i="12" s="1"/>
  <c r="E770" i="11"/>
  <c r="E771" i="11"/>
  <c r="E771" i="12" s="1"/>
  <c r="E772" i="11"/>
  <c r="E772" i="12" s="1"/>
  <c r="E773" i="11"/>
  <c r="E773" i="12" s="1"/>
  <c r="E774" i="11"/>
  <c r="E774" i="12" s="1"/>
  <c r="E775" i="11"/>
  <c r="E775" i="12" s="1"/>
  <c r="E776" i="11"/>
  <c r="E776" i="12" s="1"/>
  <c r="E777" i="11"/>
  <c r="E777" i="12" s="1"/>
  <c r="E778" i="11"/>
  <c r="E778" i="12" s="1"/>
  <c r="E779" i="11"/>
  <c r="E779" i="12" s="1"/>
  <c r="E780" i="11"/>
  <c r="E780" i="12" s="1"/>
  <c r="E781" i="11"/>
  <c r="E782" i="11"/>
  <c r="E782" i="12" s="1"/>
  <c r="E783" i="11"/>
  <c r="E783" i="12" s="1"/>
  <c r="E784" i="11"/>
  <c r="E784" i="12" s="1"/>
  <c r="E785" i="11"/>
  <c r="E785" i="12" s="1"/>
  <c r="E786" i="11"/>
  <c r="E787" i="11"/>
  <c r="E787" i="12" s="1"/>
  <c r="E788" i="11"/>
  <c r="E788" i="12" s="1"/>
  <c r="E789" i="11"/>
  <c r="E789" i="12" s="1"/>
  <c r="E790" i="11"/>
  <c r="E791" i="11"/>
  <c r="E792" i="11"/>
  <c r="E793" i="11"/>
  <c r="E793" i="12" s="1"/>
  <c r="E794" i="11"/>
  <c r="E794" i="12" s="1"/>
  <c r="E795" i="11"/>
  <c r="E795" i="12" s="1"/>
  <c r="E796" i="11"/>
  <c r="E796" i="12" s="1"/>
  <c r="E797" i="11"/>
  <c r="E797" i="12" s="1"/>
  <c r="E798" i="11"/>
  <c r="E798" i="12" s="1"/>
  <c r="E799" i="11"/>
  <c r="E799" i="12" s="1"/>
  <c r="E800" i="11"/>
  <c r="E801" i="11"/>
  <c r="E802" i="11"/>
  <c r="E802" i="12" s="1"/>
  <c r="E803" i="11"/>
  <c r="E803" i="12" s="1"/>
  <c r="E804" i="11"/>
  <c r="E804" i="12" s="1"/>
  <c r="E805" i="11"/>
  <c r="E805" i="12" s="1"/>
  <c r="E806" i="11"/>
  <c r="E807" i="11"/>
  <c r="E807" i="12" s="1"/>
  <c r="E808" i="11"/>
  <c r="E808" i="12" s="1"/>
  <c r="E809" i="11"/>
  <c r="E809" i="12" s="1"/>
  <c r="E810" i="11"/>
  <c r="E810" i="12" s="1"/>
  <c r="E811" i="11"/>
  <c r="E812" i="11"/>
  <c r="E812" i="12" s="1"/>
  <c r="E813" i="11"/>
  <c r="E813" i="12" s="1"/>
  <c r="E814" i="11"/>
  <c r="E814" i="12" s="1"/>
  <c r="E815" i="11"/>
  <c r="E815" i="12" s="1"/>
  <c r="E816" i="11"/>
  <c r="E816" i="12" s="1"/>
  <c r="E817" i="11"/>
  <c r="E817" i="12" s="1"/>
  <c r="E818" i="11"/>
  <c r="E818" i="12" s="1"/>
  <c r="E819" i="11"/>
  <c r="E819" i="12" s="1"/>
  <c r="E820" i="11"/>
  <c r="E820" i="12" s="1"/>
  <c r="E821" i="11"/>
  <c r="E821" i="12" s="1"/>
  <c r="E822" i="11"/>
  <c r="E822" i="12" s="1"/>
  <c r="E823" i="11"/>
  <c r="E823" i="12" s="1"/>
  <c r="E824" i="11"/>
  <c r="E824" i="12" s="1"/>
  <c r="E825" i="11"/>
  <c r="E825" i="12" s="1"/>
  <c r="E826" i="11"/>
  <c r="E826" i="12" s="1"/>
  <c r="E827" i="11"/>
  <c r="E827" i="12" s="1"/>
  <c r="E828" i="11"/>
  <c r="E828" i="12" s="1"/>
  <c r="E829" i="11"/>
  <c r="E829" i="12" s="1"/>
  <c r="E830" i="11"/>
  <c r="E830" i="12" s="1"/>
  <c r="E831" i="11"/>
  <c r="E831" i="12" s="1"/>
  <c r="E832" i="11"/>
  <c r="E832" i="12" s="1"/>
  <c r="E833" i="11"/>
  <c r="E833" i="12" s="1"/>
  <c r="E834" i="11"/>
  <c r="E835" i="11"/>
  <c r="E835" i="12" s="1"/>
  <c r="E836" i="11"/>
  <c r="E836" i="12" s="1"/>
  <c r="E837" i="11"/>
  <c r="E837" i="12" s="1"/>
  <c r="E838" i="11"/>
  <c r="E839" i="11"/>
  <c r="E839" i="12" s="1"/>
  <c r="E840" i="11"/>
  <c r="E840" i="12" s="1"/>
  <c r="E841" i="11"/>
  <c r="E842" i="11"/>
  <c r="E843" i="11"/>
  <c r="E843" i="12" s="1"/>
  <c r="E844" i="11"/>
  <c r="E845" i="11"/>
  <c r="E846" i="11"/>
  <c r="E846" i="12" s="1"/>
  <c r="E847" i="11"/>
  <c r="E847" i="12" s="1"/>
  <c r="E848" i="11"/>
  <c r="E848" i="12" s="1"/>
  <c r="E849" i="11"/>
  <c r="E849" i="12" s="1"/>
  <c r="E850" i="11"/>
  <c r="E850" i="12" s="1"/>
  <c r="E851" i="11"/>
  <c r="E851" i="12" s="1"/>
  <c r="E852" i="11"/>
  <c r="E852" i="12" s="1"/>
  <c r="E853" i="11"/>
  <c r="E853" i="12" s="1"/>
  <c r="E854" i="11"/>
  <c r="E854" i="12" s="1"/>
  <c r="E855" i="11"/>
  <c r="E855" i="12" s="1"/>
  <c r="E856" i="11"/>
  <c r="E856" i="12" s="1"/>
  <c r="E857" i="11"/>
  <c r="E857" i="12" s="1"/>
  <c r="E858" i="11"/>
  <c r="E858" i="12" s="1"/>
  <c r="E859" i="11"/>
  <c r="E859" i="12" s="1"/>
  <c r="E860" i="11"/>
  <c r="E860" i="12" s="1"/>
  <c r="E861" i="11"/>
  <c r="E861" i="12" s="1"/>
  <c r="E862" i="11"/>
  <c r="E862" i="12" s="1"/>
  <c r="E863" i="11"/>
  <c r="E863" i="12" s="1"/>
  <c r="E864" i="11"/>
  <c r="E865" i="11"/>
  <c r="E866" i="11"/>
  <c r="E866" i="12" s="1"/>
  <c r="E867" i="11"/>
  <c r="E867" i="12" s="1"/>
  <c r="E868" i="11"/>
  <c r="E868" i="12" s="1"/>
  <c r="E869" i="11"/>
  <c r="E869" i="12" s="1"/>
  <c r="E870" i="11"/>
  <c r="E871" i="11"/>
  <c r="E871" i="12" s="1"/>
  <c r="E872" i="11"/>
  <c r="E872" i="12" s="1"/>
  <c r="E873" i="11"/>
  <c r="E873" i="12" s="1"/>
  <c r="E874" i="11"/>
  <c r="E874" i="12" s="1"/>
  <c r="E875" i="11"/>
  <c r="E875" i="12" s="1"/>
  <c r="E876" i="11"/>
  <c r="E876" i="12" s="1"/>
  <c r="E877" i="11"/>
  <c r="E877" i="12" s="1"/>
  <c r="E878" i="11"/>
  <c r="E878" i="12" s="1"/>
  <c r="E879" i="11"/>
  <c r="E880" i="11"/>
  <c r="E881" i="11"/>
  <c r="E881" i="12" s="1"/>
  <c r="E882" i="11"/>
  <c r="E883" i="11"/>
  <c r="E883" i="12" s="1"/>
  <c r="E884" i="11"/>
  <c r="E884" i="12" s="1"/>
  <c r="E885" i="11"/>
  <c r="E885" i="12" s="1"/>
  <c r="E886" i="11"/>
  <c r="E887" i="11"/>
  <c r="E887" i="12" s="1"/>
  <c r="E888" i="11"/>
  <c r="E888" i="12" s="1"/>
  <c r="E889" i="11"/>
  <c r="E889" i="12" s="1"/>
  <c r="E890" i="11"/>
  <c r="E890" i="12" s="1"/>
  <c r="E891" i="11"/>
  <c r="E891" i="12" s="1"/>
  <c r="E892" i="11"/>
  <c r="E892" i="12" s="1"/>
  <c r="E893" i="11"/>
  <c r="E893" i="12" s="1"/>
  <c r="E894" i="11"/>
  <c r="E894" i="12" s="1"/>
  <c r="E895" i="11"/>
  <c r="E895" i="12" s="1"/>
  <c r="E896" i="11"/>
  <c r="E896" i="12" s="1"/>
  <c r="E897" i="11"/>
  <c r="E898" i="11"/>
  <c r="E899" i="11"/>
  <c r="E899" i="12" s="1"/>
  <c r="E900" i="11"/>
  <c r="E900" i="12" s="1"/>
  <c r="E901" i="11"/>
  <c r="E901" i="12" s="1"/>
  <c r="E902" i="11"/>
  <c r="E902" i="12" s="1"/>
  <c r="E903" i="11"/>
  <c r="E903" i="12" s="1"/>
  <c r="E904" i="11"/>
  <c r="E904" i="12" s="1"/>
  <c r="E905" i="11"/>
  <c r="E905" i="12" s="1"/>
  <c r="E906" i="11"/>
  <c r="E906" i="12" s="1"/>
  <c r="E907" i="11"/>
  <c r="E907" i="12" s="1"/>
  <c r="E908" i="11"/>
  <c r="E908" i="12" s="1"/>
  <c r="E909" i="11"/>
  <c r="E909" i="12" s="1"/>
  <c r="E910" i="11"/>
  <c r="E910" i="12" s="1"/>
  <c r="E911" i="11"/>
  <c r="E911" i="12" s="1"/>
  <c r="E912" i="11"/>
  <c r="E912" i="12" s="1"/>
  <c r="E913" i="11"/>
  <c r="E914" i="11"/>
  <c r="E914" i="12" s="1"/>
  <c r="E915" i="11"/>
  <c r="E915" i="12" s="1"/>
  <c r="E916" i="11"/>
  <c r="E916" i="12" s="1"/>
  <c r="E917" i="11"/>
  <c r="E917" i="12" s="1"/>
  <c r="E918" i="11"/>
  <c r="E918" i="12" s="1"/>
  <c r="E919" i="11"/>
  <c r="E920" i="11"/>
  <c r="E921" i="11"/>
  <c r="E921" i="12" s="1"/>
  <c r="E922" i="11"/>
  <c r="E922" i="12" s="1"/>
  <c r="E923" i="11"/>
  <c r="E923" i="12" s="1"/>
  <c r="E924" i="11"/>
  <c r="E924" i="12" s="1"/>
  <c r="E925" i="11"/>
  <c r="E925" i="12" s="1"/>
  <c r="E926" i="11"/>
  <c r="E926" i="12" s="1"/>
  <c r="E927" i="11"/>
  <c r="E927" i="12" s="1"/>
  <c r="E928" i="11"/>
  <c r="E929" i="11"/>
  <c r="E929" i="12" s="1"/>
  <c r="E930" i="11"/>
  <c r="E930" i="12" s="1"/>
  <c r="E931" i="11"/>
  <c r="E931" i="12" s="1"/>
  <c r="E932" i="11"/>
  <c r="E932" i="12" s="1"/>
  <c r="E933" i="11"/>
  <c r="E933" i="12" s="1"/>
  <c r="E934" i="11"/>
  <c r="E934" i="12" s="1"/>
  <c r="E935" i="11"/>
  <c r="E936" i="11"/>
  <c r="E936" i="12" s="1"/>
  <c r="E937" i="11"/>
  <c r="E937" i="12" s="1"/>
  <c r="E938" i="11"/>
  <c r="E939" i="11"/>
  <c r="E940" i="11"/>
  <c r="E941" i="11"/>
  <c r="E941" i="12" s="1"/>
  <c r="E942" i="11"/>
  <c r="E942" i="12" s="1"/>
  <c r="E943" i="11"/>
  <c r="E944" i="11"/>
  <c r="E944" i="12" s="1"/>
  <c r="E945" i="11"/>
  <c r="E945" i="12" s="1"/>
  <c r="E946" i="11"/>
  <c r="E946" i="12" s="1"/>
  <c r="E947" i="11"/>
  <c r="E947" i="12" s="1"/>
  <c r="E948" i="11"/>
  <c r="E948" i="12" s="1"/>
  <c r="E949" i="11"/>
  <c r="E949" i="12" s="1"/>
  <c r="E950" i="11"/>
  <c r="E951" i="11"/>
  <c r="E951" i="12" s="1"/>
  <c r="E952" i="11"/>
  <c r="E952" i="12" s="1"/>
  <c r="E953" i="11"/>
  <c r="E953" i="12" s="1"/>
  <c r="E954" i="11"/>
  <c r="E954" i="12" s="1"/>
  <c r="E955" i="11"/>
  <c r="E955" i="12" s="1"/>
  <c r="E956" i="11"/>
  <c r="E956" i="12" s="1"/>
  <c r="E957" i="11"/>
  <c r="E957" i="12" s="1"/>
  <c r="E958" i="11"/>
  <c r="E958" i="12" s="1"/>
  <c r="E959" i="11"/>
  <c r="E959" i="12" s="1"/>
  <c r="E960" i="11"/>
  <c r="E960" i="12" s="1"/>
  <c r="E961" i="11"/>
  <c r="E961" i="12" s="1"/>
  <c r="E962" i="11"/>
  <c r="E962" i="12" s="1"/>
  <c r="E963" i="11"/>
  <c r="E963" i="12" s="1"/>
  <c r="E964" i="11"/>
  <c r="E964" i="12" s="1"/>
  <c r="E965" i="11"/>
  <c r="E965" i="12" s="1"/>
  <c r="E966" i="11"/>
  <c r="E967" i="11"/>
  <c r="E967" i="12" s="1"/>
  <c r="E968" i="11"/>
  <c r="E968" i="12" s="1"/>
  <c r="E969" i="11"/>
  <c r="E969" i="12" s="1"/>
  <c r="E970" i="11"/>
  <c r="E970" i="12" s="1"/>
  <c r="E971" i="11"/>
  <c r="E971" i="12" s="1"/>
  <c r="E972" i="11"/>
  <c r="E972" i="12" s="1"/>
  <c r="E973" i="11"/>
  <c r="E973" i="12" s="1"/>
  <c r="E974" i="11"/>
  <c r="E974" i="12" s="1"/>
  <c r="E975" i="11"/>
  <c r="E975" i="12" s="1"/>
  <c r="E976" i="11"/>
  <c r="E977" i="11"/>
  <c r="E978" i="11"/>
  <c r="E978" i="12" s="1"/>
  <c r="E979" i="11"/>
  <c r="E979" i="12" s="1"/>
  <c r="E980" i="11"/>
  <c r="E980" i="12" s="1"/>
  <c r="E981" i="11"/>
  <c r="E981" i="12" s="1"/>
  <c r="E982" i="11"/>
  <c r="E982" i="12" s="1"/>
  <c r="E983" i="11"/>
  <c r="E983" i="12" s="1"/>
  <c r="E984" i="11"/>
  <c r="E985" i="11"/>
  <c r="E985" i="12" s="1"/>
  <c r="E986" i="11"/>
  <c r="E986" i="12" s="1"/>
  <c r="E987" i="11"/>
  <c r="E988" i="11"/>
  <c r="E989" i="11"/>
  <c r="E989" i="12" s="1"/>
  <c r="E990" i="11"/>
  <c r="E990" i="12" s="1"/>
  <c r="E991" i="11"/>
  <c r="E991" i="12" s="1"/>
  <c r="E992" i="11"/>
  <c r="E992" i="12" s="1"/>
  <c r="E993" i="11"/>
  <c r="E993" i="12" s="1"/>
  <c r="E994" i="11"/>
  <c r="E994" i="12" s="1"/>
  <c r="E995" i="11"/>
  <c r="E995" i="12" s="1"/>
  <c r="E996" i="11"/>
  <c r="E996" i="12" s="1"/>
  <c r="E997" i="11"/>
  <c r="E997" i="12" s="1"/>
  <c r="E998" i="11"/>
  <c r="E998" i="12" s="1"/>
  <c r="E999" i="11"/>
  <c r="E999" i="12" s="1"/>
  <c r="E1000" i="11"/>
  <c r="E1000" i="12" s="1"/>
  <c r="E1001" i="11"/>
  <c r="E1001" i="12" s="1"/>
  <c r="E1002" i="11"/>
  <c r="E1002" i="12" s="1"/>
  <c r="E1003" i="11"/>
  <c r="E1004" i="11"/>
  <c r="E1004" i="12" s="1"/>
  <c r="E1005" i="11"/>
  <c r="E1005" i="12" s="1"/>
  <c r="E1006" i="11"/>
  <c r="E1006" i="12" s="1"/>
  <c r="E1007" i="11"/>
  <c r="E1008" i="11"/>
  <c r="E1008" i="12" s="1"/>
  <c r="E1009" i="11"/>
  <c r="E1009" i="12" s="1"/>
  <c r="E1010" i="11"/>
  <c r="E1010" i="12" s="1"/>
  <c r="E1011" i="11"/>
  <c r="E1011" i="12" s="1"/>
  <c r="E1012" i="11"/>
  <c r="E1012" i="12" s="1"/>
  <c r="E1013" i="11"/>
  <c r="E1013" i="12" s="1"/>
  <c r="E1014" i="11"/>
  <c r="E1014" i="12" s="1"/>
  <c r="E1015" i="11"/>
  <c r="E1015" i="12" s="1"/>
  <c r="E1016" i="11"/>
  <c r="E1016" i="12" s="1"/>
  <c r="E1017" i="11"/>
  <c r="E1018" i="11"/>
  <c r="E1018" i="12" s="1"/>
  <c r="E1019" i="11"/>
  <c r="E1019" i="12" s="1"/>
  <c r="E1020" i="11"/>
  <c r="E1020" i="12" s="1"/>
  <c r="E1021" i="11"/>
  <c r="E1021" i="12" s="1"/>
  <c r="E1022" i="11"/>
  <c r="E1022" i="12" s="1"/>
  <c r="E1023" i="11"/>
  <c r="E1023" i="12" s="1"/>
  <c r="E1024" i="11"/>
  <c r="E1024" i="12" s="1"/>
  <c r="E1025" i="11"/>
  <c r="E1025" i="12" s="1"/>
  <c r="E1026" i="11"/>
  <c r="E1026" i="12" s="1"/>
  <c r="E1027" i="11"/>
  <c r="E1027" i="12" s="1"/>
  <c r="E1028" i="11"/>
  <c r="E1028" i="12" s="1"/>
  <c r="E1029" i="11"/>
  <c r="E1029" i="12" s="1"/>
  <c r="E1030" i="11"/>
  <c r="E1030" i="12" s="1"/>
  <c r="E1031" i="11"/>
  <c r="E1031" i="12" s="1"/>
  <c r="E1032" i="11"/>
  <c r="E1032" i="12" s="1"/>
  <c r="E1033" i="11"/>
  <c r="E1033" i="12" s="1"/>
  <c r="E1034" i="11"/>
  <c r="E1034" i="12" s="1"/>
  <c r="E1035" i="11"/>
  <c r="E1035" i="12" s="1"/>
  <c r="E1036" i="11"/>
  <c r="E1036" i="12" s="1"/>
  <c r="E1037" i="11"/>
  <c r="E1037" i="12" s="1"/>
  <c r="E1038" i="11"/>
  <c r="E1038" i="12" s="1"/>
  <c r="E1039" i="11"/>
  <c r="E1039" i="12" s="1"/>
  <c r="E1040" i="11"/>
  <c r="E1041" i="11"/>
  <c r="E1042" i="11"/>
  <c r="E1042" i="12" s="1"/>
  <c r="E1043" i="11"/>
  <c r="E1043" i="12" s="1"/>
  <c r="E1044" i="11"/>
  <c r="E1044" i="12" s="1"/>
  <c r="E1045" i="11"/>
  <c r="E1045" i="12" s="1"/>
  <c r="E1046" i="11"/>
  <c r="E1046" i="12" s="1"/>
  <c r="E1047" i="11"/>
  <c r="E1047" i="12" s="1"/>
  <c r="E1048" i="11"/>
  <c r="E1048" i="12" s="1"/>
  <c r="E1049" i="11"/>
  <c r="E1049" i="12" s="1"/>
  <c r="E1050" i="11"/>
  <c r="E1050" i="12" s="1"/>
  <c r="E1051" i="11"/>
  <c r="E1051" i="12" s="1"/>
  <c r="E1052" i="11"/>
  <c r="E1052" i="12" s="1"/>
  <c r="E1053" i="11"/>
  <c r="E1053" i="12" s="1"/>
  <c r="E1054" i="11"/>
  <c r="E1054" i="12" s="1"/>
  <c r="E1055" i="11"/>
  <c r="E1056" i="11"/>
  <c r="E1057" i="11"/>
  <c r="E1057" i="12" s="1"/>
  <c r="E1058" i="11"/>
  <c r="E1058" i="12" s="1"/>
  <c r="E1059" i="11"/>
  <c r="E1059" i="12" s="1"/>
  <c r="E1060" i="11"/>
  <c r="E1060" i="12" s="1"/>
  <c r="E1061" i="11"/>
  <c r="E1061" i="12" s="1"/>
  <c r="E1062" i="11"/>
  <c r="E1062" i="12" s="1"/>
  <c r="E1063" i="11"/>
  <c r="E1063" i="12" s="1"/>
  <c r="E1064" i="11"/>
  <c r="E1064" i="12" s="1"/>
  <c r="E1065" i="11"/>
  <c r="E1065" i="12" s="1"/>
  <c r="E1066" i="11"/>
  <c r="E1066" i="12" s="1"/>
  <c r="E1067" i="11"/>
  <c r="E1067" i="12" s="1"/>
  <c r="E1068" i="11"/>
  <c r="E1068" i="12" s="1"/>
  <c r="E1069" i="11"/>
  <c r="E1069" i="12" s="1"/>
  <c r="E1070" i="11"/>
  <c r="E1070" i="12" s="1"/>
  <c r="E1071" i="11"/>
  <c r="E1072" i="11"/>
  <c r="E1073" i="11"/>
  <c r="E1073" i="12" s="1"/>
  <c r="E1074" i="11"/>
  <c r="E1075" i="11"/>
  <c r="E1075" i="12" s="1"/>
  <c r="E1076" i="11"/>
  <c r="E1076" i="12" s="1"/>
  <c r="E1077" i="11"/>
  <c r="E1077" i="12" s="1"/>
  <c r="E1078" i="11"/>
  <c r="E1079" i="11"/>
  <c r="E1079" i="12" s="1"/>
  <c r="E1080" i="11"/>
  <c r="E1080" i="12" s="1"/>
  <c r="E1081" i="11"/>
  <c r="E1081" i="12" s="1"/>
  <c r="E1082" i="11"/>
  <c r="E1082" i="12" s="1"/>
  <c r="E1083" i="11"/>
  <c r="E1083" i="12" s="1"/>
  <c r="E1084" i="11"/>
  <c r="E1084" i="12" s="1"/>
  <c r="E1085" i="11"/>
  <c r="E1085" i="12" s="1"/>
  <c r="E1086" i="11"/>
  <c r="E1086" i="12" s="1"/>
  <c r="E1087" i="11"/>
  <c r="E1087" i="12" s="1"/>
  <c r="E1088" i="11"/>
  <c r="E1088" i="12" s="1"/>
  <c r="E1089" i="11"/>
  <c r="E1089" i="12" s="1"/>
  <c r="E1090" i="11"/>
  <c r="E1090" i="12" s="1"/>
  <c r="E1091" i="11"/>
  <c r="E1091" i="12" s="1"/>
  <c r="E1092" i="11"/>
  <c r="E1092" i="12" s="1"/>
  <c r="E1093" i="11"/>
  <c r="E1093" i="12" s="1"/>
  <c r="E1094" i="11"/>
  <c r="E1094" i="12" s="1"/>
  <c r="E1095" i="11"/>
  <c r="E1095" i="12" s="1"/>
  <c r="E1096" i="11"/>
  <c r="E1096" i="12" s="1"/>
  <c r="E1097" i="11"/>
  <c r="E1097" i="12" s="1"/>
  <c r="E1098" i="11"/>
  <c r="E1098" i="12" s="1"/>
  <c r="E1099" i="11"/>
  <c r="E1099" i="12" s="1"/>
  <c r="E1100" i="11"/>
  <c r="E1100" i="12" s="1"/>
  <c r="E1101" i="11"/>
  <c r="E1101" i="12" s="1"/>
  <c r="E1102" i="11"/>
  <c r="E1102" i="12" s="1"/>
  <c r="E1103" i="11"/>
  <c r="E1103" i="12" s="1"/>
  <c r="E1104" i="11"/>
  <c r="E1105" i="11"/>
  <c r="E1106" i="11"/>
  <c r="E1106" i="12" s="1"/>
  <c r="E1107" i="11"/>
  <c r="E1107" i="12" s="1"/>
  <c r="E1108" i="11"/>
  <c r="E1108" i="12" s="1"/>
  <c r="E1109" i="11"/>
  <c r="E1109" i="12" s="1"/>
  <c r="E1110" i="11"/>
  <c r="E1110" i="12" s="1"/>
  <c r="E1111" i="11"/>
  <c r="E1111" i="12" s="1"/>
  <c r="E1112" i="11"/>
  <c r="E1112" i="12" s="1"/>
  <c r="E1113" i="11"/>
  <c r="E1113" i="12" s="1"/>
  <c r="E1114" i="11"/>
  <c r="E1114" i="12" s="1"/>
  <c r="E1115" i="11"/>
  <c r="E1115" i="12" s="1"/>
  <c r="E1116" i="11"/>
  <c r="E1116" i="12" s="1"/>
  <c r="E1117" i="11"/>
  <c r="E1117" i="12" s="1"/>
  <c r="E1118" i="11"/>
  <c r="E1118" i="12" s="1"/>
  <c r="E1119" i="11"/>
  <c r="E1120" i="11"/>
  <c r="E1121" i="11"/>
  <c r="E1122" i="11"/>
  <c r="E1123" i="11"/>
  <c r="E1123" i="12" s="1"/>
  <c r="E1124" i="11"/>
  <c r="E1124" i="12" s="1"/>
  <c r="E1125" i="11"/>
  <c r="E1125" i="12" s="1"/>
  <c r="E1126" i="11"/>
  <c r="E1127" i="11"/>
  <c r="E1128" i="11"/>
  <c r="E1128" i="12" s="1"/>
  <c r="E1129" i="11"/>
  <c r="E1129" i="12" s="1"/>
  <c r="E1130" i="11"/>
  <c r="E1130" i="12" s="1"/>
  <c r="E1131" i="11"/>
  <c r="E1131" i="12" s="1"/>
  <c r="E1132" i="11"/>
  <c r="E1132" i="12" s="1"/>
  <c r="E1133" i="11"/>
  <c r="E1133" i="12" s="1"/>
  <c r="E1134" i="11"/>
  <c r="E1134" i="12" s="1"/>
  <c r="E1135" i="11"/>
  <c r="E1135" i="12" s="1"/>
  <c r="E1136" i="11"/>
  <c r="E1136" i="12" s="1"/>
  <c r="E1137" i="11"/>
  <c r="E1137" i="12" s="1"/>
  <c r="E1138" i="11"/>
  <c r="E1138" i="12" s="1"/>
  <c r="E1139" i="11"/>
  <c r="E1139" i="12" s="1"/>
  <c r="E1140" i="11"/>
  <c r="E1140" i="12" s="1"/>
  <c r="E1141" i="11"/>
  <c r="E1141" i="12" s="1"/>
  <c r="E1142" i="11"/>
  <c r="E1142" i="12" s="1"/>
  <c r="E1143" i="11"/>
  <c r="E1143" i="12" s="1"/>
  <c r="E1144" i="11"/>
  <c r="E1144" i="12" s="1"/>
  <c r="E1145" i="11"/>
  <c r="E1145" i="12" s="1"/>
  <c r="E1146" i="11"/>
  <c r="E1146" i="12" s="1"/>
  <c r="E1147" i="11"/>
  <c r="E1147" i="12" s="1"/>
  <c r="E1148" i="11"/>
  <c r="E1148" i="12" s="1"/>
  <c r="E1149" i="11"/>
  <c r="E1149" i="12" s="1"/>
  <c r="E1150" i="11"/>
  <c r="E1150" i="12" s="1"/>
  <c r="E1151" i="11"/>
  <c r="E1151" i="12" s="1"/>
  <c r="E1152" i="11"/>
  <c r="E1152" i="12" s="1"/>
  <c r="E1153" i="11"/>
  <c r="E1154" i="11"/>
  <c r="E1155" i="11"/>
  <c r="E1155" i="12" s="1"/>
  <c r="E1156" i="11"/>
  <c r="E1156" i="12" s="1"/>
  <c r="E1157" i="11"/>
  <c r="E1157" i="12" s="1"/>
  <c r="E1158" i="11"/>
  <c r="E1159" i="11"/>
  <c r="E1160" i="11"/>
  <c r="E1160" i="12" s="1"/>
  <c r="E1161" i="11"/>
  <c r="E1161" i="12" s="1"/>
  <c r="E1162" i="11"/>
  <c r="E1162" i="12" s="1"/>
  <c r="E1163" i="11"/>
  <c r="E1163" i="12" s="1"/>
  <c r="E1164" i="11"/>
  <c r="E1164" i="12" s="1"/>
  <c r="E1165" i="11"/>
  <c r="E1165" i="12" s="1"/>
  <c r="E1166" i="11"/>
  <c r="E1166" i="12" s="1"/>
  <c r="E1167" i="11"/>
  <c r="E1167" i="12" s="1"/>
  <c r="E1168" i="11"/>
  <c r="E1168" i="12" s="1"/>
  <c r="E1169" i="11"/>
  <c r="E1169" i="12" s="1"/>
  <c r="E1170" i="11"/>
  <c r="E1170" i="12" s="1"/>
  <c r="E1171" i="11"/>
  <c r="E1171" i="12" s="1"/>
  <c r="E1172" i="11"/>
  <c r="E1172" i="12" s="1"/>
  <c r="E1173" i="11"/>
  <c r="E1173" i="12" s="1"/>
  <c r="E1174" i="11"/>
  <c r="E1175" i="11"/>
  <c r="E1176" i="11"/>
  <c r="E1177" i="11"/>
  <c r="E1177" i="12" s="1"/>
  <c r="E1178" i="11"/>
  <c r="E1178" i="12" s="1"/>
  <c r="E1179" i="11"/>
  <c r="E1179" i="12" s="1"/>
  <c r="E1180" i="11"/>
  <c r="E1180" i="12" s="1"/>
  <c r="E1181" i="11"/>
  <c r="E1181" i="12" s="1"/>
  <c r="E1182" i="11"/>
  <c r="E1182" i="12" s="1"/>
  <c r="E1183" i="11"/>
  <c r="E1183" i="12" s="1"/>
  <c r="E1184" i="11"/>
  <c r="E1184" i="12" s="1"/>
  <c r="E1185" i="11"/>
  <c r="E1185" i="12" s="1"/>
  <c r="E1186" i="11"/>
  <c r="E1186" i="12" s="1"/>
  <c r="E1187" i="11"/>
  <c r="E1187" i="12" s="1"/>
  <c r="E1188" i="11"/>
  <c r="E1188" i="12" s="1"/>
  <c r="E1189" i="11"/>
  <c r="E1189" i="12" s="1"/>
  <c r="E1190" i="11"/>
  <c r="E1190" i="12" s="1"/>
  <c r="E1191" i="11"/>
  <c r="E1191" i="12" s="1"/>
  <c r="E1192" i="11"/>
  <c r="E1192" i="12" s="1"/>
  <c r="E1193" i="11"/>
  <c r="E1193" i="12" s="1"/>
  <c r="E1194" i="11"/>
  <c r="E1194" i="12" s="1"/>
  <c r="E1195" i="11"/>
  <c r="E1196" i="11"/>
  <c r="E1196" i="12" s="1"/>
  <c r="E1197" i="11"/>
  <c r="E1197" i="12" s="1"/>
  <c r="E1198" i="11"/>
  <c r="E1198" i="12" s="1"/>
  <c r="E1199" i="11"/>
  <c r="E1199" i="12" s="1"/>
  <c r="E1200" i="11"/>
  <c r="E1200" i="12" s="1"/>
  <c r="E1201" i="11"/>
  <c r="E1201" i="12" s="1"/>
  <c r="E1202" i="11"/>
  <c r="E1202" i="12" s="1"/>
  <c r="E1203" i="11"/>
  <c r="E1203" i="12" s="1"/>
  <c r="E1204" i="11"/>
  <c r="E1204" i="12" s="1"/>
  <c r="E1205" i="11"/>
  <c r="E1205" i="12" s="1"/>
  <c r="E1206" i="11"/>
  <c r="E1207" i="11"/>
  <c r="E1207" i="12" s="1"/>
  <c r="E1208" i="11"/>
  <c r="E1208" i="12" s="1"/>
  <c r="E1209" i="11"/>
  <c r="E1209" i="12" s="1"/>
  <c r="E1210" i="11"/>
  <c r="E1210" i="12" s="1"/>
  <c r="E1211" i="11"/>
  <c r="E1211" i="12" s="1"/>
  <c r="E1212" i="11"/>
  <c r="E1212" i="12" s="1"/>
  <c r="E1213" i="11"/>
  <c r="E1213" i="12" s="1"/>
  <c r="E1214" i="11"/>
  <c r="E1214" i="12" s="1"/>
  <c r="E1215" i="11"/>
  <c r="E1215" i="12" s="1"/>
  <c r="E1216" i="11"/>
  <c r="E1217" i="11"/>
  <c r="E1218" i="11"/>
  <c r="E1218" i="12" s="1"/>
  <c r="E1219" i="11"/>
  <c r="E1219" i="12" s="1"/>
  <c r="E1220" i="11"/>
  <c r="E1220" i="12" s="1"/>
  <c r="E1221" i="11"/>
  <c r="E1221" i="12" s="1"/>
  <c r="E1222" i="11"/>
  <c r="E1222" i="12" s="1"/>
  <c r="E1223" i="11"/>
  <c r="E1223" i="12" s="1"/>
  <c r="E1224" i="11"/>
  <c r="E1224" i="12" s="1"/>
  <c r="E1225" i="11"/>
  <c r="E1225" i="12" s="1"/>
  <c r="E1226" i="11"/>
  <c r="E1226" i="12" s="1"/>
  <c r="E1227" i="11"/>
  <c r="E1228" i="11"/>
  <c r="E1228" i="12" s="1"/>
  <c r="E1229" i="11"/>
  <c r="E1229" i="12" s="1"/>
  <c r="E1230" i="11"/>
  <c r="E1230" i="12" s="1"/>
  <c r="E1231" i="11"/>
  <c r="E1231" i="12" s="1"/>
  <c r="E1232" i="11"/>
  <c r="E1232" i="12" s="1"/>
  <c r="E1233" i="11"/>
  <c r="E1233" i="12" s="1"/>
  <c r="E1234" i="11"/>
  <c r="E1234" i="12" s="1"/>
  <c r="E1235" i="11"/>
  <c r="E1235" i="12" s="1"/>
  <c r="E1236" i="11"/>
  <c r="E1236" i="12" s="1"/>
  <c r="E1237" i="11"/>
  <c r="E1238" i="11"/>
  <c r="E1238" i="12" s="1"/>
  <c r="E1239" i="11"/>
  <c r="E1239" i="12" s="1"/>
  <c r="E1240" i="11"/>
  <c r="E1240" i="12" s="1"/>
  <c r="E1241" i="11"/>
  <c r="E1241" i="12" s="1"/>
  <c r="E1242" i="11"/>
  <c r="E1242" i="12" s="1"/>
  <c r="E1243" i="11"/>
  <c r="E1243" i="12" s="1"/>
  <c r="E1244" i="11"/>
  <c r="E1245" i="11"/>
  <c r="E1246" i="11"/>
  <c r="E1247" i="11"/>
  <c r="E1248" i="11"/>
  <c r="E1249" i="11"/>
  <c r="E1250" i="11"/>
  <c r="E1251" i="11"/>
  <c r="E1251" i="12" s="1"/>
  <c r="E1252" i="11"/>
  <c r="E1252" i="12" s="1"/>
  <c r="E1253" i="11"/>
  <c r="E1253" i="12" s="1"/>
  <c r="E1254" i="11"/>
  <c r="E1255" i="11"/>
  <c r="E1256" i="11"/>
  <c r="E1256" i="12" s="1"/>
  <c r="E1257" i="11"/>
  <c r="E1257" i="12" s="1"/>
  <c r="E1258" i="11"/>
  <c r="E1258" i="12" s="1"/>
  <c r="E1259" i="11"/>
  <c r="E1259" i="12" s="1"/>
  <c r="E1260" i="11"/>
  <c r="E1260" i="12" s="1"/>
  <c r="E1261" i="11"/>
  <c r="E1261" i="12" s="1"/>
  <c r="E1262" i="11"/>
  <c r="E1262" i="12" s="1"/>
  <c r="E1263" i="11"/>
  <c r="E1263" i="12" s="1"/>
  <c r="E1264" i="11"/>
  <c r="E1264" i="12" s="1"/>
  <c r="E1265" i="11"/>
  <c r="E1265" i="12" s="1"/>
  <c r="E1266" i="11"/>
  <c r="E1266" i="12" s="1"/>
  <c r="E1267" i="11"/>
  <c r="E1267" i="12" s="1"/>
  <c r="E1268" i="11"/>
  <c r="E1268" i="12" s="1"/>
  <c r="E1269" i="11"/>
  <c r="E1269" i="12" s="1"/>
  <c r="E1270" i="11"/>
  <c r="E1270" i="12" s="1"/>
  <c r="E1271" i="11"/>
  <c r="E1271" i="12" s="1"/>
  <c r="E1272" i="11"/>
  <c r="E1272" i="12" s="1"/>
  <c r="E1273" i="11"/>
  <c r="E1273" i="12" s="1"/>
  <c r="E1274" i="11"/>
  <c r="E1274" i="12" s="1"/>
  <c r="E1275" i="11"/>
  <c r="E1275" i="12" s="1"/>
  <c r="E1276" i="11"/>
  <c r="E1276" i="12" s="1"/>
  <c r="E1277" i="11"/>
  <c r="E1277" i="12" s="1"/>
  <c r="E1278" i="11"/>
  <c r="E1278" i="12" s="1"/>
  <c r="E1279" i="11"/>
  <c r="E1279" i="12" s="1"/>
  <c r="E1280" i="11"/>
  <c r="E1281" i="11"/>
  <c r="E1282" i="11"/>
  <c r="E1282" i="12" s="1"/>
  <c r="E1283" i="11"/>
  <c r="E1283" i="12" s="1"/>
  <c r="E1284" i="11"/>
  <c r="E1284" i="12" s="1"/>
  <c r="E1285" i="11"/>
  <c r="E1285" i="12" s="1"/>
  <c r="E1286" i="11"/>
  <c r="E1286" i="12" s="1"/>
  <c r="E1287" i="11"/>
  <c r="E1288" i="11"/>
  <c r="E1289" i="11"/>
  <c r="E1289" i="12" s="1"/>
  <c r="E1290" i="11"/>
  <c r="E1290" i="12" s="1"/>
  <c r="E1291" i="11"/>
  <c r="E1292" i="11"/>
  <c r="E1292" i="12" s="1"/>
  <c r="E1293" i="11"/>
  <c r="E1293" i="12" s="1"/>
  <c r="E1294" i="11"/>
  <c r="E1294" i="12" s="1"/>
  <c r="E1295" i="11"/>
  <c r="E1295" i="12" s="1"/>
  <c r="E1296" i="11"/>
  <c r="E1296" i="12" s="1"/>
  <c r="E1297" i="11"/>
  <c r="E1297" i="12" s="1"/>
  <c r="E1298" i="11"/>
  <c r="E1298" i="12" s="1"/>
  <c r="E1299" i="11"/>
  <c r="E1299" i="12" s="1"/>
  <c r="E1300" i="11"/>
  <c r="E1300" i="12" s="1"/>
  <c r="E1301" i="11"/>
  <c r="E1301" i="12" s="1"/>
  <c r="E1302" i="11"/>
  <c r="E1303" i="11"/>
  <c r="E1304" i="11"/>
  <c r="E1305" i="11"/>
  <c r="E1306" i="11"/>
  <c r="E1306" i="12" s="1"/>
  <c r="E1307" i="11"/>
  <c r="E1307" i="12" s="1"/>
  <c r="E1308" i="11"/>
  <c r="E1308" i="12" s="1"/>
  <c r="E1309" i="11"/>
  <c r="E1309" i="12" s="1"/>
  <c r="E1310" i="11"/>
  <c r="E1310" i="12" s="1"/>
  <c r="E1311" i="11"/>
  <c r="E1311" i="12" s="1"/>
  <c r="E1312" i="11"/>
  <c r="E1312" i="12" s="1"/>
  <c r="E1313" i="11"/>
  <c r="E1313" i="12" s="1"/>
  <c r="E1314" i="11"/>
  <c r="E1314" i="12" s="1"/>
  <c r="E1315" i="11"/>
  <c r="E1315" i="12" s="1"/>
  <c r="E1316" i="11"/>
  <c r="E1316" i="12" s="1"/>
  <c r="E1317" i="11"/>
  <c r="E1317" i="12" s="1"/>
  <c r="E1318" i="11"/>
  <c r="E1318" i="12" s="1"/>
  <c r="E1319" i="11"/>
  <c r="E1319" i="12" s="1"/>
  <c r="E1320" i="11"/>
  <c r="E1320" i="12" s="1"/>
  <c r="E1321" i="11"/>
  <c r="E1321" i="12" s="1"/>
  <c r="E1322" i="11"/>
  <c r="E1322" i="12" s="1"/>
  <c r="E1323" i="11"/>
  <c r="E1323" i="12" s="1"/>
  <c r="E1324" i="11"/>
  <c r="E1324" i="12" s="1"/>
  <c r="E1325" i="11"/>
  <c r="E1325" i="12" s="1"/>
  <c r="E1326" i="11"/>
  <c r="E1326" i="12" s="1"/>
  <c r="E1327" i="11"/>
  <c r="E1327" i="12" s="1"/>
  <c r="E1328" i="11"/>
  <c r="E1328" i="12" s="1"/>
  <c r="E1329" i="11"/>
  <c r="E1329" i="12" s="1"/>
  <c r="E1330" i="11"/>
  <c r="E1330" i="12" s="1"/>
  <c r="E1331" i="11"/>
  <c r="E1331" i="12" s="1"/>
  <c r="E1332" i="11"/>
  <c r="E1332" i="12" s="1"/>
  <c r="E1333" i="11"/>
  <c r="E1333" i="12" s="1"/>
  <c r="E1334" i="11"/>
  <c r="E1334" i="12" s="1"/>
  <c r="E1335" i="11"/>
  <c r="E1335" i="12" s="1"/>
  <c r="E1336" i="11"/>
  <c r="E1336" i="12" s="1"/>
  <c r="E1337" i="11"/>
  <c r="E1337" i="12" s="1"/>
  <c r="E1338" i="11"/>
  <c r="E1338" i="12" s="1"/>
  <c r="E1339" i="11"/>
  <c r="E1339" i="12" s="1"/>
  <c r="E1340" i="11"/>
  <c r="E1340" i="12" s="1"/>
  <c r="E1341" i="11"/>
  <c r="E1342" i="11"/>
  <c r="E1343" i="11"/>
  <c r="E1344" i="11"/>
  <c r="E1345" i="11"/>
  <c r="E1346" i="11"/>
  <c r="E1346" i="12" s="1"/>
  <c r="E1347" i="11"/>
  <c r="E1347" i="12" s="1"/>
  <c r="E1348" i="11"/>
  <c r="E1348" i="12" s="1"/>
  <c r="E1349" i="11"/>
  <c r="E1349" i="12" s="1"/>
  <c r="E1350" i="11"/>
  <c r="E1350" i="12" s="1"/>
  <c r="E1351" i="11"/>
  <c r="E1351" i="12" s="1"/>
  <c r="E1352" i="11"/>
  <c r="E1352" i="12" s="1"/>
  <c r="E1353" i="11"/>
  <c r="E1353" i="12" s="1"/>
  <c r="E1354" i="11"/>
  <c r="E1354" i="12" s="1"/>
  <c r="E1355" i="11"/>
  <c r="E1356" i="11"/>
  <c r="E1356" i="12" s="1"/>
  <c r="E1357" i="11"/>
  <c r="E1357" i="12" s="1"/>
  <c r="E1358" i="11"/>
  <c r="E1358" i="12" s="1"/>
  <c r="E1359" i="11"/>
  <c r="E1359" i="12" s="1"/>
  <c r="E1360" i="11"/>
  <c r="E1360" i="12" s="1"/>
  <c r="E1361" i="11"/>
  <c r="E1361" i="12" s="1"/>
  <c r="E1362" i="11"/>
  <c r="E1362" i="12" s="1"/>
  <c r="E1363" i="11"/>
  <c r="E1363" i="12" s="1"/>
  <c r="E1364" i="11"/>
  <c r="E1364" i="12" s="1"/>
  <c r="E1365" i="11"/>
  <c r="E1365" i="12" s="1"/>
  <c r="E1366" i="11"/>
  <c r="E1366" i="12" s="1"/>
  <c r="E1367" i="11"/>
  <c r="E1368" i="11"/>
  <c r="E1368" i="12" s="1"/>
  <c r="E1369" i="11"/>
  <c r="E1369" i="12" s="1"/>
  <c r="E1370" i="11"/>
  <c r="E1370" i="12" s="1"/>
  <c r="E1371" i="11"/>
  <c r="E1372" i="11"/>
  <c r="E1372" i="12" s="1"/>
  <c r="E1373" i="11"/>
  <c r="E1373" i="12" s="1"/>
  <c r="E1374" i="11"/>
  <c r="E1374" i="12" s="1"/>
  <c r="E1375" i="11"/>
  <c r="E1376" i="11"/>
  <c r="E1376" i="12" s="1"/>
  <c r="E1377" i="11"/>
  <c r="E1377" i="12" s="1"/>
  <c r="E1378" i="11"/>
  <c r="E1378" i="12" s="1"/>
  <c r="E1379" i="11"/>
  <c r="E1380" i="11"/>
  <c r="E1380" i="12" s="1"/>
  <c r="E1381" i="11"/>
  <c r="E1381" i="12" s="1"/>
  <c r="E1382" i="11"/>
  <c r="E1382" i="12" s="1"/>
  <c r="E1383" i="11"/>
  <c r="E1383" i="12" s="1"/>
  <c r="E1384" i="11"/>
  <c r="E1384" i="12" s="1"/>
  <c r="E1385" i="11"/>
  <c r="E1385" i="12" s="1"/>
  <c r="E1386" i="11"/>
  <c r="E1387" i="11"/>
  <c r="E1388" i="11"/>
  <c r="E1388" i="12" s="1"/>
  <c r="E1389" i="11"/>
  <c r="E1389" i="12" s="1"/>
  <c r="E1390" i="11"/>
  <c r="E1390" i="12" s="1"/>
  <c r="E1391" i="11"/>
  <c r="E1391" i="12" s="1"/>
  <c r="E1392" i="11"/>
  <c r="E1392" i="12" s="1"/>
  <c r="E1393" i="11"/>
  <c r="E1393" i="12" s="1"/>
  <c r="E1394" i="11"/>
  <c r="E1394" i="12" s="1"/>
  <c r="E1395" i="11"/>
  <c r="E1396" i="11"/>
  <c r="E1396" i="12" s="1"/>
  <c r="E1397" i="11"/>
  <c r="E1397" i="12" s="1"/>
  <c r="E1398" i="11"/>
  <c r="E1398" i="12" s="1"/>
  <c r="E1399" i="11"/>
  <c r="E1399" i="12" s="1"/>
  <c r="E1400" i="11"/>
  <c r="E1400" i="12" s="1"/>
  <c r="E1401" i="11"/>
  <c r="E1401" i="12" s="1"/>
  <c r="E1402" i="11"/>
  <c r="E1402" i="12" s="1"/>
  <c r="E1403" i="11"/>
  <c r="E1403" i="12" s="1"/>
  <c r="E1404" i="11"/>
  <c r="E1404" i="12" s="1"/>
  <c r="E1405" i="11"/>
  <c r="E1405" i="12" s="1"/>
  <c r="E1406" i="11"/>
  <c r="E1406" i="12" s="1"/>
  <c r="E1407" i="11"/>
  <c r="E1408" i="11"/>
  <c r="E1409" i="11"/>
  <c r="E1410" i="11"/>
  <c r="E1411" i="11"/>
  <c r="E1412" i="11"/>
  <c r="E1412" i="12" s="1"/>
  <c r="E1413" i="11"/>
  <c r="E1413" i="12" s="1"/>
  <c r="E1414" i="11"/>
  <c r="E1414" i="12" s="1"/>
  <c r="E1415" i="11"/>
  <c r="E1415" i="12" s="1"/>
  <c r="E1416" i="11"/>
  <c r="E1416" i="12" s="1"/>
  <c r="E1417" i="11"/>
  <c r="E1417" i="12" s="1"/>
  <c r="E1418" i="11"/>
  <c r="E1418" i="12" s="1"/>
  <c r="E1419" i="11"/>
  <c r="E1419" i="12" s="1"/>
  <c r="E1420" i="11"/>
  <c r="E1420" i="12" s="1"/>
  <c r="E1421" i="11"/>
  <c r="E1421" i="12" s="1"/>
  <c r="E1422" i="11"/>
  <c r="E1422" i="12" s="1"/>
  <c r="E1423" i="11"/>
  <c r="E1423" i="12" s="1"/>
  <c r="E1424" i="11"/>
  <c r="E1424" i="12" s="1"/>
  <c r="E1425" i="11"/>
  <c r="E1425" i="12" s="1"/>
  <c r="E1426" i="11"/>
  <c r="E1427" i="11"/>
  <c r="E1428" i="11"/>
  <c r="E1428" i="12" s="1"/>
  <c r="E1429" i="11"/>
  <c r="E1429" i="12" s="1"/>
  <c r="E1430" i="11"/>
  <c r="E1430" i="12" s="1"/>
  <c r="E1431" i="11"/>
  <c r="E1431" i="12" s="1"/>
  <c r="E1432" i="11"/>
  <c r="E1432" i="12" s="1"/>
  <c r="E1433" i="11"/>
  <c r="E1433" i="12" s="1"/>
  <c r="E1434" i="11"/>
  <c r="E1434" i="12" s="1"/>
  <c r="E1435" i="11"/>
  <c r="E1436" i="11"/>
  <c r="E1436" i="12" s="1"/>
  <c r="E1437" i="11"/>
  <c r="E1437" i="12" s="1"/>
  <c r="E1438" i="11"/>
  <c r="E1438" i="12" s="1"/>
  <c r="E1439" i="11"/>
  <c r="E1440" i="11"/>
  <c r="E1440" i="12" s="1"/>
  <c r="E1441" i="11"/>
  <c r="E1441" i="12" s="1"/>
  <c r="E1442" i="11"/>
  <c r="E1442" i="12" s="1"/>
  <c r="E1443" i="11"/>
  <c r="E1443" i="12" s="1"/>
  <c r="E1444" i="11"/>
  <c r="E1444" i="12" s="1"/>
  <c r="E1445" i="11"/>
  <c r="E1445" i="12" s="1"/>
  <c r="E1446" i="11"/>
  <c r="E1446" i="12" s="1"/>
  <c r="E1447" i="11"/>
  <c r="E1447" i="12" s="1"/>
  <c r="E1448" i="11"/>
  <c r="E1448" i="12" s="1"/>
  <c r="E1449" i="11"/>
  <c r="E1449" i="12" s="1"/>
  <c r="E1450" i="11"/>
  <c r="E1450" i="12" s="1"/>
  <c r="E1451" i="11"/>
  <c r="E1452" i="11"/>
  <c r="E1453" i="11"/>
  <c r="E1453" i="12" s="1"/>
  <c r="E1454" i="11"/>
  <c r="E1454" i="12" s="1"/>
  <c r="E1455" i="11"/>
  <c r="E1456" i="11"/>
  <c r="E1457" i="11"/>
  <c r="E1458" i="11"/>
  <c r="E1459" i="11"/>
  <c r="E1459" i="12" s="1"/>
  <c r="E1460" i="11"/>
  <c r="E1460" i="12" s="1"/>
  <c r="E1461" i="11"/>
  <c r="E1461" i="12" s="1"/>
  <c r="E1462" i="11"/>
  <c r="E1462" i="12" s="1"/>
  <c r="E1463" i="11"/>
  <c r="E1463" i="12" s="1"/>
  <c r="E1464" i="11"/>
  <c r="E1464" i="12" s="1"/>
  <c r="E1465" i="11"/>
  <c r="E1465" i="12" s="1"/>
  <c r="E1466" i="11"/>
  <c r="E1466" i="12" s="1"/>
  <c r="E1467" i="11"/>
  <c r="E1467" i="12" s="1"/>
  <c r="E1468" i="11"/>
  <c r="E1468" i="12" s="1"/>
  <c r="E1469" i="11"/>
  <c r="E1469" i="12" s="1"/>
  <c r="E1470" i="11"/>
  <c r="E1470" i="12" s="1"/>
  <c r="E1471" i="11"/>
  <c r="E1471" i="12" s="1"/>
  <c r="E1472" i="11"/>
  <c r="E1472" i="12" s="1"/>
  <c r="E1473" i="11"/>
  <c r="E1473" i="12" s="1"/>
  <c r="E1474" i="11"/>
  <c r="E1475" i="11"/>
  <c r="E1475" i="12" s="1"/>
  <c r="E1476" i="11"/>
  <c r="E1476" i="12" s="1"/>
  <c r="E1477" i="11"/>
  <c r="E1477" i="12" s="1"/>
  <c r="E1478" i="11"/>
  <c r="E1478" i="12" s="1"/>
  <c r="E1479" i="11"/>
  <c r="E1479" i="12" s="1"/>
  <c r="E1480" i="11"/>
  <c r="E1481" i="11"/>
  <c r="E1481" i="12" s="1"/>
  <c r="E1482" i="11"/>
  <c r="E1482" i="12" s="1"/>
  <c r="E1483" i="11"/>
  <c r="E1483" i="12" s="1"/>
  <c r="E1484" i="11"/>
  <c r="E1485" i="11"/>
  <c r="E1485" i="12" s="1"/>
  <c r="E1486" i="11"/>
  <c r="E1486" i="12" s="1"/>
  <c r="E1487" i="11"/>
  <c r="E1488" i="11"/>
  <c r="E1489" i="11"/>
  <c r="E1490" i="11"/>
  <c r="E1491" i="11"/>
  <c r="E1492" i="11"/>
  <c r="E1492" i="12" s="1"/>
  <c r="E1493" i="11"/>
  <c r="E1493" i="12" s="1"/>
  <c r="E1494" i="11"/>
  <c r="E1494" i="12" s="1"/>
  <c r="E1495" i="11"/>
  <c r="E1496" i="11"/>
  <c r="E1496" i="12" s="1"/>
  <c r="E1497" i="11"/>
  <c r="E1497" i="12" s="1"/>
  <c r="E1498" i="11"/>
  <c r="E1498" i="12" s="1"/>
  <c r="E1499" i="11"/>
  <c r="E1499" i="12" s="1"/>
  <c r="E1500" i="11"/>
  <c r="E1500" i="12" s="1"/>
  <c r="E1501" i="11"/>
  <c r="E1501" i="12" s="1"/>
  <c r="E1502" i="11"/>
  <c r="E1502" i="12" s="1"/>
  <c r="E1503" i="11"/>
  <c r="E1503" i="12" s="1"/>
  <c r="E1504" i="11"/>
  <c r="E1504" i="12" s="1"/>
  <c r="E1505" i="11"/>
  <c r="E1505" i="12" s="1"/>
  <c r="E1506" i="11"/>
  <c r="E1506" i="12" s="1"/>
  <c r="E1507" i="11"/>
  <c r="E1508" i="11"/>
  <c r="E1508" i="12" s="1"/>
  <c r="E1509" i="11"/>
  <c r="E1509" i="12" s="1"/>
  <c r="E1510" i="11"/>
  <c r="E1510" i="12" s="1"/>
  <c r="E1511" i="11"/>
  <c r="E1512" i="11"/>
  <c r="E1512" i="12" s="1"/>
  <c r="E1513" i="11"/>
  <c r="E1513" i="12" s="1"/>
  <c r="E1514" i="11"/>
  <c r="E1514" i="12" s="1"/>
  <c r="E1515" i="11"/>
  <c r="E1515" i="12" s="1"/>
  <c r="E1516" i="11"/>
  <c r="E1516" i="12" s="1"/>
  <c r="E1517" i="11"/>
  <c r="E1517" i="12" s="1"/>
  <c r="E1518" i="11"/>
  <c r="E1518" i="12" s="1"/>
  <c r="E1519" i="11"/>
  <c r="E1519" i="12" s="1"/>
  <c r="E1520" i="11"/>
  <c r="E1520" i="12" s="1"/>
  <c r="E1521" i="11"/>
  <c r="E1521" i="12" s="1"/>
  <c r="E1522" i="11"/>
  <c r="E1522" i="12" s="1"/>
  <c r="E1523" i="11"/>
  <c r="E1523" i="12" s="1"/>
  <c r="E1524" i="11"/>
  <c r="E1524" i="12" s="1"/>
  <c r="E1525" i="11"/>
  <c r="E1525" i="12" s="1"/>
  <c r="E1526" i="11"/>
  <c r="E1526" i="12" s="1"/>
  <c r="E1527" i="11"/>
  <c r="E1527" i="12" s="1"/>
  <c r="E1528" i="11"/>
  <c r="E1528" i="12" s="1"/>
  <c r="E1529" i="11"/>
  <c r="E1529" i="12" s="1"/>
  <c r="E1530" i="11"/>
  <c r="E1530" i="12" s="1"/>
  <c r="E1531" i="11"/>
  <c r="E1531" i="12" s="1"/>
  <c r="E1532" i="11"/>
  <c r="E1533" i="11"/>
  <c r="E1533" i="12" s="1"/>
  <c r="E1534" i="11"/>
  <c r="E1534" i="12" s="1"/>
  <c r="E1535" i="11"/>
  <c r="E1535" i="12" s="1"/>
  <c r="E1536" i="11"/>
  <c r="E1536" i="12" s="1"/>
  <c r="E1537" i="11"/>
  <c r="E1538" i="11"/>
  <c r="E1538" i="12" s="1"/>
  <c r="E1539" i="11"/>
  <c r="E1539" i="12" s="1"/>
  <c r="E1540" i="11"/>
  <c r="E1540" i="12" s="1"/>
  <c r="E1541" i="11"/>
  <c r="E1541" i="12" s="1"/>
  <c r="E1542" i="11"/>
  <c r="E1542" i="12" s="1"/>
  <c r="E1543" i="11"/>
  <c r="E1543" i="12" s="1"/>
  <c r="E1544" i="11"/>
  <c r="E1545" i="11"/>
  <c r="E1545" i="12" s="1"/>
  <c r="E1546" i="11"/>
  <c r="E1546" i="12" s="1"/>
  <c r="E1547" i="11"/>
  <c r="E1548" i="11"/>
  <c r="E1549" i="11"/>
  <c r="E1549" i="12" s="1"/>
  <c r="E1550" i="11"/>
  <c r="E1550" i="12" s="1"/>
  <c r="E1551" i="11"/>
  <c r="E1551" i="12" s="1"/>
  <c r="E1552" i="11"/>
  <c r="E1552" i="12" s="1"/>
  <c r="E1553" i="11"/>
  <c r="E1554" i="11"/>
  <c r="E1555" i="11"/>
  <c r="E1556" i="11"/>
  <c r="E1556" i="12" s="1"/>
  <c r="E1557" i="11"/>
  <c r="E1557" i="12" s="1"/>
  <c r="E1558" i="11"/>
  <c r="E1558" i="12" s="1"/>
  <c r="E1559" i="11"/>
  <c r="E1560" i="11"/>
  <c r="E1560" i="12" s="1"/>
  <c r="E1561" i="11"/>
  <c r="E1561" i="12" s="1"/>
  <c r="E1562" i="11"/>
  <c r="E1562" i="12" s="1"/>
  <c r="E1563" i="11"/>
  <c r="E1563" i="12" s="1"/>
  <c r="E1564" i="11"/>
  <c r="E1564" i="12" s="1"/>
  <c r="E1565" i="11"/>
  <c r="E1565" i="12" s="1"/>
  <c r="E1566" i="11"/>
  <c r="E1566" i="12" s="1"/>
  <c r="E1567" i="11"/>
  <c r="E1568" i="11"/>
  <c r="E1568" i="12" s="1"/>
  <c r="E1569" i="11"/>
  <c r="E1569" i="12" s="1"/>
  <c r="E1570" i="11"/>
  <c r="E1570" i="12" s="1"/>
  <c r="E1571" i="11"/>
  <c r="E1572" i="11"/>
  <c r="E1572" i="12" s="1"/>
  <c r="E1573" i="11"/>
  <c r="E1573" i="12" s="1"/>
  <c r="E1574" i="11"/>
  <c r="E1574" i="12" s="1"/>
  <c r="E1575" i="11"/>
  <c r="E1575" i="12" s="1"/>
  <c r="E1576" i="11"/>
  <c r="E1576" i="12" s="1"/>
  <c r="E1577" i="11"/>
  <c r="E1577" i="12" s="1"/>
  <c r="E1578" i="11"/>
  <c r="E1578" i="12" s="1"/>
  <c r="E1579" i="11"/>
  <c r="E1579" i="12" s="1"/>
  <c r="E1580" i="11"/>
  <c r="E1580" i="12" s="1"/>
  <c r="E1581" i="11"/>
  <c r="E1581" i="12" s="1"/>
  <c r="E1582" i="11"/>
  <c r="E1582" i="12" s="1"/>
  <c r="E1583" i="11"/>
  <c r="E1583" i="12" s="1"/>
  <c r="E1584" i="11"/>
  <c r="E1584" i="12" s="1"/>
  <c r="E1585" i="11"/>
  <c r="E1586" i="11"/>
  <c r="E1587" i="11"/>
  <c r="E1588" i="11"/>
  <c r="E1588" i="12" s="1"/>
  <c r="E1589" i="11"/>
  <c r="E1589" i="12" s="1"/>
  <c r="E1590" i="11"/>
  <c r="E1590" i="12" s="1"/>
  <c r="E1591" i="11"/>
  <c r="E1592" i="11"/>
  <c r="E1593" i="11"/>
  <c r="E1593" i="12" s="1"/>
  <c r="E1594" i="11"/>
  <c r="E1594" i="12" s="1"/>
  <c r="E1595" i="11"/>
  <c r="E1596" i="11"/>
  <c r="E1597" i="11"/>
  <c r="E1597" i="12" s="1"/>
  <c r="E1598" i="11"/>
  <c r="E1598" i="12" s="1"/>
  <c r="E1599" i="11"/>
  <c r="E1599" i="12" s="1"/>
  <c r="E1600" i="11"/>
  <c r="E1600" i="12" s="1"/>
  <c r="E1601" i="11"/>
  <c r="E1601" i="12" s="1"/>
  <c r="E1602" i="11"/>
  <c r="E1602" i="12" s="1"/>
  <c r="E1603" i="11"/>
  <c r="E1603" i="12" s="1"/>
  <c r="E1604" i="11"/>
  <c r="E1604" i="12" s="1"/>
  <c r="E1605" i="11"/>
  <c r="E1605" i="12" s="1"/>
  <c r="E1606" i="11"/>
  <c r="E1606" i="12" s="1"/>
  <c r="E1607" i="11"/>
  <c r="E1607" i="12" s="1"/>
  <c r="E1608" i="11"/>
  <c r="E1608" i="12" s="1"/>
  <c r="E1609" i="11"/>
  <c r="E1609" i="12" s="1"/>
  <c r="E1610" i="11"/>
  <c r="E1610" i="12" s="1"/>
  <c r="E1611" i="11"/>
  <c r="E1611" i="12" s="1"/>
  <c r="E1612" i="11"/>
  <c r="E1612" i="12" s="1"/>
  <c r="E1613" i="11"/>
  <c r="E1613" i="12" s="1"/>
  <c r="E1614" i="11"/>
  <c r="E1614" i="12" s="1"/>
  <c r="E1615" i="11"/>
  <c r="E1615" i="12" s="1"/>
  <c r="E1616" i="11"/>
  <c r="E1616" i="12" s="1"/>
  <c r="E1617" i="11"/>
  <c r="E1617" i="12" s="1"/>
  <c r="E1618" i="11"/>
  <c r="E1619" i="11"/>
  <c r="E1620" i="11"/>
  <c r="E1620" i="12" s="1"/>
  <c r="E1621" i="11"/>
  <c r="E1621" i="12" s="1"/>
  <c r="E1622" i="11"/>
  <c r="E1623" i="11"/>
  <c r="E1624" i="11"/>
  <c r="E1624" i="12" s="1"/>
  <c r="E1625" i="11"/>
  <c r="E1625" i="12" s="1"/>
  <c r="E1626" i="11"/>
  <c r="E1626" i="12" s="1"/>
  <c r="E1627" i="11"/>
  <c r="E1627" i="12" s="1"/>
  <c r="E1628" i="11"/>
  <c r="E1629" i="11"/>
  <c r="E1629" i="12" s="1"/>
  <c r="E1630" i="11"/>
  <c r="E1630" i="12" s="1"/>
  <c r="E1631" i="11"/>
  <c r="E1632" i="11"/>
  <c r="E1632" i="12" s="1"/>
  <c r="E1633" i="11"/>
  <c r="E1633" i="12" s="1"/>
  <c r="E1634" i="11"/>
  <c r="E1634" i="12" s="1"/>
  <c r="E1635" i="11"/>
  <c r="E1635" i="12" s="1"/>
  <c r="E1636" i="11"/>
  <c r="E1636" i="12" s="1"/>
  <c r="E1637" i="11"/>
  <c r="E1637" i="12" s="1"/>
  <c r="E1638" i="11"/>
  <c r="E1638" i="12" s="1"/>
  <c r="E1639" i="11"/>
  <c r="E1639" i="12" s="1"/>
  <c r="E1640" i="11"/>
  <c r="E1641" i="11"/>
  <c r="E1641" i="12" s="1"/>
  <c r="E1642" i="11"/>
  <c r="E1642" i="12" s="1"/>
  <c r="E1643" i="11"/>
  <c r="E1643" i="12" s="1"/>
  <c r="E1644" i="11"/>
  <c r="E1644" i="12" s="1"/>
  <c r="E1645" i="11"/>
  <c r="E1645" i="12" s="1"/>
  <c r="E1646" i="11"/>
  <c r="E1646" i="12" s="1"/>
  <c r="E1647" i="11"/>
  <c r="E1647" i="12" s="1"/>
  <c r="E1648" i="11"/>
  <c r="E1648" i="12" s="1"/>
  <c r="E1649" i="11"/>
  <c r="E1649" i="12" s="1"/>
  <c r="E1650" i="11"/>
  <c r="E1650" i="12" s="1"/>
  <c r="E1651" i="11"/>
  <c r="E1651" i="12" s="1"/>
  <c r="E1652" i="11"/>
  <c r="E1652" i="12" s="1"/>
  <c r="E1653" i="11"/>
  <c r="E1653" i="12" s="1"/>
  <c r="E1654" i="11"/>
  <c r="E1654" i="12" s="1"/>
  <c r="E1655" i="11"/>
  <c r="E1655" i="12" s="1"/>
  <c r="E1656" i="11"/>
  <c r="E1657" i="11"/>
  <c r="E1657" i="12" s="1"/>
  <c r="E1658" i="11"/>
  <c r="E1658" i="12" s="1"/>
  <c r="E1659" i="11"/>
  <c r="E1660" i="11"/>
  <c r="E1661" i="11"/>
  <c r="E1661" i="12" s="1"/>
  <c r="E1662" i="11"/>
  <c r="E1662" i="12" s="1"/>
  <c r="E1663" i="11"/>
  <c r="E1663" i="12" s="1"/>
  <c r="E1664" i="11"/>
  <c r="E1665" i="11"/>
  <c r="E1665" i="12" s="1"/>
  <c r="E1666" i="11"/>
  <c r="E1666" i="12" s="1"/>
  <c r="E1667" i="11"/>
  <c r="E1667" i="12" s="1"/>
  <c r="E1668" i="11"/>
  <c r="E1668" i="12" s="1"/>
  <c r="E1669" i="11"/>
  <c r="E1669" i="12" s="1"/>
  <c r="E1670" i="11"/>
  <c r="E1670" i="12" s="1"/>
  <c r="E1671" i="11"/>
  <c r="E1671" i="12" s="1"/>
  <c r="E1672" i="11"/>
  <c r="E1672" i="12" s="1"/>
  <c r="E1673" i="11"/>
  <c r="E1674" i="11"/>
  <c r="E1674" i="12" s="1"/>
  <c r="E1675" i="11"/>
  <c r="E1676" i="11"/>
  <c r="E1677" i="11"/>
  <c r="E1678" i="11"/>
  <c r="E1678" i="12" s="1"/>
  <c r="E1679" i="11"/>
  <c r="E1680" i="11"/>
  <c r="E1681" i="11"/>
  <c r="E1681" i="12" s="1"/>
  <c r="E1682" i="11"/>
  <c r="E1682" i="12" s="1"/>
  <c r="E1683" i="11"/>
  <c r="E1683" i="12" s="1"/>
  <c r="E1684" i="11"/>
  <c r="E1684" i="12" s="1"/>
  <c r="E1685" i="11"/>
  <c r="E1685" i="12" s="1"/>
  <c r="E1686" i="11"/>
  <c r="E1686" i="12" s="1"/>
  <c r="E1687" i="11"/>
  <c r="E1687" i="12" s="1"/>
  <c r="E1688" i="11"/>
  <c r="E1689" i="11"/>
  <c r="E1689" i="12" s="1"/>
  <c r="E1690" i="11"/>
  <c r="E1690" i="12" s="1"/>
  <c r="E1691" i="11"/>
  <c r="E1691" i="12" s="1"/>
  <c r="E1692" i="11"/>
  <c r="E1692" i="12" s="1"/>
  <c r="E1693" i="11"/>
  <c r="E1693" i="12" s="1"/>
  <c r="E1694" i="11"/>
  <c r="E1694" i="12" s="1"/>
  <c r="E1695" i="11"/>
  <c r="E1695" i="12" s="1"/>
  <c r="E1696" i="11"/>
  <c r="E1697" i="11"/>
  <c r="E1697" i="12" s="1"/>
  <c r="E1698" i="11"/>
  <c r="E1698" i="12" s="1"/>
  <c r="E1699" i="11"/>
  <c r="E1699" i="12" s="1"/>
  <c r="E1700" i="11"/>
  <c r="E1700" i="12" s="1"/>
  <c r="E1701" i="11"/>
  <c r="E1701" i="12" s="1"/>
  <c r="E1702" i="11"/>
  <c r="E1702" i="12" s="1"/>
  <c r="E1703" i="11"/>
  <c r="E1703" i="12" s="1"/>
  <c r="E1704" i="11"/>
  <c r="E1705" i="11"/>
  <c r="E1705" i="12" s="1"/>
  <c r="E1706" i="11"/>
  <c r="E1706" i="12" s="1"/>
  <c r="E1707" i="11"/>
  <c r="E1708" i="11"/>
  <c r="E1709" i="11"/>
  <c r="E1709" i="12" s="1"/>
  <c r="E1710" i="11"/>
  <c r="E1710" i="12" s="1"/>
  <c r="E1711" i="11"/>
  <c r="E1711" i="12" s="1"/>
  <c r="E1712" i="11"/>
  <c r="E1712" i="12" s="1"/>
  <c r="E1713" i="11"/>
  <c r="E1713" i="12" s="1"/>
  <c r="E1714" i="11"/>
  <c r="E1714" i="12" s="1"/>
  <c r="E1715" i="11"/>
  <c r="E1715" i="12" s="1"/>
  <c r="E1716" i="11"/>
  <c r="E1717" i="11"/>
  <c r="E1718" i="11"/>
  <c r="E1718" i="12" s="1"/>
  <c r="E1719" i="11"/>
  <c r="E1720" i="11"/>
  <c r="E1721" i="11"/>
  <c r="E1721" i="12" s="1"/>
  <c r="E1722" i="11"/>
  <c r="E1722" i="12" s="1"/>
  <c r="E1723" i="11"/>
  <c r="E1723" i="12" s="1"/>
  <c r="E1724" i="11"/>
  <c r="E1724" i="12" s="1"/>
  <c r="E1725" i="11"/>
  <c r="E1725" i="12" s="1"/>
  <c r="E1726" i="11"/>
  <c r="E1726" i="12" s="1"/>
  <c r="E1727" i="11"/>
  <c r="E1727" i="12" s="1"/>
  <c r="E1728" i="11"/>
  <c r="E1729" i="11"/>
  <c r="E1729" i="12" s="1"/>
  <c r="E1730" i="11"/>
  <c r="E1730" i="12" s="1"/>
  <c r="E1731" i="11"/>
  <c r="E1731" i="12" s="1"/>
  <c r="E1732" i="11"/>
  <c r="E1732" i="12" s="1"/>
  <c r="E1733" i="11"/>
  <c r="E1733" i="12" s="1"/>
  <c r="E1734" i="11"/>
  <c r="E1734" i="12" s="1"/>
  <c r="E1735" i="11"/>
  <c r="E1735" i="12" s="1"/>
  <c r="E1736" i="11"/>
  <c r="E1736" i="12" s="1"/>
  <c r="E1737" i="11"/>
  <c r="E1737" i="12" s="1"/>
  <c r="E1738" i="11"/>
  <c r="E1738" i="12" s="1"/>
  <c r="E1739" i="11"/>
  <c r="E1739" i="12" s="1"/>
  <c r="E1740" i="11"/>
  <c r="E1740" i="12" s="1"/>
  <c r="E1741" i="11"/>
  <c r="E1742" i="11"/>
  <c r="E1743" i="11"/>
  <c r="E1744" i="11"/>
  <c r="E1745" i="11"/>
  <c r="E1745" i="12" s="1"/>
  <c r="E1746" i="11"/>
  <c r="E1746" i="12" s="1"/>
  <c r="E1747" i="11"/>
  <c r="E1747" i="12" s="1"/>
  <c r="E1748" i="11"/>
  <c r="E1748" i="12" s="1"/>
  <c r="E1749" i="11"/>
  <c r="E1749" i="12" s="1"/>
  <c r="E1750" i="11"/>
  <c r="E1750" i="12" s="1"/>
  <c r="E1751" i="11"/>
  <c r="E1751" i="12" s="1"/>
  <c r="E1752" i="11"/>
  <c r="E1753" i="11"/>
  <c r="E1753" i="12" s="1"/>
  <c r="E1754" i="11"/>
  <c r="E1754" i="12" s="1"/>
  <c r="E1755" i="11"/>
  <c r="E1755" i="12" s="1"/>
  <c r="E1756" i="11"/>
  <c r="E1756" i="12" s="1"/>
  <c r="E1757" i="11"/>
  <c r="E1757" i="12" s="1"/>
  <c r="E1758" i="11"/>
  <c r="E1758" i="12" s="1"/>
  <c r="E1759" i="11"/>
  <c r="E1760" i="11"/>
  <c r="E1761" i="11"/>
  <c r="E1761" i="12" s="1"/>
  <c r="E1762" i="11"/>
  <c r="E1762" i="12" s="1"/>
  <c r="E1763" i="11"/>
  <c r="E1763" i="12" s="1"/>
  <c r="E1764" i="11"/>
  <c r="E1764" i="12" s="1"/>
  <c r="E1765" i="11"/>
  <c r="E1765" i="12" s="1"/>
  <c r="E1766" i="11"/>
  <c r="E1766" i="12" s="1"/>
  <c r="E1767" i="11"/>
  <c r="E1767" i="12" s="1"/>
  <c r="E1768" i="11"/>
  <c r="E1769" i="11"/>
  <c r="E1769" i="12" s="1"/>
  <c r="E1770" i="11"/>
  <c r="E1770" i="12" s="1"/>
  <c r="E1771" i="11"/>
  <c r="E1772" i="11"/>
  <c r="E1773" i="11"/>
  <c r="E1773" i="12" s="1"/>
  <c r="E1774" i="11"/>
  <c r="E1774" i="12" s="1"/>
  <c r="E1775" i="11"/>
  <c r="E1775" i="12" s="1"/>
  <c r="E1776" i="11"/>
  <c r="E1776" i="12" s="1"/>
  <c r="E1777" i="11"/>
  <c r="E1777" i="12" s="1"/>
  <c r="E1778" i="11"/>
  <c r="E1778" i="12" s="1"/>
  <c r="E1779" i="11"/>
  <c r="E1779" i="12" s="1"/>
  <c r="E1780" i="11"/>
  <c r="E1780" i="12" s="1"/>
  <c r="E1781" i="11"/>
  <c r="E1781" i="12" s="1"/>
  <c r="E1782" i="11"/>
  <c r="E1782" i="12" s="1"/>
  <c r="E1783" i="11"/>
  <c r="E1783" i="12" s="1"/>
  <c r="E1784" i="11"/>
  <c r="E1785" i="11"/>
  <c r="E1785" i="12" s="1"/>
  <c r="E1786" i="11"/>
  <c r="E1786" i="12" s="1"/>
  <c r="E1787" i="11"/>
  <c r="E1787" i="12" s="1"/>
  <c r="E1788" i="11"/>
  <c r="E1788" i="12" s="1"/>
  <c r="E1789" i="11"/>
  <c r="E1789" i="12" s="1"/>
  <c r="E1790" i="11"/>
  <c r="E1790" i="12" s="1"/>
  <c r="E1791" i="11"/>
  <c r="E1792" i="11"/>
  <c r="E1793" i="11"/>
  <c r="E1793" i="12" s="1"/>
  <c r="E1794" i="11"/>
  <c r="E1794" i="12" s="1"/>
  <c r="E1795" i="11"/>
  <c r="E1795" i="12" s="1"/>
  <c r="E1796" i="11"/>
  <c r="E1796" i="12" s="1"/>
  <c r="E1797" i="11"/>
  <c r="E1797" i="12" s="1"/>
  <c r="E1798" i="11"/>
  <c r="E1798" i="12" s="1"/>
  <c r="E1799" i="11"/>
  <c r="E1799" i="12" s="1"/>
  <c r="E1800" i="11"/>
  <c r="E1800" i="12" s="1"/>
  <c r="E1801" i="11"/>
  <c r="E1801" i="12" s="1"/>
  <c r="E1802" i="11"/>
  <c r="E1802" i="12" s="1"/>
  <c r="E1803" i="11"/>
  <c r="E1803" i="12" s="1"/>
  <c r="E1804" i="11"/>
  <c r="E1805" i="11"/>
  <c r="E1805" i="12" s="1"/>
  <c r="E1806" i="11"/>
  <c r="E1806" i="12" s="1"/>
  <c r="E1807" i="11"/>
  <c r="E1807" i="12" s="1"/>
  <c r="E1808" i="11"/>
  <c r="E1809" i="11"/>
  <c r="E1809" i="12" s="1"/>
  <c r="E1810" i="11"/>
  <c r="E1810" i="12" s="1"/>
  <c r="E1811" i="11"/>
  <c r="E1811" i="12" s="1"/>
  <c r="E1812" i="11"/>
  <c r="E1812" i="12" s="1"/>
  <c r="E1813" i="11"/>
  <c r="E1813" i="12" s="1"/>
  <c r="E1814" i="11"/>
  <c r="E1814" i="12" s="1"/>
  <c r="E1815" i="11"/>
  <c r="E1816" i="11"/>
  <c r="E1817" i="11"/>
  <c r="E1817" i="12" s="1"/>
  <c r="E1818" i="11"/>
  <c r="E1818" i="12" s="1"/>
  <c r="E1819" i="11"/>
  <c r="E1819" i="12" s="1"/>
  <c r="E1820" i="11"/>
  <c r="E1820" i="12" s="1"/>
  <c r="E1821" i="11"/>
  <c r="E1821" i="12" s="1"/>
  <c r="E1822" i="11"/>
  <c r="E1822" i="12" s="1"/>
  <c r="E1823" i="11"/>
  <c r="E1824" i="11"/>
  <c r="E1825" i="11"/>
  <c r="E1825" i="12" s="1"/>
  <c r="E1826" i="11"/>
  <c r="E1826" i="12" s="1"/>
  <c r="E1827" i="11"/>
  <c r="E1827" i="12" s="1"/>
  <c r="E1828" i="11"/>
  <c r="E1829" i="11"/>
  <c r="E1829" i="12" s="1"/>
  <c r="E1830" i="11"/>
  <c r="E1830" i="12" s="1"/>
  <c r="E1831" i="11"/>
  <c r="E1831" i="12" s="1"/>
  <c r="E1832" i="11"/>
  <c r="E1832" i="12" s="1"/>
  <c r="E1833" i="11"/>
  <c r="E1833" i="12" s="1"/>
  <c r="E1834" i="11"/>
  <c r="E1834" i="12" s="1"/>
  <c r="E1835" i="11"/>
  <c r="E1835" i="12" s="1"/>
  <c r="E1836" i="11"/>
  <c r="E1836" i="12" s="1"/>
  <c r="E1837" i="11"/>
  <c r="E1837" i="12" s="1"/>
  <c r="E1838" i="11"/>
  <c r="E1838" i="12" s="1"/>
  <c r="E1839" i="11"/>
  <c r="E1839" i="12" s="1"/>
  <c r="E1840" i="11"/>
  <c r="E1840" i="12" s="1"/>
  <c r="E1841" i="11"/>
  <c r="E1841" i="12" s="1"/>
  <c r="E1842" i="11"/>
  <c r="E1842" i="12" s="1"/>
  <c r="E1843" i="11"/>
  <c r="E1843" i="12" s="1"/>
  <c r="E1844" i="11"/>
  <c r="E1844" i="12" s="1"/>
  <c r="E1845" i="11"/>
  <c r="E1845" i="12" s="1"/>
  <c r="E1846" i="11"/>
  <c r="E1846" i="12" s="1"/>
  <c r="E1847" i="11"/>
  <c r="E1847" i="12" s="1"/>
  <c r="E1848" i="11"/>
  <c r="E1849" i="11"/>
  <c r="E1849" i="12" s="1"/>
  <c r="E1850" i="11"/>
  <c r="E1850" i="12" s="1"/>
  <c r="E1851" i="11"/>
  <c r="E1851" i="12" s="1"/>
  <c r="E1852" i="11"/>
  <c r="E1852" i="12" s="1"/>
  <c r="E1853" i="11"/>
  <c r="E1853" i="12" s="1"/>
  <c r="E1854" i="11"/>
  <c r="E1854" i="12" s="1"/>
  <c r="E1855" i="11"/>
  <c r="E1856" i="11"/>
  <c r="E1857" i="11"/>
  <c r="E1857" i="12" s="1"/>
  <c r="E1858" i="11"/>
  <c r="E1858" i="12" s="1"/>
  <c r="E1859" i="11"/>
  <c r="E1859" i="12" s="1"/>
  <c r="E1860" i="11"/>
  <c r="E1860" i="12" s="1"/>
  <c r="E1861" i="11"/>
  <c r="E1861" i="12" s="1"/>
  <c r="E1862" i="11"/>
  <c r="E1862" i="12" s="1"/>
  <c r="E1863" i="11"/>
  <c r="E1863" i="12" s="1"/>
  <c r="E1864" i="11"/>
  <c r="E1864" i="12" s="1"/>
  <c r="E1865" i="11"/>
  <c r="E1865" i="12" s="1"/>
  <c r="E1866" i="11"/>
  <c r="E1866" i="12" s="1"/>
  <c r="E1867" i="11"/>
  <c r="E1867" i="12" s="1"/>
  <c r="E1868" i="11"/>
  <c r="E1869" i="11"/>
  <c r="E1870" i="11"/>
  <c r="E1870" i="12" s="1"/>
  <c r="E1871" i="11"/>
  <c r="E1872" i="11"/>
  <c r="E1873" i="11"/>
  <c r="E1873" i="12" s="1"/>
  <c r="E1874" i="11"/>
  <c r="E1874" i="12" s="1"/>
  <c r="E1875" i="11"/>
  <c r="E1875" i="12" s="1"/>
  <c r="E1876" i="11"/>
  <c r="E1876" i="12" s="1"/>
  <c r="E1877" i="11"/>
  <c r="E1877" i="12" s="1"/>
  <c r="E1878" i="11"/>
  <c r="E1878" i="12" s="1"/>
  <c r="E1879" i="11"/>
  <c r="E1879" i="12" s="1"/>
  <c r="E1880" i="11"/>
  <c r="E1881" i="11"/>
  <c r="E1881" i="12" s="1"/>
  <c r="E1882" i="11"/>
  <c r="E1882" i="12" s="1"/>
  <c r="E1883" i="11"/>
  <c r="E1883" i="12" s="1"/>
  <c r="E1884" i="11"/>
  <c r="E1884" i="12" s="1"/>
  <c r="E1885" i="11"/>
  <c r="E1885" i="12" s="1"/>
  <c r="E1886" i="11"/>
  <c r="E1886" i="12" s="1"/>
  <c r="E1887" i="11"/>
  <c r="E1888" i="11"/>
  <c r="E1889" i="11"/>
  <c r="E1889" i="12" s="1"/>
  <c r="E1890" i="11"/>
  <c r="E1890" i="12" s="1"/>
  <c r="E1891" i="11"/>
  <c r="E1891" i="12" s="1"/>
  <c r="E1892" i="11"/>
  <c r="E1892" i="12" s="1"/>
  <c r="E1893" i="11"/>
  <c r="E1893" i="12" s="1"/>
  <c r="E1894" i="11"/>
  <c r="E1894" i="12" s="1"/>
  <c r="E1895" i="11"/>
  <c r="E1895" i="12" s="1"/>
  <c r="E1896" i="11"/>
  <c r="E1897" i="11"/>
  <c r="E1897" i="12" s="1"/>
  <c r="E1898" i="11"/>
  <c r="E1898" i="12" s="1"/>
  <c r="E1899" i="11"/>
  <c r="E1899" i="12" s="1"/>
  <c r="E1900" i="11"/>
  <c r="E1900" i="12" s="1"/>
  <c r="E1901" i="11"/>
  <c r="E1901" i="12" s="1"/>
  <c r="E1902" i="11"/>
  <c r="E1902" i="12" s="1"/>
  <c r="E1903" i="11"/>
  <c r="E1903" i="12" s="1"/>
  <c r="E1904" i="11"/>
  <c r="E1904" i="12" s="1"/>
  <c r="E1905" i="11"/>
  <c r="E1905" i="12" s="1"/>
  <c r="E1906" i="11"/>
  <c r="E1906" i="12" s="1"/>
  <c r="E1907" i="11"/>
  <c r="E1907" i="12" s="1"/>
  <c r="E1908" i="11"/>
  <c r="E1909" i="11"/>
  <c r="E1910" i="11"/>
  <c r="E1910" i="12" s="1"/>
  <c r="E1911" i="11"/>
  <c r="E1912" i="11"/>
  <c r="E1913" i="11"/>
  <c r="E1913" i="12" s="1"/>
  <c r="E1914" i="11"/>
  <c r="E1914" i="12" s="1"/>
  <c r="E1915" i="11"/>
  <c r="E1915" i="12" s="1"/>
  <c r="E1916" i="11"/>
  <c r="E1917" i="11"/>
  <c r="E1917" i="12" s="1"/>
  <c r="E1918" i="11"/>
  <c r="E1918" i="12" s="1"/>
  <c r="E1919" i="11"/>
  <c r="E1919" i="12" s="1"/>
  <c r="E1920" i="11"/>
  <c r="E1921" i="11"/>
  <c r="E1921" i="12" s="1"/>
  <c r="E1922" i="11"/>
  <c r="E1922" i="12" s="1"/>
  <c r="E1923" i="11"/>
  <c r="E1923" i="12" s="1"/>
  <c r="E1924" i="11"/>
  <c r="E1924" i="12" s="1"/>
  <c r="E1925" i="11"/>
  <c r="E1925" i="12" s="1"/>
  <c r="E1926" i="11"/>
  <c r="E1926" i="12" s="1"/>
  <c r="E1927" i="11"/>
  <c r="E1927" i="12" s="1"/>
  <c r="E1928" i="11"/>
  <c r="E1928" i="12" s="1"/>
  <c r="E1929" i="11"/>
  <c r="E1929" i="12" s="1"/>
  <c r="E1930" i="11"/>
  <c r="E1930" i="12" s="1"/>
  <c r="E1931" i="11"/>
  <c r="E1932" i="11"/>
  <c r="E1933" i="11"/>
  <c r="E1934" i="11"/>
  <c r="E1934" i="12" s="1"/>
  <c r="E1935" i="11"/>
  <c r="E1936" i="11"/>
  <c r="E1937" i="11"/>
  <c r="E1937" i="12" s="1"/>
  <c r="E1938" i="11"/>
  <c r="E1938" i="12" s="1"/>
  <c r="E1939" i="11"/>
  <c r="E1939" i="12" s="1"/>
  <c r="E1940" i="11"/>
  <c r="E1941" i="11"/>
  <c r="E1941" i="12" s="1"/>
  <c r="E1942" i="11"/>
  <c r="E1943" i="11"/>
  <c r="E1944" i="11"/>
  <c r="E1944" i="12" s="1"/>
  <c r="E1945" i="11"/>
  <c r="E1945" i="12" s="1"/>
  <c r="E1946" i="11"/>
  <c r="E1946" i="12" s="1"/>
  <c r="E1947" i="11"/>
  <c r="E1947" i="12" s="1"/>
  <c r="E1948" i="11"/>
  <c r="E1948" i="12" s="1"/>
  <c r="E1949" i="11"/>
  <c r="E1949" i="12" s="1"/>
  <c r="E1950" i="11"/>
  <c r="E1950" i="12" s="1"/>
  <c r="E1951" i="11"/>
  <c r="E1951" i="12" s="1"/>
  <c r="E1952" i="11"/>
  <c r="E1952" i="12" s="1"/>
  <c r="E1953" i="11"/>
  <c r="E1953" i="12" s="1"/>
  <c r="E1954" i="11"/>
  <c r="E1954" i="12" s="1"/>
  <c r="E1955" i="11"/>
  <c r="E1956" i="11"/>
  <c r="E1957" i="11"/>
  <c r="E1958" i="11"/>
  <c r="E1959" i="11"/>
  <c r="E1960" i="11"/>
  <c r="E1961" i="11"/>
  <c r="E1961" i="12" s="1"/>
  <c r="E1962" i="11"/>
  <c r="E1962" i="12" s="1"/>
  <c r="E1963" i="11"/>
  <c r="E1963" i="12" s="1"/>
  <c r="E1964" i="11"/>
  <c r="E1964" i="12" s="1"/>
  <c r="E1965" i="11"/>
  <c r="E1965" i="12" s="1"/>
  <c r="E1966" i="11"/>
  <c r="E1966" i="12" s="1"/>
  <c r="E1967" i="11"/>
  <c r="E1968" i="11"/>
  <c r="E1969" i="11"/>
  <c r="E1969" i="12" s="1"/>
  <c r="E1970" i="11"/>
  <c r="E1970" i="12" s="1"/>
  <c r="E1971" i="11"/>
  <c r="E1971" i="12" s="1"/>
  <c r="E1972" i="11"/>
  <c r="E1973" i="11"/>
  <c r="E1973" i="12" s="1"/>
  <c r="E1974" i="11"/>
  <c r="E1974" i="12" s="1"/>
  <c r="E1975" i="11"/>
  <c r="E1976" i="11"/>
  <c r="E1977" i="11"/>
  <c r="E1977" i="12" s="1"/>
  <c r="E1978" i="11"/>
  <c r="E1978" i="12" s="1"/>
  <c r="E1979" i="11"/>
  <c r="E1979" i="12" s="1"/>
  <c r="E1980" i="11"/>
  <c r="E1980" i="12" s="1"/>
  <c r="E1981" i="11"/>
  <c r="E1981" i="12" s="1"/>
  <c r="E1982" i="11"/>
  <c r="E1982" i="12" s="1"/>
  <c r="E1983" i="11"/>
  <c r="E1983" i="12" s="1"/>
  <c r="E1984" i="11"/>
  <c r="E1985" i="11"/>
  <c r="E1986" i="11"/>
  <c r="E1987" i="11"/>
  <c r="E2" i="11"/>
  <c r="C3" i="11"/>
  <c r="C3" i="12" s="1"/>
  <c r="C4" i="11"/>
  <c r="C4" i="12" s="1"/>
  <c r="C5" i="11"/>
  <c r="C5" i="12" s="1"/>
  <c r="C6" i="11"/>
  <c r="C7" i="11"/>
  <c r="C7" i="12" s="1"/>
  <c r="C8" i="11"/>
  <c r="C8" i="12" s="1"/>
  <c r="C9" i="11"/>
  <c r="C9" i="12" s="1"/>
  <c r="C10" i="11"/>
  <c r="C10" i="12" s="1"/>
  <c r="C11" i="11"/>
  <c r="C11" i="12" s="1"/>
  <c r="C12" i="11"/>
  <c r="C12" i="12" s="1"/>
  <c r="C13" i="11"/>
  <c r="C14" i="11"/>
  <c r="C15" i="11"/>
  <c r="C16" i="11"/>
  <c r="C17" i="11"/>
  <c r="C18" i="11"/>
  <c r="C19" i="11"/>
  <c r="C19" i="12" s="1"/>
  <c r="C20" i="11"/>
  <c r="C21" i="11"/>
  <c r="C21" i="12" s="1"/>
  <c r="C22" i="11"/>
  <c r="C23" i="11"/>
  <c r="C23" i="12" s="1"/>
  <c r="C24" i="11"/>
  <c r="C24" i="12" s="1"/>
  <c r="C25" i="11"/>
  <c r="C25" i="12" s="1"/>
  <c r="C26" i="11"/>
  <c r="C26" i="12" s="1"/>
  <c r="C27" i="11"/>
  <c r="C27" i="12" s="1"/>
  <c r="C28" i="11"/>
  <c r="C28" i="12" s="1"/>
  <c r="C29" i="11"/>
  <c r="C29" i="12" s="1"/>
  <c r="C30" i="11"/>
  <c r="C31" i="11"/>
  <c r="C32" i="11"/>
  <c r="C32" i="12" s="1"/>
  <c r="C33" i="11"/>
  <c r="C34" i="11"/>
  <c r="C35" i="11"/>
  <c r="C36" i="11"/>
  <c r="C37" i="11"/>
  <c r="C38" i="11"/>
  <c r="C39" i="11"/>
  <c r="C39" i="12" s="1"/>
  <c r="C40" i="11"/>
  <c r="C40" i="12" s="1"/>
  <c r="C41" i="11"/>
  <c r="C41" i="12" s="1"/>
  <c r="C42" i="11"/>
  <c r="C42" i="12" s="1"/>
  <c r="C43" i="11"/>
  <c r="C43" i="12" s="1"/>
  <c r="C44" i="11"/>
  <c r="C44" i="12" s="1"/>
  <c r="C45" i="11"/>
  <c r="C46" i="11"/>
  <c r="C47" i="11"/>
  <c r="C47" i="12" s="1"/>
  <c r="C48" i="11"/>
  <c r="C48" i="12" s="1"/>
  <c r="C49" i="11"/>
  <c r="C49" i="12" s="1"/>
  <c r="C50" i="11"/>
  <c r="C50" i="12" s="1"/>
  <c r="C51" i="11"/>
  <c r="C51" i="12" s="1"/>
  <c r="C52" i="11"/>
  <c r="C52" i="12" s="1"/>
  <c r="C53" i="11"/>
  <c r="C53" i="12" s="1"/>
  <c r="C54" i="11"/>
  <c r="C54" i="12" s="1"/>
  <c r="C55" i="11"/>
  <c r="C55" i="12" s="1"/>
  <c r="C56" i="11"/>
  <c r="C56" i="12" s="1"/>
  <c r="C57" i="11"/>
  <c r="C57" i="12" s="1"/>
  <c r="C58" i="11"/>
  <c r="C58" i="12" s="1"/>
  <c r="C59" i="11"/>
  <c r="C59" i="12" s="1"/>
  <c r="C60" i="11"/>
  <c r="C60" i="12" s="1"/>
  <c r="C61" i="11"/>
  <c r="C62" i="11"/>
  <c r="C63" i="11"/>
  <c r="C64" i="11"/>
  <c r="C65" i="11"/>
  <c r="C66" i="11"/>
  <c r="C67" i="11"/>
  <c r="C67" i="12" s="1"/>
  <c r="C68" i="11"/>
  <c r="C68" i="12" s="1"/>
  <c r="C69" i="11"/>
  <c r="C69" i="12" s="1"/>
  <c r="C70" i="11"/>
  <c r="C71" i="11"/>
  <c r="C71" i="12" s="1"/>
  <c r="C72" i="11"/>
  <c r="C72" i="12" s="1"/>
  <c r="C73" i="11"/>
  <c r="C73" i="12" s="1"/>
  <c r="C74" i="11"/>
  <c r="C74" i="12" s="1"/>
  <c r="C75" i="11"/>
  <c r="C75" i="12" s="1"/>
  <c r="C76" i="11"/>
  <c r="C76" i="12" s="1"/>
  <c r="C77" i="11"/>
  <c r="C78" i="11"/>
  <c r="C79" i="11"/>
  <c r="C80" i="11"/>
  <c r="C81" i="11"/>
  <c r="C82" i="11"/>
  <c r="C83" i="11"/>
  <c r="C83" i="12" s="1"/>
  <c r="C84" i="11"/>
  <c r="C85" i="11"/>
  <c r="C85" i="12" s="1"/>
  <c r="C86" i="11"/>
  <c r="C87" i="11"/>
  <c r="C87" i="12" s="1"/>
  <c r="C88" i="11"/>
  <c r="C88" i="12" s="1"/>
  <c r="C89" i="11"/>
  <c r="C89" i="12" s="1"/>
  <c r="C90" i="11"/>
  <c r="C90" i="12" s="1"/>
  <c r="C91" i="11"/>
  <c r="C91" i="12" s="1"/>
  <c r="C92" i="11"/>
  <c r="C92" i="12" s="1"/>
  <c r="C93" i="11"/>
  <c r="C93" i="12" s="1"/>
  <c r="C94" i="11"/>
  <c r="C95" i="11"/>
  <c r="C96" i="11"/>
  <c r="C96" i="12" s="1"/>
  <c r="C97" i="11"/>
  <c r="C98" i="11"/>
  <c r="C99" i="11"/>
  <c r="C99" i="12" s="1"/>
  <c r="C100" i="11"/>
  <c r="C101" i="11"/>
  <c r="C102" i="11"/>
  <c r="C103" i="11"/>
  <c r="C103" i="12" s="1"/>
  <c r="C104" i="11"/>
  <c r="C104" i="12" s="1"/>
  <c r="C105" i="11"/>
  <c r="C105" i="12" s="1"/>
  <c r="C106" i="11"/>
  <c r="C106" i="12" s="1"/>
  <c r="C107" i="11"/>
  <c r="C107" i="12" s="1"/>
  <c r="C108" i="11"/>
  <c r="C108" i="12" s="1"/>
  <c r="C109" i="11"/>
  <c r="C109" i="12" s="1"/>
  <c r="C110" i="11"/>
  <c r="C111" i="11"/>
  <c r="C111" i="12" s="1"/>
  <c r="C112" i="11"/>
  <c r="C112" i="12" s="1"/>
  <c r="C113" i="11"/>
  <c r="C113" i="12" s="1"/>
  <c r="C114" i="11"/>
  <c r="C115" i="11"/>
  <c r="C115" i="12" s="1"/>
  <c r="C116" i="11"/>
  <c r="C116" i="12" s="1"/>
  <c r="C117" i="11"/>
  <c r="C118" i="11"/>
  <c r="C119" i="11"/>
  <c r="C119" i="12" s="1"/>
  <c r="C120" i="11"/>
  <c r="C120" i="12" s="1"/>
  <c r="C121" i="11"/>
  <c r="C121" i="12" s="1"/>
  <c r="C122" i="11"/>
  <c r="C122" i="12" s="1"/>
  <c r="C123" i="11"/>
  <c r="C123" i="12" s="1"/>
  <c r="C124" i="11"/>
  <c r="C124" i="12" s="1"/>
  <c r="C125" i="11"/>
  <c r="C126" i="11"/>
  <c r="C127" i="11"/>
  <c r="C128" i="11"/>
  <c r="C129" i="11"/>
  <c r="C130" i="11"/>
  <c r="C131" i="11"/>
  <c r="C131" i="12" s="1"/>
  <c r="C132" i="11"/>
  <c r="C132" i="12" s="1"/>
  <c r="C133" i="11"/>
  <c r="C133" i="12" s="1"/>
  <c r="C134" i="11"/>
  <c r="C134" i="12" s="1"/>
  <c r="C135" i="11"/>
  <c r="C135" i="12" s="1"/>
  <c r="C136" i="11"/>
  <c r="C136" i="12" s="1"/>
  <c r="C137" i="11"/>
  <c r="C137" i="12" s="1"/>
  <c r="C138" i="11"/>
  <c r="C138" i="12" s="1"/>
  <c r="C139" i="11"/>
  <c r="C139" i="12" s="1"/>
  <c r="C140" i="11"/>
  <c r="C140" i="12" s="1"/>
  <c r="C141" i="11"/>
  <c r="C141" i="12" s="1"/>
  <c r="C142" i="11"/>
  <c r="C143" i="11"/>
  <c r="C144" i="11"/>
  <c r="C145" i="11"/>
  <c r="C146" i="11"/>
  <c r="C147" i="11"/>
  <c r="C147" i="12" s="1"/>
  <c r="C148" i="11"/>
  <c r="C149" i="11"/>
  <c r="C150" i="11"/>
  <c r="C150" i="12" s="1"/>
  <c r="C151" i="11"/>
  <c r="C151" i="12" s="1"/>
  <c r="C152" i="11"/>
  <c r="C152" i="12" s="1"/>
  <c r="C153" i="11"/>
  <c r="C153" i="12" s="1"/>
  <c r="C154" i="11"/>
  <c r="C154" i="12" s="1"/>
  <c r="C155" i="11"/>
  <c r="C155" i="12" s="1"/>
  <c r="C156" i="11"/>
  <c r="C156" i="12" s="1"/>
  <c r="C157" i="11"/>
  <c r="C157" i="12" s="1"/>
  <c r="C158" i="11"/>
  <c r="C159" i="11"/>
  <c r="C160" i="11"/>
  <c r="C160" i="12" s="1"/>
  <c r="C161" i="11"/>
  <c r="C162" i="11"/>
  <c r="C163" i="11"/>
  <c r="C163" i="12" s="1"/>
  <c r="C164" i="11"/>
  <c r="C165" i="11"/>
  <c r="C165" i="12" s="1"/>
  <c r="C166" i="11"/>
  <c r="C167" i="11"/>
  <c r="C167" i="12" s="1"/>
  <c r="C168" i="11"/>
  <c r="C168" i="12" s="1"/>
  <c r="C169" i="11"/>
  <c r="C169" i="12" s="1"/>
  <c r="C170" i="11"/>
  <c r="C170" i="12" s="1"/>
  <c r="C171" i="11"/>
  <c r="C172" i="11"/>
  <c r="C172" i="12" s="1"/>
  <c r="C173" i="11"/>
  <c r="C174" i="11"/>
  <c r="C175" i="11"/>
  <c r="C175" i="12" s="1"/>
  <c r="C176" i="11"/>
  <c r="C176" i="12" s="1"/>
  <c r="C177" i="11"/>
  <c r="C177" i="12" s="1"/>
  <c r="C178" i="11"/>
  <c r="C179" i="11"/>
  <c r="C179" i="12" s="1"/>
  <c r="C180" i="11"/>
  <c r="C180" i="12" s="1"/>
  <c r="C181" i="11"/>
  <c r="C182" i="11"/>
  <c r="C183" i="11"/>
  <c r="C183" i="12" s="1"/>
  <c r="C184" i="11"/>
  <c r="C184" i="12" s="1"/>
  <c r="C185" i="11"/>
  <c r="C185" i="12" s="1"/>
  <c r="C186" i="11"/>
  <c r="C186" i="12" s="1"/>
  <c r="C187" i="11"/>
  <c r="C187" i="12" s="1"/>
  <c r="C188" i="11"/>
  <c r="C188" i="12" s="1"/>
  <c r="C189" i="11"/>
  <c r="C190" i="11"/>
  <c r="C191" i="11"/>
  <c r="C192" i="11"/>
  <c r="C193" i="11"/>
  <c r="C194" i="11"/>
  <c r="C195" i="11"/>
  <c r="C195" i="12" s="1"/>
  <c r="C196" i="11"/>
  <c r="C196" i="12" s="1"/>
  <c r="C197" i="11"/>
  <c r="C197" i="12" s="1"/>
  <c r="C198" i="11"/>
  <c r="C199" i="11"/>
  <c r="C199" i="12" s="1"/>
  <c r="C200" i="11"/>
  <c r="C200" i="12" s="1"/>
  <c r="C201" i="11"/>
  <c r="C201" i="12" s="1"/>
  <c r="C202" i="11"/>
  <c r="C202" i="12" s="1"/>
  <c r="C203" i="11"/>
  <c r="C203" i="12" s="1"/>
  <c r="C204" i="11"/>
  <c r="C204" i="12" s="1"/>
  <c r="C205" i="11"/>
  <c r="C206" i="11"/>
  <c r="C207" i="11"/>
  <c r="C208" i="11"/>
  <c r="C209" i="11"/>
  <c r="C210" i="11"/>
  <c r="C211" i="11"/>
  <c r="C211" i="12" s="1"/>
  <c r="C212" i="11"/>
  <c r="C213" i="11"/>
  <c r="C214" i="11"/>
  <c r="C214" i="12" s="1"/>
  <c r="C215" i="11"/>
  <c r="C215" i="12" s="1"/>
  <c r="C216" i="11"/>
  <c r="C216" i="12" s="1"/>
  <c r="C217" i="11"/>
  <c r="C217" i="12" s="1"/>
  <c r="C218" i="11"/>
  <c r="C218" i="12" s="1"/>
  <c r="C219" i="11"/>
  <c r="C219" i="12" s="1"/>
  <c r="C220" i="11"/>
  <c r="C220" i="12" s="1"/>
  <c r="C221" i="11"/>
  <c r="C221" i="12" s="1"/>
  <c r="C222" i="11"/>
  <c r="C222" i="12" s="1"/>
  <c r="C223" i="11"/>
  <c r="C224" i="11"/>
  <c r="C224" i="12" s="1"/>
  <c r="C225" i="11"/>
  <c r="C226" i="11"/>
  <c r="C227" i="11"/>
  <c r="C228" i="11"/>
  <c r="C229" i="11"/>
  <c r="C230" i="11"/>
  <c r="C231" i="11"/>
  <c r="C231" i="12" s="1"/>
  <c r="C232" i="11"/>
  <c r="C232" i="12" s="1"/>
  <c r="C233" i="11"/>
  <c r="C233" i="12" s="1"/>
  <c r="C234" i="11"/>
  <c r="C234" i="12" s="1"/>
  <c r="C235" i="11"/>
  <c r="C236" i="11"/>
  <c r="C237" i="11"/>
  <c r="C238" i="11"/>
  <c r="C239" i="11"/>
  <c r="C239" i="12" s="1"/>
  <c r="C240" i="11"/>
  <c r="C240" i="12" s="1"/>
  <c r="C241" i="11"/>
  <c r="C241" i="12" s="1"/>
  <c r="C242" i="11"/>
  <c r="C243" i="11"/>
  <c r="C243" i="12" s="1"/>
  <c r="C244" i="11"/>
  <c r="C244" i="12" s="1"/>
  <c r="C245" i="11"/>
  <c r="C246" i="11"/>
  <c r="C247" i="11"/>
  <c r="C247" i="12" s="1"/>
  <c r="C248" i="11"/>
  <c r="C248" i="12" s="1"/>
  <c r="C249" i="11"/>
  <c r="C249" i="12" s="1"/>
  <c r="C250" i="11"/>
  <c r="C250" i="12" s="1"/>
  <c r="C251" i="11"/>
  <c r="C251" i="12" s="1"/>
  <c r="C252" i="11"/>
  <c r="C252" i="12" s="1"/>
  <c r="C253" i="11"/>
  <c r="C253" i="12" s="1"/>
  <c r="C254" i="11"/>
  <c r="C255" i="11"/>
  <c r="C256" i="11"/>
  <c r="C257" i="11"/>
  <c r="C258" i="11"/>
  <c r="C259" i="11"/>
  <c r="C259" i="12" s="1"/>
  <c r="C260" i="11"/>
  <c r="C260" i="12" s="1"/>
  <c r="C261" i="11"/>
  <c r="C261" i="12" s="1"/>
  <c r="C262" i="11"/>
  <c r="C262" i="12" s="1"/>
  <c r="C263" i="11"/>
  <c r="C263" i="12" s="1"/>
  <c r="C264" i="11"/>
  <c r="C264" i="12" s="1"/>
  <c r="C265" i="11"/>
  <c r="C265" i="12" s="1"/>
  <c r="C266" i="11"/>
  <c r="C266" i="12" s="1"/>
  <c r="C267" i="11"/>
  <c r="C267" i="12" s="1"/>
  <c r="C268" i="11"/>
  <c r="C268" i="12" s="1"/>
  <c r="C269" i="11"/>
  <c r="C270" i="11"/>
  <c r="C271" i="11"/>
  <c r="C272" i="11"/>
  <c r="C273" i="11"/>
  <c r="C274" i="11"/>
  <c r="C275" i="11"/>
  <c r="C275" i="12" s="1"/>
  <c r="C276" i="11"/>
  <c r="C277" i="11"/>
  <c r="C277" i="12" s="1"/>
  <c r="C278" i="11"/>
  <c r="C279" i="11"/>
  <c r="C279" i="12" s="1"/>
  <c r="C280" i="11"/>
  <c r="C280" i="12" s="1"/>
  <c r="C281" i="11"/>
  <c r="C281" i="12" s="1"/>
  <c r="C282" i="11"/>
  <c r="C282" i="12" s="1"/>
  <c r="C283" i="11"/>
  <c r="C283" i="12" s="1"/>
  <c r="C284" i="11"/>
  <c r="C284" i="12" s="1"/>
  <c r="C285" i="11"/>
  <c r="C285" i="12" s="1"/>
  <c r="C286" i="11"/>
  <c r="C287" i="11"/>
  <c r="C288" i="11"/>
  <c r="C288" i="12" s="1"/>
  <c r="C289" i="11"/>
  <c r="C290" i="11"/>
  <c r="C291" i="11"/>
  <c r="C292" i="11"/>
  <c r="C293" i="11"/>
  <c r="C293" i="12" s="1"/>
  <c r="C294" i="11"/>
  <c r="C295" i="11"/>
  <c r="C295" i="12" s="1"/>
  <c r="C296" i="11"/>
  <c r="C296" i="12" s="1"/>
  <c r="C297" i="11"/>
  <c r="C297" i="12" s="1"/>
  <c r="C298" i="11"/>
  <c r="C299" i="11"/>
  <c r="C299" i="12" s="1"/>
  <c r="C300" i="11"/>
  <c r="C300" i="12" s="1"/>
  <c r="C301" i="11"/>
  <c r="C302" i="11"/>
  <c r="C302" i="12" s="1"/>
  <c r="C303" i="11"/>
  <c r="C303" i="12" s="1"/>
  <c r="C304" i="11"/>
  <c r="C304" i="12" s="1"/>
  <c r="C305" i="11"/>
  <c r="C306" i="11"/>
  <c r="C306" i="12" s="1"/>
  <c r="C307" i="11"/>
  <c r="C307" i="12" s="1"/>
  <c r="C308" i="11"/>
  <c r="C309" i="11"/>
  <c r="C310" i="11"/>
  <c r="C311" i="11"/>
  <c r="C311" i="12" s="1"/>
  <c r="C312" i="11"/>
  <c r="C312" i="12" s="1"/>
  <c r="C313" i="11"/>
  <c r="C313" i="12" s="1"/>
  <c r="C314" i="11"/>
  <c r="C314" i="12" s="1"/>
  <c r="C315" i="11"/>
  <c r="C315" i="12" s="1"/>
  <c r="C316" i="11"/>
  <c r="C316" i="12" s="1"/>
  <c r="C317" i="11"/>
  <c r="C318" i="11"/>
  <c r="C319" i="11"/>
  <c r="C320" i="11"/>
  <c r="C321" i="11"/>
  <c r="C321" i="12" s="1"/>
  <c r="C322" i="11"/>
  <c r="C322" i="12" s="1"/>
  <c r="C323" i="11"/>
  <c r="C323" i="12" s="1"/>
  <c r="C324" i="11"/>
  <c r="C325" i="11"/>
  <c r="C326" i="11"/>
  <c r="C326" i="12" s="1"/>
  <c r="C327" i="11"/>
  <c r="C327" i="12" s="1"/>
  <c r="C328" i="11"/>
  <c r="C328" i="12" s="1"/>
  <c r="C329" i="11"/>
  <c r="C329" i="12" s="1"/>
  <c r="C330" i="11"/>
  <c r="C331" i="11"/>
  <c r="C331" i="12" s="1"/>
  <c r="C332" i="11"/>
  <c r="C332" i="12" s="1"/>
  <c r="C333" i="11"/>
  <c r="C333" i="12" s="1"/>
  <c r="C334" i="11"/>
  <c r="C334" i="12" s="1"/>
  <c r="C335" i="11"/>
  <c r="C336" i="11"/>
  <c r="C337" i="11"/>
  <c r="C338" i="11"/>
  <c r="C339" i="11"/>
  <c r="C340" i="11"/>
  <c r="C340" i="12" s="1"/>
  <c r="C341" i="11"/>
  <c r="C341" i="12" s="1"/>
  <c r="C342" i="11"/>
  <c r="C342" i="12" s="1"/>
  <c r="C343" i="11"/>
  <c r="C343" i="12" s="1"/>
  <c r="C344" i="11"/>
  <c r="C344" i="12" s="1"/>
  <c r="C345" i="11"/>
  <c r="C345" i="12" s="1"/>
  <c r="C346" i="11"/>
  <c r="C347" i="11"/>
  <c r="C348" i="11"/>
  <c r="C348" i="12" s="1"/>
  <c r="C349" i="11"/>
  <c r="C350" i="11"/>
  <c r="C351" i="11"/>
  <c r="C352" i="11"/>
  <c r="C353" i="11"/>
  <c r="C354" i="11"/>
  <c r="C355" i="11"/>
  <c r="C355" i="12" s="1"/>
  <c r="C356" i="11"/>
  <c r="C357" i="11"/>
  <c r="C357" i="12" s="1"/>
  <c r="C358" i="11"/>
  <c r="C359" i="11"/>
  <c r="C359" i="12" s="1"/>
  <c r="C360" i="11"/>
  <c r="C360" i="12" s="1"/>
  <c r="C361" i="11"/>
  <c r="C361" i="12" s="1"/>
  <c r="C362" i="11"/>
  <c r="C362" i="12" s="1"/>
  <c r="C363" i="11"/>
  <c r="C363" i="12" s="1"/>
  <c r="C364" i="11"/>
  <c r="C364" i="12" s="1"/>
  <c r="C365" i="11"/>
  <c r="C366" i="11"/>
  <c r="C366" i="12" s="1"/>
  <c r="C367" i="11"/>
  <c r="C367" i="12" s="1"/>
  <c r="C368" i="11"/>
  <c r="C369" i="11"/>
  <c r="C370" i="11"/>
  <c r="C371" i="11"/>
  <c r="C372" i="11"/>
  <c r="C373" i="11"/>
  <c r="C374" i="11"/>
  <c r="C375" i="11"/>
  <c r="C375" i="12" s="1"/>
  <c r="C376" i="11"/>
  <c r="C376" i="12" s="1"/>
  <c r="C377" i="11"/>
  <c r="C377" i="12" s="1"/>
  <c r="C378" i="11"/>
  <c r="C378" i="12" s="1"/>
  <c r="C379" i="11"/>
  <c r="C379" i="12" s="1"/>
  <c r="C380" i="11"/>
  <c r="C380" i="12" s="1"/>
  <c r="C381" i="11"/>
  <c r="C381" i="12" s="1"/>
  <c r="C382" i="11"/>
  <c r="C382" i="12" s="1"/>
  <c r="C383" i="11"/>
  <c r="C383" i="12" s="1"/>
  <c r="C384" i="11"/>
  <c r="C385" i="11"/>
  <c r="C386" i="11"/>
  <c r="C386" i="12" s="1"/>
  <c r="C387" i="11"/>
  <c r="C387" i="12" s="1"/>
  <c r="C388" i="11"/>
  <c r="C389" i="11"/>
  <c r="C390" i="11"/>
  <c r="C390" i="12" s="1"/>
  <c r="C391" i="11"/>
  <c r="C391" i="12" s="1"/>
  <c r="C392" i="11"/>
  <c r="C392" i="12" s="1"/>
  <c r="C393" i="11"/>
  <c r="C393" i="12" s="1"/>
  <c r="C394" i="11"/>
  <c r="C395" i="11"/>
  <c r="C395" i="12" s="1"/>
  <c r="C396" i="11"/>
  <c r="C396" i="12" s="1"/>
  <c r="C397" i="11"/>
  <c r="C398" i="11"/>
  <c r="C399" i="11"/>
  <c r="C400" i="11"/>
  <c r="C400" i="12" s="1"/>
  <c r="C401" i="11"/>
  <c r="C401" i="12" s="1"/>
  <c r="C402" i="11"/>
  <c r="C402" i="12" s="1"/>
  <c r="C403" i="11"/>
  <c r="C404" i="11"/>
  <c r="C405" i="11"/>
  <c r="C405" i="12" s="1"/>
  <c r="C406" i="11"/>
  <c r="C407" i="11"/>
  <c r="C407" i="12" s="1"/>
  <c r="C408" i="11"/>
  <c r="C408" i="12" s="1"/>
  <c r="C409" i="11"/>
  <c r="C409" i="12" s="1"/>
  <c r="C410" i="11"/>
  <c r="C410" i="12" s="1"/>
  <c r="C411" i="11"/>
  <c r="C411" i="12" s="1"/>
  <c r="C412" i="11"/>
  <c r="C412" i="12" s="1"/>
  <c r="C413" i="11"/>
  <c r="C413" i="12" s="1"/>
  <c r="C414" i="11"/>
  <c r="C415" i="11"/>
  <c r="C416" i="11"/>
  <c r="C417" i="11"/>
  <c r="C418" i="11"/>
  <c r="C419" i="11"/>
  <c r="C419" i="12" s="1"/>
  <c r="C420" i="11"/>
  <c r="C420" i="12" s="1"/>
  <c r="C421" i="11"/>
  <c r="C421" i="12" s="1"/>
  <c r="C422" i="11"/>
  <c r="C423" i="11"/>
  <c r="C423" i="12" s="1"/>
  <c r="C424" i="11"/>
  <c r="C424" i="12" s="1"/>
  <c r="C425" i="11"/>
  <c r="C425" i="12" s="1"/>
  <c r="C426" i="11"/>
  <c r="C427" i="11"/>
  <c r="C427" i="12" s="1"/>
  <c r="C428" i="11"/>
  <c r="C428" i="12" s="1"/>
  <c r="C429" i="11"/>
  <c r="C430" i="11"/>
  <c r="C431" i="11"/>
  <c r="C432" i="11"/>
  <c r="C433" i="11"/>
  <c r="C434" i="11"/>
  <c r="C434" i="12" s="1"/>
  <c r="C435" i="11"/>
  <c r="C435" i="12" s="1"/>
  <c r="C436" i="11"/>
  <c r="C437" i="11"/>
  <c r="C438" i="11"/>
  <c r="C438" i="12" s="1"/>
  <c r="C439" i="11"/>
  <c r="C439" i="12" s="1"/>
  <c r="C440" i="11"/>
  <c r="C440" i="12" s="1"/>
  <c r="C441" i="11"/>
  <c r="C441" i="12" s="1"/>
  <c r="C442" i="11"/>
  <c r="C442" i="12" s="1"/>
  <c r="C443" i="11"/>
  <c r="C443" i="12" s="1"/>
  <c r="C444" i="11"/>
  <c r="C444" i="12" s="1"/>
  <c r="C445" i="11"/>
  <c r="C445" i="12" s="1"/>
  <c r="C446" i="11"/>
  <c r="C446" i="12" s="1"/>
  <c r="C447" i="11"/>
  <c r="C448" i="11"/>
  <c r="C449" i="11"/>
  <c r="C450" i="11"/>
  <c r="C451" i="11"/>
  <c r="C451" i="12" s="1"/>
  <c r="C452" i="11"/>
  <c r="C453" i="11"/>
  <c r="C454" i="11"/>
  <c r="C455" i="11"/>
  <c r="C455" i="12" s="1"/>
  <c r="C456" i="11"/>
  <c r="C456" i="12" s="1"/>
  <c r="C457" i="11"/>
  <c r="C457" i="12" s="1"/>
  <c r="C458" i="11"/>
  <c r="C459" i="11"/>
  <c r="C459" i="12" s="1"/>
  <c r="C460" i="11"/>
  <c r="C460" i="12" s="1"/>
  <c r="C461" i="11"/>
  <c r="C461" i="12" s="1"/>
  <c r="C462" i="11"/>
  <c r="C462" i="12" s="1"/>
  <c r="C463" i="11"/>
  <c r="C464" i="11"/>
  <c r="C465" i="11"/>
  <c r="C465" i="12" s="1"/>
  <c r="C466" i="11"/>
  <c r="C466" i="12" s="1"/>
  <c r="C467" i="11"/>
  <c r="C468" i="11"/>
  <c r="C469" i="11"/>
  <c r="C469" i="12" s="1"/>
  <c r="C470" i="11"/>
  <c r="C471" i="11"/>
  <c r="C471" i="12" s="1"/>
  <c r="C472" i="11"/>
  <c r="C472" i="12" s="1"/>
  <c r="C473" i="11"/>
  <c r="C473" i="12" s="1"/>
  <c r="C474" i="11"/>
  <c r="C474" i="12" s="1"/>
  <c r="C475" i="11"/>
  <c r="C475" i="12" s="1"/>
  <c r="C476" i="11"/>
  <c r="C476" i="12" s="1"/>
  <c r="C477" i="11"/>
  <c r="C478" i="11"/>
  <c r="C479" i="11"/>
  <c r="C479" i="12" s="1"/>
  <c r="C480" i="11"/>
  <c r="C480" i="12" s="1"/>
  <c r="C481" i="11"/>
  <c r="C481" i="12" s="1"/>
  <c r="C482" i="11"/>
  <c r="C483" i="11"/>
  <c r="C483" i="12" s="1"/>
  <c r="C484" i="11"/>
  <c r="C484" i="12" s="1"/>
  <c r="C485" i="11"/>
  <c r="C486" i="11"/>
  <c r="C487" i="11"/>
  <c r="C487" i="12" s="1"/>
  <c r="C488" i="11"/>
  <c r="C488" i="12" s="1"/>
  <c r="C489" i="11"/>
  <c r="C489" i="12" s="1"/>
  <c r="C490" i="11"/>
  <c r="C490" i="12" s="1"/>
  <c r="C491" i="11"/>
  <c r="C491" i="12" s="1"/>
  <c r="C492" i="11"/>
  <c r="C492" i="12" s="1"/>
  <c r="C493" i="11"/>
  <c r="C494" i="11"/>
  <c r="C495" i="11"/>
  <c r="C496" i="11"/>
  <c r="C497" i="11"/>
  <c r="C498" i="11"/>
  <c r="C498" i="12" s="1"/>
  <c r="C499" i="11"/>
  <c r="C499" i="12" s="1"/>
  <c r="C500" i="11"/>
  <c r="C500" i="12" s="1"/>
  <c r="C501" i="11"/>
  <c r="C502" i="11"/>
  <c r="C503" i="11"/>
  <c r="C503" i="12" s="1"/>
  <c r="C504" i="11"/>
  <c r="C504" i="12" s="1"/>
  <c r="C505" i="11"/>
  <c r="C505" i="12" s="1"/>
  <c r="C506" i="11"/>
  <c r="C506" i="12" s="1"/>
  <c r="C507" i="11"/>
  <c r="C507" i="12" s="1"/>
  <c r="C508" i="11"/>
  <c r="C508" i="12" s="1"/>
  <c r="C509" i="11"/>
  <c r="C510" i="11"/>
  <c r="C511" i="11"/>
  <c r="C512" i="11"/>
  <c r="C513" i="11"/>
  <c r="C514" i="11"/>
  <c r="C514" i="12" s="1"/>
  <c r="C515" i="11"/>
  <c r="C515" i="12" s="1"/>
  <c r="C516" i="11"/>
  <c r="C517" i="11"/>
  <c r="C517" i="12" s="1"/>
  <c r="C518" i="11"/>
  <c r="C518" i="12" s="1"/>
  <c r="C519" i="11"/>
  <c r="C519" i="12" s="1"/>
  <c r="C520" i="11"/>
  <c r="C520" i="12" s="1"/>
  <c r="C521" i="11"/>
  <c r="C521" i="12" s="1"/>
  <c r="C522" i="11"/>
  <c r="C522" i="12" s="1"/>
  <c r="C523" i="11"/>
  <c r="C524" i="11"/>
  <c r="C524" i="12" s="1"/>
  <c r="C525" i="11"/>
  <c r="C525" i="12" s="1"/>
  <c r="C526" i="11"/>
  <c r="C527" i="11"/>
  <c r="C528" i="11"/>
  <c r="C529" i="11"/>
  <c r="C530" i="11"/>
  <c r="C531" i="11"/>
  <c r="C531" i="12" s="1"/>
  <c r="C532" i="11"/>
  <c r="C533" i="11"/>
  <c r="C533" i="12" s="1"/>
  <c r="C534" i="11"/>
  <c r="C534" i="12" s="1"/>
  <c r="C535" i="11"/>
  <c r="C535" i="12" s="1"/>
  <c r="C536" i="11"/>
  <c r="C536" i="12" s="1"/>
  <c r="C537" i="11"/>
  <c r="C537" i="12" s="1"/>
  <c r="C538" i="11"/>
  <c r="C538" i="12" s="1"/>
  <c r="C539" i="11"/>
  <c r="C539" i="12" s="1"/>
  <c r="C540" i="11"/>
  <c r="C540" i="12" s="1"/>
  <c r="C541" i="11"/>
  <c r="C541" i="12" s="1"/>
  <c r="C542" i="11"/>
  <c r="C542" i="12" s="1"/>
  <c r="C543" i="11"/>
  <c r="C544" i="11"/>
  <c r="C544" i="12" s="1"/>
  <c r="C545" i="11"/>
  <c r="C546" i="11"/>
  <c r="C547" i="11"/>
  <c r="C547" i="12" s="1"/>
  <c r="C548" i="11"/>
  <c r="C549" i="11"/>
  <c r="C550" i="11"/>
  <c r="C551" i="11"/>
  <c r="C551" i="12" s="1"/>
  <c r="C552" i="11"/>
  <c r="C552" i="12" s="1"/>
  <c r="C553" i="11"/>
  <c r="C553" i="12" s="1"/>
  <c r="C554" i="11"/>
  <c r="C555" i="11"/>
  <c r="C555" i="12" s="1"/>
  <c r="C556" i="11"/>
  <c r="C556" i="12" s="1"/>
  <c r="C557" i="11"/>
  <c r="C558" i="11"/>
  <c r="C558" i="12" s="1"/>
  <c r="C559" i="11"/>
  <c r="C559" i="12" s="1"/>
  <c r="C560" i="11"/>
  <c r="C560" i="12" s="1"/>
  <c r="C561" i="11"/>
  <c r="C562" i="11"/>
  <c r="C563" i="11"/>
  <c r="C563" i="12" s="1"/>
  <c r="C564" i="11"/>
  <c r="C565" i="11"/>
  <c r="C565" i="12" s="1"/>
  <c r="C566" i="11"/>
  <c r="C566" i="12" s="1"/>
  <c r="C567" i="11"/>
  <c r="C567" i="12" s="1"/>
  <c r="C568" i="11"/>
  <c r="C568" i="12" s="1"/>
  <c r="C569" i="11"/>
  <c r="C569" i="12" s="1"/>
  <c r="C570" i="11"/>
  <c r="C570" i="12" s="1"/>
  <c r="C571" i="11"/>
  <c r="C571" i="12" s="1"/>
  <c r="C572" i="11"/>
  <c r="C572" i="12" s="1"/>
  <c r="C573" i="11"/>
  <c r="C574" i="11"/>
  <c r="C574" i="12" s="1"/>
  <c r="C575" i="11"/>
  <c r="C576" i="11"/>
  <c r="C577" i="11"/>
  <c r="C577" i="12" s="1"/>
  <c r="C578" i="11"/>
  <c r="C578" i="12" s="1"/>
  <c r="C579" i="11"/>
  <c r="C579" i="12" s="1"/>
  <c r="C580" i="11"/>
  <c r="C581" i="11"/>
  <c r="C582" i="11"/>
  <c r="C582" i="12" s="1"/>
  <c r="C583" i="11"/>
  <c r="C583" i="12" s="1"/>
  <c r="C584" i="11"/>
  <c r="C584" i="12" s="1"/>
  <c r="C585" i="11"/>
  <c r="C585" i="12" s="1"/>
  <c r="C586" i="11"/>
  <c r="C587" i="11"/>
  <c r="C587" i="12" s="1"/>
  <c r="C588" i="11"/>
  <c r="C588" i="12" s="1"/>
  <c r="C589" i="11"/>
  <c r="C590" i="11"/>
  <c r="C591" i="11"/>
  <c r="C592" i="11"/>
  <c r="C593" i="11"/>
  <c r="C594" i="11"/>
  <c r="C594" i="12" s="1"/>
  <c r="C595" i="11"/>
  <c r="C595" i="12" s="1"/>
  <c r="C596" i="11"/>
  <c r="C596" i="12" s="1"/>
  <c r="C597" i="11"/>
  <c r="C597" i="12" s="1"/>
  <c r="C598" i="11"/>
  <c r="C598" i="12" s="1"/>
  <c r="C599" i="11"/>
  <c r="C599" i="12" s="1"/>
  <c r="C600" i="11"/>
  <c r="C600" i="12" s="1"/>
  <c r="C601" i="11"/>
  <c r="C601" i="12" s="1"/>
  <c r="C602" i="11"/>
  <c r="C602" i="12" s="1"/>
  <c r="C603" i="11"/>
  <c r="C603" i="12" s="1"/>
  <c r="C604" i="11"/>
  <c r="C604" i="12" s="1"/>
  <c r="C605" i="11"/>
  <c r="C606" i="11"/>
  <c r="C607" i="11"/>
  <c r="C608" i="11"/>
  <c r="C609" i="11"/>
  <c r="C610" i="11"/>
  <c r="C611" i="11"/>
  <c r="C612" i="11"/>
  <c r="C613" i="11"/>
  <c r="C614" i="11"/>
  <c r="C615" i="11"/>
  <c r="C615" i="12" s="1"/>
  <c r="C616" i="11"/>
  <c r="C616" i="12" s="1"/>
  <c r="C617" i="11"/>
  <c r="C617" i="12" s="1"/>
  <c r="C618" i="11"/>
  <c r="C618" i="12" s="1"/>
  <c r="C619" i="11"/>
  <c r="C619" i="12" s="1"/>
  <c r="C620" i="11"/>
  <c r="C620" i="12" s="1"/>
  <c r="C621" i="11"/>
  <c r="C621" i="12" s="1"/>
  <c r="C622" i="11"/>
  <c r="C622" i="12" s="1"/>
  <c r="C623" i="11"/>
  <c r="C623" i="12" s="1"/>
  <c r="C624" i="11"/>
  <c r="C625" i="11"/>
  <c r="C626" i="11"/>
  <c r="C627" i="11"/>
  <c r="C627" i="12" s="1"/>
  <c r="C628" i="11"/>
  <c r="C629" i="11"/>
  <c r="C629" i="12" s="1"/>
  <c r="C630" i="11"/>
  <c r="C630" i="12" s="1"/>
  <c r="C631" i="11"/>
  <c r="C631" i="12" s="1"/>
  <c r="C632" i="11"/>
  <c r="C632" i="12" s="1"/>
  <c r="C633" i="11"/>
  <c r="C633" i="12" s="1"/>
  <c r="C634" i="11"/>
  <c r="C635" i="11"/>
  <c r="C636" i="11"/>
  <c r="C636" i="12" s="1"/>
  <c r="C637" i="11"/>
  <c r="C637" i="12" s="1"/>
  <c r="C638" i="11"/>
  <c r="C638" i="12" s="1"/>
  <c r="C639" i="11"/>
  <c r="C640" i="11"/>
  <c r="C641" i="11"/>
  <c r="C641" i="12" s="1"/>
  <c r="C642" i="11"/>
  <c r="C643" i="11"/>
  <c r="C643" i="12" s="1"/>
  <c r="C644" i="11"/>
  <c r="C645" i="11"/>
  <c r="C645" i="12" s="1"/>
  <c r="C646" i="11"/>
  <c r="C646" i="12" s="1"/>
  <c r="C647" i="11"/>
  <c r="C647" i="12" s="1"/>
  <c r="C648" i="11"/>
  <c r="C648" i="12" s="1"/>
  <c r="C649" i="11"/>
  <c r="C649" i="12" s="1"/>
  <c r="C650" i="11"/>
  <c r="C651" i="11"/>
  <c r="C651" i="12" s="1"/>
  <c r="C652" i="11"/>
  <c r="C652" i="12" s="1"/>
  <c r="C653" i="11"/>
  <c r="C654" i="11"/>
  <c r="C654" i="12" s="1"/>
  <c r="C655" i="11"/>
  <c r="C655" i="12" s="1"/>
  <c r="C656" i="11"/>
  <c r="C656" i="12" s="1"/>
  <c r="C657" i="11"/>
  <c r="C658" i="11"/>
  <c r="C659" i="11"/>
  <c r="C659" i="12" s="1"/>
  <c r="C660" i="11"/>
  <c r="C661" i="11"/>
  <c r="C661" i="12" s="1"/>
  <c r="C662" i="11"/>
  <c r="C662" i="12" s="1"/>
  <c r="C663" i="11"/>
  <c r="C663" i="12" s="1"/>
  <c r="C664" i="11"/>
  <c r="C665" i="11"/>
  <c r="C665" i="12" s="1"/>
  <c r="C666" i="11"/>
  <c r="C667" i="11"/>
  <c r="C667" i="12" s="1"/>
  <c r="C668" i="11"/>
  <c r="C668" i="12" s="1"/>
  <c r="C669" i="11"/>
  <c r="C669" i="12" s="1"/>
  <c r="C670" i="11"/>
  <c r="C670" i="12" s="1"/>
  <c r="C671" i="11"/>
  <c r="C672" i="11"/>
  <c r="C672" i="12" s="1"/>
  <c r="C673" i="11"/>
  <c r="C673" i="12" s="1"/>
  <c r="C674" i="11"/>
  <c r="C674" i="12" s="1"/>
  <c r="C675" i="11"/>
  <c r="C676" i="11"/>
  <c r="C677" i="11"/>
  <c r="C677" i="12" s="1"/>
  <c r="C678" i="11"/>
  <c r="C679" i="11"/>
  <c r="C679" i="12" s="1"/>
  <c r="C680" i="11"/>
  <c r="C680" i="12" s="1"/>
  <c r="C681" i="11"/>
  <c r="C681" i="12" s="1"/>
  <c r="C682" i="11"/>
  <c r="C683" i="11"/>
  <c r="C683" i="12" s="1"/>
  <c r="C684" i="11"/>
  <c r="C684" i="12" s="1"/>
  <c r="C685" i="11"/>
  <c r="C686" i="11"/>
  <c r="C687" i="11"/>
  <c r="C688" i="11"/>
  <c r="C689" i="11"/>
  <c r="C690" i="11"/>
  <c r="C690" i="12" s="1"/>
  <c r="C691" i="11"/>
  <c r="C691" i="12" s="1"/>
  <c r="C692" i="11"/>
  <c r="C692" i="12" s="1"/>
  <c r="C693" i="11"/>
  <c r="C693" i="12" s="1"/>
  <c r="C694" i="11"/>
  <c r="C694" i="12" s="1"/>
  <c r="C695" i="11"/>
  <c r="C695" i="12" s="1"/>
  <c r="C696" i="11"/>
  <c r="C696" i="12" s="1"/>
  <c r="C697" i="11"/>
  <c r="C697" i="12" s="1"/>
  <c r="C698" i="11"/>
  <c r="C698" i="12" s="1"/>
  <c r="C699" i="11"/>
  <c r="C699" i="12" s="1"/>
  <c r="C700" i="11"/>
  <c r="C700" i="12" s="1"/>
  <c r="C701" i="11"/>
  <c r="C701" i="12" s="1"/>
  <c r="C702" i="11"/>
  <c r="C703" i="11"/>
  <c r="C704" i="11"/>
  <c r="C705" i="11"/>
  <c r="C706" i="11"/>
  <c r="C707" i="11"/>
  <c r="C707" i="12" s="1"/>
  <c r="C708" i="11"/>
  <c r="C708" i="12" s="1"/>
  <c r="C709" i="11"/>
  <c r="C709" i="12" s="1"/>
  <c r="C710" i="11"/>
  <c r="C710" i="12" s="1"/>
  <c r="C711" i="11"/>
  <c r="C711" i="12" s="1"/>
  <c r="C712" i="11"/>
  <c r="C712" i="12" s="1"/>
  <c r="C713" i="11"/>
  <c r="C713" i="12" s="1"/>
  <c r="C714" i="11"/>
  <c r="C715" i="11"/>
  <c r="C715" i="12" s="1"/>
  <c r="C716" i="11"/>
  <c r="C716" i="12" s="1"/>
  <c r="C717" i="11"/>
  <c r="C718" i="11"/>
  <c r="C718" i="12" s="1"/>
  <c r="C719" i="11"/>
  <c r="C720" i="11"/>
  <c r="C721" i="11"/>
  <c r="C722" i="11"/>
  <c r="C723" i="11"/>
  <c r="C723" i="12" s="1"/>
  <c r="C724" i="11"/>
  <c r="C725" i="11"/>
  <c r="C726" i="11"/>
  <c r="C726" i="12" s="1"/>
  <c r="C727" i="11"/>
  <c r="C727" i="12" s="1"/>
  <c r="C728" i="11"/>
  <c r="C728" i="12" s="1"/>
  <c r="C729" i="11"/>
  <c r="C729" i="12" s="1"/>
  <c r="C730" i="11"/>
  <c r="C730" i="12" s="1"/>
  <c r="C731" i="11"/>
  <c r="C731" i="12" s="1"/>
  <c r="C732" i="11"/>
  <c r="C732" i="12" s="1"/>
  <c r="C733" i="11"/>
  <c r="C733" i="12" s="1"/>
  <c r="C734" i="11"/>
  <c r="C735" i="11"/>
  <c r="C736" i="11"/>
  <c r="C737" i="11"/>
  <c r="C738" i="11"/>
  <c r="C739" i="11"/>
  <c r="C739" i="12" s="1"/>
  <c r="C740" i="11"/>
  <c r="C741" i="11"/>
  <c r="C741" i="12" s="1"/>
  <c r="C742" i="11"/>
  <c r="C742" i="12" s="1"/>
  <c r="C743" i="11"/>
  <c r="C743" i="12" s="1"/>
  <c r="C744" i="11"/>
  <c r="C744" i="12" s="1"/>
  <c r="C745" i="11"/>
  <c r="C745" i="12" s="1"/>
  <c r="C746" i="11"/>
  <c r="C746" i="12" s="1"/>
  <c r="C747" i="11"/>
  <c r="C747" i="12" s="1"/>
  <c r="C748" i="11"/>
  <c r="C748" i="12" s="1"/>
  <c r="C749" i="11"/>
  <c r="C750" i="11"/>
  <c r="C750" i="12" s="1"/>
  <c r="C751" i="11"/>
  <c r="C751" i="12" s="1"/>
  <c r="C752" i="11"/>
  <c r="C753" i="11"/>
  <c r="C754" i="11"/>
  <c r="C755" i="11"/>
  <c r="C756" i="11"/>
  <c r="C757" i="11"/>
  <c r="C757" i="12" s="1"/>
  <c r="C758" i="11"/>
  <c r="C759" i="11"/>
  <c r="C759" i="12" s="1"/>
  <c r="C760" i="11"/>
  <c r="C761" i="11"/>
  <c r="C761" i="12" s="1"/>
  <c r="C762" i="11"/>
  <c r="C763" i="11"/>
  <c r="C764" i="11"/>
  <c r="C764" i="12" s="1"/>
  <c r="C765" i="11"/>
  <c r="C765" i="12" s="1"/>
  <c r="C766" i="11"/>
  <c r="C766" i="12" s="1"/>
  <c r="C767" i="11"/>
  <c r="C768" i="11"/>
  <c r="C769" i="11"/>
  <c r="C769" i="12" s="1"/>
  <c r="C770" i="11"/>
  <c r="C770" i="12" s="1"/>
  <c r="C771" i="11"/>
  <c r="C772" i="11"/>
  <c r="C773" i="11"/>
  <c r="C773" i="12" s="1"/>
  <c r="C774" i="11"/>
  <c r="C775" i="11"/>
  <c r="C775" i="12" s="1"/>
  <c r="C776" i="11"/>
  <c r="C776" i="12" s="1"/>
  <c r="C777" i="11"/>
  <c r="C777" i="12" s="1"/>
  <c r="C778" i="11"/>
  <c r="C778" i="12" s="1"/>
  <c r="C779" i="11"/>
  <c r="C779" i="12" s="1"/>
  <c r="C780" i="11"/>
  <c r="C780" i="12" s="1"/>
  <c r="C781" i="11"/>
  <c r="C782" i="11"/>
  <c r="C782" i="12" s="1"/>
  <c r="C783" i="11"/>
  <c r="C783" i="12" s="1"/>
  <c r="C784" i="11"/>
  <c r="C784" i="12" s="1"/>
  <c r="C785" i="11"/>
  <c r="C786" i="11"/>
  <c r="C787" i="11"/>
  <c r="C787" i="12" s="1"/>
  <c r="C788" i="11"/>
  <c r="C789" i="11"/>
  <c r="C790" i="11"/>
  <c r="C790" i="12" s="1"/>
  <c r="C791" i="11"/>
  <c r="C791" i="12" s="1"/>
  <c r="C792" i="11"/>
  <c r="C792" i="12" s="1"/>
  <c r="C793" i="11"/>
  <c r="C793" i="12" s="1"/>
  <c r="C794" i="11"/>
  <c r="C794" i="12" s="1"/>
  <c r="C795" i="11"/>
  <c r="C795" i="12" s="1"/>
  <c r="C796" i="11"/>
  <c r="C796" i="12" s="1"/>
  <c r="C797" i="11"/>
  <c r="C797" i="12" s="1"/>
  <c r="C798" i="11"/>
  <c r="C799" i="11"/>
  <c r="C800" i="11"/>
  <c r="C800" i="12" s="1"/>
  <c r="C801" i="11"/>
  <c r="C801" i="12" s="1"/>
  <c r="C802" i="11"/>
  <c r="C802" i="12" s="1"/>
  <c r="C803" i="11"/>
  <c r="C804" i="11"/>
  <c r="C805" i="11"/>
  <c r="C805" i="12" s="1"/>
  <c r="C806" i="11"/>
  <c r="C807" i="11"/>
  <c r="C807" i="12" s="1"/>
  <c r="C808" i="11"/>
  <c r="C809" i="11"/>
  <c r="C809" i="12" s="1"/>
  <c r="C810" i="11"/>
  <c r="C810" i="12" s="1"/>
  <c r="C811" i="11"/>
  <c r="C811" i="12" s="1"/>
  <c r="C812" i="11"/>
  <c r="C812" i="12" s="1"/>
  <c r="C813" i="11"/>
  <c r="C814" i="11"/>
  <c r="C814" i="12" s="1"/>
  <c r="C815" i="11"/>
  <c r="C816" i="11"/>
  <c r="C817" i="11"/>
  <c r="C818" i="11"/>
  <c r="C818" i="12" s="1"/>
  <c r="C819" i="11"/>
  <c r="C819" i="12" s="1"/>
  <c r="C820" i="11"/>
  <c r="C820" i="12" s="1"/>
  <c r="C821" i="11"/>
  <c r="C822" i="11"/>
  <c r="C822" i="12" s="1"/>
  <c r="C823" i="11"/>
  <c r="C823" i="12" s="1"/>
  <c r="C824" i="11"/>
  <c r="C824" i="12" s="1"/>
  <c r="C825" i="11"/>
  <c r="C825" i="12" s="1"/>
  <c r="C826" i="11"/>
  <c r="C827" i="11"/>
  <c r="C827" i="12" s="1"/>
  <c r="C828" i="11"/>
  <c r="C828" i="12" s="1"/>
  <c r="C829" i="11"/>
  <c r="C830" i="11"/>
  <c r="C831" i="11"/>
  <c r="C832" i="11"/>
  <c r="C833" i="11"/>
  <c r="C834" i="11"/>
  <c r="C835" i="11"/>
  <c r="C835" i="12" s="1"/>
  <c r="C836" i="11"/>
  <c r="C836" i="12" s="1"/>
  <c r="C837" i="11"/>
  <c r="C837" i="12" s="1"/>
  <c r="C838" i="11"/>
  <c r="C838" i="12" s="1"/>
  <c r="C839" i="11"/>
  <c r="C839" i="12" s="1"/>
  <c r="C840" i="11"/>
  <c r="C840" i="12" s="1"/>
  <c r="C841" i="11"/>
  <c r="C841" i="12" s="1"/>
  <c r="C842" i="11"/>
  <c r="C842" i="12" s="1"/>
  <c r="C843" i="11"/>
  <c r="C843" i="12" s="1"/>
  <c r="C844" i="11"/>
  <c r="C844" i="12" s="1"/>
  <c r="C845" i="11"/>
  <c r="C846" i="11"/>
  <c r="C847" i="11"/>
  <c r="C848" i="11"/>
  <c r="C849" i="11"/>
  <c r="C850" i="11"/>
  <c r="C851" i="11"/>
  <c r="C852" i="11"/>
  <c r="C853" i="11"/>
  <c r="C854" i="11"/>
  <c r="C854" i="12" s="1"/>
  <c r="C855" i="11"/>
  <c r="C855" i="12" s="1"/>
  <c r="C856" i="11"/>
  <c r="C856" i="12" s="1"/>
  <c r="C857" i="11"/>
  <c r="C857" i="12" s="1"/>
  <c r="C858" i="11"/>
  <c r="C858" i="12" s="1"/>
  <c r="C859" i="11"/>
  <c r="C859" i="12" s="1"/>
  <c r="C860" i="11"/>
  <c r="C860" i="12" s="1"/>
  <c r="C861" i="11"/>
  <c r="C861" i="12" s="1"/>
  <c r="C862" i="11"/>
  <c r="C863" i="11"/>
  <c r="C864" i="11"/>
  <c r="C865" i="11"/>
  <c r="C866" i="11"/>
  <c r="C866" i="12" s="1"/>
  <c r="C867" i="11"/>
  <c r="C867" i="12" s="1"/>
  <c r="C868" i="11"/>
  <c r="C869" i="11"/>
  <c r="C869" i="12" s="1"/>
  <c r="C870" i="11"/>
  <c r="C871" i="11"/>
  <c r="C871" i="12" s="1"/>
  <c r="C872" i="11"/>
  <c r="C873" i="11"/>
  <c r="C873" i="12" s="1"/>
  <c r="C874" i="11"/>
  <c r="C874" i="12" s="1"/>
  <c r="C875" i="11"/>
  <c r="C875" i="12" s="1"/>
  <c r="C876" i="11"/>
  <c r="C876" i="12" s="1"/>
  <c r="C877" i="11"/>
  <c r="C878" i="11"/>
  <c r="C879" i="11"/>
  <c r="C879" i="12" s="1"/>
  <c r="C880" i="11"/>
  <c r="C881" i="11"/>
  <c r="C882" i="11"/>
  <c r="C883" i="11"/>
  <c r="C884" i="11"/>
  <c r="C885" i="11"/>
  <c r="C886" i="11"/>
  <c r="C886" i="12" s="1"/>
  <c r="C887" i="11"/>
  <c r="C887" i="12" s="1"/>
  <c r="C888" i="11"/>
  <c r="C888" i="12" s="1"/>
  <c r="C889" i="11"/>
  <c r="C889" i="12" s="1"/>
  <c r="C890" i="11"/>
  <c r="C890" i="12" s="1"/>
  <c r="C891" i="11"/>
  <c r="C891" i="12" s="1"/>
  <c r="C892" i="11"/>
  <c r="C892" i="12" s="1"/>
  <c r="C893" i="11"/>
  <c r="C893" i="12" s="1"/>
  <c r="C894" i="11"/>
  <c r="C894" i="12" s="1"/>
  <c r="C895" i="11"/>
  <c r="C896" i="11"/>
  <c r="C897" i="11"/>
  <c r="C897" i="12" s="1"/>
  <c r="C898" i="11"/>
  <c r="C899" i="11"/>
  <c r="C899" i="12" s="1"/>
  <c r="C900" i="11"/>
  <c r="C901" i="11"/>
  <c r="C902" i="11"/>
  <c r="C903" i="11"/>
  <c r="C903" i="12" s="1"/>
  <c r="C904" i="11"/>
  <c r="C904" i="12" s="1"/>
  <c r="C905" i="11"/>
  <c r="C905" i="12" s="1"/>
  <c r="C906" i="11"/>
  <c r="C906" i="12" s="1"/>
  <c r="C907" i="11"/>
  <c r="C908" i="11"/>
  <c r="C908" i="12" s="1"/>
  <c r="C909" i="11"/>
  <c r="C910" i="11"/>
  <c r="C910" i="12" s="1"/>
  <c r="C911" i="11"/>
  <c r="C911" i="12" s="1"/>
  <c r="C912" i="11"/>
  <c r="C912" i="12" s="1"/>
  <c r="C913" i="11"/>
  <c r="C914" i="11"/>
  <c r="C914" i="12" s="1"/>
  <c r="C915" i="11"/>
  <c r="C915" i="12" s="1"/>
  <c r="C916" i="11"/>
  <c r="C917" i="11"/>
  <c r="C918" i="11"/>
  <c r="C919" i="11"/>
  <c r="C919" i="12" s="1"/>
  <c r="C920" i="11"/>
  <c r="C920" i="12" s="1"/>
  <c r="C921" i="11"/>
  <c r="C921" i="12" s="1"/>
  <c r="C922" i="11"/>
  <c r="C923" i="11"/>
  <c r="C923" i="12" s="1"/>
  <c r="C924" i="11"/>
  <c r="C924" i="12" s="1"/>
  <c r="C925" i="11"/>
  <c r="C926" i="11"/>
  <c r="C927" i="11"/>
  <c r="C928" i="11"/>
  <c r="C928" i="12" s="1"/>
  <c r="C929" i="11"/>
  <c r="C929" i="12" s="1"/>
  <c r="C930" i="11"/>
  <c r="C930" i="12" s="1"/>
  <c r="C931" i="11"/>
  <c r="C932" i="11"/>
  <c r="C933" i="11"/>
  <c r="C933" i="12" s="1"/>
  <c r="C934" i="11"/>
  <c r="C935" i="11"/>
  <c r="C935" i="12" s="1"/>
  <c r="C936" i="11"/>
  <c r="C937" i="11"/>
  <c r="C937" i="12" s="1"/>
  <c r="C938" i="11"/>
  <c r="C938" i="12" s="1"/>
  <c r="C939" i="11"/>
  <c r="C939" i="12" s="1"/>
  <c r="C940" i="11"/>
  <c r="C940" i="12" s="1"/>
  <c r="C941" i="11"/>
  <c r="C942" i="11"/>
  <c r="C943" i="11"/>
  <c r="C944" i="11"/>
  <c r="C945" i="11"/>
  <c r="C946" i="11"/>
  <c r="C946" i="12" s="1"/>
  <c r="C947" i="11"/>
  <c r="C947" i="12" s="1"/>
  <c r="C948" i="11"/>
  <c r="C948" i="12" s="1"/>
  <c r="C949" i="11"/>
  <c r="C950" i="11"/>
  <c r="C951" i="11"/>
  <c r="C951" i="12" s="1"/>
  <c r="C952" i="11"/>
  <c r="C952" i="12" s="1"/>
  <c r="C953" i="11"/>
  <c r="C953" i="12" s="1"/>
  <c r="C954" i="11"/>
  <c r="C954" i="12" s="1"/>
  <c r="C955" i="11"/>
  <c r="C955" i="12" s="1"/>
  <c r="C956" i="11"/>
  <c r="C956" i="12" s="1"/>
  <c r="C957" i="11"/>
  <c r="C958" i="11"/>
  <c r="C959" i="11"/>
  <c r="C960" i="11"/>
  <c r="C961" i="11"/>
  <c r="C962" i="11"/>
  <c r="C963" i="11"/>
  <c r="C963" i="12" s="1"/>
  <c r="C964" i="11"/>
  <c r="C964" i="12" s="1"/>
  <c r="C965" i="11"/>
  <c r="C965" i="12" s="1"/>
  <c r="C966" i="11"/>
  <c r="C967" i="11"/>
  <c r="C967" i="12" s="1"/>
  <c r="C968" i="11"/>
  <c r="C968" i="12" s="1"/>
  <c r="C969" i="11"/>
  <c r="C970" i="11"/>
  <c r="C971" i="11"/>
  <c r="C971" i="12" s="1"/>
  <c r="C972" i="11"/>
  <c r="C972" i="12" s="1"/>
  <c r="C973" i="11"/>
  <c r="C974" i="11"/>
  <c r="C975" i="11"/>
  <c r="C976" i="11"/>
  <c r="C977" i="11"/>
  <c r="C978" i="11"/>
  <c r="C979" i="11"/>
  <c r="C979" i="12" s="1"/>
  <c r="C980" i="11"/>
  <c r="C980" i="12" s="1"/>
  <c r="C981" i="11"/>
  <c r="C981" i="12" s="1"/>
  <c r="C982" i="11"/>
  <c r="C982" i="12" s="1"/>
  <c r="C983" i="11"/>
  <c r="C983" i="12" s="1"/>
  <c r="C984" i="11"/>
  <c r="C984" i="12" s="1"/>
  <c r="C985" i="11"/>
  <c r="C985" i="12" s="1"/>
  <c r="C986" i="11"/>
  <c r="C987" i="11"/>
  <c r="C987" i="12" s="1"/>
  <c r="C988" i="11"/>
  <c r="C988" i="12" s="1"/>
  <c r="C989" i="11"/>
  <c r="C990" i="11"/>
  <c r="C991" i="11"/>
  <c r="C992" i="11"/>
  <c r="C993" i="11"/>
  <c r="C994" i="11"/>
  <c r="C995" i="11"/>
  <c r="C995" i="12" s="1"/>
  <c r="C996" i="11"/>
  <c r="C996" i="12" s="1"/>
  <c r="C997" i="11"/>
  <c r="C997" i="12" s="1"/>
  <c r="C998" i="11"/>
  <c r="C999" i="11"/>
  <c r="C999" i="12" s="1"/>
  <c r="C1000" i="11"/>
  <c r="C1000" i="12" s="1"/>
  <c r="C1001" i="11"/>
  <c r="C1002" i="11"/>
  <c r="C1003" i="11"/>
  <c r="C1003" i="12" s="1"/>
  <c r="C1004" i="11"/>
  <c r="C1004" i="12" s="1"/>
  <c r="C1005" i="11"/>
  <c r="C1005" i="12" s="1"/>
  <c r="C1006" i="11"/>
  <c r="C1007" i="11"/>
  <c r="C1008" i="11"/>
  <c r="C1009" i="11"/>
  <c r="C1010" i="11"/>
  <c r="C1011" i="11"/>
  <c r="C1011" i="12" s="1"/>
  <c r="C1012" i="11"/>
  <c r="C1012" i="12" s="1"/>
  <c r="C1013" i="11"/>
  <c r="C1013" i="12" s="1"/>
  <c r="C1014" i="11"/>
  <c r="C1014" i="12" s="1"/>
  <c r="C1015" i="11"/>
  <c r="C1015" i="12" s="1"/>
  <c r="C1016" i="11"/>
  <c r="C1016" i="12" s="1"/>
  <c r="C1017" i="11"/>
  <c r="C1018" i="11"/>
  <c r="C1019" i="11"/>
  <c r="C1019" i="12" s="1"/>
  <c r="C1020" i="11"/>
  <c r="C1020" i="12" s="1"/>
  <c r="C1021" i="11"/>
  <c r="C1022" i="11"/>
  <c r="C1023" i="11"/>
  <c r="C1024" i="11"/>
  <c r="C1025" i="11"/>
  <c r="C1026" i="11"/>
  <c r="C1027" i="11"/>
  <c r="C1027" i="12" s="1"/>
  <c r="C1028" i="11"/>
  <c r="C1028" i="12" s="1"/>
  <c r="C1029" i="11"/>
  <c r="C1029" i="12" s="1"/>
  <c r="C1030" i="11"/>
  <c r="C1030" i="12" s="1"/>
  <c r="C1031" i="11"/>
  <c r="C1031" i="12" s="1"/>
  <c r="C1032" i="11"/>
  <c r="C1032" i="12" s="1"/>
  <c r="C1033" i="11"/>
  <c r="C1033" i="12" s="1"/>
  <c r="C1034" i="11"/>
  <c r="C1035" i="11"/>
  <c r="C1035" i="12" s="1"/>
  <c r="C1036" i="11"/>
  <c r="C1036" i="12" s="1"/>
  <c r="C1037" i="11"/>
  <c r="C1038" i="11"/>
  <c r="C1039" i="11"/>
  <c r="C1040" i="11"/>
  <c r="C1041" i="11"/>
  <c r="C1042" i="11"/>
  <c r="C1043" i="11"/>
  <c r="C1043" i="12" s="1"/>
  <c r="C1044" i="11"/>
  <c r="C1044" i="12" s="1"/>
  <c r="C1045" i="11"/>
  <c r="C1045" i="12" s="1"/>
  <c r="C1046" i="11"/>
  <c r="C1046" i="12" s="1"/>
  <c r="C1047" i="11"/>
  <c r="C1047" i="12" s="1"/>
  <c r="C1048" i="11"/>
  <c r="C1048" i="12" s="1"/>
  <c r="C1049" i="11"/>
  <c r="C1049" i="12" s="1"/>
  <c r="C1050" i="11"/>
  <c r="C1051" i="11"/>
  <c r="C1051" i="12" s="1"/>
  <c r="C1052" i="11"/>
  <c r="C1052" i="12" s="1"/>
  <c r="C1053" i="11"/>
  <c r="C1054" i="11"/>
  <c r="C1055" i="11"/>
  <c r="C1056" i="11"/>
  <c r="C1057" i="11"/>
  <c r="C1058" i="11"/>
  <c r="C1059" i="11"/>
  <c r="C1059" i="12" s="1"/>
  <c r="C1060" i="11"/>
  <c r="C1060" i="12" s="1"/>
  <c r="C1061" i="11"/>
  <c r="C1061" i="12" s="1"/>
  <c r="C1062" i="11"/>
  <c r="C1063" i="11"/>
  <c r="C1063" i="12" s="1"/>
  <c r="C1064" i="11"/>
  <c r="C1064" i="12" s="1"/>
  <c r="C1065" i="11"/>
  <c r="C1066" i="11"/>
  <c r="C1067" i="11"/>
  <c r="C1067" i="12" s="1"/>
  <c r="C1068" i="11"/>
  <c r="C1068" i="12" s="1"/>
  <c r="C1069" i="11"/>
  <c r="C1069" i="12" s="1"/>
  <c r="C1070" i="11"/>
  <c r="C1071" i="11"/>
  <c r="C1072" i="11"/>
  <c r="C1073" i="11"/>
  <c r="C1074" i="11"/>
  <c r="C1075" i="11"/>
  <c r="C1075" i="12" s="1"/>
  <c r="C1076" i="11"/>
  <c r="C1076" i="12" s="1"/>
  <c r="C1077" i="11"/>
  <c r="C1077" i="12" s="1"/>
  <c r="C1078" i="11"/>
  <c r="C1079" i="11"/>
  <c r="C1080" i="11"/>
  <c r="C1080" i="12" s="1"/>
  <c r="C1081" i="11"/>
  <c r="C1082" i="11"/>
  <c r="C1082" i="12" s="1"/>
  <c r="C1083" i="11"/>
  <c r="C1083" i="12" s="1"/>
  <c r="C1084" i="11"/>
  <c r="C1084" i="12" s="1"/>
  <c r="C1085" i="11"/>
  <c r="C1086" i="11"/>
  <c r="C1087" i="11"/>
  <c r="C1088" i="11"/>
  <c r="C1089" i="11"/>
  <c r="C1090" i="11"/>
  <c r="C1091" i="11"/>
  <c r="C1091" i="12" s="1"/>
  <c r="C1092" i="11"/>
  <c r="C1092" i="12" s="1"/>
  <c r="C1093" i="11"/>
  <c r="C1093" i="12" s="1"/>
  <c r="C1094" i="11"/>
  <c r="C1095" i="11"/>
  <c r="C1095" i="12" s="1"/>
  <c r="C1096" i="11"/>
  <c r="C1096" i="12" s="1"/>
  <c r="C1097" i="11"/>
  <c r="C1098" i="11"/>
  <c r="C1099" i="11"/>
  <c r="C1099" i="12" s="1"/>
  <c r="C1100" i="11"/>
  <c r="C1100" i="12" s="1"/>
  <c r="C1101" i="11"/>
  <c r="C1102" i="11"/>
  <c r="C1103" i="11"/>
  <c r="C1104" i="11"/>
  <c r="C1105" i="11"/>
  <c r="C1106" i="11"/>
  <c r="C1107" i="11"/>
  <c r="C1107" i="12" s="1"/>
  <c r="C1108" i="11"/>
  <c r="C1108" i="12" s="1"/>
  <c r="C1109" i="11"/>
  <c r="C1109" i="12" s="1"/>
  <c r="C1110" i="11"/>
  <c r="C1110" i="12" s="1"/>
  <c r="C1111" i="11"/>
  <c r="C1111" i="12" s="1"/>
  <c r="C1112" i="11"/>
  <c r="C1112" i="12" s="1"/>
  <c r="C1113" i="11"/>
  <c r="C1113" i="12" s="1"/>
  <c r="C1114" i="11"/>
  <c r="C1115" i="11"/>
  <c r="C1115" i="12" s="1"/>
  <c r="C1116" i="11"/>
  <c r="C1116" i="12" s="1"/>
  <c r="C1117" i="11"/>
  <c r="C1118" i="11"/>
  <c r="C1119" i="11"/>
  <c r="C1120" i="11"/>
  <c r="C1121" i="11"/>
  <c r="C1122" i="11"/>
  <c r="C1123" i="11"/>
  <c r="C1123" i="12" s="1"/>
  <c r="C1124" i="11"/>
  <c r="C1124" i="12" s="1"/>
  <c r="C1125" i="11"/>
  <c r="C1125" i="12" s="1"/>
  <c r="C1126" i="11"/>
  <c r="C1127" i="11"/>
  <c r="C1127" i="12" s="1"/>
  <c r="C1128" i="11"/>
  <c r="C1128" i="12" s="1"/>
  <c r="C1129" i="11"/>
  <c r="C1130" i="11"/>
  <c r="C1131" i="11"/>
  <c r="C1131" i="12" s="1"/>
  <c r="C1132" i="11"/>
  <c r="C1132" i="12" s="1"/>
  <c r="C1133" i="11"/>
  <c r="C1133" i="12" s="1"/>
  <c r="C1134" i="11"/>
  <c r="C1135" i="11"/>
  <c r="C1136" i="11"/>
  <c r="C1137" i="11"/>
  <c r="C1138" i="11"/>
  <c r="C1139" i="11"/>
  <c r="C1139" i="12" s="1"/>
  <c r="C1140" i="11"/>
  <c r="C1140" i="12" s="1"/>
  <c r="C1141" i="11"/>
  <c r="C1141" i="12" s="1"/>
  <c r="C1142" i="11"/>
  <c r="C1142" i="12" s="1"/>
  <c r="C1143" i="11"/>
  <c r="C1143" i="12" s="1"/>
  <c r="C1144" i="11"/>
  <c r="C1144" i="12" s="1"/>
  <c r="C1145" i="11"/>
  <c r="C1146" i="11"/>
  <c r="C1147" i="11"/>
  <c r="C1147" i="12" s="1"/>
  <c r="C1148" i="11"/>
  <c r="C1148" i="12" s="1"/>
  <c r="C1149" i="11"/>
  <c r="C1150" i="11"/>
  <c r="C1151" i="11"/>
  <c r="C1152" i="11"/>
  <c r="C1153" i="11"/>
  <c r="C1154" i="11"/>
  <c r="C1155" i="11"/>
  <c r="C1155" i="12" s="1"/>
  <c r="C1156" i="11"/>
  <c r="C1156" i="12" s="1"/>
  <c r="C1157" i="11"/>
  <c r="C1157" i="12" s="1"/>
  <c r="C1158" i="11"/>
  <c r="C1158" i="12" s="1"/>
  <c r="C1159" i="11"/>
  <c r="C1159" i="12" s="1"/>
  <c r="C1160" i="11"/>
  <c r="C1160" i="12" s="1"/>
  <c r="C1161" i="11"/>
  <c r="C1161" i="12" s="1"/>
  <c r="C1162" i="11"/>
  <c r="C1163" i="11"/>
  <c r="C1163" i="12" s="1"/>
  <c r="C1164" i="11"/>
  <c r="C1164" i="12" s="1"/>
  <c r="C1165" i="11"/>
  <c r="C1166" i="11"/>
  <c r="C1167" i="11"/>
  <c r="C1168" i="11"/>
  <c r="C1169" i="11"/>
  <c r="C1170" i="11"/>
  <c r="C1171" i="11"/>
  <c r="C1171" i="12" s="1"/>
  <c r="C1172" i="11"/>
  <c r="C1172" i="12" s="1"/>
  <c r="C1173" i="11"/>
  <c r="C1173" i="12" s="1"/>
  <c r="C1174" i="11"/>
  <c r="C1174" i="12" s="1"/>
  <c r="C1175" i="11"/>
  <c r="C1175" i="12" s="1"/>
  <c r="C1176" i="11"/>
  <c r="C1176" i="12" s="1"/>
  <c r="C1177" i="11"/>
  <c r="C1177" i="12" s="1"/>
  <c r="C1178" i="11"/>
  <c r="C1179" i="11"/>
  <c r="C1179" i="12" s="1"/>
  <c r="C1180" i="11"/>
  <c r="C1180" i="12" s="1"/>
  <c r="C1181" i="11"/>
  <c r="C1182" i="11"/>
  <c r="C1183" i="11"/>
  <c r="C1184" i="11"/>
  <c r="C1185" i="11"/>
  <c r="C1186" i="11"/>
  <c r="C1187" i="11"/>
  <c r="C1187" i="12" s="1"/>
  <c r="C1188" i="11"/>
  <c r="C1188" i="12" s="1"/>
  <c r="C1189" i="11"/>
  <c r="C1189" i="12" s="1"/>
  <c r="C1190" i="11"/>
  <c r="C1191" i="11"/>
  <c r="C1191" i="12" s="1"/>
  <c r="C1192" i="11"/>
  <c r="C1192" i="12" s="1"/>
  <c r="C1193" i="11"/>
  <c r="C1194" i="11"/>
  <c r="C1195" i="11"/>
  <c r="C1195" i="12" s="1"/>
  <c r="C1196" i="11"/>
  <c r="C1196" i="12" s="1"/>
  <c r="C1197" i="11"/>
  <c r="C1197" i="12" s="1"/>
  <c r="C1198" i="11"/>
  <c r="C1199" i="11"/>
  <c r="C1200" i="11"/>
  <c r="C1201" i="11"/>
  <c r="C1202" i="11"/>
  <c r="C1203" i="11"/>
  <c r="C1203" i="12" s="1"/>
  <c r="C1204" i="11"/>
  <c r="C1204" i="12" s="1"/>
  <c r="C1205" i="11"/>
  <c r="C1205" i="12" s="1"/>
  <c r="C1206" i="11"/>
  <c r="C1207" i="11"/>
  <c r="C1207" i="12" s="1"/>
  <c r="C1208" i="11"/>
  <c r="C1208" i="12" s="1"/>
  <c r="C1209" i="11"/>
  <c r="C1210" i="11"/>
  <c r="C1210" i="12" s="1"/>
  <c r="C1211" i="11"/>
  <c r="C1211" i="12" s="1"/>
  <c r="C1212" i="11"/>
  <c r="C1212" i="12" s="1"/>
  <c r="C1213" i="11"/>
  <c r="C1214" i="11"/>
  <c r="C1215" i="11"/>
  <c r="C1216" i="11"/>
  <c r="C1217" i="11"/>
  <c r="C1218" i="11"/>
  <c r="C1219" i="11"/>
  <c r="C1219" i="12" s="1"/>
  <c r="C1220" i="11"/>
  <c r="C1220" i="12" s="1"/>
  <c r="C1221" i="11"/>
  <c r="C1221" i="12" s="1"/>
  <c r="C1222" i="11"/>
  <c r="C1223" i="11"/>
  <c r="C1223" i="12" s="1"/>
  <c r="C1224" i="11"/>
  <c r="C1224" i="12" s="1"/>
  <c r="C1225" i="11"/>
  <c r="C1226" i="11"/>
  <c r="C1227" i="11"/>
  <c r="C1228" i="11"/>
  <c r="C1229" i="11"/>
  <c r="C1230" i="11"/>
  <c r="C1231" i="11"/>
  <c r="C1232" i="11"/>
  <c r="C1233" i="11"/>
  <c r="C1234" i="11"/>
  <c r="C1235" i="11"/>
  <c r="C1235" i="12" s="1"/>
  <c r="C1236" i="11"/>
  <c r="C1236" i="12" s="1"/>
  <c r="C1237" i="11"/>
  <c r="C1237" i="12" s="1"/>
  <c r="C1238" i="11"/>
  <c r="C1238" i="12" s="1"/>
  <c r="C1239" i="11"/>
  <c r="C1239" i="12" s="1"/>
  <c r="C1240" i="11"/>
  <c r="C1240" i="12" s="1"/>
  <c r="C1241" i="11"/>
  <c r="C1241" i="12" s="1"/>
  <c r="C1242" i="11"/>
  <c r="C1243" i="11"/>
  <c r="C1243" i="12" s="1"/>
  <c r="C1244" i="11"/>
  <c r="C1244" i="12" s="1"/>
  <c r="C1245" i="11"/>
  <c r="C1246" i="11"/>
  <c r="C1247" i="11"/>
  <c r="C1248" i="11"/>
  <c r="C1249" i="11"/>
  <c r="C1250" i="11"/>
  <c r="C1251" i="11"/>
  <c r="C1251" i="12" s="1"/>
  <c r="C1252" i="11"/>
  <c r="C1252" i="12" s="1"/>
  <c r="C1253" i="11"/>
  <c r="C1253" i="12" s="1"/>
  <c r="C1254" i="11"/>
  <c r="C1255" i="11"/>
  <c r="C1256" i="11"/>
  <c r="C1256" i="12" s="1"/>
  <c r="C1257" i="11"/>
  <c r="C1258" i="11"/>
  <c r="C1259" i="11"/>
  <c r="C1259" i="12" s="1"/>
  <c r="C1260" i="11"/>
  <c r="C1260" i="12" s="1"/>
  <c r="C1261" i="11"/>
  <c r="C1261" i="12" s="1"/>
  <c r="C1262" i="11"/>
  <c r="C1263" i="11"/>
  <c r="C1264" i="11"/>
  <c r="C1265" i="11"/>
  <c r="C1266" i="11"/>
  <c r="C1267" i="11"/>
  <c r="C1267" i="12" s="1"/>
  <c r="C1268" i="11"/>
  <c r="C1268" i="12" s="1"/>
  <c r="C1269" i="11"/>
  <c r="C1269" i="12" s="1"/>
  <c r="C1270" i="11"/>
  <c r="C1270" i="12" s="1"/>
  <c r="C1271" i="11"/>
  <c r="C1271" i="12" s="1"/>
  <c r="C1272" i="11"/>
  <c r="C1272" i="12" s="1"/>
  <c r="C1273" i="11"/>
  <c r="C1274" i="11"/>
  <c r="C1275" i="11"/>
  <c r="C1275" i="12" s="1"/>
  <c r="C1276" i="11"/>
  <c r="C1276" i="12" s="1"/>
  <c r="C1277" i="11"/>
  <c r="C1278" i="11"/>
  <c r="C1279" i="11"/>
  <c r="C1280" i="11"/>
  <c r="C1281" i="11"/>
  <c r="C1282" i="11"/>
  <c r="C1283" i="11"/>
  <c r="C1283" i="12" s="1"/>
  <c r="C1284" i="11"/>
  <c r="C1284" i="12" s="1"/>
  <c r="C1285" i="11"/>
  <c r="C1285" i="12" s="1"/>
  <c r="C1286" i="11"/>
  <c r="C1286" i="12" s="1"/>
  <c r="C1287" i="11"/>
  <c r="C1287" i="12" s="1"/>
  <c r="C1288" i="11"/>
  <c r="C1288" i="12" s="1"/>
  <c r="C1289" i="11"/>
  <c r="C1289" i="12" s="1"/>
  <c r="C1290" i="11"/>
  <c r="C1291" i="11"/>
  <c r="C1292" i="11"/>
  <c r="C1292" i="12" s="1"/>
  <c r="C1293" i="11"/>
  <c r="C1294" i="11"/>
  <c r="C1295" i="11"/>
  <c r="C1296" i="11"/>
  <c r="C1297" i="11"/>
  <c r="C1298" i="11"/>
  <c r="C1299" i="11"/>
  <c r="C1299" i="12" s="1"/>
  <c r="C1300" i="11"/>
  <c r="C1300" i="12" s="1"/>
  <c r="C1301" i="11"/>
  <c r="C1301" i="12" s="1"/>
  <c r="C1302" i="11"/>
  <c r="C1302" i="12" s="1"/>
  <c r="C1303" i="11"/>
  <c r="C1303" i="12" s="1"/>
  <c r="C1304" i="11"/>
  <c r="C1304" i="12" s="1"/>
  <c r="C1305" i="11"/>
  <c r="C1305" i="12" s="1"/>
  <c r="C1306" i="11"/>
  <c r="C1307" i="11"/>
  <c r="C1307" i="12" s="1"/>
  <c r="C1308" i="11"/>
  <c r="C1308" i="12" s="1"/>
  <c r="C1309" i="11"/>
  <c r="C1310" i="11"/>
  <c r="C1311" i="11"/>
  <c r="C1312" i="11"/>
  <c r="C1313" i="11"/>
  <c r="C1314" i="11"/>
  <c r="C1315" i="11"/>
  <c r="C1315" i="12" s="1"/>
  <c r="C1316" i="11"/>
  <c r="C1316" i="12" s="1"/>
  <c r="C1317" i="11"/>
  <c r="C1317" i="12" s="1"/>
  <c r="C1318" i="11"/>
  <c r="C1319" i="11"/>
  <c r="C1319" i="12" s="1"/>
  <c r="C1320" i="11"/>
  <c r="C1320" i="12" s="1"/>
  <c r="C1321" i="11"/>
  <c r="C1322" i="11"/>
  <c r="C1323" i="11"/>
  <c r="C1323" i="12" s="1"/>
  <c r="C1324" i="11"/>
  <c r="C1324" i="12" s="1"/>
  <c r="C1325" i="11"/>
  <c r="C1325" i="12" s="1"/>
  <c r="C1326" i="11"/>
  <c r="C1327" i="11"/>
  <c r="C1328" i="11"/>
  <c r="C1329" i="11"/>
  <c r="C1330" i="11"/>
  <c r="C1331" i="11"/>
  <c r="C1331" i="12" s="1"/>
  <c r="C1332" i="11"/>
  <c r="C1332" i="12" s="1"/>
  <c r="C1333" i="11"/>
  <c r="C1333" i="12" s="1"/>
  <c r="C1334" i="11"/>
  <c r="C1335" i="11"/>
  <c r="C1335" i="12" s="1"/>
  <c r="C1336" i="11"/>
  <c r="C1336" i="12" s="1"/>
  <c r="C1337" i="11"/>
  <c r="C1338" i="11"/>
  <c r="C1338" i="12" s="1"/>
  <c r="C1339" i="11"/>
  <c r="C1339" i="12" s="1"/>
  <c r="C1340" i="11"/>
  <c r="C1340" i="12" s="1"/>
  <c r="C1341" i="11"/>
  <c r="C1342" i="11"/>
  <c r="C1343" i="11"/>
  <c r="C1344" i="11"/>
  <c r="C1345" i="11"/>
  <c r="C1346" i="11"/>
  <c r="C1347" i="11"/>
  <c r="C1347" i="12" s="1"/>
  <c r="C1348" i="11"/>
  <c r="C1348" i="12" s="1"/>
  <c r="C1349" i="11"/>
  <c r="C1349" i="12" s="1"/>
  <c r="C1350" i="11"/>
  <c r="C1351" i="11"/>
  <c r="C1351" i="12" s="1"/>
  <c r="C1352" i="11"/>
  <c r="C1352" i="12" s="1"/>
  <c r="C1353" i="11"/>
  <c r="C1354" i="11"/>
  <c r="C1355" i="11"/>
  <c r="C1355" i="12" s="1"/>
  <c r="C1356" i="11"/>
  <c r="C1356" i="12" s="1"/>
  <c r="C1357" i="11"/>
  <c r="C1358" i="11"/>
  <c r="C1359" i="11"/>
  <c r="C1360" i="11"/>
  <c r="C1361" i="11"/>
  <c r="C1362" i="11"/>
  <c r="C1363" i="11"/>
  <c r="C1363" i="12" s="1"/>
  <c r="C1364" i="11"/>
  <c r="C1364" i="12" s="1"/>
  <c r="C1365" i="11"/>
  <c r="C1365" i="12" s="1"/>
  <c r="C1366" i="11"/>
  <c r="C1366" i="12" s="1"/>
  <c r="C1367" i="11"/>
  <c r="C1367" i="12" s="1"/>
  <c r="C1368" i="11"/>
  <c r="C1368" i="12" s="1"/>
  <c r="C1369" i="11"/>
  <c r="C1369" i="12" s="1"/>
  <c r="C1370" i="11"/>
  <c r="C1371" i="11"/>
  <c r="C1371" i="12" s="1"/>
  <c r="C1372" i="11"/>
  <c r="C1372" i="12" s="1"/>
  <c r="C1373" i="11"/>
  <c r="C1374" i="11"/>
  <c r="C1375" i="11"/>
  <c r="C1376" i="11"/>
  <c r="C1377" i="11"/>
  <c r="C1378" i="11"/>
  <c r="C1379" i="11"/>
  <c r="C1379" i="12" s="1"/>
  <c r="C1380" i="11"/>
  <c r="C1380" i="12" s="1"/>
  <c r="C1381" i="11"/>
  <c r="C1381" i="12" s="1"/>
  <c r="C1382" i="11"/>
  <c r="C1383" i="11"/>
  <c r="C1383" i="12" s="1"/>
  <c r="C1384" i="11"/>
  <c r="C1384" i="12" s="1"/>
  <c r="C1385" i="11"/>
  <c r="C1386" i="11"/>
  <c r="C1387" i="11"/>
  <c r="C1387" i="12" s="1"/>
  <c r="C1388" i="11"/>
  <c r="C1388" i="12" s="1"/>
  <c r="C1389" i="11"/>
  <c r="C1389" i="12" s="1"/>
  <c r="C1390" i="11"/>
  <c r="C1391" i="11"/>
  <c r="C1392" i="11"/>
  <c r="C1393" i="11"/>
  <c r="C1394" i="11"/>
  <c r="C1395" i="11"/>
  <c r="C1395" i="12" s="1"/>
  <c r="C1396" i="11"/>
  <c r="C1396" i="12" s="1"/>
  <c r="C1397" i="11"/>
  <c r="C1397" i="12" s="1"/>
  <c r="C1398" i="11"/>
  <c r="C1398" i="12" s="1"/>
  <c r="C1399" i="11"/>
  <c r="C1399" i="12" s="1"/>
  <c r="C1400" i="11"/>
  <c r="C1400" i="12" s="1"/>
  <c r="C1401" i="11"/>
  <c r="C1402" i="11"/>
  <c r="C1403" i="11"/>
  <c r="C1404" i="11"/>
  <c r="C1405" i="11"/>
  <c r="C1406" i="11"/>
  <c r="C1407" i="11"/>
  <c r="C1408" i="11"/>
  <c r="C1409" i="11"/>
  <c r="C1410" i="11"/>
  <c r="C1411" i="11"/>
  <c r="C1411" i="12" s="1"/>
  <c r="C1412" i="11"/>
  <c r="C1412" i="12" s="1"/>
  <c r="C1413" i="11"/>
  <c r="C1413" i="12" s="1"/>
  <c r="C1414" i="11"/>
  <c r="C1414" i="12" s="1"/>
  <c r="C1415" i="11"/>
  <c r="C1415" i="12" s="1"/>
  <c r="C1416" i="11"/>
  <c r="C1416" i="12" s="1"/>
  <c r="C1417" i="11"/>
  <c r="C1417" i="12" s="1"/>
  <c r="C1418" i="11"/>
  <c r="C1419" i="11"/>
  <c r="C1419" i="12" s="1"/>
  <c r="C1420" i="11"/>
  <c r="C1420" i="12" s="1"/>
  <c r="C1421" i="11"/>
  <c r="C1422" i="11"/>
  <c r="C1423" i="11"/>
  <c r="C1424" i="11"/>
  <c r="C1425" i="11"/>
  <c r="C1426" i="11"/>
  <c r="C1427" i="11"/>
  <c r="C1427" i="12" s="1"/>
  <c r="C1428" i="11"/>
  <c r="C1428" i="12" s="1"/>
  <c r="C1429" i="11"/>
  <c r="C1429" i="12" s="1"/>
  <c r="C1430" i="11"/>
  <c r="C1430" i="12" s="1"/>
  <c r="C1431" i="11"/>
  <c r="C1431" i="12" s="1"/>
  <c r="C1432" i="11"/>
  <c r="C1432" i="12" s="1"/>
  <c r="C1433" i="11"/>
  <c r="C1433" i="12" s="1"/>
  <c r="C1434" i="11"/>
  <c r="C1435" i="11"/>
  <c r="C1436" i="11"/>
  <c r="C1436" i="12" s="1"/>
  <c r="C1437" i="11"/>
  <c r="C1438" i="11"/>
  <c r="C1439" i="11"/>
  <c r="C1440" i="11"/>
  <c r="C1441" i="11"/>
  <c r="C1442" i="11"/>
  <c r="C1443" i="11"/>
  <c r="C1443" i="12" s="1"/>
  <c r="C1444" i="11"/>
  <c r="C1444" i="12" s="1"/>
  <c r="C1445" i="11"/>
  <c r="C1445" i="12" s="1"/>
  <c r="C1446" i="11"/>
  <c r="C1447" i="11"/>
  <c r="C1447" i="12" s="1"/>
  <c r="C1448" i="11"/>
  <c r="C1448" i="12" s="1"/>
  <c r="C1449" i="11"/>
  <c r="C1450" i="11"/>
  <c r="C1451" i="11"/>
  <c r="C1451" i="12" s="1"/>
  <c r="C1452" i="11"/>
  <c r="C1452" i="12" s="1"/>
  <c r="C1453" i="11"/>
  <c r="C1453" i="12" s="1"/>
  <c r="C1454" i="11"/>
  <c r="C1455" i="11"/>
  <c r="C1456" i="11"/>
  <c r="C1457" i="11"/>
  <c r="C1458" i="11"/>
  <c r="C1459" i="11"/>
  <c r="C1459" i="12" s="1"/>
  <c r="C1460" i="11"/>
  <c r="C1460" i="12" s="1"/>
  <c r="C1461" i="11"/>
  <c r="C1461" i="12" s="1"/>
  <c r="C1462" i="11"/>
  <c r="C1463" i="11"/>
  <c r="C1464" i="11"/>
  <c r="C1464" i="12" s="1"/>
  <c r="C1465" i="11"/>
  <c r="C1466" i="11"/>
  <c r="C1466" i="12" s="1"/>
  <c r="C1467" i="11"/>
  <c r="C1467" i="12" s="1"/>
  <c r="C1468" i="11"/>
  <c r="C1468" i="12" s="1"/>
  <c r="C1469" i="11"/>
  <c r="C1470" i="11"/>
  <c r="C1471" i="11"/>
  <c r="C1472" i="11"/>
  <c r="C1473" i="11"/>
  <c r="C1474" i="11"/>
  <c r="C1475" i="11"/>
  <c r="C1475" i="12" s="1"/>
  <c r="C1476" i="11"/>
  <c r="C1476" i="12" s="1"/>
  <c r="C1477" i="11"/>
  <c r="C1477" i="12" s="1"/>
  <c r="C1478" i="11"/>
  <c r="C1479" i="11"/>
  <c r="C1479" i="12" s="1"/>
  <c r="C1480" i="11"/>
  <c r="C1480" i="12" s="1"/>
  <c r="C1481" i="11"/>
  <c r="C1482" i="11"/>
  <c r="C1483" i="11"/>
  <c r="C1483" i="12" s="1"/>
  <c r="C1484" i="11"/>
  <c r="C1484" i="12" s="1"/>
  <c r="C1485" i="11"/>
  <c r="C1486" i="11"/>
  <c r="C1487" i="11"/>
  <c r="C1488" i="11"/>
  <c r="C1489" i="11"/>
  <c r="C1490" i="11"/>
  <c r="C1491" i="11"/>
  <c r="C1491" i="12" s="1"/>
  <c r="C1492" i="11"/>
  <c r="C1492" i="12" s="1"/>
  <c r="C1493" i="11"/>
  <c r="C1493" i="12" s="1"/>
  <c r="C1494" i="11"/>
  <c r="C1494" i="12" s="1"/>
  <c r="C1495" i="11"/>
  <c r="C1495" i="12" s="1"/>
  <c r="C1496" i="11"/>
  <c r="C1496" i="12" s="1"/>
  <c r="C1497" i="11"/>
  <c r="C1497" i="12" s="1"/>
  <c r="C1498" i="11"/>
  <c r="C1499" i="11"/>
  <c r="C1499" i="12" s="1"/>
  <c r="C1500" i="11"/>
  <c r="C1500" i="12" s="1"/>
  <c r="C1501" i="11"/>
  <c r="C1502" i="11"/>
  <c r="C1503" i="11"/>
  <c r="C1504" i="11"/>
  <c r="C1505" i="11"/>
  <c r="C1506" i="11"/>
  <c r="C1507" i="11"/>
  <c r="C1507" i="12" s="1"/>
  <c r="C1508" i="11"/>
  <c r="C1508" i="12" s="1"/>
  <c r="C1509" i="11"/>
  <c r="C1509" i="12" s="1"/>
  <c r="C1510" i="11"/>
  <c r="C1511" i="11"/>
  <c r="C1512" i="11"/>
  <c r="C1512" i="12" s="1"/>
  <c r="C1513" i="11"/>
  <c r="C1514" i="11"/>
  <c r="C1515" i="11"/>
  <c r="C1515" i="12" s="1"/>
  <c r="C1516" i="11"/>
  <c r="C1516" i="12" s="1"/>
  <c r="C1517" i="11"/>
  <c r="C1517" i="12" s="1"/>
  <c r="C1518" i="11"/>
  <c r="C1519" i="11"/>
  <c r="C1520" i="11"/>
  <c r="C1521" i="11"/>
  <c r="C1522" i="11"/>
  <c r="C1523" i="11"/>
  <c r="C1523" i="12" s="1"/>
  <c r="C1524" i="11"/>
  <c r="C1524" i="12" s="1"/>
  <c r="C1525" i="11"/>
  <c r="C1525" i="12" s="1"/>
  <c r="C1526" i="11"/>
  <c r="C1526" i="12" s="1"/>
  <c r="C1527" i="11"/>
  <c r="C1527" i="12" s="1"/>
  <c r="C1528" i="11"/>
  <c r="C1528" i="12" s="1"/>
  <c r="C1529" i="11"/>
  <c r="C1530" i="11"/>
  <c r="C1531" i="11"/>
  <c r="C1531" i="12" s="1"/>
  <c r="C1532" i="11"/>
  <c r="C1532" i="12" s="1"/>
  <c r="C1533" i="11"/>
  <c r="C1534" i="11"/>
  <c r="C1535" i="11"/>
  <c r="C1536" i="11"/>
  <c r="C1537" i="11"/>
  <c r="C1538" i="11"/>
  <c r="C1539" i="11"/>
  <c r="C1539" i="12" s="1"/>
  <c r="C1540" i="11"/>
  <c r="C1540" i="12" s="1"/>
  <c r="C1541" i="11"/>
  <c r="C1541" i="12" s="1"/>
  <c r="C1542" i="11"/>
  <c r="C1542" i="12" s="1"/>
  <c r="C1543" i="11"/>
  <c r="C1543" i="12" s="1"/>
  <c r="C1544" i="11"/>
  <c r="C1544" i="12" s="1"/>
  <c r="C1545" i="11"/>
  <c r="C1545" i="12" s="1"/>
  <c r="C1546" i="11"/>
  <c r="C1547" i="11"/>
  <c r="C1547" i="12" s="1"/>
  <c r="C1548" i="11"/>
  <c r="C1548" i="12" s="1"/>
  <c r="C1549" i="11"/>
  <c r="C1550" i="11"/>
  <c r="C1551" i="11"/>
  <c r="C1552" i="11"/>
  <c r="C1553" i="11"/>
  <c r="C1554" i="11"/>
  <c r="C1555" i="11"/>
  <c r="C1555" i="12" s="1"/>
  <c r="C1556" i="11"/>
  <c r="C1556" i="12" s="1"/>
  <c r="C1557" i="11"/>
  <c r="C1557" i="12" s="1"/>
  <c r="C1558" i="11"/>
  <c r="C1558" i="12" s="1"/>
  <c r="C1559" i="11"/>
  <c r="C1559" i="12" s="1"/>
  <c r="C1560" i="11"/>
  <c r="C1560" i="12" s="1"/>
  <c r="C1561" i="11"/>
  <c r="C1561" i="12" s="1"/>
  <c r="C1562" i="11"/>
  <c r="C1563" i="11"/>
  <c r="C1563" i="12" s="1"/>
  <c r="C1564" i="11"/>
  <c r="C1564" i="12" s="1"/>
  <c r="C1565" i="11"/>
  <c r="C1566" i="11"/>
  <c r="C1567" i="11"/>
  <c r="C1568" i="11"/>
  <c r="C1569" i="11"/>
  <c r="C1570" i="11"/>
  <c r="C1571" i="11"/>
  <c r="C1571" i="12" s="1"/>
  <c r="C1572" i="11"/>
  <c r="C1572" i="12" s="1"/>
  <c r="C1573" i="11"/>
  <c r="C1573" i="12" s="1"/>
  <c r="C1574" i="11"/>
  <c r="C1575" i="11"/>
  <c r="C1575" i="12" s="1"/>
  <c r="C1576" i="11"/>
  <c r="C1576" i="12" s="1"/>
  <c r="C1577" i="11"/>
  <c r="C1578" i="11"/>
  <c r="C1579" i="11"/>
  <c r="C1579" i="12" s="1"/>
  <c r="C1580" i="11"/>
  <c r="C1580" i="12" s="1"/>
  <c r="C1581" i="11"/>
  <c r="C1581" i="12" s="1"/>
  <c r="C1582" i="11"/>
  <c r="C1583" i="11"/>
  <c r="C1584" i="11"/>
  <c r="C1585" i="11"/>
  <c r="C1586" i="11"/>
  <c r="C1587" i="11"/>
  <c r="C1587" i="12" s="1"/>
  <c r="C1588" i="11"/>
  <c r="C1588" i="12" s="1"/>
  <c r="C1589" i="11"/>
  <c r="C1589" i="12" s="1"/>
  <c r="C1590" i="11"/>
  <c r="C1591" i="11"/>
  <c r="C1591" i="12" s="1"/>
  <c r="C1592" i="11"/>
  <c r="C1592" i="12" s="1"/>
  <c r="C1593" i="11"/>
  <c r="C1594" i="11"/>
  <c r="C1594" i="12" s="1"/>
  <c r="C1595" i="11"/>
  <c r="C1595" i="12" s="1"/>
  <c r="C1596" i="11"/>
  <c r="C1596" i="12" s="1"/>
  <c r="C1597" i="11"/>
  <c r="C1598" i="11"/>
  <c r="C1599" i="11"/>
  <c r="C1600" i="11"/>
  <c r="C1601" i="11"/>
  <c r="C1602" i="11"/>
  <c r="C1603" i="11"/>
  <c r="C1603" i="12" s="1"/>
  <c r="C1604" i="11"/>
  <c r="C1604" i="12" s="1"/>
  <c r="C1605" i="11"/>
  <c r="C1605" i="12" s="1"/>
  <c r="C1606" i="11"/>
  <c r="C1607" i="11"/>
  <c r="C1607" i="12" s="1"/>
  <c r="C1608" i="11"/>
  <c r="C1608" i="12" s="1"/>
  <c r="C1609" i="11"/>
  <c r="C1610" i="11"/>
  <c r="C1611" i="11"/>
  <c r="C1612" i="11"/>
  <c r="C1613" i="11"/>
  <c r="C1614" i="11"/>
  <c r="C1615" i="11"/>
  <c r="C1616" i="11"/>
  <c r="C1617" i="11"/>
  <c r="C1618" i="11"/>
  <c r="C1619" i="11"/>
  <c r="C1619" i="12" s="1"/>
  <c r="C1620" i="11"/>
  <c r="C1620" i="12" s="1"/>
  <c r="C1621" i="11"/>
  <c r="C1621" i="12" s="1"/>
  <c r="C1622" i="11"/>
  <c r="C1622" i="12" s="1"/>
  <c r="C1623" i="11"/>
  <c r="C1623" i="12" s="1"/>
  <c r="C1624" i="11"/>
  <c r="C1624" i="12" s="1"/>
  <c r="C1625" i="11"/>
  <c r="C1625" i="12" s="1"/>
  <c r="C1626" i="11"/>
  <c r="C1627" i="11"/>
  <c r="C1627" i="12" s="1"/>
  <c r="C1628" i="11"/>
  <c r="C1628" i="12" s="1"/>
  <c r="C1629" i="11"/>
  <c r="C1630" i="11"/>
  <c r="C1631" i="11"/>
  <c r="C1632" i="11"/>
  <c r="C1633" i="11"/>
  <c r="C1634" i="11"/>
  <c r="C1635" i="11"/>
  <c r="C1635" i="12" s="1"/>
  <c r="C1636" i="11"/>
  <c r="C1636" i="12" s="1"/>
  <c r="C1637" i="11"/>
  <c r="C1637" i="12" s="1"/>
  <c r="C1638" i="11"/>
  <c r="C1639" i="11"/>
  <c r="C1640" i="11"/>
  <c r="C1640" i="12" s="1"/>
  <c r="C1641" i="11"/>
  <c r="C1642" i="11"/>
  <c r="C1643" i="11"/>
  <c r="C1643" i="12" s="1"/>
  <c r="C1644" i="11"/>
  <c r="C1644" i="12" s="1"/>
  <c r="C1645" i="11"/>
  <c r="C1645" i="12" s="1"/>
  <c r="C1646" i="11"/>
  <c r="C1647" i="11"/>
  <c r="C1648" i="11"/>
  <c r="C1649" i="11"/>
  <c r="C1650" i="11"/>
  <c r="C1651" i="11"/>
  <c r="C1651" i="12" s="1"/>
  <c r="C1652" i="11"/>
  <c r="C1652" i="12" s="1"/>
  <c r="C1653" i="11"/>
  <c r="C1653" i="12" s="1"/>
  <c r="C1654" i="11"/>
  <c r="C1654" i="12" s="1"/>
  <c r="C1655" i="11"/>
  <c r="C1655" i="12" s="1"/>
  <c r="C1656" i="11"/>
  <c r="C1656" i="12" s="1"/>
  <c r="C1657" i="11"/>
  <c r="C1658" i="11"/>
  <c r="C1659" i="11"/>
  <c r="C1659" i="12" s="1"/>
  <c r="C1660" i="11"/>
  <c r="C1660" i="12" s="1"/>
  <c r="C1661" i="11"/>
  <c r="C1662" i="11"/>
  <c r="C1663" i="11"/>
  <c r="C1664" i="11"/>
  <c r="C1665" i="11"/>
  <c r="C1666" i="11"/>
  <c r="C1667" i="11"/>
  <c r="C1667" i="12" s="1"/>
  <c r="C1668" i="11"/>
  <c r="C1668" i="12" s="1"/>
  <c r="C1669" i="11"/>
  <c r="C1669" i="12" s="1"/>
  <c r="C1670" i="11"/>
  <c r="C1670" i="12" s="1"/>
  <c r="C1671" i="11"/>
  <c r="C1671" i="12" s="1"/>
  <c r="C1672" i="11"/>
  <c r="C1672" i="12" s="1"/>
  <c r="C1673" i="11"/>
  <c r="C1673" i="12" s="1"/>
  <c r="C1674" i="11"/>
  <c r="C1675" i="11"/>
  <c r="C1675" i="12" s="1"/>
  <c r="C1676" i="11"/>
  <c r="C1676" i="12" s="1"/>
  <c r="C1677" i="11"/>
  <c r="C1678" i="11"/>
  <c r="C1679" i="11"/>
  <c r="C1680" i="11"/>
  <c r="C1681" i="11"/>
  <c r="C1682" i="11"/>
  <c r="C1683" i="11"/>
  <c r="C1683" i="12" s="1"/>
  <c r="C1684" i="11"/>
  <c r="C1684" i="12" s="1"/>
  <c r="C1685" i="11"/>
  <c r="C1685" i="12" s="1"/>
  <c r="C1686" i="11"/>
  <c r="C1686" i="12" s="1"/>
  <c r="C1687" i="11"/>
  <c r="C1687" i="12" s="1"/>
  <c r="C1688" i="11"/>
  <c r="C1688" i="12" s="1"/>
  <c r="C1689" i="11"/>
  <c r="C1689" i="12" s="1"/>
  <c r="C1690" i="11"/>
  <c r="C1691" i="11"/>
  <c r="C1691" i="12" s="1"/>
  <c r="C1692" i="11"/>
  <c r="C1692" i="12" s="1"/>
  <c r="C1693" i="11"/>
  <c r="C1694" i="11"/>
  <c r="C1695" i="11"/>
  <c r="C1696" i="11"/>
  <c r="C1697" i="11"/>
  <c r="C1698" i="11"/>
  <c r="C1699" i="11"/>
  <c r="C1699" i="12" s="1"/>
  <c r="C1700" i="11"/>
  <c r="C1700" i="12" s="1"/>
  <c r="C1701" i="11"/>
  <c r="C1701" i="12" s="1"/>
  <c r="C1702" i="11"/>
  <c r="C1703" i="11"/>
  <c r="C1703" i="12" s="1"/>
  <c r="C1704" i="11"/>
  <c r="C1704" i="12" s="1"/>
  <c r="C1705" i="11"/>
  <c r="C1706" i="11"/>
  <c r="C1707" i="11"/>
  <c r="C1707" i="12" s="1"/>
  <c r="C1708" i="11"/>
  <c r="C1708" i="12" s="1"/>
  <c r="C1709" i="11"/>
  <c r="C1709" i="12" s="1"/>
  <c r="C1710" i="11"/>
  <c r="C1711" i="11"/>
  <c r="C1712" i="11"/>
  <c r="C1713" i="11"/>
  <c r="C1714" i="11"/>
  <c r="C1715" i="11"/>
  <c r="C1715" i="12" s="1"/>
  <c r="C1716" i="11"/>
  <c r="C1716" i="12" s="1"/>
  <c r="C1717" i="11"/>
  <c r="C1717" i="12" s="1"/>
  <c r="C1718" i="11"/>
  <c r="C1719" i="11"/>
  <c r="C1720" i="11"/>
  <c r="C1720" i="12" s="1"/>
  <c r="C1721" i="11"/>
  <c r="C1722" i="11"/>
  <c r="C1722" i="12" s="1"/>
  <c r="C1723" i="11"/>
  <c r="C1723" i="12" s="1"/>
  <c r="C1724" i="11"/>
  <c r="C1724" i="12" s="1"/>
  <c r="C1725" i="11"/>
  <c r="C1726" i="11"/>
  <c r="C1727" i="11"/>
  <c r="C1728" i="11"/>
  <c r="C1729" i="11"/>
  <c r="C1730" i="11"/>
  <c r="C1731" i="11"/>
  <c r="C1731" i="12" s="1"/>
  <c r="C1732" i="11"/>
  <c r="C1732" i="12" s="1"/>
  <c r="C1733" i="11"/>
  <c r="C1733" i="12" s="1"/>
  <c r="C1734" i="11"/>
  <c r="C1735" i="11"/>
  <c r="C1735" i="12" s="1"/>
  <c r="C1736" i="11"/>
  <c r="C1736" i="12" s="1"/>
  <c r="C1737" i="11"/>
  <c r="C1738" i="11"/>
  <c r="C1739" i="11"/>
  <c r="C1739" i="12" s="1"/>
  <c r="C1740" i="11"/>
  <c r="C1740" i="12" s="1"/>
  <c r="C1741" i="11"/>
  <c r="C1742" i="11"/>
  <c r="C1743" i="11"/>
  <c r="C1744" i="11"/>
  <c r="C1744" i="12" s="1"/>
  <c r="C1745" i="11"/>
  <c r="C1746" i="11"/>
  <c r="C1747" i="11"/>
  <c r="C1747" i="12" s="1"/>
  <c r="C1748" i="11"/>
  <c r="C1748" i="12" s="1"/>
  <c r="C1749" i="11"/>
  <c r="C1749" i="12" s="1"/>
  <c r="C1750" i="11"/>
  <c r="C1750" i="12" s="1"/>
  <c r="C1751" i="11"/>
  <c r="C1751" i="12" s="1"/>
  <c r="C1752" i="11"/>
  <c r="C1752" i="12" s="1"/>
  <c r="C1753" i="11"/>
  <c r="C1753" i="12" s="1"/>
  <c r="C1754" i="11"/>
  <c r="C1755" i="11"/>
  <c r="C1755" i="12" s="1"/>
  <c r="C1756" i="11"/>
  <c r="C1756" i="12" s="1"/>
  <c r="C1757" i="11"/>
  <c r="C1758" i="11"/>
  <c r="C1759" i="11"/>
  <c r="C1760" i="11"/>
  <c r="C1761" i="11"/>
  <c r="C1762" i="11"/>
  <c r="C1763" i="11"/>
  <c r="C1763" i="12" s="1"/>
  <c r="C1764" i="11"/>
  <c r="C1764" i="12" s="1"/>
  <c r="C1765" i="11"/>
  <c r="C1765" i="12" s="1"/>
  <c r="C1766" i="11"/>
  <c r="C1767" i="11"/>
  <c r="C1767" i="12" s="1"/>
  <c r="C1768" i="11"/>
  <c r="C1768" i="12" s="1"/>
  <c r="C1769" i="11"/>
  <c r="C1770" i="11"/>
  <c r="C1771" i="11"/>
  <c r="C1771" i="12" s="1"/>
  <c r="C1772" i="11"/>
  <c r="C1772" i="12" s="1"/>
  <c r="C1773" i="11"/>
  <c r="C1773" i="12" s="1"/>
  <c r="C1774" i="11"/>
  <c r="C1775" i="11"/>
  <c r="C1776" i="11"/>
  <c r="C1776" i="12" s="1"/>
  <c r="C1777" i="11"/>
  <c r="C1778" i="11"/>
  <c r="C1779" i="11"/>
  <c r="C1779" i="12" s="1"/>
  <c r="C1780" i="11"/>
  <c r="C1780" i="12" s="1"/>
  <c r="C1781" i="11"/>
  <c r="C1781" i="12" s="1"/>
  <c r="C1782" i="11"/>
  <c r="C1783" i="11"/>
  <c r="C1783" i="12" s="1"/>
  <c r="C1784" i="11"/>
  <c r="C1784" i="12" s="1"/>
  <c r="C1785" i="11"/>
  <c r="C1786" i="11"/>
  <c r="C1787" i="11"/>
  <c r="C1788" i="11"/>
  <c r="C1789" i="11"/>
  <c r="C1790" i="11"/>
  <c r="C1791" i="11"/>
  <c r="C1791" i="12" s="1"/>
  <c r="C1792" i="11"/>
  <c r="C1792" i="12" s="1"/>
  <c r="C1793" i="11"/>
  <c r="C1794" i="11"/>
  <c r="C1795" i="11"/>
  <c r="C1795" i="12" s="1"/>
  <c r="C1796" i="11"/>
  <c r="C1796" i="12" s="1"/>
  <c r="C1797" i="11"/>
  <c r="C1797" i="12" s="1"/>
  <c r="C1798" i="11"/>
  <c r="C1799" i="11"/>
  <c r="C1799" i="12" s="1"/>
  <c r="C1800" i="11"/>
  <c r="C1800" i="12" s="1"/>
  <c r="C1801" i="11"/>
  <c r="C1802" i="11"/>
  <c r="C1802" i="12" s="1"/>
  <c r="C1803" i="11"/>
  <c r="C1803" i="12" s="1"/>
  <c r="C1804" i="11"/>
  <c r="C1804" i="12" s="1"/>
  <c r="C1805" i="11"/>
  <c r="C1806" i="11"/>
  <c r="C1807" i="11"/>
  <c r="C1808" i="11"/>
  <c r="C1808" i="12" s="1"/>
  <c r="C1809" i="11"/>
  <c r="C1810" i="11"/>
  <c r="C1811" i="11"/>
  <c r="C1811" i="12" s="1"/>
  <c r="C1812" i="11"/>
  <c r="C1812" i="12" s="1"/>
  <c r="C1813" i="11"/>
  <c r="C1813" i="12" s="1"/>
  <c r="C1814" i="11"/>
  <c r="C1814" i="12" s="1"/>
  <c r="C1815" i="11"/>
  <c r="C1815" i="12" s="1"/>
  <c r="C1816" i="11"/>
  <c r="C1816" i="12" s="1"/>
  <c r="C1817" i="11"/>
  <c r="C1817" i="12" s="1"/>
  <c r="C1818" i="11"/>
  <c r="C1819" i="11"/>
  <c r="C1819" i="12" s="1"/>
  <c r="C1820" i="11"/>
  <c r="C1820" i="12" s="1"/>
  <c r="C1821" i="11"/>
  <c r="C1822" i="11"/>
  <c r="C1823" i="11"/>
  <c r="C1824" i="11"/>
  <c r="C1825" i="11"/>
  <c r="C1826" i="11"/>
  <c r="C1827" i="11"/>
  <c r="C1827" i="12" s="1"/>
  <c r="C1828" i="11"/>
  <c r="C1828" i="12" s="1"/>
  <c r="C1829" i="11"/>
  <c r="C1829" i="12" s="1"/>
  <c r="C1830" i="11"/>
  <c r="C1830" i="12" s="1"/>
  <c r="C1831" i="11"/>
  <c r="C1831" i="12" s="1"/>
  <c r="C1832" i="11"/>
  <c r="C1832" i="12" s="1"/>
  <c r="C1833" i="11"/>
  <c r="C1834" i="11"/>
  <c r="C1835" i="11"/>
  <c r="C1835" i="12" s="1"/>
  <c r="C1836" i="11"/>
  <c r="C1836" i="12" s="1"/>
  <c r="C1837" i="11"/>
  <c r="C1837" i="12" s="1"/>
  <c r="C1838" i="11"/>
  <c r="C1839" i="11"/>
  <c r="C1840" i="11"/>
  <c r="C1840" i="12" s="1"/>
  <c r="C1841" i="11"/>
  <c r="C1842" i="11"/>
  <c r="C1843" i="11"/>
  <c r="C1843" i="12" s="1"/>
  <c r="C1844" i="11"/>
  <c r="C1844" i="12" s="1"/>
  <c r="C1845" i="11"/>
  <c r="C1845" i="12" s="1"/>
  <c r="C1846" i="11"/>
  <c r="C1847" i="11"/>
  <c r="C1848" i="11"/>
  <c r="C1848" i="12" s="1"/>
  <c r="C1849" i="11"/>
  <c r="C1850" i="11"/>
  <c r="C1851" i="11"/>
  <c r="C1852" i="11"/>
  <c r="C1853" i="11"/>
  <c r="C1854" i="11"/>
  <c r="C1855" i="11"/>
  <c r="C1855" i="12" s="1"/>
  <c r="C1856" i="11"/>
  <c r="C1856" i="12" s="1"/>
  <c r="C1857" i="11"/>
  <c r="C1858" i="11"/>
  <c r="C1859" i="11"/>
  <c r="C1859" i="12" s="1"/>
  <c r="C1860" i="11"/>
  <c r="C1860" i="12" s="1"/>
  <c r="C1861" i="11"/>
  <c r="C1861" i="12" s="1"/>
  <c r="C1862" i="11"/>
  <c r="C1863" i="11"/>
  <c r="C1863" i="12" s="1"/>
  <c r="C1864" i="11"/>
  <c r="C1864" i="12" s="1"/>
  <c r="C1865" i="11"/>
  <c r="C1866" i="11"/>
  <c r="C1866" i="12" s="1"/>
  <c r="C1867" i="11"/>
  <c r="C1867" i="12" s="1"/>
  <c r="C1868" i="11"/>
  <c r="C1868" i="12" s="1"/>
  <c r="C1869" i="11"/>
  <c r="C1870" i="11"/>
  <c r="C1871" i="11"/>
  <c r="C1872" i="11"/>
  <c r="C1873" i="11"/>
  <c r="C1874" i="11"/>
  <c r="C1875" i="11"/>
  <c r="C1875" i="12" s="1"/>
  <c r="C1876" i="11"/>
  <c r="C1876" i="12" s="1"/>
  <c r="C1877" i="11"/>
  <c r="C1877" i="12" s="1"/>
  <c r="C1878" i="11"/>
  <c r="C1878" i="12" s="1"/>
  <c r="C1879" i="11"/>
  <c r="C1879" i="12" s="1"/>
  <c r="C1880" i="11"/>
  <c r="C1880" i="12" s="1"/>
  <c r="C1881" i="11"/>
  <c r="C1881" i="12" s="1"/>
  <c r="C1882" i="11"/>
  <c r="C1883" i="11"/>
  <c r="C1884" i="11"/>
  <c r="C1884" i="12" s="1"/>
  <c r="C1885" i="11"/>
  <c r="C1886" i="11"/>
  <c r="C1887" i="11"/>
  <c r="C1888" i="11"/>
  <c r="C1888" i="12" s="1"/>
  <c r="C1889" i="11"/>
  <c r="C1890" i="11"/>
  <c r="C1890" i="12" s="1"/>
  <c r="C1891" i="11"/>
  <c r="C1891" i="12" s="1"/>
  <c r="C1892" i="11"/>
  <c r="C1892" i="12" s="1"/>
  <c r="C1893" i="11"/>
  <c r="C1893" i="12" s="1"/>
  <c r="C1894" i="11"/>
  <c r="C1895" i="11"/>
  <c r="C1895" i="12" s="1"/>
  <c r="C1896" i="11"/>
  <c r="C1896" i="12" s="1"/>
  <c r="C1897" i="11"/>
  <c r="C1898" i="11"/>
  <c r="C1899" i="11"/>
  <c r="C1899" i="12" s="1"/>
  <c r="C1900" i="11"/>
  <c r="C1900" i="12" s="1"/>
  <c r="C1901" i="11"/>
  <c r="C1901" i="12" s="1"/>
  <c r="C1902" i="11"/>
  <c r="C1903" i="11"/>
  <c r="C1904" i="11"/>
  <c r="C1904" i="12" s="1"/>
  <c r="C1905" i="11"/>
  <c r="C1906" i="11"/>
  <c r="C1907" i="11"/>
  <c r="C1907" i="12" s="1"/>
  <c r="C1908" i="11"/>
  <c r="C1908" i="12" s="1"/>
  <c r="C1909" i="11"/>
  <c r="C1909" i="12" s="1"/>
  <c r="C1910" i="11"/>
  <c r="C1911" i="11"/>
  <c r="C1912" i="11"/>
  <c r="C1912" i="12" s="1"/>
  <c r="C1913" i="11"/>
  <c r="C1913" i="12" s="1"/>
  <c r="C1914" i="11"/>
  <c r="C1914" i="12" s="1"/>
  <c r="C1915" i="11"/>
  <c r="C1915" i="12" s="1"/>
  <c r="C1916" i="11"/>
  <c r="C1916" i="12" s="1"/>
  <c r="C1917" i="11"/>
  <c r="C1918" i="11"/>
  <c r="C1919" i="11"/>
  <c r="C1919" i="12" s="1"/>
  <c r="C1920" i="11"/>
  <c r="C1920" i="12" s="1"/>
  <c r="C1921" i="11"/>
  <c r="C1922" i="11"/>
  <c r="C1923" i="11"/>
  <c r="C1923" i="12" s="1"/>
  <c r="C1924" i="11"/>
  <c r="C1924" i="12" s="1"/>
  <c r="C1925" i="11"/>
  <c r="C1925" i="12" s="1"/>
  <c r="C1926" i="11"/>
  <c r="C1927" i="11"/>
  <c r="C1927" i="12" s="1"/>
  <c r="C1928" i="11"/>
  <c r="C1928" i="12" s="1"/>
  <c r="C1929" i="11"/>
  <c r="C1930" i="11"/>
  <c r="C1931" i="11"/>
  <c r="C1931" i="12" s="1"/>
  <c r="C1932" i="11"/>
  <c r="C1932" i="12" s="1"/>
  <c r="C1933" i="11"/>
  <c r="C1934" i="11"/>
  <c r="C1935" i="11"/>
  <c r="C1936" i="11"/>
  <c r="C1936" i="12" s="1"/>
  <c r="C1937" i="11"/>
  <c r="C1938" i="11"/>
  <c r="C1938" i="12" s="1"/>
  <c r="C1939" i="11"/>
  <c r="C1939" i="12" s="1"/>
  <c r="C1940" i="11"/>
  <c r="C1940" i="12" s="1"/>
  <c r="C1941" i="11"/>
  <c r="C1941" i="12" s="1"/>
  <c r="C1942" i="11"/>
  <c r="C1942" i="12" s="1"/>
  <c r="C1943" i="11"/>
  <c r="C1943" i="12" s="1"/>
  <c r="C1944" i="11"/>
  <c r="C1944" i="12" s="1"/>
  <c r="C1945" i="11"/>
  <c r="C1945" i="12" s="1"/>
  <c r="C1946" i="11"/>
  <c r="C1947" i="11"/>
  <c r="C1947" i="12" s="1"/>
  <c r="C1948" i="11"/>
  <c r="C1948" i="12" s="1"/>
  <c r="C1949" i="11"/>
  <c r="C1950" i="11"/>
  <c r="C1951" i="11"/>
  <c r="C1952" i="11"/>
  <c r="C1953" i="11"/>
  <c r="C1954" i="11"/>
  <c r="C1954" i="12" s="1"/>
  <c r="C1955" i="11"/>
  <c r="C1955" i="12" s="1"/>
  <c r="C1956" i="11"/>
  <c r="C1956" i="12" s="1"/>
  <c r="C1957" i="11"/>
  <c r="C1957" i="12" s="1"/>
  <c r="C1958" i="11"/>
  <c r="C1959" i="11"/>
  <c r="C1959" i="12" s="1"/>
  <c r="C1960" i="11"/>
  <c r="C1960" i="12" s="1"/>
  <c r="C1961" i="11"/>
  <c r="C1962" i="11"/>
  <c r="C1963" i="11"/>
  <c r="C1963" i="12" s="1"/>
  <c r="C1964" i="11"/>
  <c r="C1964" i="12" s="1"/>
  <c r="C1965" i="11"/>
  <c r="C1965" i="12" s="1"/>
  <c r="C1966" i="11"/>
  <c r="C1967" i="11"/>
  <c r="C1968" i="11"/>
  <c r="C1968" i="12" s="1"/>
  <c r="C1969" i="11"/>
  <c r="C1970" i="11"/>
  <c r="C1970" i="12" s="1"/>
  <c r="C1971" i="11"/>
  <c r="C1971" i="12" s="1"/>
  <c r="C1972" i="11"/>
  <c r="C1972" i="12" s="1"/>
  <c r="C1973" i="11"/>
  <c r="C1973" i="12" s="1"/>
  <c r="C1974" i="11"/>
  <c r="C1975" i="11"/>
  <c r="C1976" i="11"/>
  <c r="C1976" i="12" s="1"/>
  <c r="C1977" i="11"/>
  <c r="C1977" i="12" s="1"/>
  <c r="C1978" i="11"/>
  <c r="C1978" i="12" s="1"/>
  <c r="C1979" i="11"/>
  <c r="C1979" i="12" s="1"/>
  <c r="C1980" i="11"/>
  <c r="C1980" i="12" s="1"/>
  <c r="C1981" i="11"/>
  <c r="C1982" i="11"/>
  <c r="C1983" i="11"/>
  <c r="C1983" i="12" s="1"/>
  <c r="C1984" i="11"/>
  <c r="C1984" i="12" s="1"/>
  <c r="C1985" i="11"/>
  <c r="C1986" i="11"/>
  <c r="C1987" i="11"/>
  <c r="C1987" i="12" s="1"/>
  <c r="C2" i="11"/>
  <c r="C2" i="12" s="1"/>
  <c r="B9" i="12"/>
  <c r="B10" i="12"/>
  <c r="B14" i="12"/>
  <c r="B16" i="12"/>
  <c r="B17" i="12"/>
  <c r="B19" i="12"/>
  <c r="B20" i="12"/>
  <c r="B21" i="12"/>
  <c r="B22" i="12"/>
  <c r="B25" i="12"/>
  <c r="B35" i="12"/>
  <c r="B36" i="12"/>
  <c r="B39" i="12"/>
  <c r="B40" i="12"/>
  <c r="B41" i="12"/>
  <c r="B42" i="12"/>
  <c r="B43" i="12"/>
  <c r="B52" i="12"/>
  <c r="B55" i="12"/>
  <c r="B56" i="12"/>
  <c r="B57" i="12"/>
  <c r="B73" i="12"/>
  <c r="B74" i="12"/>
  <c r="B77" i="12"/>
  <c r="B78" i="12"/>
  <c r="B80" i="12"/>
  <c r="B81" i="12"/>
  <c r="B83" i="12"/>
  <c r="B84" i="12"/>
  <c r="B88" i="12"/>
  <c r="B89" i="12"/>
  <c r="B99" i="12"/>
  <c r="B100" i="12"/>
  <c r="B106" i="12"/>
  <c r="B107" i="12"/>
  <c r="B108" i="12"/>
  <c r="B109" i="12"/>
  <c r="B110" i="12"/>
  <c r="B112" i="12"/>
  <c r="B117" i="12"/>
  <c r="B121" i="12"/>
  <c r="B130" i="12"/>
  <c r="B131" i="12"/>
  <c r="B135" i="12"/>
  <c r="B136" i="12"/>
  <c r="B137" i="12"/>
  <c r="B141" i="12"/>
  <c r="B142" i="12"/>
  <c r="B143" i="12"/>
  <c r="B146" i="12"/>
  <c r="B147" i="12"/>
  <c r="B148" i="12"/>
  <c r="B153" i="12"/>
  <c r="B156" i="12"/>
  <c r="B159" i="12"/>
  <c r="B160" i="12"/>
  <c r="B161" i="12"/>
  <c r="B162" i="12"/>
  <c r="B163" i="12"/>
  <c r="B164" i="12"/>
  <c r="B165" i="12"/>
  <c r="B166" i="12"/>
  <c r="B167" i="12"/>
  <c r="B169" i="12"/>
  <c r="B178" i="12"/>
  <c r="B179" i="12"/>
  <c r="B180" i="12"/>
  <c r="B183" i="12"/>
  <c r="B184" i="12"/>
  <c r="B185" i="12"/>
  <c r="B191" i="12"/>
  <c r="B192" i="12"/>
  <c r="B194" i="12"/>
  <c r="B195" i="12"/>
  <c r="B196" i="12"/>
  <c r="B199" i="12"/>
  <c r="B200" i="12"/>
  <c r="B201" i="12"/>
  <c r="B204" i="12"/>
  <c r="B205" i="12"/>
  <c r="B210" i="12"/>
  <c r="B212" i="12"/>
  <c r="B215" i="12"/>
  <c r="B216" i="12"/>
  <c r="B217" i="12"/>
  <c r="B226" i="12"/>
  <c r="B227" i="12"/>
  <c r="B228" i="12"/>
  <c r="B231" i="12"/>
  <c r="B232" i="12"/>
  <c r="B233" i="12"/>
  <c r="B236" i="12"/>
  <c r="B237" i="12"/>
  <c r="B238" i="12"/>
  <c r="B239" i="12"/>
  <c r="B240" i="12"/>
  <c r="B249" i="12"/>
  <c r="B258" i="12"/>
  <c r="B259" i="12"/>
  <c r="B263" i="12"/>
  <c r="B264" i="12"/>
  <c r="B265" i="12"/>
  <c r="B269" i="12"/>
  <c r="B274" i="12"/>
  <c r="B275" i="12"/>
  <c r="B276" i="12"/>
  <c r="B281" i="12"/>
  <c r="B284" i="12"/>
  <c r="B287" i="12"/>
  <c r="B288" i="12"/>
  <c r="B289" i="12"/>
  <c r="B290" i="12"/>
  <c r="B291" i="12"/>
  <c r="B292" i="12"/>
  <c r="B295" i="12"/>
  <c r="B297" i="12"/>
  <c r="B306" i="12"/>
  <c r="B307" i="12"/>
  <c r="B308" i="12"/>
  <c r="B311" i="12"/>
  <c r="B312" i="12"/>
  <c r="B313" i="12"/>
  <c r="B319" i="12"/>
  <c r="B322" i="12"/>
  <c r="B323" i="12"/>
  <c r="B324" i="12"/>
  <c r="B327" i="12"/>
  <c r="B328" i="12"/>
  <c r="B329" i="12"/>
  <c r="B332" i="12"/>
  <c r="B333" i="12"/>
  <c r="B337" i="12"/>
  <c r="B338" i="12"/>
  <c r="B340" i="12"/>
  <c r="B341" i="12"/>
  <c r="B342" i="12"/>
  <c r="B343" i="12"/>
  <c r="B344" i="12"/>
  <c r="B345" i="12"/>
  <c r="B354" i="12"/>
  <c r="B355" i="12"/>
  <c r="B356" i="12"/>
  <c r="B359" i="12"/>
  <c r="B360" i="12"/>
  <c r="B361" i="12"/>
  <c r="B364" i="12"/>
  <c r="B365" i="12"/>
  <c r="B366" i="12"/>
  <c r="B377" i="12"/>
  <c r="B380" i="12"/>
  <c r="B381" i="12"/>
  <c r="B382" i="12"/>
  <c r="B383" i="12"/>
  <c r="B384" i="12"/>
  <c r="B385" i="12"/>
  <c r="B386" i="12"/>
  <c r="B387" i="12"/>
  <c r="B391" i="12"/>
  <c r="B392" i="12"/>
  <c r="B393" i="12"/>
  <c r="B402" i="12"/>
  <c r="B403" i="12"/>
  <c r="B404" i="12"/>
  <c r="B409" i="12"/>
  <c r="B412" i="12"/>
  <c r="B415" i="12"/>
  <c r="B416" i="12"/>
  <c r="B417" i="12"/>
  <c r="B418" i="12"/>
  <c r="B419" i="12"/>
  <c r="B420" i="12"/>
  <c r="B423" i="12"/>
  <c r="B425" i="12"/>
  <c r="B429" i="12"/>
  <c r="B430" i="12"/>
  <c r="B434" i="12"/>
  <c r="B435" i="12"/>
  <c r="B436" i="12"/>
  <c r="B439" i="12"/>
  <c r="B440" i="12"/>
  <c r="B441" i="12"/>
  <c r="B450" i="12"/>
  <c r="B451" i="12"/>
  <c r="B452" i="12"/>
  <c r="B455" i="12"/>
  <c r="B456" i="12"/>
  <c r="B457" i="12"/>
  <c r="B460" i="12"/>
  <c r="B461" i="12"/>
  <c r="B465" i="12"/>
  <c r="B466" i="12"/>
  <c r="B468" i="12"/>
  <c r="B471" i="12"/>
  <c r="B472" i="12"/>
  <c r="B473" i="12"/>
  <c r="B476" i="12"/>
  <c r="B477" i="12"/>
  <c r="B478" i="12"/>
  <c r="B479" i="12"/>
  <c r="B482" i="12"/>
  <c r="B483" i="12"/>
  <c r="B484" i="12"/>
  <c r="B487" i="12"/>
  <c r="B488" i="12"/>
  <c r="B489" i="12"/>
  <c r="B492" i="12"/>
  <c r="B505" i="12"/>
  <c r="B508" i="12"/>
  <c r="B509" i="12"/>
  <c r="B510" i="12"/>
  <c r="B511" i="12"/>
  <c r="B512" i="12"/>
  <c r="B513" i="12"/>
  <c r="B514" i="12"/>
  <c r="B515" i="12"/>
  <c r="B519" i="12"/>
  <c r="B520" i="12"/>
  <c r="B521" i="12"/>
  <c r="B530" i="12"/>
  <c r="B531" i="12"/>
  <c r="B532" i="12"/>
  <c r="B537" i="12"/>
  <c r="B540" i="12"/>
  <c r="B543" i="12"/>
  <c r="B544" i="12"/>
  <c r="B546" i="12"/>
  <c r="B547" i="12"/>
  <c r="B548" i="12"/>
  <c r="B551" i="12"/>
  <c r="B553" i="12"/>
  <c r="B557" i="12"/>
  <c r="B558" i="12"/>
  <c r="B561" i="12"/>
  <c r="B562" i="12"/>
  <c r="B563" i="12"/>
  <c r="B564" i="12"/>
  <c r="B565" i="12"/>
  <c r="B566" i="12"/>
  <c r="B567" i="12"/>
  <c r="B568" i="12"/>
  <c r="B569" i="12"/>
  <c r="B578" i="12"/>
  <c r="B579" i="12"/>
  <c r="B580" i="12"/>
  <c r="B583" i="12"/>
  <c r="B584" i="12"/>
  <c r="B585" i="12"/>
  <c r="B588" i="12"/>
  <c r="B589" i="12"/>
  <c r="B593" i="12"/>
  <c r="B594" i="12"/>
  <c r="B596" i="12"/>
  <c r="B599" i="12"/>
  <c r="B600" i="12"/>
  <c r="B601" i="12"/>
  <c r="B604" i="12"/>
  <c r="B605" i="12"/>
  <c r="B606" i="12"/>
  <c r="B607" i="12"/>
  <c r="B610" i="12"/>
  <c r="B611" i="12"/>
  <c r="B612" i="12"/>
  <c r="B615" i="12"/>
  <c r="B616" i="12"/>
  <c r="B617" i="12"/>
  <c r="B633" i="12"/>
  <c r="B636" i="12"/>
  <c r="B637" i="12"/>
  <c r="B638" i="12"/>
  <c r="B639" i="12"/>
  <c r="B640" i="12"/>
  <c r="B641" i="12"/>
  <c r="B642" i="12"/>
  <c r="B643" i="12"/>
  <c r="B647" i="12"/>
  <c r="B648" i="12"/>
  <c r="B649" i="12"/>
  <c r="B658" i="12"/>
  <c r="B659" i="12"/>
  <c r="B660" i="12"/>
  <c r="B665" i="12"/>
  <c r="B668" i="12"/>
  <c r="B674" i="12"/>
  <c r="B675" i="12"/>
  <c r="B676" i="12"/>
  <c r="B679" i="12"/>
  <c r="B681" i="12"/>
  <c r="B685" i="12"/>
  <c r="B686" i="12"/>
  <c r="B689" i="12"/>
  <c r="B690" i="12"/>
  <c r="B691" i="12"/>
  <c r="B692" i="12"/>
  <c r="B695" i="12"/>
  <c r="B696" i="12"/>
  <c r="B697" i="12"/>
  <c r="B706" i="12"/>
  <c r="B707" i="12"/>
  <c r="B708" i="12"/>
  <c r="B711" i="12"/>
  <c r="B712" i="12"/>
  <c r="B713" i="12"/>
  <c r="B716" i="12"/>
  <c r="B722" i="12"/>
  <c r="B724" i="12"/>
  <c r="B727" i="12"/>
  <c r="B728" i="12"/>
  <c r="B729" i="12"/>
  <c r="B732" i="12"/>
  <c r="B733" i="12"/>
  <c r="B734" i="12"/>
  <c r="B735" i="12"/>
  <c r="B738" i="12"/>
  <c r="B739" i="12"/>
  <c r="B740" i="12"/>
  <c r="B743" i="12"/>
  <c r="B744" i="12"/>
  <c r="B745" i="12"/>
  <c r="B761" i="12"/>
  <c r="B764" i="12"/>
  <c r="B765" i="12"/>
  <c r="B766" i="12"/>
  <c r="B767" i="12"/>
  <c r="B770" i="12"/>
  <c r="B771" i="12"/>
  <c r="B775" i="12"/>
  <c r="B776" i="12"/>
  <c r="B777" i="12"/>
  <c r="B781" i="12"/>
  <c r="B782" i="12"/>
  <c r="B783" i="12"/>
  <c r="B784" i="12"/>
  <c r="B785" i="12"/>
  <c r="B786" i="12"/>
  <c r="B787" i="12"/>
  <c r="B788" i="12"/>
  <c r="B789" i="12"/>
  <c r="B793" i="12"/>
  <c r="B802" i="12"/>
  <c r="B803" i="12"/>
  <c r="B804" i="12"/>
  <c r="B807" i="12"/>
  <c r="B809" i="12"/>
  <c r="B813" i="12"/>
  <c r="B814" i="12"/>
  <c r="B817" i="12"/>
  <c r="B818" i="12"/>
  <c r="B819" i="12"/>
  <c r="B820" i="12"/>
  <c r="B823" i="12"/>
  <c r="B824" i="12"/>
  <c r="B825" i="12"/>
  <c r="B834" i="12"/>
  <c r="B835" i="12"/>
  <c r="B836" i="12"/>
  <c r="B839" i="12"/>
  <c r="B840" i="12"/>
  <c r="B841" i="12"/>
  <c r="B850" i="12"/>
  <c r="B852" i="12"/>
  <c r="B855" i="12"/>
  <c r="B856" i="12"/>
  <c r="B857" i="12"/>
  <c r="B860" i="12"/>
  <c r="B861" i="12"/>
  <c r="B862" i="12"/>
  <c r="B863" i="12"/>
  <c r="B866" i="12"/>
  <c r="B867" i="12"/>
  <c r="B868" i="12"/>
  <c r="B871" i="12"/>
  <c r="B872" i="12"/>
  <c r="B873" i="12"/>
  <c r="B876" i="12"/>
  <c r="B877" i="12"/>
  <c r="B878" i="12"/>
  <c r="B879" i="12"/>
  <c r="B880" i="12"/>
  <c r="B881" i="12"/>
  <c r="B889" i="12"/>
  <c r="B892" i="12"/>
  <c r="B893" i="12"/>
  <c r="B898" i="12"/>
  <c r="B899" i="12"/>
  <c r="B903" i="12"/>
  <c r="B904" i="12"/>
  <c r="B905" i="12"/>
  <c r="B909" i="12"/>
  <c r="B910" i="12"/>
  <c r="B911" i="12"/>
  <c r="B912" i="12"/>
  <c r="B913" i="12"/>
  <c r="B914" i="12"/>
  <c r="B915" i="12"/>
  <c r="B916" i="12"/>
  <c r="B921" i="12"/>
  <c r="B930" i="12"/>
  <c r="B931" i="12"/>
  <c r="B932" i="12"/>
  <c r="B935" i="12"/>
  <c r="B937" i="12"/>
  <c r="B941" i="12"/>
  <c r="B942" i="12"/>
  <c r="B946" i="12"/>
  <c r="B947" i="12"/>
  <c r="B948" i="12"/>
  <c r="B951" i="12"/>
  <c r="B952" i="12"/>
  <c r="B953" i="12"/>
  <c r="B959" i="12"/>
  <c r="B960" i="12"/>
  <c r="B962" i="12"/>
  <c r="B963" i="12"/>
  <c r="B964" i="12"/>
  <c r="B965" i="12"/>
  <c r="B966" i="12"/>
  <c r="B967" i="12"/>
  <c r="B968" i="12"/>
  <c r="B969" i="12"/>
  <c r="B978" i="12"/>
  <c r="B980" i="12"/>
  <c r="B983" i="12"/>
  <c r="B984" i="12"/>
  <c r="B985" i="12"/>
  <c r="B988" i="12"/>
  <c r="B989" i="12"/>
  <c r="B990" i="12"/>
  <c r="B994" i="12"/>
  <c r="B995" i="12"/>
  <c r="B996" i="12"/>
  <c r="B999" i="12"/>
  <c r="B1000" i="12"/>
  <c r="B1001" i="12"/>
  <c r="B1004" i="12"/>
  <c r="B1005" i="12"/>
  <c r="B1006" i="12"/>
  <c r="B1007" i="12"/>
  <c r="B1008" i="12"/>
  <c r="B1009" i="12"/>
  <c r="B1017" i="12"/>
  <c r="B1026" i="12"/>
  <c r="B1027" i="12"/>
  <c r="B1031" i="12"/>
  <c r="B1032" i="12"/>
  <c r="B1033" i="12"/>
  <c r="B1037" i="12"/>
  <c r="B1038" i="12"/>
  <c r="B1039" i="12"/>
  <c r="B1040" i="12"/>
  <c r="B1041" i="12"/>
  <c r="B1042" i="12"/>
  <c r="B1043" i="12"/>
  <c r="B1044" i="12"/>
  <c r="B1049" i="12"/>
  <c r="B1052" i="12"/>
  <c r="B1058" i="12"/>
  <c r="B1059" i="12"/>
  <c r="B1060" i="12"/>
  <c r="B1063" i="12"/>
  <c r="B1065" i="12"/>
  <c r="B1074" i="12"/>
  <c r="B1075" i="12"/>
  <c r="B1076" i="12"/>
  <c r="B1079" i="12"/>
  <c r="B1080" i="12"/>
  <c r="B1081" i="12"/>
  <c r="B1087" i="12"/>
  <c r="B1088" i="12"/>
  <c r="B1090" i="12"/>
  <c r="B1091" i="12"/>
  <c r="B1092" i="12"/>
  <c r="B1095" i="12"/>
  <c r="B1096" i="12"/>
  <c r="B1097" i="12"/>
  <c r="B1100" i="12"/>
  <c r="B1101" i="12"/>
  <c r="B1106" i="12"/>
  <c r="B1108" i="12"/>
  <c r="B1111" i="12"/>
  <c r="B1112" i="12"/>
  <c r="B1113" i="12"/>
  <c r="B1116" i="12"/>
  <c r="B1122" i="12"/>
  <c r="B1123" i="12"/>
  <c r="B1124" i="12"/>
  <c r="B1127" i="12"/>
  <c r="B1128" i="12"/>
  <c r="B1129" i="12"/>
  <c r="B1132" i="12"/>
  <c r="B1133" i="12"/>
  <c r="B1134" i="12"/>
  <c r="B1135" i="12"/>
  <c r="B1136" i="12"/>
  <c r="B1137" i="12"/>
  <c r="B1141" i="12"/>
  <c r="B1145" i="12"/>
  <c r="B1154" i="12"/>
  <c r="B1155" i="12"/>
  <c r="B1159" i="12"/>
  <c r="B1160" i="12"/>
  <c r="B1161" i="12"/>
  <c r="B1165" i="12"/>
  <c r="B1166" i="12"/>
  <c r="B1167" i="12"/>
  <c r="B1170" i="12"/>
  <c r="B1171" i="12"/>
  <c r="B1172" i="12"/>
  <c r="B1177" i="12"/>
  <c r="B1180" i="12"/>
  <c r="B1183" i="12"/>
  <c r="B1184" i="12"/>
  <c r="B1185" i="12"/>
  <c r="B1186" i="12"/>
  <c r="B1187" i="12"/>
  <c r="B1188" i="12"/>
  <c r="B1189" i="12"/>
  <c r="B1190" i="12"/>
  <c r="B1191" i="12"/>
  <c r="B1193" i="12"/>
  <c r="B1202" i="12"/>
  <c r="B1203" i="12"/>
  <c r="B1204" i="12"/>
  <c r="B1207" i="12"/>
  <c r="B1208" i="12"/>
  <c r="B1209" i="12"/>
  <c r="B1215" i="12"/>
  <c r="B1216" i="12"/>
  <c r="B1218" i="12"/>
  <c r="B1219" i="12"/>
  <c r="B1220" i="12"/>
  <c r="B1223" i="12"/>
  <c r="B1224" i="12"/>
  <c r="B1225" i="12"/>
  <c r="B1228" i="12"/>
  <c r="B1229" i="12"/>
  <c r="B1234" i="12"/>
  <c r="B1236" i="12"/>
  <c r="B1239" i="12"/>
  <c r="B1240" i="12"/>
  <c r="B1241" i="12"/>
  <c r="B1250" i="12"/>
  <c r="B1251" i="12"/>
  <c r="B1252" i="12"/>
  <c r="B1255" i="12"/>
  <c r="B1256" i="12"/>
  <c r="B1257" i="12"/>
  <c r="B1260" i="12"/>
  <c r="B1261" i="12"/>
  <c r="B1262" i="12"/>
  <c r="B1263" i="12"/>
  <c r="B1264" i="12"/>
  <c r="B1273" i="12"/>
  <c r="B1282" i="12"/>
  <c r="B1283" i="12"/>
  <c r="B1287" i="12"/>
  <c r="B1288" i="12"/>
  <c r="B1289" i="12"/>
  <c r="B1293" i="12"/>
  <c r="B1298" i="12"/>
  <c r="B1299" i="12"/>
  <c r="B1300" i="12"/>
  <c r="B1305" i="12"/>
  <c r="B1308" i="12"/>
  <c r="B1311" i="12"/>
  <c r="B1312" i="12"/>
  <c r="B1313" i="12"/>
  <c r="B1314" i="12"/>
  <c r="B1315" i="12"/>
  <c r="B1316" i="12"/>
  <c r="B1319" i="12"/>
  <c r="B1321" i="12"/>
  <c r="B1330" i="12"/>
  <c r="B1331" i="12"/>
  <c r="B1332" i="12"/>
  <c r="B1335" i="12"/>
  <c r="B1336" i="12"/>
  <c r="B1337" i="12"/>
  <c r="B1343" i="12"/>
  <c r="B1346" i="12"/>
  <c r="B1347" i="12"/>
  <c r="B1348" i="12"/>
  <c r="B1351" i="12"/>
  <c r="B1352" i="12"/>
  <c r="B1353" i="12"/>
  <c r="B1354" i="12"/>
  <c r="B1356" i="12"/>
  <c r="B1360" i="12"/>
  <c r="B1361" i="12"/>
  <c r="B1362" i="12"/>
  <c r="B1363" i="12"/>
  <c r="B1364" i="12"/>
  <c r="B1367" i="12"/>
  <c r="B1368" i="12"/>
  <c r="B1369" i="12"/>
  <c r="B1370" i="12"/>
  <c r="B1372" i="12"/>
  <c r="B1373" i="12"/>
  <c r="B1378" i="12"/>
  <c r="B1380" i="12"/>
  <c r="B1383" i="12"/>
  <c r="B1384" i="12"/>
  <c r="B1385" i="12"/>
  <c r="B1394" i="12"/>
  <c r="B1395" i="12"/>
  <c r="B1399" i="12"/>
  <c r="B1400" i="12"/>
  <c r="B1401" i="12"/>
  <c r="B1402" i="12"/>
  <c r="B1404" i="12"/>
  <c r="B1405" i="12"/>
  <c r="B1406" i="12"/>
  <c r="B1407" i="12"/>
  <c r="B1410" i="12"/>
  <c r="B1411" i="12"/>
  <c r="B1412" i="12"/>
  <c r="B1415" i="12"/>
  <c r="B1416" i="12"/>
  <c r="B1417" i="12"/>
  <c r="B1418" i="12"/>
  <c r="B1420" i="12"/>
  <c r="B1421" i="12"/>
  <c r="B1422" i="12"/>
  <c r="B1423" i="12"/>
  <c r="B1424" i="12"/>
  <c r="B1426" i="12"/>
  <c r="B1428" i="12"/>
  <c r="B1431" i="12"/>
  <c r="B1432" i="12"/>
  <c r="B1433" i="12"/>
  <c r="B1449" i="12"/>
  <c r="B1450" i="12"/>
  <c r="B1452" i="12"/>
  <c r="B1453" i="12"/>
  <c r="B1454" i="12"/>
  <c r="B1455" i="12"/>
  <c r="B1458" i="12"/>
  <c r="B1463" i="12"/>
  <c r="B1465" i="12"/>
  <c r="B1466" i="12"/>
  <c r="B1468" i="12"/>
  <c r="B1469" i="12"/>
  <c r="B1470" i="12"/>
  <c r="B1471" i="12"/>
  <c r="B1472" i="12"/>
  <c r="B1473" i="12"/>
  <c r="B1474" i="12"/>
  <c r="B1475" i="12"/>
  <c r="B1479" i="12"/>
  <c r="B1480" i="12"/>
  <c r="B1481" i="12"/>
  <c r="B1490" i="12"/>
  <c r="B1491" i="12"/>
  <c r="B1492" i="12"/>
  <c r="B1496" i="12"/>
  <c r="B1497" i="12"/>
  <c r="B1501" i="12"/>
  <c r="B1502" i="12"/>
  <c r="B1503" i="12"/>
  <c r="B1506" i="12"/>
  <c r="B1507" i="12"/>
  <c r="B1508" i="12"/>
  <c r="B1513" i="12"/>
  <c r="B1514" i="12"/>
  <c r="B1518" i="12"/>
  <c r="B1519" i="12"/>
  <c r="B1520" i="12"/>
  <c r="B1521" i="12"/>
  <c r="B1522" i="12"/>
  <c r="B1523" i="12"/>
  <c r="B1524" i="12"/>
  <c r="B1525" i="12"/>
  <c r="B1529" i="12"/>
  <c r="B1538" i="12"/>
  <c r="B1539" i="12"/>
  <c r="B1540" i="12"/>
  <c r="B1543" i="12"/>
  <c r="B1545" i="12"/>
  <c r="B1548" i="12"/>
  <c r="B1549" i="12"/>
  <c r="B1554" i="12"/>
  <c r="B1555" i="12"/>
  <c r="B1556" i="12"/>
  <c r="B1559" i="12"/>
  <c r="B1560" i="12"/>
  <c r="B1561" i="12"/>
  <c r="B1565" i="12"/>
  <c r="B1566" i="12"/>
  <c r="B1569" i="12"/>
  <c r="B1570" i="12"/>
  <c r="B1571" i="12"/>
  <c r="B1572" i="12"/>
  <c r="B1575" i="12"/>
  <c r="B1576" i="12"/>
  <c r="B1577" i="12"/>
  <c r="B1586" i="12"/>
  <c r="B1587" i="12"/>
  <c r="B1588" i="12"/>
  <c r="B1591" i="12"/>
  <c r="B1592" i="12"/>
  <c r="B1593" i="12"/>
  <c r="B1594" i="12"/>
  <c r="B1602" i="12"/>
  <c r="B1603" i="12"/>
  <c r="B1604" i="12"/>
  <c r="B1607" i="12"/>
  <c r="B1608" i="12"/>
  <c r="B1609" i="12"/>
  <c r="B1610" i="12"/>
  <c r="B1612" i="12"/>
  <c r="B1616" i="12"/>
  <c r="B1617" i="12"/>
  <c r="B1618" i="12"/>
  <c r="B1619" i="12"/>
  <c r="B1620" i="12"/>
  <c r="B1623" i="12"/>
  <c r="B1624" i="12"/>
  <c r="B1625" i="12"/>
  <c r="B1626" i="12"/>
  <c r="B1628" i="12"/>
  <c r="B1629" i="12"/>
  <c r="B1634" i="12"/>
  <c r="B1636" i="12"/>
  <c r="B1639" i="12"/>
  <c r="B1640" i="12"/>
  <c r="B1641" i="12"/>
  <c r="B1650" i="12"/>
  <c r="B1651" i="12"/>
  <c r="B1655" i="12"/>
  <c r="B1656" i="12"/>
  <c r="B1657" i="12"/>
  <c r="B1658" i="12"/>
  <c r="B1660" i="12"/>
  <c r="B1661" i="12"/>
  <c r="B1662" i="12"/>
  <c r="B1663" i="12"/>
  <c r="B1666" i="12"/>
  <c r="B1667" i="12"/>
  <c r="B1668" i="12"/>
  <c r="B1671" i="12"/>
  <c r="B1672" i="12"/>
  <c r="B1673" i="12"/>
  <c r="B1674" i="12"/>
  <c r="B1676" i="12"/>
  <c r="B1677" i="12"/>
  <c r="B1678" i="12"/>
  <c r="B1679" i="12"/>
  <c r="B1680" i="12"/>
  <c r="B1682" i="12"/>
  <c r="B1684" i="12"/>
  <c r="B1685" i="12"/>
  <c r="B1687" i="12"/>
  <c r="B1688" i="12"/>
  <c r="B1705" i="12"/>
  <c r="B1706" i="12"/>
  <c r="B1708" i="12"/>
  <c r="B1709" i="12"/>
  <c r="B1710" i="12"/>
  <c r="B1714" i="12"/>
  <c r="B1719" i="12"/>
  <c r="B1722" i="12"/>
  <c r="B1724" i="12"/>
  <c r="B1725" i="12"/>
  <c r="B1726" i="12"/>
  <c r="B1727" i="12"/>
  <c r="B1728" i="12"/>
  <c r="B1729" i="12"/>
  <c r="B1730" i="12"/>
  <c r="B1731" i="12"/>
  <c r="B1735" i="12"/>
  <c r="B1736" i="12"/>
  <c r="B1746" i="12"/>
  <c r="B1747" i="12"/>
  <c r="B1748" i="12"/>
  <c r="B1752" i="12"/>
  <c r="B1753" i="12"/>
  <c r="B1757" i="12"/>
  <c r="B1758" i="12"/>
  <c r="B1759" i="12"/>
  <c r="B1760" i="12"/>
  <c r="B1762" i="12"/>
  <c r="B1763" i="12"/>
  <c r="B1764" i="12"/>
  <c r="B1769" i="12"/>
  <c r="B1770" i="12"/>
  <c r="B1774" i="12"/>
  <c r="B1775" i="12"/>
  <c r="B1776" i="12"/>
  <c r="B1777" i="12"/>
  <c r="B1778" i="12"/>
  <c r="B1779" i="12"/>
  <c r="B1780" i="12"/>
  <c r="B1781" i="12"/>
  <c r="B1782" i="12"/>
  <c r="B1794" i="12"/>
  <c r="B1795" i="12"/>
  <c r="B1796" i="12"/>
  <c r="B1799" i="12"/>
  <c r="B1804" i="12"/>
  <c r="B1805" i="12"/>
  <c r="B1808" i="12"/>
  <c r="B1809" i="12"/>
  <c r="B1810" i="12"/>
  <c r="B1811" i="12"/>
  <c r="B1812" i="12"/>
  <c r="B1815" i="12"/>
  <c r="B1816" i="12"/>
  <c r="B1821" i="12"/>
  <c r="B1822" i="12"/>
  <c r="B1826" i="12"/>
  <c r="B1827" i="12"/>
  <c r="B1828" i="12"/>
  <c r="B1831" i="12"/>
  <c r="B1832" i="12"/>
  <c r="B1833" i="12"/>
  <c r="B1842" i="12"/>
  <c r="B1843" i="12"/>
  <c r="B1844" i="12"/>
  <c r="B1847" i="12"/>
  <c r="B1848" i="12"/>
  <c r="B1849" i="12"/>
  <c r="B1850" i="12"/>
  <c r="B1855" i="12"/>
  <c r="B1856" i="12"/>
  <c r="B1858" i="12"/>
  <c r="B1859" i="12"/>
  <c r="B1860" i="12"/>
  <c r="B1863" i="12"/>
  <c r="B1864" i="12"/>
  <c r="B1865" i="12"/>
  <c r="B1866" i="12"/>
  <c r="B1868" i="12"/>
  <c r="B1874" i="12"/>
  <c r="B1875" i="12"/>
  <c r="B1876" i="12"/>
  <c r="B1879" i="12"/>
  <c r="B1880" i="12"/>
  <c r="B1890" i="12"/>
  <c r="B1892" i="12"/>
  <c r="B1895" i="12"/>
  <c r="B1896" i="12"/>
  <c r="B1897" i="12"/>
  <c r="B1898" i="12"/>
  <c r="B1900" i="12"/>
  <c r="B1901" i="12"/>
  <c r="B1906" i="12"/>
  <c r="B1907" i="12"/>
  <c r="B1911" i="12"/>
  <c r="B1912" i="12"/>
  <c r="B1913" i="12"/>
  <c r="B1914" i="12"/>
  <c r="B1916" i="12"/>
  <c r="B1917" i="12"/>
  <c r="B1918" i="12"/>
  <c r="B1919" i="12"/>
  <c r="B1922" i="12"/>
  <c r="B1923" i="12"/>
  <c r="B1924" i="12"/>
  <c r="B1927" i="12"/>
  <c r="B1928" i="12"/>
  <c r="B1938" i="12"/>
  <c r="B1940" i="12"/>
  <c r="B1943" i="12"/>
  <c r="B1944" i="12"/>
  <c r="B1945" i="12"/>
  <c r="B1946" i="12"/>
  <c r="B1948" i="12"/>
  <c r="B1961" i="12"/>
  <c r="B1962" i="12"/>
  <c r="B1964" i="12"/>
  <c r="B1965" i="12"/>
  <c r="B1966" i="12"/>
  <c r="B1967" i="12"/>
  <c r="B1968" i="12"/>
  <c r="B1969" i="12"/>
  <c r="B1970" i="12"/>
  <c r="B1975" i="12"/>
  <c r="B1986" i="12"/>
  <c r="B1987" i="12"/>
  <c r="B3" i="11"/>
  <c r="B3" i="12" s="1"/>
  <c r="B4" i="11"/>
  <c r="B4" i="12" s="1"/>
  <c r="B5" i="11"/>
  <c r="B5" i="12" s="1"/>
  <c r="B6" i="11"/>
  <c r="B6" i="12" s="1"/>
  <c r="B7" i="11"/>
  <c r="B7" i="12" s="1"/>
  <c r="B8" i="11"/>
  <c r="B8" i="12" s="1"/>
  <c r="B9" i="11"/>
  <c r="B10" i="11"/>
  <c r="B11" i="11"/>
  <c r="B11" i="12" s="1"/>
  <c r="B12" i="11"/>
  <c r="B12" i="12" s="1"/>
  <c r="B13" i="11"/>
  <c r="B13" i="12" s="1"/>
  <c r="B14" i="11"/>
  <c r="B15" i="11"/>
  <c r="B15" i="12" s="1"/>
  <c r="B16" i="11"/>
  <c r="B17" i="11"/>
  <c r="B18" i="11"/>
  <c r="B18" i="12" s="1"/>
  <c r="B19" i="11"/>
  <c r="B20" i="11"/>
  <c r="B21" i="11"/>
  <c r="B22" i="11"/>
  <c r="B23" i="11"/>
  <c r="B23" i="12" s="1"/>
  <c r="B24" i="11"/>
  <c r="B24" i="12" s="1"/>
  <c r="B25" i="11"/>
  <c r="B26" i="11"/>
  <c r="B26" i="12" s="1"/>
  <c r="B27" i="11"/>
  <c r="B27" i="12" s="1"/>
  <c r="B28" i="11"/>
  <c r="B28" i="12" s="1"/>
  <c r="B29" i="11"/>
  <c r="B29" i="12" s="1"/>
  <c r="B30" i="11"/>
  <c r="B30" i="12" s="1"/>
  <c r="B31" i="11"/>
  <c r="B31" i="12" s="1"/>
  <c r="B32" i="11"/>
  <c r="B32" i="12" s="1"/>
  <c r="B33" i="11"/>
  <c r="B33" i="12" s="1"/>
  <c r="B34" i="11"/>
  <c r="B34" i="12" s="1"/>
  <c r="B35" i="11"/>
  <c r="B36" i="11"/>
  <c r="B37" i="11"/>
  <c r="B37" i="12" s="1"/>
  <c r="B38" i="11"/>
  <c r="B38" i="12" s="1"/>
  <c r="B39" i="11"/>
  <c r="B40" i="11"/>
  <c r="B41" i="11"/>
  <c r="B42" i="11"/>
  <c r="B43" i="11"/>
  <c r="B44" i="11"/>
  <c r="B44" i="12" s="1"/>
  <c r="B45" i="11"/>
  <c r="B45" i="12" s="1"/>
  <c r="B46" i="11"/>
  <c r="B46" i="12" s="1"/>
  <c r="B47" i="11"/>
  <c r="B47" i="12" s="1"/>
  <c r="B48" i="11"/>
  <c r="B48" i="12" s="1"/>
  <c r="B49" i="11"/>
  <c r="B49" i="12" s="1"/>
  <c r="B50" i="11"/>
  <c r="B50" i="12" s="1"/>
  <c r="B51" i="11"/>
  <c r="B51" i="12" s="1"/>
  <c r="B52" i="11"/>
  <c r="B53" i="11"/>
  <c r="B53" i="12" s="1"/>
  <c r="B54" i="11"/>
  <c r="B54" i="12" s="1"/>
  <c r="B55" i="11"/>
  <c r="B56" i="11"/>
  <c r="B57" i="11"/>
  <c r="B58" i="11"/>
  <c r="B58" i="12" s="1"/>
  <c r="B59" i="11"/>
  <c r="B59" i="12" s="1"/>
  <c r="B60" i="11"/>
  <c r="B60" i="12" s="1"/>
  <c r="B61" i="11"/>
  <c r="B61" i="12" s="1"/>
  <c r="B62" i="11"/>
  <c r="B62" i="12" s="1"/>
  <c r="B63" i="11"/>
  <c r="B63" i="12" s="1"/>
  <c r="B64" i="11"/>
  <c r="B64" i="12" s="1"/>
  <c r="B65" i="11"/>
  <c r="B65" i="12" s="1"/>
  <c r="B66" i="11"/>
  <c r="B66" i="12" s="1"/>
  <c r="B67" i="11"/>
  <c r="B67" i="12" s="1"/>
  <c r="B68" i="11"/>
  <c r="B68" i="12" s="1"/>
  <c r="B69" i="11"/>
  <c r="B69" i="12" s="1"/>
  <c r="B70" i="11"/>
  <c r="B70" i="12" s="1"/>
  <c r="B71" i="11"/>
  <c r="B71" i="12" s="1"/>
  <c r="B72" i="11"/>
  <c r="B72" i="12" s="1"/>
  <c r="B73" i="11"/>
  <c r="B74" i="11"/>
  <c r="B75" i="11"/>
  <c r="B75" i="12" s="1"/>
  <c r="B76" i="11"/>
  <c r="B76" i="12" s="1"/>
  <c r="B77" i="11"/>
  <c r="B78" i="11"/>
  <c r="B79" i="11"/>
  <c r="B79" i="12" s="1"/>
  <c r="B80" i="11"/>
  <c r="B81" i="11"/>
  <c r="B82" i="11"/>
  <c r="B82" i="12" s="1"/>
  <c r="B83" i="11"/>
  <c r="B84" i="11"/>
  <c r="B85" i="11"/>
  <c r="B85" i="12" s="1"/>
  <c r="B86" i="11"/>
  <c r="B86" i="12" s="1"/>
  <c r="B87" i="11"/>
  <c r="B87" i="12" s="1"/>
  <c r="B88" i="11"/>
  <c r="B89" i="11"/>
  <c r="B90" i="11"/>
  <c r="B90" i="12" s="1"/>
  <c r="B91" i="11"/>
  <c r="B91" i="12" s="1"/>
  <c r="B92" i="11"/>
  <c r="B92" i="12" s="1"/>
  <c r="B93" i="11"/>
  <c r="B93" i="12" s="1"/>
  <c r="B94" i="11"/>
  <c r="B94" i="12" s="1"/>
  <c r="B95" i="11"/>
  <c r="B95" i="12" s="1"/>
  <c r="B96" i="11"/>
  <c r="B96" i="12" s="1"/>
  <c r="B97" i="11"/>
  <c r="B97" i="12" s="1"/>
  <c r="B98" i="11"/>
  <c r="B98" i="12" s="1"/>
  <c r="B99" i="11"/>
  <c r="B100" i="11"/>
  <c r="B101" i="11"/>
  <c r="B101" i="12" s="1"/>
  <c r="B102" i="11"/>
  <c r="B102" i="12" s="1"/>
  <c r="B103" i="11"/>
  <c r="B103" i="12" s="1"/>
  <c r="B104" i="11"/>
  <c r="B104" i="12" s="1"/>
  <c r="B105" i="11"/>
  <c r="B105" i="12" s="1"/>
  <c r="B106" i="11"/>
  <c r="B107" i="11"/>
  <c r="B108" i="11"/>
  <c r="B109" i="11"/>
  <c r="B110" i="11"/>
  <c r="B111" i="11"/>
  <c r="B111" i="12" s="1"/>
  <c r="B112" i="11"/>
  <c r="B113" i="11"/>
  <c r="B113" i="12" s="1"/>
  <c r="B114" i="11"/>
  <c r="B114" i="12" s="1"/>
  <c r="B115" i="11"/>
  <c r="B115" i="12" s="1"/>
  <c r="B116" i="11"/>
  <c r="B116" i="12" s="1"/>
  <c r="B117" i="11"/>
  <c r="B118" i="11"/>
  <c r="B118" i="12" s="1"/>
  <c r="B119" i="11"/>
  <c r="B119" i="12" s="1"/>
  <c r="B120" i="11"/>
  <c r="B120" i="12" s="1"/>
  <c r="B121" i="11"/>
  <c r="B122" i="11"/>
  <c r="B122" i="12" s="1"/>
  <c r="B123" i="11"/>
  <c r="B123" i="12" s="1"/>
  <c r="B124" i="11"/>
  <c r="B124" i="12" s="1"/>
  <c r="B125" i="11"/>
  <c r="B125" i="12" s="1"/>
  <c r="B126" i="11"/>
  <c r="B126" i="12" s="1"/>
  <c r="B127" i="11"/>
  <c r="B127" i="12" s="1"/>
  <c r="B128" i="11"/>
  <c r="B128" i="12" s="1"/>
  <c r="B129" i="11"/>
  <c r="B129" i="12" s="1"/>
  <c r="B130" i="11"/>
  <c r="B131" i="11"/>
  <c r="B132" i="11"/>
  <c r="B132" i="12" s="1"/>
  <c r="B133" i="11"/>
  <c r="B133" i="12" s="1"/>
  <c r="B134" i="11"/>
  <c r="B134" i="12" s="1"/>
  <c r="B135" i="11"/>
  <c r="B136" i="11"/>
  <c r="B137" i="11"/>
  <c r="B138" i="11"/>
  <c r="B138" i="12" s="1"/>
  <c r="B139" i="11"/>
  <c r="B139" i="12" s="1"/>
  <c r="B140" i="11"/>
  <c r="B140" i="12" s="1"/>
  <c r="B141" i="11"/>
  <c r="B142" i="11"/>
  <c r="B143" i="11"/>
  <c r="B144" i="11"/>
  <c r="B144" i="12" s="1"/>
  <c r="B145" i="11"/>
  <c r="B145" i="12" s="1"/>
  <c r="B146" i="11"/>
  <c r="B147" i="11"/>
  <c r="B148" i="11"/>
  <c r="B149" i="11"/>
  <c r="B149" i="12" s="1"/>
  <c r="B150" i="11"/>
  <c r="B150" i="12" s="1"/>
  <c r="B151" i="11"/>
  <c r="B151" i="12" s="1"/>
  <c r="B152" i="11"/>
  <c r="B152" i="12" s="1"/>
  <c r="B153" i="11"/>
  <c r="B154" i="11"/>
  <c r="B154" i="12" s="1"/>
  <c r="B155" i="11"/>
  <c r="B155" i="12" s="1"/>
  <c r="B156" i="11"/>
  <c r="B157" i="11"/>
  <c r="B157" i="12" s="1"/>
  <c r="B158" i="11"/>
  <c r="B158" i="12" s="1"/>
  <c r="B159" i="11"/>
  <c r="B160" i="11"/>
  <c r="B161" i="11"/>
  <c r="B162" i="11"/>
  <c r="B163" i="11"/>
  <c r="B164" i="11"/>
  <c r="B165" i="11"/>
  <c r="B166" i="11"/>
  <c r="B167" i="11"/>
  <c r="B168" i="11"/>
  <c r="B168" i="12" s="1"/>
  <c r="B169" i="11"/>
  <c r="B170" i="11"/>
  <c r="B170" i="12" s="1"/>
  <c r="B171" i="11"/>
  <c r="B171" i="12" s="1"/>
  <c r="B172" i="11"/>
  <c r="B172" i="12" s="1"/>
  <c r="B173" i="11"/>
  <c r="B173" i="12" s="1"/>
  <c r="B174" i="11"/>
  <c r="B174" i="12" s="1"/>
  <c r="B175" i="11"/>
  <c r="B175" i="12" s="1"/>
  <c r="B176" i="11"/>
  <c r="B176" i="12" s="1"/>
  <c r="B177" i="11"/>
  <c r="B177" i="12" s="1"/>
  <c r="B178" i="11"/>
  <c r="B179" i="11"/>
  <c r="B180" i="11"/>
  <c r="B181" i="11"/>
  <c r="B181" i="12" s="1"/>
  <c r="B182" i="11"/>
  <c r="B182" i="12" s="1"/>
  <c r="B183" i="11"/>
  <c r="B184" i="11"/>
  <c r="B185" i="11"/>
  <c r="B186" i="11"/>
  <c r="B186" i="12" s="1"/>
  <c r="B187" i="11"/>
  <c r="B187" i="12" s="1"/>
  <c r="B188" i="11"/>
  <c r="B188" i="12" s="1"/>
  <c r="B189" i="11"/>
  <c r="B189" i="12" s="1"/>
  <c r="B190" i="11"/>
  <c r="B190" i="12" s="1"/>
  <c r="B191" i="11"/>
  <c r="B192" i="11"/>
  <c r="B193" i="11"/>
  <c r="B193" i="12" s="1"/>
  <c r="B194" i="11"/>
  <c r="B195" i="11"/>
  <c r="B196" i="11"/>
  <c r="B197" i="11"/>
  <c r="B197" i="12" s="1"/>
  <c r="B198" i="11"/>
  <c r="B198" i="12" s="1"/>
  <c r="B199" i="11"/>
  <c r="B200" i="11"/>
  <c r="B201" i="11"/>
  <c r="B202" i="11"/>
  <c r="B202" i="12" s="1"/>
  <c r="B203" i="11"/>
  <c r="B203" i="12" s="1"/>
  <c r="B204" i="11"/>
  <c r="B205" i="11"/>
  <c r="B206" i="11"/>
  <c r="B206" i="12" s="1"/>
  <c r="B207" i="11"/>
  <c r="B207" i="12" s="1"/>
  <c r="B208" i="11"/>
  <c r="B208" i="12" s="1"/>
  <c r="B209" i="11"/>
  <c r="B209" i="12" s="1"/>
  <c r="B210" i="11"/>
  <c r="B211" i="11"/>
  <c r="B211" i="12" s="1"/>
  <c r="B212" i="11"/>
  <c r="B213" i="11"/>
  <c r="B213" i="12" s="1"/>
  <c r="B214" i="11"/>
  <c r="B214" i="12" s="1"/>
  <c r="B215" i="11"/>
  <c r="B216" i="11"/>
  <c r="B217" i="11"/>
  <c r="B218" i="11"/>
  <c r="B218" i="12" s="1"/>
  <c r="B219" i="11"/>
  <c r="B219" i="12" s="1"/>
  <c r="B220" i="11"/>
  <c r="B220" i="12" s="1"/>
  <c r="B221" i="11"/>
  <c r="B221" i="12" s="1"/>
  <c r="B222" i="11"/>
  <c r="B222" i="12" s="1"/>
  <c r="B223" i="11"/>
  <c r="B223" i="12" s="1"/>
  <c r="B224" i="11"/>
  <c r="B224" i="12" s="1"/>
  <c r="B225" i="11"/>
  <c r="B225" i="12" s="1"/>
  <c r="B226" i="11"/>
  <c r="B227" i="11"/>
  <c r="B228" i="11"/>
  <c r="B229" i="11"/>
  <c r="B229" i="12" s="1"/>
  <c r="B230" i="11"/>
  <c r="B230" i="12" s="1"/>
  <c r="B231" i="11"/>
  <c r="B232" i="11"/>
  <c r="B233" i="11"/>
  <c r="B234" i="11"/>
  <c r="B234" i="12" s="1"/>
  <c r="B235" i="11"/>
  <c r="B235" i="12" s="1"/>
  <c r="B236" i="11"/>
  <c r="B237" i="11"/>
  <c r="B238" i="11"/>
  <c r="B239" i="11"/>
  <c r="B240" i="11"/>
  <c r="B241" i="11"/>
  <c r="B241" i="12" s="1"/>
  <c r="B242" i="11"/>
  <c r="B242" i="12" s="1"/>
  <c r="B243" i="11"/>
  <c r="B243" i="12" s="1"/>
  <c r="B244" i="11"/>
  <c r="B244" i="12" s="1"/>
  <c r="B245" i="11"/>
  <c r="B245" i="12" s="1"/>
  <c r="B246" i="11"/>
  <c r="B246" i="12" s="1"/>
  <c r="B247" i="11"/>
  <c r="B247" i="12" s="1"/>
  <c r="B248" i="11"/>
  <c r="B248" i="12" s="1"/>
  <c r="B249" i="11"/>
  <c r="B250" i="11"/>
  <c r="B250" i="12" s="1"/>
  <c r="B251" i="11"/>
  <c r="B251" i="12" s="1"/>
  <c r="B252" i="11"/>
  <c r="B252" i="12" s="1"/>
  <c r="B253" i="11"/>
  <c r="B253" i="12" s="1"/>
  <c r="B254" i="11"/>
  <c r="B254" i="12" s="1"/>
  <c r="B255" i="11"/>
  <c r="B255" i="12" s="1"/>
  <c r="B256" i="11"/>
  <c r="B256" i="12" s="1"/>
  <c r="B257" i="11"/>
  <c r="B257" i="12" s="1"/>
  <c r="B258" i="11"/>
  <c r="B259" i="11"/>
  <c r="B260" i="11"/>
  <c r="B260" i="12" s="1"/>
  <c r="B261" i="11"/>
  <c r="B261" i="12" s="1"/>
  <c r="B262" i="11"/>
  <c r="B262" i="12" s="1"/>
  <c r="B263" i="11"/>
  <c r="B264" i="11"/>
  <c r="B265" i="11"/>
  <c r="B266" i="11"/>
  <c r="B266" i="12" s="1"/>
  <c r="B267" i="11"/>
  <c r="B267" i="12" s="1"/>
  <c r="B268" i="11"/>
  <c r="B268" i="12" s="1"/>
  <c r="B269" i="11"/>
  <c r="B270" i="11"/>
  <c r="B270" i="12" s="1"/>
  <c r="B271" i="11"/>
  <c r="B271" i="12" s="1"/>
  <c r="B272" i="11"/>
  <c r="B272" i="12" s="1"/>
  <c r="B273" i="11"/>
  <c r="B273" i="12" s="1"/>
  <c r="B274" i="11"/>
  <c r="B275" i="11"/>
  <c r="B276" i="11"/>
  <c r="B277" i="11"/>
  <c r="B277" i="12" s="1"/>
  <c r="B278" i="11"/>
  <c r="B278" i="12" s="1"/>
  <c r="B279" i="11"/>
  <c r="B279" i="12" s="1"/>
  <c r="B280" i="11"/>
  <c r="B280" i="12" s="1"/>
  <c r="B281" i="11"/>
  <c r="B282" i="11"/>
  <c r="B282" i="12" s="1"/>
  <c r="B283" i="11"/>
  <c r="B283" i="12" s="1"/>
  <c r="B284" i="11"/>
  <c r="B285" i="11"/>
  <c r="B285" i="12" s="1"/>
  <c r="B286" i="11"/>
  <c r="B286" i="12" s="1"/>
  <c r="B287" i="11"/>
  <c r="B288" i="11"/>
  <c r="B289" i="11"/>
  <c r="B290" i="11"/>
  <c r="B291" i="11"/>
  <c r="B292" i="11"/>
  <c r="B293" i="11"/>
  <c r="B293" i="12" s="1"/>
  <c r="B294" i="11"/>
  <c r="B294" i="12" s="1"/>
  <c r="B295" i="11"/>
  <c r="B296" i="11"/>
  <c r="B296" i="12" s="1"/>
  <c r="B297" i="11"/>
  <c r="B298" i="11"/>
  <c r="B298" i="12" s="1"/>
  <c r="B299" i="11"/>
  <c r="B299" i="12" s="1"/>
  <c r="B300" i="11"/>
  <c r="B300" i="12" s="1"/>
  <c r="B301" i="11"/>
  <c r="B301" i="12" s="1"/>
  <c r="B302" i="11"/>
  <c r="B302" i="12" s="1"/>
  <c r="B303" i="11"/>
  <c r="B303" i="12" s="1"/>
  <c r="B304" i="11"/>
  <c r="B304" i="12" s="1"/>
  <c r="B305" i="11"/>
  <c r="B305" i="12" s="1"/>
  <c r="B306" i="11"/>
  <c r="B307" i="11"/>
  <c r="B308" i="11"/>
  <c r="B309" i="11"/>
  <c r="B309" i="12" s="1"/>
  <c r="B310" i="11"/>
  <c r="B310" i="12" s="1"/>
  <c r="B311" i="11"/>
  <c r="B312" i="11"/>
  <c r="B313" i="11"/>
  <c r="B314" i="11"/>
  <c r="B314" i="12" s="1"/>
  <c r="B315" i="11"/>
  <c r="B315" i="12" s="1"/>
  <c r="B316" i="11"/>
  <c r="B316" i="12" s="1"/>
  <c r="B317" i="11"/>
  <c r="B317" i="12" s="1"/>
  <c r="B318" i="11"/>
  <c r="B318" i="12" s="1"/>
  <c r="B319" i="11"/>
  <c r="B320" i="11"/>
  <c r="B320" i="12" s="1"/>
  <c r="B321" i="11"/>
  <c r="B321" i="12" s="1"/>
  <c r="B322" i="11"/>
  <c r="B323" i="11"/>
  <c r="B324" i="11"/>
  <c r="B325" i="11"/>
  <c r="B325" i="12" s="1"/>
  <c r="B326" i="11"/>
  <c r="B326" i="12" s="1"/>
  <c r="B327" i="11"/>
  <c r="B328" i="11"/>
  <c r="B329" i="11"/>
  <c r="B330" i="11"/>
  <c r="B330" i="12" s="1"/>
  <c r="B331" i="11"/>
  <c r="B331" i="12" s="1"/>
  <c r="B332" i="11"/>
  <c r="B333" i="11"/>
  <c r="B334" i="11"/>
  <c r="B334" i="12" s="1"/>
  <c r="B335" i="11"/>
  <c r="B335" i="12" s="1"/>
  <c r="B336" i="11"/>
  <c r="B336" i="12" s="1"/>
  <c r="B337" i="11"/>
  <c r="B338" i="11"/>
  <c r="B339" i="11"/>
  <c r="B339" i="12" s="1"/>
  <c r="B340" i="11"/>
  <c r="B341" i="11"/>
  <c r="B342" i="11"/>
  <c r="B343" i="11"/>
  <c r="B344" i="11"/>
  <c r="B345" i="11"/>
  <c r="B346" i="11"/>
  <c r="B346" i="12" s="1"/>
  <c r="B347" i="11"/>
  <c r="B347" i="12" s="1"/>
  <c r="B348" i="11"/>
  <c r="B348" i="12" s="1"/>
  <c r="B349" i="11"/>
  <c r="B349" i="12" s="1"/>
  <c r="B350" i="11"/>
  <c r="B350" i="12" s="1"/>
  <c r="B351" i="11"/>
  <c r="B351" i="12" s="1"/>
  <c r="B352" i="11"/>
  <c r="B352" i="12" s="1"/>
  <c r="B353" i="11"/>
  <c r="B353" i="12" s="1"/>
  <c r="B354" i="11"/>
  <c r="B355" i="11"/>
  <c r="B356" i="11"/>
  <c r="B357" i="11"/>
  <c r="B357" i="12" s="1"/>
  <c r="B358" i="11"/>
  <c r="B358" i="12" s="1"/>
  <c r="B359" i="11"/>
  <c r="B360" i="11"/>
  <c r="B361" i="11"/>
  <c r="B362" i="11"/>
  <c r="B362" i="12" s="1"/>
  <c r="B363" i="11"/>
  <c r="B363" i="12" s="1"/>
  <c r="B364" i="11"/>
  <c r="B365" i="11"/>
  <c r="B366" i="11"/>
  <c r="B367" i="11"/>
  <c r="B367" i="12" s="1"/>
  <c r="B368" i="11"/>
  <c r="B368" i="12" s="1"/>
  <c r="B369" i="11"/>
  <c r="B369" i="12" s="1"/>
  <c r="B370" i="11"/>
  <c r="B370" i="12" s="1"/>
  <c r="B371" i="11"/>
  <c r="B371" i="12" s="1"/>
  <c r="B372" i="11"/>
  <c r="B372" i="12" s="1"/>
  <c r="B373" i="11"/>
  <c r="B373" i="12" s="1"/>
  <c r="B374" i="11"/>
  <c r="B374" i="12" s="1"/>
  <c r="B375" i="11"/>
  <c r="B375" i="12" s="1"/>
  <c r="B376" i="11"/>
  <c r="B376" i="12" s="1"/>
  <c r="B377" i="11"/>
  <c r="B378" i="11"/>
  <c r="B378" i="12" s="1"/>
  <c r="B379" i="11"/>
  <c r="B379" i="12" s="1"/>
  <c r="B380" i="11"/>
  <c r="B381" i="11"/>
  <c r="B382" i="11"/>
  <c r="B383" i="11"/>
  <c r="B384" i="11"/>
  <c r="B385" i="11"/>
  <c r="B386" i="11"/>
  <c r="B387" i="11"/>
  <c r="B388" i="11"/>
  <c r="B388" i="12" s="1"/>
  <c r="B389" i="11"/>
  <c r="B389" i="12" s="1"/>
  <c r="B390" i="11"/>
  <c r="B390" i="12" s="1"/>
  <c r="B391" i="11"/>
  <c r="B392" i="11"/>
  <c r="B393" i="11"/>
  <c r="B394" i="11"/>
  <c r="B394" i="12" s="1"/>
  <c r="B395" i="11"/>
  <c r="B395" i="12" s="1"/>
  <c r="B396" i="11"/>
  <c r="B396" i="12" s="1"/>
  <c r="B397" i="11"/>
  <c r="B397" i="12" s="1"/>
  <c r="B398" i="11"/>
  <c r="B398" i="12" s="1"/>
  <c r="B399" i="11"/>
  <c r="B399" i="12" s="1"/>
  <c r="B400" i="11"/>
  <c r="B400" i="12" s="1"/>
  <c r="B401" i="11"/>
  <c r="B401" i="12" s="1"/>
  <c r="B402" i="11"/>
  <c r="B403" i="11"/>
  <c r="B404" i="11"/>
  <c r="B405" i="11"/>
  <c r="B405" i="12" s="1"/>
  <c r="B406" i="11"/>
  <c r="B406" i="12" s="1"/>
  <c r="B407" i="11"/>
  <c r="B407" i="12" s="1"/>
  <c r="B408" i="11"/>
  <c r="B408" i="12" s="1"/>
  <c r="B409" i="11"/>
  <c r="B410" i="11"/>
  <c r="B410" i="12" s="1"/>
  <c r="B411" i="11"/>
  <c r="B411" i="12" s="1"/>
  <c r="B412" i="11"/>
  <c r="B413" i="11"/>
  <c r="B413" i="12" s="1"/>
  <c r="B414" i="11"/>
  <c r="B414" i="12" s="1"/>
  <c r="B415" i="11"/>
  <c r="B416" i="11"/>
  <c r="B417" i="11"/>
  <c r="B418" i="11"/>
  <c r="B419" i="11"/>
  <c r="B420" i="11"/>
  <c r="B421" i="11"/>
  <c r="B421" i="12" s="1"/>
  <c r="B422" i="11"/>
  <c r="B422" i="12" s="1"/>
  <c r="B423" i="11"/>
  <c r="B424" i="11"/>
  <c r="B424" i="12" s="1"/>
  <c r="B425" i="11"/>
  <c r="B426" i="11"/>
  <c r="B426" i="12" s="1"/>
  <c r="B427" i="11"/>
  <c r="B427" i="12" s="1"/>
  <c r="B428" i="11"/>
  <c r="B428" i="12" s="1"/>
  <c r="B429" i="11"/>
  <c r="B430" i="11"/>
  <c r="B431" i="11"/>
  <c r="B431" i="12" s="1"/>
  <c r="B432" i="11"/>
  <c r="B432" i="12" s="1"/>
  <c r="B433" i="11"/>
  <c r="B433" i="12" s="1"/>
  <c r="B434" i="11"/>
  <c r="B435" i="11"/>
  <c r="B436" i="11"/>
  <c r="B437" i="11"/>
  <c r="B437" i="12" s="1"/>
  <c r="B438" i="11"/>
  <c r="B438" i="12" s="1"/>
  <c r="B439" i="11"/>
  <c r="B440" i="11"/>
  <c r="B441" i="11"/>
  <c r="B442" i="11"/>
  <c r="B442" i="12" s="1"/>
  <c r="B443" i="11"/>
  <c r="B443" i="12" s="1"/>
  <c r="B444" i="11"/>
  <c r="B444" i="12" s="1"/>
  <c r="B445" i="11"/>
  <c r="B445" i="12" s="1"/>
  <c r="B446" i="11"/>
  <c r="B446" i="12" s="1"/>
  <c r="B447" i="11"/>
  <c r="B447" i="12" s="1"/>
  <c r="B448" i="11"/>
  <c r="B448" i="12" s="1"/>
  <c r="B449" i="11"/>
  <c r="B449" i="12" s="1"/>
  <c r="B450" i="11"/>
  <c r="B451" i="11"/>
  <c r="B452" i="11"/>
  <c r="B453" i="11"/>
  <c r="B453" i="12" s="1"/>
  <c r="B454" i="11"/>
  <c r="B454" i="12" s="1"/>
  <c r="B455" i="11"/>
  <c r="B456" i="11"/>
  <c r="B457" i="11"/>
  <c r="B458" i="11"/>
  <c r="B458" i="12" s="1"/>
  <c r="B459" i="11"/>
  <c r="B459" i="12" s="1"/>
  <c r="B460" i="11"/>
  <c r="B461" i="11"/>
  <c r="B462" i="11"/>
  <c r="B462" i="12" s="1"/>
  <c r="B463" i="11"/>
  <c r="B463" i="12" s="1"/>
  <c r="B464" i="11"/>
  <c r="B464" i="12" s="1"/>
  <c r="B465" i="11"/>
  <c r="B466" i="11"/>
  <c r="B467" i="11"/>
  <c r="B467" i="12" s="1"/>
  <c r="B468" i="11"/>
  <c r="B469" i="11"/>
  <c r="B469" i="12" s="1"/>
  <c r="B470" i="11"/>
  <c r="B470" i="12" s="1"/>
  <c r="B471" i="11"/>
  <c r="B472" i="11"/>
  <c r="B473" i="11"/>
  <c r="B474" i="11"/>
  <c r="B474" i="12" s="1"/>
  <c r="B475" i="11"/>
  <c r="B475" i="12" s="1"/>
  <c r="B476" i="11"/>
  <c r="B477" i="11"/>
  <c r="B478" i="11"/>
  <c r="B479" i="11"/>
  <c r="B480" i="11"/>
  <c r="B480" i="12" s="1"/>
  <c r="B481" i="11"/>
  <c r="B481" i="12" s="1"/>
  <c r="B482" i="11"/>
  <c r="B483" i="11"/>
  <c r="B484" i="11"/>
  <c r="B485" i="11"/>
  <c r="B485" i="12" s="1"/>
  <c r="B486" i="11"/>
  <c r="B486" i="12" s="1"/>
  <c r="B487" i="11"/>
  <c r="B488" i="11"/>
  <c r="B489" i="11"/>
  <c r="B490" i="11"/>
  <c r="B490" i="12" s="1"/>
  <c r="B491" i="11"/>
  <c r="B491" i="12" s="1"/>
  <c r="B492" i="11"/>
  <c r="B493" i="11"/>
  <c r="B493" i="12" s="1"/>
  <c r="B494" i="11"/>
  <c r="B494" i="12" s="1"/>
  <c r="B495" i="11"/>
  <c r="B495" i="12" s="1"/>
  <c r="B496" i="11"/>
  <c r="B496" i="12" s="1"/>
  <c r="B497" i="11"/>
  <c r="B497" i="12" s="1"/>
  <c r="B498" i="11"/>
  <c r="B498" i="12" s="1"/>
  <c r="B499" i="11"/>
  <c r="B499" i="12" s="1"/>
  <c r="B500" i="11"/>
  <c r="B500" i="12" s="1"/>
  <c r="B501" i="11"/>
  <c r="B501" i="12" s="1"/>
  <c r="B502" i="11"/>
  <c r="B502" i="12" s="1"/>
  <c r="B503" i="11"/>
  <c r="B503" i="12" s="1"/>
  <c r="B504" i="11"/>
  <c r="B504" i="12" s="1"/>
  <c r="B505" i="11"/>
  <c r="B506" i="11"/>
  <c r="B506" i="12" s="1"/>
  <c r="B507" i="11"/>
  <c r="B507" i="12" s="1"/>
  <c r="B508" i="11"/>
  <c r="B509" i="11"/>
  <c r="B510" i="11"/>
  <c r="B511" i="11"/>
  <c r="B512" i="11"/>
  <c r="B513" i="11"/>
  <c r="B514" i="11"/>
  <c r="B515" i="11"/>
  <c r="B516" i="11"/>
  <c r="B516" i="12" s="1"/>
  <c r="B517" i="11"/>
  <c r="B517" i="12" s="1"/>
  <c r="B518" i="11"/>
  <c r="B518" i="12" s="1"/>
  <c r="B519" i="11"/>
  <c r="B520" i="11"/>
  <c r="B521" i="11"/>
  <c r="B522" i="11"/>
  <c r="B522" i="12" s="1"/>
  <c r="B523" i="11"/>
  <c r="B523" i="12" s="1"/>
  <c r="B524" i="11"/>
  <c r="B524" i="12" s="1"/>
  <c r="B525" i="11"/>
  <c r="B525" i="12" s="1"/>
  <c r="B526" i="11"/>
  <c r="B526" i="12" s="1"/>
  <c r="B527" i="11"/>
  <c r="B527" i="12" s="1"/>
  <c r="B528" i="11"/>
  <c r="B528" i="12" s="1"/>
  <c r="B529" i="11"/>
  <c r="B529" i="12" s="1"/>
  <c r="B530" i="11"/>
  <c r="B531" i="11"/>
  <c r="B532" i="11"/>
  <c r="B533" i="11"/>
  <c r="B533" i="12" s="1"/>
  <c r="B534" i="11"/>
  <c r="B534" i="12" s="1"/>
  <c r="B535" i="11"/>
  <c r="B535" i="12" s="1"/>
  <c r="B536" i="11"/>
  <c r="B536" i="12" s="1"/>
  <c r="B537" i="11"/>
  <c r="B538" i="11"/>
  <c r="B538" i="12" s="1"/>
  <c r="B539" i="11"/>
  <c r="B539" i="12" s="1"/>
  <c r="B540" i="11"/>
  <c r="B541" i="11"/>
  <c r="B541" i="12" s="1"/>
  <c r="B542" i="11"/>
  <c r="B542" i="12" s="1"/>
  <c r="B543" i="11"/>
  <c r="B544" i="11"/>
  <c r="B545" i="11"/>
  <c r="B545" i="12" s="1"/>
  <c r="B546" i="11"/>
  <c r="B547" i="11"/>
  <c r="B548" i="11"/>
  <c r="B549" i="11"/>
  <c r="B549" i="12" s="1"/>
  <c r="B550" i="11"/>
  <c r="B550" i="12" s="1"/>
  <c r="B551" i="11"/>
  <c r="B552" i="11"/>
  <c r="B552" i="12" s="1"/>
  <c r="B553" i="11"/>
  <c r="B554" i="11"/>
  <c r="B554" i="12" s="1"/>
  <c r="B555" i="11"/>
  <c r="B555" i="12" s="1"/>
  <c r="B556" i="11"/>
  <c r="B556" i="12" s="1"/>
  <c r="B557" i="11"/>
  <c r="B558" i="11"/>
  <c r="B559" i="11"/>
  <c r="B559" i="12" s="1"/>
  <c r="B560" i="11"/>
  <c r="B560" i="12" s="1"/>
  <c r="B561" i="11"/>
  <c r="B562" i="11"/>
  <c r="B563" i="11"/>
  <c r="B564" i="11"/>
  <c r="B565" i="11"/>
  <c r="B566" i="11"/>
  <c r="B567" i="11"/>
  <c r="B568" i="11"/>
  <c r="B569" i="11"/>
  <c r="B570" i="11"/>
  <c r="B570" i="12" s="1"/>
  <c r="B571" i="11"/>
  <c r="B571" i="12" s="1"/>
  <c r="B572" i="11"/>
  <c r="B572" i="12" s="1"/>
  <c r="B573" i="11"/>
  <c r="B573" i="12" s="1"/>
  <c r="B574" i="11"/>
  <c r="B574" i="12" s="1"/>
  <c r="B575" i="11"/>
  <c r="B575" i="12" s="1"/>
  <c r="B576" i="11"/>
  <c r="B576" i="12" s="1"/>
  <c r="B577" i="11"/>
  <c r="B577" i="12" s="1"/>
  <c r="B578" i="11"/>
  <c r="B579" i="11"/>
  <c r="B580" i="11"/>
  <c r="B581" i="11"/>
  <c r="B581" i="12" s="1"/>
  <c r="B582" i="11"/>
  <c r="B582" i="12" s="1"/>
  <c r="B583" i="11"/>
  <c r="B584" i="11"/>
  <c r="B585" i="11"/>
  <c r="B586" i="11"/>
  <c r="B586" i="12" s="1"/>
  <c r="B587" i="11"/>
  <c r="B587" i="12" s="1"/>
  <c r="B588" i="11"/>
  <c r="B589" i="11"/>
  <c r="B590" i="11"/>
  <c r="B590" i="12" s="1"/>
  <c r="B591" i="11"/>
  <c r="B591" i="12" s="1"/>
  <c r="B592" i="11"/>
  <c r="B592" i="12" s="1"/>
  <c r="B593" i="11"/>
  <c r="B594" i="11"/>
  <c r="B595" i="11"/>
  <c r="B595" i="12" s="1"/>
  <c r="B596" i="11"/>
  <c r="B597" i="11"/>
  <c r="B597" i="12" s="1"/>
  <c r="B598" i="11"/>
  <c r="B598" i="12" s="1"/>
  <c r="B599" i="11"/>
  <c r="B600" i="11"/>
  <c r="B601" i="11"/>
  <c r="B602" i="11"/>
  <c r="B602" i="12" s="1"/>
  <c r="B603" i="11"/>
  <c r="B603" i="12" s="1"/>
  <c r="B604" i="11"/>
  <c r="B605" i="11"/>
  <c r="B606" i="11"/>
  <c r="B607" i="11"/>
  <c r="B608" i="11"/>
  <c r="B608" i="12" s="1"/>
  <c r="B609" i="11"/>
  <c r="B609" i="12" s="1"/>
  <c r="B610" i="11"/>
  <c r="B611" i="11"/>
  <c r="B612" i="11"/>
  <c r="B613" i="11"/>
  <c r="B613" i="12" s="1"/>
  <c r="B614" i="11"/>
  <c r="B614" i="12" s="1"/>
  <c r="B615" i="11"/>
  <c r="B616" i="11"/>
  <c r="B617" i="11"/>
  <c r="B618" i="11"/>
  <c r="B618" i="12" s="1"/>
  <c r="B619" i="11"/>
  <c r="B619" i="12" s="1"/>
  <c r="B620" i="11"/>
  <c r="B620" i="12" s="1"/>
  <c r="B621" i="11"/>
  <c r="B621" i="12" s="1"/>
  <c r="B622" i="11"/>
  <c r="B622" i="12" s="1"/>
  <c r="B623" i="11"/>
  <c r="B623" i="12" s="1"/>
  <c r="B624" i="11"/>
  <c r="B624" i="12" s="1"/>
  <c r="B625" i="11"/>
  <c r="B625" i="12" s="1"/>
  <c r="B626" i="11"/>
  <c r="B626" i="12" s="1"/>
  <c r="B627" i="11"/>
  <c r="B627" i="12" s="1"/>
  <c r="B628" i="11"/>
  <c r="B628" i="12" s="1"/>
  <c r="B629" i="11"/>
  <c r="B629" i="12" s="1"/>
  <c r="B630" i="11"/>
  <c r="B630" i="12" s="1"/>
  <c r="B631" i="11"/>
  <c r="B631" i="12" s="1"/>
  <c r="B632" i="11"/>
  <c r="B632" i="12" s="1"/>
  <c r="B633" i="11"/>
  <c r="B634" i="11"/>
  <c r="B634" i="12" s="1"/>
  <c r="B635" i="11"/>
  <c r="B635" i="12" s="1"/>
  <c r="B636" i="11"/>
  <c r="B637" i="11"/>
  <c r="B638" i="11"/>
  <c r="B639" i="11"/>
  <c r="B640" i="11"/>
  <c r="B641" i="11"/>
  <c r="B642" i="11"/>
  <c r="B643" i="11"/>
  <c r="B644" i="11"/>
  <c r="B644" i="12" s="1"/>
  <c r="B645" i="11"/>
  <c r="B645" i="12" s="1"/>
  <c r="B646" i="11"/>
  <c r="B646" i="12" s="1"/>
  <c r="B647" i="11"/>
  <c r="B648" i="11"/>
  <c r="B649" i="11"/>
  <c r="B650" i="11"/>
  <c r="B650" i="12" s="1"/>
  <c r="B651" i="11"/>
  <c r="B651" i="12" s="1"/>
  <c r="B652" i="11"/>
  <c r="B652" i="12" s="1"/>
  <c r="B653" i="11"/>
  <c r="B653" i="12" s="1"/>
  <c r="B654" i="11"/>
  <c r="B654" i="12" s="1"/>
  <c r="B655" i="11"/>
  <c r="B655" i="12" s="1"/>
  <c r="B656" i="11"/>
  <c r="B656" i="12" s="1"/>
  <c r="B657" i="11"/>
  <c r="B657" i="12" s="1"/>
  <c r="B658" i="11"/>
  <c r="B659" i="11"/>
  <c r="B660" i="11"/>
  <c r="B661" i="11"/>
  <c r="B661" i="12" s="1"/>
  <c r="B662" i="11"/>
  <c r="B662" i="12" s="1"/>
  <c r="B663" i="11"/>
  <c r="B663" i="12" s="1"/>
  <c r="B664" i="11"/>
  <c r="B664" i="12" s="1"/>
  <c r="B665" i="11"/>
  <c r="B666" i="11"/>
  <c r="B666" i="12" s="1"/>
  <c r="B667" i="11"/>
  <c r="B667" i="12" s="1"/>
  <c r="B668" i="11"/>
  <c r="B669" i="11"/>
  <c r="B669" i="12" s="1"/>
  <c r="B670" i="11"/>
  <c r="B670" i="12" s="1"/>
  <c r="B671" i="11"/>
  <c r="B671" i="12" s="1"/>
  <c r="B672" i="11"/>
  <c r="B672" i="12" s="1"/>
  <c r="B673" i="11"/>
  <c r="B673" i="12" s="1"/>
  <c r="B674" i="11"/>
  <c r="B675" i="11"/>
  <c r="B676" i="11"/>
  <c r="B677" i="11"/>
  <c r="B677" i="12" s="1"/>
  <c r="B678" i="11"/>
  <c r="B678" i="12" s="1"/>
  <c r="B679" i="11"/>
  <c r="B680" i="11"/>
  <c r="B680" i="12" s="1"/>
  <c r="B681" i="11"/>
  <c r="B682" i="11"/>
  <c r="B682" i="12" s="1"/>
  <c r="B683" i="11"/>
  <c r="B683" i="12" s="1"/>
  <c r="B684" i="11"/>
  <c r="B684" i="12" s="1"/>
  <c r="B685" i="11"/>
  <c r="B686" i="11"/>
  <c r="B687" i="11"/>
  <c r="B687" i="12" s="1"/>
  <c r="B688" i="11"/>
  <c r="B688" i="12" s="1"/>
  <c r="B689" i="11"/>
  <c r="B690" i="11"/>
  <c r="B691" i="11"/>
  <c r="B692" i="11"/>
  <c r="B693" i="11"/>
  <c r="B693" i="12" s="1"/>
  <c r="B694" i="11"/>
  <c r="B694" i="12" s="1"/>
  <c r="B695" i="11"/>
  <c r="B696" i="11"/>
  <c r="B697" i="11"/>
  <c r="B698" i="11"/>
  <c r="B698" i="12" s="1"/>
  <c r="B699" i="11"/>
  <c r="B699" i="12" s="1"/>
  <c r="B700" i="11"/>
  <c r="B700" i="12" s="1"/>
  <c r="B701" i="11"/>
  <c r="B701" i="12" s="1"/>
  <c r="B702" i="11"/>
  <c r="B702" i="12" s="1"/>
  <c r="B703" i="11"/>
  <c r="B703" i="12" s="1"/>
  <c r="B704" i="11"/>
  <c r="B704" i="12" s="1"/>
  <c r="B705" i="11"/>
  <c r="B705" i="12" s="1"/>
  <c r="B706" i="11"/>
  <c r="B707" i="11"/>
  <c r="B708" i="11"/>
  <c r="B709" i="11"/>
  <c r="B709" i="12" s="1"/>
  <c r="B710" i="11"/>
  <c r="B710" i="12" s="1"/>
  <c r="B711" i="11"/>
  <c r="B712" i="11"/>
  <c r="B713" i="11"/>
  <c r="B714" i="11"/>
  <c r="B714" i="12" s="1"/>
  <c r="B715" i="11"/>
  <c r="B715" i="12" s="1"/>
  <c r="B716" i="11"/>
  <c r="B717" i="11"/>
  <c r="B717" i="12" s="1"/>
  <c r="B718" i="11"/>
  <c r="B718" i="12" s="1"/>
  <c r="B719" i="11"/>
  <c r="B719" i="12" s="1"/>
  <c r="B720" i="11"/>
  <c r="B720" i="12" s="1"/>
  <c r="B721" i="11"/>
  <c r="B721" i="12" s="1"/>
  <c r="B722" i="11"/>
  <c r="B723" i="11"/>
  <c r="B723" i="12" s="1"/>
  <c r="B724" i="11"/>
  <c r="B725" i="11"/>
  <c r="B725" i="12" s="1"/>
  <c r="B726" i="11"/>
  <c r="B726" i="12" s="1"/>
  <c r="B727" i="11"/>
  <c r="B728" i="11"/>
  <c r="B729" i="11"/>
  <c r="B730" i="11"/>
  <c r="B730" i="12" s="1"/>
  <c r="B731" i="11"/>
  <c r="B731" i="12" s="1"/>
  <c r="B732" i="11"/>
  <c r="B733" i="11"/>
  <c r="B734" i="11"/>
  <c r="B735" i="11"/>
  <c r="B736" i="11"/>
  <c r="B736" i="12" s="1"/>
  <c r="B737" i="11"/>
  <c r="B737" i="12" s="1"/>
  <c r="B738" i="11"/>
  <c r="B739" i="11"/>
  <c r="B740" i="11"/>
  <c r="B741" i="11"/>
  <c r="B741" i="12" s="1"/>
  <c r="B742" i="11"/>
  <c r="B742" i="12" s="1"/>
  <c r="B743" i="11"/>
  <c r="B744" i="11"/>
  <c r="B745" i="11"/>
  <c r="B746" i="11"/>
  <c r="B746" i="12" s="1"/>
  <c r="B747" i="11"/>
  <c r="B747" i="12" s="1"/>
  <c r="B748" i="11"/>
  <c r="B748" i="12" s="1"/>
  <c r="B749" i="11"/>
  <c r="B749" i="12" s="1"/>
  <c r="B750" i="11"/>
  <c r="B750" i="12" s="1"/>
  <c r="B751" i="11"/>
  <c r="B751" i="12" s="1"/>
  <c r="B752" i="11"/>
  <c r="B752" i="12" s="1"/>
  <c r="B753" i="11"/>
  <c r="B753" i="12" s="1"/>
  <c r="B754" i="11"/>
  <c r="B754" i="12" s="1"/>
  <c r="B755" i="11"/>
  <c r="B755" i="12" s="1"/>
  <c r="B756" i="11"/>
  <c r="B756" i="12" s="1"/>
  <c r="B757" i="11"/>
  <c r="B757" i="12" s="1"/>
  <c r="B758" i="11"/>
  <c r="B758" i="12" s="1"/>
  <c r="B759" i="11"/>
  <c r="B759" i="12" s="1"/>
  <c r="B760" i="11"/>
  <c r="B760" i="12" s="1"/>
  <c r="B761" i="11"/>
  <c r="B762" i="11"/>
  <c r="B762" i="12" s="1"/>
  <c r="B763" i="11"/>
  <c r="B763" i="12" s="1"/>
  <c r="B764" i="11"/>
  <c r="B765" i="11"/>
  <c r="B766" i="11"/>
  <c r="B767" i="11"/>
  <c r="B768" i="11"/>
  <c r="B768" i="12" s="1"/>
  <c r="B769" i="11"/>
  <c r="B769" i="12" s="1"/>
  <c r="B770" i="11"/>
  <c r="B771" i="11"/>
  <c r="B772" i="11"/>
  <c r="B772" i="12" s="1"/>
  <c r="B773" i="11"/>
  <c r="B773" i="12" s="1"/>
  <c r="B774" i="11"/>
  <c r="B774" i="12" s="1"/>
  <c r="B775" i="11"/>
  <c r="B776" i="11"/>
  <c r="B777" i="11"/>
  <c r="B778" i="11"/>
  <c r="B778" i="12" s="1"/>
  <c r="B779" i="11"/>
  <c r="B779" i="12" s="1"/>
  <c r="B780" i="11"/>
  <c r="B780" i="12" s="1"/>
  <c r="B781" i="11"/>
  <c r="B782" i="11"/>
  <c r="B783" i="11"/>
  <c r="B784" i="11"/>
  <c r="B785" i="11"/>
  <c r="B786" i="11"/>
  <c r="B787" i="11"/>
  <c r="B788" i="11"/>
  <c r="B789" i="11"/>
  <c r="B790" i="11"/>
  <c r="B790" i="12" s="1"/>
  <c r="B791" i="11"/>
  <c r="B791" i="12" s="1"/>
  <c r="B792" i="11"/>
  <c r="B792" i="12" s="1"/>
  <c r="B793" i="11"/>
  <c r="B794" i="11"/>
  <c r="B794" i="12" s="1"/>
  <c r="B795" i="11"/>
  <c r="B795" i="12" s="1"/>
  <c r="B796" i="11"/>
  <c r="B796" i="12" s="1"/>
  <c r="B797" i="11"/>
  <c r="B797" i="12" s="1"/>
  <c r="B798" i="11"/>
  <c r="B798" i="12" s="1"/>
  <c r="B799" i="11"/>
  <c r="B799" i="12" s="1"/>
  <c r="B800" i="11"/>
  <c r="B800" i="12" s="1"/>
  <c r="B801" i="11"/>
  <c r="B801" i="12" s="1"/>
  <c r="B802" i="11"/>
  <c r="B803" i="11"/>
  <c r="B804" i="11"/>
  <c r="B805" i="11"/>
  <c r="B805" i="12" s="1"/>
  <c r="B806" i="11"/>
  <c r="B806" i="12" s="1"/>
  <c r="B807" i="11"/>
  <c r="B808" i="11"/>
  <c r="B808" i="12" s="1"/>
  <c r="B809" i="11"/>
  <c r="B810" i="11"/>
  <c r="B810" i="12" s="1"/>
  <c r="B811" i="11"/>
  <c r="B811" i="12" s="1"/>
  <c r="B812" i="11"/>
  <c r="B812" i="12" s="1"/>
  <c r="B813" i="11"/>
  <c r="B814" i="11"/>
  <c r="B815" i="11"/>
  <c r="B815" i="12" s="1"/>
  <c r="B816" i="11"/>
  <c r="B816" i="12" s="1"/>
  <c r="B817" i="11"/>
  <c r="B818" i="11"/>
  <c r="B819" i="11"/>
  <c r="B820" i="11"/>
  <c r="B821" i="11"/>
  <c r="B821" i="12" s="1"/>
  <c r="B822" i="11"/>
  <c r="B822" i="12" s="1"/>
  <c r="B823" i="11"/>
  <c r="B824" i="11"/>
  <c r="B825" i="11"/>
  <c r="B826" i="11"/>
  <c r="B826" i="12" s="1"/>
  <c r="B827" i="11"/>
  <c r="B827" i="12" s="1"/>
  <c r="B828" i="11"/>
  <c r="B828" i="12" s="1"/>
  <c r="B829" i="11"/>
  <c r="B829" i="12" s="1"/>
  <c r="B830" i="11"/>
  <c r="B830" i="12" s="1"/>
  <c r="B831" i="11"/>
  <c r="B831" i="12" s="1"/>
  <c r="B832" i="11"/>
  <c r="B832" i="12" s="1"/>
  <c r="B833" i="11"/>
  <c r="B833" i="12" s="1"/>
  <c r="B834" i="11"/>
  <c r="B835" i="11"/>
  <c r="B836" i="11"/>
  <c r="B837" i="11"/>
  <c r="B837" i="12" s="1"/>
  <c r="B838" i="11"/>
  <c r="B838" i="12" s="1"/>
  <c r="B839" i="11"/>
  <c r="B840" i="11"/>
  <c r="B841" i="11"/>
  <c r="B842" i="11"/>
  <c r="B842" i="12" s="1"/>
  <c r="B843" i="11"/>
  <c r="B843" i="12" s="1"/>
  <c r="B844" i="11"/>
  <c r="B844" i="12" s="1"/>
  <c r="B845" i="11"/>
  <c r="B845" i="12" s="1"/>
  <c r="B846" i="11"/>
  <c r="B846" i="12" s="1"/>
  <c r="B847" i="11"/>
  <c r="B847" i="12" s="1"/>
  <c r="B848" i="11"/>
  <c r="B848" i="12" s="1"/>
  <c r="B849" i="11"/>
  <c r="B849" i="12" s="1"/>
  <c r="B850" i="11"/>
  <c r="B851" i="11"/>
  <c r="B851" i="12" s="1"/>
  <c r="B852" i="11"/>
  <c r="B853" i="11"/>
  <c r="B853" i="12" s="1"/>
  <c r="B854" i="11"/>
  <c r="B854" i="12" s="1"/>
  <c r="B855" i="11"/>
  <c r="B856" i="11"/>
  <c r="B857" i="11"/>
  <c r="B858" i="11"/>
  <c r="B858" i="12" s="1"/>
  <c r="B859" i="11"/>
  <c r="B859" i="12" s="1"/>
  <c r="B860" i="11"/>
  <c r="B861" i="11"/>
  <c r="B862" i="11"/>
  <c r="B863" i="11"/>
  <c r="B864" i="11"/>
  <c r="B864" i="12" s="1"/>
  <c r="B865" i="11"/>
  <c r="B865" i="12" s="1"/>
  <c r="B866" i="11"/>
  <c r="B867" i="11"/>
  <c r="B868" i="11"/>
  <c r="B869" i="11"/>
  <c r="B869" i="12" s="1"/>
  <c r="B870" i="11"/>
  <c r="B870" i="12" s="1"/>
  <c r="B871" i="11"/>
  <c r="B872" i="11"/>
  <c r="B873" i="11"/>
  <c r="B874" i="11"/>
  <c r="B874" i="12" s="1"/>
  <c r="B875" i="11"/>
  <c r="B875" i="12" s="1"/>
  <c r="B876" i="11"/>
  <c r="B877" i="11"/>
  <c r="B878" i="11"/>
  <c r="B879" i="11"/>
  <c r="B880" i="11"/>
  <c r="B881" i="11"/>
  <c r="B882" i="11"/>
  <c r="B882" i="12" s="1"/>
  <c r="B883" i="11"/>
  <c r="B883" i="12" s="1"/>
  <c r="B884" i="11"/>
  <c r="B884" i="12" s="1"/>
  <c r="B885" i="11"/>
  <c r="B885" i="12" s="1"/>
  <c r="B886" i="11"/>
  <c r="B886" i="12" s="1"/>
  <c r="B887" i="11"/>
  <c r="B887" i="12" s="1"/>
  <c r="B888" i="11"/>
  <c r="B888" i="12" s="1"/>
  <c r="B889" i="11"/>
  <c r="B890" i="11"/>
  <c r="B890" i="12" s="1"/>
  <c r="B891" i="11"/>
  <c r="B891" i="12" s="1"/>
  <c r="B892" i="11"/>
  <c r="B893" i="11"/>
  <c r="B894" i="11"/>
  <c r="B894" i="12" s="1"/>
  <c r="B895" i="11"/>
  <c r="B895" i="12" s="1"/>
  <c r="B896" i="11"/>
  <c r="B896" i="12" s="1"/>
  <c r="B897" i="11"/>
  <c r="B897" i="12" s="1"/>
  <c r="B898" i="11"/>
  <c r="B899" i="11"/>
  <c r="B900" i="11"/>
  <c r="B900" i="12" s="1"/>
  <c r="B901" i="11"/>
  <c r="B901" i="12" s="1"/>
  <c r="B902" i="11"/>
  <c r="B902" i="12" s="1"/>
  <c r="B903" i="11"/>
  <c r="B904" i="11"/>
  <c r="B905" i="11"/>
  <c r="B906" i="11"/>
  <c r="B906" i="12" s="1"/>
  <c r="B907" i="11"/>
  <c r="B907" i="12" s="1"/>
  <c r="B908" i="11"/>
  <c r="B908" i="12" s="1"/>
  <c r="B909" i="11"/>
  <c r="B910" i="11"/>
  <c r="B911" i="11"/>
  <c r="B912" i="11"/>
  <c r="B913" i="11"/>
  <c r="B914" i="11"/>
  <c r="B915" i="11"/>
  <c r="B916" i="11"/>
  <c r="B917" i="11"/>
  <c r="B917" i="12" s="1"/>
  <c r="B918" i="11"/>
  <c r="B918" i="12" s="1"/>
  <c r="B919" i="11"/>
  <c r="B919" i="12" s="1"/>
  <c r="B920" i="11"/>
  <c r="B920" i="12" s="1"/>
  <c r="B921" i="11"/>
  <c r="B922" i="11"/>
  <c r="B922" i="12" s="1"/>
  <c r="B923" i="11"/>
  <c r="B923" i="12" s="1"/>
  <c r="B924" i="11"/>
  <c r="B924" i="12" s="1"/>
  <c r="B925" i="11"/>
  <c r="B925" i="12" s="1"/>
  <c r="B926" i="11"/>
  <c r="B926" i="12" s="1"/>
  <c r="B927" i="11"/>
  <c r="B927" i="12" s="1"/>
  <c r="B928" i="11"/>
  <c r="B928" i="12" s="1"/>
  <c r="B929" i="11"/>
  <c r="B929" i="12" s="1"/>
  <c r="B930" i="11"/>
  <c r="B931" i="11"/>
  <c r="B932" i="11"/>
  <c r="B933" i="11"/>
  <c r="B933" i="12" s="1"/>
  <c r="B934" i="11"/>
  <c r="B934" i="12" s="1"/>
  <c r="B935" i="11"/>
  <c r="B936" i="11"/>
  <c r="B936" i="12" s="1"/>
  <c r="B937" i="11"/>
  <c r="B938" i="11"/>
  <c r="B938" i="12" s="1"/>
  <c r="B939" i="11"/>
  <c r="B939" i="12" s="1"/>
  <c r="B940" i="11"/>
  <c r="B940" i="12" s="1"/>
  <c r="B941" i="11"/>
  <c r="B942" i="11"/>
  <c r="B943" i="11"/>
  <c r="B943" i="12" s="1"/>
  <c r="B944" i="11"/>
  <c r="B944" i="12" s="1"/>
  <c r="B945" i="11"/>
  <c r="B945" i="12" s="1"/>
  <c r="B946" i="11"/>
  <c r="B947" i="11"/>
  <c r="B948" i="11"/>
  <c r="B949" i="11"/>
  <c r="B949" i="12" s="1"/>
  <c r="B950" i="11"/>
  <c r="B950" i="12" s="1"/>
  <c r="B951" i="11"/>
  <c r="B952" i="11"/>
  <c r="B953" i="11"/>
  <c r="B954" i="11"/>
  <c r="B954" i="12" s="1"/>
  <c r="B955" i="11"/>
  <c r="B955" i="12" s="1"/>
  <c r="B956" i="11"/>
  <c r="B956" i="12" s="1"/>
  <c r="B957" i="11"/>
  <c r="B957" i="12" s="1"/>
  <c r="B958" i="11"/>
  <c r="B958" i="12" s="1"/>
  <c r="B959" i="11"/>
  <c r="B960" i="11"/>
  <c r="B961" i="11"/>
  <c r="B961" i="12" s="1"/>
  <c r="B962" i="11"/>
  <c r="B963" i="11"/>
  <c r="B964" i="11"/>
  <c r="B965" i="11"/>
  <c r="B966" i="11"/>
  <c r="B967" i="11"/>
  <c r="B968" i="11"/>
  <c r="B969" i="11"/>
  <c r="B970" i="11"/>
  <c r="B970" i="12" s="1"/>
  <c r="B971" i="11"/>
  <c r="B971" i="12" s="1"/>
  <c r="B972" i="11"/>
  <c r="B972" i="12" s="1"/>
  <c r="B973" i="11"/>
  <c r="B973" i="12" s="1"/>
  <c r="B974" i="11"/>
  <c r="B974" i="12" s="1"/>
  <c r="B975" i="11"/>
  <c r="B975" i="12" s="1"/>
  <c r="B976" i="11"/>
  <c r="B976" i="12" s="1"/>
  <c r="B977" i="11"/>
  <c r="B977" i="12" s="1"/>
  <c r="B978" i="11"/>
  <c r="B979" i="11"/>
  <c r="B979" i="12" s="1"/>
  <c r="B980" i="11"/>
  <c r="B981" i="11"/>
  <c r="B981" i="12" s="1"/>
  <c r="B982" i="11"/>
  <c r="B982" i="12" s="1"/>
  <c r="B983" i="11"/>
  <c r="B984" i="11"/>
  <c r="B985" i="11"/>
  <c r="B986" i="11"/>
  <c r="B986" i="12" s="1"/>
  <c r="B987" i="11"/>
  <c r="B987" i="12" s="1"/>
  <c r="B988" i="11"/>
  <c r="B989" i="11"/>
  <c r="B990" i="11"/>
  <c r="B991" i="11"/>
  <c r="B991" i="12" s="1"/>
  <c r="B992" i="11"/>
  <c r="B992" i="12" s="1"/>
  <c r="B993" i="11"/>
  <c r="B993" i="12" s="1"/>
  <c r="B994" i="11"/>
  <c r="B995" i="11"/>
  <c r="B996" i="11"/>
  <c r="B997" i="11"/>
  <c r="B997" i="12" s="1"/>
  <c r="B998" i="11"/>
  <c r="B998" i="12" s="1"/>
  <c r="B999" i="11"/>
  <c r="B1000" i="11"/>
  <c r="B1001" i="11"/>
  <c r="B1002" i="11"/>
  <c r="B1002" i="12" s="1"/>
  <c r="B1003" i="11"/>
  <c r="B1003" i="12" s="1"/>
  <c r="B1004" i="11"/>
  <c r="B1005" i="11"/>
  <c r="B1006" i="11"/>
  <c r="B1007" i="11"/>
  <c r="B1008" i="11"/>
  <c r="B1009" i="11"/>
  <c r="B1010" i="11"/>
  <c r="B1010" i="12" s="1"/>
  <c r="B1011" i="11"/>
  <c r="B1011" i="12" s="1"/>
  <c r="B1012" i="11"/>
  <c r="B1012" i="12" s="1"/>
  <c r="B1013" i="11"/>
  <c r="B1013" i="12" s="1"/>
  <c r="B1014" i="11"/>
  <c r="B1014" i="12" s="1"/>
  <c r="B1015" i="11"/>
  <c r="B1015" i="12" s="1"/>
  <c r="B1016" i="11"/>
  <c r="B1016" i="12" s="1"/>
  <c r="B1017" i="11"/>
  <c r="B1018" i="11"/>
  <c r="B1018" i="12" s="1"/>
  <c r="B1019" i="11"/>
  <c r="B1019" i="12" s="1"/>
  <c r="B1020" i="11"/>
  <c r="B1020" i="12" s="1"/>
  <c r="B1021" i="11"/>
  <c r="B1021" i="12" s="1"/>
  <c r="B1022" i="11"/>
  <c r="B1022" i="12" s="1"/>
  <c r="B1023" i="11"/>
  <c r="B1023" i="12" s="1"/>
  <c r="B1024" i="11"/>
  <c r="B1024" i="12" s="1"/>
  <c r="B1025" i="11"/>
  <c r="B1025" i="12" s="1"/>
  <c r="B1026" i="11"/>
  <c r="B1027" i="11"/>
  <c r="B1028" i="11"/>
  <c r="B1028" i="12" s="1"/>
  <c r="B1029" i="11"/>
  <c r="B1029" i="12" s="1"/>
  <c r="B1030" i="11"/>
  <c r="B1030" i="12" s="1"/>
  <c r="B1031" i="11"/>
  <c r="B1032" i="11"/>
  <c r="B1033" i="11"/>
  <c r="B1034" i="11"/>
  <c r="B1034" i="12" s="1"/>
  <c r="B1035" i="11"/>
  <c r="B1035" i="12" s="1"/>
  <c r="B1036" i="11"/>
  <c r="B1036" i="12" s="1"/>
  <c r="B1037" i="11"/>
  <c r="B1038" i="11"/>
  <c r="B1039" i="11"/>
  <c r="B1040" i="11"/>
  <c r="B1041" i="11"/>
  <c r="B1042" i="11"/>
  <c r="B1043" i="11"/>
  <c r="B1044" i="11"/>
  <c r="B1045" i="11"/>
  <c r="B1045" i="12" s="1"/>
  <c r="B1046" i="11"/>
  <c r="B1046" i="12" s="1"/>
  <c r="B1047" i="11"/>
  <c r="B1047" i="12" s="1"/>
  <c r="B1048" i="11"/>
  <c r="B1048" i="12" s="1"/>
  <c r="B1049" i="11"/>
  <c r="B1050" i="11"/>
  <c r="B1050" i="12" s="1"/>
  <c r="B1051" i="11"/>
  <c r="B1051" i="12" s="1"/>
  <c r="B1052" i="11"/>
  <c r="B1053" i="11"/>
  <c r="B1053" i="12" s="1"/>
  <c r="B1054" i="11"/>
  <c r="B1054" i="12" s="1"/>
  <c r="B1055" i="11"/>
  <c r="B1055" i="12" s="1"/>
  <c r="B1056" i="11"/>
  <c r="B1056" i="12" s="1"/>
  <c r="B1057" i="11"/>
  <c r="B1057" i="12" s="1"/>
  <c r="B1058" i="11"/>
  <c r="B1059" i="11"/>
  <c r="B1060" i="11"/>
  <c r="B1061" i="11"/>
  <c r="B1061" i="12" s="1"/>
  <c r="B1062" i="11"/>
  <c r="B1062" i="12" s="1"/>
  <c r="B1063" i="11"/>
  <c r="B1064" i="11"/>
  <c r="B1064" i="12" s="1"/>
  <c r="B1065" i="11"/>
  <c r="B1066" i="11"/>
  <c r="B1066" i="12" s="1"/>
  <c r="B1067" i="11"/>
  <c r="B1067" i="12" s="1"/>
  <c r="B1068" i="11"/>
  <c r="B1068" i="12" s="1"/>
  <c r="B1069" i="11"/>
  <c r="B1069" i="12" s="1"/>
  <c r="B1070" i="11"/>
  <c r="B1070" i="12" s="1"/>
  <c r="B1071" i="11"/>
  <c r="B1071" i="12" s="1"/>
  <c r="B1072" i="11"/>
  <c r="B1072" i="12" s="1"/>
  <c r="B1073" i="11"/>
  <c r="B1073" i="12" s="1"/>
  <c r="B1074" i="11"/>
  <c r="B1075" i="11"/>
  <c r="B1076" i="11"/>
  <c r="B1077" i="11"/>
  <c r="B1077" i="12" s="1"/>
  <c r="B1078" i="11"/>
  <c r="B1078" i="12" s="1"/>
  <c r="B1079" i="11"/>
  <c r="B1080" i="11"/>
  <c r="B1081" i="11"/>
  <c r="B1082" i="11"/>
  <c r="B1082" i="12" s="1"/>
  <c r="B1083" i="11"/>
  <c r="B1083" i="12" s="1"/>
  <c r="B1084" i="11"/>
  <c r="B1084" i="12" s="1"/>
  <c r="B1085" i="11"/>
  <c r="B1085" i="12" s="1"/>
  <c r="B1086" i="11"/>
  <c r="B1086" i="12" s="1"/>
  <c r="B1087" i="11"/>
  <c r="B1088" i="11"/>
  <c r="B1089" i="11"/>
  <c r="B1089" i="12" s="1"/>
  <c r="B1090" i="11"/>
  <c r="B1091" i="11"/>
  <c r="B1092" i="11"/>
  <c r="B1093" i="11"/>
  <c r="B1093" i="12" s="1"/>
  <c r="B1094" i="11"/>
  <c r="B1094" i="12" s="1"/>
  <c r="B1095" i="11"/>
  <c r="B1096" i="11"/>
  <c r="B1097" i="11"/>
  <c r="B1098" i="11"/>
  <c r="B1098" i="12" s="1"/>
  <c r="B1099" i="11"/>
  <c r="B1099" i="12" s="1"/>
  <c r="B1100" i="11"/>
  <c r="B1101" i="11"/>
  <c r="B1102" i="11"/>
  <c r="B1102" i="12" s="1"/>
  <c r="B1103" i="11"/>
  <c r="B1103" i="12" s="1"/>
  <c r="B1104" i="11"/>
  <c r="B1104" i="12" s="1"/>
  <c r="B1105" i="11"/>
  <c r="B1105" i="12" s="1"/>
  <c r="B1106" i="11"/>
  <c r="B1107" i="11"/>
  <c r="B1107" i="12" s="1"/>
  <c r="B1108" i="11"/>
  <c r="B1109" i="11"/>
  <c r="B1109" i="12" s="1"/>
  <c r="B1110" i="11"/>
  <c r="B1110" i="12" s="1"/>
  <c r="B1111" i="11"/>
  <c r="B1112" i="11"/>
  <c r="B1113" i="11"/>
  <c r="B1114" i="11"/>
  <c r="B1114" i="12" s="1"/>
  <c r="B1115" i="11"/>
  <c r="B1115" i="12" s="1"/>
  <c r="B1116" i="11"/>
  <c r="B1117" i="11"/>
  <c r="B1117" i="12" s="1"/>
  <c r="B1118" i="11"/>
  <c r="B1118" i="12" s="1"/>
  <c r="B1119" i="11"/>
  <c r="B1119" i="12" s="1"/>
  <c r="B1120" i="11"/>
  <c r="B1120" i="12" s="1"/>
  <c r="B1121" i="11"/>
  <c r="B1121" i="12" s="1"/>
  <c r="B1122" i="11"/>
  <c r="B1123" i="11"/>
  <c r="B1124" i="11"/>
  <c r="B1125" i="11"/>
  <c r="B1125" i="12" s="1"/>
  <c r="B1126" i="11"/>
  <c r="B1126" i="12" s="1"/>
  <c r="B1127" i="11"/>
  <c r="B1128" i="11"/>
  <c r="B1129" i="11"/>
  <c r="B1130" i="11"/>
  <c r="B1130" i="12" s="1"/>
  <c r="B1131" i="11"/>
  <c r="B1131" i="12" s="1"/>
  <c r="B1132" i="11"/>
  <c r="B1133" i="11"/>
  <c r="B1134" i="11"/>
  <c r="B1135" i="11"/>
  <c r="B1136" i="11"/>
  <c r="B1137" i="11"/>
  <c r="B1138" i="11"/>
  <c r="B1138" i="12" s="1"/>
  <c r="B1139" i="11"/>
  <c r="B1139" i="12" s="1"/>
  <c r="B1140" i="11"/>
  <c r="B1140" i="12" s="1"/>
  <c r="B1141" i="11"/>
  <c r="B1142" i="11"/>
  <c r="B1142" i="12" s="1"/>
  <c r="B1143" i="11"/>
  <c r="B1143" i="12" s="1"/>
  <c r="B1144" i="11"/>
  <c r="B1144" i="12" s="1"/>
  <c r="B1145" i="11"/>
  <c r="B1146" i="11"/>
  <c r="B1146" i="12" s="1"/>
  <c r="B1147" i="11"/>
  <c r="B1147" i="12" s="1"/>
  <c r="B1148" i="11"/>
  <c r="B1148" i="12" s="1"/>
  <c r="B1149" i="11"/>
  <c r="B1149" i="12" s="1"/>
  <c r="B1150" i="11"/>
  <c r="B1150" i="12" s="1"/>
  <c r="B1151" i="11"/>
  <c r="B1151" i="12" s="1"/>
  <c r="B1152" i="11"/>
  <c r="B1152" i="12" s="1"/>
  <c r="B1153" i="11"/>
  <c r="B1153" i="12" s="1"/>
  <c r="B1154" i="11"/>
  <c r="B1155" i="11"/>
  <c r="B1156" i="11"/>
  <c r="B1156" i="12" s="1"/>
  <c r="B1157" i="11"/>
  <c r="B1157" i="12" s="1"/>
  <c r="B1158" i="11"/>
  <c r="B1158" i="12" s="1"/>
  <c r="B1159" i="11"/>
  <c r="B1160" i="11"/>
  <c r="B1161" i="11"/>
  <c r="B1162" i="11"/>
  <c r="B1162" i="12" s="1"/>
  <c r="B1163" i="11"/>
  <c r="B1163" i="12" s="1"/>
  <c r="B1164" i="11"/>
  <c r="B1164" i="12" s="1"/>
  <c r="B1165" i="11"/>
  <c r="B1166" i="11"/>
  <c r="B1167" i="11"/>
  <c r="B1168" i="11"/>
  <c r="B1168" i="12" s="1"/>
  <c r="B1169" i="11"/>
  <c r="B1169" i="12" s="1"/>
  <c r="B1170" i="11"/>
  <c r="B1171" i="11"/>
  <c r="B1172" i="11"/>
  <c r="B1173" i="11"/>
  <c r="B1173" i="12" s="1"/>
  <c r="B1174" i="11"/>
  <c r="B1174" i="12" s="1"/>
  <c r="B1175" i="11"/>
  <c r="B1175" i="12" s="1"/>
  <c r="B1176" i="11"/>
  <c r="B1176" i="12" s="1"/>
  <c r="B1177" i="11"/>
  <c r="B1178" i="11"/>
  <c r="B1178" i="12" s="1"/>
  <c r="B1179" i="11"/>
  <c r="B1179" i="12" s="1"/>
  <c r="B1180" i="11"/>
  <c r="B1181" i="11"/>
  <c r="B1181" i="12" s="1"/>
  <c r="B1182" i="11"/>
  <c r="B1182" i="12" s="1"/>
  <c r="B1183" i="11"/>
  <c r="B1184" i="11"/>
  <c r="B1185" i="11"/>
  <c r="B1186" i="11"/>
  <c r="B1187" i="11"/>
  <c r="B1188" i="11"/>
  <c r="B1189" i="11"/>
  <c r="B1190" i="11"/>
  <c r="B1191" i="11"/>
  <c r="B1192" i="11"/>
  <c r="B1192" i="12" s="1"/>
  <c r="B1193" i="11"/>
  <c r="B1194" i="11"/>
  <c r="B1194" i="12" s="1"/>
  <c r="B1195" i="11"/>
  <c r="B1195" i="12" s="1"/>
  <c r="B1196" i="11"/>
  <c r="B1196" i="12" s="1"/>
  <c r="B1197" i="11"/>
  <c r="B1197" i="12" s="1"/>
  <c r="B1198" i="11"/>
  <c r="B1198" i="12" s="1"/>
  <c r="B1199" i="11"/>
  <c r="B1199" i="12" s="1"/>
  <c r="B1200" i="11"/>
  <c r="B1200" i="12" s="1"/>
  <c r="B1201" i="11"/>
  <c r="B1201" i="12" s="1"/>
  <c r="B1202" i="11"/>
  <c r="B1203" i="11"/>
  <c r="B1204" i="11"/>
  <c r="B1205" i="11"/>
  <c r="B1205" i="12" s="1"/>
  <c r="B1206" i="11"/>
  <c r="B1206" i="12" s="1"/>
  <c r="B1207" i="11"/>
  <c r="B1208" i="11"/>
  <c r="B1209" i="11"/>
  <c r="B1210" i="11"/>
  <c r="B1210" i="12" s="1"/>
  <c r="B1211" i="11"/>
  <c r="B1211" i="12" s="1"/>
  <c r="B1212" i="11"/>
  <c r="B1212" i="12" s="1"/>
  <c r="B1213" i="11"/>
  <c r="B1213" i="12" s="1"/>
  <c r="B1214" i="11"/>
  <c r="B1214" i="12" s="1"/>
  <c r="B1215" i="11"/>
  <c r="B1216" i="11"/>
  <c r="B1217" i="11"/>
  <c r="B1217" i="12" s="1"/>
  <c r="B1218" i="11"/>
  <c r="B1219" i="11"/>
  <c r="B1220" i="11"/>
  <c r="B1221" i="11"/>
  <c r="B1221" i="12" s="1"/>
  <c r="B1222" i="11"/>
  <c r="B1222" i="12" s="1"/>
  <c r="B1223" i="11"/>
  <c r="B1224" i="11"/>
  <c r="B1225" i="11"/>
  <c r="B1226" i="11"/>
  <c r="B1226" i="12" s="1"/>
  <c r="B1227" i="11"/>
  <c r="B1227" i="12" s="1"/>
  <c r="B1228" i="11"/>
  <c r="B1229" i="11"/>
  <c r="B1230" i="11"/>
  <c r="B1230" i="12" s="1"/>
  <c r="B1231" i="11"/>
  <c r="B1231" i="12" s="1"/>
  <c r="B1232" i="11"/>
  <c r="B1232" i="12" s="1"/>
  <c r="B1233" i="11"/>
  <c r="B1233" i="12" s="1"/>
  <c r="B1234" i="11"/>
  <c r="B1235" i="11"/>
  <c r="B1235" i="12" s="1"/>
  <c r="B1236" i="11"/>
  <c r="B1237" i="11"/>
  <c r="B1237" i="12" s="1"/>
  <c r="B1238" i="11"/>
  <c r="B1238" i="12" s="1"/>
  <c r="B1239" i="11"/>
  <c r="B1240" i="11"/>
  <c r="B1241" i="11"/>
  <c r="B1242" i="11"/>
  <c r="B1242" i="12" s="1"/>
  <c r="B1243" i="11"/>
  <c r="B1243" i="12" s="1"/>
  <c r="B1244" i="11"/>
  <c r="B1244" i="12" s="1"/>
  <c r="B1245" i="11"/>
  <c r="B1245" i="12" s="1"/>
  <c r="B1246" i="11"/>
  <c r="B1246" i="12" s="1"/>
  <c r="B1247" i="11"/>
  <c r="B1247" i="12" s="1"/>
  <c r="B1248" i="11"/>
  <c r="B1248" i="12" s="1"/>
  <c r="B1249" i="11"/>
  <c r="B1249" i="12" s="1"/>
  <c r="B1250" i="11"/>
  <c r="B1251" i="11"/>
  <c r="B1252" i="11"/>
  <c r="B1253" i="11"/>
  <c r="B1253" i="12" s="1"/>
  <c r="B1254" i="11"/>
  <c r="B1254" i="12" s="1"/>
  <c r="B1255" i="11"/>
  <c r="B1256" i="11"/>
  <c r="B1257" i="11"/>
  <c r="B1258" i="11"/>
  <c r="B1258" i="12" s="1"/>
  <c r="B1259" i="11"/>
  <c r="B1259" i="12" s="1"/>
  <c r="B1260" i="11"/>
  <c r="B1261" i="11"/>
  <c r="B1262" i="11"/>
  <c r="B1263" i="11"/>
  <c r="B1264" i="11"/>
  <c r="B1265" i="11"/>
  <c r="B1265" i="12" s="1"/>
  <c r="B1266" i="11"/>
  <c r="B1266" i="12" s="1"/>
  <c r="B1267" i="11"/>
  <c r="B1267" i="12" s="1"/>
  <c r="B1268" i="11"/>
  <c r="B1268" i="12" s="1"/>
  <c r="B1269" i="11"/>
  <c r="B1269" i="12" s="1"/>
  <c r="B1270" i="11"/>
  <c r="B1270" i="12" s="1"/>
  <c r="B1271" i="11"/>
  <c r="B1271" i="12" s="1"/>
  <c r="B1272" i="11"/>
  <c r="B1272" i="12" s="1"/>
  <c r="B1273" i="11"/>
  <c r="B1274" i="11"/>
  <c r="B1274" i="12" s="1"/>
  <c r="B1275" i="11"/>
  <c r="B1275" i="12" s="1"/>
  <c r="B1276" i="11"/>
  <c r="B1276" i="12" s="1"/>
  <c r="B1277" i="11"/>
  <c r="B1277" i="12" s="1"/>
  <c r="B1278" i="11"/>
  <c r="B1278" i="12" s="1"/>
  <c r="B1279" i="11"/>
  <c r="B1279" i="12" s="1"/>
  <c r="B1280" i="11"/>
  <c r="B1280" i="12" s="1"/>
  <c r="B1281" i="11"/>
  <c r="B1281" i="12" s="1"/>
  <c r="B1282" i="11"/>
  <c r="B1283" i="11"/>
  <c r="B1284" i="11"/>
  <c r="B1284" i="12" s="1"/>
  <c r="B1285" i="11"/>
  <c r="B1285" i="12" s="1"/>
  <c r="B1286" i="11"/>
  <c r="B1286" i="12" s="1"/>
  <c r="B1287" i="11"/>
  <c r="B1288" i="11"/>
  <c r="B1289" i="11"/>
  <c r="B1290" i="11"/>
  <c r="B1290" i="12" s="1"/>
  <c r="B1291" i="11"/>
  <c r="B1291" i="12" s="1"/>
  <c r="B1292" i="11"/>
  <c r="B1292" i="12" s="1"/>
  <c r="B1293" i="11"/>
  <c r="B1294" i="11"/>
  <c r="B1294" i="12" s="1"/>
  <c r="B1295" i="11"/>
  <c r="B1295" i="12" s="1"/>
  <c r="B1296" i="11"/>
  <c r="B1296" i="12" s="1"/>
  <c r="B1297" i="11"/>
  <c r="B1297" i="12" s="1"/>
  <c r="B1298" i="11"/>
  <c r="B1299" i="11"/>
  <c r="B1300" i="11"/>
  <c r="B1301" i="11"/>
  <c r="B1301" i="12" s="1"/>
  <c r="B1302" i="11"/>
  <c r="B1302" i="12" s="1"/>
  <c r="B1303" i="11"/>
  <c r="B1303" i="12" s="1"/>
  <c r="B1304" i="11"/>
  <c r="B1304" i="12" s="1"/>
  <c r="B1305" i="11"/>
  <c r="B1306" i="11"/>
  <c r="B1306" i="12" s="1"/>
  <c r="B1307" i="11"/>
  <c r="B1307" i="12" s="1"/>
  <c r="B1308" i="11"/>
  <c r="B1309" i="11"/>
  <c r="B1309" i="12" s="1"/>
  <c r="B1310" i="11"/>
  <c r="B1310" i="12" s="1"/>
  <c r="B1311" i="11"/>
  <c r="B1312" i="11"/>
  <c r="B1313" i="11"/>
  <c r="B1314" i="11"/>
  <c r="B1315" i="11"/>
  <c r="B1316" i="11"/>
  <c r="B1317" i="11"/>
  <c r="B1317" i="12" s="1"/>
  <c r="B1318" i="11"/>
  <c r="B1318" i="12" s="1"/>
  <c r="B1319" i="11"/>
  <c r="B1320" i="11"/>
  <c r="B1320" i="12" s="1"/>
  <c r="B1321" i="11"/>
  <c r="B1322" i="11"/>
  <c r="B1322" i="12" s="1"/>
  <c r="B1323" i="11"/>
  <c r="B1323" i="12" s="1"/>
  <c r="B1324" i="11"/>
  <c r="B1324" i="12" s="1"/>
  <c r="B1325" i="11"/>
  <c r="B1325" i="12" s="1"/>
  <c r="B1326" i="11"/>
  <c r="B1326" i="12" s="1"/>
  <c r="B1327" i="11"/>
  <c r="B1327" i="12" s="1"/>
  <c r="B1328" i="11"/>
  <c r="B1328" i="12" s="1"/>
  <c r="B1329" i="11"/>
  <c r="B1329" i="12" s="1"/>
  <c r="B1330" i="11"/>
  <c r="B1331" i="11"/>
  <c r="B1332" i="11"/>
  <c r="B1333" i="11"/>
  <c r="B1333" i="12" s="1"/>
  <c r="B1334" i="11"/>
  <c r="B1334" i="12" s="1"/>
  <c r="B1335" i="11"/>
  <c r="B1336" i="11"/>
  <c r="B1337" i="11"/>
  <c r="B1338" i="11"/>
  <c r="B1338" i="12" s="1"/>
  <c r="B1339" i="11"/>
  <c r="B1339" i="12" s="1"/>
  <c r="B1340" i="11"/>
  <c r="B1340" i="12" s="1"/>
  <c r="B1341" i="11"/>
  <c r="B1341" i="12" s="1"/>
  <c r="B1342" i="11"/>
  <c r="B1342" i="12" s="1"/>
  <c r="B1343" i="11"/>
  <c r="B1344" i="11"/>
  <c r="B1344" i="12" s="1"/>
  <c r="B1345" i="11"/>
  <c r="B1345" i="12" s="1"/>
  <c r="B1346" i="11"/>
  <c r="B1347" i="11"/>
  <c r="B1348" i="11"/>
  <c r="B1349" i="11"/>
  <c r="B1349" i="12" s="1"/>
  <c r="B1350" i="11"/>
  <c r="B1350" i="12" s="1"/>
  <c r="B1351" i="11"/>
  <c r="B1352" i="11"/>
  <c r="B1353" i="11"/>
  <c r="B1354" i="11"/>
  <c r="B1355" i="11"/>
  <c r="B1355" i="12" s="1"/>
  <c r="B1356" i="11"/>
  <c r="B1357" i="11"/>
  <c r="B1357" i="12" s="1"/>
  <c r="B1358" i="11"/>
  <c r="B1358" i="12" s="1"/>
  <c r="B1359" i="11"/>
  <c r="B1359" i="12" s="1"/>
  <c r="B1360" i="11"/>
  <c r="B1361" i="11"/>
  <c r="B1362" i="11"/>
  <c r="B1363" i="11"/>
  <c r="B1364" i="11"/>
  <c r="B1365" i="11"/>
  <c r="B1365" i="12" s="1"/>
  <c r="B1366" i="11"/>
  <c r="B1366" i="12" s="1"/>
  <c r="B1367" i="11"/>
  <c r="B1368" i="11"/>
  <c r="B1369" i="11"/>
  <c r="B1370" i="11"/>
  <c r="B1371" i="11"/>
  <c r="B1371" i="12" s="1"/>
  <c r="B1372" i="11"/>
  <c r="B1373" i="11"/>
  <c r="B1374" i="11"/>
  <c r="B1374" i="12" s="1"/>
  <c r="B1375" i="11"/>
  <c r="B1375" i="12" s="1"/>
  <c r="B1376" i="11"/>
  <c r="B1376" i="12" s="1"/>
  <c r="B1377" i="11"/>
  <c r="B1377" i="12" s="1"/>
  <c r="B1378" i="11"/>
  <c r="B1379" i="11"/>
  <c r="B1379" i="12" s="1"/>
  <c r="B1380" i="11"/>
  <c r="B1381" i="11"/>
  <c r="B1381" i="12" s="1"/>
  <c r="B1382" i="11"/>
  <c r="B1382" i="12" s="1"/>
  <c r="B1383" i="11"/>
  <c r="B1384" i="11"/>
  <c r="B1385" i="11"/>
  <c r="B1386" i="11"/>
  <c r="B1386" i="12" s="1"/>
  <c r="B1387" i="11"/>
  <c r="B1387" i="12" s="1"/>
  <c r="B1388" i="11"/>
  <c r="B1388" i="12" s="1"/>
  <c r="B1389" i="11"/>
  <c r="B1389" i="12" s="1"/>
  <c r="B1390" i="11"/>
  <c r="B1390" i="12" s="1"/>
  <c r="B1391" i="11"/>
  <c r="B1391" i="12" s="1"/>
  <c r="B1392" i="11"/>
  <c r="B1392" i="12" s="1"/>
  <c r="B1393" i="11"/>
  <c r="B1393" i="12" s="1"/>
  <c r="B1394" i="11"/>
  <c r="B1395" i="11"/>
  <c r="B1396" i="11"/>
  <c r="B1396" i="12" s="1"/>
  <c r="B1397" i="11"/>
  <c r="B1397" i="12" s="1"/>
  <c r="B1398" i="11"/>
  <c r="B1398" i="12" s="1"/>
  <c r="B1399" i="11"/>
  <c r="B1400" i="11"/>
  <c r="B1401" i="11"/>
  <c r="B1402" i="11"/>
  <c r="B1403" i="11"/>
  <c r="B1403" i="12" s="1"/>
  <c r="B1404" i="11"/>
  <c r="B1405" i="11"/>
  <c r="B1406" i="11"/>
  <c r="B1407" i="11"/>
  <c r="B1408" i="11"/>
  <c r="B1408" i="12" s="1"/>
  <c r="B1409" i="11"/>
  <c r="B1409" i="12" s="1"/>
  <c r="B1410" i="11"/>
  <c r="B1411" i="11"/>
  <c r="B1412" i="11"/>
  <c r="B1413" i="11"/>
  <c r="B1413" i="12" s="1"/>
  <c r="B1414" i="11"/>
  <c r="B1414" i="12" s="1"/>
  <c r="B1415" i="11"/>
  <c r="B1416" i="11"/>
  <c r="B1417" i="11"/>
  <c r="B1418" i="11"/>
  <c r="B1419" i="11"/>
  <c r="B1419" i="12" s="1"/>
  <c r="B1420" i="11"/>
  <c r="B1421" i="11"/>
  <c r="B1422" i="11"/>
  <c r="B1423" i="11"/>
  <c r="B1424" i="11"/>
  <c r="B1425" i="11"/>
  <c r="B1425" i="12" s="1"/>
  <c r="B1426" i="11"/>
  <c r="B1427" i="11"/>
  <c r="B1427" i="12" s="1"/>
  <c r="B1428" i="11"/>
  <c r="B1429" i="11"/>
  <c r="B1429" i="12" s="1"/>
  <c r="B1430" i="11"/>
  <c r="B1430" i="12" s="1"/>
  <c r="B1431" i="11"/>
  <c r="B1432" i="11"/>
  <c r="B1433" i="11"/>
  <c r="B1434" i="11"/>
  <c r="B1434" i="12" s="1"/>
  <c r="B1435" i="11"/>
  <c r="B1435" i="12" s="1"/>
  <c r="B1436" i="11"/>
  <c r="B1436" i="12" s="1"/>
  <c r="B1437" i="11"/>
  <c r="B1437" i="12" s="1"/>
  <c r="B1438" i="11"/>
  <c r="B1438" i="12" s="1"/>
  <c r="B1439" i="11"/>
  <c r="B1439" i="12" s="1"/>
  <c r="B1440" i="11"/>
  <c r="B1440" i="12" s="1"/>
  <c r="B1441" i="11"/>
  <c r="B1441" i="12" s="1"/>
  <c r="B1442" i="11"/>
  <c r="B1442" i="12" s="1"/>
  <c r="B1443" i="11"/>
  <c r="B1443" i="12" s="1"/>
  <c r="B1444" i="11"/>
  <c r="B1444" i="12" s="1"/>
  <c r="B1445" i="11"/>
  <c r="B1445" i="12" s="1"/>
  <c r="B1446" i="11"/>
  <c r="B1446" i="12" s="1"/>
  <c r="B1447" i="11"/>
  <c r="B1447" i="12" s="1"/>
  <c r="B1448" i="11"/>
  <c r="B1448" i="12" s="1"/>
  <c r="B1449" i="11"/>
  <c r="B1450" i="11"/>
  <c r="B1451" i="11"/>
  <c r="B1451" i="12" s="1"/>
  <c r="B1452" i="11"/>
  <c r="B1453" i="11"/>
  <c r="B1454" i="11"/>
  <c r="B1455" i="11"/>
  <c r="B1456" i="11"/>
  <c r="B1456" i="12" s="1"/>
  <c r="B1457" i="11"/>
  <c r="B1457" i="12" s="1"/>
  <c r="B1458" i="11"/>
  <c r="B1459" i="11"/>
  <c r="B1459" i="12" s="1"/>
  <c r="B1460" i="11"/>
  <c r="B1460" i="12" s="1"/>
  <c r="B1461" i="11"/>
  <c r="B1461" i="12" s="1"/>
  <c r="B1462" i="11"/>
  <c r="B1462" i="12" s="1"/>
  <c r="B1463" i="11"/>
  <c r="B1464" i="11"/>
  <c r="B1464" i="12" s="1"/>
  <c r="B1465" i="11"/>
  <c r="B1466" i="11"/>
  <c r="B1467" i="11"/>
  <c r="B1467" i="12" s="1"/>
  <c r="B1468" i="11"/>
  <c r="B1469" i="11"/>
  <c r="B1470" i="11"/>
  <c r="B1471" i="11"/>
  <c r="B1472" i="11"/>
  <c r="B1473" i="11"/>
  <c r="B1474" i="11"/>
  <c r="B1475" i="11"/>
  <c r="B1476" i="11"/>
  <c r="B1476" i="12" s="1"/>
  <c r="B1477" i="11"/>
  <c r="B1477" i="12" s="1"/>
  <c r="B1478" i="11"/>
  <c r="B1478" i="12" s="1"/>
  <c r="B1479" i="11"/>
  <c r="B1480" i="11"/>
  <c r="B1481" i="11"/>
  <c r="B1482" i="11"/>
  <c r="B1482" i="12" s="1"/>
  <c r="B1483" i="11"/>
  <c r="B1483" i="12" s="1"/>
  <c r="B1484" i="11"/>
  <c r="B1484" i="12" s="1"/>
  <c r="B1485" i="11"/>
  <c r="B1485" i="12" s="1"/>
  <c r="B1486" i="11"/>
  <c r="B1486" i="12" s="1"/>
  <c r="B1487" i="11"/>
  <c r="B1487" i="12" s="1"/>
  <c r="B1488" i="11"/>
  <c r="B1488" i="12" s="1"/>
  <c r="B1489" i="11"/>
  <c r="B1489" i="12" s="1"/>
  <c r="B1490" i="11"/>
  <c r="B1491" i="11"/>
  <c r="B1492" i="11"/>
  <c r="B1493" i="11"/>
  <c r="B1493" i="12" s="1"/>
  <c r="B1494" i="11"/>
  <c r="B1494" i="12" s="1"/>
  <c r="B1495" i="11"/>
  <c r="B1495" i="12" s="1"/>
  <c r="B1496" i="11"/>
  <c r="B1497" i="11"/>
  <c r="B1498" i="11"/>
  <c r="B1498" i="12" s="1"/>
  <c r="B1499" i="11"/>
  <c r="B1499" i="12" s="1"/>
  <c r="B1500" i="11"/>
  <c r="B1500" i="12" s="1"/>
  <c r="B1501" i="11"/>
  <c r="B1502" i="11"/>
  <c r="B1503" i="11"/>
  <c r="B1504" i="11"/>
  <c r="B1504" i="12" s="1"/>
  <c r="B1505" i="11"/>
  <c r="B1505" i="12" s="1"/>
  <c r="B1506" i="11"/>
  <c r="B1507" i="11"/>
  <c r="B1508" i="11"/>
  <c r="B1509" i="11"/>
  <c r="B1509" i="12" s="1"/>
  <c r="B1510" i="11"/>
  <c r="B1510" i="12" s="1"/>
  <c r="B1511" i="11"/>
  <c r="B1511" i="12" s="1"/>
  <c r="B1512" i="11"/>
  <c r="B1512" i="12" s="1"/>
  <c r="B1513" i="11"/>
  <c r="B1514" i="11"/>
  <c r="B1515" i="11"/>
  <c r="B1515" i="12" s="1"/>
  <c r="B1516" i="11"/>
  <c r="B1516" i="12" s="1"/>
  <c r="B1517" i="11"/>
  <c r="B1517" i="12" s="1"/>
  <c r="B1518" i="11"/>
  <c r="B1519" i="11"/>
  <c r="B1520" i="11"/>
  <c r="B1521" i="11"/>
  <c r="B1522" i="11"/>
  <c r="B1523" i="11"/>
  <c r="B1524" i="11"/>
  <c r="B1525" i="11"/>
  <c r="B1526" i="11"/>
  <c r="B1526" i="12" s="1"/>
  <c r="B1527" i="11"/>
  <c r="B1527" i="12" s="1"/>
  <c r="B1528" i="11"/>
  <c r="B1528" i="12" s="1"/>
  <c r="B1529" i="11"/>
  <c r="B1530" i="11"/>
  <c r="B1530" i="12" s="1"/>
  <c r="B1531" i="11"/>
  <c r="B1531" i="12" s="1"/>
  <c r="B1532" i="11"/>
  <c r="B1532" i="12" s="1"/>
  <c r="B1533" i="11"/>
  <c r="B1533" i="12" s="1"/>
  <c r="B1534" i="11"/>
  <c r="B1534" i="12" s="1"/>
  <c r="B1535" i="11"/>
  <c r="B1535" i="12" s="1"/>
  <c r="B1536" i="11"/>
  <c r="B1536" i="12" s="1"/>
  <c r="B1537" i="11"/>
  <c r="B1537" i="12" s="1"/>
  <c r="B1538" i="11"/>
  <c r="B1539" i="11"/>
  <c r="B1540" i="11"/>
  <c r="B1541" i="11"/>
  <c r="B1541" i="12" s="1"/>
  <c r="B1542" i="11"/>
  <c r="B1542" i="12" s="1"/>
  <c r="B1543" i="11"/>
  <c r="B1544" i="11"/>
  <c r="B1544" i="12" s="1"/>
  <c r="B1545" i="11"/>
  <c r="B1546" i="11"/>
  <c r="B1546" i="12" s="1"/>
  <c r="B1547" i="11"/>
  <c r="B1547" i="12" s="1"/>
  <c r="B1548" i="11"/>
  <c r="B1549" i="11"/>
  <c r="B1550" i="11"/>
  <c r="B1550" i="12" s="1"/>
  <c r="B1551" i="11"/>
  <c r="B1551" i="12" s="1"/>
  <c r="B1552" i="11"/>
  <c r="B1552" i="12" s="1"/>
  <c r="B1553" i="11"/>
  <c r="B1553" i="12" s="1"/>
  <c r="B1554" i="11"/>
  <c r="B1555" i="11"/>
  <c r="B1556" i="11"/>
  <c r="B1557" i="11"/>
  <c r="B1557" i="12" s="1"/>
  <c r="B1558" i="11"/>
  <c r="B1558" i="12" s="1"/>
  <c r="B1559" i="11"/>
  <c r="B1560" i="11"/>
  <c r="B1561" i="11"/>
  <c r="B1562" i="11"/>
  <c r="B1562" i="12" s="1"/>
  <c r="B1563" i="11"/>
  <c r="B1563" i="12" s="1"/>
  <c r="B1564" i="11"/>
  <c r="B1564" i="12" s="1"/>
  <c r="B1565" i="11"/>
  <c r="B1566" i="11"/>
  <c r="B1567" i="11"/>
  <c r="B1567" i="12" s="1"/>
  <c r="B1568" i="11"/>
  <c r="B1568" i="12" s="1"/>
  <c r="B1569" i="11"/>
  <c r="B1570" i="11"/>
  <c r="B1571" i="11"/>
  <c r="B1572" i="11"/>
  <c r="B1573" i="11"/>
  <c r="B1573" i="12" s="1"/>
  <c r="B1574" i="11"/>
  <c r="B1574" i="12" s="1"/>
  <c r="B1575" i="11"/>
  <c r="B1576" i="11"/>
  <c r="B1577" i="11"/>
  <c r="B1578" i="11"/>
  <c r="B1578" i="12" s="1"/>
  <c r="B1579" i="11"/>
  <c r="B1579" i="12" s="1"/>
  <c r="B1580" i="11"/>
  <c r="B1580" i="12" s="1"/>
  <c r="B1581" i="11"/>
  <c r="B1581" i="12" s="1"/>
  <c r="B1582" i="11"/>
  <c r="B1582" i="12" s="1"/>
  <c r="B1583" i="11"/>
  <c r="B1583" i="12" s="1"/>
  <c r="B1584" i="11"/>
  <c r="B1584" i="12" s="1"/>
  <c r="B1585" i="11"/>
  <c r="B1585" i="12" s="1"/>
  <c r="B1586" i="11"/>
  <c r="B1587" i="11"/>
  <c r="B1588" i="11"/>
  <c r="B1589" i="11"/>
  <c r="B1589" i="12" s="1"/>
  <c r="B1590" i="11"/>
  <c r="B1590" i="12" s="1"/>
  <c r="B1591" i="11"/>
  <c r="B1592" i="11"/>
  <c r="B1593" i="11"/>
  <c r="B1594" i="11"/>
  <c r="B1595" i="11"/>
  <c r="B1595" i="12" s="1"/>
  <c r="B1596" i="11"/>
  <c r="B1596" i="12" s="1"/>
  <c r="B1597" i="11"/>
  <c r="B1597" i="12" s="1"/>
  <c r="B1598" i="11"/>
  <c r="B1598" i="12" s="1"/>
  <c r="B1599" i="11"/>
  <c r="B1599" i="12" s="1"/>
  <c r="B1600" i="11"/>
  <c r="B1600" i="12" s="1"/>
  <c r="B1601" i="11"/>
  <c r="B1601" i="12" s="1"/>
  <c r="B1602" i="11"/>
  <c r="B1603" i="11"/>
  <c r="B1604" i="11"/>
  <c r="B1605" i="11"/>
  <c r="B1605" i="12" s="1"/>
  <c r="B1606" i="11"/>
  <c r="B1606" i="12" s="1"/>
  <c r="B1607" i="11"/>
  <c r="B1608" i="11"/>
  <c r="B1609" i="11"/>
  <c r="B1610" i="11"/>
  <c r="B1611" i="11"/>
  <c r="B1611" i="12" s="1"/>
  <c r="B1612" i="11"/>
  <c r="B1613" i="11"/>
  <c r="B1613" i="12" s="1"/>
  <c r="B1614" i="11"/>
  <c r="B1614" i="12" s="1"/>
  <c r="B1615" i="11"/>
  <c r="B1615" i="12" s="1"/>
  <c r="B1616" i="11"/>
  <c r="B1617" i="11"/>
  <c r="B1618" i="11"/>
  <c r="B1619" i="11"/>
  <c r="B1620" i="11"/>
  <c r="B1621" i="11"/>
  <c r="B1621" i="12" s="1"/>
  <c r="B1622" i="11"/>
  <c r="B1622" i="12" s="1"/>
  <c r="B1623" i="11"/>
  <c r="B1624" i="11"/>
  <c r="B1625" i="11"/>
  <c r="B1626" i="11"/>
  <c r="B1627" i="11"/>
  <c r="B1627" i="12" s="1"/>
  <c r="B1628" i="11"/>
  <c r="B1629" i="11"/>
  <c r="B1630" i="11"/>
  <c r="B1630" i="12" s="1"/>
  <c r="B1631" i="11"/>
  <c r="B1631" i="12" s="1"/>
  <c r="B1632" i="11"/>
  <c r="B1632" i="12" s="1"/>
  <c r="B1633" i="11"/>
  <c r="B1633" i="12" s="1"/>
  <c r="B1634" i="11"/>
  <c r="B1635" i="11"/>
  <c r="B1635" i="12" s="1"/>
  <c r="B1636" i="11"/>
  <c r="B1637" i="11"/>
  <c r="B1637" i="12" s="1"/>
  <c r="B1638" i="11"/>
  <c r="B1638" i="12" s="1"/>
  <c r="B1639" i="11"/>
  <c r="B1640" i="11"/>
  <c r="B1641" i="11"/>
  <c r="B1642" i="11"/>
  <c r="B1642" i="12" s="1"/>
  <c r="B1643" i="11"/>
  <c r="B1643" i="12" s="1"/>
  <c r="B1644" i="11"/>
  <c r="B1644" i="12" s="1"/>
  <c r="B1645" i="11"/>
  <c r="B1645" i="12" s="1"/>
  <c r="B1646" i="11"/>
  <c r="B1646" i="12" s="1"/>
  <c r="B1647" i="11"/>
  <c r="B1647" i="12" s="1"/>
  <c r="B1648" i="11"/>
  <c r="B1648" i="12" s="1"/>
  <c r="B1649" i="11"/>
  <c r="B1649" i="12" s="1"/>
  <c r="B1650" i="11"/>
  <c r="B1651" i="11"/>
  <c r="B1652" i="11"/>
  <c r="B1652" i="12" s="1"/>
  <c r="B1653" i="11"/>
  <c r="B1653" i="12" s="1"/>
  <c r="B1654" i="11"/>
  <c r="B1654" i="12" s="1"/>
  <c r="B1655" i="11"/>
  <c r="B1656" i="11"/>
  <c r="B1657" i="11"/>
  <c r="B1658" i="11"/>
  <c r="B1659" i="11"/>
  <c r="B1659" i="12" s="1"/>
  <c r="B1660" i="11"/>
  <c r="B1661" i="11"/>
  <c r="B1662" i="11"/>
  <c r="B1663" i="11"/>
  <c r="B1664" i="11"/>
  <c r="B1664" i="12" s="1"/>
  <c r="B1665" i="11"/>
  <c r="B1665" i="12" s="1"/>
  <c r="B1666" i="11"/>
  <c r="B1667" i="11"/>
  <c r="B1668" i="11"/>
  <c r="B1669" i="11"/>
  <c r="B1669" i="12" s="1"/>
  <c r="B1670" i="11"/>
  <c r="B1670" i="12" s="1"/>
  <c r="B1671" i="11"/>
  <c r="B1672" i="11"/>
  <c r="B1673" i="11"/>
  <c r="B1674" i="11"/>
  <c r="B1675" i="11"/>
  <c r="B1675" i="12" s="1"/>
  <c r="B1676" i="11"/>
  <c r="B1677" i="11"/>
  <c r="B1678" i="11"/>
  <c r="B1679" i="11"/>
  <c r="B1680" i="11"/>
  <c r="B1681" i="11"/>
  <c r="B1681" i="12" s="1"/>
  <c r="B1682" i="11"/>
  <c r="B1683" i="11"/>
  <c r="B1683" i="12" s="1"/>
  <c r="B1684" i="11"/>
  <c r="B1685" i="11"/>
  <c r="B1686" i="11"/>
  <c r="B1686" i="12" s="1"/>
  <c r="B1687" i="11"/>
  <c r="B1688" i="11"/>
  <c r="B1689" i="11"/>
  <c r="B1689" i="12" s="1"/>
  <c r="B1690" i="11"/>
  <c r="B1690" i="12" s="1"/>
  <c r="B1691" i="11"/>
  <c r="B1691" i="12" s="1"/>
  <c r="B1692" i="11"/>
  <c r="B1692" i="12" s="1"/>
  <c r="B1693" i="11"/>
  <c r="B1693" i="12" s="1"/>
  <c r="B1694" i="11"/>
  <c r="B1694" i="12" s="1"/>
  <c r="B1695" i="11"/>
  <c r="B1695" i="12" s="1"/>
  <c r="B1696" i="11"/>
  <c r="B1696" i="12" s="1"/>
  <c r="B1697" i="11"/>
  <c r="B1697" i="12" s="1"/>
  <c r="B1698" i="11"/>
  <c r="B1698" i="12" s="1"/>
  <c r="B1699" i="11"/>
  <c r="B1699" i="12" s="1"/>
  <c r="B1700" i="11"/>
  <c r="B1700" i="12" s="1"/>
  <c r="B1701" i="11"/>
  <c r="B1701" i="12" s="1"/>
  <c r="B1702" i="11"/>
  <c r="B1702" i="12" s="1"/>
  <c r="B1703" i="11"/>
  <c r="B1703" i="12" s="1"/>
  <c r="B1704" i="11"/>
  <c r="B1704" i="12" s="1"/>
  <c r="B1705" i="11"/>
  <c r="B1706" i="11"/>
  <c r="B1707" i="11"/>
  <c r="B1707" i="12" s="1"/>
  <c r="B1708" i="11"/>
  <c r="B1709" i="11"/>
  <c r="B1710" i="11"/>
  <c r="B1711" i="11"/>
  <c r="B1711" i="12" s="1"/>
  <c r="B1712" i="11"/>
  <c r="B1712" i="12" s="1"/>
  <c r="B1713" i="11"/>
  <c r="B1713" i="12" s="1"/>
  <c r="B1714" i="11"/>
  <c r="B1715" i="11"/>
  <c r="B1715" i="12" s="1"/>
  <c r="B1716" i="11"/>
  <c r="B1716" i="12" s="1"/>
  <c r="B1717" i="11"/>
  <c r="B1717" i="12" s="1"/>
  <c r="B1718" i="11"/>
  <c r="B1718" i="12" s="1"/>
  <c r="B1719" i="11"/>
  <c r="B1720" i="11"/>
  <c r="B1720" i="12" s="1"/>
  <c r="B1721" i="11"/>
  <c r="B1721" i="12" s="1"/>
  <c r="B1722" i="11"/>
  <c r="B1723" i="11"/>
  <c r="B1723" i="12" s="1"/>
  <c r="B1724" i="11"/>
  <c r="B1725" i="11"/>
  <c r="B1726" i="11"/>
  <c r="B1727" i="11"/>
  <c r="B1728" i="11"/>
  <c r="B1729" i="11"/>
  <c r="B1730" i="11"/>
  <c r="B1731" i="11"/>
  <c r="B1732" i="11"/>
  <c r="B1732" i="12" s="1"/>
  <c r="B1733" i="11"/>
  <c r="B1733" i="12" s="1"/>
  <c r="B1734" i="11"/>
  <c r="B1734" i="12" s="1"/>
  <c r="B1735" i="11"/>
  <c r="B1736" i="11"/>
  <c r="B1737" i="11"/>
  <c r="B1737" i="12" s="1"/>
  <c r="B1738" i="11"/>
  <c r="B1738" i="12" s="1"/>
  <c r="B1739" i="11"/>
  <c r="B1739" i="12" s="1"/>
  <c r="B1740" i="11"/>
  <c r="B1740" i="12" s="1"/>
  <c r="B1741" i="11"/>
  <c r="B1741" i="12" s="1"/>
  <c r="B1742" i="11"/>
  <c r="B1742" i="12" s="1"/>
  <c r="B1743" i="11"/>
  <c r="B1743" i="12" s="1"/>
  <c r="B1744" i="11"/>
  <c r="B1744" i="12" s="1"/>
  <c r="B1745" i="11"/>
  <c r="B1745" i="12" s="1"/>
  <c r="B1746" i="11"/>
  <c r="B1747" i="11"/>
  <c r="B1748" i="11"/>
  <c r="B1749" i="11"/>
  <c r="B1749" i="12" s="1"/>
  <c r="B1750" i="11"/>
  <c r="B1750" i="12" s="1"/>
  <c r="B1751" i="11"/>
  <c r="B1751" i="12" s="1"/>
  <c r="B1752" i="11"/>
  <c r="B1753" i="11"/>
  <c r="B1754" i="11"/>
  <c r="B1754" i="12" s="1"/>
  <c r="B1755" i="11"/>
  <c r="B1755" i="12" s="1"/>
  <c r="B1756" i="11"/>
  <c r="B1756" i="12" s="1"/>
  <c r="B1757" i="11"/>
  <c r="B1758" i="11"/>
  <c r="B1759" i="11"/>
  <c r="B1760" i="11"/>
  <c r="B1761" i="11"/>
  <c r="B1761" i="12" s="1"/>
  <c r="B1762" i="11"/>
  <c r="B1763" i="11"/>
  <c r="B1764" i="11"/>
  <c r="B1765" i="11"/>
  <c r="B1765" i="12" s="1"/>
  <c r="B1766" i="11"/>
  <c r="B1766" i="12" s="1"/>
  <c r="B1767" i="11"/>
  <c r="B1767" i="12" s="1"/>
  <c r="B1768" i="11"/>
  <c r="B1768" i="12" s="1"/>
  <c r="B1769" i="11"/>
  <c r="B1770" i="11"/>
  <c r="B1771" i="11"/>
  <c r="B1771" i="12" s="1"/>
  <c r="B1772" i="11"/>
  <c r="B1772" i="12" s="1"/>
  <c r="B1773" i="11"/>
  <c r="B1773" i="12" s="1"/>
  <c r="B1774" i="11"/>
  <c r="B1775" i="11"/>
  <c r="B1776" i="11"/>
  <c r="B1777" i="11"/>
  <c r="B1778" i="11"/>
  <c r="B1779" i="11"/>
  <c r="B1780" i="11"/>
  <c r="B1781" i="11"/>
  <c r="B1782" i="11"/>
  <c r="B1783" i="11"/>
  <c r="B1783" i="12" s="1"/>
  <c r="B1784" i="11"/>
  <c r="B1784" i="12" s="1"/>
  <c r="B1785" i="11"/>
  <c r="B1785" i="12" s="1"/>
  <c r="B1786" i="11"/>
  <c r="B1786" i="12" s="1"/>
  <c r="B1787" i="11"/>
  <c r="B1787" i="12" s="1"/>
  <c r="B1788" i="11"/>
  <c r="B1788" i="12" s="1"/>
  <c r="B1789" i="11"/>
  <c r="B1789" i="12" s="1"/>
  <c r="B1790" i="11"/>
  <c r="B1790" i="12" s="1"/>
  <c r="B1791" i="11"/>
  <c r="B1791" i="12" s="1"/>
  <c r="B1792" i="11"/>
  <c r="B1792" i="12" s="1"/>
  <c r="B1793" i="11"/>
  <c r="B1793" i="12" s="1"/>
  <c r="B1794" i="11"/>
  <c r="B1795" i="11"/>
  <c r="B1796" i="11"/>
  <c r="B1797" i="11"/>
  <c r="B1797" i="12" s="1"/>
  <c r="B1798" i="11"/>
  <c r="B1798" i="12" s="1"/>
  <c r="B1799" i="11"/>
  <c r="B1800" i="11"/>
  <c r="B1800" i="12" s="1"/>
  <c r="B1801" i="11"/>
  <c r="B1801" i="12" s="1"/>
  <c r="B1802" i="11"/>
  <c r="B1802" i="12" s="1"/>
  <c r="B1803" i="11"/>
  <c r="B1803" i="12" s="1"/>
  <c r="B1804" i="11"/>
  <c r="B1805" i="11"/>
  <c r="B1806" i="11"/>
  <c r="B1806" i="12" s="1"/>
  <c r="B1807" i="11"/>
  <c r="B1807" i="12" s="1"/>
  <c r="B1808" i="11"/>
  <c r="B1809" i="11"/>
  <c r="B1810" i="11"/>
  <c r="B1811" i="11"/>
  <c r="B1812" i="11"/>
  <c r="B1813" i="11"/>
  <c r="B1813" i="12" s="1"/>
  <c r="B1814" i="11"/>
  <c r="B1814" i="12" s="1"/>
  <c r="B1815" i="11"/>
  <c r="B1816" i="11"/>
  <c r="B1817" i="11"/>
  <c r="B1817" i="12" s="1"/>
  <c r="B1818" i="11"/>
  <c r="B1818" i="12" s="1"/>
  <c r="B1819" i="11"/>
  <c r="B1819" i="12" s="1"/>
  <c r="B1820" i="11"/>
  <c r="B1820" i="12" s="1"/>
  <c r="B1821" i="11"/>
  <c r="B1822" i="11"/>
  <c r="B1823" i="11"/>
  <c r="B1823" i="12" s="1"/>
  <c r="B1824" i="11"/>
  <c r="B1824" i="12" s="1"/>
  <c r="B1825" i="11"/>
  <c r="B1825" i="12" s="1"/>
  <c r="B1826" i="11"/>
  <c r="B1827" i="11"/>
  <c r="B1828" i="11"/>
  <c r="B1829" i="11"/>
  <c r="B1829" i="12" s="1"/>
  <c r="B1830" i="11"/>
  <c r="B1830" i="12" s="1"/>
  <c r="B1831" i="11"/>
  <c r="B1832" i="11"/>
  <c r="B1833" i="11"/>
  <c r="B1834" i="11"/>
  <c r="B1834" i="12" s="1"/>
  <c r="B1835" i="11"/>
  <c r="B1835" i="12" s="1"/>
  <c r="B1836" i="11"/>
  <c r="B1836" i="12" s="1"/>
  <c r="B1837" i="11"/>
  <c r="B1837" i="12" s="1"/>
  <c r="B1838" i="11"/>
  <c r="B1838" i="12" s="1"/>
  <c r="B1839" i="11"/>
  <c r="B1839" i="12" s="1"/>
  <c r="B1840" i="11"/>
  <c r="B1840" i="12" s="1"/>
  <c r="B1841" i="11"/>
  <c r="B1841" i="12" s="1"/>
  <c r="B1842" i="11"/>
  <c r="B1843" i="11"/>
  <c r="B1844" i="11"/>
  <c r="B1845" i="11"/>
  <c r="B1845" i="12" s="1"/>
  <c r="B1846" i="11"/>
  <c r="B1846" i="12" s="1"/>
  <c r="B1847" i="11"/>
  <c r="B1848" i="11"/>
  <c r="B1849" i="11"/>
  <c r="B1850" i="11"/>
  <c r="B1851" i="11"/>
  <c r="B1851" i="12" s="1"/>
  <c r="B1852" i="11"/>
  <c r="B1852" i="12" s="1"/>
  <c r="B1853" i="11"/>
  <c r="B1853" i="12" s="1"/>
  <c r="B1854" i="11"/>
  <c r="B1854" i="12" s="1"/>
  <c r="B1855" i="11"/>
  <c r="B1856" i="11"/>
  <c r="B1857" i="11"/>
  <c r="B1857" i="12" s="1"/>
  <c r="B1858" i="11"/>
  <c r="B1859" i="11"/>
  <c r="B1860" i="11"/>
  <c r="B1861" i="11"/>
  <c r="B1861" i="12" s="1"/>
  <c r="B1862" i="11"/>
  <c r="B1862" i="12" s="1"/>
  <c r="B1863" i="11"/>
  <c r="B1864" i="11"/>
  <c r="B1865" i="11"/>
  <c r="B1866" i="11"/>
  <c r="B1867" i="11"/>
  <c r="B1867" i="12" s="1"/>
  <c r="B1868" i="11"/>
  <c r="B1869" i="11"/>
  <c r="B1869" i="12" s="1"/>
  <c r="B1870" i="11"/>
  <c r="B1870" i="12" s="1"/>
  <c r="B1871" i="11"/>
  <c r="B1871" i="12" s="1"/>
  <c r="B1872" i="11"/>
  <c r="B1872" i="12" s="1"/>
  <c r="B1873" i="11"/>
  <c r="B1873" i="12" s="1"/>
  <c r="B1874" i="11"/>
  <c r="B1875" i="11"/>
  <c r="B1876" i="11"/>
  <c r="B1877" i="11"/>
  <c r="B1877" i="12" s="1"/>
  <c r="B1878" i="11"/>
  <c r="B1878" i="12" s="1"/>
  <c r="B1879" i="11"/>
  <c r="B1880" i="11"/>
  <c r="B1881" i="11"/>
  <c r="B1881" i="12" s="1"/>
  <c r="B1882" i="11"/>
  <c r="B1882" i="12" s="1"/>
  <c r="B1883" i="11"/>
  <c r="B1883" i="12" s="1"/>
  <c r="B1884" i="11"/>
  <c r="B1884" i="12" s="1"/>
  <c r="B1885" i="11"/>
  <c r="B1885" i="12" s="1"/>
  <c r="B1886" i="11"/>
  <c r="B1886" i="12" s="1"/>
  <c r="B1887" i="11"/>
  <c r="B1887" i="12" s="1"/>
  <c r="B1888" i="11"/>
  <c r="B1888" i="12" s="1"/>
  <c r="B1889" i="11"/>
  <c r="B1889" i="12" s="1"/>
  <c r="B1890" i="11"/>
  <c r="B1891" i="11"/>
  <c r="B1891" i="12" s="1"/>
  <c r="B1892" i="11"/>
  <c r="B1893" i="11"/>
  <c r="B1893" i="12" s="1"/>
  <c r="B1894" i="11"/>
  <c r="B1894" i="12" s="1"/>
  <c r="B1895" i="11"/>
  <c r="B1896" i="11"/>
  <c r="B1897" i="11"/>
  <c r="B1898" i="11"/>
  <c r="B1899" i="11"/>
  <c r="B1899" i="12" s="1"/>
  <c r="B1900" i="11"/>
  <c r="B1901" i="11"/>
  <c r="B1902" i="11"/>
  <c r="B1902" i="12" s="1"/>
  <c r="B1903" i="11"/>
  <c r="B1903" i="12" s="1"/>
  <c r="B1904" i="11"/>
  <c r="B1904" i="12" s="1"/>
  <c r="B1905" i="11"/>
  <c r="B1905" i="12" s="1"/>
  <c r="B1906" i="11"/>
  <c r="B1907" i="11"/>
  <c r="B1908" i="11"/>
  <c r="B1908" i="12" s="1"/>
  <c r="B1909" i="11"/>
  <c r="B1909" i="12" s="1"/>
  <c r="B1910" i="11"/>
  <c r="B1910" i="12" s="1"/>
  <c r="B1911" i="11"/>
  <c r="B1912" i="11"/>
  <c r="B1913" i="11"/>
  <c r="B1914" i="11"/>
  <c r="B1915" i="11"/>
  <c r="B1915" i="12" s="1"/>
  <c r="B1916" i="11"/>
  <c r="B1917" i="11"/>
  <c r="B1918" i="11"/>
  <c r="B1919" i="11"/>
  <c r="B1920" i="11"/>
  <c r="B1920" i="12" s="1"/>
  <c r="B1921" i="11"/>
  <c r="B1921" i="12" s="1"/>
  <c r="B1922" i="11"/>
  <c r="B1923" i="11"/>
  <c r="B1924" i="11"/>
  <c r="B1925" i="11"/>
  <c r="B1925" i="12" s="1"/>
  <c r="B1926" i="11"/>
  <c r="B1926" i="12" s="1"/>
  <c r="B1927" i="11"/>
  <c r="B1928" i="11"/>
  <c r="B1929" i="11"/>
  <c r="B1929" i="12" s="1"/>
  <c r="B1930" i="11"/>
  <c r="B1930" i="12" s="1"/>
  <c r="B1931" i="11"/>
  <c r="B1931" i="12" s="1"/>
  <c r="B1932" i="11"/>
  <c r="B1932" i="12" s="1"/>
  <c r="B1933" i="11"/>
  <c r="B1933" i="12" s="1"/>
  <c r="B1934" i="11"/>
  <c r="B1934" i="12" s="1"/>
  <c r="B1935" i="11"/>
  <c r="B1935" i="12" s="1"/>
  <c r="B1936" i="11"/>
  <c r="B1936" i="12" s="1"/>
  <c r="B1937" i="11"/>
  <c r="B1937" i="12" s="1"/>
  <c r="B1938" i="11"/>
  <c r="B1939" i="11"/>
  <c r="B1939" i="12" s="1"/>
  <c r="B1940" i="11"/>
  <c r="B1941" i="11"/>
  <c r="B1941" i="12" s="1"/>
  <c r="B1942" i="11"/>
  <c r="B1942" i="12" s="1"/>
  <c r="B1943" i="11"/>
  <c r="B1944" i="11"/>
  <c r="B1945" i="11"/>
  <c r="B1946" i="11"/>
  <c r="B1947" i="11"/>
  <c r="B1947" i="12" s="1"/>
  <c r="B1948" i="11"/>
  <c r="B1949" i="11"/>
  <c r="B1949" i="12" s="1"/>
  <c r="B1950" i="11"/>
  <c r="B1950" i="12" s="1"/>
  <c r="B1951" i="11"/>
  <c r="B1951" i="12" s="1"/>
  <c r="B1952" i="11"/>
  <c r="B1952" i="12" s="1"/>
  <c r="B1953" i="11"/>
  <c r="B1953" i="12" s="1"/>
  <c r="B1954" i="11"/>
  <c r="B1954" i="12" s="1"/>
  <c r="B1955" i="11"/>
  <c r="B1955" i="12" s="1"/>
  <c r="B1956" i="11"/>
  <c r="B1956" i="12" s="1"/>
  <c r="B1957" i="11"/>
  <c r="B1957" i="12" s="1"/>
  <c r="B1958" i="11"/>
  <c r="B1958" i="12" s="1"/>
  <c r="B1959" i="11"/>
  <c r="B1959" i="12" s="1"/>
  <c r="B1960" i="11"/>
  <c r="B1960" i="12" s="1"/>
  <c r="B1961" i="11"/>
  <c r="B1962" i="11"/>
  <c r="B1963" i="11"/>
  <c r="B1963" i="12" s="1"/>
  <c r="B1964" i="11"/>
  <c r="B1965" i="11"/>
  <c r="B1966" i="11"/>
  <c r="B1967" i="11"/>
  <c r="B1968" i="11"/>
  <c r="B1969" i="11"/>
  <c r="B1970" i="11"/>
  <c r="B1971" i="11"/>
  <c r="B1971" i="12" s="1"/>
  <c r="B1972" i="11"/>
  <c r="B1972" i="12" s="1"/>
  <c r="B1973" i="11"/>
  <c r="B1973" i="12" s="1"/>
  <c r="B1974" i="11"/>
  <c r="B1974" i="12" s="1"/>
  <c r="B1975" i="11"/>
  <c r="B1976" i="11"/>
  <c r="B1976" i="12" s="1"/>
  <c r="B1977" i="11"/>
  <c r="B1977" i="12" s="1"/>
  <c r="B1978" i="11"/>
  <c r="B1978" i="12" s="1"/>
  <c r="B1979" i="11"/>
  <c r="B1979" i="12" s="1"/>
  <c r="B1980" i="11"/>
  <c r="B1980" i="12" s="1"/>
  <c r="B1981" i="11"/>
  <c r="B1981" i="12" s="1"/>
  <c r="B1982" i="11"/>
  <c r="B1982" i="12" s="1"/>
  <c r="B1983" i="11"/>
  <c r="B1983" i="12" s="1"/>
  <c r="B1984" i="11"/>
  <c r="B1984" i="12" s="1"/>
  <c r="B1985" i="11"/>
  <c r="B1985" i="12" s="1"/>
  <c r="B1986" i="11"/>
  <c r="B1987" i="11"/>
  <c r="B2" i="11"/>
  <c r="B2" i="12" s="1"/>
  <c r="P19" i="9"/>
  <c r="P20" i="9"/>
  <c r="I2" i="12"/>
  <c r="I3" i="12"/>
  <c r="I4" i="12"/>
  <c r="I5" i="12"/>
  <c r="I6" i="12"/>
  <c r="I7" i="12"/>
  <c r="I8" i="12"/>
  <c r="I9" i="12"/>
  <c r="I10" i="12"/>
  <c r="I11" i="12"/>
  <c r="I12" i="12"/>
  <c r="I13" i="12"/>
  <c r="I14" i="12"/>
  <c r="I15" i="12"/>
  <c r="I16" i="12"/>
  <c r="I17" i="12"/>
  <c r="I18" i="12"/>
  <c r="I19" i="12"/>
  <c r="I20" i="12"/>
  <c r="I21" i="12"/>
  <c r="I22" i="12"/>
  <c r="I23" i="12"/>
  <c r="I24" i="12"/>
  <c r="I25" i="12"/>
  <c r="I26" i="12"/>
  <c r="I27" i="12"/>
  <c r="I28" i="12"/>
  <c r="I29" i="12"/>
  <c r="I30" i="12"/>
  <c r="I31" i="12"/>
  <c r="I32" i="12"/>
  <c r="I33" i="12"/>
  <c r="I34" i="12"/>
  <c r="I35" i="12"/>
  <c r="I36" i="12"/>
  <c r="I37" i="12"/>
  <c r="I38" i="12"/>
  <c r="I39" i="12"/>
  <c r="I40" i="12"/>
  <c r="I41" i="12"/>
  <c r="I42" i="12"/>
  <c r="I43" i="12"/>
  <c r="I44" i="12"/>
  <c r="I45" i="12"/>
  <c r="I46" i="12"/>
  <c r="I47" i="12"/>
  <c r="I48" i="12"/>
  <c r="I49" i="12"/>
  <c r="I50" i="12"/>
  <c r="I51" i="12"/>
  <c r="I52" i="12"/>
  <c r="I53" i="12"/>
  <c r="I54" i="12"/>
  <c r="I55" i="12"/>
  <c r="I56" i="12"/>
  <c r="I57" i="12"/>
  <c r="I58" i="12"/>
  <c r="I59" i="12"/>
  <c r="I60" i="12"/>
  <c r="I61" i="12"/>
  <c r="I62" i="12"/>
  <c r="I63" i="12"/>
  <c r="I64" i="12"/>
  <c r="I65" i="12"/>
  <c r="I66" i="12"/>
  <c r="I67" i="12"/>
  <c r="I68" i="12"/>
  <c r="I69" i="12"/>
  <c r="I70" i="12"/>
  <c r="I71" i="12"/>
  <c r="I72" i="12"/>
  <c r="I73" i="12"/>
  <c r="I74" i="12"/>
  <c r="I75" i="12"/>
  <c r="I76" i="12"/>
  <c r="I77" i="12"/>
  <c r="I78" i="12"/>
  <c r="I79" i="12"/>
  <c r="I80" i="12"/>
  <c r="I81" i="12"/>
  <c r="I82" i="12"/>
  <c r="I83" i="12"/>
  <c r="I84" i="12"/>
  <c r="I85" i="12"/>
  <c r="I86" i="12"/>
  <c r="I87" i="12"/>
  <c r="I88" i="12"/>
  <c r="I89" i="12"/>
  <c r="I90" i="12"/>
  <c r="I91" i="12"/>
  <c r="I92" i="12"/>
  <c r="I93" i="12"/>
  <c r="I94" i="12"/>
  <c r="I95" i="12"/>
  <c r="I96" i="12"/>
  <c r="I97" i="12"/>
  <c r="I98" i="12"/>
  <c r="I99" i="12"/>
  <c r="I100" i="12"/>
  <c r="I101" i="12"/>
  <c r="I102" i="12"/>
  <c r="I103" i="12"/>
  <c r="I104" i="12"/>
  <c r="I105" i="12"/>
  <c r="I106" i="12"/>
  <c r="I107" i="12"/>
  <c r="I108" i="12"/>
  <c r="I109" i="12"/>
  <c r="I110" i="12"/>
  <c r="I111" i="12"/>
  <c r="I112" i="12"/>
  <c r="I113" i="12"/>
  <c r="I114" i="12"/>
  <c r="I115" i="12"/>
  <c r="I116" i="12"/>
  <c r="I117" i="12"/>
  <c r="I118" i="12"/>
  <c r="I119" i="12"/>
  <c r="I120" i="12"/>
  <c r="I121" i="12"/>
  <c r="I122" i="12"/>
  <c r="I123" i="12"/>
  <c r="I124" i="12"/>
  <c r="I125" i="12"/>
  <c r="I126" i="12"/>
  <c r="I127" i="12"/>
  <c r="I128" i="12"/>
  <c r="I129" i="12"/>
  <c r="I130" i="12"/>
  <c r="I131" i="12"/>
  <c r="I132" i="12"/>
  <c r="I133" i="12"/>
  <c r="I134" i="12"/>
  <c r="I135" i="12"/>
  <c r="I136" i="12"/>
  <c r="I137" i="12"/>
  <c r="I138" i="12"/>
  <c r="I139" i="12"/>
  <c r="I140" i="12"/>
  <c r="I141" i="12"/>
  <c r="I142" i="12"/>
  <c r="I143" i="12"/>
  <c r="I144" i="12"/>
  <c r="I145" i="12"/>
  <c r="I146" i="12"/>
  <c r="I147" i="12"/>
  <c r="I148" i="12"/>
  <c r="I149" i="12"/>
  <c r="I150" i="12"/>
  <c r="I151" i="12"/>
  <c r="I152" i="12"/>
  <c r="I153" i="12"/>
  <c r="I154" i="12"/>
  <c r="I155" i="12"/>
  <c r="I156" i="12"/>
  <c r="I157" i="12"/>
  <c r="I158" i="12"/>
  <c r="I159" i="12"/>
  <c r="I160" i="12"/>
  <c r="I161" i="12"/>
  <c r="I162" i="12"/>
  <c r="I163" i="12"/>
  <c r="I164" i="12"/>
  <c r="I165" i="12"/>
  <c r="I166" i="12"/>
  <c r="I167" i="12"/>
  <c r="I168" i="12"/>
  <c r="I169" i="12"/>
  <c r="I170" i="12"/>
  <c r="I171" i="12"/>
  <c r="I172" i="12"/>
  <c r="I173" i="12"/>
  <c r="I174" i="12"/>
  <c r="I175" i="12"/>
  <c r="I176" i="12"/>
  <c r="I177" i="12"/>
  <c r="I178" i="12"/>
  <c r="I179" i="12"/>
  <c r="I180" i="12"/>
  <c r="I181" i="12"/>
  <c r="I182" i="12"/>
  <c r="I183" i="12"/>
  <c r="I184" i="12"/>
  <c r="I185" i="12"/>
  <c r="I186" i="12"/>
  <c r="I187" i="12"/>
  <c r="I188" i="12"/>
  <c r="I189" i="12"/>
  <c r="I190" i="12"/>
  <c r="I191" i="12"/>
  <c r="I192" i="12"/>
  <c r="I193" i="12"/>
  <c r="I194" i="12"/>
  <c r="I195" i="12"/>
  <c r="I196" i="12"/>
  <c r="I197" i="12"/>
  <c r="I198" i="12"/>
  <c r="I199" i="12"/>
  <c r="I200" i="12"/>
  <c r="I201" i="12"/>
  <c r="I202" i="12"/>
  <c r="I203" i="12"/>
  <c r="I204" i="12"/>
  <c r="I205" i="12"/>
  <c r="I206" i="12"/>
  <c r="I207" i="12"/>
  <c r="I208" i="12"/>
  <c r="I209" i="12"/>
  <c r="I210" i="12"/>
  <c r="I211" i="12"/>
  <c r="I212" i="12"/>
  <c r="I213" i="12"/>
  <c r="I214" i="12"/>
  <c r="I215" i="12"/>
  <c r="I216" i="12"/>
  <c r="I217" i="12"/>
  <c r="I218" i="12"/>
  <c r="I219" i="12"/>
  <c r="I220" i="12"/>
  <c r="I221" i="12"/>
  <c r="I222" i="12"/>
  <c r="I223" i="12"/>
  <c r="I224" i="12"/>
  <c r="I225" i="12"/>
  <c r="I226" i="12"/>
  <c r="I227" i="12"/>
  <c r="I228" i="12"/>
  <c r="I229" i="12"/>
  <c r="I230" i="12"/>
  <c r="I231" i="12"/>
  <c r="I232" i="12"/>
  <c r="I233" i="12"/>
  <c r="I234" i="12"/>
  <c r="I235" i="12"/>
  <c r="I236" i="12"/>
  <c r="I237" i="12"/>
  <c r="I238" i="12"/>
  <c r="I239" i="12"/>
  <c r="I240" i="12"/>
  <c r="I241" i="12"/>
  <c r="I242" i="12"/>
  <c r="I243" i="12"/>
  <c r="I244" i="12"/>
  <c r="I245" i="12"/>
  <c r="I246" i="12"/>
  <c r="I247" i="12"/>
  <c r="I248" i="12"/>
  <c r="I249" i="12"/>
  <c r="I250" i="12"/>
  <c r="I251" i="12"/>
  <c r="I252" i="12"/>
  <c r="I253" i="12"/>
  <c r="I254" i="12"/>
  <c r="I255" i="12"/>
  <c r="I256" i="12"/>
  <c r="I257" i="12"/>
  <c r="I258" i="12"/>
  <c r="I259" i="12"/>
  <c r="I260" i="12"/>
  <c r="I261" i="12"/>
  <c r="I262" i="12"/>
  <c r="I263" i="12"/>
  <c r="I264" i="12"/>
  <c r="I265" i="12"/>
  <c r="I266" i="12"/>
  <c r="I267" i="12"/>
  <c r="I268" i="12"/>
  <c r="I269" i="12"/>
  <c r="I270" i="12"/>
  <c r="I271" i="12"/>
  <c r="I272" i="12"/>
  <c r="I273" i="12"/>
  <c r="I274" i="12"/>
  <c r="I275" i="12"/>
  <c r="I276" i="12"/>
  <c r="I277" i="12"/>
  <c r="I278" i="12"/>
  <c r="I279" i="12"/>
  <c r="I280" i="12"/>
  <c r="I281" i="12"/>
  <c r="I282" i="12"/>
  <c r="I283" i="12"/>
  <c r="I284" i="12"/>
  <c r="I285" i="12"/>
  <c r="I286" i="12"/>
  <c r="I287" i="12"/>
  <c r="I288" i="12"/>
  <c r="I289" i="12"/>
  <c r="I290" i="12"/>
  <c r="I291" i="12"/>
  <c r="I292" i="12"/>
  <c r="I293" i="12"/>
  <c r="I294" i="12"/>
  <c r="I295" i="12"/>
  <c r="I296" i="12"/>
  <c r="I297" i="12"/>
  <c r="I298" i="12"/>
  <c r="I299" i="12"/>
  <c r="I300" i="12"/>
  <c r="I301" i="12"/>
  <c r="I302" i="12"/>
  <c r="I303" i="12"/>
  <c r="I304" i="12"/>
  <c r="I305" i="12"/>
  <c r="I306" i="12"/>
  <c r="I307" i="12"/>
  <c r="I308" i="12"/>
  <c r="I309" i="12"/>
  <c r="I310" i="12"/>
  <c r="I311" i="12"/>
  <c r="I312" i="12"/>
  <c r="I313" i="12"/>
  <c r="I314" i="12"/>
  <c r="I315" i="12"/>
  <c r="I316" i="12"/>
  <c r="I317" i="12"/>
  <c r="I318" i="12"/>
  <c r="I319" i="12"/>
  <c r="I320" i="12"/>
  <c r="I321" i="12"/>
  <c r="I322" i="12"/>
  <c r="I323" i="12"/>
  <c r="I324" i="12"/>
  <c r="I325" i="12"/>
  <c r="I326" i="12"/>
  <c r="I327" i="12"/>
  <c r="I328" i="12"/>
  <c r="I329" i="12"/>
  <c r="I330" i="12"/>
  <c r="I331" i="12"/>
  <c r="I332" i="12"/>
  <c r="I333" i="12"/>
  <c r="I334" i="12"/>
  <c r="I335" i="12"/>
  <c r="I336" i="12"/>
  <c r="I337" i="12"/>
  <c r="I338" i="12"/>
  <c r="I339" i="12"/>
  <c r="I340" i="12"/>
  <c r="I341" i="12"/>
  <c r="I342" i="12"/>
  <c r="I343" i="12"/>
  <c r="I344" i="12"/>
  <c r="I345" i="12"/>
  <c r="I346" i="12"/>
  <c r="I347" i="12"/>
  <c r="I348" i="12"/>
  <c r="I349" i="12"/>
  <c r="I350" i="12"/>
  <c r="I351" i="12"/>
  <c r="I352" i="12"/>
  <c r="I353" i="12"/>
  <c r="I354" i="12"/>
  <c r="I355" i="12"/>
  <c r="I356" i="12"/>
  <c r="I357" i="12"/>
  <c r="I358" i="12"/>
  <c r="I359" i="12"/>
  <c r="I360" i="12"/>
  <c r="I361" i="12"/>
  <c r="I362" i="12"/>
  <c r="I363" i="12"/>
  <c r="I364" i="12"/>
  <c r="I365" i="12"/>
  <c r="I366" i="12"/>
  <c r="I367" i="12"/>
  <c r="I368" i="12"/>
  <c r="I369" i="12"/>
  <c r="I370" i="12"/>
  <c r="I371" i="12"/>
  <c r="I372" i="12"/>
  <c r="I373" i="12"/>
  <c r="I374" i="12"/>
  <c r="I375" i="12"/>
  <c r="I376" i="12"/>
  <c r="I377" i="12"/>
  <c r="I378" i="12"/>
  <c r="I379" i="12"/>
  <c r="I380" i="12"/>
  <c r="I381" i="12"/>
  <c r="I382" i="12"/>
  <c r="I383" i="12"/>
  <c r="I384" i="12"/>
  <c r="I385" i="12"/>
  <c r="I386" i="12"/>
  <c r="I387" i="12"/>
  <c r="I388" i="12"/>
  <c r="I389" i="12"/>
  <c r="I390" i="12"/>
  <c r="I391" i="12"/>
  <c r="I392" i="12"/>
  <c r="I393" i="12"/>
  <c r="I394" i="12"/>
  <c r="I395" i="12"/>
  <c r="I396" i="12"/>
  <c r="I397" i="12"/>
  <c r="I398" i="12"/>
  <c r="I399" i="12"/>
  <c r="I400" i="12"/>
  <c r="I401" i="12"/>
  <c r="I402" i="12"/>
  <c r="I403" i="12"/>
  <c r="I404" i="12"/>
  <c r="I405" i="12"/>
  <c r="I406" i="12"/>
  <c r="I407" i="12"/>
  <c r="I408" i="12"/>
  <c r="I409" i="12"/>
  <c r="I410" i="12"/>
  <c r="I411" i="12"/>
  <c r="I412" i="12"/>
  <c r="I413" i="12"/>
  <c r="I414" i="12"/>
  <c r="I415" i="12"/>
  <c r="I416" i="12"/>
  <c r="I417" i="12"/>
  <c r="I418" i="12"/>
  <c r="I419" i="12"/>
  <c r="I420" i="12"/>
  <c r="I421" i="12"/>
  <c r="I422" i="12"/>
  <c r="I423" i="12"/>
  <c r="I424" i="12"/>
  <c r="I425" i="12"/>
  <c r="I426" i="12"/>
  <c r="I427" i="12"/>
  <c r="I428" i="12"/>
  <c r="I429" i="12"/>
  <c r="I430" i="12"/>
  <c r="I431" i="12"/>
  <c r="I432" i="12"/>
  <c r="I433" i="12"/>
  <c r="I434" i="12"/>
  <c r="I435" i="12"/>
  <c r="I436" i="12"/>
  <c r="I437" i="12"/>
  <c r="I438" i="12"/>
  <c r="I439" i="12"/>
  <c r="I440" i="12"/>
  <c r="I441" i="12"/>
  <c r="I442" i="12"/>
  <c r="I443" i="12"/>
  <c r="I444" i="12"/>
  <c r="I445" i="12"/>
  <c r="I446" i="12"/>
  <c r="I447" i="12"/>
  <c r="I448" i="12"/>
  <c r="I449" i="12"/>
  <c r="I450" i="12"/>
  <c r="I451" i="12"/>
  <c r="I452" i="12"/>
  <c r="I453" i="12"/>
  <c r="I454" i="12"/>
  <c r="I455" i="12"/>
  <c r="I456" i="12"/>
  <c r="I457" i="12"/>
  <c r="I458" i="12"/>
  <c r="I459" i="12"/>
  <c r="I460" i="12"/>
  <c r="I461" i="12"/>
  <c r="I462" i="12"/>
  <c r="I463" i="12"/>
  <c r="I464" i="12"/>
  <c r="I465" i="12"/>
  <c r="I466" i="12"/>
  <c r="I467" i="12"/>
  <c r="I468" i="12"/>
  <c r="I469" i="12"/>
  <c r="I470" i="12"/>
  <c r="I471" i="12"/>
  <c r="I472" i="12"/>
  <c r="I473" i="12"/>
  <c r="I474" i="12"/>
  <c r="I475" i="12"/>
  <c r="I476" i="12"/>
  <c r="I477" i="12"/>
  <c r="I478" i="12"/>
  <c r="I479" i="12"/>
  <c r="I480" i="12"/>
  <c r="I481" i="12"/>
  <c r="I482" i="12"/>
  <c r="I483" i="12"/>
  <c r="I484" i="12"/>
  <c r="I485" i="12"/>
  <c r="I486" i="12"/>
  <c r="I487" i="12"/>
  <c r="I488" i="12"/>
  <c r="I489" i="12"/>
  <c r="I490" i="12"/>
  <c r="I491" i="12"/>
  <c r="I492" i="12"/>
  <c r="I493" i="12"/>
  <c r="I494" i="12"/>
  <c r="I495" i="12"/>
  <c r="I496" i="12"/>
  <c r="I497" i="12"/>
  <c r="I498" i="12"/>
  <c r="I499" i="12"/>
  <c r="I500" i="12"/>
  <c r="I501" i="12"/>
  <c r="I502" i="12"/>
  <c r="I503" i="12"/>
  <c r="I504" i="12"/>
  <c r="I505" i="12"/>
  <c r="I506" i="12"/>
  <c r="I507" i="12"/>
  <c r="I508" i="12"/>
  <c r="I509" i="12"/>
  <c r="I510" i="12"/>
  <c r="I511" i="12"/>
  <c r="I512" i="12"/>
  <c r="I513" i="12"/>
  <c r="I514" i="12"/>
  <c r="I515" i="12"/>
  <c r="I516" i="12"/>
  <c r="I517" i="12"/>
  <c r="I518" i="12"/>
  <c r="I519" i="12"/>
  <c r="I520" i="12"/>
  <c r="I521" i="12"/>
  <c r="I522" i="12"/>
  <c r="I523" i="12"/>
  <c r="I524" i="12"/>
  <c r="I525" i="12"/>
  <c r="I526" i="12"/>
  <c r="I527" i="12"/>
  <c r="I528" i="12"/>
  <c r="I529" i="12"/>
  <c r="I530" i="12"/>
  <c r="I531" i="12"/>
  <c r="I532" i="12"/>
  <c r="I533" i="12"/>
  <c r="I534" i="12"/>
  <c r="I535" i="12"/>
  <c r="I536" i="12"/>
  <c r="I537" i="12"/>
  <c r="I538" i="12"/>
  <c r="I539" i="12"/>
  <c r="I540" i="12"/>
  <c r="I541" i="12"/>
  <c r="I542" i="12"/>
  <c r="I543" i="12"/>
  <c r="I544" i="12"/>
  <c r="I545" i="12"/>
  <c r="I546" i="12"/>
  <c r="I547" i="12"/>
  <c r="I548" i="12"/>
  <c r="I549" i="12"/>
  <c r="I550" i="12"/>
  <c r="I551" i="12"/>
  <c r="I552" i="12"/>
  <c r="I553" i="12"/>
  <c r="I554" i="12"/>
  <c r="I555" i="12"/>
  <c r="I556" i="12"/>
  <c r="I557" i="12"/>
  <c r="I558" i="12"/>
  <c r="I559" i="12"/>
  <c r="I560" i="12"/>
  <c r="I561" i="12"/>
  <c r="I562" i="12"/>
  <c r="I563" i="12"/>
  <c r="I564" i="12"/>
  <c r="I565" i="12"/>
  <c r="I566" i="12"/>
  <c r="I567" i="12"/>
  <c r="I568" i="12"/>
  <c r="I569" i="12"/>
  <c r="I570" i="12"/>
  <c r="I571" i="12"/>
  <c r="I572" i="12"/>
  <c r="I573" i="12"/>
  <c r="I574" i="12"/>
  <c r="I575" i="12"/>
  <c r="I576" i="12"/>
  <c r="I577" i="12"/>
  <c r="I578" i="12"/>
  <c r="I579" i="12"/>
  <c r="I580" i="12"/>
  <c r="I581" i="12"/>
  <c r="I582" i="12"/>
  <c r="I583" i="12"/>
  <c r="I584" i="12"/>
  <c r="I585" i="12"/>
  <c r="I586" i="12"/>
  <c r="I587" i="12"/>
  <c r="I588" i="12"/>
  <c r="I589" i="12"/>
  <c r="I590" i="12"/>
  <c r="I591" i="12"/>
  <c r="I592" i="12"/>
  <c r="I593" i="12"/>
  <c r="I594" i="12"/>
  <c r="I595" i="12"/>
  <c r="I596" i="12"/>
  <c r="I597" i="12"/>
  <c r="I598" i="12"/>
  <c r="I599" i="12"/>
  <c r="I600" i="12"/>
  <c r="I601" i="12"/>
  <c r="I602" i="12"/>
  <c r="I603" i="12"/>
  <c r="I604" i="12"/>
  <c r="I605" i="12"/>
  <c r="I606" i="12"/>
  <c r="I607" i="12"/>
  <c r="I608" i="12"/>
  <c r="I609" i="12"/>
  <c r="I610" i="12"/>
  <c r="I611" i="12"/>
  <c r="I612" i="12"/>
  <c r="I613" i="12"/>
  <c r="I614" i="12"/>
  <c r="I615" i="12"/>
  <c r="I616" i="12"/>
  <c r="I617" i="12"/>
  <c r="I618" i="12"/>
  <c r="I619" i="12"/>
  <c r="I620" i="12"/>
  <c r="I621" i="12"/>
  <c r="I622" i="12"/>
  <c r="I623" i="12"/>
  <c r="I624" i="12"/>
  <c r="I625" i="12"/>
  <c r="I626" i="12"/>
  <c r="I627" i="12"/>
  <c r="I628" i="12"/>
  <c r="I629" i="12"/>
  <c r="I630" i="12"/>
  <c r="I631" i="12"/>
  <c r="I632" i="12"/>
  <c r="I633" i="12"/>
  <c r="I634" i="12"/>
  <c r="I635" i="12"/>
  <c r="I636" i="12"/>
  <c r="I637" i="12"/>
  <c r="I638" i="12"/>
  <c r="I639" i="12"/>
  <c r="I640" i="12"/>
  <c r="I641" i="12"/>
  <c r="I642" i="12"/>
  <c r="I643" i="12"/>
  <c r="I644" i="12"/>
  <c r="I645" i="12"/>
  <c r="I646" i="12"/>
  <c r="I647" i="12"/>
  <c r="I648" i="12"/>
  <c r="I649" i="12"/>
  <c r="I650" i="12"/>
  <c r="I651" i="12"/>
  <c r="I652" i="12"/>
  <c r="I653" i="12"/>
  <c r="I654" i="12"/>
  <c r="I655" i="12"/>
  <c r="I656" i="12"/>
  <c r="I657" i="12"/>
  <c r="I658" i="12"/>
  <c r="I659" i="12"/>
  <c r="I660" i="12"/>
  <c r="I661" i="12"/>
  <c r="I662" i="12"/>
  <c r="I663" i="12"/>
  <c r="I664" i="12"/>
  <c r="I665" i="12"/>
  <c r="I666" i="12"/>
  <c r="I667" i="12"/>
  <c r="I668" i="12"/>
  <c r="I669" i="12"/>
  <c r="I670" i="12"/>
  <c r="I671" i="12"/>
  <c r="I672" i="12"/>
  <c r="I673" i="12"/>
  <c r="I674" i="12"/>
  <c r="I675" i="12"/>
  <c r="I676" i="12"/>
  <c r="I677" i="12"/>
  <c r="I678" i="12"/>
  <c r="I679" i="12"/>
  <c r="I680" i="12"/>
  <c r="I681" i="12"/>
  <c r="I682" i="12"/>
  <c r="I683" i="12"/>
  <c r="I684" i="12"/>
  <c r="I685" i="12"/>
  <c r="I686" i="12"/>
  <c r="I687" i="12"/>
  <c r="I688" i="12"/>
  <c r="I689" i="12"/>
  <c r="I690" i="12"/>
  <c r="I691" i="12"/>
  <c r="I692" i="12"/>
  <c r="I693" i="12"/>
  <c r="I694" i="12"/>
  <c r="I695" i="12"/>
  <c r="I696" i="12"/>
  <c r="I697" i="12"/>
  <c r="I698" i="12"/>
  <c r="I699" i="12"/>
  <c r="I700" i="12"/>
  <c r="I701" i="12"/>
  <c r="I702" i="12"/>
  <c r="I703" i="12"/>
  <c r="I704" i="12"/>
  <c r="I705" i="12"/>
  <c r="I706" i="12"/>
  <c r="I707" i="12"/>
  <c r="I708" i="12"/>
  <c r="I709" i="12"/>
  <c r="I710" i="12"/>
  <c r="I711" i="12"/>
  <c r="I712" i="12"/>
  <c r="I713" i="12"/>
  <c r="I714" i="12"/>
  <c r="I715" i="12"/>
  <c r="I716" i="12"/>
  <c r="I717" i="12"/>
  <c r="I718" i="12"/>
  <c r="I719" i="12"/>
  <c r="I720" i="12"/>
  <c r="I721" i="12"/>
  <c r="I722" i="12"/>
  <c r="I723" i="12"/>
  <c r="I724" i="12"/>
  <c r="I725" i="12"/>
  <c r="I726" i="12"/>
  <c r="I727" i="12"/>
  <c r="I728" i="12"/>
  <c r="I729" i="12"/>
  <c r="I730" i="12"/>
  <c r="I731" i="12"/>
  <c r="I732" i="12"/>
  <c r="I733" i="12"/>
  <c r="I734" i="12"/>
  <c r="I735" i="12"/>
  <c r="I736" i="12"/>
  <c r="I737" i="12"/>
  <c r="I738" i="12"/>
  <c r="I739" i="12"/>
  <c r="I740" i="12"/>
  <c r="I741" i="12"/>
  <c r="I742" i="12"/>
  <c r="I743" i="12"/>
  <c r="I744" i="12"/>
  <c r="I745" i="12"/>
  <c r="I746" i="12"/>
  <c r="I747" i="12"/>
  <c r="I748" i="12"/>
  <c r="I749" i="12"/>
  <c r="I750" i="12"/>
  <c r="I751" i="12"/>
  <c r="I752" i="12"/>
  <c r="I753" i="12"/>
  <c r="I754" i="12"/>
  <c r="I755" i="12"/>
  <c r="I756" i="12"/>
  <c r="I757" i="12"/>
  <c r="I758" i="12"/>
  <c r="I759" i="12"/>
  <c r="I760" i="12"/>
  <c r="I761" i="12"/>
  <c r="I762" i="12"/>
  <c r="I763" i="12"/>
  <c r="I764" i="12"/>
  <c r="I765" i="12"/>
  <c r="I766" i="12"/>
  <c r="I767" i="12"/>
  <c r="I768" i="12"/>
  <c r="I769" i="12"/>
  <c r="I770" i="12"/>
  <c r="I771" i="12"/>
  <c r="I772" i="12"/>
  <c r="I773" i="12"/>
  <c r="I774" i="12"/>
  <c r="I775" i="12"/>
  <c r="I776" i="12"/>
  <c r="I777" i="12"/>
  <c r="I778" i="12"/>
  <c r="I779" i="12"/>
  <c r="I780" i="12"/>
  <c r="I781" i="12"/>
  <c r="I782" i="12"/>
  <c r="I783" i="12"/>
  <c r="I784" i="12"/>
  <c r="I785" i="12"/>
  <c r="I786" i="12"/>
  <c r="I787" i="12"/>
  <c r="I788" i="12"/>
  <c r="I789" i="12"/>
  <c r="I790" i="12"/>
  <c r="I791" i="12"/>
  <c r="I792" i="12"/>
  <c r="I793" i="12"/>
  <c r="I794" i="12"/>
  <c r="I795" i="12"/>
  <c r="I796" i="12"/>
  <c r="I797" i="12"/>
  <c r="I798" i="12"/>
  <c r="I799" i="12"/>
  <c r="I800" i="12"/>
  <c r="I801" i="12"/>
  <c r="I802" i="12"/>
  <c r="I803" i="12"/>
  <c r="I804" i="12"/>
  <c r="I805" i="12"/>
  <c r="I806" i="12"/>
  <c r="I807" i="12"/>
  <c r="I808" i="12"/>
  <c r="I809" i="12"/>
  <c r="I810" i="12"/>
  <c r="I811" i="12"/>
  <c r="I812" i="12"/>
  <c r="I813" i="12"/>
  <c r="I814" i="12"/>
  <c r="I815" i="12"/>
  <c r="I816" i="12"/>
  <c r="I817" i="12"/>
  <c r="I818" i="12"/>
  <c r="I819" i="12"/>
  <c r="I820" i="12"/>
  <c r="I821" i="12"/>
  <c r="I822" i="12"/>
  <c r="I823" i="12"/>
  <c r="I824" i="12"/>
  <c r="I825" i="12"/>
  <c r="I826" i="12"/>
  <c r="I827" i="12"/>
  <c r="I828" i="12"/>
  <c r="I829" i="12"/>
  <c r="I830" i="12"/>
  <c r="I831" i="12"/>
  <c r="I832" i="12"/>
  <c r="I833" i="12"/>
  <c r="I834" i="12"/>
  <c r="I835" i="12"/>
  <c r="I836" i="12"/>
  <c r="I837" i="12"/>
  <c r="I838" i="12"/>
  <c r="I839" i="12"/>
  <c r="I840" i="12"/>
  <c r="I841" i="12"/>
  <c r="I842" i="12"/>
  <c r="I843" i="12"/>
  <c r="I844" i="12"/>
  <c r="I845" i="12"/>
  <c r="I846" i="12"/>
  <c r="I847" i="12"/>
  <c r="I848" i="12"/>
  <c r="I849" i="12"/>
  <c r="I850" i="12"/>
  <c r="I851" i="12"/>
  <c r="I852" i="12"/>
  <c r="I853" i="12"/>
  <c r="I854" i="12"/>
  <c r="I855" i="12"/>
  <c r="I856" i="12"/>
  <c r="I857" i="12"/>
  <c r="I858" i="12"/>
  <c r="I859" i="12"/>
  <c r="I860" i="12"/>
  <c r="I861" i="12"/>
  <c r="I862" i="12"/>
  <c r="I863" i="12"/>
  <c r="I864" i="12"/>
  <c r="I865" i="12"/>
  <c r="I866" i="12"/>
  <c r="I867" i="12"/>
  <c r="I868" i="12"/>
  <c r="I869" i="12"/>
  <c r="I870" i="12"/>
  <c r="I871" i="12"/>
  <c r="I872" i="12"/>
  <c r="I873" i="12"/>
  <c r="I874" i="12"/>
  <c r="I875" i="12"/>
  <c r="I876" i="12"/>
  <c r="I877" i="12"/>
  <c r="I878" i="12"/>
  <c r="I879" i="12"/>
  <c r="I880" i="12"/>
  <c r="I881" i="12"/>
  <c r="I882" i="12"/>
  <c r="I883" i="12"/>
  <c r="I884" i="12"/>
  <c r="I885" i="12"/>
  <c r="I886" i="12"/>
  <c r="I887" i="12"/>
  <c r="I888" i="12"/>
  <c r="I889" i="12"/>
  <c r="I890" i="12"/>
  <c r="I891" i="12"/>
  <c r="I892" i="12"/>
  <c r="I893" i="12"/>
  <c r="I894" i="12"/>
  <c r="I895" i="12"/>
  <c r="I896" i="12"/>
  <c r="I897" i="12"/>
  <c r="I898" i="12"/>
  <c r="I899" i="12"/>
  <c r="I900" i="12"/>
  <c r="I901" i="12"/>
  <c r="I902" i="12"/>
  <c r="I903" i="12"/>
  <c r="I904" i="12"/>
  <c r="I905" i="12"/>
  <c r="I906" i="12"/>
  <c r="I907" i="12"/>
  <c r="I908" i="12"/>
  <c r="I909" i="12"/>
  <c r="I910" i="12"/>
  <c r="I911" i="12"/>
  <c r="I912" i="12"/>
  <c r="I913" i="12"/>
  <c r="I914" i="12"/>
  <c r="I915" i="12"/>
  <c r="I916" i="12"/>
  <c r="I917" i="12"/>
  <c r="I918" i="12"/>
  <c r="I919" i="12"/>
  <c r="I920" i="12"/>
  <c r="I921" i="12"/>
  <c r="I922" i="12"/>
  <c r="I923" i="12"/>
  <c r="I924" i="12"/>
  <c r="I925" i="12"/>
  <c r="I926" i="12"/>
  <c r="I927" i="12"/>
  <c r="I928" i="12"/>
  <c r="I929" i="12"/>
  <c r="I930" i="12"/>
  <c r="I931" i="12"/>
  <c r="I932" i="12"/>
  <c r="I933" i="12"/>
  <c r="I934" i="12"/>
  <c r="I935" i="12"/>
  <c r="I936" i="12"/>
  <c r="I937" i="12"/>
  <c r="I938" i="12"/>
  <c r="I939" i="12"/>
  <c r="I940" i="12"/>
  <c r="I941" i="12"/>
  <c r="I942" i="12"/>
  <c r="I943" i="12"/>
  <c r="I944" i="12"/>
  <c r="I945" i="12"/>
  <c r="I946" i="12"/>
  <c r="I947" i="12"/>
  <c r="I948" i="12"/>
  <c r="I949" i="12"/>
  <c r="I950" i="12"/>
  <c r="I951" i="12"/>
  <c r="I952" i="12"/>
  <c r="I953" i="12"/>
  <c r="I954" i="12"/>
  <c r="I955" i="12"/>
  <c r="I956" i="12"/>
  <c r="I957" i="12"/>
  <c r="I958" i="12"/>
  <c r="I959" i="12"/>
  <c r="I960" i="12"/>
  <c r="I961" i="12"/>
  <c r="I962" i="12"/>
  <c r="I963" i="12"/>
  <c r="I964" i="12"/>
  <c r="I965" i="12"/>
  <c r="I966" i="12"/>
  <c r="I967" i="12"/>
  <c r="I968" i="12"/>
  <c r="I969" i="12"/>
  <c r="I970" i="12"/>
  <c r="I971" i="12"/>
  <c r="I972" i="12"/>
  <c r="I973" i="12"/>
  <c r="I974" i="12"/>
  <c r="I975" i="12"/>
  <c r="I976" i="12"/>
  <c r="I977" i="12"/>
  <c r="I978" i="12"/>
  <c r="I979" i="12"/>
  <c r="I980" i="12"/>
  <c r="I981" i="12"/>
  <c r="I982" i="12"/>
  <c r="I983" i="12"/>
  <c r="I984" i="12"/>
  <c r="I985" i="12"/>
  <c r="I986" i="12"/>
  <c r="I987" i="12"/>
  <c r="I988" i="12"/>
  <c r="I989" i="12"/>
  <c r="I990" i="12"/>
  <c r="I991" i="12"/>
  <c r="I992" i="12"/>
  <c r="I993" i="12"/>
  <c r="I994" i="12"/>
  <c r="I995" i="12"/>
  <c r="I996" i="12"/>
  <c r="I997" i="12"/>
  <c r="I998" i="12"/>
  <c r="I999" i="12"/>
  <c r="I1000" i="12"/>
  <c r="I1001" i="12"/>
  <c r="I1002" i="12"/>
  <c r="I1003" i="12"/>
  <c r="I1004" i="12"/>
  <c r="I1005" i="12"/>
  <c r="I1006" i="12"/>
  <c r="I1007" i="12"/>
  <c r="I1008" i="12"/>
  <c r="I1009" i="12"/>
  <c r="I1010" i="12"/>
  <c r="I1011" i="12"/>
  <c r="I1012" i="12"/>
  <c r="I1013" i="12"/>
  <c r="I1014" i="12"/>
  <c r="I1015" i="12"/>
  <c r="I1016" i="12"/>
  <c r="I1017" i="12"/>
  <c r="I1018" i="12"/>
  <c r="I1019" i="12"/>
  <c r="I1020" i="12"/>
  <c r="I1021" i="12"/>
  <c r="I1022" i="12"/>
  <c r="I1023" i="12"/>
  <c r="I1024" i="12"/>
  <c r="I1025" i="12"/>
  <c r="I1026" i="12"/>
  <c r="I1027" i="12"/>
  <c r="I1028" i="12"/>
  <c r="I1029" i="12"/>
  <c r="I1030" i="12"/>
  <c r="I1031" i="12"/>
  <c r="I1032" i="12"/>
  <c r="I1033" i="12"/>
  <c r="I1034" i="12"/>
  <c r="I1035" i="12"/>
  <c r="I1036" i="12"/>
  <c r="I1037" i="12"/>
  <c r="I1038" i="12"/>
  <c r="I1039" i="12"/>
  <c r="I1040" i="12"/>
  <c r="I1041" i="12"/>
  <c r="I1042" i="12"/>
  <c r="I1043" i="12"/>
  <c r="I1044" i="12"/>
  <c r="I1045" i="12"/>
  <c r="I1046" i="12"/>
  <c r="I1047" i="12"/>
  <c r="I1048" i="12"/>
  <c r="I1049" i="12"/>
  <c r="I1050" i="12"/>
  <c r="I1051" i="12"/>
  <c r="I1052" i="12"/>
  <c r="I1053" i="12"/>
  <c r="I1054" i="12"/>
  <c r="I1055" i="12"/>
  <c r="I1056" i="12"/>
  <c r="I1057" i="12"/>
  <c r="I1058" i="12"/>
  <c r="I1059" i="12"/>
  <c r="I1060" i="12"/>
  <c r="I1061" i="12"/>
  <c r="I1062" i="12"/>
  <c r="I1063" i="12"/>
  <c r="I1064" i="12"/>
  <c r="I1065" i="12"/>
  <c r="I1066" i="12"/>
  <c r="I1067" i="12"/>
  <c r="I1068" i="12"/>
  <c r="I1069" i="12"/>
  <c r="I1070" i="12"/>
  <c r="I1071" i="12"/>
  <c r="I1072" i="12"/>
  <c r="I1073" i="12"/>
  <c r="I1074" i="12"/>
  <c r="I1075" i="12"/>
  <c r="I1076" i="12"/>
  <c r="I1077" i="12"/>
  <c r="I1078" i="12"/>
  <c r="I1079" i="12"/>
  <c r="I1080" i="12"/>
  <c r="I1081" i="12"/>
  <c r="I1082" i="12"/>
  <c r="I1083" i="12"/>
  <c r="I1084" i="12"/>
  <c r="I1085" i="12"/>
  <c r="I1086" i="12"/>
  <c r="I1087" i="12"/>
  <c r="I1088" i="12"/>
  <c r="I1089" i="12"/>
  <c r="I1090" i="12"/>
  <c r="I1091" i="12"/>
  <c r="I1092" i="12"/>
  <c r="I1093" i="12"/>
  <c r="I1094" i="12"/>
  <c r="I1095" i="12"/>
  <c r="I1096" i="12"/>
  <c r="I1097" i="12"/>
  <c r="I1098" i="12"/>
  <c r="I1099" i="12"/>
  <c r="I1100" i="12"/>
  <c r="I1101" i="12"/>
  <c r="I1102" i="12"/>
  <c r="I1103" i="12"/>
  <c r="I1104" i="12"/>
  <c r="I1105" i="12"/>
  <c r="I1106" i="12"/>
  <c r="I1107" i="12"/>
  <c r="I1108" i="12"/>
  <c r="I1109" i="12"/>
  <c r="I1110" i="12"/>
  <c r="I1111" i="12"/>
  <c r="I1112" i="12"/>
  <c r="I1113" i="12"/>
  <c r="I1114" i="12"/>
  <c r="I1115" i="12"/>
  <c r="I1116" i="12"/>
  <c r="I1117" i="12"/>
  <c r="I1118" i="12"/>
  <c r="I1119" i="12"/>
  <c r="I1120" i="12"/>
  <c r="I1121" i="12"/>
  <c r="I1122" i="12"/>
  <c r="I1123" i="12"/>
  <c r="I1124" i="12"/>
  <c r="I1125" i="12"/>
  <c r="I1126" i="12"/>
  <c r="I1127" i="12"/>
  <c r="I1128" i="12"/>
  <c r="I1129" i="12"/>
  <c r="I1130" i="12"/>
  <c r="I1131" i="12"/>
  <c r="I1132" i="12"/>
  <c r="I1133" i="12"/>
  <c r="I1134" i="12"/>
  <c r="I1135" i="12"/>
  <c r="I1136" i="12"/>
  <c r="I1137" i="12"/>
  <c r="I1138" i="12"/>
  <c r="I1139" i="12"/>
  <c r="I1140" i="12"/>
  <c r="I1141" i="12"/>
  <c r="I1142" i="12"/>
  <c r="I1143" i="12"/>
  <c r="I1144" i="12"/>
  <c r="I1145" i="12"/>
  <c r="I1146" i="12"/>
  <c r="I1147" i="12"/>
  <c r="I1148" i="12"/>
  <c r="I1149" i="12"/>
  <c r="I1150" i="12"/>
  <c r="I1151" i="12"/>
  <c r="I1152" i="12"/>
  <c r="I1153" i="12"/>
  <c r="I1154" i="12"/>
  <c r="I1155" i="12"/>
  <c r="I1156" i="12"/>
  <c r="I1157" i="12"/>
  <c r="I1158" i="12"/>
  <c r="I1159" i="12"/>
  <c r="I1160" i="12"/>
  <c r="I1161" i="12"/>
  <c r="I1162" i="12"/>
  <c r="I1163" i="12"/>
  <c r="I1164" i="12"/>
  <c r="I1165" i="12"/>
  <c r="I1166" i="12"/>
  <c r="I1167" i="12"/>
  <c r="I1168" i="12"/>
  <c r="I1169" i="12"/>
  <c r="I1170" i="12"/>
  <c r="I1171" i="12"/>
  <c r="I1172" i="12"/>
  <c r="I1173" i="12"/>
  <c r="I1174" i="12"/>
  <c r="I1175" i="12"/>
  <c r="I1176" i="12"/>
  <c r="I1177" i="12"/>
  <c r="I1178" i="12"/>
  <c r="I1179" i="12"/>
  <c r="I1180" i="12"/>
  <c r="I1181" i="12"/>
  <c r="I1182" i="12"/>
  <c r="I1183" i="12"/>
  <c r="I1184" i="12"/>
  <c r="I1185" i="12"/>
  <c r="I1186" i="12"/>
  <c r="I1187" i="12"/>
  <c r="I1188" i="12"/>
  <c r="I1189" i="12"/>
  <c r="I1190" i="12"/>
  <c r="I1191" i="12"/>
  <c r="I1192" i="12"/>
  <c r="I1193" i="12"/>
  <c r="I1194" i="12"/>
  <c r="I1195" i="12"/>
  <c r="I1196" i="12"/>
  <c r="I1197" i="12"/>
  <c r="I1198" i="12"/>
  <c r="I1199" i="12"/>
  <c r="I1200" i="12"/>
  <c r="I1201" i="12"/>
  <c r="I1202" i="12"/>
  <c r="I1203" i="12"/>
  <c r="I1204" i="12"/>
  <c r="I1205" i="12"/>
  <c r="I1206" i="12"/>
  <c r="I1207" i="12"/>
  <c r="I1208" i="12"/>
  <c r="I1209" i="12"/>
  <c r="I1210" i="12"/>
  <c r="I1211" i="12"/>
  <c r="I1212" i="12"/>
  <c r="I1213" i="12"/>
  <c r="I1214" i="12"/>
  <c r="I1215" i="12"/>
  <c r="I1216" i="12"/>
  <c r="I1217" i="12"/>
  <c r="I1218" i="12"/>
  <c r="I1219" i="12"/>
  <c r="I1220" i="12"/>
  <c r="I1221" i="12"/>
  <c r="I1222" i="12"/>
  <c r="I1223" i="12"/>
  <c r="I1224" i="12"/>
  <c r="I1225" i="12"/>
  <c r="I1226" i="12"/>
  <c r="I1227" i="12"/>
  <c r="I1228" i="12"/>
  <c r="I1229" i="12"/>
  <c r="I1230" i="12"/>
  <c r="I1231" i="12"/>
  <c r="I1232" i="12"/>
  <c r="I1233" i="12"/>
  <c r="I1234" i="12"/>
  <c r="I1235" i="12"/>
  <c r="I1236" i="12"/>
  <c r="I1237" i="12"/>
  <c r="I1238" i="12"/>
  <c r="I1239" i="12"/>
  <c r="I1240" i="12"/>
  <c r="I1241" i="12"/>
  <c r="I1242" i="12"/>
  <c r="I1243" i="12"/>
  <c r="I1244" i="12"/>
  <c r="I1245" i="12"/>
  <c r="I1246" i="12"/>
  <c r="I1247" i="12"/>
  <c r="I1248" i="12"/>
  <c r="I1249" i="12"/>
  <c r="I1250" i="12"/>
  <c r="I1251" i="12"/>
  <c r="I1252" i="12"/>
  <c r="I1253" i="12"/>
  <c r="I1254" i="12"/>
  <c r="I1255" i="12"/>
  <c r="I1256" i="12"/>
  <c r="I1257" i="12"/>
  <c r="I1258" i="12"/>
  <c r="I1259" i="12"/>
  <c r="I1260" i="12"/>
  <c r="I1261" i="12"/>
  <c r="I1262" i="12"/>
  <c r="I1263" i="12"/>
  <c r="I1264" i="12"/>
  <c r="I1265" i="12"/>
  <c r="I1266" i="12"/>
  <c r="I1267" i="12"/>
  <c r="I1268" i="12"/>
  <c r="I1269" i="12"/>
  <c r="I1270" i="12"/>
  <c r="I1271" i="12"/>
  <c r="I1272" i="12"/>
  <c r="I1273" i="12"/>
  <c r="I1274" i="12"/>
  <c r="I1275" i="12"/>
  <c r="I1276" i="12"/>
  <c r="I1277" i="12"/>
  <c r="I1278" i="12"/>
  <c r="I1279" i="12"/>
  <c r="I1280" i="12"/>
  <c r="I1281" i="12"/>
  <c r="I1282" i="12"/>
  <c r="I1283" i="12"/>
  <c r="I1284" i="12"/>
  <c r="I1285" i="12"/>
  <c r="I1286" i="12"/>
  <c r="I1287" i="12"/>
  <c r="I1288" i="12"/>
  <c r="I1289" i="12"/>
  <c r="I1290" i="12"/>
  <c r="I1291" i="12"/>
  <c r="I1292" i="12"/>
  <c r="I1293" i="12"/>
  <c r="I1294" i="12"/>
  <c r="I1295" i="12"/>
  <c r="I1296" i="12"/>
  <c r="I1297" i="12"/>
  <c r="I1298" i="12"/>
  <c r="I1299" i="12"/>
  <c r="I1300" i="12"/>
  <c r="I1301" i="12"/>
  <c r="I1302" i="12"/>
  <c r="I1303" i="12"/>
  <c r="I1304" i="12"/>
  <c r="I1305" i="12"/>
  <c r="I1306" i="12"/>
  <c r="I1307" i="12"/>
  <c r="I1308" i="12"/>
  <c r="I1309" i="12"/>
  <c r="I1310" i="12"/>
  <c r="I1311" i="12"/>
  <c r="I1312" i="12"/>
  <c r="I1313" i="12"/>
  <c r="I1314" i="12"/>
  <c r="I1315" i="12"/>
  <c r="I1316" i="12"/>
  <c r="I1317" i="12"/>
  <c r="I1318" i="12"/>
  <c r="I1319" i="12"/>
  <c r="I1320" i="12"/>
  <c r="I1321" i="12"/>
  <c r="I1322" i="12"/>
  <c r="I1323" i="12"/>
  <c r="I1324" i="12"/>
  <c r="I1325" i="12"/>
  <c r="I1326" i="12"/>
  <c r="I1327" i="12"/>
  <c r="I1328" i="12"/>
  <c r="I1329" i="12"/>
  <c r="I1330" i="12"/>
  <c r="I1331" i="12"/>
  <c r="I1332" i="12"/>
  <c r="I1333" i="12"/>
  <c r="I1334" i="12"/>
  <c r="I1335" i="12"/>
  <c r="I1336" i="12"/>
  <c r="I1337" i="12"/>
  <c r="I1338" i="12"/>
  <c r="I1339" i="12"/>
  <c r="I1340" i="12"/>
  <c r="I1341" i="12"/>
  <c r="I1342" i="12"/>
  <c r="I1343" i="12"/>
  <c r="I1344" i="12"/>
  <c r="I1345" i="12"/>
  <c r="I1346" i="12"/>
  <c r="I1347" i="12"/>
  <c r="I1348" i="12"/>
  <c r="I1349" i="12"/>
  <c r="I1350" i="12"/>
  <c r="I1351" i="12"/>
  <c r="I1352" i="12"/>
  <c r="I1353" i="12"/>
  <c r="I1354" i="12"/>
  <c r="I1355" i="12"/>
  <c r="I1356" i="12"/>
  <c r="I1357" i="12"/>
  <c r="I1358" i="12"/>
  <c r="I1359" i="12"/>
  <c r="I1360" i="12"/>
  <c r="I1361" i="12"/>
  <c r="I1362" i="12"/>
  <c r="I1363" i="12"/>
  <c r="I1364" i="12"/>
  <c r="I1365" i="12"/>
  <c r="I1366" i="12"/>
  <c r="I1367" i="12"/>
  <c r="I1368" i="12"/>
  <c r="I1369" i="12"/>
  <c r="I1370" i="12"/>
  <c r="I1371" i="12"/>
  <c r="I1372" i="12"/>
  <c r="I1373" i="12"/>
  <c r="I1374" i="12"/>
  <c r="I1375" i="12"/>
  <c r="I1376" i="12"/>
  <c r="I1377" i="12"/>
  <c r="I1378" i="12"/>
  <c r="I1379" i="12"/>
  <c r="I1380" i="12"/>
  <c r="I1381" i="12"/>
  <c r="I1382" i="12"/>
  <c r="I1383" i="12"/>
  <c r="I1384" i="12"/>
  <c r="I1385" i="12"/>
  <c r="I1386" i="12"/>
  <c r="I1387" i="12"/>
  <c r="I1388" i="12"/>
  <c r="I1389" i="12"/>
  <c r="I1390" i="12"/>
  <c r="I1391" i="12"/>
  <c r="I1392" i="12"/>
  <c r="I1393" i="12"/>
  <c r="I1394" i="12"/>
  <c r="I1395" i="12"/>
  <c r="I1396" i="12"/>
  <c r="I1397" i="12"/>
  <c r="I1398" i="12"/>
  <c r="I1399" i="12"/>
  <c r="I1400" i="12"/>
  <c r="I1401" i="12"/>
  <c r="I1402" i="12"/>
  <c r="I1403" i="12"/>
  <c r="I1404" i="12"/>
  <c r="I1405" i="12"/>
  <c r="I1406" i="12"/>
  <c r="I1407" i="12"/>
  <c r="I1408" i="12"/>
  <c r="I1409" i="12"/>
  <c r="I1410" i="12"/>
  <c r="I1411" i="12"/>
  <c r="I1412" i="12"/>
  <c r="I1413" i="12"/>
  <c r="I1414" i="12"/>
  <c r="I1415" i="12"/>
  <c r="I1416" i="12"/>
  <c r="I1417" i="12"/>
  <c r="I1418" i="12"/>
  <c r="I1419" i="12"/>
  <c r="I1420" i="12"/>
  <c r="I1421" i="12"/>
  <c r="I1422" i="12"/>
  <c r="I1423" i="12"/>
  <c r="I1424" i="12"/>
  <c r="I1425" i="12"/>
  <c r="I1426" i="12"/>
  <c r="I1427" i="12"/>
  <c r="I1428" i="12"/>
  <c r="I1429" i="12"/>
  <c r="I1430" i="12"/>
  <c r="I1431" i="12"/>
  <c r="I1432" i="12"/>
  <c r="I1433" i="12"/>
  <c r="I1434" i="12"/>
  <c r="I1435" i="12"/>
  <c r="I1436" i="12"/>
  <c r="I1437" i="12"/>
  <c r="I1438" i="12"/>
  <c r="I1439" i="12"/>
  <c r="I1440" i="12"/>
  <c r="I1441" i="12"/>
  <c r="I1442" i="12"/>
  <c r="I1443" i="12"/>
  <c r="I1444" i="12"/>
  <c r="I1445" i="12"/>
  <c r="I1446" i="12"/>
  <c r="I1447" i="12"/>
  <c r="I1448" i="12"/>
  <c r="I1449" i="12"/>
  <c r="I1450" i="12"/>
  <c r="I1451" i="12"/>
  <c r="I1452" i="12"/>
  <c r="I1453" i="12"/>
  <c r="I1454" i="12"/>
  <c r="I1455" i="12"/>
  <c r="I1456" i="12"/>
  <c r="I1457" i="12"/>
  <c r="I1458" i="12"/>
  <c r="I1459" i="12"/>
  <c r="I1460" i="12"/>
  <c r="I1461" i="12"/>
  <c r="I1462" i="12"/>
  <c r="I1463" i="12"/>
  <c r="I1464" i="12"/>
  <c r="I1465" i="12"/>
  <c r="I1466" i="12"/>
  <c r="I1467" i="12"/>
  <c r="I1468" i="12"/>
  <c r="I1469" i="12"/>
  <c r="I1470" i="12"/>
  <c r="I1471" i="12"/>
  <c r="I1472" i="12"/>
  <c r="I1473" i="12"/>
  <c r="I1474" i="12"/>
  <c r="I1475" i="12"/>
  <c r="I1476" i="12"/>
  <c r="I1477" i="12"/>
  <c r="I1478" i="12"/>
  <c r="I1479" i="12"/>
  <c r="I1480" i="12"/>
  <c r="I1481" i="12"/>
  <c r="I1482" i="12"/>
  <c r="I1483" i="12"/>
  <c r="I1484" i="12"/>
  <c r="I1485" i="12"/>
  <c r="I1486" i="12"/>
  <c r="I1487" i="12"/>
  <c r="I1488" i="12"/>
  <c r="I1489" i="12"/>
  <c r="I1490" i="12"/>
  <c r="I1491" i="12"/>
  <c r="I1492" i="12"/>
  <c r="I1493" i="12"/>
  <c r="I1494" i="12"/>
  <c r="I1495" i="12"/>
  <c r="I1496" i="12"/>
  <c r="I1497" i="12"/>
  <c r="I1498" i="12"/>
  <c r="I1499" i="12"/>
  <c r="I1500" i="12"/>
  <c r="I1501" i="12"/>
  <c r="I1502" i="12"/>
  <c r="I1503" i="12"/>
  <c r="I1504" i="12"/>
  <c r="I1505" i="12"/>
  <c r="I1506" i="12"/>
  <c r="I1507" i="12"/>
  <c r="I1508" i="12"/>
  <c r="I1509" i="12"/>
  <c r="I1510" i="12"/>
  <c r="I1511" i="12"/>
  <c r="I1512" i="12"/>
  <c r="I1513" i="12"/>
  <c r="I1514" i="12"/>
  <c r="I1515" i="12"/>
  <c r="I1516" i="12"/>
  <c r="I1517" i="12"/>
  <c r="I1518" i="12"/>
  <c r="I1519" i="12"/>
  <c r="I1520" i="12"/>
  <c r="I1521" i="12"/>
  <c r="I1522" i="12"/>
  <c r="I1523" i="12"/>
  <c r="I1524" i="12"/>
  <c r="I1525" i="12"/>
  <c r="I1526" i="12"/>
  <c r="I1527" i="12"/>
  <c r="I1528" i="12"/>
  <c r="I1529" i="12"/>
  <c r="I1530" i="12"/>
  <c r="I1531" i="12"/>
  <c r="I1532" i="12"/>
  <c r="I1533" i="12"/>
  <c r="I1534" i="12"/>
  <c r="I1535" i="12"/>
  <c r="I1536" i="12"/>
  <c r="I1537" i="12"/>
  <c r="I1538" i="12"/>
  <c r="I1539" i="12"/>
  <c r="I1540" i="12"/>
  <c r="I1541" i="12"/>
  <c r="I1542" i="12"/>
  <c r="I1543" i="12"/>
  <c r="I1544" i="12"/>
  <c r="I1545" i="12"/>
  <c r="I1546" i="12"/>
  <c r="I1547" i="12"/>
  <c r="I1548" i="12"/>
  <c r="I1549" i="12"/>
  <c r="I1550" i="12"/>
  <c r="I1551" i="12"/>
  <c r="I1552" i="12"/>
  <c r="I1553" i="12"/>
  <c r="I1554" i="12"/>
  <c r="I1555" i="12"/>
  <c r="I1556" i="12"/>
  <c r="I1557" i="12"/>
  <c r="I1558" i="12"/>
  <c r="I1559" i="12"/>
  <c r="I1560" i="12"/>
  <c r="I1561" i="12"/>
  <c r="I1562" i="12"/>
  <c r="I1563" i="12"/>
  <c r="I1564" i="12"/>
  <c r="I1565" i="12"/>
  <c r="I1566" i="12"/>
  <c r="I1567" i="12"/>
  <c r="I1568" i="12"/>
  <c r="I1569" i="12"/>
  <c r="I1570" i="12"/>
  <c r="I1571" i="12"/>
  <c r="I1572" i="12"/>
  <c r="I1573" i="12"/>
  <c r="I1574" i="12"/>
  <c r="I1575" i="12"/>
  <c r="I1576" i="12"/>
  <c r="I1577" i="12"/>
  <c r="I1578" i="12"/>
  <c r="I1579" i="12"/>
  <c r="I1580" i="12"/>
  <c r="I1581" i="12"/>
  <c r="I1582" i="12"/>
  <c r="I1583" i="12"/>
  <c r="I1584" i="12"/>
  <c r="I1585" i="12"/>
  <c r="I1586" i="12"/>
  <c r="I1587" i="12"/>
  <c r="I1588" i="12"/>
  <c r="I1589" i="12"/>
  <c r="I1590" i="12"/>
  <c r="I1591" i="12"/>
  <c r="I1592" i="12"/>
  <c r="I1593" i="12"/>
  <c r="I1594" i="12"/>
  <c r="I1595" i="12"/>
  <c r="I1596" i="12"/>
  <c r="I1597" i="12"/>
  <c r="I1598" i="12"/>
  <c r="I1599" i="12"/>
  <c r="I1600" i="12"/>
  <c r="I1601" i="12"/>
  <c r="I1602" i="12"/>
  <c r="I1603" i="12"/>
  <c r="I1604" i="12"/>
  <c r="I1605" i="12"/>
  <c r="I1606" i="12"/>
  <c r="I1607" i="12"/>
  <c r="I1608" i="12"/>
  <c r="I1609" i="12"/>
  <c r="I1610" i="12"/>
  <c r="I1611" i="12"/>
  <c r="I1612" i="12"/>
  <c r="I1613" i="12"/>
  <c r="I1614" i="12"/>
  <c r="I1615" i="12"/>
  <c r="I1616" i="12"/>
  <c r="I1617" i="12"/>
  <c r="I1618" i="12"/>
  <c r="I1619" i="12"/>
  <c r="I1620" i="12"/>
  <c r="I1621" i="12"/>
  <c r="I1622" i="12"/>
  <c r="I1623" i="12"/>
  <c r="I1624" i="12"/>
  <c r="I1625" i="12"/>
  <c r="I1626" i="12"/>
  <c r="I1627" i="12"/>
  <c r="I1628" i="12"/>
  <c r="I1629" i="12"/>
  <c r="I1630" i="12"/>
  <c r="I1631" i="12"/>
  <c r="I1632" i="12"/>
  <c r="I1633" i="12"/>
  <c r="I1634" i="12"/>
  <c r="I1635" i="12"/>
  <c r="I1636" i="12"/>
  <c r="I1637" i="12"/>
  <c r="I1638" i="12"/>
  <c r="I1639" i="12"/>
  <c r="I1640" i="12"/>
  <c r="I1641" i="12"/>
  <c r="I1642" i="12"/>
  <c r="I1643" i="12"/>
  <c r="I1644" i="12"/>
  <c r="I1645" i="12"/>
  <c r="I1646" i="12"/>
  <c r="I1647" i="12"/>
  <c r="I1648" i="12"/>
  <c r="I1649" i="12"/>
  <c r="I1650" i="12"/>
  <c r="I1651" i="12"/>
  <c r="I1652" i="12"/>
  <c r="I1653" i="12"/>
  <c r="I1654" i="12"/>
  <c r="I1655" i="12"/>
  <c r="I1656" i="12"/>
  <c r="I1657" i="12"/>
  <c r="I1658" i="12"/>
  <c r="I1659" i="12"/>
  <c r="I1660" i="12"/>
  <c r="I1661" i="12"/>
  <c r="I1662" i="12"/>
  <c r="I1663" i="12"/>
  <c r="I1664" i="12"/>
  <c r="I1665" i="12"/>
  <c r="I1666" i="12"/>
  <c r="I1667" i="12"/>
  <c r="I1668" i="12"/>
  <c r="I1669" i="12"/>
  <c r="I1670" i="12"/>
  <c r="I1671" i="12"/>
  <c r="I1672" i="12"/>
  <c r="I1673" i="12"/>
  <c r="I1674" i="12"/>
  <c r="I1675" i="12"/>
  <c r="I1676" i="12"/>
  <c r="I1677" i="12"/>
  <c r="I1678" i="12"/>
  <c r="I1679" i="12"/>
  <c r="I1680" i="12"/>
  <c r="I1681" i="12"/>
  <c r="I1682" i="12"/>
  <c r="I1683" i="12"/>
  <c r="I1684" i="12"/>
  <c r="I1685" i="12"/>
  <c r="I1686" i="12"/>
  <c r="I1687" i="12"/>
  <c r="I1688" i="12"/>
  <c r="I1689" i="12"/>
  <c r="I1690" i="12"/>
  <c r="I1691" i="12"/>
  <c r="I1692" i="12"/>
  <c r="I1693" i="12"/>
  <c r="I1694" i="12"/>
  <c r="I1695" i="12"/>
  <c r="I1696" i="12"/>
  <c r="I1697" i="12"/>
  <c r="I1698" i="12"/>
  <c r="I1699" i="12"/>
  <c r="I1700" i="12"/>
  <c r="I1701" i="12"/>
  <c r="I1702" i="12"/>
  <c r="I1703" i="12"/>
  <c r="I1704" i="12"/>
  <c r="I1705" i="12"/>
  <c r="I1706" i="12"/>
  <c r="I1707" i="12"/>
  <c r="I1708" i="12"/>
  <c r="I1709" i="12"/>
  <c r="I1710" i="12"/>
  <c r="I1711" i="12"/>
  <c r="I1712" i="12"/>
  <c r="I1713" i="12"/>
  <c r="I1714" i="12"/>
  <c r="I1715" i="12"/>
  <c r="I1716" i="12"/>
  <c r="I1717" i="12"/>
  <c r="I1718" i="12"/>
  <c r="I1719" i="12"/>
  <c r="I1720" i="12"/>
  <c r="I1721" i="12"/>
  <c r="I1722" i="12"/>
  <c r="I1723" i="12"/>
  <c r="I1724" i="12"/>
  <c r="I1725" i="12"/>
  <c r="I1726" i="12"/>
  <c r="I1727" i="12"/>
  <c r="I1728" i="12"/>
  <c r="I1729" i="12"/>
  <c r="I1730" i="12"/>
  <c r="I1731" i="12"/>
  <c r="I1732" i="12"/>
  <c r="I1733" i="12"/>
  <c r="I1734" i="12"/>
  <c r="I1735" i="12"/>
  <c r="I1736" i="12"/>
  <c r="I1737" i="12"/>
  <c r="I1738" i="12"/>
  <c r="I1739" i="12"/>
  <c r="I1740" i="12"/>
  <c r="I1741" i="12"/>
  <c r="I1742" i="12"/>
  <c r="I1743" i="12"/>
  <c r="I1744" i="12"/>
  <c r="I1745" i="12"/>
  <c r="I1746" i="12"/>
  <c r="I1747" i="12"/>
  <c r="I1748" i="12"/>
  <c r="I1749" i="12"/>
  <c r="I1750" i="12"/>
  <c r="I1751" i="12"/>
  <c r="I1752" i="12"/>
  <c r="I1753" i="12"/>
  <c r="I1754" i="12"/>
  <c r="I1755" i="12"/>
  <c r="I1756" i="12"/>
  <c r="I1757" i="12"/>
  <c r="I1758" i="12"/>
  <c r="I1759" i="12"/>
  <c r="I1760" i="12"/>
  <c r="I1761" i="12"/>
  <c r="I1762" i="12"/>
  <c r="I1763" i="12"/>
  <c r="I1764" i="12"/>
  <c r="I1765" i="12"/>
  <c r="I1766" i="12"/>
  <c r="I1767" i="12"/>
  <c r="I1768" i="12"/>
  <c r="I1769" i="12"/>
  <c r="I1770" i="12"/>
  <c r="I1771" i="12"/>
  <c r="I1772" i="12"/>
  <c r="I1773" i="12"/>
  <c r="I1774" i="12"/>
  <c r="I1775" i="12"/>
  <c r="I1776" i="12"/>
  <c r="I1777" i="12"/>
  <c r="I1778" i="12"/>
  <c r="I1779" i="12"/>
  <c r="I1780" i="12"/>
  <c r="I1781" i="12"/>
  <c r="I1782" i="12"/>
  <c r="I1783" i="12"/>
  <c r="I1784" i="12"/>
  <c r="I1785" i="12"/>
  <c r="I1786" i="12"/>
  <c r="I1787" i="12"/>
  <c r="I1788" i="12"/>
  <c r="I1789" i="12"/>
  <c r="I1790" i="12"/>
  <c r="I1791" i="12"/>
  <c r="I1792" i="12"/>
  <c r="I1793" i="12"/>
  <c r="I1794" i="12"/>
  <c r="I1795" i="12"/>
  <c r="I1796" i="12"/>
  <c r="I1797" i="12"/>
  <c r="I1798" i="12"/>
  <c r="I1799" i="12"/>
  <c r="I1800" i="12"/>
  <c r="I1801" i="12"/>
  <c r="I1802" i="12"/>
  <c r="I1803" i="12"/>
  <c r="I1804" i="12"/>
  <c r="I1805" i="12"/>
  <c r="I1806" i="12"/>
  <c r="I1807" i="12"/>
  <c r="I1808" i="12"/>
  <c r="I1809" i="12"/>
  <c r="I1810" i="12"/>
  <c r="I1811" i="12"/>
  <c r="I1812" i="12"/>
  <c r="I1813" i="12"/>
  <c r="I1814" i="12"/>
  <c r="I1815" i="12"/>
  <c r="I1816" i="12"/>
  <c r="I1817" i="12"/>
  <c r="I1818" i="12"/>
  <c r="I1819" i="12"/>
  <c r="I1820" i="12"/>
  <c r="I1821" i="12"/>
  <c r="I1822" i="12"/>
  <c r="I1823" i="12"/>
  <c r="I1824" i="12"/>
  <c r="I1825" i="12"/>
  <c r="I1826" i="12"/>
  <c r="I1827" i="12"/>
  <c r="I1828" i="12"/>
  <c r="I1829" i="12"/>
  <c r="I1830" i="12"/>
  <c r="I1831" i="12"/>
  <c r="I1832" i="12"/>
  <c r="I1833" i="12"/>
  <c r="I1834" i="12"/>
  <c r="I1835" i="12"/>
  <c r="I1836" i="12"/>
  <c r="I1837" i="12"/>
  <c r="I1838" i="12"/>
  <c r="I1839" i="12"/>
  <c r="I1840" i="12"/>
  <c r="I1841" i="12"/>
  <c r="I1842" i="12"/>
  <c r="I1843" i="12"/>
  <c r="I1844" i="12"/>
  <c r="I1845" i="12"/>
  <c r="I1846" i="12"/>
  <c r="I1847" i="12"/>
  <c r="I1848" i="12"/>
  <c r="I1849" i="12"/>
  <c r="I1850" i="12"/>
  <c r="I1851" i="12"/>
  <c r="I1852" i="12"/>
  <c r="I1853" i="12"/>
  <c r="I1854" i="12"/>
  <c r="I1855" i="12"/>
  <c r="I1856" i="12"/>
  <c r="I1857" i="12"/>
  <c r="I1858" i="12"/>
  <c r="I1859" i="12"/>
  <c r="I1860" i="12"/>
  <c r="I1861" i="12"/>
  <c r="I1862" i="12"/>
  <c r="I1863" i="12"/>
  <c r="I1864" i="12"/>
  <c r="I1865" i="12"/>
  <c r="I1866" i="12"/>
  <c r="I1867" i="12"/>
  <c r="I1868" i="12"/>
  <c r="I1869" i="12"/>
  <c r="I1870" i="12"/>
  <c r="I1871" i="12"/>
  <c r="I1872" i="12"/>
  <c r="I1873" i="12"/>
  <c r="I1874" i="12"/>
  <c r="I1875" i="12"/>
  <c r="I1876" i="12"/>
  <c r="I1877" i="12"/>
  <c r="I1878" i="12"/>
  <c r="I1879" i="12"/>
  <c r="I1880" i="12"/>
  <c r="I1881" i="12"/>
  <c r="I1882" i="12"/>
  <c r="I1883" i="12"/>
  <c r="I1884" i="12"/>
  <c r="I1885" i="12"/>
  <c r="I1886" i="12"/>
  <c r="I1887" i="12"/>
  <c r="I1888" i="12"/>
  <c r="I1889" i="12"/>
  <c r="I1890" i="12"/>
  <c r="I1891" i="12"/>
  <c r="I1892" i="12"/>
  <c r="I1893" i="12"/>
  <c r="I1894" i="12"/>
  <c r="I1895" i="12"/>
  <c r="I1896" i="12"/>
  <c r="I1897" i="12"/>
  <c r="I1898" i="12"/>
  <c r="I1899" i="12"/>
  <c r="I1900" i="12"/>
  <c r="I1901" i="12"/>
  <c r="I1902" i="12"/>
  <c r="I1903" i="12"/>
  <c r="I1904" i="12"/>
  <c r="I1905" i="12"/>
  <c r="I1906" i="12"/>
  <c r="I1907" i="12"/>
  <c r="I1908" i="12"/>
  <c r="I1909" i="12"/>
  <c r="I1910" i="12"/>
  <c r="I1911" i="12"/>
  <c r="I1912" i="12"/>
  <c r="I1913" i="12"/>
  <c r="I1914" i="12"/>
  <c r="I1915" i="12"/>
  <c r="I1916" i="12"/>
  <c r="I1917" i="12"/>
  <c r="I1918" i="12"/>
  <c r="I1919" i="12"/>
  <c r="I1920" i="12"/>
  <c r="I1921" i="12"/>
  <c r="I1922" i="12"/>
  <c r="I1923" i="12"/>
  <c r="I1924" i="12"/>
  <c r="I1925" i="12"/>
  <c r="I1926" i="12"/>
  <c r="I1927" i="12"/>
  <c r="I1928" i="12"/>
  <c r="I1929" i="12"/>
  <c r="I1930" i="12"/>
  <c r="I1931" i="12"/>
  <c r="I1932" i="12"/>
  <c r="I1933" i="12"/>
  <c r="I1934" i="12"/>
  <c r="I1935" i="12"/>
  <c r="I1936" i="12"/>
  <c r="I1937" i="12"/>
  <c r="I1938" i="12"/>
  <c r="I1939" i="12"/>
  <c r="I1940" i="12"/>
  <c r="I1941" i="12"/>
  <c r="I1942" i="12"/>
  <c r="I1943" i="12"/>
  <c r="I1944" i="12"/>
  <c r="I1945" i="12"/>
  <c r="I1946" i="12"/>
  <c r="I1947" i="12"/>
  <c r="I1948" i="12"/>
  <c r="I1949" i="12"/>
  <c r="I1950" i="12"/>
  <c r="I1951" i="12"/>
  <c r="I1952" i="12"/>
  <c r="I1953" i="12"/>
  <c r="I1954" i="12"/>
  <c r="I1955" i="12"/>
  <c r="I1956" i="12"/>
  <c r="I1957" i="12"/>
  <c r="I1958" i="12"/>
  <c r="I1959" i="12"/>
  <c r="I1960" i="12"/>
  <c r="I1961" i="12"/>
  <c r="I1962" i="12"/>
  <c r="I1963" i="12"/>
  <c r="I1964" i="12"/>
  <c r="I1965" i="12"/>
  <c r="I1966" i="12"/>
  <c r="I1967" i="12"/>
  <c r="I1968" i="12"/>
  <c r="I1969" i="12"/>
  <c r="I1970" i="12"/>
  <c r="I1971" i="12"/>
  <c r="I1972" i="12"/>
  <c r="I1973" i="12"/>
  <c r="I1974" i="12"/>
  <c r="I1975" i="12"/>
  <c r="I1976" i="12"/>
  <c r="I1977" i="12"/>
  <c r="I1978" i="12"/>
  <c r="I1979" i="12"/>
  <c r="I1980" i="12"/>
  <c r="I1981" i="12"/>
  <c r="I1982" i="12"/>
  <c r="I1983" i="12"/>
  <c r="I1984" i="12"/>
  <c r="I1985" i="12"/>
  <c r="I1986" i="12"/>
  <c r="I1987" i="12"/>
  <c r="N51" i="12"/>
  <c r="N1117" i="12"/>
  <c r="N1118" i="12"/>
  <c r="N1902" i="12"/>
  <c r="Q1987" i="12"/>
  <c r="P1987" i="12"/>
  <c r="Q1986" i="12"/>
  <c r="P1986" i="12"/>
  <c r="Q1985" i="12"/>
  <c r="P1985" i="12"/>
  <c r="Q1984" i="12"/>
  <c r="P1984" i="12"/>
  <c r="Q1983" i="12"/>
  <c r="P1983" i="12"/>
  <c r="Q1982" i="12"/>
  <c r="P1982" i="12"/>
  <c r="Q1981" i="12"/>
  <c r="P1981" i="12"/>
  <c r="Q1980" i="12"/>
  <c r="P1980" i="12"/>
  <c r="Q1979" i="12"/>
  <c r="P1979" i="12"/>
  <c r="Q1978" i="12"/>
  <c r="P1978" i="12"/>
  <c r="Q1977" i="12"/>
  <c r="P1977" i="12"/>
  <c r="Q1976" i="12"/>
  <c r="P1976" i="12"/>
  <c r="Q1975" i="12"/>
  <c r="P1975" i="12"/>
  <c r="Q1974" i="12"/>
  <c r="P1974" i="12"/>
  <c r="Q1973" i="12"/>
  <c r="P1973" i="12"/>
  <c r="Q1972" i="12"/>
  <c r="P1972" i="12"/>
  <c r="Q1971" i="12"/>
  <c r="P1971" i="12"/>
  <c r="Q1970" i="12"/>
  <c r="P1970" i="12"/>
  <c r="Q1969" i="12"/>
  <c r="P1969" i="12"/>
  <c r="Q1968" i="12"/>
  <c r="P1968" i="12"/>
  <c r="Q1967" i="12"/>
  <c r="P1967" i="12"/>
  <c r="Q1966" i="12"/>
  <c r="P1966" i="12"/>
  <c r="Q1965" i="12"/>
  <c r="P1965" i="12"/>
  <c r="Q1964" i="12"/>
  <c r="P1964" i="12"/>
  <c r="Q1963" i="12"/>
  <c r="P1963" i="12"/>
  <c r="Q1962" i="12"/>
  <c r="P1962" i="12"/>
  <c r="Q1961" i="12"/>
  <c r="P1961" i="12"/>
  <c r="Q1960" i="12"/>
  <c r="P1960" i="12"/>
  <c r="Q1959" i="12"/>
  <c r="P1959" i="12"/>
  <c r="Q1958" i="12"/>
  <c r="P1958" i="12"/>
  <c r="Q1957" i="12"/>
  <c r="P1957" i="12"/>
  <c r="Q1956" i="12"/>
  <c r="P1956" i="12"/>
  <c r="Q1955" i="12"/>
  <c r="P1955" i="12"/>
  <c r="Q1954" i="12"/>
  <c r="P1954" i="12"/>
  <c r="Q1953" i="12"/>
  <c r="P1953" i="12"/>
  <c r="Q1952" i="12"/>
  <c r="P1952" i="12"/>
  <c r="Q1951" i="12"/>
  <c r="P1951" i="12"/>
  <c r="Q1950" i="12"/>
  <c r="P1950" i="12"/>
  <c r="Q1949" i="12"/>
  <c r="P1949" i="12"/>
  <c r="Q1948" i="12"/>
  <c r="P1948" i="12"/>
  <c r="Q1947" i="12"/>
  <c r="P1947" i="12"/>
  <c r="Q1946" i="12"/>
  <c r="P1946" i="12"/>
  <c r="Q1945" i="12"/>
  <c r="P1945" i="12"/>
  <c r="Q1944" i="12"/>
  <c r="P1944" i="12"/>
  <c r="Q1943" i="12"/>
  <c r="P1943" i="12"/>
  <c r="Q1942" i="12"/>
  <c r="P1942" i="12"/>
  <c r="Q1941" i="12"/>
  <c r="P1941" i="12"/>
  <c r="Q1940" i="12"/>
  <c r="P1940" i="12"/>
  <c r="Q1939" i="12"/>
  <c r="P1939" i="12"/>
  <c r="Q1938" i="12"/>
  <c r="P1938" i="12"/>
  <c r="Q1937" i="12"/>
  <c r="P1937" i="12"/>
  <c r="Q1936" i="12"/>
  <c r="P1936" i="12"/>
  <c r="Q1935" i="12"/>
  <c r="P1935" i="12"/>
  <c r="Q1934" i="12"/>
  <c r="P1934" i="12"/>
  <c r="Q1933" i="12"/>
  <c r="P1933" i="12"/>
  <c r="Q1932" i="12"/>
  <c r="P1932" i="12"/>
  <c r="Q1931" i="12"/>
  <c r="P1931" i="12"/>
  <c r="Q1930" i="12"/>
  <c r="P1930" i="12"/>
  <c r="Q1929" i="12"/>
  <c r="P1929" i="12"/>
  <c r="Q1928" i="12"/>
  <c r="P1928" i="12"/>
  <c r="Q1927" i="12"/>
  <c r="P1927" i="12"/>
  <c r="Q1926" i="12"/>
  <c r="P1926" i="12"/>
  <c r="Q1925" i="12"/>
  <c r="P1925" i="12"/>
  <c r="Q1924" i="12"/>
  <c r="P1924" i="12"/>
  <c r="Q1923" i="12"/>
  <c r="P1923" i="12"/>
  <c r="Q1922" i="12"/>
  <c r="P1922" i="12"/>
  <c r="Q1921" i="12"/>
  <c r="P1921" i="12"/>
  <c r="Q1920" i="12"/>
  <c r="P1920" i="12"/>
  <c r="Q1919" i="12"/>
  <c r="P1919" i="12"/>
  <c r="Q1918" i="12"/>
  <c r="P1918" i="12"/>
  <c r="Q1917" i="12"/>
  <c r="P1917" i="12"/>
  <c r="Q1916" i="12"/>
  <c r="P1916" i="12"/>
  <c r="Q1915" i="12"/>
  <c r="P1915" i="12"/>
  <c r="Q1914" i="12"/>
  <c r="P1914" i="12"/>
  <c r="Q1913" i="12"/>
  <c r="P1913" i="12"/>
  <c r="Q1912" i="12"/>
  <c r="P1912" i="12"/>
  <c r="Q1911" i="12"/>
  <c r="P1911" i="12"/>
  <c r="Q1910" i="12"/>
  <c r="P1910" i="12"/>
  <c r="Q1909" i="12"/>
  <c r="P1909" i="12"/>
  <c r="Q1908" i="12"/>
  <c r="P1908" i="12"/>
  <c r="Q1907" i="12"/>
  <c r="P1907" i="12"/>
  <c r="Q1906" i="12"/>
  <c r="P1906" i="12"/>
  <c r="Q1905" i="12"/>
  <c r="P1905" i="12"/>
  <c r="Q1904" i="12"/>
  <c r="P1904" i="12"/>
  <c r="Q1903" i="12"/>
  <c r="P1903" i="12"/>
  <c r="Q1902" i="12"/>
  <c r="P1902" i="12"/>
  <c r="Q1901" i="12"/>
  <c r="P1901" i="12"/>
  <c r="Q1900" i="12"/>
  <c r="P1900" i="12"/>
  <c r="Q1899" i="12"/>
  <c r="P1899" i="12"/>
  <c r="Q1898" i="12"/>
  <c r="P1898" i="12"/>
  <c r="Q1897" i="12"/>
  <c r="P1897" i="12"/>
  <c r="Q1896" i="12"/>
  <c r="P1896" i="12"/>
  <c r="Q1895" i="12"/>
  <c r="P1895" i="12"/>
  <c r="Q1894" i="12"/>
  <c r="P1894" i="12"/>
  <c r="Q1893" i="12"/>
  <c r="P1893" i="12"/>
  <c r="Q1892" i="12"/>
  <c r="P1892" i="12"/>
  <c r="Q1891" i="12"/>
  <c r="P1891" i="12"/>
  <c r="Q1890" i="12"/>
  <c r="P1890" i="12"/>
  <c r="Q1889" i="12"/>
  <c r="P1889" i="12"/>
  <c r="Q1888" i="12"/>
  <c r="P1888" i="12"/>
  <c r="Q1887" i="12"/>
  <c r="P1887" i="12"/>
  <c r="Q1886" i="12"/>
  <c r="P1886" i="12"/>
  <c r="Q1885" i="12"/>
  <c r="P1885" i="12"/>
  <c r="Q1884" i="12"/>
  <c r="P1884" i="12"/>
  <c r="Q1883" i="12"/>
  <c r="P1883" i="12"/>
  <c r="Q1882" i="12"/>
  <c r="P1882" i="12"/>
  <c r="Q1881" i="12"/>
  <c r="P1881" i="12"/>
  <c r="Q1880" i="12"/>
  <c r="P1880" i="12"/>
  <c r="Q1879" i="12"/>
  <c r="P1879" i="12"/>
  <c r="Q1878" i="12"/>
  <c r="P1878" i="12"/>
  <c r="Q1877" i="12"/>
  <c r="P1877" i="12"/>
  <c r="Q1876" i="12"/>
  <c r="P1876" i="12"/>
  <c r="Q1875" i="12"/>
  <c r="P1875" i="12"/>
  <c r="Q1874" i="12"/>
  <c r="P1874" i="12"/>
  <c r="Q1873" i="12"/>
  <c r="P1873" i="12"/>
  <c r="Q1872" i="12"/>
  <c r="P1872" i="12"/>
  <c r="Q1871" i="12"/>
  <c r="P1871" i="12"/>
  <c r="Q1870" i="12"/>
  <c r="P1870" i="12"/>
  <c r="Q1869" i="12"/>
  <c r="P1869" i="12"/>
  <c r="Q1868" i="12"/>
  <c r="P1868" i="12"/>
  <c r="Q1867" i="12"/>
  <c r="P1867" i="12"/>
  <c r="Q1866" i="12"/>
  <c r="P1866" i="12"/>
  <c r="Q1865" i="12"/>
  <c r="P1865" i="12"/>
  <c r="Q1864" i="12"/>
  <c r="P1864" i="12"/>
  <c r="Q1863" i="12"/>
  <c r="P1863" i="12"/>
  <c r="Q1862" i="12"/>
  <c r="P1862" i="12"/>
  <c r="Q1861" i="12"/>
  <c r="P1861" i="12"/>
  <c r="Q1860" i="12"/>
  <c r="P1860" i="12"/>
  <c r="Q1859" i="12"/>
  <c r="P1859" i="12"/>
  <c r="Q1858" i="12"/>
  <c r="P1858" i="12"/>
  <c r="Q1857" i="12"/>
  <c r="P1857" i="12"/>
  <c r="Q1856" i="12"/>
  <c r="P1856" i="12"/>
  <c r="Q1855" i="12"/>
  <c r="P1855" i="12"/>
  <c r="Q1854" i="12"/>
  <c r="P1854" i="12"/>
  <c r="Q1853" i="12"/>
  <c r="P1853" i="12"/>
  <c r="Q1852" i="12"/>
  <c r="P1852" i="12"/>
  <c r="Q1851" i="12"/>
  <c r="P1851" i="12"/>
  <c r="Q1850" i="12"/>
  <c r="P1850" i="12"/>
  <c r="Q1849" i="12"/>
  <c r="P1849" i="12"/>
  <c r="Q1848" i="12"/>
  <c r="P1848" i="12"/>
  <c r="Q1847" i="12"/>
  <c r="P1847" i="12"/>
  <c r="Q1846" i="12"/>
  <c r="P1846" i="12"/>
  <c r="Q1845" i="12"/>
  <c r="P1845" i="12"/>
  <c r="Q1844" i="12"/>
  <c r="P1844" i="12"/>
  <c r="Q1843" i="12"/>
  <c r="P1843" i="12"/>
  <c r="Q1842" i="12"/>
  <c r="P1842" i="12"/>
  <c r="Q1841" i="12"/>
  <c r="P1841" i="12"/>
  <c r="Q1840" i="12"/>
  <c r="P1840" i="12"/>
  <c r="Q1839" i="12"/>
  <c r="P1839" i="12"/>
  <c r="Q1838" i="12"/>
  <c r="P1838" i="12"/>
  <c r="Q1837" i="12"/>
  <c r="P1837" i="12"/>
  <c r="Q1836" i="12"/>
  <c r="P1836" i="12"/>
  <c r="Q1835" i="12"/>
  <c r="P1835" i="12"/>
  <c r="Q1834" i="12"/>
  <c r="P1834" i="12"/>
  <c r="Q1833" i="12"/>
  <c r="P1833" i="12"/>
  <c r="Q1832" i="12"/>
  <c r="P1832" i="12"/>
  <c r="Q1831" i="12"/>
  <c r="P1831" i="12"/>
  <c r="Q1830" i="12"/>
  <c r="P1830" i="12"/>
  <c r="Q1829" i="12"/>
  <c r="P1829" i="12"/>
  <c r="Q1828" i="12"/>
  <c r="P1828" i="12"/>
  <c r="Q1827" i="12"/>
  <c r="P1827" i="12"/>
  <c r="Q1826" i="12"/>
  <c r="P1826" i="12"/>
  <c r="Q1825" i="12"/>
  <c r="P1825" i="12"/>
  <c r="Q1824" i="12"/>
  <c r="P1824" i="12"/>
  <c r="Q1823" i="12"/>
  <c r="P1823" i="12"/>
  <c r="Q1822" i="12"/>
  <c r="P1822" i="12"/>
  <c r="Q1821" i="12"/>
  <c r="P1821" i="12"/>
  <c r="Q1820" i="12"/>
  <c r="P1820" i="12"/>
  <c r="Q1819" i="12"/>
  <c r="P1819" i="12"/>
  <c r="Q1818" i="12"/>
  <c r="P1818" i="12"/>
  <c r="Q1817" i="12"/>
  <c r="P1817" i="12"/>
  <c r="Q1816" i="12"/>
  <c r="P1816" i="12"/>
  <c r="Q1815" i="12"/>
  <c r="P1815" i="12"/>
  <c r="Q1814" i="12"/>
  <c r="P1814" i="12"/>
  <c r="Q1813" i="12"/>
  <c r="P1813" i="12"/>
  <c r="Q1812" i="12"/>
  <c r="P1812" i="12"/>
  <c r="Q1811" i="12"/>
  <c r="P1811" i="12"/>
  <c r="Q1810" i="12"/>
  <c r="P1810" i="12"/>
  <c r="Q1809" i="12"/>
  <c r="P1809" i="12"/>
  <c r="Q1808" i="12"/>
  <c r="P1808" i="12"/>
  <c r="Q1807" i="12"/>
  <c r="P1807" i="12"/>
  <c r="Q1806" i="12"/>
  <c r="P1806" i="12"/>
  <c r="Q1805" i="12"/>
  <c r="P1805" i="12"/>
  <c r="Q1804" i="12"/>
  <c r="P1804" i="12"/>
  <c r="Q1803" i="12"/>
  <c r="P1803" i="12"/>
  <c r="Q1802" i="12"/>
  <c r="P1802" i="12"/>
  <c r="Q1801" i="12"/>
  <c r="P1801" i="12"/>
  <c r="Q1800" i="12"/>
  <c r="P1800" i="12"/>
  <c r="Q1799" i="12"/>
  <c r="P1799" i="12"/>
  <c r="Q1798" i="12"/>
  <c r="P1798" i="12"/>
  <c r="Q1797" i="12"/>
  <c r="P1797" i="12"/>
  <c r="Q1796" i="12"/>
  <c r="P1796" i="12"/>
  <c r="Q1795" i="12"/>
  <c r="P1795" i="12"/>
  <c r="Q1794" i="12"/>
  <c r="P1794" i="12"/>
  <c r="Q1793" i="12"/>
  <c r="P1793" i="12"/>
  <c r="Q1792" i="12"/>
  <c r="P1792" i="12"/>
  <c r="Q1791" i="12"/>
  <c r="P1791" i="12"/>
  <c r="Q1790" i="12"/>
  <c r="P1790" i="12"/>
  <c r="Q1789" i="12"/>
  <c r="P1789" i="12"/>
  <c r="Q1788" i="12"/>
  <c r="P1788" i="12"/>
  <c r="Q1787" i="12"/>
  <c r="P1787" i="12"/>
  <c r="Q1786" i="12"/>
  <c r="P1786" i="12"/>
  <c r="Q1785" i="12"/>
  <c r="P1785" i="12"/>
  <c r="Q1784" i="12"/>
  <c r="P1784" i="12"/>
  <c r="Q1783" i="12"/>
  <c r="P1783" i="12"/>
  <c r="Q1782" i="12"/>
  <c r="P1782" i="12"/>
  <c r="Q1781" i="12"/>
  <c r="P1781" i="12"/>
  <c r="Q1780" i="12"/>
  <c r="P1780" i="12"/>
  <c r="Q1779" i="12"/>
  <c r="P1779" i="12"/>
  <c r="Q1778" i="12"/>
  <c r="P1778" i="12"/>
  <c r="Q1777" i="12"/>
  <c r="P1777" i="12"/>
  <c r="Q1776" i="12"/>
  <c r="P1776" i="12"/>
  <c r="Q1775" i="12"/>
  <c r="P1775" i="12"/>
  <c r="Q1774" i="12"/>
  <c r="P1774" i="12"/>
  <c r="Q1773" i="12"/>
  <c r="P1773" i="12"/>
  <c r="Q1772" i="12"/>
  <c r="P1772" i="12"/>
  <c r="Q1771" i="12"/>
  <c r="P1771" i="12"/>
  <c r="Q1770" i="12"/>
  <c r="P1770" i="12"/>
  <c r="Q1769" i="12"/>
  <c r="P1769" i="12"/>
  <c r="Q1768" i="12"/>
  <c r="P1768" i="12"/>
  <c r="Q1767" i="12"/>
  <c r="P1767" i="12"/>
  <c r="Q1766" i="12"/>
  <c r="P1766" i="12"/>
  <c r="Q1765" i="12"/>
  <c r="P1765" i="12"/>
  <c r="Q1764" i="12"/>
  <c r="P1764" i="12"/>
  <c r="Q1763" i="12"/>
  <c r="P1763" i="12"/>
  <c r="Q1762" i="12"/>
  <c r="P1762" i="12"/>
  <c r="Q1761" i="12"/>
  <c r="P1761" i="12"/>
  <c r="Q1760" i="12"/>
  <c r="P1760" i="12"/>
  <c r="Q1759" i="12"/>
  <c r="P1759" i="12"/>
  <c r="Q1758" i="12"/>
  <c r="P1758" i="12"/>
  <c r="Q1757" i="12"/>
  <c r="P1757" i="12"/>
  <c r="Q1756" i="12"/>
  <c r="P1756" i="12"/>
  <c r="Q1755" i="12"/>
  <c r="P1755" i="12"/>
  <c r="Q1754" i="12"/>
  <c r="P1754" i="12"/>
  <c r="Q1753" i="12"/>
  <c r="P1753" i="12"/>
  <c r="Q1752" i="12"/>
  <c r="P1752" i="12"/>
  <c r="Q1751" i="12"/>
  <c r="P1751" i="12"/>
  <c r="Q1750" i="12"/>
  <c r="P1750" i="12"/>
  <c r="Q1749" i="12"/>
  <c r="P1749" i="12"/>
  <c r="Q1748" i="12"/>
  <c r="P1748" i="12"/>
  <c r="Q1747" i="12"/>
  <c r="P1747" i="12"/>
  <c r="Q1746" i="12"/>
  <c r="P1746" i="12"/>
  <c r="Q1745" i="12"/>
  <c r="P1745" i="12"/>
  <c r="Q1744" i="12"/>
  <c r="P1744" i="12"/>
  <c r="Q1743" i="12"/>
  <c r="P1743" i="12"/>
  <c r="Q1742" i="12"/>
  <c r="P1742" i="12"/>
  <c r="Q1741" i="12"/>
  <c r="P1741" i="12"/>
  <c r="Q1740" i="12"/>
  <c r="P1740" i="12"/>
  <c r="Q1739" i="12"/>
  <c r="P1739" i="12"/>
  <c r="Q1738" i="12"/>
  <c r="P1738" i="12"/>
  <c r="Q1737" i="12"/>
  <c r="P1737" i="12"/>
  <c r="Q1736" i="12"/>
  <c r="P1736" i="12"/>
  <c r="Q1735" i="12"/>
  <c r="P1735" i="12"/>
  <c r="Q1734" i="12"/>
  <c r="P1734" i="12"/>
  <c r="Q1733" i="12"/>
  <c r="P1733" i="12"/>
  <c r="Q1732" i="12"/>
  <c r="P1732" i="12"/>
  <c r="Q1731" i="12"/>
  <c r="P1731" i="12"/>
  <c r="Q1730" i="12"/>
  <c r="P1730" i="12"/>
  <c r="Q1729" i="12"/>
  <c r="P1729" i="12"/>
  <c r="Q1728" i="12"/>
  <c r="P1728" i="12"/>
  <c r="Q1727" i="12"/>
  <c r="P1727" i="12"/>
  <c r="Q1726" i="12"/>
  <c r="P1726" i="12"/>
  <c r="Q1725" i="12"/>
  <c r="P1725" i="12"/>
  <c r="Q1724" i="12"/>
  <c r="P1724" i="12"/>
  <c r="Q1723" i="12"/>
  <c r="P1723" i="12"/>
  <c r="Q1722" i="12"/>
  <c r="P1722" i="12"/>
  <c r="Q1721" i="12"/>
  <c r="P1721" i="12"/>
  <c r="Q1720" i="12"/>
  <c r="P1720" i="12"/>
  <c r="Q1719" i="12"/>
  <c r="P1719" i="12"/>
  <c r="Q1718" i="12"/>
  <c r="P1718" i="12"/>
  <c r="Q1717" i="12"/>
  <c r="P1717" i="12"/>
  <c r="Q1716" i="12"/>
  <c r="P1716" i="12"/>
  <c r="Q1715" i="12"/>
  <c r="P1715" i="12"/>
  <c r="Q1714" i="12"/>
  <c r="P1714" i="12"/>
  <c r="Q1713" i="12"/>
  <c r="P1713" i="12"/>
  <c r="Q1712" i="12"/>
  <c r="P1712" i="12"/>
  <c r="Q1711" i="12"/>
  <c r="P1711" i="12"/>
  <c r="Q1710" i="12"/>
  <c r="P1710" i="12"/>
  <c r="Q1709" i="12"/>
  <c r="P1709" i="12"/>
  <c r="Q1708" i="12"/>
  <c r="P1708" i="12"/>
  <c r="Q1707" i="12"/>
  <c r="P1707" i="12"/>
  <c r="Q1706" i="12"/>
  <c r="P1706" i="12"/>
  <c r="Q1705" i="12"/>
  <c r="P1705" i="12"/>
  <c r="Q1704" i="12"/>
  <c r="P1704" i="12"/>
  <c r="Q1703" i="12"/>
  <c r="P1703" i="12"/>
  <c r="Q1702" i="12"/>
  <c r="P1702" i="12"/>
  <c r="Q1701" i="12"/>
  <c r="P1701" i="12"/>
  <c r="Q1700" i="12"/>
  <c r="P1700" i="12"/>
  <c r="Q1699" i="12"/>
  <c r="P1699" i="12"/>
  <c r="Q1698" i="12"/>
  <c r="P1698" i="12"/>
  <c r="Q1697" i="12"/>
  <c r="P1697" i="12"/>
  <c r="Q1696" i="12"/>
  <c r="P1696" i="12"/>
  <c r="Q1695" i="12"/>
  <c r="P1695" i="12"/>
  <c r="Q1694" i="12"/>
  <c r="P1694" i="12"/>
  <c r="Q1693" i="12"/>
  <c r="P1693" i="12"/>
  <c r="Q1692" i="12"/>
  <c r="P1692" i="12"/>
  <c r="Q1691" i="12"/>
  <c r="P1691" i="12"/>
  <c r="Q1690" i="12"/>
  <c r="P1690" i="12"/>
  <c r="Q1689" i="12"/>
  <c r="P1689" i="12"/>
  <c r="Q1688" i="12"/>
  <c r="P1688" i="12"/>
  <c r="Q1687" i="12"/>
  <c r="P1687" i="12"/>
  <c r="Q1686" i="12"/>
  <c r="P1686" i="12"/>
  <c r="Q1685" i="12"/>
  <c r="P1685" i="12"/>
  <c r="Q1684" i="12"/>
  <c r="P1684" i="12"/>
  <c r="Q1683" i="12"/>
  <c r="P1683" i="12"/>
  <c r="Q1682" i="12"/>
  <c r="P1682" i="12"/>
  <c r="Q1681" i="12"/>
  <c r="P1681" i="12"/>
  <c r="Q1680" i="12"/>
  <c r="P1680" i="12"/>
  <c r="Q1679" i="12"/>
  <c r="P1679" i="12"/>
  <c r="Q1678" i="12"/>
  <c r="P1678" i="12"/>
  <c r="Q1677" i="12"/>
  <c r="P1677" i="12"/>
  <c r="Q1676" i="12"/>
  <c r="P1676" i="12"/>
  <c r="Q1675" i="12"/>
  <c r="P1675" i="12"/>
  <c r="Q1674" i="12"/>
  <c r="P1674" i="12"/>
  <c r="Q1673" i="12"/>
  <c r="P1673" i="12"/>
  <c r="Q1672" i="12"/>
  <c r="P1672" i="12"/>
  <c r="Q1671" i="12"/>
  <c r="P1671" i="12"/>
  <c r="Q1670" i="12"/>
  <c r="P1670" i="12"/>
  <c r="Q1669" i="12"/>
  <c r="P1669" i="12"/>
  <c r="Q1668" i="12"/>
  <c r="P1668" i="12"/>
  <c r="Q1667" i="12"/>
  <c r="P1667" i="12"/>
  <c r="Q1666" i="12"/>
  <c r="P1666" i="12"/>
  <c r="Q1665" i="12"/>
  <c r="P1665" i="12"/>
  <c r="Q1664" i="12"/>
  <c r="P1664" i="12"/>
  <c r="Q1663" i="12"/>
  <c r="P1663" i="12"/>
  <c r="Q1662" i="12"/>
  <c r="P1662" i="12"/>
  <c r="Q1661" i="12"/>
  <c r="P1661" i="12"/>
  <c r="Q1660" i="12"/>
  <c r="P1660" i="12"/>
  <c r="Q1659" i="12"/>
  <c r="P1659" i="12"/>
  <c r="Q1658" i="12"/>
  <c r="P1658" i="12"/>
  <c r="Q1657" i="12"/>
  <c r="P1657" i="12"/>
  <c r="Q1656" i="12"/>
  <c r="P1656" i="12"/>
  <c r="Q1655" i="12"/>
  <c r="P1655" i="12"/>
  <c r="Q1654" i="12"/>
  <c r="P1654" i="12"/>
  <c r="Q1653" i="12"/>
  <c r="P1653" i="12"/>
  <c r="Q1652" i="12"/>
  <c r="P1652" i="12"/>
  <c r="Q1651" i="12"/>
  <c r="P1651" i="12"/>
  <c r="Q1650" i="12"/>
  <c r="P1650" i="12"/>
  <c r="Q1649" i="12"/>
  <c r="P1649" i="12"/>
  <c r="Q1648" i="12"/>
  <c r="P1648" i="12"/>
  <c r="Q1647" i="12"/>
  <c r="P1647" i="12"/>
  <c r="Q1646" i="12"/>
  <c r="P1646" i="12"/>
  <c r="Q1645" i="12"/>
  <c r="P1645" i="12"/>
  <c r="Q1644" i="12"/>
  <c r="P1644" i="12"/>
  <c r="Q1643" i="12"/>
  <c r="P1643" i="12"/>
  <c r="Q1642" i="12"/>
  <c r="P1642" i="12"/>
  <c r="Q1641" i="12"/>
  <c r="P1641" i="12"/>
  <c r="Q1640" i="12"/>
  <c r="P1640" i="12"/>
  <c r="Q1639" i="12"/>
  <c r="P1639" i="12"/>
  <c r="Q1638" i="12"/>
  <c r="P1638" i="12"/>
  <c r="Q1637" i="12"/>
  <c r="P1637" i="12"/>
  <c r="Q1636" i="12"/>
  <c r="P1636" i="12"/>
  <c r="Q1635" i="12"/>
  <c r="P1635" i="12"/>
  <c r="Q1634" i="12"/>
  <c r="P1634" i="12"/>
  <c r="Q1633" i="12"/>
  <c r="P1633" i="12"/>
  <c r="Q1632" i="12"/>
  <c r="P1632" i="12"/>
  <c r="Q1631" i="12"/>
  <c r="P1631" i="12"/>
  <c r="Q1630" i="12"/>
  <c r="P1630" i="12"/>
  <c r="Q1629" i="12"/>
  <c r="P1629" i="12"/>
  <c r="Q1628" i="12"/>
  <c r="P1628" i="12"/>
  <c r="Q1627" i="12"/>
  <c r="P1627" i="12"/>
  <c r="Q1626" i="12"/>
  <c r="P1626" i="12"/>
  <c r="Q1625" i="12"/>
  <c r="P1625" i="12"/>
  <c r="Q1624" i="12"/>
  <c r="P1624" i="12"/>
  <c r="Q1623" i="12"/>
  <c r="P1623" i="12"/>
  <c r="Q1622" i="12"/>
  <c r="P1622" i="12"/>
  <c r="Q1621" i="12"/>
  <c r="P1621" i="12"/>
  <c r="Q1620" i="12"/>
  <c r="P1620" i="12"/>
  <c r="Q1619" i="12"/>
  <c r="P1619" i="12"/>
  <c r="Q1618" i="12"/>
  <c r="P1618" i="12"/>
  <c r="Q1617" i="12"/>
  <c r="P1617" i="12"/>
  <c r="Q1616" i="12"/>
  <c r="P1616" i="12"/>
  <c r="Q1615" i="12"/>
  <c r="P1615" i="12"/>
  <c r="Q1614" i="12"/>
  <c r="P1614" i="12"/>
  <c r="Q1613" i="12"/>
  <c r="P1613" i="12"/>
  <c r="Q1612" i="12"/>
  <c r="P1612" i="12"/>
  <c r="Q1611" i="12"/>
  <c r="P1611" i="12"/>
  <c r="Q1610" i="12"/>
  <c r="P1610" i="12"/>
  <c r="Q1609" i="12"/>
  <c r="P1609" i="12"/>
  <c r="Q1608" i="12"/>
  <c r="P1608" i="12"/>
  <c r="Q1607" i="12"/>
  <c r="P1607" i="12"/>
  <c r="Q1606" i="12"/>
  <c r="P1606" i="12"/>
  <c r="Q1605" i="12"/>
  <c r="P1605" i="12"/>
  <c r="Q1604" i="12"/>
  <c r="P1604" i="12"/>
  <c r="Q1603" i="12"/>
  <c r="P1603" i="12"/>
  <c r="Q1602" i="12"/>
  <c r="P1602" i="12"/>
  <c r="Q1601" i="12"/>
  <c r="P1601" i="12"/>
  <c r="Q1600" i="12"/>
  <c r="P1600" i="12"/>
  <c r="Q1599" i="12"/>
  <c r="P1599" i="12"/>
  <c r="Q1598" i="12"/>
  <c r="P1598" i="12"/>
  <c r="Q1597" i="12"/>
  <c r="P1597" i="12"/>
  <c r="Q1596" i="12"/>
  <c r="P1596" i="12"/>
  <c r="Q1595" i="12"/>
  <c r="P1595" i="12"/>
  <c r="Q1594" i="12"/>
  <c r="P1594" i="12"/>
  <c r="Q1593" i="12"/>
  <c r="P1593" i="12"/>
  <c r="Q1592" i="12"/>
  <c r="P1592" i="12"/>
  <c r="Q1591" i="12"/>
  <c r="P1591" i="12"/>
  <c r="Q1590" i="12"/>
  <c r="P1590" i="12"/>
  <c r="Q1589" i="12"/>
  <c r="P1589" i="12"/>
  <c r="Q1588" i="12"/>
  <c r="P1588" i="12"/>
  <c r="Q1587" i="12"/>
  <c r="P1587" i="12"/>
  <c r="Q1586" i="12"/>
  <c r="P1586" i="12"/>
  <c r="Q1585" i="12"/>
  <c r="P1585" i="12"/>
  <c r="Q1584" i="12"/>
  <c r="P1584" i="12"/>
  <c r="Q1583" i="12"/>
  <c r="P1583" i="12"/>
  <c r="Q1582" i="12"/>
  <c r="P1582" i="12"/>
  <c r="Q1581" i="12"/>
  <c r="P1581" i="12"/>
  <c r="Q1580" i="12"/>
  <c r="P1580" i="12"/>
  <c r="Q1579" i="12"/>
  <c r="P1579" i="12"/>
  <c r="Q1578" i="12"/>
  <c r="P1578" i="12"/>
  <c r="Q1577" i="12"/>
  <c r="P1577" i="12"/>
  <c r="Q1576" i="12"/>
  <c r="P1576" i="12"/>
  <c r="Q1575" i="12"/>
  <c r="P1575" i="12"/>
  <c r="Q1574" i="12"/>
  <c r="P1574" i="12"/>
  <c r="Q1573" i="12"/>
  <c r="P1573" i="12"/>
  <c r="Q1572" i="12"/>
  <c r="P1572" i="12"/>
  <c r="Q1571" i="12"/>
  <c r="P1571" i="12"/>
  <c r="Q1570" i="12"/>
  <c r="P1570" i="12"/>
  <c r="Q1569" i="12"/>
  <c r="P1569" i="12"/>
  <c r="Q1568" i="12"/>
  <c r="P1568" i="12"/>
  <c r="Q1567" i="12"/>
  <c r="P1567" i="12"/>
  <c r="Q1566" i="12"/>
  <c r="P1566" i="12"/>
  <c r="Q1565" i="12"/>
  <c r="P1565" i="12"/>
  <c r="Q1564" i="12"/>
  <c r="P1564" i="12"/>
  <c r="Q1563" i="12"/>
  <c r="P1563" i="12"/>
  <c r="Q1562" i="12"/>
  <c r="P1562" i="12"/>
  <c r="Q1561" i="12"/>
  <c r="P1561" i="12"/>
  <c r="Q1560" i="12"/>
  <c r="P1560" i="12"/>
  <c r="Q1559" i="12"/>
  <c r="P1559" i="12"/>
  <c r="Q1558" i="12"/>
  <c r="P1558" i="12"/>
  <c r="Q1557" i="12"/>
  <c r="P1557" i="12"/>
  <c r="Q1556" i="12"/>
  <c r="P1556" i="12"/>
  <c r="Q1555" i="12"/>
  <c r="P1555" i="12"/>
  <c r="Q1554" i="12"/>
  <c r="P1554" i="12"/>
  <c r="Q1553" i="12"/>
  <c r="P1553" i="12"/>
  <c r="Q1552" i="12"/>
  <c r="P1552" i="12"/>
  <c r="Q1551" i="12"/>
  <c r="P1551" i="12"/>
  <c r="Q1550" i="12"/>
  <c r="P1550" i="12"/>
  <c r="Q1549" i="12"/>
  <c r="P1549" i="12"/>
  <c r="Q1548" i="12"/>
  <c r="P1548" i="12"/>
  <c r="Q1547" i="12"/>
  <c r="P1547" i="12"/>
  <c r="Q1546" i="12"/>
  <c r="P1546" i="12"/>
  <c r="Q1545" i="12"/>
  <c r="P1545" i="12"/>
  <c r="Q1544" i="12"/>
  <c r="P1544" i="12"/>
  <c r="Q1543" i="12"/>
  <c r="P1543" i="12"/>
  <c r="Q1542" i="12"/>
  <c r="P1542" i="12"/>
  <c r="Q1541" i="12"/>
  <c r="P1541" i="12"/>
  <c r="Q1540" i="12"/>
  <c r="P1540" i="12"/>
  <c r="Q1539" i="12"/>
  <c r="P1539" i="12"/>
  <c r="Q1538" i="12"/>
  <c r="P1538" i="12"/>
  <c r="Q1537" i="12"/>
  <c r="P1537" i="12"/>
  <c r="Q1536" i="12"/>
  <c r="P1536" i="12"/>
  <c r="Q1535" i="12"/>
  <c r="P1535" i="12"/>
  <c r="Q1534" i="12"/>
  <c r="P1534" i="12"/>
  <c r="Q1533" i="12"/>
  <c r="P1533" i="12"/>
  <c r="Q1532" i="12"/>
  <c r="P1532" i="12"/>
  <c r="Q1531" i="12"/>
  <c r="P1531" i="12"/>
  <c r="Q1530" i="12"/>
  <c r="P1530" i="12"/>
  <c r="Q1529" i="12"/>
  <c r="P1529" i="12"/>
  <c r="Q1528" i="12"/>
  <c r="P1528" i="12"/>
  <c r="Q1527" i="12"/>
  <c r="P1527" i="12"/>
  <c r="Q1526" i="12"/>
  <c r="P1526" i="12"/>
  <c r="Q1525" i="12"/>
  <c r="P1525" i="12"/>
  <c r="Q1524" i="12"/>
  <c r="P1524" i="12"/>
  <c r="Q1523" i="12"/>
  <c r="P1523" i="12"/>
  <c r="Q1522" i="12"/>
  <c r="P1522" i="12"/>
  <c r="Q1521" i="12"/>
  <c r="P1521" i="12"/>
  <c r="Q1520" i="12"/>
  <c r="P1520" i="12"/>
  <c r="Q1519" i="12"/>
  <c r="P1519" i="12"/>
  <c r="Q1518" i="12"/>
  <c r="P1518" i="12"/>
  <c r="Q1517" i="12"/>
  <c r="P1517" i="12"/>
  <c r="Q1516" i="12"/>
  <c r="P1516" i="12"/>
  <c r="Q1515" i="12"/>
  <c r="P1515" i="12"/>
  <c r="Q1514" i="12"/>
  <c r="P1514" i="12"/>
  <c r="Q1513" i="12"/>
  <c r="P1513" i="12"/>
  <c r="Q1512" i="12"/>
  <c r="P1512" i="12"/>
  <c r="Q1511" i="12"/>
  <c r="P1511" i="12"/>
  <c r="Q1510" i="12"/>
  <c r="P1510" i="12"/>
  <c r="Q1509" i="12"/>
  <c r="P1509" i="12"/>
  <c r="Q1508" i="12"/>
  <c r="P1508" i="12"/>
  <c r="Q1507" i="12"/>
  <c r="P1507" i="12"/>
  <c r="Q1506" i="12"/>
  <c r="P1506" i="12"/>
  <c r="Q1505" i="12"/>
  <c r="P1505" i="12"/>
  <c r="Q1504" i="12"/>
  <c r="P1504" i="12"/>
  <c r="Q1503" i="12"/>
  <c r="P1503" i="12"/>
  <c r="Q1502" i="12"/>
  <c r="P1502" i="12"/>
  <c r="Q1501" i="12"/>
  <c r="P1501" i="12"/>
  <c r="Q1500" i="12"/>
  <c r="P1500" i="12"/>
  <c r="Q1499" i="12"/>
  <c r="P1499" i="12"/>
  <c r="Q1498" i="12"/>
  <c r="P1498" i="12"/>
  <c r="Q1497" i="12"/>
  <c r="P1497" i="12"/>
  <c r="Q1496" i="12"/>
  <c r="P1496" i="12"/>
  <c r="Q1495" i="12"/>
  <c r="P1495" i="12"/>
  <c r="Q1494" i="12"/>
  <c r="P1494" i="12"/>
  <c r="Q1493" i="12"/>
  <c r="P1493" i="12"/>
  <c r="Q1492" i="12"/>
  <c r="P1492" i="12"/>
  <c r="Q1491" i="12"/>
  <c r="P1491" i="12"/>
  <c r="Q1490" i="12"/>
  <c r="P1490" i="12"/>
  <c r="Q1489" i="12"/>
  <c r="P1489" i="12"/>
  <c r="Q1488" i="12"/>
  <c r="P1488" i="12"/>
  <c r="Q1487" i="12"/>
  <c r="P1487" i="12"/>
  <c r="Q1486" i="12"/>
  <c r="P1486" i="12"/>
  <c r="Q1485" i="12"/>
  <c r="P1485" i="12"/>
  <c r="Q1484" i="12"/>
  <c r="P1484" i="12"/>
  <c r="Q1483" i="12"/>
  <c r="P1483" i="12"/>
  <c r="Q1482" i="12"/>
  <c r="P1482" i="12"/>
  <c r="Q1481" i="12"/>
  <c r="P1481" i="12"/>
  <c r="Q1480" i="12"/>
  <c r="P1480" i="12"/>
  <c r="Q1479" i="12"/>
  <c r="P1479" i="12"/>
  <c r="Q1478" i="12"/>
  <c r="P1478" i="12"/>
  <c r="Q1477" i="12"/>
  <c r="P1477" i="12"/>
  <c r="Q1476" i="12"/>
  <c r="P1476" i="12"/>
  <c r="Q1475" i="12"/>
  <c r="P1475" i="12"/>
  <c r="Q1474" i="12"/>
  <c r="P1474" i="12"/>
  <c r="Q1473" i="12"/>
  <c r="P1473" i="12"/>
  <c r="Q1472" i="12"/>
  <c r="P1472" i="12"/>
  <c r="Q1471" i="12"/>
  <c r="P1471" i="12"/>
  <c r="Q1470" i="12"/>
  <c r="P1470" i="12"/>
  <c r="Q1469" i="12"/>
  <c r="P1469" i="12"/>
  <c r="Q1468" i="12"/>
  <c r="P1468" i="12"/>
  <c r="Q1467" i="12"/>
  <c r="P1467" i="12"/>
  <c r="Q1466" i="12"/>
  <c r="P1466" i="12"/>
  <c r="Q1465" i="12"/>
  <c r="P1465" i="12"/>
  <c r="Q1464" i="12"/>
  <c r="P1464" i="12"/>
  <c r="Q1463" i="12"/>
  <c r="P1463" i="12"/>
  <c r="Q1462" i="12"/>
  <c r="P1462" i="12"/>
  <c r="Q1461" i="12"/>
  <c r="P1461" i="12"/>
  <c r="Q1460" i="12"/>
  <c r="P1460" i="12"/>
  <c r="Q1459" i="12"/>
  <c r="P1459" i="12"/>
  <c r="Q1458" i="12"/>
  <c r="P1458" i="12"/>
  <c r="Q1457" i="12"/>
  <c r="P1457" i="12"/>
  <c r="Q1456" i="12"/>
  <c r="P1456" i="12"/>
  <c r="Q1455" i="12"/>
  <c r="P1455" i="12"/>
  <c r="Q1454" i="12"/>
  <c r="P1454" i="12"/>
  <c r="Q1453" i="12"/>
  <c r="P1453" i="12"/>
  <c r="Q1452" i="12"/>
  <c r="P1452" i="12"/>
  <c r="Q1451" i="12"/>
  <c r="P1451" i="12"/>
  <c r="Q1450" i="12"/>
  <c r="P1450" i="12"/>
  <c r="Q1449" i="12"/>
  <c r="P1449" i="12"/>
  <c r="Q1448" i="12"/>
  <c r="P1448" i="12"/>
  <c r="Q1447" i="12"/>
  <c r="P1447" i="12"/>
  <c r="Q1446" i="12"/>
  <c r="P1446" i="12"/>
  <c r="Q1445" i="12"/>
  <c r="P1445" i="12"/>
  <c r="Q1444" i="12"/>
  <c r="P1444" i="12"/>
  <c r="Q1443" i="12"/>
  <c r="P1443" i="12"/>
  <c r="Q1442" i="12"/>
  <c r="P1442" i="12"/>
  <c r="Q1441" i="12"/>
  <c r="P1441" i="12"/>
  <c r="Q1440" i="12"/>
  <c r="P1440" i="12"/>
  <c r="Q1439" i="12"/>
  <c r="P1439" i="12"/>
  <c r="Q1438" i="12"/>
  <c r="P1438" i="12"/>
  <c r="Q1437" i="12"/>
  <c r="P1437" i="12"/>
  <c r="Q1436" i="12"/>
  <c r="P1436" i="12"/>
  <c r="Q1435" i="12"/>
  <c r="P1435" i="12"/>
  <c r="Q1434" i="12"/>
  <c r="P1434" i="12"/>
  <c r="Q1433" i="12"/>
  <c r="P1433" i="12"/>
  <c r="Q1432" i="12"/>
  <c r="P1432" i="12"/>
  <c r="Q1431" i="12"/>
  <c r="P1431" i="12"/>
  <c r="Q1430" i="12"/>
  <c r="P1430" i="12"/>
  <c r="Q1429" i="12"/>
  <c r="P1429" i="12"/>
  <c r="Q1428" i="12"/>
  <c r="P1428" i="12"/>
  <c r="Q1427" i="12"/>
  <c r="P1427" i="12"/>
  <c r="Q1426" i="12"/>
  <c r="P1426" i="12"/>
  <c r="Q1425" i="12"/>
  <c r="P1425" i="12"/>
  <c r="Q1424" i="12"/>
  <c r="P1424" i="12"/>
  <c r="Q1423" i="12"/>
  <c r="P1423" i="12"/>
  <c r="Q1422" i="12"/>
  <c r="P1422" i="12"/>
  <c r="Q1421" i="12"/>
  <c r="P1421" i="12"/>
  <c r="Q1420" i="12"/>
  <c r="P1420" i="12"/>
  <c r="Q1419" i="12"/>
  <c r="P1419" i="12"/>
  <c r="Q1418" i="12"/>
  <c r="P1418" i="12"/>
  <c r="Q1417" i="12"/>
  <c r="P1417" i="12"/>
  <c r="Q1416" i="12"/>
  <c r="P1416" i="12"/>
  <c r="Q1415" i="12"/>
  <c r="P1415" i="12"/>
  <c r="Q1414" i="12"/>
  <c r="P1414" i="12"/>
  <c r="Q1413" i="12"/>
  <c r="P1413" i="12"/>
  <c r="Q1412" i="12"/>
  <c r="P1412" i="12"/>
  <c r="Q1411" i="12"/>
  <c r="P1411" i="12"/>
  <c r="Q1410" i="12"/>
  <c r="P1410" i="12"/>
  <c r="Q1409" i="12"/>
  <c r="P1409" i="12"/>
  <c r="Q1408" i="12"/>
  <c r="P1408" i="12"/>
  <c r="Q1407" i="12"/>
  <c r="P1407" i="12"/>
  <c r="Q1406" i="12"/>
  <c r="P1406" i="12"/>
  <c r="Q1405" i="12"/>
  <c r="P1405" i="12"/>
  <c r="Q1404" i="12"/>
  <c r="P1404" i="12"/>
  <c r="Q1403" i="12"/>
  <c r="P1403" i="12"/>
  <c r="Q1402" i="12"/>
  <c r="P1402" i="12"/>
  <c r="Q1401" i="12"/>
  <c r="P1401" i="12"/>
  <c r="Q1400" i="12"/>
  <c r="P1400" i="12"/>
  <c r="Q1399" i="12"/>
  <c r="P1399" i="12"/>
  <c r="Q1398" i="12"/>
  <c r="P1398" i="12"/>
  <c r="Q1397" i="12"/>
  <c r="P1397" i="12"/>
  <c r="Q1396" i="12"/>
  <c r="P1396" i="12"/>
  <c r="Q1395" i="12"/>
  <c r="P1395" i="12"/>
  <c r="Q1394" i="12"/>
  <c r="P1394" i="12"/>
  <c r="Q1393" i="12"/>
  <c r="P1393" i="12"/>
  <c r="Q1392" i="12"/>
  <c r="P1392" i="12"/>
  <c r="Q1391" i="12"/>
  <c r="P1391" i="12"/>
  <c r="Q1390" i="12"/>
  <c r="P1390" i="12"/>
  <c r="Q1389" i="12"/>
  <c r="P1389" i="12"/>
  <c r="Q1388" i="12"/>
  <c r="P1388" i="12"/>
  <c r="Q1387" i="12"/>
  <c r="P1387" i="12"/>
  <c r="Q1386" i="12"/>
  <c r="P1386" i="12"/>
  <c r="Q1385" i="12"/>
  <c r="P1385" i="12"/>
  <c r="Q1384" i="12"/>
  <c r="P1384" i="12"/>
  <c r="Q1383" i="12"/>
  <c r="P1383" i="12"/>
  <c r="Q1382" i="12"/>
  <c r="P1382" i="12"/>
  <c r="Q1381" i="12"/>
  <c r="P1381" i="12"/>
  <c r="Q1380" i="12"/>
  <c r="P1380" i="12"/>
  <c r="Q1379" i="12"/>
  <c r="P1379" i="12"/>
  <c r="Q1378" i="12"/>
  <c r="P1378" i="12"/>
  <c r="Q1377" i="12"/>
  <c r="P1377" i="12"/>
  <c r="Q1376" i="12"/>
  <c r="P1376" i="12"/>
  <c r="Q1375" i="12"/>
  <c r="P1375" i="12"/>
  <c r="Q1374" i="12"/>
  <c r="P1374" i="12"/>
  <c r="Q1373" i="12"/>
  <c r="P1373" i="12"/>
  <c r="Q1372" i="12"/>
  <c r="P1372" i="12"/>
  <c r="Q1371" i="12"/>
  <c r="P1371" i="12"/>
  <c r="Q1370" i="12"/>
  <c r="P1370" i="12"/>
  <c r="Q1369" i="12"/>
  <c r="P1369" i="12"/>
  <c r="Q1368" i="12"/>
  <c r="P1368" i="12"/>
  <c r="Q1367" i="12"/>
  <c r="P1367" i="12"/>
  <c r="Q1366" i="12"/>
  <c r="P1366" i="12"/>
  <c r="Q1365" i="12"/>
  <c r="P1365" i="12"/>
  <c r="Q1364" i="12"/>
  <c r="P1364" i="12"/>
  <c r="Q1363" i="12"/>
  <c r="P1363" i="12"/>
  <c r="Q1362" i="12"/>
  <c r="P1362" i="12"/>
  <c r="Q1361" i="12"/>
  <c r="P1361" i="12"/>
  <c r="Q1360" i="12"/>
  <c r="P1360" i="12"/>
  <c r="Q1359" i="12"/>
  <c r="P1359" i="12"/>
  <c r="Q1358" i="12"/>
  <c r="P1358" i="12"/>
  <c r="Q1357" i="12"/>
  <c r="P1357" i="12"/>
  <c r="Q1356" i="12"/>
  <c r="P1356" i="12"/>
  <c r="Q1355" i="12"/>
  <c r="P1355" i="12"/>
  <c r="Q1354" i="12"/>
  <c r="P1354" i="12"/>
  <c r="Q1353" i="12"/>
  <c r="P1353" i="12"/>
  <c r="Q1352" i="12"/>
  <c r="P1352" i="12"/>
  <c r="Q1351" i="12"/>
  <c r="P1351" i="12"/>
  <c r="Q1350" i="12"/>
  <c r="P1350" i="12"/>
  <c r="Q1349" i="12"/>
  <c r="P1349" i="12"/>
  <c r="Q1348" i="12"/>
  <c r="P1348" i="12"/>
  <c r="Q1347" i="12"/>
  <c r="P1347" i="12"/>
  <c r="Q1346" i="12"/>
  <c r="P1346" i="12"/>
  <c r="Q1345" i="12"/>
  <c r="P1345" i="12"/>
  <c r="Q1344" i="12"/>
  <c r="P1344" i="12"/>
  <c r="Q1343" i="12"/>
  <c r="P1343" i="12"/>
  <c r="Q1342" i="12"/>
  <c r="P1342" i="12"/>
  <c r="Q1341" i="12"/>
  <c r="P1341" i="12"/>
  <c r="Q1340" i="12"/>
  <c r="P1340" i="12"/>
  <c r="Q1339" i="12"/>
  <c r="P1339" i="12"/>
  <c r="Q1338" i="12"/>
  <c r="P1338" i="12"/>
  <c r="Q1337" i="12"/>
  <c r="P1337" i="12"/>
  <c r="Q1336" i="12"/>
  <c r="P1336" i="12"/>
  <c r="Q1335" i="12"/>
  <c r="P1335" i="12"/>
  <c r="Q1334" i="12"/>
  <c r="P1334" i="12"/>
  <c r="Q1333" i="12"/>
  <c r="P1333" i="12"/>
  <c r="Q1332" i="12"/>
  <c r="P1332" i="12"/>
  <c r="Q1331" i="12"/>
  <c r="P1331" i="12"/>
  <c r="Q1330" i="12"/>
  <c r="P1330" i="12"/>
  <c r="Q1329" i="12"/>
  <c r="P1329" i="12"/>
  <c r="Q1328" i="12"/>
  <c r="P1328" i="12"/>
  <c r="Q1327" i="12"/>
  <c r="P1327" i="12"/>
  <c r="Q1326" i="12"/>
  <c r="P1326" i="12"/>
  <c r="Q1325" i="12"/>
  <c r="P1325" i="12"/>
  <c r="Q1324" i="12"/>
  <c r="P1324" i="12"/>
  <c r="Q1323" i="12"/>
  <c r="P1323" i="12"/>
  <c r="Q1322" i="12"/>
  <c r="P1322" i="12"/>
  <c r="Q1321" i="12"/>
  <c r="P1321" i="12"/>
  <c r="Q1320" i="12"/>
  <c r="P1320" i="12"/>
  <c r="Q1319" i="12"/>
  <c r="P1319" i="12"/>
  <c r="Q1318" i="12"/>
  <c r="P1318" i="12"/>
  <c r="Q1317" i="12"/>
  <c r="P1317" i="12"/>
  <c r="Q1316" i="12"/>
  <c r="P1316" i="12"/>
  <c r="Q1315" i="12"/>
  <c r="P1315" i="12"/>
  <c r="Q1314" i="12"/>
  <c r="P1314" i="12"/>
  <c r="Q1313" i="12"/>
  <c r="P1313" i="12"/>
  <c r="Q1312" i="12"/>
  <c r="P1312" i="12"/>
  <c r="Q1311" i="12"/>
  <c r="P1311" i="12"/>
  <c r="Q1310" i="12"/>
  <c r="P1310" i="12"/>
  <c r="Q1309" i="12"/>
  <c r="P1309" i="12"/>
  <c r="Q1308" i="12"/>
  <c r="P1308" i="12"/>
  <c r="Q1307" i="12"/>
  <c r="P1307" i="12"/>
  <c r="Q1306" i="12"/>
  <c r="P1306" i="12"/>
  <c r="Q1305" i="12"/>
  <c r="P1305" i="12"/>
  <c r="Q1304" i="12"/>
  <c r="P1304" i="12"/>
  <c r="Q1303" i="12"/>
  <c r="P1303" i="12"/>
  <c r="Q1302" i="12"/>
  <c r="P1302" i="12"/>
  <c r="Q1301" i="12"/>
  <c r="P1301" i="12"/>
  <c r="Q1300" i="12"/>
  <c r="P1300" i="12"/>
  <c r="Q1299" i="12"/>
  <c r="P1299" i="12"/>
  <c r="Q1298" i="12"/>
  <c r="P1298" i="12"/>
  <c r="Q1297" i="12"/>
  <c r="P1297" i="12"/>
  <c r="Q1296" i="12"/>
  <c r="P1296" i="12"/>
  <c r="Q1295" i="12"/>
  <c r="P1295" i="12"/>
  <c r="Q1294" i="12"/>
  <c r="P1294" i="12"/>
  <c r="Q1293" i="12"/>
  <c r="P1293" i="12"/>
  <c r="Q1292" i="12"/>
  <c r="P1292" i="12"/>
  <c r="Q1291" i="12"/>
  <c r="P1291" i="12"/>
  <c r="Q1290" i="12"/>
  <c r="P1290" i="12"/>
  <c r="Q1289" i="12"/>
  <c r="P1289" i="12"/>
  <c r="Q1288" i="12"/>
  <c r="P1288" i="12"/>
  <c r="Q1287" i="12"/>
  <c r="P1287" i="12"/>
  <c r="Q1286" i="12"/>
  <c r="P1286" i="12"/>
  <c r="Q1285" i="12"/>
  <c r="P1285" i="12"/>
  <c r="Q1284" i="12"/>
  <c r="P1284" i="12"/>
  <c r="Q1283" i="12"/>
  <c r="P1283" i="12"/>
  <c r="Q1282" i="12"/>
  <c r="P1282" i="12"/>
  <c r="Q1281" i="12"/>
  <c r="P1281" i="12"/>
  <c r="Q1280" i="12"/>
  <c r="P1280" i="12"/>
  <c r="Q1279" i="12"/>
  <c r="P1279" i="12"/>
  <c r="Q1278" i="12"/>
  <c r="P1278" i="12"/>
  <c r="Q1277" i="12"/>
  <c r="P1277" i="12"/>
  <c r="Q1276" i="12"/>
  <c r="P1276" i="12"/>
  <c r="Q1275" i="12"/>
  <c r="P1275" i="12"/>
  <c r="Q1274" i="12"/>
  <c r="P1274" i="12"/>
  <c r="Q1273" i="12"/>
  <c r="P1273" i="12"/>
  <c r="Q1272" i="12"/>
  <c r="P1272" i="12"/>
  <c r="Q1271" i="12"/>
  <c r="P1271" i="12"/>
  <c r="Q1270" i="12"/>
  <c r="P1270" i="12"/>
  <c r="Q1269" i="12"/>
  <c r="P1269" i="12"/>
  <c r="Q1268" i="12"/>
  <c r="P1268" i="12"/>
  <c r="Q1267" i="12"/>
  <c r="P1267" i="12"/>
  <c r="Q1266" i="12"/>
  <c r="P1266" i="12"/>
  <c r="Q1265" i="12"/>
  <c r="P1265" i="12"/>
  <c r="Q1264" i="12"/>
  <c r="P1264" i="12"/>
  <c r="Q1263" i="12"/>
  <c r="P1263" i="12"/>
  <c r="Q1262" i="12"/>
  <c r="P1262" i="12"/>
  <c r="Q1261" i="12"/>
  <c r="P1261" i="12"/>
  <c r="Q1260" i="12"/>
  <c r="P1260" i="12"/>
  <c r="Q1259" i="12"/>
  <c r="P1259" i="12"/>
  <c r="Q1258" i="12"/>
  <c r="P1258" i="12"/>
  <c r="Q1257" i="12"/>
  <c r="P1257" i="12"/>
  <c r="Q1256" i="12"/>
  <c r="P1256" i="12"/>
  <c r="Q1255" i="12"/>
  <c r="P1255" i="12"/>
  <c r="Q1254" i="12"/>
  <c r="P1254" i="12"/>
  <c r="Q1253" i="12"/>
  <c r="P1253" i="12"/>
  <c r="Q1252" i="12"/>
  <c r="P1252" i="12"/>
  <c r="Q1251" i="12"/>
  <c r="P1251" i="12"/>
  <c r="Q1250" i="12"/>
  <c r="P1250" i="12"/>
  <c r="Q1249" i="12"/>
  <c r="P1249" i="12"/>
  <c r="Q1248" i="12"/>
  <c r="P1248" i="12"/>
  <c r="Q1247" i="12"/>
  <c r="P1247" i="12"/>
  <c r="Q1246" i="12"/>
  <c r="P1246" i="12"/>
  <c r="Q1245" i="12"/>
  <c r="P1245" i="12"/>
  <c r="Q1244" i="12"/>
  <c r="P1244" i="12"/>
  <c r="Q1243" i="12"/>
  <c r="P1243" i="12"/>
  <c r="Q1242" i="12"/>
  <c r="P1242" i="12"/>
  <c r="Q1241" i="12"/>
  <c r="P1241" i="12"/>
  <c r="Q1240" i="12"/>
  <c r="P1240" i="12"/>
  <c r="Q1239" i="12"/>
  <c r="P1239" i="12"/>
  <c r="Q1238" i="12"/>
  <c r="P1238" i="12"/>
  <c r="Q1237" i="12"/>
  <c r="P1237" i="12"/>
  <c r="Q1236" i="12"/>
  <c r="P1236" i="12"/>
  <c r="Q1235" i="12"/>
  <c r="P1235" i="12"/>
  <c r="Q1234" i="12"/>
  <c r="P1234" i="12"/>
  <c r="Q1233" i="12"/>
  <c r="P1233" i="12"/>
  <c r="Q1232" i="12"/>
  <c r="P1232" i="12"/>
  <c r="Q1231" i="12"/>
  <c r="P1231" i="12"/>
  <c r="Q1230" i="12"/>
  <c r="P1230" i="12"/>
  <c r="Q1229" i="12"/>
  <c r="P1229" i="12"/>
  <c r="Q1228" i="12"/>
  <c r="P1228" i="12"/>
  <c r="Q1227" i="12"/>
  <c r="P1227" i="12"/>
  <c r="Q1226" i="12"/>
  <c r="P1226" i="12"/>
  <c r="Q1225" i="12"/>
  <c r="P1225" i="12"/>
  <c r="Q1224" i="12"/>
  <c r="P1224" i="12"/>
  <c r="Q1223" i="12"/>
  <c r="P1223" i="12"/>
  <c r="Q1222" i="12"/>
  <c r="P1222" i="12"/>
  <c r="Q1221" i="12"/>
  <c r="P1221" i="12"/>
  <c r="Q1220" i="12"/>
  <c r="P1220" i="12"/>
  <c r="Q1219" i="12"/>
  <c r="P1219" i="12"/>
  <c r="Q1218" i="12"/>
  <c r="P1218" i="12"/>
  <c r="Q1217" i="12"/>
  <c r="P1217" i="12"/>
  <c r="Q1216" i="12"/>
  <c r="P1216" i="12"/>
  <c r="Q1215" i="12"/>
  <c r="P1215" i="12"/>
  <c r="Q1214" i="12"/>
  <c r="P1214" i="12"/>
  <c r="Q1213" i="12"/>
  <c r="P1213" i="12"/>
  <c r="Q1212" i="12"/>
  <c r="P1212" i="12"/>
  <c r="Q1211" i="12"/>
  <c r="P1211" i="12"/>
  <c r="Q1210" i="12"/>
  <c r="P1210" i="12"/>
  <c r="Q1209" i="12"/>
  <c r="P1209" i="12"/>
  <c r="Q1208" i="12"/>
  <c r="P1208" i="12"/>
  <c r="Q1207" i="12"/>
  <c r="P1207" i="12"/>
  <c r="Q1206" i="12"/>
  <c r="P1206" i="12"/>
  <c r="Q1205" i="12"/>
  <c r="P1205" i="12"/>
  <c r="Q1204" i="12"/>
  <c r="P1204" i="12"/>
  <c r="Q1203" i="12"/>
  <c r="P1203" i="12"/>
  <c r="Q1202" i="12"/>
  <c r="P1202" i="12"/>
  <c r="Q1201" i="12"/>
  <c r="P1201" i="12"/>
  <c r="Q1200" i="12"/>
  <c r="P1200" i="12"/>
  <c r="Q1199" i="12"/>
  <c r="P1199" i="12"/>
  <c r="Q1198" i="12"/>
  <c r="P1198" i="12"/>
  <c r="Q1197" i="12"/>
  <c r="P1197" i="12"/>
  <c r="Q1196" i="12"/>
  <c r="P1196" i="12"/>
  <c r="Q1195" i="12"/>
  <c r="P1195" i="12"/>
  <c r="Q1194" i="12"/>
  <c r="P1194" i="12"/>
  <c r="Q1193" i="12"/>
  <c r="P1193" i="12"/>
  <c r="Q1192" i="12"/>
  <c r="P1192" i="12"/>
  <c r="Q1191" i="12"/>
  <c r="P1191" i="12"/>
  <c r="Q1190" i="12"/>
  <c r="P1190" i="12"/>
  <c r="Q1189" i="12"/>
  <c r="P1189" i="12"/>
  <c r="Q1188" i="12"/>
  <c r="P1188" i="12"/>
  <c r="Q1187" i="12"/>
  <c r="P1187" i="12"/>
  <c r="Q1186" i="12"/>
  <c r="P1186" i="12"/>
  <c r="Q1185" i="12"/>
  <c r="P1185" i="12"/>
  <c r="Q1184" i="12"/>
  <c r="P1184" i="12"/>
  <c r="Q1183" i="12"/>
  <c r="P1183" i="12"/>
  <c r="Q1182" i="12"/>
  <c r="P1182" i="12"/>
  <c r="Q1181" i="12"/>
  <c r="P1181" i="12"/>
  <c r="Q1180" i="12"/>
  <c r="P1180" i="12"/>
  <c r="Q1179" i="12"/>
  <c r="P1179" i="12"/>
  <c r="Q1178" i="12"/>
  <c r="P1178" i="12"/>
  <c r="Q1177" i="12"/>
  <c r="P1177" i="12"/>
  <c r="Q1176" i="12"/>
  <c r="P1176" i="12"/>
  <c r="Q1175" i="12"/>
  <c r="P1175" i="12"/>
  <c r="Q1174" i="12"/>
  <c r="P1174" i="12"/>
  <c r="Q1173" i="12"/>
  <c r="P1173" i="12"/>
  <c r="Q1172" i="12"/>
  <c r="P1172" i="12"/>
  <c r="Q1171" i="12"/>
  <c r="P1171" i="12"/>
  <c r="Q1170" i="12"/>
  <c r="P1170" i="12"/>
  <c r="Q1169" i="12"/>
  <c r="P1169" i="12"/>
  <c r="Q1168" i="12"/>
  <c r="P1168" i="12"/>
  <c r="Q1167" i="12"/>
  <c r="P1167" i="12"/>
  <c r="Q1166" i="12"/>
  <c r="P1166" i="12"/>
  <c r="Q1165" i="12"/>
  <c r="P1165" i="12"/>
  <c r="Q1164" i="12"/>
  <c r="P1164" i="12"/>
  <c r="Q1163" i="12"/>
  <c r="P1163" i="12"/>
  <c r="Q1162" i="12"/>
  <c r="P1162" i="12"/>
  <c r="Q1161" i="12"/>
  <c r="P1161" i="12"/>
  <c r="Q1160" i="12"/>
  <c r="P1160" i="12"/>
  <c r="Q1159" i="12"/>
  <c r="P1159" i="12"/>
  <c r="Q1158" i="12"/>
  <c r="P1158" i="12"/>
  <c r="Q1157" i="12"/>
  <c r="P1157" i="12"/>
  <c r="Q1156" i="12"/>
  <c r="P1156" i="12"/>
  <c r="Q1155" i="12"/>
  <c r="P1155" i="12"/>
  <c r="Q1154" i="12"/>
  <c r="P1154" i="12"/>
  <c r="Q1153" i="12"/>
  <c r="P1153" i="12"/>
  <c r="Q1152" i="12"/>
  <c r="P1152" i="12"/>
  <c r="Q1151" i="12"/>
  <c r="P1151" i="12"/>
  <c r="Q1150" i="12"/>
  <c r="P1150" i="12"/>
  <c r="Q1149" i="12"/>
  <c r="P1149" i="12"/>
  <c r="Q1148" i="12"/>
  <c r="P1148" i="12"/>
  <c r="Q1147" i="12"/>
  <c r="P1147" i="12"/>
  <c r="Q1146" i="12"/>
  <c r="P1146" i="12"/>
  <c r="Q1145" i="12"/>
  <c r="P1145" i="12"/>
  <c r="Q1144" i="12"/>
  <c r="P1144" i="12"/>
  <c r="Q1143" i="12"/>
  <c r="P1143" i="12"/>
  <c r="Q1142" i="12"/>
  <c r="P1142" i="12"/>
  <c r="Q1141" i="12"/>
  <c r="P1141" i="12"/>
  <c r="Q1140" i="12"/>
  <c r="P1140" i="12"/>
  <c r="Q1139" i="12"/>
  <c r="P1139" i="12"/>
  <c r="Q1138" i="12"/>
  <c r="P1138" i="12"/>
  <c r="Q1137" i="12"/>
  <c r="P1137" i="12"/>
  <c r="Q1136" i="12"/>
  <c r="P1136" i="12"/>
  <c r="Q1135" i="12"/>
  <c r="P1135" i="12"/>
  <c r="Q1134" i="12"/>
  <c r="P1134" i="12"/>
  <c r="Q1133" i="12"/>
  <c r="P1133" i="12"/>
  <c r="Q1132" i="12"/>
  <c r="P1132" i="12"/>
  <c r="Q1131" i="12"/>
  <c r="P1131" i="12"/>
  <c r="Q1130" i="12"/>
  <c r="P1130" i="12"/>
  <c r="Q1129" i="12"/>
  <c r="P1129" i="12"/>
  <c r="Q1128" i="12"/>
  <c r="P1128" i="12"/>
  <c r="Q1127" i="12"/>
  <c r="P1127" i="12"/>
  <c r="Q1126" i="12"/>
  <c r="P1126" i="12"/>
  <c r="Q1125" i="12"/>
  <c r="P1125" i="12"/>
  <c r="Q1124" i="12"/>
  <c r="P1124" i="12"/>
  <c r="Q1123" i="12"/>
  <c r="P1123" i="12"/>
  <c r="Q1122" i="12"/>
  <c r="P1122" i="12"/>
  <c r="Q1121" i="12"/>
  <c r="P1121" i="12"/>
  <c r="Q1120" i="12"/>
  <c r="P1120" i="12"/>
  <c r="Q1119" i="12"/>
  <c r="P1119" i="12"/>
  <c r="Q1118" i="12"/>
  <c r="P1118" i="12"/>
  <c r="Q1117" i="12"/>
  <c r="P1117" i="12"/>
  <c r="Q1116" i="12"/>
  <c r="P1116" i="12"/>
  <c r="Q1115" i="12"/>
  <c r="P1115" i="12"/>
  <c r="Q1114" i="12"/>
  <c r="P1114" i="12"/>
  <c r="Q1113" i="12"/>
  <c r="P1113" i="12"/>
  <c r="Q1112" i="12"/>
  <c r="P1112" i="12"/>
  <c r="Q1111" i="12"/>
  <c r="P1111" i="12"/>
  <c r="Q1110" i="12"/>
  <c r="P1110" i="12"/>
  <c r="Q1109" i="12"/>
  <c r="P1109" i="12"/>
  <c r="Q1108" i="12"/>
  <c r="P1108" i="12"/>
  <c r="Q1107" i="12"/>
  <c r="P1107" i="12"/>
  <c r="Q1106" i="12"/>
  <c r="P1106" i="12"/>
  <c r="Q1105" i="12"/>
  <c r="P1105" i="12"/>
  <c r="Q1104" i="12"/>
  <c r="P1104" i="12"/>
  <c r="Q1103" i="12"/>
  <c r="P1103" i="12"/>
  <c r="Q1102" i="12"/>
  <c r="P1102" i="12"/>
  <c r="Q1101" i="12"/>
  <c r="P1101" i="12"/>
  <c r="Q1100" i="12"/>
  <c r="P1100" i="12"/>
  <c r="Q1099" i="12"/>
  <c r="P1099" i="12"/>
  <c r="Q1098" i="12"/>
  <c r="P1098" i="12"/>
  <c r="Q1097" i="12"/>
  <c r="P1097" i="12"/>
  <c r="Q1096" i="12"/>
  <c r="P1096" i="12"/>
  <c r="Q1095" i="12"/>
  <c r="P1095" i="12"/>
  <c r="Q1094" i="12"/>
  <c r="P1094" i="12"/>
  <c r="Q1093" i="12"/>
  <c r="P1093" i="12"/>
  <c r="Q1092" i="12"/>
  <c r="P1092" i="12"/>
  <c r="Q1091" i="12"/>
  <c r="P1091" i="12"/>
  <c r="Q1090" i="12"/>
  <c r="P1090" i="12"/>
  <c r="Q1089" i="12"/>
  <c r="P1089" i="12"/>
  <c r="Q1088" i="12"/>
  <c r="P1088" i="12"/>
  <c r="Q1087" i="12"/>
  <c r="P1087" i="12"/>
  <c r="Q1086" i="12"/>
  <c r="P1086" i="12"/>
  <c r="Q1085" i="12"/>
  <c r="P1085" i="12"/>
  <c r="Q1084" i="12"/>
  <c r="P1084" i="12"/>
  <c r="Q1083" i="12"/>
  <c r="P1083" i="12"/>
  <c r="Q1082" i="12"/>
  <c r="P1082" i="12"/>
  <c r="Q1081" i="12"/>
  <c r="P1081" i="12"/>
  <c r="Q1080" i="12"/>
  <c r="P1080" i="12"/>
  <c r="Q1079" i="12"/>
  <c r="P1079" i="12"/>
  <c r="Q1078" i="12"/>
  <c r="P1078" i="12"/>
  <c r="Q1077" i="12"/>
  <c r="P1077" i="12"/>
  <c r="Q1076" i="12"/>
  <c r="P1076" i="12"/>
  <c r="Q1075" i="12"/>
  <c r="P1075" i="12"/>
  <c r="Q1074" i="12"/>
  <c r="P1074" i="12"/>
  <c r="Q1073" i="12"/>
  <c r="P1073" i="12"/>
  <c r="Q1072" i="12"/>
  <c r="P1072" i="12"/>
  <c r="Q1071" i="12"/>
  <c r="P1071" i="12"/>
  <c r="Q1070" i="12"/>
  <c r="P1070" i="12"/>
  <c r="Q1069" i="12"/>
  <c r="P1069" i="12"/>
  <c r="Q1068" i="12"/>
  <c r="P1068" i="12"/>
  <c r="Q1067" i="12"/>
  <c r="P1067" i="12"/>
  <c r="Q1066" i="12"/>
  <c r="P1066" i="12"/>
  <c r="Q1065" i="12"/>
  <c r="P1065" i="12"/>
  <c r="Q1064" i="12"/>
  <c r="P1064" i="12"/>
  <c r="Q1063" i="12"/>
  <c r="P1063" i="12"/>
  <c r="Q1062" i="12"/>
  <c r="P1062" i="12"/>
  <c r="Q1061" i="12"/>
  <c r="P1061" i="12"/>
  <c r="Q1060" i="12"/>
  <c r="P1060" i="12"/>
  <c r="Q1059" i="12"/>
  <c r="P1059" i="12"/>
  <c r="Q1058" i="12"/>
  <c r="P1058" i="12"/>
  <c r="Q1057" i="12"/>
  <c r="P1057" i="12"/>
  <c r="Q1056" i="12"/>
  <c r="P1056" i="12"/>
  <c r="Q1055" i="12"/>
  <c r="P1055" i="12"/>
  <c r="Q1054" i="12"/>
  <c r="P1054" i="12"/>
  <c r="Q1053" i="12"/>
  <c r="P1053" i="12"/>
  <c r="Q1052" i="12"/>
  <c r="P1052" i="12"/>
  <c r="Q1051" i="12"/>
  <c r="P1051" i="12"/>
  <c r="Q1050" i="12"/>
  <c r="P1050" i="12"/>
  <c r="Q1049" i="12"/>
  <c r="P1049" i="12"/>
  <c r="Q1048" i="12"/>
  <c r="P1048" i="12"/>
  <c r="Q1047" i="12"/>
  <c r="P1047" i="12"/>
  <c r="Q1046" i="12"/>
  <c r="P1046" i="12"/>
  <c r="Q1045" i="12"/>
  <c r="P1045" i="12"/>
  <c r="Q1044" i="12"/>
  <c r="P1044" i="12"/>
  <c r="Q1043" i="12"/>
  <c r="P1043" i="12"/>
  <c r="Q1042" i="12"/>
  <c r="P1042" i="12"/>
  <c r="Q1041" i="12"/>
  <c r="P1041" i="12"/>
  <c r="Q1040" i="12"/>
  <c r="P1040" i="12"/>
  <c r="Q1039" i="12"/>
  <c r="P1039" i="12"/>
  <c r="Q1038" i="12"/>
  <c r="P1038" i="12"/>
  <c r="Q1037" i="12"/>
  <c r="P1037" i="12"/>
  <c r="Q1036" i="12"/>
  <c r="P1036" i="12"/>
  <c r="Q1035" i="12"/>
  <c r="P1035" i="12"/>
  <c r="Q1034" i="12"/>
  <c r="P1034" i="12"/>
  <c r="Q1033" i="12"/>
  <c r="P1033" i="12"/>
  <c r="Q1032" i="12"/>
  <c r="P1032" i="12"/>
  <c r="Q1031" i="12"/>
  <c r="P1031" i="12"/>
  <c r="Q1030" i="12"/>
  <c r="P1030" i="12"/>
  <c r="Q1029" i="12"/>
  <c r="P1029" i="12"/>
  <c r="Q1028" i="12"/>
  <c r="P1028" i="12"/>
  <c r="Q1027" i="12"/>
  <c r="P1027" i="12"/>
  <c r="Q1026" i="12"/>
  <c r="P1026" i="12"/>
  <c r="Q1025" i="12"/>
  <c r="P1025" i="12"/>
  <c r="Q1024" i="12"/>
  <c r="P1024" i="12"/>
  <c r="Q1023" i="12"/>
  <c r="P1023" i="12"/>
  <c r="Q1022" i="12"/>
  <c r="P1022" i="12"/>
  <c r="Q1021" i="12"/>
  <c r="P1021" i="12"/>
  <c r="Q1020" i="12"/>
  <c r="P1020" i="12"/>
  <c r="Q1019" i="12"/>
  <c r="P1019" i="12"/>
  <c r="Q1018" i="12"/>
  <c r="P1018" i="12"/>
  <c r="Q1017" i="12"/>
  <c r="P1017" i="12"/>
  <c r="Q1016" i="12"/>
  <c r="P1016" i="12"/>
  <c r="Q1015" i="12"/>
  <c r="P1015" i="12"/>
  <c r="Q1014" i="12"/>
  <c r="P1014" i="12"/>
  <c r="Q1013" i="12"/>
  <c r="P1013" i="12"/>
  <c r="Q1012" i="12"/>
  <c r="P1012" i="12"/>
  <c r="Q1011" i="12"/>
  <c r="P1011" i="12"/>
  <c r="Q1010" i="12"/>
  <c r="P1010" i="12"/>
  <c r="Q1009" i="12"/>
  <c r="P1009" i="12"/>
  <c r="Q1008" i="12"/>
  <c r="P1008" i="12"/>
  <c r="Q1007" i="12"/>
  <c r="P1007" i="12"/>
  <c r="Q1006" i="12"/>
  <c r="P1006" i="12"/>
  <c r="Q1005" i="12"/>
  <c r="P1005" i="12"/>
  <c r="Q1004" i="12"/>
  <c r="P1004" i="12"/>
  <c r="Q1003" i="12"/>
  <c r="P1003" i="12"/>
  <c r="Q1002" i="12"/>
  <c r="P1002" i="12"/>
  <c r="Q1001" i="12"/>
  <c r="P1001" i="12"/>
  <c r="Q1000" i="12"/>
  <c r="P1000" i="12"/>
  <c r="Q999" i="12"/>
  <c r="P999" i="12"/>
  <c r="Q998" i="12"/>
  <c r="P998" i="12"/>
  <c r="Q997" i="12"/>
  <c r="P997" i="12"/>
  <c r="Q996" i="12"/>
  <c r="P996" i="12"/>
  <c r="Q995" i="12"/>
  <c r="P995" i="12"/>
  <c r="Q994" i="12"/>
  <c r="P994" i="12"/>
  <c r="Q993" i="12"/>
  <c r="P993" i="12"/>
  <c r="Q992" i="12"/>
  <c r="P992" i="12"/>
  <c r="Q991" i="12"/>
  <c r="P991" i="12"/>
  <c r="Q990" i="12"/>
  <c r="P990" i="12"/>
  <c r="Q989" i="12"/>
  <c r="P989" i="12"/>
  <c r="Q988" i="12"/>
  <c r="P988" i="12"/>
  <c r="Q987" i="12"/>
  <c r="P987" i="12"/>
  <c r="Q986" i="12"/>
  <c r="P986" i="12"/>
  <c r="Q985" i="12"/>
  <c r="P985" i="12"/>
  <c r="Q984" i="12"/>
  <c r="P984" i="12"/>
  <c r="Q983" i="12"/>
  <c r="P983" i="12"/>
  <c r="Q982" i="12"/>
  <c r="P982" i="12"/>
  <c r="Q981" i="12"/>
  <c r="P981" i="12"/>
  <c r="Q980" i="12"/>
  <c r="P980" i="12"/>
  <c r="Q979" i="12"/>
  <c r="P979" i="12"/>
  <c r="Q978" i="12"/>
  <c r="P978" i="12"/>
  <c r="Q977" i="12"/>
  <c r="P977" i="12"/>
  <c r="Q976" i="12"/>
  <c r="P976" i="12"/>
  <c r="Q975" i="12"/>
  <c r="P975" i="12"/>
  <c r="Q974" i="12"/>
  <c r="P974" i="12"/>
  <c r="Q973" i="12"/>
  <c r="P973" i="12"/>
  <c r="Q972" i="12"/>
  <c r="P972" i="12"/>
  <c r="Q971" i="12"/>
  <c r="P971" i="12"/>
  <c r="Q970" i="12"/>
  <c r="P970" i="12"/>
  <c r="Q969" i="12"/>
  <c r="P969" i="12"/>
  <c r="Q968" i="12"/>
  <c r="P968" i="12"/>
  <c r="Q967" i="12"/>
  <c r="P967" i="12"/>
  <c r="Q966" i="12"/>
  <c r="P966" i="12"/>
  <c r="Q965" i="12"/>
  <c r="P965" i="12"/>
  <c r="Q964" i="12"/>
  <c r="P964" i="12"/>
  <c r="Q963" i="12"/>
  <c r="P963" i="12"/>
  <c r="Q962" i="12"/>
  <c r="P962" i="12"/>
  <c r="Q961" i="12"/>
  <c r="P961" i="12"/>
  <c r="Q960" i="12"/>
  <c r="P960" i="12"/>
  <c r="Q959" i="12"/>
  <c r="P959" i="12"/>
  <c r="Q958" i="12"/>
  <c r="P958" i="12"/>
  <c r="Q957" i="12"/>
  <c r="P957" i="12"/>
  <c r="Q956" i="12"/>
  <c r="P956" i="12"/>
  <c r="Q955" i="12"/>
  <c r="P955" i="12"/>
  <c r="Q954" i="12"/>
  <c r="P954" i="12"/>
  <c r="Q953" i="12"/>
  <c r="P953" i="12"/>
  <c r="Q952" i="12"/>
  <c r="P952" i="12"/>
  <c r="Q951" i="12"/>
  <c r="P951" i="12"/>
  <c r="Q950" i="12"/>
  <c r="P950" i="12"/>
  <c r="Q949" i="12"/>
  <c r="P949" i="12"/>
  <c r="Q948" i="12"/>
  <c r="P948" i="12"/>
  <c r="Q947" i="12"/>
  <c r="P947" i="12"/>
  <c r="Q946" i="12"/>
  <c r="P946" i="12"/>
  <c r="Q945" i="12"/>
  <c r="P945" i="12"/>
  <c r="Q944" i="12"/>
  <c r="P944" i="12"/>
  <c r="Q943" i="12"/>
  <c r="P943" i="12"/>
  <c r="Q942" i="12"/>
  <c r="P942" i="12"/>
  <c r="Q941" i="12"/>
  <c r="P941" i="12"/>
  <c r="Q940" i="12"/>
  <c r="P940" i="12"/>
  <c r="Q939" i="12"/>
  <c r="P939" i="12"/>
  <c r="Q938" i="12"/>
  <c r="P938" i="12"/>
  <c r="Q937" i="12"/>
  <c r="P937" i="12"/>
  <c r="Q936" i="12"/>
  <c r="P936" i="12"/>
  <c r="Q935" i="12"/>
  <c r="P935" i="12"/>
  <c r="Q934" i="12"/>
  <c r="P934" i="12"/>
  <c r="Q933" i="12"/>
  <c r="P933" i="12"/>
  <c r="Q932" i="12"/>
  <c r="P932" i="12"/>
  <c r="Q931" i="12"/>
  <c r="P931" i="12"/>
  <c r="Q930" i="12"/>
  <c r="P930" i="12"/>
  <c r="Q929" i="12"/>
  <c r="P929" i="12"/>
  <c r="Q928" i="12"/>
  <c r="P928" i="12"/>
  <c r="Q927" i="12"/>
  <c r="P927" i="12"/>
  <c r="Q926" i="12"/>
  <c r="P926" i="12"/>
  <c r="Q925" i="12"/>
  <c r="P925" i="12"/>
  <c r="Q924" i="12"/>
  <c r="P924" i="12"/>
  <c r="Q923" i="12"/>
  <c r="P923" i="12"/>
  <c r="Q922" i="12"/>
  <c r="P922" i="12"/>
  <c r="Q921" i="12"/>
  <c r="P921" i="12"/>
  <c r="Q920" i="12"/>
  <c r="P920" i="12"/>
  <c r="Q919" i="12"/>
  <c r="P919" i="12"/>
  <c r="Q918" i="12"/>
  <c r="P918" i="12"/>
  <c r="Q917" i="12"/>
  <c r="P917" i="12"/>
  <c r="Q916" i="12"/>
  <c r="P916" i="12"/>
  <c r="Q915" i="12"/>
  <c r="P915" i="12"/>
  <c r="Q914" i="12"/>
  <c r="P914" i="12"/>
  <c r="Q913" i="12"/>
  <c r="P913" i="12"/>
  <c r="Q912" i="12"/>
  <c r="P912" i="12"/>
  <c r="Q911" i="12"/>
  <c r="P911" i="12"/>
  <c r="Q910" i="12"/>
  <c r="P910" i="12"/>
  <c r="Q909" i="12"/>
  <c r="P909" i="12"/>
  <c r="Q908" i="12"/>
  <c r="P908" i="12"/>
  <c r="Q907" i="12"/>
  <c r="P907" i="12"/>
  <c r="Q906" i="12"/>
  <c r="P906" i="12"/>
  <c r="Q905" i="12"/>
  <c r="P905" i="12"/>
  <c r="Q904" i="12"/>
  <c r="P904" i="12"/>
  <c r="Q903" i="12"/>
  <c r="P903" i="12"/>
  <c r="Q902" i="12"/>
  <c r="P902" i="12"/>
  <c r="Q901" i="12"/>
  <c r="P901" i="12"/>
  <c r="Q900" i="12"/>
  <c r="P900" i="12"/>
  <c r="Q899" i="12"/>
  <c r="P899" i="12"/>
  <c r="Q898" i="12"/>
  <c r="P898" i="12"/>
  <c r="Q897" i="12"/>
  <c r="P897" i="12"/>
  <c r="Q896" i="12"/>
  <c r="P896" i="12"/>
  <c r="Q895" i="12"/>
  <c r="P895" i="12"/>
  <c r="Q894" i="12"/>
  <c r="P894" i="12"/>
  <c r="Q893" i="12"/>
  <c r="P893" i="12"/>
  <c r="Q892" i="12"/>
  <c r="P892" i="12"/>
  <c r="Q891" i="12"/>
  <c r="P891" i="12"/>
  <c r="Q890" i="12"/>
  <c r="P890" i="12"/>
  <c r="Q889" i="12"/>
  <c r="P889" i="12"/>
  <c r="Q888" i="12"/>
  <c r="P888" i="12"/>
  <c r="Q887" i="12"/>
  <c r="P887" i="12"/>
  <c r="Q886" i="12"/>
  <c r="P886" i="12"/>
  <c r="Q885" i="12"/>
  <c r="P885" i="12"/>
  <c r="Q884" i="12"/>
  <c r="P884" i="12"/>
  <c r="Q883" i="12"/>
  <c r="P883" i="12"/>
  <c r="Q882" i="12"/>
  <c r="P882" i="12"/>
  <c r="Q881" i="12"/>
  <c r="P881" i="12"/>
  <c r="Q880" i="12"/>
  <c r="P880" i="12"/>
  <c r="Q879" i="12"/>
  <c r="P879" i="12"/>
  <c r="Q878" i="12"/>
  <c r="P878" i="12"/>
  <c r="Q877" i="12"/>
  <c r="P877" i="12"/>
  <c r="Q876" i="12"/>
  <c r="P876" i="12"/>
  <c r="Q875" i="12"/>
  <c r="P875" i="12"/>
  <c r="Q874" i="12"/>
  <c r="P874" i="12"/>
  <c r="Q873" i="12"/>
  <c r="P873" i="12"/>
  <c r="Q872" i="12"/>
  <c r="P872" i="12"/>
  <c r="Q871" i="12"/>
  <c r="P871" i="12"/>
  <c r="Q870" i="12"/>
  <c r="P870" i="12"/>
  <c r="Q869" i="12"/>
  <c r="P869" i="12"/>
  <c r="Q868" i="12"/>
  <c r="P868" i="12"/>
  <c r="Q867" i="12"/>
  <c r="P867" i="12"/>
  <c r="Q866" i="12"/>
  <c r="P866" i="12"/>
  <c r="Q865" i="12"/>
  <c r="P865" i="12"/>
  <c r="Q864" i="12"/>
  <c r="P864" i="12"/>
  <c r="Q863" i="12"/>
  <c r="P863" i="12"/>
  <c r="Q862" i="12"/>
  <c r="P862" i="12"/>
  <c r="Q861" i="12"/>
  <c r="P861" i="12"/>
  <c r="Q860" i="12"/>
  <c r="P860" i="12"/>
  <c r="Q859" i="12"/>
  <c r="P859" i="12"/>
  <c r="Q858" i="12"/>
  <c r="P858" i="12"/>
  <c r="Q857" i="12"/>
  <c r="P857" i="12"/>
  <c r="Q856" i="12"/>
  <c r="P856" i="12"/>
  <c r="Q855" i="12"/>
  <c r="P855" i="12"/>
  <c r="Q854" i="12"/>
  <c r="P854" i="12"/>
  <c r="Q853" i="12"/>
  <c r="P853" i="12"/>
  <c r="Q852" i="12"/>
  <c r="P852" i="12"/>
  <c r="Q851" i="12"/>
  <c r="P851" i="12"/>
  <c r="Q850" i="12"/>
  <c r="P850" i="12"/>
  <c r="Q849" i="12"/>
  <c r="P849" i="12"/>
  <c r="Q848" i="12"/>
  <c r="P848" i="12"/>
  <c r="Q847" i="12"/>
  <c r="P847" i="12"/>
  <c r="Q846" i="12"/>
  <c r="P846" i="12"/>
  <c r="Q845" i="12"/>
  <c r="P845" i="12"/>
  <c r="Q844" i="12"/>
  <c r="P844" i="12"/>
  <c r="Q843" i="12"/>
  <c r="P843" i="12"/>
  <c r="Q842" i="12"/>
  <c r="P842" i="12"/>
  <c r="Q841" i="12"/>
  <c r="P841" i="12"/>
  <c r="Q840" i="12"/>
  <c r="P840" i="12"/>
  <c r="Q839" i="12"/>
  <c r="P839" i="12"/>
  <c r="Q838" i="12"/>
  <c r="P838" i="12"/>
  <c r="Q837" i="12"/>
  <c r="P837" i="12"/>
  <c r="Q836" i="12"/>
  <c r="P836" i="12"/>
  <c r="Q835" i="12"/>
  <c r="P835" i="12"/>
  <c r="Q834" i="12"/>
  <c r="P834" i="12"/>
  <c r="Q833" i="12"/>
  <c r="P833" i="12"/>
  <c r="Q832" i="12"/>
  <c r="P832" i="12"/>
  <c r="Q831" i="12"/>
  <c r="P831" i="12"/>
  <c r="Q830" i="12"/>
  <c r="P830" i="12"/>
  <c r="Q829" i="12"/>
  <c r="P829" i="12"/>
  <c r="Q828" i="12"/>
  <c r="P828" i="12"/>
  <c r="Q827" i="12"/>
  <c r="P827" i="12"/>
  <c r="Q826" i="12"/>
  <c r="P826" i="12"/>
  <c r="Q825" i="12"/>
  <c r="P825" i="12"/>
  <c r="Q824" i="12"/>
  <c r="P824" i="12"/>
  <c r="Q823" i="12"/>
  <c r="P823" i="12"/>
  <c r="Q822" i="12"/>
  <c r="P822" i="12"/>
  <c r="Q821" i="12"/>
  <c r="P821" i="12"/>
  <c r="Q820" i="12"/>
  <c r="P820" i="12"/>
  <c r="Q819" i="12"/>
  <c r="P819" i="12"/>
  <c r="Q818" i="12"/>
  <c r="P818" i="12"/>
  <c r="Q817" i="12"/>
  <c r="P817" i="12"/>
  <c r="Q816" i="12"/>
  <c r="P816" i="12"/>
  <c r="Q815" i="12"/>
  <c r="P815" i="12"/>
  <c r="Q814" i="12"/>
  <c r="P814" i="12"/>
  <c r="Q813" i="12"/>
  <c r="P813" i="12"/>
  <c r="Q812" i="12"/>
  <c r="P812" i="12"/>
  <c r="Q811" i="12"/>
  <c r="P811" i="12"/>
  <c r="Q810" i="12"/>
  <c r="P810" i="12"/>
  <c r="Q809" i="12"/>
  <c r="P809" i="12"/>
  <c r="Q808" i="12"/>
  <c r="P808" i="12"/>
  <c r="Q807" i="12"/>
  <c r="P807" i="12"/>
  <c r="Q806" i="12"/>
  <c r="P806" i="12"/>
  <c r="Q805" i="12"/>
  <c r="P805" i="12"/>
  <c r="Q804" i="12"/>
  <c r="P804" i="12"/>
  <c r="Q803" i="12"/>
  <c r="P803" i="12"/>
  <c r="Q802" i="12"/>
  <c r="P802" i="12"/>
  <c r="Q801" i="12"/>
  <c r="P801" i="12"/>
  <c r="Q800" i="12"/>
  <c r="P800" i="12"/>
  <c r="Q799" i="12"/>
  <c r="P799" i="12"/>
  <c r="Q798" i="12"/>
  <c r="P798" i="12"/>
  <c r="Q797" i="12"/>
  <c r="P797" i="12"/>
  <c r="Q796" i="12"/>
  <c r="P796" i="12"/>
  <c r="Q795" i="12"/>
  <c r="P795" i="12"/>
  <c r="Q794" i="12"/>
  <c r="P794" i="12"/>
  <c r="Q793" i="12"/>
  <c r="P793" i="12"/>
  <c r="Q792" i="12"/>
  <c r="P792" i="12"/>
  <c r="Q791" i="12"/>
  <c r="P791" i="12"/>
  <c r="Q790" i="12"/>
  <c r="P790" i="12"/>
  <c r="Q789" i="12"/>
  <c r="P789" i="12"/>
  <c r="Q788" i="12"/>
  <c r="P788" i="12"/>
  <c r="Q787" i="12"/>
  <c r="P787" i="12"/>
  <c r="Q786" i="12"/>
  <c r="P786" i="12"/>
  <c r="Q785" i="12"/>
  <c r="P785" i="12"/>
  <c r="Q784" i="12"/>
  <c r="P784" i="12"/>
  <c r="Q783" i="12"/>
  <c r="P783" i="12"/>
  <c r="Q782" i="12"/>
  <c r="P782" i="12"/>
  <c r="Q781" i="12"/>
  <c r="P781" i="12"/>
  <c r="Q780" i="12"/>
  <c r="P780" i="12"/>
  <c r="Q779" i="12"/>
  <c r="P779" i="12"/>
  <c r="Q778" i="12"/>
  <c r="P778" i="12"/>
  <c r="Q777" i="12"/>
  <c r="P777" i="12"/>
  <c r="Q776" i="12"/>
  <c r="P776" i="12"/>
  <c r="Q775" i="12"/>
  <c r="P775" i="12"/>
  <c r="Q774" i="12"/>
  <c r="P774" i="12"/>
  <c r="Q773" i="12"/>
  <c r="P773" i="12"/>
  <c r="Q772" i="12"/>
  <c r="P772" i="12"/>
  <c r="Q771" i="12"/>
  <c r="P771" i="12"/>
  <c r="Q770" i="12"/>
  <c r="P770" i="12"/>
  <c r="Q769" i="12"/>
  <c r="P769" i="12"/>
  <c r="Q768" i="12"/>
  <c r="P768" i="12"/>
  <c r="Q767" i="12"/>
  <c r="P767" i="12"/>
  <c r="Q766" i="12"/>
  <c r="P766" i="12"/>
  <c r="Q765" i="12"/>
  <c r="P765" i="12"/>
  <c r="Q764" i="12"/>
  <c r="P764" i="12"/>
  <c r="Q763" i="12"/>
  <c r="P763" i="12"/>
  <c r="Q762" i="12"/>
  <c r="P762" i="12"/>
  <c r="Q761" i="12"/>
  <c r="P761" i="12"/>
  <c r="Q760" i="12"/>
  <c r="P760" i="12"/>
  <c r="Q759" i="12"/>
  <c r="P759" i="12"/>
  <c r="Q758" i="12"/>
  <c r="P758" i="12"/>
  <c r="Q757" i="12"/>
  <c r="P757" i="12"/>
  <c r="Q756" i="12"/>
  <c r="P756" i="12"/>
  <c r="Q755" i="12"/>
  <c r="P755" i="12"/>
  <c r="Q754" i="12"/>
  <c r="P754" i="12"/>
  <c r="Q753" i="12"/>
  <c r="P753" i="12"/>
  <c r="Q752" i="12"/>
  <c r="P752" i="12"/>
  <c r="Q751" i="12"/>
  <c r="P751" i="12"/>
  <c r="Q750" i="12"/>
  <c r="P750" i="12"/>
  <c r="Q749" i="12"/>
  <c r="P749" i="12"/>
  <c r="Q748" i="12"/>
  <c r="P748" i="12"/>
  <c r="Q747" i="12"/>
  <c r="P747" i="12"/>
  <c r="Q746" i="12"/>
  <c r="P746" i="12"/>
  <c r="Q745" i="12"/>
  <c r="P745" i="12"/>
  <c r="Q744" i="12"/>
  <c r="P744" i="12"/>
  <c r="Q743" i="12"/>
  <c r="P743" i="12"/>
  <c r="Q742" i="12"/>
  <c r="P742" i="12"/>
  <c r="Q741" i="12"/>
  <c r="P741" i="12"/>
  <c r="Q740" i="12"/>
  <c r="P740" i="12"/>
  <c r="Q739" i="12"/>
  <c r="P739" i="12"/>
  <c r="Q738" i="12"/>
  <c r="P738" i="12"/>
  <c r="Q737" i="12"/>
  <c r="P737" i="12"/>
  <c r="Q736" i="12"/>
  <c r="P736" i="12"/>
  <c r="Q735" i="12"/>
  <c r="P735" i="12"/>
  <c r="Q734" i="12"/>
  <c r="P734" i="12"/>
  <c r="Q733" i="12"/>
  <c r="P733" i="12"/>
  <c r="Q732" i="12"/>
  <c r="P732" i="12"/>
  <c r="Q731" i="12"/>
  <c r="P731" i="12"/>
  <c r="Q730" i="12"/>
  <c r="P730" i="12"/>
  <c r="Q729" i="12"/>
  <c r="P729" i="12"/>
  <c r="Q728" i="12"/>
  <c r="P728" i="12"/>
  <c r="Q727" i="12"/>
  <c r="P727" i="12"/>
  <c r="Q726" i="12"/>
  <c r="P726" i="12"/>
  <c r="Q725" i="12"/>
  <c r="P725" i="12"/>
  <c r="Q724" i="12"/>
  <c r="P724" i="12"/>
  <c r="Q723" i="12"/>
  <c r="P723" i="12"/>
  <c r="Q722" i="12"/>
  <c r="P722" i="12"/>
  <c r="Q721" i="12"/>
  <c r="P721" i="12"/>
  <c r="Q720" i="12"/>
  <c r="P720" i="12"/>
  <c r="Q719" i="12"/>
  <c r="P719" i="12"/>
  <c r="Q718" i="12"/>
  <c r="P718" i="12"/>
  <c r="Q717" i="12"/>
  <c r="P717" i="12"/>
  <c r="Q716" i="12"/>
  <c r="P716" i="12"/>
  <c r="Q715" i="12"/>
  <c r="P715" i="12"/>
  <c r="Q714" i="12"/>
  <c r="P714" i="12"/>
  <c r="Q713" i="12"/>
  <c r="P713" i="12"/>
  <c r="Q712" i="12"/>
  <c r="P712" i="12"/>
  <c r="Q711" i="12"/>
  <c r="P711" i="12"/>
  <c r="Q710" i="12"/>
  <c r="P710" i="12"/>
  <c r="Q709" i="12"/>
  <c r="P709" i="12"/>
  <c r="Q708" i="12"/>
  <c r="P708" i="12"/>
  <c r="Q707" i="12"/>
  <c r="P707" i="12"/>
  <c r="Q706" i="12"/>
  <c r="P706" i="12"/>
  <c r="Q705" i="12"/>
  <c r="P705" i="12"/>
  <c r="Q704" i="12"/>
  <c r="P704" i="12"/>
  <c r="Q703" i="12"/>
  <c r="P703" i="12"/>
  <c r="Q702" i="12"/>
  <c r="P702" i="12"/>
  <c r="Q701" i="12"/>
  <c r="P701" i="12"/>
  <c r="Q700" i="12"/>
  <c r="P700" i="12"/>
  <c r="Q699" i="12"/>
  <c r="P699" i="12"/>
  <c r="Q698" i="12"/>
  <c r="P698" i="12"/>
  <c r="Q697" i="12"/>
  <c r="P697" i="12"/>
  <c r="Q696" i="12"/>
  <c r="P696" i="12"/>
  <c r="Q695" i="12"/>
  <c r="P695" i="12"/>
  <c r="Q694" i="12"/>
  <c r="P694" i="12"/>
  <c r="Q693" i="12"/>
  <c r="P693" i="12"/>
  <c r="Q692" i="12"/>
  <c r="P692" i="12"/>
  <c r="Q691" i="12"/>
  <c r="P691" i="12"/>
  <c r="Q690" i="12"/>
  <c r="P690" i="12"/>
  <c r="Q689" i="12"/>
  <c r="P689" i="12"/>
  <c r="Q688" i="12"/>
  <c r="P688" i="12"/>
  <c r="Q687" i="12"/>
  <c r="P687" i="12"/>
  <c r="Q686" i="12"/>
  <c r="P686" i="12"/>
  <c r="Q685" i="12"/>
  <c r="P685" i="12"/>
  <c r="Q684" i="12"/>
  <c r="P684" i="12"/>
  <c r="Q683" i="12"/>
  <c r="P683" i="12"/>
  <c r="Q682" i="12"/>
  <c r="P682" i="12"/>
  <c r="Q681" i="12"/>
  <c r="P681" i="12"/>
  <c r="Q680" i="12"/>
  <c r="P680" i="12"/>
  <c r="Q679" i="12"/>
  <c r="P679" i="12"/>
  <c r="Q678" i="12"/>
  <c r="P678" i="12"/>
  <c r="Q677" i="12"/>
  <c r="P677" i="12"/>
  <c r="Q676" i="12"/>
  <c r="P676" i="12"/>
  <c r="Q675" i="12"/>
  <c r="P675" i="12"/>
  <c r="Q674" i="12"/>
  <c r="P674" i="12"/>
  <c r="Q673" i="12"/>
  <c r="P673" i="12"/>
  <c r="Q672" i="12"/>
  <c r="P672" i="12"/>
  <c r="Q671" i="12"/>
  <c r="P671" i="12"/>
  <c r="Q670" i="12"/>
  <c r="P670" i="12"/>
  <c r="Q669" i="12"/>
  <c r="P669" i="12"/>
  <c r="Q668" i="12"/>
  <c r="P668" i="12"/>
  <c r="Q667" i="12"/>
  <c r="P667" i="12"/>
  <c r="Q666" i="12"/>
  <c r="P666" i="12"/>
  <c r="Q665" i="12"/>
  <c r="P665" i="12"/>
  <c r="Q664" i="12"/>
  <c r="P664" i="12"/>
  <c r="Q663" i="12"/>
  <c r="P663" i="12"/>
  <c r="Q662" i="12"/>
  <c r="P662" i="12"/>
  <c r="Q661" i="12"/>
  <c r="P661" i="12"/>
  <c r="Q660" i="12"/>
  <c r="P660" i="12"/>
  <c r="Q659" i="12"/>
  <c r="P659" i="12"/>
  <c r="Q658" i="12"/>
  <c r="P658" i="12"/>
  <c r="Q657" i="12"/>
  <c r="P657" i="12"/>
  <c r="Q656" i="12"/>
  <c r="P656" i="12"/>
  <c r="Q655" i="12"/>
  <c r="P655" i="12"/>
  <c r="Q654" i="12"/>
  <c r="P654" i="12"/>
  <c r="Q653" i="12"/>
  <c r="P653" i="12"/>
  <c r="Q652" i="12"/>
  <c r="P652" i="12"/>
  <c r="Q651" i="12"/>
  <c r="P651" i="12"/>
  <c r="Q650" i="12"/>
  <c r="P650" i="12"/>
  <c r="Q649" i="12"/>
  <c r="P649" i="12"/>
  <c r="Q648" i="12"/>
  <c r="P648" i="12"/>
  <c r="Q647" i="12"/>
  <c r="P647" i="12"/>
  <c r="Q646" i="12"/>
  <c r="P646" i="12"/>
  <c r="Q645" i="12"/>
  <c r="P645" i="12"/>
  <c r="Q644" i="12"/>
  <c r="P644" i="12"/>
  <c r="Q643" i="12"/>
  <c r="P643" i="12"/>
  <c r="Q642" i="12"/>
  <c r="P642" i="12"/>
  <c r="Q641" i="12"/>
  <c r="P641" i="12"/>
  <c r="Q640" i="12"/>
  <c r="P640" i="12"/>
  <c r="Q639" i="12"/>
  <c r="P639" i="12"/>
  <c r="Q638" i="12"/>
  <c r="P638" i="12"/>
  <c r="Q637" i="12"/>
  <c r="P637" i="12"/>
  <c r="Q636" i="12"/>
  <c r="P636" i="12"/>
  <c r="Q635" i="12"/>
  <c r="P635" i="12"/>
  <c r="Q634" i="12"/>
  <c r="P634" i="12"/>
  <c r="Q633" i="12"/>
  <c r="P633" i="12"/>
  <c r="Q632" i="12"/>
  <c r="P632" i="12"/>
  <c r="Q631" i="12"/>
  <c r="P631" i="12"/>
  <c r="Q630" i="12"/>
  <c r="P630" i="12"/>
  <c r="Q629" i="12"/>
  <c r="P629" i="12"/>
  <c r="Q628" i="12"/>
  <c r="P628" i="12"/>
  <c r="Q627" i="12"/>
  <c r="P627" i="12"/>
  <c r="Q626" i="12"/>
  <c r="P626" i="12"/>
  <c r="Q625" i="12"/>
  <c r="P625" i="12"/>
  <c r="Q624" i="12"/>
  <c r="P624" i="12"/>
  <c r="Q623" i="12"/>
  <c r="P623" i="12"/>
  <c r="Q622" i="12"/>
  <c r="P622" i="12"/>
  <c r="Q621" i="12"/>
  <c r="P621" i="12"/>
  <c r="Q620" i="12"/>
  <c r="P620" i="12"/>
  <c r="Q619" i="12"/>
  <c r="P619" i="12"/>
  <c r="Q618" i="12"/>
  <c r="P618" i="12"/>
  <c r="Q617" i="12"/>
  <c r="P617" i="12"/>
  <c r="Q616" i="12"/>
  <c r="P616" i="12"/>
  <c r="Q615" i="12"/>
  <c r="P615" i="12"/>
  <c r="Q614" i="12"/>
  <c r="P614" i="12"/>
  <c r="Q613" i="12"/>
  <c r="P613" i="12"/>
  <c r="Q612" i="12"/>
  <c r="P612" i="12"/>
  <c r="Q611" i="12"/>
  <c r="P611" i="12"/>
  <c r="Q610" i="12"/>
  <c r="P610" i="12"/>
  <c r="Q609" i="12"/>
  <c r="P609" i="12"/>
  <c r="Q608" i="12"/>
  <c r="P608" i="12"/>
  <c r="Q607" i="12"/>
  <c r="P607" i="12"/>
  <c r="Q606" i="12"/>
  <c r="P606" i="12"/>
  <c r="Q605" i="12"/>
  <c r="P605" i="12"/>
  <c r="Q604" i="12"/>
  <c r="P604" i="12"/>
  <c r="Q603" i="12"/>
  <c r="P603" i="12"/>
  <c r="Q602" i="12"/>
  <c r="P602" i="12"/>
  <c r="Q601" i="12"/>
  <c r="P601" i="12"/>
  <c r="Q600" i="12"/>
  <c r="P600" i="12"/>
  <c r="Q599" i="12"/>
  <c r="P599" i="12"/>
  <c r="Q598" i="12"/>
  <c r="P598" i="12"/>
  <c r="Q597" i="12"/>
  <c r="P597" i="12"/>
  <c r="Q596" i="12"/>
  <c r="P596" i="12"/>
  <c r="Q595" i="12"/>
  <c r="P595" i="12"/>
  <c r="Q594" i="12"/>
  <c r="P594" i="12"/>
  <c r="Q593" i="12"/>
  <c r="P593" i="12"/>
  <c r="Q592" i="12"/>
  <c r="P592" i="12"/>
  <c r="Q591" i="12"/>
  <c r="P591" i="12"/>
  <c r="Q590" i="12"/>
  <c r="P590" i="12"/>
  <c r="Q589" i="12"/>
  <c r="P589" i="12"/>
  <c r="Q588" i="12"/>
  <c r="P588" i="12"/>
  <c r="Q587" i="12"/>
  <c r="P587" i="12"/>
  <c r="Q586" i="12"/>
  <c r="P586" i="12"/>
  <c r="Q585" i="12"/>
  <c r="P585" i="12"/>
  <c r="Q584" i="12"/>
  <c r="P584" i="12"/>
  <c r="Q583" i="12"/>
  <c r="P583" i="12"/>
  <c r="Q582" i="12"/>
  <c r="P582" i="12"/>
  <c r="Q581" i="12"/>
  <c r="P581" i="12"/>
  <c r="Q580" i="12"/>
  <c r="P580" i="12"/>
  <c r="Q579" i="12"/>
  <c r="P579" i="12"/>
  <c r="Q578" i="12"/>
  <c r="P578" i="12"/>
  <c r="Q577" i="12"/>
  <c r="P577" i="12"/>
  <c r="Q576" i="12"/>
  <c r="P576" i="12"/>
  <c r="Q575" i="12"/>
  <c r="P575" i="12"/>
  <c r="Q574" i="12"/>
  <c r="P574" i="12"/>
  <c r="Q573" i="12"/>
  <c r="P573" i="12"/>
  <c r="Q572" i="12"/>
  <c r="P572" i="12"/>
  <c r="Q571" i="12"/>
  <c r="P571" i="12"/>
  <c r="Q570" i="12"/>
  <c r="P570" i="12"/>
  <c r="Q569" i="12"/>
  <c r="P569" i="12"/>
  <c r="Q568" i="12"/>
  <c r="P568" i="12"/>
  <c r="Q567" i="12"/>
  <c r="P567" i="12"/>
  <c r="Q566" i="12"/>
  <c r="P566" i="12"/>
  <c r="Q565" i="12"/>
  <c r="P565" i="12"/>
  <c r="Q564" i="12"/>
  <c r="P564" i="12"/>
  <c r="Q563" i="12"/>
  <c r="P563" i="12"/>
  <c r="Q562" i="12"/>
  <c r="P562" i="12"/>
  <c r="Q561" i="12"/>
  <c r="P561" i="12"/>
  <c r="Q560" i="12"/>
  <c r="P560" i="12"/>
  <c r="Q559" i="12"/>
  <c r="P559" i="12"/>
  <c r="Q558" i="12"/>
  <c r="P558" i="12"/>
  <c r="Q557" i="12"/>
  <c r="P557" i="12"/>
  <c r="Q556" i="12"/>
  <c r="P556" i="12"/>
  <c r="Q555" i="12"/>
  <c r="P555" i="12"/>
  <c r="Q554" i="12"/>
  <c r="P554" i="12"/>
  <c r="Q553" i="12"/>
  <c r="P553" i="12"/>
  <c r="Q552" i="12"/>
  <c r="P552" i="12"/>
  <c r="Q551" i="12"/>
  <c r="P551" i="12"/>
  <c r="Q550" i="12"/>
  <c r="P550" i="12"/>
  <c r="Q549" i="12"/>
  <c r="P549" i="12"/>
  <c r="Q548" i="12"/>
  <c r="P548" i="12"/>
  <c r="Q547" i="12"/>
  <c r="P547" i="12"/>
  <c r="Q546" i="12"/>
  <c r="P546" i="12"/>
  <c r="Q545" i="12"/>
  <c r="P545" i="12"/>
  <c r="Q544" i="12"/>
  <c r="P544" i="12"/>
  <c r="Q543" i="12"/>
  <c r="P543" i="12"/>
  <c r="Q542" i="12"/>
  <c r="P542" i="12"/>
  <c r="Q541" i="12"/>
  <c r="P541" i="12"/>
  <c r="Q540" i="12"/>
  <c r="P540" i="12"/>
  <c r="Q539" i="12"/>
  <c r="P539" i="12"/>
  <c r="Q538" i="12"/>
  <c r="P538" i="12"/>
  <c r="Q537" i="12"/>
  <c r="P537" i="12"/>
  <c r="Q536" i="12"/>
  <c r="P536" i="12"/>
  <c r="Q535" i="12"/>
  <c r="P535" i="12"/>
  <c r="Q534" i="12"/>
  <c r="P534" i="12"/>
  <c r="Q533" i="12"/>
  <c r="P533" i="12"/>
  <c r="Q532" i="12"/>
  <c r="P532" i="12"/>
  <c r="Q531" i="12"/>
  <c r="P531" i="12"/>
  <c r="Q530" i="12"/>
  <c r="P530" i="12"/>
  <c r="Q529" i="12"/>
  <c r="P529" i="12"/>
  <c r="Q528" i="12"/>
  <c r="P528" i="12"/>
  <c r="Q527" i="12"/>
  <c r="P527" i="12"/>
  <c r="Q526" i="12"/>
  <c r="P526" i="12"/>
  <c r="Q525" i="12"/>
  <c r="P525" i="12"/>
  <c r="Q524" i="12"/>
  <c r="P524" i="12"/>
  <c r="Q523" i="12"/>
  <c r="P523" i="12"/>
  <c r="Q522" i="12"/>
  <c r="P522" i="12"/>
  <c r="Q521" i="12"/>
  <c r="P521" i="12"/>
  <c r="Q520" i="12"/>
  <c r="P520" i="12"/>
  <c r="Q519" i="12"/>
  <c r="P519" i="12"/>
  <c r="Q518" i="12"/>
  <c r="P518" i="12"/>
  <c r="Q517" i="12"/>
  <c r="P517" i="12"/>
  <c r="Q516" i="12"/>
  <c r="P516" i="12"/>
  <c r="Q515" i="12"/>
  <c r="P515" i="12"/>
  <c r="Q514" i="12"/>
  <c r="P514" i="12"/>
  <c r="Q513" i="12"/>
  <c r="P513" i="12"/>
  <c r="Q512" i="12"/>
  <c r="P512" i="12"/>
  <c r="Q511" i="12"/>
  <c r="P511" i="12"/>
  <c r="Q510" i="12"/>
  <c r="P510" i="12"/>
  <c r="Q509" i="12"/>
  <c r="P509" i="12"/>
  <c r="Q508" i="12"/>
  <c r="P508" i="12"/>
  <c r="Q507" i="12"/>
  <c r="P507" i="12"/>
  <c r="Q506" i="12"/>
  <c r="P506" i="12"/>
  <c r="Q505" i="12"/>
  <c r="P505" i="12"/>
  <c r="Q504" i="12"/>
  <c r="P504" i="12"/>
  <c r="Q503" i="12"/>
  <c r="P503" i="12"/>
  <c r="Q502" i="12"/>
  <c r="P502" i="12"/>
  <c r="Q501" i="12"/>
  <c r="P501" i="12"/>
  <c r="Q500" i="12"/>
  <c r="P500" i="12"/>
  <c r="Q499" i="12"/>
  <c r="P499" i="12"/>
  <c r="Q498" i="12"/>
  <c r="P498" i="12"/>
  <c r="Q497" i="12"/>
  <c r="P497" i="12"/>
  <c r="Q496" i="12"/>
  <c r="P496" i="12"/>
  <c r="Q495" i="12"/>
  <c r="P495" i="12"/>
  <c r="Q494" i="12"/>
  <c r="P494" i="12"/>
  <c r="Q493" i="12"/>
  <c r="P493" i="12"/>
  <c r="Q492" i="12"/>
  <c r="P492" i="12"/>
  <c r="Q491" i="12"/>
  <c r="P491" i="12"/>
  <c r="Q490" i="12"/>
  <c r="P490" i="12"/>
  <c r="Q489" i="12"/>
  <c r="P489" i="12"/>
  <c r="Q488" i="12"/>
  <c r="P488" i="12"/>
  <c r="Q487" i="12"/>
  <c r="P487" i="12"/>
  <c r="Q486" i="12"/>
  <c r="P486" i="12"/>
  <c r="Q485" i="12"/>
  <c r="P485" i="12"/>
  <c r="Q484" i="12"/>
  <c r="P484" i="12"/>
  <c r="Q483" i="12"/>
  <c r="P483" i="12"/>
  <c r="Q482" i="12"/>
  <c r="P482" i="12"/>
  <c r="Q481" i="12"/>
  <c r="P481" i="12"/>
  <c r="Q480" i="12"/>
  <c r="P480" i="12"/>
  <c r="Q479" i="12"/>
  <c r="P479" i="12"/>
  <c r="Q478" i="12"/>
  <c r="P478" i="12"/>
  <c r="Q477" i="12"/>
  <c r="P477" i="12"/>
  <c r="Q476" i="12"/>
  <c r="P476" i="12"/>
  <c r="Q475" i="12"/>
  <c r="P475" i="12"/>
  <c r="Q474" i="12"/>
  <c r="P474" i="12"/>
  <c r="Q473" i="12"/>
  <c r="P473" i="12"/>
  <c r="Q472" i="12"/>
  <c r="P472" i="12"/>
  <c r="Q471" i="12"/>
  <c r="P471" i="12"/>
  <c r="Q470" i="12"/>
  <c r="P470" i="12"/>
  <c r="Q469" i="12"/>
  <c r="P469" i="12"/>
  <c r="Q468" i="12"/>
  <c r="P468" i="12"/>
  <c r="Q467" i="12"/>
  <c r="P467" i="12"/>
  <c r="Q466" i="12"/>
  <c r="P466" i="12"/>
  <c r="Q465" i="12"/>
  <c r="P465" i="12"/>
  <c r="Q464" i="12"/>
  <c r="P464" i="12"/>
  <c r="Q463" i="12"/>
  <c r="P463" i="12"/>
  <c r="Q462" i="12"/>
  <c r="P462" i="12"/>
  <c r="Q461" i="12"/>
  <c r="P461" i="12"/>
  <c r="Q460" i="12"/>
  <c r="P460" i="12"/>
  <c r="Q459" i="12"/>
  <c r="P459" i="12"/>
  <c r="Q458" i="12"/>
  <c r="P458" i="12"/>
  <c r="Q457" i="12"/>
  <c r="P457" i="12"/>
  <c r="Q456" i="12"/>
  <c r="P456" i="12"/>
  <c r="Q455" i="12"/>
  <c r="P455" i="12"/>
  <c r="Q454" i="12"/>
  <c r="P454" i="12"/>
  <c r="Q453" i="12"/>
  <c r="P453" i="12"/>
  <c r="Q452" i="12"/>
  <c r="P452" i="12"/>
  <c r="Q451" i="12"/>
  <c r="P451" i="12"/>
  <c r="Q450" i="12"/>
  <c r="P450" i="12"/>
  <c r="Q449" i="12"/>
  <c r="P449" i="12"/>
  <c r="Q448" i="12"/>
  <c r="P448" i="12"/>
  <c r="Q447" i="12"/>
  <c r="P447" i="12"/>
  <c r="Q446" i="12"/>
  <c r="P446" i="12"/>
  <c r="Q445" i="12"/>
  <c r="P445" i="12"/>
  <c r="Q444" i="12"/>
  <c r="P444" i="12"/>
  <c r="Q443" i="12"/>
  <c r="P443" i="12"/>
  <c r="Q442" i="12"/>
  <c r="P442" i="12"/>
  <c r="Q441" i="12"/>
  <c r="P441" i="12"/>
  <c r="Q440" i="12"/>
  <c r="P440" i="12"/>
  <c r="Q439" i="12"/>
  <c r="P439" i="12"/>
  <c r="Q438" i="12"/>
  <c r="P438" i="12"/>
  <c r="Q437" i="12"/>
  <c r="P437" i="12"/>
  <c r="Q436" i="12"/>
  <c r="P436" i="12"/>
  <c r="Q435" i="12"/>
  <c r="P435" i="12"/>
  <c r="Q434" i="12"/>
  <c r="P434" i="12"/>
  <c r="Q433" i="12"/>
  <c r="P433" i="12"/>
  <c r="Q432" i="12"/>
  <c r="P432" i="12"/>
  <c r="Q431" i="12"/>
  <c r="P431" i="12"/>
  <c r="Q430" i="12"/>
  <c r="P430" i="12"/>
  <c r="Q429" i="12"/>
  <c r="P429" i="12"/>
  <c r="Q428" i="12"/>
  <c r="P428" i="12"/>
  <c r="Q427" i="12"/>
  <c r="P427" i="12"/>
  <c r="Q426" i="12"/>
  <c r="P426" i="12"/>
  <c r="Q425" i="12"/>
  <c r="P425" i="12"/>
  <c r="Q424" i="12"/>
  <c r="P424" i="12"/>
  <c r="Q423" i="12"/>
  <c r="P423" i="12"/>
  <c r="Q422" i="12"/>
  <c r="P422" i="12"/>
  <c r="Q421" i="12"/>
  <c r="P421" i="12"/>
  <c r="Q420" i="12"/>
  <c r="P420" i="12"/>
  <c r="Q419" i="12"/>
  <c r="P419" i="12"/>
  <c r="Q418" i="12"/>
  <c r="P418" i="12"/>
  <c r="Q417" i="12"/>
  <c r="P417" i="12"/>
  <c r="Q416" i="12"/>
  <c r="P416" i="12"/>
  <c r="Q415" i="12"/>
  <c r="P415" i="12"/>
  <c r="Q414" i="12"/>
  <c r="P414" i="12"/>
  <c r="Q413" i="12"/>
  <c r="P413" i="12"/>
  <c r="Q412" i="12"/>
  <c r="P412" i="12"/>
  <c r="Q411" i="12"/>
  <c r="P411" i="12"/>
  <c r="Q410" i="12"/>
  <c r="P410" i="12"/>
  <c r="Q409" i="12"/>
  <c r="P409" i="12"/>
  <c r="Q408" i="12"/>
  <c r="P408" i="12"/>
  <c r="Q407" i="12"/>
  <c r="P407" i="12"/>
  <c r="Q406" i="12"/>
  <c r="P406" i="12"/>
  <c r="Q405" i="12"/>
  <c r="P405" i="12"/>
  <c r="Q404" i="12"/>
  <c r="P404" i="12"/>
  <c r="Q403" i="12"/>
  <c r="P403" i="12"/>
  <c r="Q402" i="12"/>
  <c r="P402" i="12"/>
  <c r="Q401" i="12"/>
  <c r="P401" i="12"/>
  <c r="Q400" i="12"/>
  <c r="P400" i="12"/>
  <c r="Q399" i="12"/>
  <c r="P399" i="12"/>
  <c r="Q398" i="12"/>
  <c r="P398" i="12"/>
  <c r="Q397" i="12"/>
  <c r="P397" i="12"/>
  <c r="Q396" i="12"/>
  <c r="P396" i="12"/>
  <c r="Q395" i="12"/>
  <c r="P395" i="12"/>
  <c r="Q394" i="12"/>
  <c r="P394" i="12"/>
  <c r="Q393" i="12"/>
  <c r="P393" i="12"/>
  <c r="Q392" i="12"/>
  <c r="P392" i="12"/>
  <c r="Q391" i="12"/>
  <c r="P391" i="12"/>
  <c r="Q390" i="12"/>
  <c r="P390" i="12"/>
  <c r="Q389" i="12"/>
  <c r="P389" i="12"/>
  <c r="Q388" i="12"/>
  <c r="P388" i="12"/>
  <c r="Q387" i="12"/>
  <c r="P387" i="12"/>
  <c r="Q386" i="12"/>
  <c r="P386" i="12"/>
  <c r="Q385" i="12"/>
  <c r="P385" i="12"/>
  <c r="Q384" i="12"/>
  <c r="P384" i="12"/>
  <c r="Q383" i="12"/>
  <c r="P383" i="12"/>
  <c r="Q382" i="12"/>
  <c r="P382" i="12"/>
  <c r="Q381" i="12"/>
  <c r="P381" i="12"/>
  <c r="Q380" i="12"/>
  <c r="P380" i="12"/>
  <c r="Q379" i="12"/>
  <c r="P379" i="12"/>
  <c r="Q378" i="12"/>
  <c r="P378" i="12"/>
  <c r="Q377" i="12"/>
  <c r="P377" i="12"/>
  <c r="Q376" i="12"/>
  <c r="P376" i="12"/>
  <c r="Q375" i="12"/>
  <c r="P375" i="12"/>
  <c r="Q374" i="12"/>
  <c r="P374" i="12"/>
  <c r="Q373" i="12"/>
  <c r="P373" i="12"/>
  <c r="Q372" i="12"/>
  <c r="P372" i="12"/>
  <c r="Q371" i="12"/>
  <c r="P371" i="12"/>
  <c r="Q370" i="12"/>
  <c r="P370" i="12"/>
  <c r="Q369" i="12"/>
  <c r="P369" i="12"/>
  <c r="Q368" i="12"/>
  <c r="P368" i="12"/>
  <c r="Q367" i="12"/>
  <c r="P367" i="12"/>
  <c r="Q366" i="12"/>
  <c r="P366" i="12"/>
  <c r="Q365" i="12"/>
  <c r="P365" i="12"/>
  <c r="Q364" i="12"/>
  <c r="P364" i="12"/>
  <c r="Q363" i="12"/>
  <c r="P363" i="12"/>
  <c r="Q362" i="12"/>
  <c r="P362" i="12"/>
  <c r="Q361" i="12"/>
  <c r="P361" i="12"/>
  <c r="Q360" i="12"/>
  <c r="P360" i="12"/>
  <c r="Q359" i="12"/>
  <c r="P359" i="12"/>
  <c r="Q358" i="12"/>
  <c r="P358" i="12"/>
  <c r="Q357" i="12"/>
  <c r="P357" i="12"/>
  <c r="Q356" i="12"/>
  <c r="P356" i="12"/>
  <c r="Q355" i="12"/>
  <c r="P355" i="12"/>
  <c r="Q354" i="12"/>
  <c r="P354" i="12"/>
  <c r="Q353" i="12"/>
  <c r="P353" i="12"/>
  <c r="Q352" i="12"/>
  <c r="P352" i="12"/>
  <c r="Q351" i="12"/>
  <c r="P351" i="12"/>
  <c r="Q350" i="12"/>
  <c r="P350" i="12"/>
  <c r="Q349" i="12"/>
  <c r="P349" i="12"/>
  <c r="Q348" i="12"/>
  <c r="P348" i="12"/>
  <c r="Q347" i="12"/>
  <c r="P347" i="12"/>
  <c r="Q346" i="12"/>
  <c r="P346" i="12"/>
  <c r="Q345" i="12"/>
  <c r="P345" i="12"/>
  <c r="Q344" i="12"/>
  <c r="P344" i="12"/>
  <c r="Q343" i="12"/>
  <c r="P343" i="12"/>
  <c r="Q342" i="12"/>
  <c r="P342" i="12"/>
  <c r="Q341" i="12"/>
  <c r="P341" i="12"/>
  <c r="Q340" i="12"/>
  <c r="P340" i="12"/>
  <c r="Q339" i="12"/>
  <c r="P339" i="12"/>
  <c r="Q338" i="12"/>
  <c r="P338" i="12"/>
  <c r="Q337" i="12"/>
  <c r="P337" i="12"/>
  <c r="Q336" i="12"/>
  <c r="P336" i="12"/>
  <c r="Q335" i="12"/>
  <c r="P335" i="12"/>
  <c r="Q334" i="12"/>
  <c r="P334" i="12"/>
  <c r="Q333" i="12"/>
  <c r="P333" i="12"/>
  <c r="Q332" i="12"/>
  <c r="P332" i="12"/>
  <c r="Q331" i="12"/>
  <c r="P331" i="12"/>
  <c r="Q330" i="12"/>
  <c r="P330" i="12"/>
  <c r="Q329" i="12"/>
  <c r="P329" i="12"/>
  <c r="Q328" i="12"/>
  <c r="P328" i="12"/>
  <c r="Q327" i="12"/>
  <c r="P327" i="12"/>
  <c r="Q326" i="12"/>
  <c r="P326" i="12"/>
  <c r="Q325" i="12"/>
  <c r="P325" i="12"/>
  <c r="Q324" i="12"/>
  <c r="P324" i="12"/>
  <c r="Q323" i="12"/>
  <c r="P323" i="12"/>
  <c r="Q322" i="12"/>
  <c r="P322" i="12"/>
  <c r="Q321" i="12"/>
  <c r="P321" i="12"/>
  <c r="Q320" i="12"/>
  <c r="P320" i="12"/>
  <c r="Q319" i="12"/>
  <c r="P319" i="12"/>
  <c r="Q318" i="12"/>
  <c r="P318" i="12"/>
  <c r="Q317" i="12"/>
  <c r="P317" i="12"/>
  <c r="Q316" i="12"/>
  <c r="P316" i="12"/>
  <c r="Q315" i="12"/>
  <c r="P315" i="12"/>
  <c r="Q314" i="12"/>
  <c r="P314" i="12"/>
  <c r="Q313" i="12"/>
  <c r="P313" i="12"/>
  <c r="Q312" i="12"/>
  <c r="P312" i="12"/>
  <c r="Q311" i="12"/>
  <c r="P311" i="12"/>
  <c r="Q310" i="12"/>
  <c r="P310" i="12"/>
  <c r="Q309" i="12"/>
  <c r="P309" i="12"/>
  <c r="Q308" i="12"/>
  <c r="P308" i="12"/>
  <c r="Q307" i="12"/>
  <c r="P307" i="12"/>
  <c r="Q306" i="12"/>
  <c r="P306" i="12"/>
  <c r="Q305" i="12"/>
  <c r="P305" i="12"/>
  <c r="Q304" i="12"/>
  <c r="P304" i="12"/>
  <c r="Q303" i="12"/>
  <c r="P303" i="12"/>
  <c r="Q302" i="12"/>
  <c r="P302" i="12"/>
  <c r="Q301" i="12"/>
  <c r="P301" i="12"/>
  <c r="Q300" i="12"/>
  <c r="P300" i="12"/>
  <c r="Q299" i="12"/>
  <c r="P299" i="12"/>
  <c r="Q298" i="12"/>
  <c r="P298" i="12"/>
  <c r="Q297" i="12"/>
  <c r="P297" i="12"/>
  <c r="Q296" i="12"/>
  <c r="P296" i="12"/>
  <c r="Q295" i="12"/>
  <c r="P295" i="12"/>
  <c r="Q294" i="12"/>
  <c r="P294" i="12"/>
  <c r="Q293" i="12"/>
  <c r="P293" i="12"/>
  <c r="Q292" i="12"/>
  <c r="P292" i="12"/>
  <c r="Q291" i="12"/>
  <c r="P291" i="12"/>
  <c r="Q290" i="12"/>
  <c r="P290" i="12"/>
  <c r="Q289" i="12"/>
  <c r="P289" i="12"/>
  <c r="Q288" i="12"/>
  <c r="P288" i="12"/>
  <c r="Q287" i="12"/>
  <c r="P287" i="12"/>
  <c r="Q286" i="12"/>
  <c r="P286" i="12"/>
  <c r="Q285" i="12"/>
  <c r="P285" i="12"/>
  <c r="Q284" i="12"/>
  <c r="P284" i="12"/>
  <c r="Q283" i="12"/>
  <c r="P283" i="12"/>
  <c r="Q282" i="12"/>
  <c r="P282" i="12"/>
  <c r="Q281" i="12"/>
  <c r="P281" i="12"/>
  <c r="Q280" i="12"/>
  <c r="P280" i="12"/>
  <c r="Q279" i="12"/>
  <c r="P279" i="12"/>
  <c r="Q278" i="12"/>
  <c r="P278" i="12"/>
  <c r="Q277" i="12"/>
  <c r="P277" i="12"/>
  <c r="Q276" i="12"/>
  <c r="P276" i="12"/>
  <c r="Q275" i="12"/>
  <c r="P275" i="12"/>
  <c r="Q274" i="12"/>
  <c r="P274" i="12"/>
  <c r="Q273" i="12"/>
  <c r="P273" i="12"/>
  <c r="Q272" i="12"/>
  <c r="P272" i="12"/>
  <c r="Q271" i="12"/>
  <c r="P271" i="12"/>
  <c r="Q270" i="12"/>
  <c r="P270" i="12"/>
  <c r="Q269" i="12"/>
  <c r="P269" i="12"/>
  <c r="Q268" i="12"/>
  <c r="P268" i="12"/>
  <c r="Q267" i="12"/>
  <c r="P267" i="12"/>
  <c r="Q266" i="12"/>
  <c r="P266" i="12"/>
  <c r="Q265" i="12"/>
  <c r="P265" i="12"/>
  <c r="Q264" i="12"/>
  <c r="P264" i="12"/>
  <c r="Q263" i="12"/>
  <c r="P263" i="12"/>
  <c r="Q262" i="12"/>
  <c r="P262" i="12"/>
  <c r="Q261" i="12"/>
  <c r="P261" i="12"/>
  <c r="Q260" i="12"/>
  <c r="P260" i="12"/>
  <c r="Q259" i="12"/>
  <c r="P259" i="12"/>
  <c r="Q258" i="12"/>
  <c r="P258" i="12"/>
  <c r="Q257" i="12"/>
  <c r="P257" i="12"/>
  <c r="Q256" i="12"/>
  <c r="P256" i="12"/>
  <c r="Q255" i="12"/>
  <c r="P255" i="12"/>
  <c r="Q254" i="12"/>
  <c r="P254" i="12"/>
  <c r="Q253" i="12"/>
  <c r="P253" i="12"/>
  <c r="Q252" i="12"/>
  <c r="P252" i="12"/>
  <c r="Q251" i="12"/>
  <c r="P251" i="12"/>
  <c r="Q250" i="12"/>
  <c r="P250" i="12"/>
  <c r="Q249" i="12"/>
  <c r="P249" i="12"/>
  <c r="Q248" i="12"/>
  <c r="P248" i="12"/>
  <c r="Q247" i="12"/>
  <c r="P247" i="12"/>
  <c r="Q246" i="12"/>
  <c r="P246" i="12"/>
  <c r="Q245" i="12"/>
  <c r="P245" i="12"/>
  <c r="Q244" i="12"/>
  <c r="P244" i="12"/>
  <c r="Q243" i="12"/>
  <c r="P243" i="12"/>
  <c r="Q242" i="12"/>
  <c r="P242" i="12"/>
  <c r="Q241" i="12"/>
  <c r="P241" i="12"/>
  <c r="Q240" i="12"/>
  <c r="P240" i="12"/>
  <c r="Q239" i="12"/>
  <c r="P239" i="12"/>
  <c r="Q238" i="12"/>
  <c r="P238" i="12"/>
  <c r="Q237" i="12"/>
  <c r="P237" i="12"/>
  <c r="Q236" i="12"/>
  <c r="P236" i="12"/>
  <c r="Q235" i="12"/>
  <c r="P235" i="12"/>
  <c r="Q234" i="12"/>
  <c r="P234" i="12"/>
  <c r="Q233" i="12"/>
  <c r="P233" i="12"/>
  <c r="Q232" i="12"/>
  <c r="P232" i="12"/>
  <c r="Q231" i="12"/>
  <c r="P231" i="12"/>
  <c r="Q230" i="12"/>
  <c r="P230" i="12"/>
  <c r="Q229" i="12"/>
  <c r="P229" i="12"/>
  <c r="Q228" i="12"/>
  <c r="P228" i="12"/>
  <c r="Q227" i="12"/>
  <c r="P227" i="12"/>
  <c r="Q226" i="12"/>
  <c r="P226" i="12"/>
  <c r="Q225" i="12"/>
  <c r="P225" i="12"/>
  <c r="Q224" i="12"/>
  <c r="P224" i="12"/>
  <c r="Q223" i="12"/>
  <c r="P223" i="12"/>
  <c r="Q222" i="12"/>
  <c r="P222" i="12"/>
  <c r="Q221" i="12"/>
  <c r="P221" i="12"/>
  <c r="Q220" i="12"/>
  <c r="P220" i="12"/>
  <c r="Q219" i="12"/>
  <c r="P219" i="12"/>
  <c r="Q218" i="12"/>
  <c r="P218" i="12"/>
  <c r="Q217" i="12"/>
  <c r="P217" i="12"/>
  <c r="Q216" i="12"/>
  <c r="P216" i="12"/>
  <c r="Q215" i="12"/>
  <c r="P215" i="12"/>
  <c r="Q214" i="12"/>
  <c r="P214" i="12"/>
  <c r="Q213" i="12"/>
  <c r="P213" i="12"/>
  <c r="Q212" i="12"/>
  <c r="P212" i="12"/>
  <c r="Q211" i="12"/>
  <c r="P211" i="12"/>
  <c r="Q210" i="12"/>
  <c r="P210" i="12"/>
  <c r="Q209" i="12"/>
  <c r="P209" i="12"/>
  <c r="Q208" i="12"/>
  <c r="P208" i="12"/>
  <c r="Q207" i="12"/>
  <c r="P207" i="12"/>
  <c r="Q206" i="12"/>
  <c r="P206" i="12"/>
  <c r="Q205" i="12"/>
  <c r="P205" i="12"/>
  <c r="Q204" i="12"/>
  <c r="P204" i="12"/>
  <c r="Q203" i="12"/>
  <c r="P203" i="12"/>
  <c r="Q202" i="12"/>
  <c r="P202" i="12"/>
  <c r="Q201" i="12"/>
  <c r="P201" i="12"/>
  <c r="Q200" i="12"/>
  <c r="P200" i="12"/>
  <c r="Q199" i="12"/>
  <c r="P199" i="12"/>
  <c r="Q198" i="12"/>
  <c r="P198" i="12"/>
  <c r="Q197" i="12"/>
  <c r="P197" i="12"/>
  <c r="Q196" i="12"/>
  <c r="P196" i="12"/>
  <c r="Q195" i="12"/>
  <c r="P195" i="12"/>
  <c r="Q194" i="12"/>
  <c r="P194" i="12"/>
  <c r="Q193" i="12"/>
  <c r="P193" i="12"/>
  <c r="Q192" i="12"/>
  <c r="P192" i="12"/>
  <c r="Q191" i="12"/>
  <c r="P191" i="12"/>
  <c r="Q190" i="12"/>
  <c r="P190" i="12"/>
  <c r="Q189" i="12"/>
  <c r="P189" i="12"/>
  <c r="Q188" i="12"/>
  <c r="P188" i="12"/>
  <c r="Q187" i="12"/>
  <c r="P187" i="12"/>
  <c r="Q186" i="12"/>
  <c r="P186" i="12"/>
  <c r="Q185" i="12"/>
  <c r="P185" i="12"/>
  <c r="Q184" i="12"/>
  <c r="P184" i="12"/>
  <c r="Q183" i="12"/>
  <c r="P183" i="12"/>
  <c r="Q182" i="12"/>
  <c r="P182" i="12"/>
  <c r="Q181" i="12"/>
  <c r="P181" i="12"/>
  <c r="Q180" i="12"/>
  <c r="P180" i="12"/>
  <c r="Q179" i="12"/>
  <c r="P179" i="12"/>
  <c r="Q178" i="12"/>
  <c r="P178" i="12"/>
  <c r="Q177" i="12"/>
  <c r="P177" i="12"/>
  <c r="Q176" i="12"/>
  <c r="P176" i="12"/>
  <c r="Q175" i="12"/>
  <c r="P175" i="12"/>
  <c r="Q174" i="12"/>
  <c r="P174" i="12"/>
  <c r="Q173" i="12"/>
  <c r="P173" i="12"/>
  <c r="Q172" i="12"/>
  <c r="P172" i="12"/>
  <c r="Q171" i="12"/>
  <c r="P171" i="12"/>
  <c r="Q170" i="12"/>
  <c r="P170" i="12"/>
  <c r="Q169" i="12"/>
  <c r="P169" i="12"/>
  <c r="Q168" i="12"/>
  <c r="P168" i="12"/>
  <c r="Q167" i="12"/>
  <c r="P167" i="12"/>
  <c r="Q166" i="12"/>
  <c r="P166" i="12"/>
  <c r="Q165" i="12"/>
  <c r="P165" i="12"/>
  <c r="Q164" i="12"/>
  <c r="P164" i="12"/>
  <c r="Q163" i="12"/>
  <c r="P163" i="12"/>
  <c r="Q162" i="12"/>
  <c r="P162" i="12"/>
  <c r="Q161" i="12"/>
  <c r="P161" i="12"/>
  <c r="Q160" i="12"/>
  <c r="P160" i="12"/>
  <c r="Q159" i="12"/>
  <c r="P159" i="12"/>
  <c r="Q158" i="12"/>
  <c r="P158" i="12"/>
  <c r="Q157" i="12"/>
  <c r="P157" i="12"/>
  <c r="Q156" i="12"/>
  <c r="P156" i="12"/>
  <c r="Q155" i="12"/>
  <c r="P155" i="12"/>
  <c r="Q154" i="12"/>
  <c r="P154" i="12"/>
  <c r="Q153" i="12"/>
  <c r="P153" i="12"/>
  <c r="Q152" i="12"/>
  <c r="P152" i="12"/>
  <c r="Q151" i="12"/>
  <c r="P151" i="12"/>
  <c r="Q150" i="12"/>
  <c r="P150" i="12"/>
  <c r="Q149" i="12"/>
  <c r="P149" i="12"/>
  <c r="Q148" i="12"/>
  <c r="P148" i="12"/>
  <c r="Q147" i="12"/>
  <c r="P147" i="12"/>
  <c r="Q146" i="12"/>
  <c r="P146" i="12"/>
  <c r="Q145" i="12"/>
  <c r="P145" i="12"/>
  <c r="Q144" i="12"/>
  <c r="P144" i="12"/>
  <c r="Q143" i="12"/>
  <c r="P143" i="12"/>
  <c r="Q142" i="12"/>
  <c r="P142" i="12"/>
  <c r="Q141" i="12"/>
  <c r="P141" i="12"/>
  <c r="Q140" i="12"/>
  <c r="P140" i="12"/>
  <c r="Q139" i="12"/>
  <c r="P139" i="12"/>
  <c r="Q138" i="12"/>
  <c r="P138" i="12"/>
  <c r="Q137" i="12"/>
  <c r="P137" i="12"/>
  <c r="Q136" i="12"/>
  <c r="P136" i="12"/>
  <c r="Q135" i="12"/>
  <c r="P135" i="12"/>
  <c r="Q134" i="12"/>
  <c r="P134" i="12"/>
  <c r="Q133" i="12"/>
  <c r="P133" i="12"/>
  <c r="Q132" i="12"/>
  <c r="P132" i="12"/>
  <c r="Q131" i="12"/>
  <c r="P131" i="12"/>
  <c r="Q130" i="12"/>
  <c r="P130" i="12"/>
  <c r="Q129" i="12"/>
  <c r="P129" i="12"/>
  <c r="Q128" i="12"/>
  <c r="P128" i="12"/>
  <c r="Q127" i="12"/>
  <c r="P127" i="12"/>
  <c r="Q126" i="12"/>
  <c r="P126" i="12"/>
  <c r="Q125" i="12"/>
  <c r="P125" i="12"/>
  <c r="Q124" i="12"/>
  <c r="P124" i="12"/>
  <c r="Q123" i="12"/>
  <c r="P123" i="12"/>
  <c r="Q122" i="12"/>
  <c r="P122" i="12"/>
  <c r="Q121" i="12"/>
  <c r="P121" i="12"/>
  <c r="Q120" i="12"/>
  <c r="P120" i="12"/>
  <c r="Q119" i="12"/>
  <c r="P119" i="12"/>
  <c r="Q118" i="12"/>
  <c r="P118" i="12"/>
  <c r="Q117" i="12"/>
  <c r="P117" i="12"/>
  <c r="Q116" i="12"/>
  <c r="P116" i="12"/>
  <c r="Q115" i="12"/>
  <c r="P115" i="12"/>
  <c r="Q114" i="12"/>
  <c r="P114" i="12"/>
  <c r="Q113" i="12"/>
  <c r="P113" i="12"/>
  <c r="Q112" i="12"/>
  <c r="P112" i="12"/>
  <c r="Q111" i="12"/>
  <c r="P111" i="12"/>
  <c r="Q110" i="12"/>
  <c r="P110" i="12"/>
  <c r="Q109" i="12"/>
  <c r="P109" i="12"/>
  <c r="Q108" i="12"/>
  <c r="P108" i="12"/>
  <c r="Q107" i="12"/>
  <c r="P107" i="12"/>
  <c r="Q106" i="12"/>
  <c r="P106" i="12"/>
  <c r="Q105" i="12"/>
  <c r="P105" i="12"/>
  <c r="Q104" i="12"/>
  <c r="P104" i="12"/>
  <c r="Q103" i="12"/>
  <c r="P103" i="12"/>
  <c r="Q102" i="12"/>
  <c r="P102" i="12"/>
  <c r="Q101" i="12"/>
  <c r="P101" i="12"/>
  <c r="Q100" i="12"/>
  <c r="P100" i="12"/>
  <c r="Q99" i="12"/>
  <c r="P99" i="12"/>
  <c r="Q98" i="12"/>
  <c r="P98" i="12"/>
  <c r="Q97" i="12"/>
  <c r="P97" i="12"/>
  <c r="Q96" i="12"/>
  <c r="P96" i="12"/>
  <c r="Q95" i="12"/>
  <c r="P95" i="12"/>
  <c r="Q94" i="12"/>
  <c r="P94" i="12"/>
  <c r="Q93" i="12"/>
  <c r="P93" i="12"/>
  <c r="Q92" i="12"/>
  <c r="P92" i="12"/>
  <c r="Q91" i="12"/>
  <c r="P91" i="12"/>
  <c r="Q90" i="12"/>
  <c r="P90" i="12"/>
  <c r="Q89" i="12"/>
  <c r="P89" i="12"/>
  <c r="Q88" i="12"/>
  <c r="P88" i="12"/>
  <c r="Q87" i="12"/>
  <c r="P87" i="12"/>
  <c r="Q86" i="12"/>
  <c r="P86" i="12"/>
  <c r="Q85" i="12"/>
  <c r="P85" i="12"/>
  <c r="Q84" i="12"/>
  <c r="P84" i="12"/>
  <c r="Q83" i="12"/>
  <c r="P83" i="12"/>
  <c r="Q82" i="12"/>
  <c r="P82" i="12"/>
  <c r="Q81" i="12"/>
  <c r="P81" i="12"/>
  <c r="Q80" i="12"/>
  <c r="P80" i="12"/>
  <c r="Q79" i="12"/>
  <c r="P79" i="12"/>
  <c r="Q78" i="12"/>
  <c r="P78" i="12"/>
  <c r="Q77" i="12"/>
  <c r="P77" i="12"/>
  <c r="Q76" i="12"/>
  <c r="P76" i="12"/>
  <c r="Q75" i="12"/>
  <c r="P75" i="12"/>
  <c r="Q74" i="12"/>
  <c r="P74" i="12"/>
  <c r="Q73" i="12"/>
  <c r="P73" i="12"/>
  <c r="Q72" i="12"/>
  <c r="P72" i="12"/>
  <c r="Q71" i="12"/>
  <c r="P71" i="12"/>
  <c r="Q70" i="12"/>
  <c r="P70" i="12"/>
  <c r="Q69" i="12"/>
  <c r="P69" i="12"/>
  <c r="Q68" i="12"/>
  <c r="P68" i="12"/>
  <c r="Q67" i="12"/>
  <c r="P67" i="12"/>
  <c r="Q66" i="12"/>
  <c r="P66" i="12"/>
  <c r="Q65" i="12"/>
  <c r="P65" i="12"/>
  <c r="Q64" i="12"/>
  <c r="P64" i="12"/>
  <c r="Q63" i="12"/>
  <c r="P63" i="12"/>
  <c r="Q62" i="12"/>
  <c r="P62" i="12"/>
  <c r="Q61" i="12"/>
  <c r="P61" i="12"/>
  <c r="Q60" i="12"/>
  <c r="P60" i="12"/>
  <c r="Q59" i="12"/>
  <c r="P59" i="12"/>
  <c r="Q58" i="12"/>
  <c r="P58" i="12"/>
  <c r="Q57" i="12"/>
  <c r="P57" i="12"/>
  <c r="Q56" i="12"/>
  <c r="P56" i="12"/>
  <c r="Q55" i="12"/>
  <c r="P55" i="12"/>
  <c r="Q54" i="12"/>
  <c r="P54" i="12"/>
  <c r="Q53" i="12"/>
  <c r="P53" i="12"/>
  <c r="Q52" i="12"/>
  <c r="P52" i="12"/>
  <c r="Q51" i="12"/>
  <c r="P51" i="12"/>
  <c r="Q50" i="12"/>
  <c r="P50" i="12"/>
  <c r="Q49" i="12"/>
  <c r="P49" i="12"/>
  <c r="Q48" i="12"/>
  <c r="P48" i="12"/>
  <c r="Q47" i="12"/>
  <c r="P47" i="12"/>
  <c r="Q46" i="12"/>
  <c r="P46" i="12"/>
  <c r="Q45" i="12"/>
  <c r="P45" i="12"/>
  <c r="Q44" i="12"/>
  <c r="P44" i="12"/>
  <c r="Q43" i="12"/>
  <c r="P43" i="12"/>
  <c r="Q42" i="12"/>
  <c r="P42" i="12"/>
  <c r="Q41" i="12"/>
  <c r="P41" i="12"/>
  <c r="Q40" i="12"/>
  <c r="P40" i="12"/>
  <c r="Q39" i="12"/>
  <c r="P39" i="12"/>
  <c r="Q38" i="12"/>
  <c r="P38" i="12"/>
  <c r="Q37" i="12"/>
  <c r="P37" i="12"/>
  <c r="Q36" i="12"/>
  <c r="P36" i="12"/>
  <c r="Q35" i="12"/>
  <c r="P35" i="12"/>
  <c r="Q34" i="12"/>
  <c r="P34" i="12"/>
  <c r="Q33" i="12"/>
  <c r="P33" i="12"/>
  <c r="Q32" i="12"/>
  <c r="P32" i="12"/>
  <c r="Q31" i="12"/>
  <c r="P31" i="12"/>
  <c r="Q30" i="12"/>
  <c r="P30" i="12"/>
  <c r="Q29" i="12"/>
  <c r="P29" i="12"/>
  <c r="Q28" i="12"/>
  <c r="P28" i="12"/>
  <c r="Q27" i="12"/>
  <c r="P27" i="12"/>
  <c r="Q26" i="12"/>
  <c r="P26" i="12"/>
  <c r="Q25" i="12"/>
  <c r="P25" i="12"/>
  <c r="Q24" i="12"/>
  <c r="P24" i="12"/>
  <c r="Q23" i="12"/>
  <c r="P23" i="12"/>
  <c r="Q22" i="12"/>
  <c r="P22" i="12"/>
  <c r="Q21" i="12"/>
  <c r="P21" i="12"/>
  <c r="Q20" i="12"/>
  <c r="P20" i="12"/>
  <c r="Q19" i="12"/>
  <c r="P19" i="12"/>
  <c r="Q18" i="12"/>
  <c r="P18" i="12"/>
  <c r="Q17" i="12"/>
  <c r="P17" i="12"/>
  <c r="Q16" i="12"/>
  <c r="P16" i="12"/>
  <c r="Q15" i="12"/>
  <c r="P15" i="12"/>
  <c r="Q14" i="12"/>
  <c r="P14" i="12"/>
  <c r="Q13" i="12"/>
  <c r="P13" i="12"/>
  <c r="Q12" i="12"/>
  <c r="P12" i="12"/>
  <c r="Q11" i="12"/>
  <c r="P11" i="12"/>
  <c r="Q10" i="12"/>
  <c r="P10" i="12"/>
  <c r="Q9" i="12"/>
  <c r="P9" i="12"/>
  <c r="Q8" i="12"/>
  <c r="P8" i="12"/>
  <c r="Q7" i="12"/>
  <c r="P7" i="12"/>
  <c r="Q6" i="12"/>
  <c r="P6" i="12"/>
  <c r="Q5" i="12"/>
  <c r="P5" i="12"/>
  <c r="Q4" i="12"/>
  <c r="P4" i="12"/>
  <c r="Q3" i="12"/>
  <c r="P3" i="12"/>
  <c r="Q2" i="12"/>
  <c r="P2" i="12"/>
  <c r="O2" i="11"/>
  <c r="O3" i="11"/>
  <c r="O4" i="11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O22" i="11"/>
  <c r="O23" i="11"/>
  <c r="O24" i="11"/>
  <c r="O25" i="11"/>
  <c r="O26" i="11"/>
  <c r="O27" i="11"/>
  <c r="O28" i="11"/>
  <c r="O29" i="11"/>
  <c r="O30" i="11"/>
  <c r="O31" i="11"/>
  <c r="O32" i="11"/>
  <c r="O33" i="11"/>
  <c r="O34" i="11"/>
  <c r="O35" i="11"/>
  <c r="O36" i="11"/>
  <c r="O37" i="11"/>
  <c r="O38" i="11"/>
  <c r="O39" i="11"/>
  <c r="O40" i="11"/>
  <c r="O41" i="11"/>
  <c r="O42" i="11"/>
  <c r="O43" i="11"/>
  <c r="O44" i="11"/>
  <c r="O45" i="11"/>
  <c r="O46" i="11"/>
  <c r="O47" i="11"/>
  <c r="O48" i="11"/>
  <c r="O49" i="11"/>
  <c r="O50" i="11"/>
  <c r="O51" i="11"/>
  <c r="O52" i="11"/>
  <c r="O53" i="11"/>
  <c r="O54" i="11"/>
  <c r="O55" i="11"/>
  <c r="O56" i="11"/>
  <c r="O57" i="11"/>
  <c r="O58" i="11"/>
  <c r="O59" i="11"/>
  <c r="O60" i="11"/>
  <c r="O61" i="11"/>
  <c r="O62" i="11"/>
  <c r="O63" i="11"/>
  <c r="O64" i="11"/>
  <c r="O65" i="11"/>
  <c r="O66" i="11"/>
  <c r="O67" i="11"/>
  <c r="O68" i="11"/>
  <c r="O69" i="11"/>
  <c r="O70" i="11"/>
  <c r="O71" i="11"/>
  <c r="O72" i="11"/>
  <c r="O73" i="11"/>
  <c r="O74" i="11"/>
  <c r="O75" i="11"/>
  <c r="O76" i="11"/>
  <c r="O77" i="11"/>
  <c r="O78" i="11"/>
  <c r="O79" i="11"/>
  <c r="O80" i="11"/>
  <c r="O81" i="11"/>
  <c r="O82" i="11"/>
  <c r="O83" i="11"/>
  <c r="O84" i="11"/>
  <c r="O85" i="11"/>
  <c r="O86" i="11"/>
  <c r="O87" i="11"/>
  <c r="O88" i="11"/>
  <c r="O89" i="11"/>
  <c r="O90" i="11"/>
  <c r="O91" i="11"/>
  <c r="O92" i="11"/>
  <c r="O93" i="11"/>
  <c r="O94" i="11"/>
  <c r="O95" i="11"/>
  <c r="O96" i="11"/>
  <c r="O97" i="11"/>
  <c r="O98" i="11"/>
  <c r="O99" i="11"/>
  <c r="O100" i="11"/>
  <c r="O101" i="11"/>
  <c r="O102" i="11"/>
  <c r="O103" i="11"/>
  <c r="O104" i="11"/>
  <c r="O105" i="11"/>
  <c r="O106" i="11"/>
  <c r="O107" i="11"/>
  <c r="O108" i="11"/>
  <c r="O109" i="11"/>
  <c r="O110" i="11"/>
  <c r="O111" i="11"/>
  <c r="O112" i="11"/>
  <c r="O113" i="11"/>
  <c r="O114" i="11"/>
  <c r="O115" i="11"/>
  <c r="O116" i="11"/>
  <c r="O117" i="11"/>
  <c r="O118" i="11"/>
  <c r="O119" i="11"/>
  <c r="O120" i="11"/>
  <c r="O121" i="11"/>
  <c r="O122" i="11"/>
  <c r="O123" i="11"/>
  <c r="O124" i="11"/>
  <c r="O125" i="11"/>
  <c r="O126" i="11"/>
  <c r="O127" i="11"/>
  <c r="O128" i="11"/>
  <c r="O129" i="11"/>
  <c r="O130" i="11"/>
  <c r="O131" i="11"/>
  <c r="O132" i="11"/>
  <c r="O133" i="11"/>
  <c r="O134" i="11"/>
  <c r="O135" i="11"/>
  <c r="O136" i="11"/>
  <c r="O137" i="11"/>
  <c r="O138" i="11"/>
  <c r="O139" i="11"/>
  <c r="O140" i="11"/>
  <c r="O141" i="11"/>
  <c r="O142" i="11"/>
  <c r="O143" i="11"/>
  <c r="O144" i="11"/>
  <c r="O145" i="11"/>
  <c r="O146" i="11"/>
  <c r="O147" i="11"/>
  <c r="O148" i="11"/>
  <c r="O149" i="11"/>
  <c r="O150" i="11"/>
  <c r="O151" i="11"/>
  <c r="O152" i="11"/>
  <c r="O153" i="11"/>
  <c r="O154" i="11"/>
  <c r="O155" i="11"/>
  <c r="O156" i="11"/>
  <c r="O157" i="11"/>
  <c r="O158" i="11"/>
  <c r="O159" i="11"/>
  <c r="O160" i="11"/>
  <c r="O161" i="11"/>
  <c r="O162" i="11"/>
  <c r="O163" i="11"/>
  <c r="O164" i="11"/>
  <c r="O165" i="11"/>
  <c r="O166" i="11"/>
  <c r="O167" i="11"/>
  <c r="O168" i="11"/>
  <c r="O169" i="11"/>
  <c r="O170" i="11"/>
  <c r="O171" i="11"/>
  <c r="O172" i="11"/>
  <c r="O173" i="11"/>
  <c r="O174" i="11"/>
  <c r="O175" i="11"/>
  <c r="O176" i="11"/>
  <c r="O177" i="11"/>
  <c r="O178" i="11"/>
  <c r="O179" i="11"/>
  <c r="O180" i="11"/>
  <c r="O181" i="11"/>
  <c r="O182" i="11"/>
  <c r="O183" i="11"/>
  <c r="O184" i="11"/>
  <c r="O185" i="11"/>
  <c r="O186" i="11"/>
  <c r="O187" i="11"/>
  <c r="O188" i="11"/>
  <c r="O189" i="11"/>
  <c r="O190" i="11"/>
  <c r="O191" i="11"/>
  <c r="O192" i="11"/>
  <c r="O193" i="11"/>
  <c r="O194" i="11"/>
  <c r="O195" i="11"/>
  <c r="O196" i="11"/>
  <c r="O197" i="11"/>
  <c r="O198" i="11"/>
  <c r="O199" i="11"/>
  <c r="O200" i="11"/>
  <c r="O201" i="11"/>
  <c r="O202" i="11"/>
  <c r="O203" i="11"/>
  <c r="O204" i="11"/>
  <c r="O205" i="11"/>
  <c r="O206" i="11"/>
  <c r="O207" i="11"/>
  <c r="O208" i="11"/>
  <c r="O209" i="11"/>
  <c r="O210" i="11"/>
  <c r="O211" i="11"/>
  <c r="O212" i="11"/>
  <c r="O213" i="11"/>
  <c r="O214" i="11"/>
  <c r="O215" i="11"/>
  <c r="O216" i="11"/>
  <c r="O217" i="11"/>
  <c r="O218" i="11"/>
  <c r="O219" i="11"/>
  <c r="O220" i="11"/>
  <c r="O221" i="11"/>
  <c r="O222" i="11"/>
  <c r="O223" i="11"/>
  <c r="O224" i="11"/>
  <c r="O225" i="11"/>
  <c r="O226" i="11"/>
  <c r="O227" i="11"/>
  <c r="O228" i="11"/>
  <c r="O229" i="11"/>
  <c r="O230" i="11"/>
  <c r="O231" i="11"/>
  <c r="O232" i="11"/>
  <c r="O233" i="11"/>
  <c r="O234" i="11"/>
  <c r="O235" i="11"/>
  <c r="O236" i="11"/>
  <c r="O237" i="11"/>
  <c r="O238" i="11"/>
  <c r="O239" i="11"/>
  <c r="O240" i="11"/>
  <c r="O241" i="11"/>
  <c r="O242" i="11"/>
  <c r="O243" i="11"/>
  <c r="O244" i="11"/>
  <c r="O245" i="11"/>
  <c r="O246" i="11"/>
  <c r="O247" i="11"/>
  <c r="O248" i="11"/>
  <c r="O249" i="11"/>
  <c r="O250" i="11"/>
  <c r="O251" i="11"/>
  <c r="O252" i="11"/>
  <c r="O253" i="11"/>
  <c r="O254" i="11"/>
  <c r="O255" i="11"/>
  <c r="O256" i="11"/>
  <c r="O257" i="11"/>
  <c r="O258" i="11"/>
  <c r="O259" i="11"/>
  <c r="O260" i="11"/>
  <c r="O261" i="11"/>
  <c r="O262" i="11"/>
  <c r="O263" i="11"/>
  <c r="O264" i="11"/>
  <c r="O265" i="11"/>
  <c r="O266" i="11"/>
  <c r="O267" i="11"/>
  <c r="O268" i="11"/>
  <c r="O269" i="11"/>
  <c r="O270" i="11"/>
  <c r="O271" i="11"/>
  <c r="O272" i="11"/>
  <c r="O273" i="11"/>
  <c r="O274" i="11"/>
  <c r="O275" i="11"/>
  <c r="O276" i="11"/>
  <c r="O277" i="11"/>
  <c r="O278" i="11"/>
  <c r="O279" i="11"/>
  <c r="O280" i="11"/>
  <c r="O281" i="11"/>
  <c r="O282" i="11"/>
  <c r="O283" i="11"/>
  <c r="O284" i="11"/>
  <c r="O285" i="11"/>
  <c r="O286" i="11"/>
  <c r="O287" i="11"/>
  <c r="O288" i="11"/>
  <c r="O289" i="11"/>
  <c r="O290" i="11"/>
  <c r="O291" i="11"/>
  <c r="O292" i="11"/>
  <c r="O293" i="11"/>
  <c r="O294" i="11"/>
  <c r="O295" i="11"/>
  <c r="O296" i="11"/>
  <c r="O297" i="11"/>
  <c r="O298" i="11"/>
  <c r="O299" i="11"/>
  <c r="O300" i="11"/>
  <c r="O301" i="11"/>
  <c r="O302" i="11"/>
  <c r="O303" i="11"/>
  <c r="O304" i="11"/>
  <c r="O305" i="11"/>
  <c r="O306" i="11"/>
  <c r="O307" i="11"/>
  <c r="O308" i="11"/>
  <c r="O309" i="11"/>
  <c r="O310" i="11"/>
  <c r="O311" i="11"/>
  <c r="O312" i="11"/>
  <c r="O313" i="11"/>
  <c r="O314" i="11"/>
  <c r="O315" i="11"/>
  <c r="O316" i="11"/>
  <c r="O317" i="11"/>
  <c r="O318" i="11"/>
  <c r="O319" i="11"/>
  <c r="O320" i="11"/>
  <c r="O321" i="11"/>
  <c r="O322" i="11"/>
  <c r="O323" i="11"/>
  <c r="O324" i="11"/>
  <c r="O325" i="11"/>
  <c r="O326" i="11"/>
  <c r="O327" i="11"/>
  <c r="O328" i="11"/>
  <c r="O329" i="11"/>
  <c r="O330" i="11"/>
  <c r="O331" i="11"/>
  <c r="O332" i="11"/>
  <c r="O333" i="11"/>
  <c r="O334" i="11"/>
  <c r="O335" i="11"/>
  <c r="O336" i="11"/>
  <c r="O337" i="11"/>
  <c r="O338" i="11"/>
  <c r="O339" i="11"/>
  <c r="O340" i="11"/>
  <c r="O341" i="11"/>
  <c r="O342" i="11"/>
  <c r="O343" i="11"/>
  <c r="O344" i="11"/>
  <c r="O345" i="11"/>
  <c r="O346" i="11"/>
  <c r="O347" i="11"/>
  <c r="O348" i="11"/>
  <c r="O349" i="11"/>
  <c r="O350" i="11"/>
  <c r="O351" i="11"/>
  <c r="O352" i="11"/>
  <c r="O353" i="11"/>
  <c r="O354" i="11"/>
  <c r="O355" i="11"/>
  <c r="O356" i="11"/>
  <c r="O357" i="11"/>
  <c r="O358" i="11"/>
  <c r="O359" i="11"/>
  <c r="O360" i="11"/>
  <c r="O361" i="11"/>
  <c r="O362" i="11"/>
  <c r="O363" i="11"/>
  <c r="O364" i="11"/>
  <c r="O365" i="11"/>
  <c r="O366" i="11"/>
  <c r="O367" i="11"/>
  <c r="O368" i="11"/>
  <c r="O369" i="11"/>
  <c r="O370" i="11"/>
  <c r="O371" i="11"/>
  <c r="O372" i="11"/>
  <c r="O373" i="11"/>
  <c r="O374" i="11"/>
  <c r="O375" i="11"/>
  <c r="O376" i="11"/>
  <c r="O377" i="11"/>
  <c r="O378" i="11"/>
  <c r="O379" i="11"/>
  <c r="O380" i="11"/>
  <c r="O381" i="11"/>
  <c r="O382" i="11"/>
  <c r="O383" i="11"/>
  <c r="O384" i="11"/>
  <c r="O385" i="11"/>
  <c r="O386" i="11"/>
  <c r="O387" i="11"/>
  <c r="O388" i="11"/>
  <c r="O389" i="11"/>
  <c r="O390" i="11"/>
  <c r="O391" i="11"/>
  <c r="O392" i="11"/>
  <c r="O393" i="11"/>
  <c r="O394" i="11"/>
  <c r="O395" i="11"/>
  <c r="O396" i="11"/>
  <c r="O397" i="11"/>
  <c r="O398" i="11"/>
  <c r="O399" i="11"/>
  <c r="O400" i="11"/>
  <c r="O401" i="11"/>
  <c r="O402" i="11"/>
  <c r="O403" i="11"/>
  <c r="O404" i="11"/>
  <c r="O405" i="11"/>
  <c r="O406" i="11"/>
  <c r="O407" i="11"/>
  <c r="O408" i="11"/>
  <c r="O409" i="11"/>
  <c r="O410" i="11"/>
  <c r="O411" i="11"/>
  <c r="O412" i="11"/>
  <c r="O413" i="11"/>
  <c r="O414" i="11"/>
  <c r="O415" i="11"/>
  <c r="O416" i="11"/>
  <c r="O417" i="11"/>
  <c r="O418" i="11"/>
  <c r="O419" i="11"/>
  <c r="O420" i="11"/>
  <c r="O421" i="11"/>
  <c r="O422" i="11"/>
  <c r="O423" i="11"/>
  <c r="O424" i="11"/>
  <c r="O425" i="11"/>
  <c r="O426" i="11"/>
  <c r="O427" i="11"/>
  <c r="O428" i="11"/>
  <c r="O429" i="11"/>
  <c r="O430" i="11"/>
  <c r="O431" i="11"/>
  <c r="O432" i="11"/>
  <c r="O433" i="11"/>
  <c r="O434" i="11"/>
  <c r="O435" i="11"/>
  <c r="O436" i="11"/>
  <c r="O437" i="11"/>
  <c r="O438" i="11"/>
  <c r="O439" i="11"/>
  <c r="O440" i="11"/>
  <c r="O441" i="11"/>
  <c r="O442" i="11"/>
  <c r="O443" i="11"/>
  <c r="O444" i="11"/>
  <c r="O445" i="11"/>
  <c r="O446" i="11"/>
  <c r="O447" i="11"/>
  <c r="O448" i="11"/>
  <c r="O449" i="11"/>
  <c r="O450" i="11"/>
  <c r="O451" i="11"/>
  <c r="O452" i="11"/>
  <c r="O453" i="11"/>
  <c r="O454" i="11"/>
  <c r="O455" i="11"/>
  <c r="O456" i="11"/>
  <c r="O457" i="11"/>
  <c r="O458" i="11"/>
  <c r="O459" i="11"/>
  <c r="O460" i="11"/>
  <c r="O461" i="11"/>
  <c r="O462" i="11"/>
  <c r="O463" i="11"/>
  <c r="O464" i="11"/>
  <c r="O465" i="11"/>
  <c r="O466" i="11"/>
  <c r="O467" i="11"/>
  <c r="O468" i="11"/>
  <c r="O469" i="11"/>
  <c r="O470" i="11"/>
  <c r="O471" i="11"/>
  <c r="O472" i="11"/>
  <c r="O473" i="11"/>
  <c r="O474" i="11"/>
  <c r="O475" i="11"/>
  <c r="O476" i="11"/>
  <c r="O477" i="11"/>
  <c r="O478" i="11"/>
  <c r="O479" i="11"/>
  <c r="O480" i="11"/>
  <c r="O481" i="11"/>
  <c r="O482" i="11"/>
  <c r="O483" i="11"/>
  <c r="O484" i="11"/>
  <c r="O485" i="11"/>
  <c r="O486" i="11"/>
  <c r="O487" i="11"/>
  <c r="O488" i="11"/>
  <c r="O489" i="11"/>
  <c r="O490" i="11"/>
  <c r="O491" i="11"/>
  <c r="O492" i="11"/>
  <c r="O493" i="11"/>
  <c r="O494" i="11"/>
  <c r="O495" i="11"/>
  <c r="O496" i="11"/>
  <c r="O497" i="11"/>
  <c r="O498" i="11"/>
  <c r="O499" i="11"/>
  <c r="O500" i="11"/>
  <c r="O501" i="11"/>
  <c r="O502" i="11"/>
  <c r="O503" i="11"/>
  <c r="O504" i="11"/>
  <c r="O505" i="11"/>
  <c r="O506" i="11"/>
  <c r="O507" i="11"/>
  <c r="O508" i="11"/>
  <c r="O509" i="11"/>
  <c r="O510" i="11"/>
  <c r="O511" i="11"/>
  <c r="O512" i="11"/>
  <c r="O513" i="11"/>
  <c r="O514" i="11"/>
  <c r="O515" i="11"/>
  <c r="O516" i="11"/>
  <c r="O517" i="11"/>
  <c r="O518" i="11"/>
  <c r="O519" i="11"/>
  <c r="O520" i="11"/>
  <c r="O521" i="11"/>
  <c r="O522" i="11"/>
  <c r="O523" i="11"/>
  <c r="O524" i="11"/>
  <c r="O525" i="11"/>
  <c r="O526" i="11"/>
  <c r="O527" i="11"/>
  <c r="O528" i="11"/>
  <c r="O529" i="11"/>
  <c r="O530" i="11"/>
  <c r="O531" i="11"/>
  <c r="O532" i="11"/>
  <c r="O533" i="11"/>
  <c r="O534" i="11"/>
  <c r="O535" i="11"/>
  <c r="O536" i="11"/>
  <c r="O537" i="11"/>
  <c r="O538" i="11"/>
  <c r="O539" i="11"/>
  <c r="O540" i="11"/>
  <c r="O541" i="11"/>
  <c r="O542" i="11"/>
  <c r="O543" i="11"/>
  <c r="O544" i="11"/>
  <c r="O545" i="11"/>
  <c r="O546" i="11"/>
  <c r="O547" i="11"/>
  <c r="O548" i="11"/>
  <c r="O549" i="11"/>
  <c r="O550" i="11"/>
  <c r="O551" i="11"/>
  <c r="O552" i="11"/>
  <c r="O553" i="11"/>
  <c r="O554" i="11"/>
  <c r="O555" i="11"/>
  <c r="O556" i="11"/>
  <c r="O557" i="11"/>
  <c r="O558" i="11"/>
  <c r="O559" i="11"/>
  <c r="O560" i="11"/>
  <c r="O561" i="11"/>
  <c r="O562" i="11"/>
  <c r="O563" i="11"/>
  <c r="O564" i="11"/>
  <c r="O565" i="11"/>
  <c r="O566" i="11"/>
  <c r="O567" i="11"/>
  <c r="O568" i="11"/>
  <c r="O569" i="11"/>
  <c r="O570" i="11"/>
  <c r="O571" i="11"/>
  <c r="O572" i="11"/>
  <c r="O573" i="11"/>
  <c r="O574" i="11"/>
  <c r="O575" i="11"/>
  <c r="O576" i="11"/>
  <c r="O577" i="11"/>
  <c r="O578" i="11"/>
  <c r="O579" i="11"/>
  <c r="O580" i="11"/>
  <c r="O581" i="11"/>
  <c r="O582" i="11"/>
  <c r="O583" i="11"/>
  <c r="O584" i="11"/>
  <c r="O585" i="11"/>
  <c r="O586" i="11"/>
  <c r="O587" i="11"/>
  <c r="O588" i="11"/>
  <c r="O589" i="11"/>
  <c r="O590" i="11"/>
  <c r="O591" i="11"/>
  <c r="O592" i="11"/>
  <c r="O593" i="11"/>
  <c r="O594" i="11"/>
  <c r="O595" i="11"/>
  <c r="O596" i="11"/>
  <c r="O597" i="11"/>
  <c r="O598" i="11"/>
  <c r="O599" i="11"/>
  <c r="O600" i="11"/>
  <c r="O601" i="11"/>
  <c r="O602" i="11"/>
  <c r="O603" i="11"/>
  <c r="O604" i="11"/>
  <c r="O605" i="11"/>
  <c r="O606" i="11"/>
  <c r="O607" i="11"/>
  <c r="O608" i="11"/>
  <c r="O609" i="11"/>
  <c r="O610" i="11"/>
  <c r="O611" i="11"/>
  <c r="O612" i="11"/>
  <c r="O613" i="11"/>
  <c r="O614" i="11"/>
  <c r="O615" i="11"/>
  <c r="O616" i="11"/>
  <c r="O617" i="11"/>
  <c r="O618" i="11"/>
  <c r="O619" i="11"/>
  <c r="O620" i="11"/>
  <c r="O621" i="11"/>
  <c r="O622" i="11"/>
  <c r="O623" i="11"/>
  <c r="O624" i="11"/>
  <c r="O625" i="11"/>
  <c r="O626" i="11"/>
  <c r="O627" i="11"/>
  <c r="O628" i="11"/>
  <c r="O629" i="11"/>
  <c r="O630" i="11"/>
  <c r="O631" i="11"/>
  <c r="O632" i="11"/>
  <c r="O633" i="11"/>
  <c r="O634" i="11"/>
  <c r="O635" i="11"/>
  <c r="O636" i="11"/>
  <c r="O637" i="11"/>
  <c r="O638" i="11"/>
  <c r="O639" i="11"/>
  <c r="O640" i="11"/>
  <c r="O641" i="11"/>
  <c r="O642" i="11"/>
  <c r="O643" i="11"/>
  <c r="O644" i="11"/>
  <c r="O645" i="11"/>
  <c r="O646" i="11"/>
  <c r="O647" i="11"/>
  <c r="O648" i="11"/>
  <c r="O649" i="11"/>
  <c r="O650" i="11"/>
  <c r="O651" i="11"/>
  <c r="O652" i="11"/>
  <c r="O653" i="11"/>
  <c r="O654" i="11"/>
  <c r="O655" i="11"/>
  <c r="O656" i="11"/>
  <c r="O657" i="11"/>
  <c r="O658" i="11"/>
  <c r="O659" i="11"/>
  <c r="O660" i="11"/>
  <c r="O661" i="11"/>
  <c r="O662" i="11"/>
  <c r="O663" i="11"/>
  <c r="O664" i="11"/>
  <c r="O665" i="11"/>
  <c r="O666" i="11"/>
  <c r="O667" i="11"/>
  <c r="O668" i="11"/>
  <c r="O669" i="11"/>
  <c r="O670" i="11"/>
  <c r="O671" i="11"/>
  <c r="O672" i="11"/>
  <c r="O673" i="11"/>
  <c r="O674" i="11"/>
  <c r="O675" i="11"/>
  <c r="O676" i="11"/>
  <c r="O677" i="11"/>
  <c r="O678" i="11"/>
  <c r="O679" i="11"/>
  <c r="O680" i="11"/>
  <c r="O681" i="11"/>
  <c r="O682" i="11"/>
  <c r="O683" i="11"/>
  <c r="O684" i="11"/>
  <c r="O685" i="11"/>
  <c r="O686" i="11"/>
  <c r="O687" i="11"/>
  <c r="O688" i="11"/>
  <c r="O689" i="11"/>
  <c r="O690" i="11"/>
  <c r="O691" i="11"/>
  <c r="O692" i="11"/>
  <c r="O693" i="11"/>
  <c r="O694" i="11"/>
  <c r="O695" i="11"/>
  <c r="O696" i="11"/>
  <c r="O697" i="11"/>
  <c r="O698" i="11"/>
  <c r="O699" i="11"/>
  <c r="O700" i="11"/>
  <c r="O701" i="11"/>
  <c r="O702" i="11"/>
  <c r="O703" i="11"/>
  <c r="O704" i="11"/>
  <c r="O705" i="11"/>
  <c r="O706" i="11"/>
  <c r="O707" i="11"/>
  <c r="O708" i="11"/>
  <c r="O709" i="11"/>
  <c r="O710" i="11"/>
  <c r="O711" i="11"/>
  <c r="O712" i="11"/>
  <c r="O713" i="11"/>
  <c r="O714" i="11"/>
  <c r="O715" i="11"/>
  <c r="O716" i="11"/>
  <c r="O717" i="11"/>
  <c r="O718" i="11"/>
  <c r="O719" i="11"/>
  <c r="O720" i="11"/>
  <c r="O721" i="11"/>
  <c r="O722" i="11"/>
  <c r="O723" i="11"/>
  <c r="O724" i="11"/>
  <c r="O725" i="11"/>
  <c r="O726" i="11"/>
  <c r="O727" i="11"/>
  <c r="O728" i="11"/>
  <c r="O729" i="11"/>
  <c r="O730" i="11"/>
  <c r="O731" i="11"/>
  <c r="O732" i="11"/>
  <c r="O733" i="11"/>
  <c r="O734" i="11"/>
  <c r="O735" i="11"/>
  <c r="O736" i="11"/>
  <c r="O737" i="11"/>
  <c r="O738" i="11"/>
  <c r="O739" i="11"/>
  <c r="O740" i="11"/>
  <c r="O741" i="11"/>
  <c r="O742" i="11"/>
  <c r="O743" i="11"/>
  <c r="O744" i="11"/>
  <c r="O745" i="11"/>
  <c r="O746" i="11"/>
  <c r="O747" i="11"/>
  <c r="O748" i="11"/>
  <c r="O749" i="11"/>
  <c r="O750" i="11"/>
  <c r="O751" i="11"/>
  <c r="O752" i="11"/>
  <c r="O753" i="11"/>
  <c r="O754" i="11"/>
  <c r="O755" i="11"/>
  <c r="O756" i="11"/>
  <c r="O757" i="11"/>
  <c r="O758" i="11"/>
  <c r="O759" i="11"/>
  <c r="O760" i="11"/>
  <c r="O761" i="11"/>
  <c r="O762" i="11"/>
  <c r="O763" i="11"/>
  <c r="O764" i="11"/>
  <c r="O765" i="11"/>
  <c r="O766" i="11"/>
  <c r="O767" i="11"/>
  <c r="O768" i="11"/>
  <c r="O769" i="11"/>
  <c r="O770" i="11"/>
  <c r="O771" i="11"/>
  <c r="O772" i="11"/>
  <c r="O773" i="11"/>
  <c r="O774" i="11"/>
  <c r="O775" i="11"/>
  <c r="O776" i="11"/>
  <c r="O777" i="11"/>
  <c r="O778" i="11"/>
  <c r="O779" i="11"/>
  <c r="O780" i="11"/>
  <c r="O781" i="11"/>
  <c r="O782" i="11"/>
  <c r="O783" i="11"/>
  <c r="O784" i="11"/>
  <c r="O785" i="11"/>
  <c r="O786" i="11"/>
  <c r="O787" i="11"/>
  <c r="O788" i="11"/>
  <c r="O789" i="11"/>
  <c r="O790" i="11"/>
  <c r="O791" i="11"/>
  <c r="O792" i="11"/>
  <c r="O793" i="11"/>
  <c r="O794" i="11"/>
  <c r="O795" i="11"/>
  <c r="O796" i="11"/>
  <c r="O797" i="11"/>
  <c r="O798" i="11"/>
  <c r="O799" i="11"/>
  <c r="O800" i="11"/>
  <c r="O801" i="11"/>
  <c r="O802" i="11"/>
  <c r="O803" i="11"/>
  <c r="O804" i="11"/>
  <c r="O805" i="11"/>
  <c r="O806" i="11"/>
  <c r="O807" i="11"/>
  <c r="O808" i="11"/>
  <c r="O809" i="11"/>
  <c r="O810" i="11"/>
  <c r="O811" i="11"/>
  <c r="O812" i="11"/>
  <c r="O813" i="11"/>
  <c r="O814" i="11"/>
  <c r="O815" i="11"/>
  <c r="O816" i="11"/>
  <c r="O817" i="11"/>
  <c r="O818" i="11"/>
  <c r="O819" i="11"/>
  <c r="O820" i="11"/>
  <c r="O821" i="11"/>
  <c r="O822" i="11"/>
  <c r="O823" i="11"/>
  <c r="O824" i="11"/>
  <c r="O825" i="11"/>
  <c r="O826" i="11"/>
  <c r="O827" i="11"/>
  <c r="O828" i="11"/>
  <c r="O829" i="11"/>
  <c r="O830" i="11"/>
  <c r="O831" i="11"/>
  <c r="O832" i="11"/>
  <c r="O833" i="11"/>
  <c r="O834" i="11"/>
  <c r="O835" i="11"/>
  <c r="O836" i="11"/>
  <c r="O837" i="11"/>
  <c r="O838" i="11"/>
  <c r="O839" i="11"/>
  <c r="O840" i="11"/>
  <c r="O841" i="11"/>
  <c r="O842" i="11"/>
  <c r="O843" i="11"/>
  <c r="O844" i="11"/>
  <c r="O845" i="11"/>
  <c r="O846" i="11"/>
  <c r="O847" i="11"/>
  <c r="O848" i="11"/>
  <c r="O849" i="11"/>
  <c r="O850" i="11"/>
  <c r="O851" i="11"/>
  <c r="O852" i="11"/>
  <c r="O853" i="11"/>
  <c r="O854" i="11"/>
  <c r="O855" i="11"/>
  <c r="O856" i="11"/>
  <c r="O857" i="11"/>
  <c r="O858" i="11"/>
  <c r="O859" i="11"/>
  <c r="O860" i="11"/>
  <c r="O861" i="11"/>
  <c r="O862" i="11"/>
  <c r="O863" i="11"/>
  <c r="O864" i="11"/>
  <c r="O865" i="11"/>
  <c r="O866" i="11"/>
  <c r="O867" i="11"/>
  <c r="O868" i="11"/>
  <c r="O869" i="11"/>
  <c r="O870" i="11"/>
  <c r="O871" i="11"/>
  <c r="O872" i="11"/>
  <c r="O873" i="11"/>
  <c r="O874" i="11"/>
  <c r="O875" i="11"/>
  <c r="O876" i="11"/>
  <c r="O877" i="11"/>
  <c r="O878" i="11"/>
  <c r="O879" i="11"/>
  <c r="O880" i="11"/>
  <c r="O881" i="11"/>
  <c r="O882" i="11"/>
  <c r="O883" i="11"/>
  <c r="O884" i="11"/>
  <c r="O885" i="11"/>
  <c r="O886" i="11"/>
  <c r="O887" i="11"/>
  <c r="O888" i="11"/>
  <c r="O889" i="11"/>
  <c r="O890" i="11"/>
  <c r="O891" i="11"/>
  <c r="O892" i="11"/>
  <c r="O893" i="11"/>
  <c r="O894" i="11"/>
  <c r="O895" i="11"/>
  <c r="O896" i="11"/>
  <c r="O897" i="11"/>
  <c r="O898" i="11"/>
  <c r="O899" i="11"/>
  <c r="O900" i="11"/>
  <c r="O901" i="11"/>
  <c r="O902" i="11"/>
  <c r="O903" i="11"/>
  <c r="O904" i="11"/>
  <c r="O905" i="11"/>
  <c r="O906" i="11"/>
  <c r="O907" i="11"/>
  <c r="O908" i="11"/>
  <c r="O909" i="11"/>
  <c r="O910" i="11"/>
  <c r="O911" i="11"/>
  <c r="O912" i="11"/>
  <c r="O913" i="11"/>
  <c r="O914" i="11"/>
  <c r="O915" i="11"/>
  <c r="O916" i="11"/>
  <c r="O917" i="11"/>
  <c r="O918" i="11"/>
  <c r="O919" i="11"/>
  <c r="O920" i="11"/>
  <c r="O921" i="11"/>
  <c r="O922" i="11"/>
  <c r="O923" i="11"/>
  <c r="O924" i="11"/>
  <c r="O925" i="11"/>
  <c r="O926" i="11"/>
  <c r="O927" i="11"/>
  <c r="O928" i="11"/>
  <c r="O929" i="11"/>
  <c r="O930" i="11"/>
  <c r="O931" i="11"/>
  <c r="O932" i="11"/>
  <c r="O933" i="11"/>
  <c r="O934" i="11"/>
  <c r="O935" i="11"/>
  <c r="O936" i="11"/>
  <c r="O937" i="11"/>
  <c r="O938" i="11"/>
  <c r="O939" i="11"/>
  <c r="O940" i="11"/>
  <c r="O941" i="11"/>
  <c r="O942" i="11"/>
  <c r="O943" i="11"/>
  <c r="O944" i="11"/>
  <c r="O945" i="11"/>
  <c r="O946" i="11"/>
  <c r="O947" i="11"/>
  <c r="O948" i="11"/>
  <c r="O949" i="11"/>
  <c r="O950" i="11"/>
  <c r="O951" i="11"/>
  <c r="O952" i="11"/>
  <c r="O953" i="11"/>
  <c r="O954" i="11"/>
  <c r="O955" i="11"/>
  <c r="O956" i="11"/>
  <c r="O957" i="11"/>
  <c r="O958" i="11"/>
  <c r="O959" i="11"/>
  <c r="O960" i="11"/>
  <c r="O961" i="11"/>
  <c r="O962" i="11"/>
  <c r="O963" i="11"/>
  <c r="O964" i="11"/>
  <c r="O965" i="11"/>
  <c r="O966" i="11"/>
  <c r="O967" i="11"/>
  <c r="O968" i="11"/>
  <c r="O969" i="11"/>
  <c r="O970" i="11"/>
  <c r="O971" i="11"/>
  <c r="O972" i="11"/>
  <c r="O973" i="11"/>
  <c r="O974" i="11"/>
  <c r="O975" i="11"/>
  <c r="O976" i="11"/>
  <c r="O977" i="11"/>
  <c r="O978" i="11"/>
  <c r="O979" i="11"/>
  <c r="O980" i="11"/>
  <c r="O981" i="11"/>
  <c r="O982" i="11"/>
  <c r="O983" i="11"/>
  <c r="O984" i="11"/>
  <c r="O985" i="11"/>
  <c r="O986" i="11"/>
  <c r="O987" i="11"/>
  <c r="O988" i="11"/>
  <c r="O989" i="11"/>
  <c r="O990" i="11"/>
  <c r="O991" i="11"/>
  <c r="O992" i="11"/>
  <c r="O993" i="11"/>
  <c r="O994" i="11"/>
  <c r="O995" i="11"/>
  <c r="O996" i="11"/>
  <c r="O997" i="11"/>
  <c r="O998" i="11"/>
  <c r="O999" i="11"/>
  <c r="O1000" i="11"/>
  <c r="O1001" i="11"/>
  <c r="O1002" i="11"/>
  <c r="O1003" i="11"/>
  <c r="O1004" i="11"/>
  <c r="O1005" i="11"/>
  <c r="O1006" i="11"/>
  <c r="O1007" i="11"/>
  <c r="O1008" i="11"/>
  <c r="O1009" i="11"/>
  <c r="O1010" i="11"/>
  <c r="O1011" i="11"/>
  <c r="O1012" i="11"/>
  <c r="O1013" i="11"/>
  <c r="O1014" i="11"/>
  <c r="O1015" i="11"/>
  <c r="O1016" i="11"/>
  <c r="O1017" i="11"/>
  <c r="O1018" i="11"/>
  <c r="O1019" i="11"/>
  <c r="O1020" i="11"/>
  <c r="O1021" i="11"/>
  <c r="O1022" i="11"/>
  <c r="O1023" i="11"/>
  <c r="O1024" i="11"/>
  <c r="O1025" i="11"/>
  <c r="O1026" i="11"/>
  <c r="O1027" i="11"/>
  <c r="O1028" i="11"/>
  <c r="O1029" i="11"/>
  <c r="O1030" i="11"/>
  <c r="O1031" i="11"/>
  <c r="O1032" i="11"/>
  <c r="O1033" i="11"/>
  <c r="O1034" i="11"/>
  <c r="O1035" i="11"/>
  <c r="O1036" i="11"/>
  <c r="O1037" i="11"/>
  <c r="O1038" i="11"/>
  <c r="O1039" i="11"/>
  <c r="O1040" i="11"/>
  <c r="O1041" i="11"/>
  <c r="O1042" i="11"/>
  <c r="O1043" i="11"/>
  <c r="O1044" i="11"/>
  <c r="O1045" i="11"/>
  <c r="O1046" i="11"/>
  <c r="O1047" i="11"/>
  <c r="O1048" i="11"/>
  <c r="O1049" i="11"/>
  <c r="O1050" i="11"/>
  <c r="O1051" i="11"/>
  <c r="O1052" i="11"/>
  <c r="O1053" i="11"/>
  <c r="O1054" i="11"/>
  <c r="O1055" i="11"/>
  <c r="O1056" i="11"/>
  <c r="O1057" i="11"/>
  <c r="O1058" i="11"/>
  <c r="O1059" i="11"/>
  <c r="O1060" i="11"/>
  <c r="O1061" i="11"/>
  <c r="O1062" i="11"/>
  <c r="O1063" i="11"/>
  <c r="O1064" i="11"/>
  <c r="O1065" i="11"/>
  <c r="O1066" i="11"/>
  <c r="O1067" i="11"/>
  <c r="O1068" i="11"/>
  <c r="O1069" i="11"/>
  <c r="O1070" i="11"/>
  <c r="O1071" i="11"/>
  <c r="O1072" i="11"/>
  <c r="O1073" i="11"/>
  <c r="O1074" i="11"/>
  <c r="O1075" i="11"/>
  <c r="O1076" i="11"/>
  <c r="O1077" i="11"/>
  <c r="O1078" i="11"/>
  <c r="O1079" i="11"/>
  <c r="O1080" i="11"/>
  <c r="O1081" i="11"/>
  <c r="O1082" i="11"/>
  <c r="O1083" i="11"/>
  <c r="O1084" i="11"/>
  <c r="O1085" i="11"/>
  <c r="O1086" i="11"/>
  <c r="O1087" i="11"/>
  <c r="O1088" i="11"/>
  <c r="O1089" i="11"/>
  <c r="O1090" i="11"/>
  <c r="O1091" i="11"/>
  <c r="O1092" i="11"/>
  <c r="O1093" i="11"/>
  <c r="O1094" i="11"/>
  <c r="O1095" i="11"/>
  <c r="O1096" i="11"/>
  <c r="O1097" i="11"/>
  <c r="O1098" i="11"/>
  <c r="O1099" i="11"/>
  <c r="O1100" i="11"/>
  <c r="O1101" i="11"/>
  <c r="O1102" i="11"/>
  <c r="O1103" i="11"/>
  <c r="O1104" i="11"/>
  <c r="O1105" i="11"/>
  <c r="O1106" i="11"/>
  <c r="O1107" i="11"/>
  <c r="O1108" i="11"/>
  <c r="O1109" i="11"/>
  <c r="O1110" i="11"/>
  <c r="O1111" i="11"/>
  <c r="O1112" i="11"/>
  <c r="O1113" i="11"/>
  <c r="O1114" i="11"/>
  <c r="O1115" i="11"/>
  <c r="O1116" i="11"/>
  <c r="O1117" i="11"/>
  <c r="O1118" i="11"/>
  <c r="O1119" i="11"/>
  <c r="O1120" i="11"/>
  <c r="O1121" i="11"/>
  <c r="O1122" i="11"/>
  <c r="O1123" i="11"/>
  <c r="O1124" i="11"/>
  <c r="O1125" i="11"/>
  <c r="O1126" i="11"/>
  <c r="O1127" i="11"/>
  <c r="O1128" i="11"/>
  <c r="O1129" i="11"/>
  <c r="O1130" i="11"/>
  <c r="O1131" i="11"/>
  <c r="O1132" i="11"/>
  <c r="O1133" i="11"/>
  <c r="O1134" i="11"/>
  <c r="O1135" i="11"/>
  <c r="O1136" i="11"/>
  <c r="O1137" i="11"/>
  <c r="O1138" i="11"/>
  <c r="O1139" i="11"/>
  <c r="O1140" i="11"/>
  <c r="O1141" i="11"/>
  <c r="O1142" i="11"/>
  <c r="O1143" i="11"/>
  <c r="O1144" i="11"/>
  <c r="O1145" i="11"/>
  <c r="O1146" i="11"/>
  <c r="O1147" i="11"/>
  <c r="O1148" i="11"/>
  <c r="O1149" i="11"/>
  <c r="O1150" i="11"/>
  <c r="O1151" i="11"/>
  <c r="O1152" i="11"/>
  <c r="O1153" i="11"/>
  <c r="O1154" i="11"/>
  <c r="O1155" i="11"/>
  <c r="O1156" i="11"/>
  <c r="O1157" i="11"/>
  <c r="O1158" i="11"/>
  <c r="O1159" i="11"/>
  <c r="O1160" i="11"/>
  <c r="O1161" i="11"/>
  <c r="O1162" i="11"/>
  <c r="O1163" i="11"/>
  <c r="O1164" i="11"/>
  <c r="O1165" i="11"/>
  <c r="O1166" i="11"/>
  <c r="O1167" i="11"/>
  <c r="O1168" i="11"/>
  <c r="O1169" i="11"/>
  <c r="O1170" i="11"/>
  <c r="O1171" i="11"/>
  <c r="O1172" i="11"/>
  <c r="O1173" i="11"/>
  <c r="O1174" i="11"/>
  <c r="O1175" i="11"/>
  <c r="O1176" i="11"/>
  <c r="O1177" i="11"/>
  <c r="O1178" i="11"/>
  <c r="O1179" i="11"/>
  <c r="O1180" i="11"/>
  <c r="O1181" i="11"/>
  <c r="O1182" i="11"/>
  <c r="O1183" i="11"/>
  <c r="O1184" i="11"/>
  <c r="O1185" i="11"/>
  <c r="O1186" i="11"/>
  <c r="O1187" i="11"/>
  <c r="O1188" i="11"/>
  <c r="O1189" i="11"/>
  <c r="O1190" i="11"/>
  <c r="O1191" i="11"/>
  <c r="O1192" i="11"/>
  <c r="O1193" i="11"/>
  <c r="O1194" i="11"/>
  <c r="O1195" i="11"/>
  <c r="O1196" i="11"/>
  <c r="O1197" i="11"/>
  <c r="O1198" i="11"/>
  <c r="O1199" i="11"/>
  <c r="O1200" i="11"/>
  <c r="O1201" i="11"/>
  <c r="O1202" i="11"/>
  <c r="O1203" i="11"/>
  <c r="O1204" i="11"/>
  <c r="O1205" i="11"/>
  <c r="O1206" i="11"/>
  <c r="O1207" i="11"/>
  <c r="O1208" i="11"/>
  <c r="O1209" i="11"/>
  <c r="O1210" i="11"/>
  <c r="O1211" i="11"/>
  <c r="O1212" i="11"/>
  <c r="O1213" i="11"/>
  <c r="O1214" i="11"/>
  <c r="O1215" i="11"/>
  <c r="O1216" i="11"/>
  <c r="O1217" i="11"/>
  <c r="O1218" i="11"/>
  <c r="O1219" i="11"/>
  <c r="O1220" i="11"/>
  <c r="O1221" i="11"/>
  <c r="O1222" i="11"/>
  <c r="O1223" i="11"/>
  <c r="O1224" i="11"/>
  <c r="O1225" i="11"/>
  <c r="O1226" i="11"/>
  <c r="O1227" i="11"/>
  <c r="O1228" i="11"/>
  <c r="O1229" i="11"/>
  <c r="O1230" i="11"/>
  <c r="O1231" i="11"/>
  <c r="O1232" i="11"/>
  <c r="O1233" i="11"/>
  <c r="O1234" i="11"/>
  <c r="O1235" i="11"/>
  <c r="O1236" i="11"/>
  <c r="O1237" i="11"/>
  <c r="O1238" i="11"/>
  <c r="O1239" i="11"/>
  <c r="O1240" i="11"/>
  <c r="O1241" i="11"/>
  <c r="O1242" i="11"/>
  <c r="O1243" i="11"/>
  <c r="O1244" i="11"/>
  <c r="O1245" i="11"/>
  <c r="O1246" i="11"/>
  <c r="O1247" i="11"/>
  <c r="O1248" i="11"/>
  <c r="O1249" i="11"/>
  <c r="O1250" i="11"/>
  <c r="O1251" i="11"/>
  <c r="O1252" i="11"/>
  <c r="O1253" i="11"/>
  <c r="O1254" i="11"/>
  <c r="O1255" i="11"/>
  <c r="O1256" i="11"/>
  <c r="O1257" i="11"/>
  <c r="O1258" i="11"/>
  <c r="O1259" i="11"/>
  <c r="O1260" i="11"/>
  <c r="O1261" i="11"/>
  <c r="O1262" i="11"/>
  <c r="O1263" i="11"/>
  <c r="O1264" i="11"/>
  <c r="O1265" i="11"/>
  <c r="O1266" i="11"/>
  <c r="O1267" i="11"/>
  <c r="O1268" i="11"/>
  <c r="O1269" i="11"/>
  <c r="O1270" i="11"/>
  <c r="O1271" i="11"/>
  <c r="O1272" i="11"/>
  <c r="O1273" i="11"/>
  <c r="O1274" i="11"/>
  <c r="O1275" i="11"/>
  <c r="O1276" i="11"/>
  <c r="O1277" i="11"/>
  <c r="O1278" i="11"/>
  <c r="O1279" i="11"/>
  <c r="O1280" i="11"/>
  <c r="O1281" i="11"/>
  <c r="O1282" i="11"/>
  <c r="O1283" i="11"/>
  <c r="O1284" i="11"/>
  <c r="O1285" i="11"/>
  <c r="O1286" i="11"/>
  <c r="O1287" i="11"/>
  <c r="O1288" i="11"/>
  <c r="O1289" i="11"/>
  <c r="O1290" i="11"/>
  <c r="O1291" i="11"/>
  <c r="O1292" i="11"/>
  <c r="O1293" i="11"/>
  <c r="O1294" i="11"/>
  <c r="O1295" i="11"/>
  <c r="O1296" i="11"/>
  <c r="O1297" i="11"/>
  <c r="O1298" i="11"/>
  <c r="O1299" i="11"/>
  <c r="O1300" i="11"/>
  <c r="O1301" i="11"/>
  <c r="O1302" i="11"/>
  <c r="O1303" i="11"/>
  <c r="O1304" i="11"/>
  <c r="O1305" i="11"/>
  <c r="O1306" i="11"/>
  <c r="O1307" i="11"/>
  <c r="O1308" i="11"/>
  <c r="O1309" i="11"/>
  <c r="O1310" i="11"/>
  <c r="O1311" i="11"/>
  <c r="O1312" i="11"/>
  <c r="O1313" i="11"/>
  <c r="O1314" i="11"/>
  <c r="O1315" i="11"/>
  <c r="O1316" i="11"/>
  <c r="O1317" i="11"/>
  <c r="O1318" i="11"/>
  <c r="O1319" i="11"/>
  <c r="O1320" i="11"/>
  <c r="O1321" i="11"/>
  <c r="O1322" i="11"/>
  <c r="O1323" i="11"/>
  <c r="O1324" i="11"/>
  <c r="O1325" i="11"/>
  <c r="O1326" i="11"/>
  <c r="O1327" i="11"/>
  <c r="O1328" i="11"/>
  <c r="O1329" i="11"/>
  <c r="O1330" i="11"/>
  <c r="O1331" i="11"/>
  <c r="O1332" i="11"/>
  <c r="O1333" i="11"/>
  <c r="O1334" i="11"/>
  <c r="O1335" i="11"/>
  <c r="O1336" i="11"/>
  <c r="O1337" i="11"/>
  <c r="O1338" i="11"/>
  <c r="O1339" i="11"/>
  <c r="O1340" i="11"/>
  <c r="O1341" i="11"/>
  <c r="O1342" i="11"/>
  <c r="O1343" i="11"/>
  <c r="O1344" i="11"/>
  <c r="O1345" i="11"/>
  <c r="O1346" i="11"/>
  <c r="O1347" i="11"/>
  <c r="O1348" i="11"/>
  <c r="O1349" i="11"/>
  <c r="O1350" i="11"/>
  <c r="O1351" i="11"/>
  <c r="O1352" i="11"/>
  <c r="O1353" i="11"/>
  <c r="O1354" i="11"/>
  <c r="O1355" i="11"/>
  <c r="O1356" i="11"/>
  <c r="O1357" i="11"/>
  <c r="O1358" i="11"/>
  <c r="O1359" i="11"/>
  <c r="O1360" i="11"/>
  <c r="O1361" i="11"/>
  <c r="O1362" i="11"/>
  <c r="O1363" i="11"/>
  <c r="O1364" i="11"/>
  <c r="O1365" i="11"/>
  <c r="O1366" i="11"/>
  <c r="O1367" i="11"/>
  <c r="O1368" i="11"/>
  <c r="O1369" i="11"/>
  <c r="O1370" i="11"/>
  <c r="O1371" i="11"/>
  <c r="O1372" i="11"/>
  <c r="O1373" i="11"/>
  <c r="O1374" i="11"/>
  <c r="O1375" i="11"/>
  <c r="O1376" i="11"/>
  <c r="O1377" i="11"/>
  <c r="O1378" i="11"/>
  <c r="O1379" i="11"/>
  <c r="O1380" i="11"/>
  <c r="O1381" i="11"/>
  <c r="O1382" i="11"/>
  <c r="O1383" i="11"/>
  <c r="O1384" i="11"/>
  <c r="O1385" i="11"/>
  <c r="O1386" i="11"/>
  <c r="O1387" i="11"/>
  <c r="O1388" i="11"/>
  <c r="O1389" i="11"/>
  <c r="O1390" i="11"/>
  <c r="O1391" i="11"/>
  <c r="O1392" i="11"/>
  <c r="O1393" i="11"/>
  <c r="O1394" i="11"/>
  <c r="O1395" i="11"/>
  <c r="O1396" i="11"/>
  <c r="O1397" i="11"/>
  <c r="O1398" i="11"/>
  <c r="O1399" i="11"/>
  <c r="O1400" i="11"/>
  <c r="O1401" i="11"/>
  <c r="O1402" i="11"/>
  <c r="O1403" i="11"/>
  <c r="O1404" i="11"/>
  <c r="O1405" i="11"/>
  <c r="O1406" i="11"/>
  <c r="O1407" i="11"/>
  <c r="O1408" i="11"/>
  <c r="O1409" i="11"/>
  <c r="O1410" i="11"/>
  <c r="O1411" i="11"/>
  <c r="O1412" i="11"/>
  <c r="O1413" i="11"/>
  <c r="O1414" i="11"/>
  <c r="O1415" i="11"/>
  <c r="O1416" i="11"/>
  <c r="O1417" i="11"/>
  <c r="O1418" i="11"/>
  <c r="O1419" i="11"/>
  <c r="O1420" i="11"/>
  <c r="O1421" i="11"/>
  <c r="O1422" i="11"/>
  <c r="O1423" i="11"/>
  <c r="O1424" i="11"/>
  <c r="O1425" i="11"/>
  <c r="O1426" i="11"/>
  <c r="O1427" i="11"/>
  <c r="O1428" i="11"/>
  <c r="O1429" i="11"/>
  <c r="O1430" i="11"/>
  <c r="O1431" i="11"/>
  <c r="O1432" i="11"/>
  <c r="O1433" i="11"/>
  <c r="O1434" i="11"/>
  <c r="O1435" i="11"/>
  <c r="O1436" i="11"/>
  <c r="O1437" i="11"/>
  <c r="O1438" i="11"/>
  <c r="O1439" i="11"/>
  <c r="O1440" i="11"/>
  <c r="O1441" i="11"/>
  <c r="O1442" i="11"/>
  <c r="O1443" i="11"/>
  <c r="O1444" i="11"/>
  <c r="O1445" i="11"/>
  <c r="O1446" i="11"/>
  <c r="O1447" i="11"/>
  <c r="O1448" i="11"/>
  <c r="O1449" i="11"/>
  <c r="O1450" i="11"/>
  <c r="O1451" i="11"/>
  <c r="O1452" i="11"/>
  <c r="O1453" i="11"/>
  <c r="O1454" i="11"/>
  <c r="O1455" i="11"/>
  <c r="O1456" i="11"/>
  <c r="O1457" i="11"/>
  <c r="O1458" i="11"/>
  <c r="O1459" i="11"/>
  <c r="O1460" i="11"/>
  <c r="O1461" i="11"/>
  <c r="O1462" i="11"/>
  <c r="O1463" i="11"/>
  <c r="O1464" i="11"/>
  <c r="O1465" i="11"/>
  <c r="O1466" i="11"/>
  <c r="O1467" i="11"/>
  <c r="O1468" i="11"/>
  <c r="O1469" i="11"/>
  <c r="O1470" i="11"/>
  <c r="O1471" i="11"/>
  <c r="O1472" i="11"/>
  <c r="O1473" i="11"/>
  <c r="O1474" i="11"/>
  <c r="O1475" i="11"/>
  <c r="O1476" i="11"/>
  <c r="O1477" i="11"/>
  <c r="O1478" i="11"/>
  <c r="O1479" i="11"/>
  <c r="O1480" i="11"/>
  <c r="O1481" i="11"/>
  <c r="O1482" i="11"/>
  <c r="O1483" i="11"/>
  <c r="O1484" i="11"/>
  <c r="O1485" i="11"/>
  <c r="O1486" i="11"/>
  <c r="O1487" i="11"/>
  <c r="O1488" i="11"/>
  <c r="O1489" i="11"/>
  <c r="O1490" i="11"/>
  <c r="O1491" i="11"/>
  <c r="O1492" i="11"/>
  <c r="O1493" i="11"/>
  <c r="O1494" i="11"/>
  <c r="O1495" i="11"/>
  <c r="O1496" i="11"/>
  <c r="O1497" i="11"/>
  <c r="O1498" i="11"/>
  <c r="O1499" i="11"/>
  <c r="O1500" i="11"/>
  <c r="O1501" i="11"/>
  <c r="O1502" i="11"/>
  <c r="O1503" i="11"/>
  <c r="O1504" i="11"/>
  <c r="O1505" i="11"/>
  <c r="O1506" i="11"/>
  <c r="O1507" i="11"/>
  <c r="O1508" i="11"/>
  <c r="O1509" i="11"/>
  <c r="O1510" i="11"/>
  <c r="O1511" i="11"/>
  <c r="O1512" i="11"/>
  <c r="O1513" i="11"/>
  <c r="O1514" i="11"/>
  <c r="O1515" i="11"/>
  <c r="O1516" i="11"/>
  <c r="O1517" i="11"/>
  <c r="O1518" i="11"/>
  <c r="O1519" i="11"/>
  <c r="O1520" i="11"/>
  <c r="O1521" i="11"/>
  <c r="O1522" i="11"/>
  <c r="O1523" i="11"/>
  <c r="O1524" i="11"/>
  <c r="O1525" i="11"/>
  <c r="O1526" i="11"/>
  <c r="O1527" i="11"/>
  <c r="O1528" i="11"/>
  <c r="O1529" i="11"/>
  <c r="O1530" i="11"/>
  <c r="O1531" i="11"/>
  <c r="O1532" i="11"/>
  <c r="O1533" i="11"/>
  <c r="O1534" i="11"/>
  <c r="O1535" i="11"/>
  <c r="O1536" i="11"/>
  <c r="O1537" i="11"/>
  <c r="O1538" i="11"/>
  <c r="O1539" i="11"/>
  <c r="O1540" i="11"/>
  <c r="O1541" i="11"/>
  <c r="O1542" i="11"/>
  <c r="O1543" i="11"/>
  <c r="O1544" i="11"/>
  <c r="O1545" i="11"/>
  <c r="O1546" i="11"/>
  <c r="O1547" i="11"/>
  <c r="O1548" i="11"/>
  <c r="O1549" i="11"/>
  <c r="O1550" i="11"/>
  <c r="O1551" i="11"/>
  <c r="O1552" i="11"/>
  <c r="O1553" i="11"/>
  <c r="O1554" i="11"/>
  <c r="O1555" i="11"/>
  <c r="O1556" i="11"/>
  <c r="O1557" i="11"/>
  <c r="O1558" i="11"/>
  <c r="O1559" i="11"/>
  <c r="O1560" i="11"/>
  <c r="O1561" i="11"/>
  <c r="O1562" i="11"/>
  <c r="O1563" i="11"/>
  <c r="O1564" i="11"/>
  <c r="O1565" i="11"/>
  <c r="O1566" i="11"/>
  <c r="O1567" i="11"/>
  <c r="O1568" i="11"/>
  <c r="O1569" i="11"/>
  <c r="O1570" i="11"/>
  <c r="O1571" i="11"/>
  <c r="O1572" i="11"/>
  <c r="O1573" i="11"/>
  <c r="O1574" i="11"/>
  <c r="O1575" i="11"/>
  <c r="O1576" i="11"/>
  <c r="O1577" i="11"/>
  <c r="O1578" i="11"/>
  <c r="O1579" i="11"/>
  <c r="O1580" i="11"/>
  <c r="O1581" i="11"/>
  <c r="O1582" i="11"/>
  <c r="O1583" i="11"/>
  <c r="O1584" i="11"/>
  <c r="O1585" i="11"/>
  <c r="O1586" i="11"/>
  <c r="O1587" i="11"/>
  <c r="O1588" i="11"/>
  <c r="O1589" i="11"/>
  <c r="O1590" i="11"/>
  <c r="O1591" i="11"/>
  <c r="O1592" i="11"/>
  <c r="O1593" i="11"/>
  <c r="O1594" i="11"/>
  <c r="O1595" i="11"/>
  <c r="O1596" i="11"/>
  <c r="O1597" i="11"/>
  <c r="O1598" i="11"/>
  <c r="O1599" i="11"/>
  <c r="O1600" i="11"/>
  <c r="O1601" i="11"/>
  <c r="O1602" i="11"/>
  <c r="O1603" i="11"/>
  <c r="O1604" i="11"/>
  <c r="O1605" i="11"/>
  <c r="O1606" i="11"/>
  <c r="O1607" i="11"/>
  <c r="O1608" i="11"/>
  <c r="O1609" i="11"/>
  <c r="O1610" i="11"/>
  <c r="O1611" i="11"/>
  <c r="O1612" i="11"/>
  <c r="O1613" i="11"/>
  <c r="O1614" i="11"/>
  <c r="O1615" i="11"/>
  <c r="O1616" i="11"/>
  <c r="O1617" i="11"/>
  <c r="O1618" i="11"/>
  <c r="O1619" i="11"/>
  <c r="O1620" i="11"/>
  <c r="O1621" i="11"/>
  <c r="O1622" i="11"/>
  <c r="O1623" i="11"/>
  <c r="O1624" i="11"/>
  <c r="O1625" i="11"/>
  <c r="O1626" i="11"/>
  <c r="O1627" i="11"/>
  <c r="O1628" i="11"/>
  <c r="O1629" i="11"/>
  <c r="O1630" i="11"/>
  <c r="O1631" i="11"/>
  <c r="O1632" i="11"/>
  <c r="O1633" i="11"/>
  <c r="O1634" i="11"/>
  <c r="O1635" i="11"/>
  <c r="O1636" i="11"/>
  <c r="O1637" i="11"/>
  <c r="O1638" i="11"/>
  <c r="O1639" i="11"/>
  <c r="O1640" i="11"/>
  <c r="O1641" i="11"/>
  <c r="O1642" i="11"/>
  <c r="O1643" i="11"/>
  <c r="O1644" i="11"/>
  <c r="O1645" i="11"/>
  <c r="O1646" i="11"/>
  <c r="O1647" i="11"/>
  <c r="O1648" i="11"/>
  <c r="O1649" i="11"/>
  <c r="O1650" i="11"/>
  <c r="O1651" i="11"/>
  <c r="O1652" i="11"/>
  <c r="O1653" i="11"/>
  <c r="O1654" i="11"/>
  <c r="O1655" i="11"/>
  <c r="O1656" i="11"/>
  <c r="O1657" i="11"/>
  <c r="O1658" i="11"/>
  <c r="O1659" i="11"/>
  <c r="O1660" i="11"/>
  <c r="O1661" i="11"/>
  <c r="O1662" i="11"/>
  <c r="O1663" i="11"/>
  <c r="O1664" i="11"/>
  <c r="O1665" i="11"/>
  <c r="O1666" i="11"/>
  <c r="O1667" i="11"/>
  <c r="O1668" i="11"/>
  <c r="O1669" i="11"/>
  <c r="O1670" i="11"/>
  <c r="O1671" i="11"/>
  <c r="O1672" i="11"/>
  <c r="O1673" i="11"/>
  <c r="O1674" i="11"/>
  <c r="O1675" i="11"/>
  <c r="O1676" i="11"/>
  <c r="O1677" i="11"/>
  <c r="O1678" i="11"/>
  <c r="O1679" i="11"/>
  <c r="O1680" i="11"/>
  <c r="O1681" i="11"/>
  <c r="O1682" i="11"/>
  <c r="O1683" i="11"/>
  <c r="O1684" i="11"/>
  <c r="O1685" i="11"/>
  <c r="O1686" i="11"/>
  <c r="O1687" i="11"/>
  <c r="O1688" i="11"/>
  <c r="O1689" i="11"/>
  <c r="O1690" i="11"/>
  <c r="O1691" i="11"/>
  <c r="O1692" i="11"/>
  <c r="O1693" i="11"/>
  <c r="O1694" i="11"/>
  <c r="O1695" i="11"/>
  <c r="O1696" i="11"/>
  <c r="O1697" i="11"/>
  <c r="O1698" i="11"/>
  <c r="O1699" i="11"/>
  <c r="O1700" i="11"/>
  <c r="O1701" i="11"/>
  <c r="O1702" i="11"/>
  <c r="O1703" i="11"/>
  <c r="O1704" i="11"/>
  <c r="O1705" i="11"/>
  <c r="O1706" i="11"/>
  <c r="O1707" i="11"/>
  <c r="O1708" i="11"/>
  <c r="O1709" i="11"/>
  <c r="O1710" i="11"/>
  <c r="O1711" i="11"/>
  <c r="O1712" i="11"/>
  <c r="O1713" i="11"/>
  <c r="O1714" i="11"/>
  <c r="O1715" i="11"/>
  <c r="O1716" i="11"/>
  <c r="O1717" i="11"/>
  <c r="O1718" i="11"/>
  <c r="O1719" i="11"/>
  <c r="O1720" i="11"/>
  <c r="O1721" i="11"/>
  <c r="O1722" i="11"/>
  <c r="O1723" i="11"/>
  <c r="O1724" i="11"/>
  <c r="O1725" i="11"/>
  <c r="O1726" i="11"/>
  <c r="O1727" i="11"/>
  <c r="O1728" i="11"/>
  <c r="O1729" i="11"/>
  <c r="O1730" i="11"/>
  <c r="O1731" i="11"/>
  <c r="O1732" i="11"/>
  <c r="O1733" i="11"/>
  <c r="O1734" i="11"/>
  <c r="O1735" i="11"/>
  <c r="O1736" i="11"/>
  <c r="O1737" i="11"/>
  <c r="O1738" i="11"/>
  <c r="O1739" i="11"/>
  <c r="O1740" i="11"/>
  <c r="O1741" i="11"/>
  <c r="O1742" i="11"/>
  <c r="O1743" i="11"/>
  <c r="O1744" i="11"/>
  <c r="O1745" i="11"/>
  <c r="O1746" i="11"/>
  <c r="O1747" i="11"/>
  <c r="O1748" i="11"/>
  <c r="O1749" i="11"/>
  <c r="O1750" i="11"/>
  <c r="O1751" i="11"/>
  <c r="O1752" i="11"/>
  <c r="O1753" i="11"/>
  <c r="O1754" i="11"/>
  <c r="O1755" i="11"/>
  <c r="O1756" i="11"/>
  <c r="O1757" i="11"/>
  <c r="O1758" i="11"/>
  <c r="O1759" i="11"/>
  <c r="O1760" i="11"/>
  <c r="O1761" i="11"/>
  <c r="O1762" i="11"/>
  <c r="O1763" i="11"/>
  <c r="O1764" i="11"/>
  <c r="O1765" i="11"/>
  <c r="O1766" i="11"/>
  <c r="O1767" i="11"/>
  <c r="O1768" i="11"/>
  <c r="O1769" i="11"/>
  <c r="O1770" i="11"/>
  <c r="O1771" i="11"/>
  <c r="O1772" i="11"/>
  <c r="O1773" i="11"/>
  <c r="O1774" i="11"/>
  <c r="O1775" i="11"/>
  <c r="O1776" i="11"/>
  <c r="O1777" i="11"/>
  <c r="O1778" i="11"/>
  <c r="O1779" i="11"/>
  <c r="O1780" i="11"/>
  <c r="O1781" i="11"/>
  <c r="O1782" i="11"/>
  <c r="O1783" i="11"/>
  <c r="O1784" i="11"/>
  <c r="O1785" i="11"/>
  <c r="O1786" i="11"/>
  <c r="O1787" i="11"/>
  <c r="O1788" i="11"/>
  <c r="O1789" i="11"/>
  <c r="O1790" i="11"/>
  <c r="O1791" i="11"/>
  <c r="O1792" i="11"/>
  <c r="O1793" i="11"/>
  <c r="O1794" i="11"/>
  <c r="O1795" i="11"/>
  <c r="O1796" i="11"/>
  <c r="O1797" i="11"/>
  <c r="O1798" i="11"/>
  <c r="O1799" i="11"/>
  <c r="O1800" i="11"/>
  <c r="O1801" i="11"/>
  <c r="O1802" i="11"/>
  <c r="O1803" i="11"/>
  <c r="O1804" i="11"/>
  <c r="O1805" i="11"/>
  <c r="O1806" i="11"/>
  <c r="O1807" i="11"/>
  <c r="O1808" i="11"/>
  <c r="O1809" i="11"/>
  <c r="O1810" i="11"/>
  <c r="O1811" i="11"/>
  <c r="O1812" i="11"/>
  <c r="O1813" i="11"/>
  <c r="O1814" i="11"/>
  <c r="O1815" i="11"/>
  <c r="O1816" i="11"/>
  <c r="O1817" i="11"/>
  <c r="O1818" i="11"/>
  <c r="O1819" i="11"/>
  <c r="O1820" i="11"/>
  <c r="O1821" i="11"/>
  <c r="O1822" i="11"/>
  <c r="O1823" i="11"/>
  <c r="O1824" i="11"/>
  <c r="O1825" i="11"/>
  <c r="O1826" i="11"/>
  <c r="O1827" i="11"/>
  <c r="O1828" i="11"/>
  <c r="O1829" i="11"/>
  <c r="O1830" i="11"/>
  <c r="O1831" i="11"/>
  <c r="O1832" i="11"/>
  <c r="O1833" i="11"/>
  <c r="O1834" i="11"/>
  <c r="O1835" i="11"/>
  <c r="O1836" i="11"/>
  <c r="O1837" i="11"/>
  <c r="O1838" i="11"/>
  <c r="O1839" i="11"/>
  <c r="O1840" i="11"/>
  <c r="O1841" i="11"/>
  <c r="O1842" i="11"/>
  <c r="O1843" i="11"/>
  <c r="O1844" i="11"/>
  <c r="O1845" i="11"/>
  <c r="O1846" i="11"/>
  <c r="O1847" i="11"/>
  <c r="O1848" i="11"/>
  <c r="O1849" i="11"/>
  <c r="O1850" i="11"/>
  <c r="O1851" i="11"/>
  <c r="O1852" i="11"/>
  <c r="O1853" i="11"/>
  <c r="O1854" i="11"/>
  <c r="O1855" i="11"/>
  <c r="O1856" i="11"/>
  <c r="O1857" i="11"/>
  <c r="O1858" i="11"/>
  <c r="O1859" i="11"/>
  <c r="O1860" i="11"/>
  <c r="O1861" i="11"/>
  <c r="O1862" i="11"/>
  <c r="O1863" i="11"/>
  <c r="O1864" i="11"/>
  <c r="O1865" i="11"/>
  <c r="O1866" i="11"/>
  <c r="O1867" i="11"/>
  <c r="O1868" i="11"/>
  <c r="O1869" i="11"/>
  <c r="O1870" i="11"/>
  <c r="O1871" i="11"/>
  <c r="O1872" i="11"/>
  <c r="O1873" i="11"/>
  <c r="O1874" i="11"/>
  <c r="O1875" i="11"/>
  <c r="O1876" i="11"/>
  <c r="O1877" i="11"/>
  <c r="O1878" i="11"/>
  <c r="O1879" i="11"/>
  <c r="O1880" i="11"/>
  <c r="O1881" i="11"/>
  <c r="O1882" i="11"/>
  <c r="O1883" i="11"/>
  <c r="O1884" i="11"/>
  <c r="O1885" i="11"/>
  <c r="O1886" i="11"/>
  <c r="O1887" i="11"/>
  <c r="O1888" i="11"/>
  <c r="O1889" i="11"/>
  <c r="O1890" i="11"/>
  <c r="O1891" i="11"/>
  <c r="O1892" i="11"/>
  <c r="O1893" i="11"/>
  <c r="O1894" i="11"/>
  <c r="O1895" i="11"/>
  <c r="O1896" i="11"/>
  <c r="O1897" i="11"/>
  <c r="O1898" i="11"/>
  <c r="O1899" i="11"/>
  <c r="O1900" i="11"/>
  <c r="O1901" i="11"/>
  <c r="O1902" i="11"/>
  <c r="O1903" i="11"/>
  <c r="O1904" i="11"/>
  <c r="O1905" i="11"/>
  <c r="O1906" i="11"/>
  <c r="O1907" i="11"/>
  <c r="O1908" i="11"/>
  <c r="O1909" i="11"/>
  <c r="O1910" i="11"/>
  <c r="O1911" i="11"/>
  <c r="O1912" i="11"/>
  <c r="O1913" i="11"/>
  <c r="O1914" i="11"/>
  <c r="O1915" i="11"/>
  <c r="O1916" i="11"/>
  <c r="O1917" i="11"/>
  <c r="O1918" i="11"/>
  <c r="O1919" i="11"/>
  <c r="O1920" i="11"/>
  <c r="O1921" i="11"/>
  <c r="O1922" i="11"/>
  <c r="O1923" i="11"/>
  <c r="O1924" i="11"/>
  <c r="O1925" i="11"/>
  <c r="O1926" i="11"/>
  <c r="O1927" i="11"/>
  <c r="O1928" i="11"/>
  <c r="O1929" i="11"/>
  <c r="O1930" i="11"/>
  <c r="O1931" i="11"/>
  <c r="O1932" i="11"/>
  <c r="O1933" i="11"/>
  <c r="O1934" i="11"/>
  <c r="O1935" i="11"/>
  <c r="O1936" i="11"/>
  <c r="O1937" i="11"/>
  <c r="O1938" i="11"/>
  <c r="O1939" i="11"/>
  <c r="O1940" i="11"/>
  <c r="O1941" i="11"/>
  <c r="O1942" i="11"/>
  <c r="O1943" i="11"/>
  <c r="O1944" i="11"/>
  <c r="O1945" i="11"/>
  <c r="O1946" i="11"/>
  <c r="O1947" i="11"/>
  <c r="O1948" i="11"/>
  <c r="O1949" i="11"/>
  <c r="O1950" i="11"/>
  <c r="O1951" i="11"/>
  <c r="O1952" i="11"/>
  <c r="O1953" i="11"/>
  <c r="O1954" i="11"/>
  <c r="O1955" i="11"/>
  <c r="O1956" i="11"/>
  <c r="O1957" i="11"/>
  <c r="O1958" i="11"/>
  <c r="O1959" i="11"/>
  <c r="O1960" i="11"/>
  <c r="O1961" i="11"/>
  <c r="O1962" i="11"/>
  <c r="O1963" i="11"/>
  <c r="O1964" i="11"/>
  <c r="O1965" i="11"/>
  <c r="O1966" i="11"/>
  <c r="O1967" i="11"/>
  <c r="O1968" i="11"/>
  <c r="O1969" i="11"/>
  <c r="O1970" i="11"/>
  <c r="O1971" i="11"/>
  <c r="O1972" i="11"/>
  <c r="O1973" i="11"/>
  <c r="O1974" i="11"/>
  <c r="O1975" i="11"/>
  <c r="O1976" i="11"/>
  <c r="O1977" i="11"/>
  <c r="O1978" i="11"/>
  <c r="O1979" i="11"/>
  <c r="O1980" i="11"/>
  <c r="O1981" i="11"/>
  <c r="O1982" i="11"/>
  <c r="O1983" i="11"/>
  <c r="O1984" i="11"/>
  <c r="O1985" i="11"/>
  <c r="O1986" i="11"/>
  <c r="O1987" i="11"/>
  <c r="P2" i="11"/>
  <c r="P3" i="11"/>
  <c r="P4" i="11"/>
  <c r="P5" i="11"/>
  <c r="P6" i="11"/>
  <c r="P7" i="11"/>
  <c r="P8" i="11"/>
  <c r="P9" i="11"/>
  <c r="P10" i="11"/>
  <c r="P11" i="11"/>
  <c r="P12" i="11"/>
  <c r="P13" i="11"/>
  <c r="P14" i="11"/>
  <c r="P15" i="11"/>
  <c r="P16" i="11"/>
  <c r="P17" i="11"/>
  <c r="P18" i="11"/>
  <c r="P19" i="11"/>
  <c r="P20" i="11"/>
  <c r="P21" i="11"/>
  <c r="P22" i="11"/>
  <c r="P23" i="11"/>
  <c r="P24" i="11"/>
  <c r="P25" i="11"/>
  <c r="P26" i="11"/>
  <c r="P27" i="11"/>
  <c r="P28" i="11"/>
  <c r="P29" i="11"/>
  <c r="P30" i="11"/>
  <c r="P31" i="11"/>
  <c r="P32" i="11"/>
  <c r="P33" i="11"/>
  <c r="P34" i="11"/>
  <c r="P35" i="11"/>
  <c r="P36" i="11"/>
  <c r="P37" i="11"/>
  <c r="P38" i="11"/>
  <c r="P39" i="11"/>
  <c r="P40" i="11"/>
  <c r="P41" i="11"/>
  <c r="P42" i="11"/>
  <c r="P43" i="11"/>
  <c r="P44" i="11"/>
  <c r="P45" i="11"/>
  <c r="P46" i="11"/>
  <c r="P47" i="11"/>
  <c r="P48" i="11"/>
  <c r="P49" i="11"/>
  <c r="P50" i="11"/>
  <c r="P51" i="11"/>
  <c r="P52" i="11"/>
  <c r="P53" i="11"/>
  <c r="P54" i="11"/>
  <c r="P55" i="11"/>
  <c r="P56" i="11"/>
  <c r="P57" i="11"/>
  <c r="P58" i="11"/>
  <c r="P59" i="11"/>
  <c r="P60" i="11"/>
  <c r="P61" i="11"/>
  <c r="P62" i="11"/>
  <c r="P63" i="11"/>
  <c r="P64" i="11"/>
  <c r="P65" i="11"/>
  <c r="P66" i="11"/>
  <c r="P67" i="11"/>
  <c r="P68" i="11"/>
  <c r="P69" i="11"/>
  <c r="P70" i="11"/>
  <c r="P71" i="11"/>
  <c r="P72" i="11"/>
  <c r="P73" i="11"/>
  <c r="P74" i="11"/>
  <c r="P75" i="11"/>
  <c r="P76" i="11"/>
  <c r="P77" i="11"/>
  <c r="P78" i="11"/>
  <c r="P79" i="11"/>
  <c r="P80" i="11"/>
  <c r="P81" i="11"/>
  <c r="P82" i="11"/>
  <c r="P83" i="11"/>
  <c r="P84" i="11"/>
  <c r="P85" i="11"/>
  <c r="P86" i="11"/>
  <c r="P87" i="11"/>
  <c r="P88" i="11"/>
  <c r="P89" i="11"/>
  <c r="P90" i="11"/>
  <c r="P91" i="11"/>
  <c r="P92" i="11"/>
  <c r="P93" i="11"/>
  <c r="P94" i="11"/>
  <c r="P95" i="11"/>
  <c r="P96" i="11"/>
  <c r="P97" i="11"/>
  <c r="P98" i="11"/>
  <c r="P99" i="11"/>
  <c r="P100" i="11"/>
  <c r="P101" i="11"/>
  <c r="P102" i="11"/>
  <c r="P103" i="11"/>
  <c r="P104" i="11"/>
  <c r="P105" i="11"/>
  <c r="P106" i="11"/>
  <c r="P107" i="11"/>
  <c r="P108" i="11"/>
  <c r="P109" i="11"/>
  <c r="P110" i="11"/>
  <c r="P111" i="11"/>
  <c r="P112" i="11"/>
  <c r="P113" i="11"/>
  <c r="P114" i="11"/>
  <c r="P115" i="11"/>
  <c r="P116" i="11"/>
  <c r="P117" i="11"/>
  <c r="P118" i="11"/>
  <c r="P119" i="11"/>
  <c r="P120" i="11"/>
  <c r="P121" i="11"/>
  <c r="P122" i="11"/>
  <c r="P123" i="11"/>
  <c r="P124" i="11"/>
  <c r="P125" i="11"/>
  <c r="P126" i="11"/>
  <c r="P127" i="11"/>
  <c r="P128" i="11"/>
  <c r="P129" i="11"/>
  <c r="P130" i="11"/>
  <c r="P131" i="11"/>
  <c r="P132" i="11"/>
  <c r="P133" i="11"/>
  <c r="P134" i="11"/>
  <c r="P135" i="11"/>
  <c r="P136" i="11"/>
  <c r="P137" i="11"/>
  <c r="P138" i="11"/>
  <c r="P139" i="11"/>
  <c r="P140" i="11"/>
  <c r="P141" i="11"/>
  <c r="P142" i="11"/>
  <c r="P143" i="11"/>
  <c r="P144" i="11"/>
  <c r="P145" i="11"/>
  <c r="P146" i="11"/>
  <c r="P147" i="11"/>
  <c r="P148" i="11"/>
  <c r="P149" i="11"/>
  <c r="P150" i="11"/>
  <c r="P151" i="11"/>
  <c r="P152" i="11"/>
  <c r="P153" i="11"/>
  <c r="P154" i="11"/>
  <c r="P155" i="11"/>
  <c r="P156" i="11"/>
  <c r="P157" i="11"/>
  <c r="P158" i="11"/>
  <c r="P159" i="11"/>
  <c r="P160" i="11"/>
  <c r="P161" i="11"/>
  <c r="P162" i="11"/>
  <c r="P163" i="11"/>
  <c r="P164" i="11"/>
  <c r="P165" i="11"/>
  <c r="P166" i="11"/>
  <c r="P167" i="11"/>
  <c r="P168" i="11"/>
  <c r="P169" i="11"/>
  <c r="P170" i="11"/>
  <c r="P171" i="11"/>
  <c r="P172" i="11"/>
  <c r="P173" i="11"/>
  <c r="P174" i="11"/>
  <c r="P175" i="11"/>
  <c r="P176" i="11"/>
  <c r="P177" i="11"/>
  <c r="P178" i="11"/>
  <c r="P179" i="11"/>
  <c r="P180" i="11"/>
  <c r="P181" i="11"/>
  <c r="P182" i="11"/>
  <c r="P183" i="11"/>
  <c r="P184" i="11"/>
  <c r="P185" i="11"/>
  <c r="P186" i="11"/>
  <c r="P187" i="11"/>
  <c r="P188" i="11"/>
  <c r="P189" i="11"/>
  <c r="P190" i="11"/>
  <c r="P191" i="11"/>
  <c r="P192" i="11"/>
  <c r="P193" i="11"/>
  <c r="P194" i="11"/>
  <c r="P195" i="11"/>
  <c r="P196" i="11"/>
  <c r="P197" i="11"/>
  <c r="P198" i="11"/>
  <c r="P199" i="11"/>
  <c r="P200" i="11"/>
  <c r="P201" i="11"/>
  <c r="P202" i="11"/>
  <c r="P203" i="11"/>
  <c r="P204" i="11"/>
  <c r="P205" i="11"/>
  <c r="P206" i="11"/>
  <c r="P207" i="11"/>
  <c r="P208" i="11"/>
  <c r="P209" i="11"/>
  <c r="P210" i="11"/>
  <c r="P211" i="11"/>
  <c r="P212" i="11"/>
  <c r="P213" i="11"/>
  <c r="P214" i="11"/>
  <c r="P215" i="11"/>
  <c r="P216" i="11"/>
  <c r="P217" i="11"/>
  <c r="P218" i="11"/>
  <c r="P219" i="11"/>
  <c r="P220" i="11"/>
  <c r="P221" i="11"/>
  <c r="P222" i="11"/>
  <c r="P223" i="11"/>
  <c r="P224" i="11"/>
  <c r="P225" i="11"/>
  <c r="P226" i="11"/>
  <c r="P227" i="11"/>
  <c r="P228" i="11"/>
  <c r="P229" i="11"/>
  <c r="P230" i="11"/>
  <c r="P231" i="11"/>
  <c r="P232" i="11"/>
  <c r="P233" i="11"/>
  <c r="P234" i="11"/>
  <c r="P235" i="11"/>
  <c r="P236" i="11"/>
  <c r="P237" i="11"/>
  <c r="P238" i="11"/>
  <c r="P239" i="11"/>
  <c r="P240" i="11"/>
  <c r="P241" i="11"/>
  <c r="P242" i="11"/>
  <c r="P243" i="11"/>
  <c r="P244" i="11"/>
  <c r="P245" i="11"/>
  <c r="P246" i="11"/>
  <c r="P247" i="11"/>
  <c r="P248" i="11"/>
  <c r="P249" i="11"/>
  <c r="P250" i="11"/>
  <c r="P251" i="11"/>
  <c r="P252" i="11"/>
  <c r="P253" i="11"/>
  <c r="P254" i="11"/>
  <c r="P255" i="11"/>
  <c r="P256" i="11"/>
  <c r="P257" i="11"/>
  <c r="P258" i="11"/>
  <c r="P259" i="11"/>
  <c r="P260" i="11"/>
  <c r="P261" i="11"/>
  <c r="P262" i="11"/>
  <c r="P263" i="11"/>
  <c r="P264" i="11"/>
  <c r="P265" i="11"/>
  <c r="P266" i="11"/>
  <c r="P267" i="11"/>
  <c r="P268" i="11"/>
  <c r="P269" i="11"/>
  <c r="P270" i="11"/>
  <c r="P271" i="11"/>
  <c r="P272" i="11"/>
  <c r="P273" i="11"/>
  <c r="P274" i="11"/>
  <c r="P275" i="11"/>
  <c r="P276" i="11"/>
  <c r="P277" i="11"/>
  <c r="P278" i="11"/>
  <c r="P279" i="11"/>
  <c r="P280" i="11"/>
  <c r="P281" i="11"/>
  <c r="P282" i="11"/>
  <c r="P283" i="11"/>
  <c r="P284" i="11"/>
  <c r="P285" i="11"/>
  <c r="P286" i="11"/>
  <c r="P287" i="11"/>
  <c r="P288" i="11"/>
  <c r="P289" i="11"/>
  <c r="P290" i="11"/>
  <c r="P291" i="11"/>
  <c r="P292" i="11"/>
  <c r="P293" i="11"/>
  <c r="P294" i="11"/>
  <c r="P295" i="11"/>
  <c r="P296" i="11"/>
  <c r="P297" i="11"/>
  <c r="P298" i="11"/>
  <c r="P299" i="11"/>
  <c r="P300" i="11"/>
  <c r="P301" i="11"/>
  <c r="P302" i="11"/>
  <c r="P303" i="11"/>
  <c r="P304" i="11"/>
  <c r="P305" i="11"/>
  <c r="P306" i="11"/>
  <c r="P307" i="11"/>
  <c r="P308" i="11"/>
  <c r="P309" i="11"/>
  <c r="P310" i="11"/>
  <c r="P311" i="11"/>
  <c r="P312" i="11"/>
  <c r="P313" i="11"/>
  <c r="P314" i="11"/>
  <c r="P315" i="11"/>
  <c r="P316" i="11"/>
  <c r="P317" i="11"/>
  <c r="P318" i="11"/>
  <c r="P319" i="11"/>
  <c r="P320" i="11"/>
  <c r="P321" i="11"/>
  <c r="P322" i="11"/>
  <c r="P323" i="11"/>
  <c r="P324" i="11"/>
  <c r="P325" i="11"/>
  <c r="P326" i="11"/>
  <c r="P327" i="11"/>
  <c r="P328" i="11"/>
  <c r="P329" i="11"/>
  <c r="P330" i="11"/>
  <c r="P331" i="11"/>
  <c r="P332" i="11"/>
  <c r="P333" i="11"/>
  <c r="P334" i="11"/>
  <c r="P335" i="11"/>
  <c r="P336" i="11"/>
  <c r="P337" i="11"/>
  <c r="P338" i="11"/>
  <c r="P339" i="11"/>
  <c r="P340" i="11"/>
  <c r="P341" i="11"/>
  <c r="P342" i="11"/>
  <c r="P343" i="11"/>
  <c r="P344" i="11"/>
  <c r="P345" i="11"/>
  <c r="P346" i="11"/>
  <c r="P347" i="11"/>
  <c r="P348" i="11"/>
  <c r="P349" i="11"/>
  <c r="P350" i="11"/>
  <c r="P351" i="11"/>
  <c r="P352" i="11"/>
  <c r="P353" i="11"/>
  <c r="P354" i="11"/>
  <c r="P355" i="11"/>
  <c r="P356" i="11"/>
  <c r="P357" i="11"/>
  <c r="P358" i="11"/>
  <c r="P359" i="11"/>
  <c r="P360" i="11"/>
  <c r="P361" i="11"/>
  <c r="P362" i="11"/>
  <c r="P363" i="11"/>
  <c r="P364" i="11"/>
  <c r="P365" i="11"/>
  <c r="P366" i="11"/>
  <c r="P367" i="11"/>
  <c r="P368" i="11"/>
  <c r="P369" i="11"/>
  <c r="P370" i="11"/>
  <c r="P371" i="11"/>
  <c r="P372" i="11"/>
  <c r="P373" i="11"/>
  <c r="P374" i="11"/>
  <c r="P375" i="11"/>
  <c r="P376" i="11"/>
  <c r="P377" i="11"/>
  <c r="P378" i="11"/>
  <c r="P379" i="11"/>
  <c r="P380" i="11"/>
  <c r="P381" i="11"/>
  <c r="P382" i="11"/>
  <c r="P383" i="11"/>
  <c r="P384" i="11"/>
  <c r="P385" i="11"/>
  <c r="P386" i="11"/>
  <c r="P387" i="11"/>
  <c r="P388" i="11"/>
  <c r="P389" i="11"/>
  <c r="P390" i="11"/>
  <c r="P391" i="11"/>
  <c r="P392" i="11"/>
  <c r="P393" i="11"/>
  <c r="P394" i="11"/>
  <c r="P395" i="11"/>
  <c r="P396" i="11"/>
  <c r="P397" i="11"/>
  <c r="P398" i="11"/>
  <c r="P399" i="11"/>
  <c r="P400" i="11"/>
  <c r="P401" i="11"/>
  <c r="P402" i="11"/>
  <c r="P403" i="11"/>
  <c r="P404" i="11"/>
  <c r="P405" i="11"/>
  <c r="P406" i="11"/>
  <c r="P407" i="11"/>
  <c r="P408" i="11"/>
  <c r="P409" i="11"/>
  <c r="P410" i="11"/>
  <c r="P411" i="11"/>
  <c r="P412" i="11"/>
  <c r="P413" i="11"/>
  <c r="P414" i="11"/>
  <c r="P415" i="11"/>
  <c r="P416" i="11"/>
  <c r="P417" i="11"/>
  <c r="P418" i="11"/>
  <c r="P419" i="11"/>
  <c r="P420" i="11"/>
  <c r="P421" i="11"/>
  <c r="P422" i="11"/>
  <c r="P423" i="11"/>
  <c r="P424" i="11"/>
  <c r="P425" i="11"/>
  <c r="P426" i="11"/>
  <c r="P427" i="11"/>
  <c r="P428" i="11"/>
  <c r="P429" i="11"/>
  <c r="P430" i="11"/>
  <c r="P431" i="11"/>
  <c r="P432" i="11"/>
  <c r="P433" i="11"/>
  <c r="P434" i="11"/>
  <c r="P435" i="11"/>
  <c r="P436" i="11"/>
  <c r="P437" i="11"/>
  <c r="P438" i="11"/>
  <c r="P439" i="11"/>
  <c r="P440" i="11"/>
  <c r="P441" i="11"/>
  <c r="P442" i="11"/>
  <c r="P443" i="11"/>
  <c r="P444" i="11"/>
  <c r="P445" i="11"/>
  <c r="P446" i="11"/>
  <c r="P447" i="11"/>
  <c r="P448" i="11"/>
  <c r="P449" i="11"/>
  <c r="P450" i="11"/>
  <c r="P451" i="11"/>
  <c r="P452" i="11"/>
  <c r="P453" i="11"/>
  <c r="P454" i="11"/>
  <c r="P455" i="11"/>
  <c r="P456" i="11"/>
  <c r="P457" i="11"/>
  <c r="P458" i="11"/>
  <c r="P459" i="11"/>
  <c r="P460" i="11"/>
  <c r="P461" i="11"/>
  <c r="P462" i="11"/>
  <c r="P463" i="11"/>
  <c r="P464" i="11"/>
  <c r="P465" i="11"/>
  <c r="P466" i="11"/>
  <c r="P467" i="11"/>
  <c r="P468" i="11"/>
  <c r="P469" i="11"/>
  <c r="P470" i="11"/>
  <c r="P471" i="11"/>
  <c r="P472" i="11"/>
  <c r="P473" i="11"/>
  <c r="P474" i="11"/>
  <c r="P475" i="11"/>
  <c r="P476" i="11"/>
  <c r="P477" i="11"/>
  <c r="P478" i="11"/>
  <c r="P479" i="11"/>
  <c r="P480" i="11"/>
  <c r="P481" i="11"/>
  <c r="P482" i="11"/>
  <c r="P483" i="11"/>
  <c r="P484" i="11"/>
  <c r="P485" i="11"/>
  <c r="P486" i="11"/>
  <c r="P487" i="11"/>
  <c r="P488" i="11"/>
  <c r="P489" i="11"/>
  <c r="P490" i="11"/>
  <c r="P491" i="11"/>
  <c r="P492" i="11"/>
  <c r="P493" i="11"/>
  <c r="P494" i="11"/>
  <c r="P495" i="11"/>
  <c r="P496" i="11"/>
  <c r="P497" i="11"/>
  <c r="P498" i="11"/>
  <c r="P499" i="11"/>
  <c r="P500" i="11"/>
  <c r="P501" i="11"/>
  <c r="P502" i="11"/>
  <c r="P503" i="11"/>
  <c r="P504" i="11"/>
  <c r="P505" i="11"/>
  <c r="P506" i="11"/>
  <c r="P507" i="11"/>
  <c r="P508" i="11"/>
  <c r="P509" i="11"/>
  <c r="P510" i="11"/>
  <c r="P511" i="11"/>
  <c r="P512" i="11"/>
  <c r="P513" i="11"/>
  <c r="P514" i="11"/>
  <c r="P515" i="11"/>
  <c r="P516" i="11"/>
  <c r="P517" i="11"/>
  <c r="P518" i="11"/>
  <c r="P519" i="11"/>
  <c r="P520" i="11"/>
  <c r="P521" i="11"/>
  <c r="P522" i="11"/>
  <c r="P523" i="11"/>
  <c r="P524" i="11"/>
  <c r="P525" i="11"/>
  <c r="P526" i="11"/>
  <c r="P527" i="11"/>
  <c r="P528" i="11"/>
  <c r="P529" i="11"/>
  <c r="P530" i="11"/>
  <c r="P531" i="11"/>
  <c r="P532" i="11"/>
  <c r="P533" i="11"/>
  <c r="P534" i="11"/>
  <c r="P535" i="11"/>
  <c r="P536" i="11"/>
  <c r="P537" i="11"/>
  <c r="P538" i="11"/>
  <c r="P539" i="11"/>
  <c r="P540" i="11"/>
  <c r="P541" i="11"/>
  <c r="P542" i="11"/>
  <c r="P543" i="11"/>
  <c r="P544" i="11"/>
  <c r="P545" i="11"/>
  <c r="P546" i="11"/>
  <c r="P547" i="11"/>
  <c r="P548" i="11"/>
  <c r="P549" i="11"/>
  <c r="P550" i="11"/>
  <c r="P551" i="11"/>
  <c r="P552" i="11"/>
  <c r="P553" i="11"/>
  <c r="P554" i="11"/>
  <c r="P555" i="11"/>
  <c r="P556" i="11"/>
  <c r="P557" i="11"/>
  <c r="P558" i="11"/>
  <c r="P559" i="11"/>
  <c r="P560" i="11"/>
  <c r="P561" i="11"/>
  <c r="P562" i="11"/>
  <c r="P563" i="11"/>
  <c r="P564" i="11"/>
  <c r="P565" i="11"/>
  <c r="P566" i="11"/>
  <c r="P567" i="11"/>
  <c r="P568" i="11"/>
  <c r="P569" i="11"/>
  <c r="P570" i="11"/>
  <c r="P571" i="11"/>
  <c r="P572" i="11"/>
  <c r="P573" i="11"/>
  <c r="P574" i="11"/>
  <c r="P575" i="11"/>
  <c r="P576" i="11"/>
  <c r="P577" i="11"/>
  <c r="P578" i="11"/>
  <c r="P579" i="11"/>
  <c r="P580" i="11"/>
  <c r="P581" i="11"/>
  <c r="P582" i="11"/>
  <c r="P583" i="11"/>
  <c r="P584" i="11"/>
  <c r="P585" i="11"/>
  <c r="P586" i="11"/>
  <c r="P587" i="11"/>
  <c r="P588" i="11"/>
  <c r="P589" i="11"/>
  <c r="P590" i="11"/>
  <c r="P591" i="11"/>
  <c r="P592" i="11"/>
  <c r="P593" i="11"/>
  <c r="P594" i="11"/>
  <c r="P595" i="11"/>
  <c r="P596" i="11"/>
  <c r="P597" i="11"/>
  <c r="P598" i="11"/>
  <c r="P599" i="11"/>
  <c r="P600" i="11"/>
  <c r="P601" i="11"/>
  <c r="P602" i="11"/>
  <c r="P603" i="11"/>
  <c r="P604" i="11"/>
  <c r="P605" i="11"/>
  <c r="P606" i="11"/>
  <c r="P607" i="11"/>
  <c r="P608" i="11"/>
  <c r="P609" i="11"/>
  <c r="P610" i="11"/>
  <c r="P611" i="11"/>
  <c r="P612" i="11"/>
  <c r="P613" i="11"/>
  <c r="P614" i="11"/>
  <c r="P615" i="11"/>
  <c r="P616" i="11"/>
  <c r="P617" i="11"/>
  <c r="P618" i="11"/>
  <c r="P619" i="11"/>
  <c r="P620" i="11"/>
  <c r="P621" i="11"/>
  <c r="P622" i="11"/>
  <c r="P623" i="11"/>
  <c r="P624" i="11"/>
  <c r="P625" i="11"/>
  <c r="P626" i="11"/>
  <c r="P627" i="11"/>
  <c r="P628" i="11"/>
  <c r="P629" i="11"/>
  <c r="P630" i="11"/>
  <c r="P631" i="11"/>
  <c r="P632" i="11"/>
  <c r="P633" i="11"/>
  <c r="P634" i="11"/>
  <c r="P635" i="11"/>
  <c r="P636" i="11"/>
  <c r="P637" i="11"/>
  <c r="P638" i="11"/>
  <c r="P639" i="11"/>
  <c r="P640" i="11"/>
  <c r="P641" i="11"/>
  <c r="P642" i="11"/>
  <c r="P643" i="11"/>
  <c r="P644" i="11"/>
  <c r="P645" i="11"/>
  <c r="P646" i="11"/>
  <c r="P647" i="11"/>
  <c r="P648" i="11"/>
  <c r="P649" i="11"/>
  <c r="P650" i="11"/>
  <c r="P651" i="11"/>
  <c r="P652" i="11"/>
  <c r="P653" i="11"/>
  <c r="P654" i="11"/>
  <c r="P655" i="11"/>
  <c r="P656" i="11"/>
  <c r="P657" i="11"/>
  <c r="P658" i="11"/>
  <c r="P659" i="11"/>
  <c r="P660" i="11"/>
  <c r="P661" i="11"/>
  <c r="P662" i="11"/>
  <c r="P663" i="11"/>
  <c r="P664" i="11"/>
  <c r="P665" i="11"/>
  <c r="P666" i="11"/>
  <c r="P667" i="11"/>
  <c r="P668" i="11"/>
  <c r="P669" i="11"/>
  <c r="P670" i="11"/>
  <c r="P671" i="11"/>
  <c r="P672" i="11"/>
  <c r="P673" i="11"/>
  <c r="P674" i="11"/>
  <c r="P675" i="11"/>
  <c r="P676" i="11"/>
  <c r="P677" i="11"/>
  <c r="P678" i="11"/>
  <c r="P679" i="11"/>
  <c r="P680" i="11"/>
  <c r="P681" i="11"/>
  <c r="P682" i="11"/>
  <c r="P683" i="11"/>
  <c r="P684" i="11"/>
  <c r="P685" i="11"/>
  <c r="P686" i="11"/>
  <c r="P687" i="11"/>
  <c r="P688" i="11"/>
  <c r="P689" i="11"/>
  <c r="P690" i="11"/>
  <c r="P691" i="11"/>
  <c r="P692" i="11"/>
  <c r="P693" i="11"/>
  <c r="P694" i="11"/>
  <c r="P695" i="11"/>
  <c r="P696" i="11"/>
  <c r="P697" i="11"/>
  <c r="P698" i="11"/>
  <c r="P699" i="11"/>
  <c r="P700" i="11"/>
  <c r="P701" i="11"/>
  <c r="P702" i="11"/>
  <c r="P703" i="11"/>
  <c r="P704" i="11"/>
  <c r="P705" i="11"/>
  <c r="P706" i="11"/>
  <c r="P707" i="11"/>
  <c r="P708" i="11"/>
  <c r="P709" i="11"/>
  <c r="P710" i="11"/>
  <c r="P711" i="11"/>
  <c r="P712" i="11"/>
  <c r="P713" i="11"/>
  <c r="P714" i="11"/>
  <c r="P715" i="11"/>
  <c r="P716" i="11"/>
  <c r="P717" i="11"/>
  <c r="P718" i="11"/>
  <c r="P719" i="11"/>
  <c r="P720" i="11"/>
  <c r="P721" i="11"/>
  <c r="P722" i="11"/>
  <c r="P723" i="11"/>
  <c r="P724" i="11"/>
  <c r="P725" i="11"/>
  <c r="P726" i="11"/>
  <c r="P727" i="11"/>
  <c r="P728" i="11"/>
  <c r="P729" i="11"/>
  <c r="P730" i="11"/>
  <c r="P731" i="11"/>
  <c r="P732" i="11"/>
  <c r="P733" i="11"/>
  <c r="P734" i="11"/>
  <c r="P735" i="11"/>
  <c r="P736" i="11"/>
  <c r="P737" i="11"/>
  <c r="P738" i="11"/>
  <c r="P739" i="11"/>
  <c r="P740" i="11"/>
  <c r="P741" i="11"/>
  <c r="P742" i="11"/>
  <c r="P743" i="11"/>
  <c r="P744" i="11"/>
  <c r="P745" i="11"/>
  <c r="P746" i="11"/>
  <c r="P747" i="11"/>
  <c r="P748" i="11"/>
  <c r="P749" i="11"/>
  <c r="P750" i="11"/>
  <c r="P751" i="11"/>
  <c r="P752" i="11"/>
  <c r="P753" i="11"/>
  <c r="P754" i="11"/>
  <c r="P755" i="11"/>
  <c r="P756" i="11"/>
  <c r="P757" i="11"/>
  <c r="P758" i="11"/>
  <c r="P759" i="11"/>
  <c r="P760" i="11"/>
  <c r="P761" i="11"/>
  <c r="P762" i="11"/>
  <c r="P763" i="11"/>
  <c r="P764" i="11"/>
  <c r="P765" i="11"/>
  <c r="P766" i="11"/>
  <c r="P767" i="11"/>
  <c r="P768" i="11"/>
  <c r="P769" i="11"/>
  <c r="P770" i="11"/>
  <c r="P771" i="11"/>
  <c r="P772" i="11"/>
  <c r="P773" i="11"/>
  <c r="P774" i="11"/>
  <c r="P775" i="11"/>
  <c r="P776" i="11"/>
  <c r="P777" i="11"/>
  <c r="P778" i="11"/>
  <c r="P779" i="11"/>
  <c r="P780" i="11"/>
  <c r="P781" i="11"/>
  <c r="P782" i="11"/>
  <c r="P783" i="11"/>
  <c r="P784" i="11"/>
  <c r="P785" i="11"/>
  <c r="P786" i="11"/>
  <c r="P787" i="11"/>
  <c r="P788" i="11"/>
  <c r="P789" i="11"/>
  <c r="P790" i="11"/>
  <c r="P791" i="11"/>
  <c r="P792" i="11"/>
  <c r="P793" i="11"/>
  <c r="P794" i="11"/>
  <c r="P795" i="11"/>
  <c r="P796" i="11"/>
  <c r="P797" i="11"/>
  <c r="P798" i="11"/>
  <c r="P799" i="11"/>
  <c r="P800" i="11"/>
  <c r="P801" i="11"/>
  <c r="P802" i="11"/>
  <c r="P803" i="11"/>
  <c r="P804" i="11"/>
  <c r="P805" i="11"/>
  <c r="P806" i="11"/>
  <c r="P807" i="11"/>
  <c r="P808" i="11"/>
  <c r="P809" i="11"/>
  <c r="P810" i="11"/>
  <c r="P811" i="11"/>
  <c r="P812" i="11"/>
  <c r="P813" i="11"/>
  <c r="P814" i="11"/>
  <c r="P815" i="11"/>
  <c r="P816" i="11"/>
  <c r="P817" i="11"/>
  <c r="P818" i="11"/>
  <c r="P819" i="11"/>
  <c r="P820" i="11"/>
  <c r="P821" i="11"/>
  <c r="P822" i="11"/>
  <c r="P823" i="11"/>
  <c r="P824" i="11"/>
  <c r="P825" i="11"/>
  <c r="P826" i="11"/>
  <c r="P827" i="11"/>
  <c r="P828" i="11"/>
  <c r="P829" i="11"/>
  <c r="P830" i="11"/>
  <c r="P831" i="11"/>
  <c r="P832" i="11"/>
  <c r="P833" i="11"/>
  <c r="P834" i="11"/>
  <c r="P835" i="11"/>
  <c r="P836" i="11"/>
  <c r="P837" i="11"/>
  <c r="P838" i="11"/>
  <c r="P839" i="11"/>
  <c r="P840" i="11"/>
  <c r="P841" i="11"/>
  <c r="P842" i="11"/>
  <c r="P843" i="11"/>
  <c r="P844" i="11"/>
  <c r="P845" i="11"/>
  <c r="P846" i="11"/>
  <c r="P847" i="11"/>
  <c r="P848" i="11"/>
  <c r="P849" i="11"/>
  <c r="P850" i="11"/>
  <c r="P851" i="11"/>
  <c r="P852" i="11"/>
  <c r="P853" i="11"/>
  <c r="P854" i="11"/>
  <c r="P855" i="11"/>
  <c r="P856" i="11"/>
  <c r="P857" i="11"/>
  <c r="P858" i="11"/>
  <c r="P859" i="11"/>
  <c r="P860" i="11"/>
  <c r="P861" i="11"/>
  <c r="P862" i="11"/>
  <c r="P863" i="11"/>
  <c r="P864" i="11"/>
  <c r="P865" i="11"/>
  <c r="P866" i="11"/>
  <c r="P867" i="11"/>
  <c r="P868" i="11"/>
  <c r="P869" i="11"/>
  <c r="P870" i="11"/>
  <c r="P871" i="11"/>
  <c r="P872" i="11"/>
  <c r="P873" i="11"/>
  <c r="P874" i="11"/>
  <c r="P875" i="11"/>
  <c r="P876" i="11"/>
  <c r="P877" i="11"/>
  <c r="P878" i="11"/>
  <c r="P879" i="11"/>
  <c r="P880" i="11"/>
  <c r="P881" i="11"/>
  <c r="P882" i="11"/>
  <c r="P883" i="11"/>
  <c r="P884" i="11"/>
  <c r="P885" i="11"/>
  <c r="P886" i="11"/>
  <c r="P887" i="11"/>
  <c r="P888" i="11"/>
  <c r="P889" i="11"/>
  <c r="P890" i="11"/>
  <c r="P891" i="11"/>
  <c r="P892" i="11"/>
  <c r="P893" i="11"/>
  <c r="P894" i="11"/>
  <c r="P895" i="11"/>
  <c r="P896" i="11"/>
  <c r="P897" i="11"/>
  <c r="P898" i="11"/>
  <c r="P899" i="11"/>
  <c r="P900" i="11"/>
  <c r="P901" i="11"/>
  <c r="P902" i="11"/>
  <c r="P903" i="11"/>
  <c r="P904" i="11"/>
  <c r="P905" i="11"/>
  <c r="P906" i="11"/>
  <c r="P907" i="11"/>
  <c r="P908" i="11"/>
  <c r="P909" i="11"/>
  <c r="P910" i="11"/>
  <c r="P911" i="11"/>
  <c r="P912" i="11"/>
  <c r="P913" i="11"/>
  <c r="P914" i="11"/>
  <c r="P915" i="11"/>
  <c r="P916" i="11"/>
  <c r="P917" i="11"/>
  <c r="P918" i="11"/>
  <c r="P919" i="11"/>
  <c r="P920" i="11"/>
  <c r="P921" i="11"/>
  <c r="P922" i="11"/>
  <c r="P923" i="11"/>
  <c r="P924" i="11"/>
  <c r="P925" i="11"/>
  <c r="P926" i="11"/>
  <c r="P927" i="11"/>
  <c r="P928" i="11"/>
  <c r="P929" i="11"/>
  <c r="P930" i="11"/>
  <c r="P931" i="11"/>
  <c r="P932" i="11"/>
  <c r="P933" i="11"/>
  <c r="P934" i="11"/>
  <c r="P935" i="11"/>
  <c r="P936" i="11"/>
  <c r="P937" i="11"/>
  <c r="P938" i="11"/>
  <c r="P939" i="11"/>
  <c r="P940" i="11"/>
  <c r="P941" i="11"/>
  <c r="P942" i="11"/>
  <c r="P943" i="11"/>
  <c r="P944" i="11"/>
  <c r="P945" i="11"/>
  <c r="P946" i="11"/>
  <c r="P947" i="11"/>
  <c r="P948" i="11"/>
  <c r="P949" i="11"/>
  <c r="P950" i="11"/>
  <c r="P951" i="11"/>
  <c r="P952" i="11"/>
  <c r="P953" i="11"/>
  <c r="P954" i="11"/>
  <c r="P955" i="11"/>
  <c r="P956" i="11"/>
  <c r="P957" i="11"/>
  <c r="P958" i="11"/>
  <c r="P959" i="11"/>
  <c r="P960" i="11"/>
  <c r="P961" i="11"/>
  <c r="P962" i="11"/>
  <c r="P963" i="11"/>
  <c r="P964" i="11"/>
  <c r="P965" i="11"/>
  <c r="P966" i="11"/>
  <c r="P967" i="11"/>
  <c r="P968" i="11"/>
  <c r="P969" i="11"/>
  <c r="P970" i="11"/>
  <c r="P971" i="11"/>
  <c r="P972" i="11"/>
  <c r="P973" i="11"/>
  <c r="P974" i="11"/>
  <c r="P975" i="11"/>
  <c r="P976" i="11"/>
  <c r="P977" i="11"/>
  <c r="P978" i="11"/>
  <c r="P979" i="11"/>
  <c r="P980" i="11"/>
  <c r="P981" i="11"/>
  <c r="P982" i="11"/>
  <c r="P983" i="11"/>
  <c r="P984" i="11"/>
  <c r="P985" i="11"/>
  <c r="P986" i="11"/>
  <c r="P987" i="11"/>
  <c r="P988" i="11"/>
  <c r="P989" i="11"/>
  <c r="P990" i="11"/>
  <c r="P991" i="11"/>
  <c r="P992" i="11"/>
  <c r="P993" i="11"/>
  <c r="P994" i="11"/>
  <c r="P995" i="11"/>
  <c r="P996" i="11"/>
  <c r="P997" i="11"/>
  <c r="P998" i="11"/>
  <c r="P999" i="11"/>
  <c r="P1000" i="11"/>
  <c r="P1001" i="11"/>
  <c r="P1002" i="11"/>
  <c r="P1003" i="11"/>
  <c r="P1004" i="11"/>
  <c r="P1005" i="11"/>
  <c r="P1006" i="11"/>
  <c r="P1007" i="11"/>
  <c r="P1008" i="11"/>
  <c r="P1009" i="11"/>
  <c r="P1010" i="11"/>
  <c r="P1011" i="11"/>
  <c r="P1012" i="11"/>
  <c r="P1013" i="11"/>
  <c r="P1014" i="11"/>
  <c r="P1015" i="11"/>
  <c r="P1016" i="11"/>
  <c r="P1017" i="11"/>
  <c r="P1018" i="11"/>
  <c r="P1019" i="11"/>
  <c r="P1020" i="11"/>
  <c r="P1021" i="11"/>
  <c r="P1022" i="11"/>
  <c r="P1023" i="11"/>
  <c r="P1024" i="11"/>
  <c r="P1025" i="11"/>
  <c r="P1026" i="11"/>
  <c r="P1027" i="11"/>
  <c r="P1028" i="11"/>
  <c r="P1029" i="11"/>
  <c r="P1030" i="11"/>
  <c r="P1031" i="11"/>
  <c r="P1032" i="11"/>
  <c r="P1033" i="11"/>
  <c r="P1034" i="11"/>
  <c r="P1035" i="11"/>
  <c r="P1036" i="11"/>
  <c r="P1037" i="11"/>
  <c r="P1038" i="11"/>
  <c r="P1039" i="11"/>
  <c r="P1040" i="11"/>
  <c r="P1041" i="11"/>
  <c r="P1042" i="11"/>
  <c r="P1043" i="11"/>
  <c r="P1044" i="11"/>
  <c r="P1045" i="11"/>
  <c r="P1046" i="11"/>
  <c r="P1047" i="11"/>
  <c r="P1048" i="11"/>
  <c r="P1049" i="11"/>
  <c r="P1050" i="11"/>
  <c r="P1051" i="11"/>
  <c r="P1052" i="11"/>
  <c r="P1053" i="11"/>
  <c r="P1054" i="11"/>
  <c r="P1055" i="11"/>
  <c r="P1056" i="11"/>
  <c r="P1057" i="11"/>
  <c r="P1058" i="11"/>
  <c r="P1059" i="11"/>
  <c r="P1060" i="11"/>
  <c r="P1061" i="11"/>
  <c r="P1062" i="11"/>
  <c r="P1063" i="11"/>
  <c r="P1064" i="11"/>
  <c r="P1065" i="11"/>
  <c r="P1066" i="11"/>
  <c r="P1067" i="11"/>
  <c r="P1068" i="11"/>
  <c r="P1069" i="11"/>
  <c r="P1070" i="11"/>
  <c r="P1071" i="11"/>
  <c r="P1072" i="11"/>
  <c r="P1073" i="11"/>
  <c r="P1074" i="11"/>
  <c r="P1075" i="11"/>
  <c r="P1076" i="11"/>
  <c r="P1077" i="11"/>
  <c r="P1078" i="11"/>
  <c r="P1079" i="11"/>
  <c r="P1080" i="11"/>
  <c r="P1081" i="11"/>
  <c r="P1082" i="11"/>
  <c r="P1083" i="11"/>
  <c r="P1084" i="11"/>
  <c r="P1085" i="11"/>
  <c r="P1086" i="11"/>
  <c r="P1087" i="11"/>
  <c r="P1088" i="11"/>
  <c r="P1089" i="11"/>
  <c r="P1090" i="11"/>
  <c r="P1091" i="11"/>
  <c r="P1092" i="11"/>
  <c r="P1093" i="11"/>
  <c r="P1094" i="11"/>
  <c r="P1095" i="11"/>
  <c r="P1096" i="11"/>
  <c r="P1097" i="11"/>
  <c r="P1098" i="11"/>
  <c r="P1099" i="11"/>
  <c r="P1100" i="11"/>
  <c r="P1101" i="11"/>
  <c r="P1102" i="11"/>
  <c r="P1103" i="11"/>
  <c r="P1104" i="11"/>
  <c r="P1105" i="11"/>
  <c r="P1106" i="11"/>
  <c r="P1107" i="11"/>
  <c r="P1108" i="11"/>
  <c r="P1109" i="11"/>
  <c r="P1110" i="11"/>
  <c r="P1111" i="11"/>
  <c r="P1112" i="11"/>
  <c r="P1113" i="11"/>
  <c r="P1114" i="11"/>
  <c r="P1115" i="11"/>
  <c r="P1116" i="11"/>
  <c r="P1117" i="11"/>
  <c r="P1118" i="11"/>
  <c r="P1119" i="11"/>
  <c r="P1120" i="11"/>
  <c r="P1121" i="11"/>
  <c r="P1122" i="11"/>
  <c r="P1123" i="11"/>
  <c r="P1124" i="11"/>
  <c r="P1125" i="11"/>
  <c r="P1126" i="11"/>
  <c r="P1127" i="11"/>
  <c r="P1128" i="11"/>
  <c r="P1129" i="11"/>
  <c r="P1130" i="11"/>
  <c r="P1131" i="11"/>
  <c r="P1132" i="11"/>
  <c r="P1133" i="11"/>
  <c r="P1134" i="11"/>
  <c r="P1135" i="11"/>
  <c r="P1136" i="11"/>
  <c r="P1137" i="11"/>
  <c r="P1138" i="11"/>
  <c r="P1139" i="11"/>
  <c r="P1140" i="11"/>
  <c r="P1141" i="11"/>
  <c r="P1142" i="11"/>
  <c r="P1143" i="11"/>
  <c r="P1144" i="11"/>
  <c r="P1145" i="11"/>
  <c r="P1146" i="11"/>
  <c r="P1147" i="11"/>
  <c r="P1148" i="11"/>
  <c r="P1149" i="11"/>
  <c r="P1150" i="11"/>
  <c r="P1151" i="11"/>
  <c r="P1152" i="11"/>
  <c r="P1153" i="11"/>
  <c r="P1154" i="11"/>
  <c r="P1155" i="11"/>
  <c r="P1156" i="11"/>
  <c r="P1157" i="11"/>
  <c r="P1158" i="11"/>
  <c r="P1159" i="11"/>
  <c r="P1160" i="11"/>
  <c r="P1161" i="11"/>
  <c r="P1162" i="11"/>
  <c r="P1163" i="11"/>
  <c r="P1164" i="11"/>
  <c r="P1165" i="11"/>
  <c r="P1166" i="11"/>
  <c r="P1167" i="11"/>
  <c r="P1168" i="11"/>
  <c r="P1169" i="11"/>
  <c r="P1170" i="11"/>
  <c r="P1171" i="11"/>
  <c r="P1172" i="11"/>
  <c r="P1173" i="11"/>
  <c r="P1174" i="11"/>
  <c r="P1175" i="11"/>
  <c r="P1176" i="11"/>
  <c r="P1177" i="11"/>
  <c r="P1178" i="11"/>
  <c r="P1179" i="11"/>
  <c r="P1180" i="11"/>
  <c r="P1181" i="11"/>
  <c r="P1182" i="11"/>
  <c r="P1183" i="11"/>
  <c r="P1184" i="11"/>
  <c r="P1185" i="11"/>
  <c r="P1186" i="11"/>
  <c r="P1187" i="11"/>
  <c r="P1188" i="11"/>
  <c r="P1189" i="11"/>
  <c r="P1190" i="11"/>
  <c r="P1191" i="11"/>
  <c r="P1192" i="11"/>
  <c r="P1193" i="11"/>
  <c r="P1194" i="11"/>
  <c r="P1195" i="11"/>
  <c r="P1196" i="11"/>
  <c r="P1197" i="11"/>
  <c r="P1198" i="11"/>
  <c r="P1199" i="11"/>
  <c r="P1200" i="11"/>
  <c r="P1201" i="11"/>
  <c r="P1202" i="11"/>
  <c r="P1203" i="11"/>
  <c r="P1204" i="11"/>
  <c r="P1205" i="11"/>
  <c r="P1206" i="11"/>
  <c r="P1207" i="11"/>
  <c r="P1208" i="11"/>
  <c r="P1209" i="11"/>
  <c r="P1210" i="11"/>
  <c r="P1211" i="11"/>
  <c r="P1212" i="11"/>
  <c r="P1213" i="11"/>
  <c r="P1214" i="11"/>
  <c r="P1215" i="11"/>
  <c r="P1216" i="11"/>
  <c r="P1217" i="11"/>
  <c r="P1218" i="11"/>
  <c r="P1219" i="11"/>
  <c r="P1220" i="11"/>
  <c r="P1221" i="11"/>
  <c r="P1222" i="11"/>
  <c r="P1223" i="11"/>
  <c r="P1224" i="11"/>
  <c r="P1225" i="11"/>
  <c r="P1226" i="11"/>
  <c r="P1227" i="11"/>
  <c r="P1228" i="11"/>
  <c r="P1229" i="11"/>
  <c r="P1230" i="11"/>
  <c r="P1231" i="11"/>
  <c r="P1232" i="11"/>
  <c r="P1233" i="11"/>
  <c r="P1234" i="11"/>
  <c r="P1235" i="11"/>
  <c r="P1236" i="11"/>
  <c r="P1237" i="11"/>
  <c r="P1238" i="11"/>
  <c r="P1239" i="11"/>
  <c r="P1240" i="11"/>
  <c r="P1241" i="11"/>
  <c r="P1242" i="11"/>
  <c r="P1243" i="11"/>
  <c r="P1244" i="11"/>
  <c r="P1245" i="11"/>
  <c r="P1246" i="11"/>
  <c r="P1247" i="11"/>
  <c r="P1248" i="11"/>
  <c r="P1249" i="11"/>
  <c r="P1250" i="11"/>
  <c r="P1251" i="11"/>
  <c r="P1252" i="11"/>
  <c r="P1253" i="11"/>
  <c r="P1254" i="11"/>
  <c r="P1255" i="11"/>
  <c r="P1256" i="11"/>
  <c r="P1257" i="11"/>
  <c r="P1258" i="11"/>
  <c r="P1259" i="11"/>
  <c r="P1260" i="11"/>
  <c r="P1261" i="11"/>
  <c r="P1262" i="11"/>
  <c r="P1263" i="11"/>
  <c r="P1264" i="11"/>
  <c r="P1265" i="11"/>
  <c r="P1266" i="11"/>
  <c r="P1267" i="11"/>
  <c r="P1268" i="11"/>
  <c r="P1269" i="11"/>
  <c r="P1270" i="11"/>
  <c r="P1271" i="11"/>
  <c r="P1272" i="11"/>
  <c r="P1273" i="11"/>
  <c r="P1274" i="11"/>
  <c r="P1275" i="11"/>
  <c r="P1276" i="11"/>
  <c r="P1277" i="11"/>
  <c r="P1278" i="11"/>
  <c r="P1279" i="11"/>
  <c r="P1280" i="11"/>
  <c r="P1281" i="11"/>
  <c r="P1282" i="11"/>
  <c r="P1283" i="11"/>
  <c r="P1284" i="11"/>
  <c r="P1285" i="11"/>
  <c r="P1286" i="11"/>
  <c r="P1287" i="11"/>
  <c r="P1288" i="11"/>
  <c r="P1289" i="11"/>
  <c r="P1290" i="11"/>
  <c r="P1291" i="11"/>
  <c r="P1292" i="11"/>
  <c r="P1293" i="11"/>
  <c r="P1294" i="11"/>
  <c r="P1295" i="11"/>
  <c r="P1296" i="11"/>
  <c r="P1297" i="11"/>
  <c r="P1298" i="11"/>
  <c r="P1299" i="11"/>
  <c r="P1300" i="11"/>
  <c r="P1301" i="11"/>
  <c r="P1302" i="11"/>
  <c r="P1303" i="11"/>
  <c r="P1304" i="11"/>
  <c r="P1305" i="11"/>
  <c r="P1306" i="11"/>
  <c r="P1307" i="11"/>
  <c r="P1308" i="11"/>
  <c r="P1309" i="11"/>
  <c r="P1310" i="11"/>
  <c r="P1311" i="11"/>
  <c r="P1312" i="11"/>
  <c r="P1313" i="11"/>
  <c r="P1314" i="11"/>
  <c r="P1315" i="11"/>
  <c r="P1316" i="11"/>
  <c r="P1317" i="11"/>
  <c r="P1318" i="11"/>
  <c r="P1319" i="11"/>
  <c r="P1320" i="11"/>
  <c r="P1321" i="11"/>
  <c r="P1322" i="11"/>
  <c r="P1323" i="11"/>
  <c r="P1324" i="11"/>
  <c r="P1325" i="11"/>
  <c r="P1326" i="11"/>
  <c r="P1327" i="11"/>
  <c r="P1328" i="11"/>
  <c r="P1329" i="11"/>
  <c r="P1330" i="11"/>
  <c r="P1331" i="11"/>
  <c r="P1332" i="11"/>
  <c r="P1333" i="11"/>
  <c r="P1334" i="11"/>
  <c r="P1335" i="11"/>
  <c r="P1336" i="11"/>
  <c r="P1337" i="11"/>
  <c r="P1338" i="11"/>
  <c r="P1339" i="11"/>
  <c r="P1340" i="11"/>
  <c r="P1341" i="11"/>
  <c r="P1342" i="11"/>
  <c r="P1343" i="11"/>
  <c r="P1344" i="11"/>
  <c r="P1345" i="11"/>
  <c r="P1346" i="11"/>
  <c r="P1347" i="11"/>
  <c r="P1348" i="11"/>
  <c r="P1349" i="11"/>
  <c r="P1350" i="11"/>
  <c r="P1351" i="11"/>
  <c r="P1352" i="11"/>
  <c r="P1353" i="11"/>
  <c r="P1354" i="11"/>
  <c r="P1355" i="11"/>
  <c r="P1356" i="11"/>
  <c r="P1357" i="11"/>
  <c r="P1358" i="11"/>
  <c r="P1359" i="11"/>
  <c r="P1360" i="11"/>
  <c r="P1361" i="11"/>
  <c r="P1362" i="11"/>
  <c r="P1363" i="11"/>
  <c r="P1364" i="11"/>
  <c r="P1365" i="11"/>
  <c r="P1366" i="11"/>
  <c r="P1367" i="11"/>
  <c r="P1368" i="11"/>
  <c r="P1369" i="11"/>
  <c r="P1370" i="11"/>
  <c r="P1371" i="11"/>
  <c r="P1372" i="11"/>
  <c r="P1373" i="11"/>
  <c r="P1374" i="11"/>
  <c r="P1375" i="11"/>
  <c r="P1376" i="11"/>
  <c r="P1377" i="11"/>
  <c r="P1378" i="11"/>
  <c r="P1379" i="11"/>
  <c r="P1380" i="11"/>
  <c r="P1381" i="11"/>
  <c r="P1382" i="11"/>
  <c r="P1383" i="11"/>
  <c r="P1384" i="11"/>
  <c r="P1385" i="11"/>
  <c r="P1386" i="11"/>
  <c r="P1387" i="11"/>
  <c r="P1388" i="11"/>
  <c r="P1389" i="11"/>
  <c r="P1390" i="11"/>
  <c r="P1391" i="11"/>
  <c r="P1392" i="11"/>
  <c r="P1393" i="11"/>
  <c r="P1394" i="11"/>
  <c r="P1395" i="11"/>
  <c r="P1396" i="11"/>
  <c r="P1397" i="11"/>
  <c r="P1398" i="11"/>
  <c r="P1399" i="11"/>
  <c r="P1400" i="11"/>
  <c r="P1401" i="11"/>
  <c r="P1402" i="11"/>
  <c r="P1403" i="11"/>
  <c r="P1404" i="11"/>
  <c r="P1405" i="11"/>
  <c r="P1406" i="11"/>
  <c r="P1407" i="11"/>
  <c r="P1408" i="11"/>
  <c r="P1409" i="11"/>
  <c r="P1410" i="11"/>
  <c r="P1411" i="11"/>
  <c r="P1412" i="11"/>
  <c r="P1413" i="11"/>
  <c r="P1414" i="11"/>
  <c r="P1415" i="11"/>
  <c r="P1416" i="11"/>
  <c r="P1417" i="11"/>
  <c r="P1418" i="11"/>
  <c r="P1419" i="11"/>
  <c r="P1420" i="11"/>
  <c r="P1421" i="11"/>
  <c r="P1422" i="11"/>
  <c r="P1423" i="11"/>
  <c r="P1424" i="11"/>
  <c r="P1425" i="11"/>
  <c r="P1426" i="11"/>
  <c r="P1427" i="11"/>
  <c r="P1428" i="11"/>
  <c r="P1429" i="11"/>
  <c r="P1430" i="11"/>
  <c r="P1431" i="11"/>
  <c r="P1432" i="11"/>
  <c r="P1433" i="11"/>
  <c r="P1434" i="11"/>
  <c r="P1435" i="11"/>
  <c r="P1436" i="11"/>
  <c r="P1437" i="11"/>
  <c r="P1438" i="11"/>
  <c r="P1439" i="11"/>
  <c r="P1440" i="11"/>
  <c r="P1441" i="11"/>
  <c r="P1442" i="11"/>
  <c r="P1443" i="11"/>
  <c r="P1444" i="11"/>
  <c r="P1445" i="11"/>
  <c r="P1446" i="11"/>
  <c r="P1447" i="11"/>
  <c r="P1448" i="11"/>
  <c r="P1449" i="11"/>
  <c r="P1450" i="11"/>
  <c r="P1451" i="11"/>
  <c r="P1452" i="11"/>
  <c r="P1453" i="11"/>
  <c r="P1454" i="11"/>
  <c r="P1455" i="11"/>
  <c r="P1456" i="11"/>
  <c r="P1457" i="11"/>
  <c r="P1458" i="11"/>
  <c r="P1459" i="11"/>
  <c r="P1460" i="11"/>
  <c r="P1461" i="11"/>
  <c r="P1462" i="11"/>
  <c r="P1463" i="11"/>
  <c r="P1464" i="11"/>
  <c r="P1465" i="11"/>
  <c r="P1466" i="11"/>
  <c r="P1467" i="11"/>
  <c r="P1468" i="11"/>
  <c r="P1469" i="11"/>
  <c r="P1470" i="11"/>
  <c r="P1471" i="11"/>
  <c r="P1472" i="11"/>
  <c r="P1473" i="11"/>
  <c r="P1474" i="11"/>
  <c r="P1475" i="11"/>
  <c r="P1476" i="11"/>
  <c r="P1477" i="11"/>
  <c r="P1478" i="11"/>
  <c r="P1479" i="11"/>
  <c r="P1480" i="11"/>
  <c r="P1481" i="11"/>
  <c r="P1482" i="11"/>
  <c r="P1483" i="11"/>
  <c r="P1484" i="11"/>
  <c r="P1485" i="11"/>
  <c r="P1486" i="11"/>
  <c r="P1487" i="11"/>
  <c r="P1488" i="11"/>
  <c r="P1489" i="11"/>
  <c r="P1490" i="11"/>
  <c r="P1491" i="11"/>
  <c r="P1492" i="11"/>
  <c r="P1493" i="11"/>
  <c r="P1494" i="11"/>
  <c r="P1495" i="11"/>
  <c r="P1496" i="11"/>
  <c r="P1497" i="11"/>
  <c r="P1498" i="11"/>
  <c r="P1499" i="11"/>
  <c r="P1500" i="11"/>
  <c r="P1501" i="11"/>
  <c r="P1502" i="11"/>
  <c r="P1503" i="11"/>
  <c r="P1504" i="11"/>
  <c r="P1505" i="11"/>
  <c r="P1506" i="11"/>
  <c r="P1507" i="11"/>
  <c r="P1508" i="11"/>
  <c r="P1509" i="11"/>
  <c r="P1510" i="11"/>
  <c r="P1511" i="11"/>
  <c r="P1512" i="11"/>
  <c r="P1513" i="11"/>
  <c r="P1514" i="11"/>
  <c r="P1515" i="11"/>
  <c r="P1516" i="11"/>
  <c r="P1517" i="11"/>
  <c r="P1518" i="11"/>
  <c r="P1519" i="11"/>
  <c r="P1520" i="11"/>
  <c r="P1521" i="11"/>
  <c r="P1522" i="11"/>
  <c r="P1523" i="11"/>
  <c r="P1524" i="11"/>
  <c r="P1525" i="11"/>
  <c r="P1526" i="11"/>
  <c r="P1527" i="11"/>
  <c r="P1528" i="11"/>
  <c r="P1529" i="11"/>
  <c r="P1530" i="11"/>
  <c r="P1531" i="11"/>
  <c r="P1532" i="11"/>
  <c r="P1533" i="11"/>
  <c r="P1534" i="11"/>
  <c r="P1535" i="11"/>
  <c r="P1536" i="11"/>
  <c r="P1537" i="11"/>
  <c r="P1538" i="11"/>
  <c r="P1539" i="11"/>
  <c r="P1540" i="11"/>
  <c r="P1541" i="11"/>
  <c r="P1542" i="11"/>
  <c r="P1543" i="11"/>
  <c r="P1544" i="11"/>
  <c r="P1545" i="11"/>
  <c r="P1546" i="11"/>
  <c r="P1547" i="11"/>
  <c r="P1548" i="11"/>
  <c r="P1549" i="11"/>
  <c r="P1550" i="11"/>
  <c r="P1551" i="11"/>
  <c r="P1552" i="11"/>
  <c r="P1553" i="11"/>
  <c r="P1554" i="11"/>
  <c r="P1555" i="11"/>
  <c r="P1556" i="11"/>
  <c r="P1557" i="11"/>
  <c r="P1558" i="11"/>
  <c r="P1559" i="11"/>
  <c r="P1560" i="11"/>
  <c r="P1561" i="11"/>
  <c r="P1562" i="11"/>
  <c r="P1563" i="11"/>
  <c r="P1564" i="11"/>
  <c r="P1565" i="11"/>
  <c r="P1566" i="11"/>
  <c r="P1567" i="11"/>
  <c r="P1568" i="11"/>
  <c r="P1569" i="11"/>
  <c r="P1570" i="11"/>
  <c r="P1571" i="11"/>
  <c r="P1572" i="11"/>
  <c r="P1573" i="11"/>
  <c r="P1574" i="11"/>
  <c r="P1575" i="11"/>
  <c r="P1576" i="11"/>
  <c r="P1577" i="11"/>
  <c r="P1578" i="11"/>
  <c r="P1579" i="11"/>
  <c r="P1580" i="11"/>
  <c r="P1581" i="11"/>
  <c r="P1582" i="11"/>
  <c r="P1583" i="11"/>
  <c r="P1584" i="11"/>
  <c r="P1585" i="11"/>
  <c r="P1586" i="11"/>
  <c r="P1587" i="11"/>
  <c r="P1588" i="11"/>
  <c r="P1589" i="11"/>
  <c r="P1590" i="11"/>
  <c r="P1591" i="11"/>
  <c r="P1592" i="11"/>
  <c r="P1593" i="11"/>
  <c r="P1594" i="11"/>
  <c r="P1595" i="11"/>
  <c r="P1596" i="11"/>
  <c r="P1597" i="11"/>
  <c r="P1598" i="11"/>
  <c r="P1599" i="11"/>
  <c r="P1600" i="11"/>
  <c r="P1601" i="11"/>
  <c r="P1602" i="11"/>
  <c r="P1603" i="11"/>
  <c r="P1604" i="11"/>
  <c r="P1605" i="11"/>
  <c r="P1606" i="11"/>
  <c r="P1607" i="11"/>
  <c r="P1608" i="11"/>
  <c r="P1609" i="11"/>
  <c r="P1610" i="11"/>
  <c r="P1611" i="11"/>
  <c r="P1612" i="11"/>
  <c r="P1613" i="11"/>
  <c r="P1614" i="11"/>
  <c r="P1615" i="11"/>
  <c r="P1616" i="11"/>
  <c r="P1617" i="11"/>
  <c r="P1618" i="11"/>
  <c r="P1619" i="11"/>
  <c r="P1620" i="11"/>
  <c r="P1621" i="11"/>
  <c r="P1622" i="11"/>
  <c r="P1623" i="11"/>
  <c r="P1624" i="11"/>
  <c r="P1625" i="11"/>
  <c r="P1626" i="11"/>
  <c r="P1627" i="11"/>
  <c r="P1628" i="11"/>
  <c r="P1629" i="11"/>
  <c r="P1630" i="11"/>
  <c r="P1631" i="11"/>
  <c r="P1632" i="11"/>
  <c r="P1633" i="11"/>
  <c r="P1634" i="11"/>
  <c r="P1635" i="11"/>
  <c r="P1636" i="11"/>
  <c r="P1637" i="11"/>
  <c r="P1638" i="11"/>
  <c r="P1639" i="11"/>
  <c r="P1640" i="11"/>
  <c r="P1641" i="11"/>
  <c r="P1642" i="11"/>
  <c r="P1643" i="11"/>
  <c r="P1644" i="11"/>
  <c r="P1645" i="11"/>
  <c r="P1646" i="11"/>
  <c r="P1647" i="11"/>
  <c r="P1648" i="11"/>
  <c r="P1649" i="11"/>
  <c r="P1650" i="11"/>
  <c r="P1651" i="11"/>
  <c r="P1652" i="11"/>
  <c r="P1653" i="11"/>
  <c r="P1654" i="11"/>
  <c r="P1655" i="11"/>
  <c r="P1656" i="11"/>
  <c r="P1657" i="11"/>
  <c r="P1658" i="11"/>
  <c r="P1659" i="11"/>
  <c r="P1660" i="11"/>
  <c r="P1661" i="11"/>
  <c r="P1662" i="11"/>
  <c r="P1663" i="11"/>
  <c r="P1664" i="11"/>
  <c r="P1665" i="11"/>
  <c r="P1666" i="11"/>
  <c r="P1667" i="11"/>
  <c r="P1668" i="11"/>
  <c r="P1669" i="11"/>
  <c r="P1670" i="11"/>
  <c r="P1671" i="11"/>
  <c r="P1672" i="11"/>
  <c r="P1673" i="11"/>
  <c r="P1674" i="11"/>
  <c r="P1675" i="11"/>
  <c r="P1676" i="11"/>
  <c r="P1677" i="11"/>
  <c r="P1678" i="11"/>
  <c r="P1679" i="11"/>
  <c r="P1680" i="11"/>
  <c r="P1681" i="11"/>
  <c r="P1682" i="11"/>
  <c r="P1683" i="11"/>
  <c r="P1684" i="11"/>
  <c r="P1685" i="11"/>
  <c r="P1686" i="11"/>
  <c r="P1687" i="11"/>
  <c r="P1688" i="11"/>
  <c r="P1689" i="11"/>
  <c r="P1690" i="11"/>
  <c r="P1691" i="11"/>
  <c r="P1692" i="11"/>
  <c r="P1693" i="11"/>
  <c r="P1694" i="11"/>
  <c r="P1695" i="11"/>
  <c r="P1696" i="11"/>
  <c r="P1697" i="11"/>
  <c r="P1698" i="11"/>
  <c r="P1699" i="11"/>
  <c r="P1700" i="11"/>
  <c r="P1701" i="11"/>
  <c r="P1702" i="11"/>
  <c r="P1703" i="11"/>
  <c r="P1704" i="11"/>
  <c r="P1705" i="11"/>
  <c r="P1706" i="11"/>
  <c r="P1707" i="11"/>
  <c r="P1708" i="11"/>
  <c r="P1709" i="11"/>
  <c r="P1710" i="11"/>
  <c r="P1711" i="11"/>
  <c r="P1712" i="11"/>
  <c r="P1713" i="11"/>
  <c r="P1714" i="11"/>
  <c r="P1715" i="11"/>
  <c r="P1716" i="11"/>
  <c r="P1717" i="11"/>
  <c r="P1718" i="11"/>
  <c r="P1719" i="11"/>
  <c r="P1720" i="11"/>
  <c r="P1721" i="11"/>
  <c r="P1722" i="11"/>
  <c r="P1723" i="11"/>
  <c r="P1724" i="11"/>
  <c r="P1725" i="11"/>
  <c r="P1726" i="11"/>
  <c r="P1727" i="11"/>
  <c r="P1728" i="11"/>
  <c r="P1729" i="11"/>
  <c r="P1730" i="11"/>
  <c r="P1731" i="11"/>
  <c r="P1732" i="11"/>
  <c r="P1733" i="11"/>
  <c r="P1734" i="11"/>
  <c r="P1735" i="11"/>
  <c r="P1736" i="11"/>
  <c r="P1737" i="11"/>
  <c r="P1738" i="11"/>
  <c r="P1739" i="11"/>
  <c r="P1740" i="11"/>
  <c r="P1741" i="11"/>
  <c r="P1742" i="11"/>
  <c r="P1743" i="11"/>
  <c r="P1744" i="11"/>
  <c r="P1745" i="11"/>
  <c r="P1746" i="11"/>
  <c r="P1747" i="11"/>
  <c r="P1748" i="11"/>
  <c r="P1749" i="11"/>
  <c r="P1750" i="11"/>
  <c r="P1751" i="11"/>
  <c r="P1752" i="11"/>
  <c r="P1753" i="11"/>
  <c r="P1754" i="11"/>
  <c r="P1755" i="11"/>
  <c r="P1756" i="11"/>
  <c r="P1757" i="11"/>
  <c r="P1758" i="11"/>
  <c r="P1759" i="11"/>
  <c r="P1760" i="11"/>
  <c r="P1761" i="11"/>
  <c r="P1762" i="11"/>
  <c r="P1763" i="11"/>
  <c r="P1764" i="11"/>
  <c r="P1765" i="11"/>
  <c r="P1766" i="11"/>
  <c r="P1767" i="11"/>
  <c r="P1768" i="11"/>
  <c r="P1769" i="11"/>
  <c r="P1770" i="11"/>
  <c r="P1771" i="11"/>
  <c r="P1772" i="11"/>
  <c r="P1773" i="11"/>
  <c r="P1774" i="11"/>
  <c r="P1775" i="11"/>
  <c r="P1776" i="11"/>
  <c r="P1777" i="11"/>
  <c r="P1778" i="11"/>
  <c r="P1779" i="11"/>
  <c r="P1780" i="11"/>
  <c r="P1781" i="11"/>
  <c r="P1782" i="11"/>
  <c r="P1783" i="11"/>
  <c r="P1784" i="11"/>
  <c r="P1785" i="11"/>
  <c r="P1786" i="11"/>
  <c r="P1787" i="11"/>
  <c r="P1788" i="11"/>
  <c r="P1789" i="11"/>
  <c r="P1790" i="11"/>
  <c r="P1791" i="11"/>
  <c r="P1792" i="11"/>
  <c r="P1793" i="11"/>
  <c r="P1794" i="11"/>
  <c r="P1795" i="11"/>
  <c r="P1796" i="11"/>
  <c r="P1797" i="11"/>
  <c r="P1798" i="11"/>
  <c r="P1799" i="11"/>
  <c r="P1800" i="11"/>
  <c r="P1801" i="11"/>
  <c r="P1802" i="11"/>
  <c r="P1803" i="11"/>
  <c r="P1804" i="11"/>
  <c r="P1805" i="11"/>
  <c r="P1806" i="11"/>
  <c r="P1807" i="11"/>
  <c r="P1808" i="11"/>
  <c r="P1809" i="11"/>
  <c r="P1810" i="11"/>
  <c r="P1811" i="11"/>
  <c r="P1812" i="11"/>
  <c r="P1813" i="11"/>
  <c r="P1814" i="11"/>
  <c r="P1815" i="11"/>
  <c r="P1816" i="11"/>
  <c r="P1817" i="11"/>
  <c r="P1818" i="11"/>
  <c r="P1819" i="11"/>
  <c r="P1820" i="11"/>
  <c r="P1821" i="11"/>
  <c r="P1822" i="11"/>
  <c r="P1823" i="11"/>
  <c r="P1824" i="11"/>
  <c r="P1825" i="11"/>
  <c r="P1826" i="11"/>
  <c r="P1827" i="11"/>
  <c r="P1828" i="11"/>
  <c r="P1829" i="11"/>
  <c r="P1830" i="11"/>
  <c r="P1831" i="11"/>
  <c r="P1832" i="11"/>
  <c r="P1833" i="11"/>
  <c r="P1834" i="11"/>
  <c r="P1835" i="11"/>
  <c r="P1836" i="11"/>
  <c r="P1837" i="11"/>
  <c r="P1838" i="11"/>
  <c r="P1839" i="11"/>
  <c r="P1840" i="11"/>
  <c r="P1841" i="11"/>
  <c r="P1842" i="11"/>
  <c r="P1843" i="11"/>
  <c r="P1844" i="11"/>
  <c r="P1845" i="11"/>
  <c r="P1846" i="11"/>
  <c r="P1847" i="11"/>
  <c r="P1848" i="11"/>
  <c r="P1849" i="11"/>
  <c r="P1850" i="11"/>
  <c r="P1851" i="11"/>
  <c r="P1852" i="11"/>
  <c r="P1853" i="11"/>
  <c r="P1854" i="11"/>
  <c r="P1855" i="11"/>
  <c r="P1856" i="11"/>
  <c r="P1857" i="11"/>
  <c r="P1858" i="11"/>
  <c r="P1859" i="11"/>
  <c r="P1860" i="11"/>
  <c r="P1861" i="11"/>
  <c r="P1862" i="11"/>
  <c r="P1863" i="11"/>
  <c r="P1864" i="11"/>
  <c r="P1865" i="11"/>
  <c r="P1866" i="11"/>
  <c r="P1867" i="11"/>
  <c r="P1868" i="11"/>
  <c r="P1869" i="11"/>
  <c r="P1870" i="11"/>
  <c r="P1871" i="11"/>
  <c r="P1872" i="11"/>
  <c r="P1873" i="11"/>
  <c r="P1874" i="11"/>
  <c r="P1875" i="11"/>
  <c r="P1876" i="11"/>
  <c r="P1877" i="11"/>
  <c r="P1878" i="11"/>
  <c r="P1879" i="11"/>
  <c r="P1880" i="11"/>
  <c r="P1881" i="11"/>
  <c r="P1882" i="11"/>
  <c r="P1883" i="11"/>
  <c r="P1884" i="11"/>
  <c r="P1885" i="11"/>
  <c r="P1886" i="11"/>
  <c r="P1887" i="11"/>
  <c r="P1888" i="11"/>
  <c r="P1889" i="11"/>
  <c r="P1890" i="11"/>
  <c r="P1891" i="11"/>
  <c r="P1892" i="11"/>
  <c r="P1893" i="11"/>
  <c r="P1894" i="11"/>
  <c r="P1895" i="11"/>
  <c r="P1896" i="11"/>
  <c r="P1897" i="11"/>
  <c r="P1898" i="11"/>
  <c r="P1899" i="11"/>
  <c r="P1900" i="11"/>
  <c r="P1901" i="11"/>
  <c r="P1902" i="11"/>
  <c r="P1903" i="11"/>
  <c r="P1904" i="11"/>
  <c r="P1905" i="11"/>
  <c r="P1906" i="11"/>
  <c r="P1907" i="11"/>
  <c r="P1908" i="11"/>
  <c r="P1909" i="11"/>
  <c r="P1910" i="11"/>
  <c r="P1911" i="11"/>
  <c r="P1912" i="11"/>
  <c r="P1913" i="11"/>
  <c r="P1914" i="11"/>
  <c r="P1915" i="11"/>
  <c r="P1916" i="11"/>
  <c r="P1917" i="11"/>
  <c r="P1918" i="11"/>
  <c r="P1919" i="11"/>
  <c r="P1920" i="11"/>
  <c r="P1921" i="11"/>
  <c r="P1922" i="11"/>
  <c r="P1923" i="11"/>
  <c r="P1924" i="11"/>
  <c r="P1925" i="11"/>
  <c r="P1926" i="11"/>
  <c r="P1927" i="11"/>
  <c r="P1928" i="11"/>
  <c r="P1929" i="11"/>
  <c r="P1930" i="11"/>
  <c r="P1931" i="11"/>
  <c r="P1932" i="11"/>
  <c r="P1933" i="11"/>
  <c r="P1934" i="11"/>
  <c r="P1935" i="11"/>
  <c r="P1936" i="11"/>
  <c r="P1937" i="11"/>
  <c r="P1938" i="11"/>
  <c r="P1939" i="11"/>
  <c r="P1940" i="11"/>
  <c r="P1941" i="11"/>
  <c r="P1942" i="11"/>
  <c r="P1943" i="11"/>
  <c r="P1944" i="11"/>
  <c r="P1945" i="11"/>
  <c r="P1946" i="11"/>
  <c r="P1947" i="11"/>
  <c r="P1948" i="11"/>
  <c r="P1949" i="11"/>
  <c r="P1950" i="11"/>
  <c r="P1951" i="11"/>
  <c r="P1952" i="11"/>
  <c r="P1953" i="11"/>
  <c r="P1954" i="11"/>
  <c r="P1955" i="11"/>
  <c r="P1956" i="11"/>
  <c r="P1957" i="11"/>
  <c r="P1958" i="11"/>
  <c r="P1959" i="11"/>
  <c r="P1960" i="11"/>
  <c r="P1961" i="11"/>
  <c r="P1962" i="11"/>
  <c r="P1963" i="11"/>
  <c r="P1964" i="11"/>
  <c r="P1965" i="11"/>
  <c r="P1966" i="11"/>
  <c r="P1967" i="11"/>
  <c r="P1968" i="11"/>
  <c r="P1969" i="11"/>
  <c r="P1970" i="11"/>
  <c r="P1971" i="11"/>
  <c r="P1972" i="11"/>
  <c r="P1973" i="11"/>
  <c r="P1974" i="11"/>
  <c r="P1975" i="11"/>
  <c r="P1976" i="11"/>
  <c r="P1977" i="11"/>
  <c r="P1978" i="11"/>
  <c r="P1979" i="11"/>
  <c r="P1980" i="11"/>
  <c r="P1981" i="11"/>
  <c r="P1982" i="11"/>
  <c r="P1983" i="11"/>
  <c r="P1984" i="11"/>
  <c r="P1985" i="11"/>
  <c r="P1986" i="11"/>
  <c r="P1987" i="11"/>
  <c r="M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N26" i="11" s="1"/>
  <c r="M27" i="11"/>
  <c r="M28" i="11"/>
  <c r="M29" i="11"/>
  <c r="M30" i="11"/>
  <c r="M31" i="11"/>
  <c r="M32" i="11"/>
  <c r="M33" i="11"/>
  <c r="M34" i="11"/>
  <c r="M35" i="11"/>
  <c r="N35" i="11" s="1"/>
  <c r="M36" i="11"/>
  <c r="M37" i="11"/>
  <c r="M38" i="11"/>
  <c r="N38" i="11" s="1"/>
  <c r="O38" i="12" s="1"/>
  <c r="M39" i="11"/>
  <c r="M40" i="11"/>
  <c r="M41" i="11"/>
  <c r="M42" i="11"/>
  <c r="M43" i="11"/>
  <c r="M44" i="11"/>
  <c r="M45" i="11"/>
  <c r="M46" i="11"/>
  <c r="M47" i="11"/>
  <c r="M48" i="11"/>
  <c r="M49" i="11"/>
  <c r="M50" i="11"/>
  <c r="M51" i="11"/>
  <c r="N51" i="11" s="1"/>
  <c r="O51" i="12" s="1"/>
  <c r="M52" i="11"/>
  <c r="M53" i="11"/>
  <c r="N53" i="11" s="1"/>
  <c r="M54" i="11"/>
  <c r="M55" i="11"/>
  <c r="M56" i="11"/>
  <c r="N56" i="11" s="1"/>
  <c r="O56" i="12" s="1"/>
  <c r="M57" i="11"/>
  <c r="M58" i="11"/>
  <c r="M59" i="11"/>
  <c r="M60" i="11"/>
  <c r="M61" i="11"/>
  <c r="M62" i="11"/>
  <c r="M63" i="11"/>
  <c r="M64" i="11"/>
  <c r="M65" i="11"/>
  <c r="M66" i="11"/>
  <c r="M67" i="11"/>
  <c r="M68" i="11"/>
  <c r="M69" i="11"/>
  <c r="M70" i="11"/>
  <c r="M71" i="11"/>
  <c r="M72" i="11"/>
  <c r="M73" i="11"/>
  <c r="N73" i="11" s="1"/>
  <c r="O73" i="12" s="1"/>
  <c r="M74" i="11"/>
  <c r="M75" i="11"/>
  <c r="M76" i="11"/>
  <c r="M77" i="11"/>
  <c r="M78" i="11"/>
  <c r="M79" i="11"/>
  <c r="M80" i="11"/>
  <c r="M81" i="11"/>
  <c r="M82" i="11"/>
  <c r="M83" i="11"/>
  <c r="M84" i="11"/>
  <c r="M85" i="11"/>
  <c r="M86" i="11"/>
  <c r="N86" i="11" s="1"/>
  <c r="O86" i="12" s="1"/>
  <c r="M87" i="11"/>
  <c r="M88" i="11"/>
  <c r="M89" i="11"/>
  <c r="M90" i="11"/>
  <c r="M91" i="11"/>
  <c r="M92" i="11"/>
  <c r="M93" i="11"/>
  <c r="M94" i="11"/>
  <c r="M95" i="11"/>
  <c r="M96" i="11"/>
  <c r="N96" i="11" s="1"/>
  <c r="O96" i="12" s="1"/>
  <c r="M97" i="11"/>
  <c r="M98" i="11"/>
  <c r="M99" i="11"/>
  <c r="M100" i="11"/>
  <c r="M101" i="11"/>
  <c r="M102" i="11"/>
  <c r="N102" i="11" s="1"/>
  <c r="O102" i="12" s="1"/>
  <c r="M103" i="11"/>
  <c r="M104" i="11"/>
  <c r="M105" i="11"/>
  <c r="N105" i="11" s="1"/>
  <c r="O105" i="12" s="1"/>
  <c r="M106" i="11"/>
  <c r="N106" i="11" s="1"/>
  <c r="O106" i="12" s="1"/>
  <c r="M107" i="11"/>
  <c r="N107" i="11" s="1"/>
  <c r="O107" i="12" s="1"/>
  <c r="M108" i="11"/>
  <c r="N108" i="11" s="1"/>
  <c r="O108" i="12" s="1"/>
  <c r="M109" i="11"/>
  <c r="M110" i="11"/>
  <c r="M111" i="11"/>
  <c r="N111" i="11" s="1"/>
  <c r="O111" i="12" s="1"/>
  <c r="M112" i="11"/>
  <c r="M113" i="11"/>
  <c r="M114" i="11"/>
  <c r="M115" i="11"/>
  <c r="M116" i="11"/>
  <c r="M117" i="11"/>
  <c r="M118" i="11"/>
  <c r="M119" i="11"/>
  <c r="M120" i="11"/>
  <c r="M121" i="11"/>
  <c r="M122" i="11"/>
  <c r="M123" i="11"/>
  <c r="M124" i="11"/>
  <c r="M125" i="11"/>
  <c r="M126" i="11"/>
  <c r="N126" i="11" s="1"/>
  <c r="O126" i="12" s="1"/>
  <c r="M127" i="11"/>
  <c r="M128" i="11"/>
  <c r="M129" i="11"/>
  <c r="M130" i="11"/>
  <c r="M131" i="11"/>
  <c r="M132" i="11"/>
  <c r="M133" i="11"/>
  <c r="M134" i="11"/>
  <c r="M135" i="11"/>
  <c r="M136" i="11"/>
  <c r="M137" i="11"/>
  <c r="N137" i="11" s="1"/>
  <c r="O137" i="12" s="1"/>
  <c r="M138" i="11"/>
  <c r="M139" i="11"/>
  <c r="M140" i="11"/>
  <c r="M141" i="11"/>
  <c r="M142" i="11"/>
  <c r="M143" i="11"/>
  <c r="M144" i="11"/>
  <c r="N144" i="11" s="1"/>
  <c r="O144" i="12" s="1"/>
  <c r="M145" i="11"/>
  <c r="M146" i="11"/>
  <c r="M147" i="11"/>
  <c r="N147" i="11" s="1"/>
  <c r="O147" i="12" s="1"/>
  <c r="M148" i="11"/>
  <c r="M149" i="11"/>
  <c r="M150" i="11"/>
  <c r="M151" i="11"/>
  <c r="N151" i="11" s="1"/>
  <c r="O151" i="12" s="1"/>
  <c r="M152" i="11"/>
  <c r="M153" i="11"/>
  <c r="M154" i="11"/>
  <c r="M155" i="11"/>
  <c r="M156" i="11"/>
  <c r="M157" i="11"/>
  <c r="M158" i="11"/>
  <c r="M159" i="11"/>
  <c r="M160" i="11"/>
  <c r="M161" i="11"/>
  <c r="M162" i="11"/>
  <c r="M163" i="11"/>
  <c r="M164" i="11"/>
  <c r="M165" i="11"/>
  <c r="M166" i="11"/>
  <c r="M167" i="11"/>
  <c r="M168" i="11"/>
  <c r="M169" i="11"/>
  <c r="M170" i="11"/>
  <c r="M171" i="11"/>
  <c r="M172" i="11"/>
  <c r="M173" i="11"/>
  <c r="M174" i="11"/>
  <c r="N174" i="11" s="1"/>
  <c r="O174" i="12" s="1"/>
  <c r="M175" i="11"/>
  <c r="M176" i="11"/>
  <c r="M177" i="11"/>
  <c r="M178" i="11"/>
  <c r="M179" i="11"/>
  <c r="M180" i="11"/>
  <c r="M181" i="11"/>
  <c r="N181" i="11" s="1"/>
  <c r="O181" i="12" s="1"/>
  <c r="M182" i="11"/>
  <c r="M183" i="11"/>
  <c r="M184" i="11"/>
  <c r="M185" i="11"/>
  <c r="N185" i="11" s="1"/>
  <c r="O185" i="12" s="1"/>
  <c r="M186" i="11"/>
  <c r="M187" i="11"/>
  <c r="M188" i="11"/>
  <c r="M189" i="11"/>
  <c r="M190" i="11"/>
  <c r="N190" i="11" s="1"/>
  <c r="O190" i="12" s="1"/>
  <c r="M191" i="11"/>
  <c r="M192" i="11"/>
  <c r="M193" i="11"/>
  <c r="M194" i="11"/>
  <c r="M195" i="11"/>
  <c r="M196" i="11"/>
  <c r="M197" i="11"/>
  <c r="N197" i="11" s="1"/>
  <c r="O197" i="12" s="1"/>
  <c r="M198" i="11"/>
  <c r="M199" i="11"/>
  <c r="M200" i="11"/>
  <c r="N200" i="11" s="1"/>
  <c r="O200" i="12" s="1"/>
  <c r="M201" i="11"/>
  <c r="M202" i="11"/>
  <c r="M203" i="11"/>
  <c r="M204" i="11"/>
  <c r="M205" i="11"/>
  <c r="M206" i="11"/>
  <c r="M207" i="11"/>
  <c r="M208" i="11"/>
  <c r="M209" i="11"/>
  <c r="M210" i="11"/>
  <c r="M211" i="11"/>
  <c r="M212" i="11"/>
  <c r="M213" i="11"/>
  <c r="M214" i="11"/>
  <c r="M215" i="11"/>
  <c r="N215" i="11" s="1"/>
  <c r="O215" i="12" s="1"/>
  <c r="M216" i="11"/>
  <c r="N216" i="11" s="1"/>
  <c r="O216" i="12" s="1"/>
  <c r="M217" i="11"/>
  <c r="M218" i="11"/>
  <c r="M219" i="11"/>
  <c r="M220" i="11"/>
  <c r="M221" i="11"/>
  <c r="M222" i="11"/>
  <c r="M223" i="11"/>
  <c r="M224" i="11"/>
  <c r="M225" i="11"/>
  <c r="M226" i="11"/>
  <c r="M227" i="11"/>
  <c r="M228" i="11"/>
  <c r="M229" i="11"/>
  <c r="N229" i="11" s="1"/>
  <c r="O229" i="12" s="1"/>
  <c r="M230" i="11"/>
  <c r="M231" i="11"/>
  <c r="M232" i="11"/>
  <c r="M233" i="11"/>
  <c r="N233" i="11" s="1"/>
  <c r="O233" i="12" s="1"/>
  <c r="M234" i="11"/>
  <c r="N234" i="11" s="1"/>
  <c r="O234" i="12" s="1"/>
  <c r="M235" i="11"/>
  <c r="M236" i="11"/>
  <c r="M237" i="11"/>
  <c r="M238" i="11"/>
  <c r="M239" i="11"/>
  <c r="M240" i="11"/>
  <c r="M241" i="11"/>
  <c r="M242" i="11"/>
  <c r="M243" i="11"/>
  <c r="M244" i="11"/>
  <c r="M245" i="11"/>
  <c r="M246" i="11"/>
  <c r="M247" i="11"/>
  <c r="M248" i="11"/>
  <c r="N248" i="11" s="1"/>
  <c r="O248" i="12" s="1"/>
  <c r="M249" i="11"/>
  <c r="M250" i="11"/>
  <c r="M251" i="11"/>
  <c r="M252" i="11"/>
  <c r="M253" i="11"/>
  <c r="M254" i="11"/>
  <c r="M255" i="11"/>
  <c r="N255" i="11" s="1"/>
  <c r="O255" i="12" s="1"/>
  <c r="M256" i="11"/>
  <c r="M257" i="11"/>
  <c r="M258" i="11"/>
  <c r="M259" i="11"/>
  <c r="N259" i="11" s="1"/>
  <c r="O259" i="12" s="1"/>
  <c r="M260" i="11"/>
  <c r="M261" i="11"/>
  <c r="M262" i="11"/>
  <c r="N262" i="11" s="1"/>
  <c r="O262" i="12" s="1"/>
  <c r="M263" i="11"/>
  <c r="M264" i="11"/>
  <c r="M265" i="11"/>
  <c r="M266" i="11"/>
  <c r="M267" i="11"/>
  <c r="M268" i="11"/>
  <c r="M269" i="11"/>
  <c r="M270" i="11"/>
  <c r="M271" i="11"/>
  <c r="M272" i="11"/>
  <c r="M273" i="11"/>
  <c r="M274" i="11"/>
  <c r="M275" i="11"/>
  <c r="M276" i="11"/>
  <c r="M277" i="11"/>
  <c r="M278" i="11"/>
  <c r="M279" i="11"/>
  <c r="M280" i="11"/>
  <c r="M281" i="11"/>
  <c r="M282" i="11"/>
  <c r="M283" i="11"/>
  <c r="M284" i="11"/>
  <c r="M285" i="11"/>
  <c r="M286" i="11"/>
  <c r="M287" i="11"/>
  <c r="M288" i="11"/>
  <c r="N288" i="11" s="1"/>
  <c r="O288" i="12" s="1"/>
  <c r="M289" i="11"/>
  <c r="M290" i="11"/>
  <c r="M291" i="11"/>
  <c r="M292" i="11"/>
  <c r="M293" i="11"/>
  <c r="M294" i="11"/>
  <c r="N294" i="11" s="1"/>
  <c r="O294" i="12" s="1"/>
  <c r="M295" i="11"/>
  <c r="M296" i="11"/>
  <c r="M297" i="11"/>
  <c r="M298" i="11"/>
  <c r="M299" i="11"/>
  <c r="M300" i="11"/>
  <c r="M301" i="11"/>
  <c r="M302" i="11"/>
  <c r="M303" i="11"/>
  <c r="M304" i="11"/>
  <c r="M305" i="11"/>
  <c r="M306" i="11"/>
  <c r="M307" i="11"/>
  <c r="M308" i="11"/>
  <c r="M309" i="11"/>
  <c r="M310" i="11"/>
  <c r="M311" i="11"/>
  <c r="M312" i="11"/>
  <c r="M313" i="11"/>
  <c r="M314" i="11"/>
  <c r="M315" i="11"/>
  <c r="M316" i="11"/>
  <c r="M317" i="11"/>
  <c r="M318" i="11"/>
  <c r="M319" i="11"/>
  <c r="N319" i="11" s="1"/>
  <c r="O319" i="12" s="1"/>
  <c r="M320" i="11"/>
  <c r="M321" i="11"/>
  <c r="M322" i="11"/>
  <c r="M323" i="11"/>
  <c r="M324" i="11"/>
  <c r="M325" i="11"/>
  <c r="M326" i="11"/>
  <c r="M327" i="11"/>
  <c r="M328" i="11"/>
  <c r="M329" i="11"/>
  <c r="N329" i="11" s="1"/>
  <c r="O329" i="12" s="1"/>
  <c r="M330" i="11"/>
  <c r="M331" i="11"/>
  <c r="M332" i="11"/>
  <c r="M333" i="11"/>
  <c r="M334" i="11"/>
  <c r="M335" i="11"/>
  <c r="M336" i="11"/>
  <c r="N336" i="11" s="1"/>
  <c r="O336" i="12" s="1"/>
  <c r="M337" i="11"/>
  <c r="M338" i="11"/>
  <c r="M339" i="11"/>
  <c r="M340" i="11"/>
  <c r="M341" i="11"/>
  <c r="N341" i="11" s="1"/>
  <c r="O341" i="12" s="1"/>
  <c r="M342" i="11"/>
  <c r="M343" i="11"/>
  <c r="N343" i="11" s="1"/>
  <c r="O343" i="12" s="1"/>
  <c r="M344" i="11"/>
  <c r="M345" i="11"/>
  <c r="M346" i="11"/>
  <c r="N346" i="11" s="1"/>
  <c r="O346" i="12" s="1"/>
  <c r="M347" i="11"/>
  <c r="M348" i="11"/>
  <c r="M349" i="11"/>
  <c r="M350" i="11"/>
  <c r="M351" i="11"/>
  <c r="M352" i="11"/>
  <c r="M353" i="11"/>
  <c r="M354" i="11"/>
  <c r="M355" i="11"/>
  <c r="M356" i="11"/>
  <c r="M357" i="11"/>
  <c r="N357" i="11" s="1"/>
  <c r="M358" i="11"/>
  <c r="M359" i="11"/>
  <c r="N359" i="11" s="1"/>
  <c r="O359" i="12" s="1"/>
  <c r="M360" i="11"/>
  <c r="M361" i="11"/>
  <c r="M362" i="11"/>
  <c r="N362" i="11" s="1"/>
  <c r="O362" i="12" s="1"/>
  <c r="M363" i="11"/>
  <c r="N363" i="11" s="1"/>
  <c r="O363" i="12" s="1"/>
  <c r="M364" i="11"/>
  <c r="M365" i="11"/>
  <c r="M366" i="11"/>
  <c r="M367" i="11"/>
  <c r="N367" i="11" s="1"/>
  <c r="O367" i="12" s="1"/>
  <c r="M368" i="11"/>
  <c r="M369" i="11"/>
  <c r="M370" i="11"/>
  <c r="M371" i="11"/>
  <c r="M372" i="11"/>
  <c r="M373" i="11"/>
  <c r="M374" i="11"/>
  <c r="M375" i="11"/>
  <c r="N375" i="11" s="1"/>
  <c r="O375" i="12" s="1"/>
  <c r="M376" i="11"/>
  <c r="M377" i="11"/>
  <c r="M378" i="11"/>
  <c r="M379" i="11"/>
  <c r="M380" i="11"/>
  <c r="N380" i="11" s="1"/>
  <c r="O380" i="12" s="1"/>
  <c r="M381" i="11"/>
  <c r="M382" i="11"/>
  <c r="M383" i="11"/>
  <c r="M384" i="11"/>
  <c r="M385" i="11"/>
  <c r="M386" i="11"/>
  <c r="M387" i="11"/>
  <c r="M388" i="11"/>
  <c r="M389" i="11"/>
  <c r="M390" i="11"/>
  <c r="M391" i="11"/>
  <c r="M392" i="11"/>
  <c r="N392" i="11" s="1"/>
  <c r="O392" i="12" s="1"/>
  <c r="M393" i="11"/>
  <c r="M394" i="11"/>
  <c r="M395" i="11"/>
  <c r="M396" i="11"/>
  <c r="M397" i="11"/>
  <c r="M398" i="11"/>
  <c r="M399" i="11"/>
  <c r="M400" i="11"/>
  <c r="M401" i="11"/>
  <c r="M402" i="11"/>
  <c r="M403" i="11"/>
  <c r="M404" i="11"/>
  <c r="M405" i="11"/>
  <c r="M406" i="11"/>
  <c r="M407" i="11"/>
  <c r="M408" i="11"/>
  <c r="M409" i="11"/>
  <c r="M410" i="11"/>
  <c r="M411" i="11"/>
  <c r="M412" i="11"/>
  <c r="M413" i="11"/>
  <c r="M414" i="11"/>
  <c r="M415" i="11"/>
  <c r="M416" i="11"/>
  <c r="M417" i="11"/>
  <c r="M418" i="11"/>
  <c r="M419" i="11"/>
  <c r="M420" i="11"/>
  <c r="M421" i="11"/>
  <c r="M422" i="11"/>
  <c r="N422" i="11" s="1"/>
  <c r="M423" i="11"/>
  <c r="N423" i="11" s="1"/>
  <c r="O423" i="12" s="1"/>
  <c r="M424" i="11"/>
  <c r="M425" i="11"/>
  <c r="M426" i="11"/>
  <c r="M427" i="11"/>
  <c r="M428" i="11"/>
  <c r="M429" i="11"/>
  <c r="M430" i="11"/>
  <c r="M431" i="11"/>
  <c r="M432" i="11"/>
  <c r="M433" i="11"/>
  <c r="M434" i="11"/>
  <c r="M435" i="11"/>
  <c r="M436" i="11"/>
  <c r="N436" i="11" s="1"/>
  <c r="O436" i="12" s="1"/>
  <c r="M437" i="11"/>
  <c r="M438" i="11"/>
  <c r="M439" i="11"/>
  <c r="N439" i="11" s="1"/>
  <c r="O439" i="12" s="1"/>
  <c r="M440" i="11"/>
  <c r="M441" i="11"/>
  <c r="M442" i="11"/>
  <c r="M443" i="11"/>
  <c r="N443" i="11" s="1"/>
  <c r="O443" i="12" s="1"/>
  <c r="M444" i="11"/>
  <c r="M445" i="11"/>
  <c r="M446" i="11"/>
  <c r="M447" i="11"/>
  <c r="M448" i="11"/>
  <c r="M449" i="11"/>
  <c r="M450" i="11"/>
  <c r="M451" i="11"/>
  <c r="M452" i="11"/>
  <c r="M453" i="11"/>
  <c r="M454" i="11"/>
  <c r="M455" i="11"/>
  <c r="M456" i="11"/>
  <c r="N456" i="11" s="1"/>
  <c r="O456" i="12" s="1"/>
  <c r="M457" i="11"/>
  <c r="M458" i="11"/>
  <c r="M459" i="11"/>
  <c r="M460" i="11"/>
  <c r="M461" i="11"/>
  <c r="N461" i="11" s="1"/>
  <c r="O461" i="12" s="1"/>
  <c r="M462" i="11"/>
  <c r="M463" i="11"/>
  <c r="M464" i="11"/>
  <c r="M465" i="11"/>
  <c r="M466" i="11"/>
  <c r="M467" i="11"/>
  <c r="M468" i="11"/>
  <c r="M469" i="11"/>
  <c r="M470" i="11"/>
  <c r="M471" i="11"/>
  <c r="M472" i="11"/>
  <c r="N472" i="11" s="1"/>
  <c r="O472" i="12" s="1"/>
  <c r="M473" i="11"/>
  <c r="N473" i="11" s="1"/>
  <c r="O473" i="12" s="1"/>
  <c r="M474" i="11"/>
  <c r="N474" i="11" s="1"/>
  <c r="O474" i="12" s="1"/>
  <c r="M475" i="11"/>
  <c r="M476" i="11"/>
  <c r="M477" i="11"/>
  <c r="N477" i="11" s="1"/>
  <c r="O477" i="12" s="1"/>
  <c r="M478" i="11"/>
  <c r="M479" i="11"/>
  <c r="M480" i="11"/>
  <c r="N480" i="11" s="1"/>
  <c r="O480" i="12" s="1"/>
  <c r="M481" i="11"/>
  <c r="N481" i="11" s="1"/>
  <c r="O481" i="12" s="1"/>
  <c r="M482" i="11"/>
  <c r="M483" i="11"/>
  <c r="N483" i="11" s="1"/>
  <c r="O483" i="12" s="1"/>
  <c r="M484" i="11"/>
  <c r="M485" i="11"/>
  <c r="M486" i="11"/>
  <c r="M487" i="11"/>
  <c r="M488" i="11"/>
  <c r="M489" i="11"/>
  <c r="M490" i="11"/>
  <c r="M491" i="11"/>
  <c r="M492" i="11"/>
  <c r="M493" i="11"/>
  <c r="M494" i="11"/>
  <c r="M495" i="11"/>
  <c r="N495" i="11" s="1"/>
  <c r="O495" i="12" s="1"/>
  <c r="M496" i="11"/>
  <c r="M497" i="11"/>
  <c r="M498" i="11"/>
  <c r="M499" i="11"/>
  <c r="N499" i="11" s="1"/>
  <c r="O499" i="12" s="1"/>
  <c r="M500" i="11"/>
  <c r="M501" i="11"/>
  <c r="M502" i="11"/>
  <c r="M503" i="11"/>
  <c r="M504" i="11"/>
  <c r="M505" i="11"/>
  <c r="M506" i="11"/>
  <c r="N506" i="11" s="1"/>
  <c r="O506" i="12" s="1"/>
  <c r="M507" i="11"/>
  <c r="M508" i="11"/>
  <c r="M509" i="11"/>
  <c r="M510" i="11"/>
  <c r="M511" i="11"/>
  <c r="M512" i="11"/>
  <c r="M513" i="11"/>
  <c r="N513" i="11" s="1"/>
  <c r="O513" i="12" s="1"/>
  <c r="M514" i="11"/>
  <c r="M515" i="11"/>
  <c r="M516" i="11"/>
  <c r="M517" i="11"/>
  <c r="M518" i="11"/>
  <c r="N518" i="11" s="1"/>
  <c r="O518" i="12" s="1"/>
  <c r="M519" i="11"/>
  <c r="N519" i="11" s="1"/>
  <c r="O519" i="12" s="1"/>
  <c r="M520" i="11"/>
  <c r="N520" i="11" s="1"/>
  <c r="O520" i="12" s="1"/>
  <c r="M521" i="11"/>
  <c r="M522" i="11"/>
  <c r="M523" i="11"/>
  <c r="M524" i="11"/>
  <c r="M525" i="11"/>
  <c r="N525" i="11" s="1"/>
  <c r="O525" i="12" s="1"/>
  <c r="M526" i="11"/>
  <c r="M527" i="11"/>
  <c r="M528" i="11"/>
  <c r="M529" i="11"/>
  <c r="M530" i="11"/>
  <c r="M531" i="11"/>
  <c r="M532" i="11"/>
  <c r="M533" i="11"/>
  <c r="M534" i="11"/>
  <c r="N534" i="11" s="1"/>
  <c r="O534" i="12" s="1"/>
  <c r="M535" i="11"/>
  <c r="N535" i="11" s="1"/>
  <c r="O535" i="12" s="1"/>
  <c r="M536" i="11"/>
  <c r="M537" i="11"/>
  <c r="M538" i="11"/>
  <c r="M539" i="11"/>
  <c r="M540" i="11"/>
  <c r="M541" i="11"/>
  <c r="M542" i="11"/>
  <c r="M543" i="11"/>
  <c r="M544" i="11"/>
  <c r="M545" i="11"/>
  <c r="N545" i="11" s="1"/>
  <c r="O545" i="12" s="1"/>
  <c r="M546" i="11"/>
  <c r="M547" i="11"/>
  <c r="M548" i="11"/>
  <c r="M549" i="11"/>
  <c r="M550" i="11"/>
  <c r="N550" i="11" s="1"/>
  <c r="O550" i="12" s="1"/>
  <c r="M551" i="11"/>
  <c r="M552" i="11"/>
  <c r="M553" i="11"/>
  <c r="M554" i="11"/>
  <c r="M555" i="11"/>
  <c r="M556" i="11"/>
  <c r="M557" i="11"/>
  <c r="N557" i="11" s="1"/>
  <c r="O557" i="12" s="1"/>
  <c r="M558" i="11"/>
  <c r="M559" i="11"/>
  <c r="M560" i="11"/>
  <c r="M561" i="11"/>
  <c r="N561" i="11" s="1"/>
  <c r="O561" i="12" s="1"/>
  <c r="M562" i="11"/>
  <c r="M563" i="11"/>
  <c r="M564" i="11"/>
  <c r="M565" i="11"/>
  <c r="M566" i="11"/>
  <c r="M567" i="11"/>
  <c r="M568" i="11"/>
  <c r="N568" i="11" s="1"/>
  <c r="O568" i="12" s="1"/>
  <c r="M569" i="11"/>
  <c r="N569" i="11" s="1"/>
  <c r="O569" i="12" s="1"/>
  <c r="M570" i="11"/>
  <c r="M571" i="11"/>
  <c r="M572" i="11"/>
  <c r="M573" i="11"/>
  <c r="M574" i="11"/>
  <c r="M575" i="11"/>
  <c r="M576" i="11"/>
  <c r="M577" i="11"/>
  <c r="M578" i="11"/>
  <c r="M579" i="11"/>
  <c r="N579" i="11" s="1"/>
  <c r="O579" i="12" s="1"/>
  <c r="M580" i="11"/>
  <c r="M581" i="11"/>
  <c r="M582" i="11"/>
  <c r="M583" i="11"/>
  <c r="M584" i="11"/>
  <c r="M585" i="11"/>
  <c r="N585" i="11" s="1"/>
  <c r="O585" i="12" s="1"/>
  <c r="M586" i="11"/>
  <c r="N586" i="11" s="1"/>
  <c r="O586" i="12" s="1"/>
  <c r="M587" i="11"/>
  <c r="M588" i="11"/>
  <c r="M589" i="11"/>
  <c r="M590" i="11"/>
  <c r="M591" i="11"/>
  <c r="M592" i="11"/>
  <c r="M593" i="11"/>
  <c r="M594" i="11"/>
  <c r="M595" i="11"/>
  <c r="M596" i="11"/>
  <c r="M597" i="11"/>
  <c r="M598" i="11"/>
  <c r="M599" i="11"/>
  <c r="M600" i="11"/>
  <c r="M601" i="11"/>
  <c r="M602" i="11"/>
  <c r="N602" i="11" s="1"/>
  <c r="O602" i="12" s="1"/>
  <c r="M603" i="11"/>
  <c r="M604" i="11"/>
  <c r="N604" i="11" s="1"/>
  <c r="O604" i="12" s="1"/>
  <c r="M605" i="11"/>
  <c r="M606" i="11"/>
  <c r="M607" i="11"/>
  <c r="M608" i="11"/>
  <c r="M609" i="11"/>
  <c r="N609" i="11" s="1"/>
  <c r="O609" i="12" s="1"/>
  <c r="M610" i="11"/>
  <c r="M611" i="11"/>
  <c r="M612" i="11"/>
  <c r="M613" i="11"/>
  <c r="M614" i="11"/>
  <c r="M615" i="11"/>
  <c r="M616" i="11"/>
  <c r="M617" i="11"/>
  <c r="M618" i="11"/>
  <c r="N618" i="11" s="1"/>
  <c r="O618" i="12" s="1"/>
  <c r="M619" i="11"/>
  <c r="N619" i="11" s="1"/>
  <c r="O619" i="12" s="1"/>
  <c r="M620" i="11"/>
  <c r="M621" i="11"/>
  <c r="M622" i="11"/>
  <c r="M623" i="11"/>
  <c r="M624" i="11"/>
  <c r="M625" i="11"/>
  <c r="M626" i="11"/>
  <c r="M627" i="11"/>
  <c r="M628" i="11"/>
  <c r="M629" i="11"/>
  <c r="M630" i="11"/>
  <c r="N630" i="11" s="1"/>
  <c r="O630" i="12" s="1"/>
  <c r="M631" i="11"/>
  <c r="M632" i="11"/>
  <c r="M633" i="11"/>
  <c r="M634" i="11"/>
  <c r="M635" i="11"/>
  <c r="M636" i="11"/>
  <c r="M637" i="11"/>
  <c r="M638" i="11"/>
  <c r="M639" i="11"/>
  <c r="M640" i="11"/>
  <c r="M641" i="11"/>
  <c r="M642" i="11"/>
  <c r="M643" i="11"/>
  <c r="M644" i="11"/>
  <c r="M645" i="11"/>
  <c r="M646" i="11"/>
  <c r="M647" i="11"/>
  <c r="M648" i="11"/>
  <c r="M649" i="11"/>
  <c r="M650" i="11"/>
  <c r="N650" i="11" s="1"/>
  <c r="O650" i="12" s="1"/>
  <c r="M651" i="11"/>
  <c r="M652" i="11"/>
  <c r="M653" i="11"/>
  <c r="N653" i="11" s="1"/>
  <c r="O653" i="12" s="1"/>
  <c r="M654" i="11"/>
  <c r="M655" i="11"/>
  <c r="M656" i="11"/>
  <c r="M657" i="11"/>
  <c r="M658" i="11"/>
  <c r="M659" i="11"/>
  <c r="M660" i="11"/>
  <c r="M661" i="11"/>
  <c r="M662" i="11"/>
  <c r="M663" i="11"/>
  <c r="M664" i="11"/>
  <c r="M665" i="11"/>
  <c r="M666" i="11"/>
  <c r="M667" i="11"/>
  <c r="M668" i="11"/>
  <c r="M669" i="11"/>
  <c r="N669" i="11" s="1"/>
  <c r="O669" i="12" s="1"/>
  <c r="M670" i="11"/>
  <c r="M671" i="11"/>
  <c r="M672" i="11"/>
  <c r="M673" i="11"/>
  <c r="N673" i="11" s="1"/>
  <c r="O673" i="12" s="1"/>
  <c r="M674" i="11"/>
  <c r="M675" i="11"/>
  <c r="N675" i="11" s="1"/>
  <c r="O675" i="12" s="1"/>
  <c r="M676" i="11"/>
  <c r="M677" i="11"/>
  <c r="M678" i="11"/>
  <c r="M679" i="11"/>
  <c r="M680" i="11"/>
  <c r="M681" i="11"/>
  <c r="N681" i="11" s="1"/>
  <c r="O681" i="12" s="1"/>
  <c r="M682" i="11"/>
  <c r="N682" i="11" s="1"/>
  <c r="O682" i="12" s="1"/>
  <c r="M683" i="11"/>
  <c r="M684" i="11"/>
  <c r="M685" i="11"/>
  <c r="M686" i="11"/>
  <c r="M687" i="11"/>
  <c r="M688" i="11"/>
  <c r="N688" i="11" s="1"/>
  <c r="O688" i="12" s="1"/>
  <c r="M689" i="11"/>
  <c r="M690" i="11"/>
  <c r="M691" i="11"/>
  <c r="M692" i="11"/>
  <c r="M693" i="11"/>
  <c r="M694" i="11"/>
  <c r="M695" i="11"/>
  <c r="M696" i="11"/>
  <c r="N696" i="11" s="1"/>
  <c r="O696" i="12" s="1"/>
  <c r="M697" i="11"/>
  <c r="M698" i="11"/>
  <c r="M699" i="11"/>
  <c r="M700" i="11"/>
  <c r="M701" i="11"/>
  <c r="N701" i="11" s="1"/>
  <c r="O701" i="12" s="1"/>
  <c r="M702" i="11"/>
  <c r="M703" i="11"/>
  <c r="M704" i="11"/>
  <c r="M705" i="11"/>
  <c r="N705" i="11" s="1"/>
  <c r="O705" i="12" s="1"/>
  <c r="M706" i="11"/>
  <c r="M707" i="11"/>
  <c r="N707" i="11" s="1"/>
  <c r="O707" i="12" s="1"/>
  <c r="M708" i="11"/>
  <c r="M709" i="11"/>
  <c r="M710" i="11"/>
  <c r="M711" i="11"/>
  <c r="N711" i="11" s="1"/>
  <c r="O711" i="12" s="1"/>
  <c r="M712" i="11"/>
  <c r="N712" i="11" s="1"/>
  <c r="O712" i="12" s="1"/>
  <c r="M713" i="11"/>
  <c r="N713" i="11" s="1"/>
  <c r="O713" i="12" s="1"/>
  <c r="M714" i="11"/>
  <c r="M715" i="11"/>
  <c r="M716" i="11"/>
  <c r="N716" i="11" s="1"/>
  <c r="O716" i="12" s="1"/>
  <c r="M717" i="11"/>
  <c r="M718" i="11"/>
  <c r="M719" i="11"/>
  <c r="M720" i="11"/>
  <c r="M721" i="11"/>
  <c r="N721" i="11" s="1"/>
  <c r="O721" i="12" s="1"/>
  <c r="M722" i="11"/>
  <c r="M723" i="11"/>
  <c r="N723" i="11" s="1"/>
  <c r="O723" i="12" s="1"/>
  <c r="M724" i="11"/>
  <c r="M725" i="11"/>
  <c r="M726" i="11"/>
  <c r="M727" i="11"/>
  <c r="M728" i="11"/>
  <c r="N728" i="11" s="1"/>
  <c r="O728" i="12" s="1"/>
  <c r="M729" i="11"/>
  <c r="M730" i="11"/>
  <c r="N730" i="11" s="1"/>
  <c r="O730" i="12" s="1"/>
  <c r="M731" i="11"/>
  <c r="M732" i="11"/>
  <c r="M733" i="11"/>
  <c r="M734" i="11"/>
  <c r="M735" i="11"/>
  <c r="M736" i="11"/>
  <c r="M737" i="11"/>
  <c r="M738" i="11"/>
  <c r="M739" i="11"/>
  <c r="N739" i="11" s="1"/>
  <c r="O739" i="12" s="1"/>
  <c r="M740" i="11"/>
  <c r="M741" i="11"/>
  <c r="M742" i="11"/>
  <c r="M743" i="11"/>
  <c r="N743" i="11" s="1"/>
  <c r="O743" i="12" s="1"/>
  <c r="M744" i="11"/>
  <c r="M745" i="11"/>
  <c r="M746" i="11"/>
  <c r="M747" i="11"/>
  <c r="M748" i="11"/>
  <c r="M749" i="11"/>
  <c r="M750" i="11"/>
  <c r="M751" i="11"/>
  <c r="M752" i="11"/>
  <c r="M753" i="11"/>
  <c r="M754" i="11"/>
  <c r="M755" i="11"/>
  <c r="N755" i="11" s="1"/>
  <c r="O755" i="12" s="1"/>
  <c r="M756" i="11"/>
  <c r="M757" i="11"/>
  <c r="M758" i="11"/>
  <c r="M759" i="11"/>
  <c r="M760" i="11"/>
  <c r="M761" i="11"/>
  <c r="M762" i="11"/>
  <c r="M763" i="11"/>
  <c r="M764" i="11"/>
  <c r="M765" i="11"/>
  <c r="M766" i="11"/>
  <c r="M767" i="11"/>
  <c r="M768" i="11"/>
  <c r="M769" i="11"/>
  <c r="M770" i="11"/>
  <c r="M771" i="11"/>
  <c r="M772" i="11"/>
  <c r="N772" i="11" s="1"/>
  <c r="O772" i="12" s="1"/>
  <c r="M773" i="11"/>
  <c r="M774" i="11"/>
  <c r="M775" i="11"/>
  <c r="M776" i="11"/>
  <c r="M777" i="11"/>
  <c r="M778" i="11"/>
  <c r="M779" i="11"/>
  <c r="M780" i="11"/>
  <c r="M781" i="11"/>
  <c r="M782" i="11"/>
  <c r="M783" i="11"/>
  <c r="M784" i="11"/>
  <c r="M785" i="11"/>
  <c r="M786" i="11"/>
  <c r="M787" i="11"/>
  <c r="N787" i="11" s="1"/>
  <c r="O787" i="12" s="1"/>
  <c r="M788" i="11"/>
  <c r="M789" i="11"/>
  <c r="M790" i="11"/>
  <c r="M791" i="11"/>
  <c r="M792" i="11"/>
  <c r="M793" i="11"/>
  <c r="M794" i="11"/>
  <c r="M795" i="11"/>
  <c r="M796" i="11"/>
  <c r="M797" i="11"/>
  <c r="N797" i="11" s="1"/>
  <c r="O797" i="12" s="1"/>
  <c r="M798" i="11"/>
  <c r="M799" i="11"/>
  <c r="M800" i="11"/>
  <c r="N800" i="11" s="1"/>
  <c r="O800" i="12" s="1"/>
  <c r="M801" i="11"/>
  <c r="N801" i="11" s="1"/>
  <c r="O801" i="12" s="1"/>
  <c r="M802" i="11"/>
  <c r="M803" i="11"/>
  <c r="M804" i="11"/>
  <c r="M805" i="11"/>
  <c r="M806" i="11"/>
  <c r="M807" i="11"/>
  <c r="N807" i="11" s="1"/>
  <c r="O807" i="12" s="1"/>
  <c r="M808" i="11"/>
  <c r="M809" i="11"/>
  <c r="N809" i="11" s="1"/>
  <c r="O809" i="12" s="1"/>
  <c r="M810" i="11"/>
  <c r="M811" i="11"/>
  <c r="M812" i="11"/>
  <c r="M813" i="11"/>
  <c r="N813" i="11" s="1"/>
  <c r="O813" i="12" s="1"/>
  <c r="M814" i="11"/>
  <c r="M815" i="11"/>
  <c r="M816" i="11"/>
  <c r="M817" i="11"/>
  <c r="M818" i="11"/>
  <c r="M819" i="11"/>
  <c r="M820" i="11"/>
  <c r="M821" i="11"/>
  <c r="M822" i="11"/>
  <c r="N822" i="11" s="1"/>
  <c r="O822" i="12" s="1"/>
  <c r="M823" i="11"/>
  <c r="M824" i="11"/>
  <c r="M825" i="11"/>
  <c r="N825" i="11" s="1"/>
  <c r="O825" i="12" s="1"/>
  <c r="M826" i="11"/>
  <c r="M827" i="11"/>
  <c r="M828" i="11"/>
  <c r="M829" i="11"/>
  <c r="M830" i="11"/>
  <c r="N830" i="11" s="1"/>
  <c r="O830" i="12" s="1"/>
  <c r="M831" i="11"/>
  <c r="N831" i="11" s="1"/>
  <c r="O831" i="12" s="1"/>
  <c r="M832" i="11"/>
  <c r="M833" i="11"/>
  <c r="M834" i="11"/>
  <c r="M835" i="11"/>
  <c r="N835" i="11" s="1"/>
  <c r="O835" i="12" s="1"/>
  <c r="M836" i="11"/>
  <c r="M837" i="11"/>
  <c r="M838" i="11"/>
  <c r="M839" i="11"/>
  <c r="N839" i="11" s="1"/>
  <c r="O839" i="12" s="1"/>
  <c r="M840" i="11"/>
  <c r="N840" i="11" s="1"/>
  <c r="O840" i="12" s="1"/>
  <c r="M841" i="11"/>
  <c r="M842" i="11"/>
  <c r="N842" i="11" s="1"/>
  <c r="O842" i="12" s="1"/>
  <c r="M843" i="11"/>
  <c r="M844" i="11"/>
  <c r="M845" i="11"/>
  <c r="N845" i="11" s="1"/>
  <c r="O845" i="12" s="1"/>
  <c r="M846" i="11"/>
  <c r="M847" i="11"/>
  <c r="M848" i="11"/>
  <c r="M849" i="11"/>
  <c r="M850" i="11"/>
  <c r="M851" i="11"/>
  <c r="M852" i="11"/>
  <c r="M853" i="11"/>
  <c r="M854" i="11"/>
  <c r="M855" i="11"/>
  <c r="M856" i="11"/>
  <c r="N856" i="11" s="1"/>
  <c r="O856" i="12" s="1"/>
  <c r="M857" i="11"/>
  <c r="N857" i="11" s="1"/>
  <c r="O857" i="12" s="1"/>
  <c r="M858" i="11"/>
  <c r="M859" i="11"/>
  <c r="M860" i="11"/>
  <c r="M861" i="11"/>
  <c r="M862" i="11"/>
  <c r="M863" i="11"/>
  <c r="M864" i="11"/>
  <c r="M865" i="11"/>
  <c r="M866" i="11"/>
  <c r="M867" i="11"/>
  <c r="N867" i="11" s="1"/>
  <c r="O867" i="12" s="1"/>
  <c r="M868" i="11"/>
  <c r="M869" i="11"/>
  <c r="M870" i="11"/>
  <c r="N870" i="11" s="1"/>
  <c r="O870" i="12" s="1"/>
  <c r="M871" i="11"/>
  <c r="M872" i="11"/>
  <c r="M873" i="11"/>
  <c r="M874" i="11"/>
  <c r="M875" i="11"/>
  <c r="N875" i="11" s="1"/>
  <c r="O875" i="12" s="1"/>
  <c r="M876" i="11"/>
  <c r="M877" i="11"/>
  <c r="N877" i="11" s="1"/>
  <c r="O877" i="12" s="1"/>
  <c r="M878" i="11"/>
  <c r="M879" i="11"/>
  <c r="N879" i="11" s="1"/>
  <c r="O879" i="12" s="1"/>
  <c r="M880" i="11"/>
  <c r="M881" i="11"/>
  <c r="N881" i="11" s="1"/>
  <c r="O881" i="12" s="1"/>
  <c r="M882" i="11"/>
  <c r="M883" i="11"/>
  <c r="M884" i="11"/>
  <c r="N884" i="11" s="1"/>
  <c r="O884" i="12" s="1"/>
  <c r="M885" i="11"/>
  <c r="M886" i="11"/>
  <c r="M887" i="11"/>
  <c r="M888" i="11"/>
  <c r="M889" i="11"/>
  <c r="M890" i="11"/>
  <c r="N890" i="11" s="1"/>
  <c r="O890" i="12" s="1"/>
  <c r="M891" i="11"/>
  <c r="M892" i="11"/>
  <c r="M893" i="11"/>
  <c r="M894" i="11"/>
  <c r="M895" i="11"/>
  <c r="M896" i="11"/>
  <c r="N896" i="11" s="1"/>
  <c r="O896" i="12" s="1"/>
  <c r="M897" i="11"/>
  <c r="M898" i="11"/>
  <c r="M899" i="11"/>
  <c r="M900" i="11"/>
  <c r="M901" i="11"/>
  <c r="N901" i="11" s="1"/>
  <c r="O901" i="12" s="1"/>
  <c r="M902" i="11"/>
  <c r="M903" i="11"/>
  <c r="N903" i="11" s="1"/>
  <c r="O903" i="12" s="1"/>
  <c r="M904" i="11"/>
  <c r="N904" i="11" s="1"/>
  <c r="O904" i="12" s="1"/>
  <c r="M905" i="11"/>
  <c r="M906" i="11"/>
  <c r="M907" i="11"/>
  <c r="M908" i="11"/>
  <c r="M909" i="11"/>
  <c r="N909" i="11" s="1"/>
  <c r="O909" i="12" s="1"/>
  <c r="M910" i="11"/>
  <c r="M911" i="11"/>
  <c r="M912" i="11"/>
  <c r="M913" i="11"/>
  <c r="M914" i="11"/>
  <c r="M915" i="11"/>
  <c r="M916" i="11"/>
  <c r="M917" i="11"/>
  <c r="M918" i="11"/>
  <c r="N918" i="11" s="1"/>
  <c r="O918" i="12" s="1"/>
  <c r="M919" i="11"/>
  <c r="M920" i="11"/>
  <c r="M921" i="11"/>
  <c r="M922" i="11"/>
  <c r="N922" i="11" s="1"/>
  <c r="O922" i="12" s="1"/>
  <c r="M923" i="11"/>
  <c r="M924" i="11"/>
  <c r="N924" i="11" s="1"/>
  <c r="O924" i="12" s="1"/>
  <c r="M925" i="11"/>
  <c r="N925" i="11" s="1"/>
  <c r="O925" i="12" s="1"/>
  <c r="M926" i="11"/>
  <c r="M927" i="11"/>
  <c r="M928" i="11"/>
  <c r="M929" i="11"/>
  <c r="M930" i="11"/>
  <c r="M931" i="11"/>
  <c r="N931" i="11" s="1"/>
  <c r="O931" i="12" s="1"/>
  <c r="M932" i="11"/>
  <c r="M933" i="11"/>
  <c r="M934" i="11"/>
  <c r="M935" i="11"/>
  <c r="M936" i="11"/>
  <c r="M937" i="11"/>
  <c r="M938" i="11"/>
  <c r="M939" i="11"/>
  <c r="M940" i="11"/>
  <c r="N940" i="11" s="1"/>
  <c r="O940" i="12" s="1"/>
  <c r="M941" i="11"/>
  <c r="N941" i="11" s="1"/>
  <c r="O941" i="12" s="1"/>
  <c r="M942" i="11"/>
  <c r="M943" i="11"/>
  <c r="M944" i="11"/>
  <c r="N944" i="11" s="1"/>
  <c r="O944" i="12" s="1"/>
  <c r="M945" i="11"/>
  <c r="N945" i="11" s="1"/>
  <c r="O945" i="12" s="1"/>
  <c r="M946" i="11"/>
  <c r="M947" i="11"/>
  <c r="M948" i="11"/>
  <c r="M949" i="11"/>
  <c r="M950" i="11"/>
  <c r="M951" i="11"/>
  <c r="N951" i="11" s="1"/>
  <c r="O951" i="12" s="1"/>
  <c r="M952" i="11"/>
  <c r="M953" i="11"/>
  <c r="M954" i="11"/>
  <c r="M955" i="11"/>
  <c r="M956" i="11"/>
  <c r="M957" i="11"/>
  <c r="N957" i="11" s="1"/>
  <c r="O957" i="12" s="1"/>
  <c r="M958" i="11"/>
  <c r="M959" i="11"/>
  <c r="M960" i="11"/>
  <c r="N960" i="11" s="1"/>
  <c r="O960" i="12" s="1"/>
  <c r="M961" i="11"/>
  <c r="M962" i="11"/>
  <c r="M963" i="11"/>
  <c r="M964" i="11"/>
  <c r="M965" i="11"/>
  <c r="M966" i="11"/>
  <c r="M967" i="11"/>
  <c r="M968" i="11"/>
  <c r="M969" i="11"/>
  <c r="M970" i="11"/>
  <c r="M971" i="11"/>
  <c r="M972" i="11"/>
  <c r="M973" i="11"/>
  <c r="N973" i="11" s="1"/>
  <c r="O973" i="12" s="1"/>
  <c r="M974" i="11"/>
  <c r="M975" i="11"/>
  <c r="M976" i="11"/>
  <c r="M977" i="11"/>
  <c r="N977" i="11" s="1"/>
  <c r="O977" i="12" s="1"/>
  <c r="M978" i="11"/>
  <c r="M979" i="11"/>
  <c r="N979" i="11" s="1"/>
  <c r="O979" i="12" s="1"/>
  <c r="M980" i="11"/>
  <c r="M981" i="11"/>
  <c r="M982" i="11"/>
  <c r="N982" i="11" s="1"/>
  <c r="O982" i="12" s="1"/>
  <c r="M983" i="11"/>
  <c r="M984" i="11"/>
  <c r="N984" i="11" s="1"/>
  <c r="O984" i="12" s="1"/>
  <c r="M985" i="11"/>
  <c r="M986" i="11"/>
  <c r="M987" i="11"/>
  <c r="M988" i="11"/>
  <c r="M989" i="11"/>
  <c r="M990" i="11"/>
  <c r="M991" i="11"/>
  <c r="M992" i="11"/>
  <c r="N992" i="11" s="1"/>
  <c r="O992" i="12" s="1"/>
  <c r="M993" i="11"/>
  <c r="M994" i="11"/>
  <c r="M995" i="11"/>
  <c r="M996" i="11"/>
  <c r="M997" i="11"/>
  <c r="N997" i="11" s="1"/>
  <c r="O997" i="12" s="1"/>
  <c r="M998" i="11"/>
  <c r="N998" i="11" s="1"/>
  <c r="O998" i="12" s="1"/>
  <c r="M999" i="11"/>
  <c r="M1000" i="11"/>
  <c r="M1001" i="11"/>
  <c r="M1002" i="11"/>
  <c r="M1003" i="11"/>
  <c r="M1004" i="11"/>
  <c r="M1005" i="11"/>
  <c r="M1006" i="11"/>
  <c r="M1007" i="11"/>
  <c r="M1008" i="11"/>
  <c r="M1009" i="11"/>
  <c r="M1010" i="11"/>
  <c r="M1011" i="11"/>
  <c r="N1011" i="11" s="1"/>
  <c r="O1011" i="12" s="1"/>
  <c r="M1012" i="11"/>
  <c r="M1013" i="11"/>
  <c r="M1014" i="11"/>
  <c r="M1015" i="11"/>
  <c r="M1016" i="11"/>
  <c r="M1017" i="11"/>
  <c r="M1018" i="11"/>
  <c r="N1018" i="11" s="1"/>
  <c r="O1018" i="12" s="1"/>
  <c r="M1019" i="11"/>
  <c r="M1020" i="11"/>
  <c r="M1021" i="11"/>
  <c r="N1021" i="11" s="1"/>
  <c r="O1021" i="12" s="1"/>
  <c r="M1022" i="11"/>
  <c r="M1023" i="11"/>
  <c r="M1024" i="11"/>
  <c r="M1025" i="11"/>
  <c r="M1026" i="11"/>
  <c r="M1027" i="11"/>
  <c r="M1028" i="11"/>
  <c r="M1029" i="11"/>
  <c r="M1030" i="11"/>
  <c r="N1030" i="11" s="1"/>
  <c r="O1030" i="12" s="1"/>
  <c r="M1031" i="11"/>
  <c r="M1032" i="11"/>
  <c r="N1032" i="11" s="1"/>
  <c r="O1032" i="12" s="1"/>
  <c r="M1033" i="11"/>
  <c r="N1033" i="11" s="1"/>
  <c r="O1033" i="12" s="1"/>
  <c r="M1034" i="11"/>
  <c r="M1035" i="11"/>
  <c r="M1036" i="11"/>
  <c r="M1037" i="11"/>
  <c r="N1037" i="11" s="1"/>
  <c r="O1037" i="12" s="1"/>
  <c r="M1038" i="11"/>
  <c r="M1039" i="11"/>
  <c r="M1040" i="11"/>
  <c r="M1041" i="11"/>
  <c r="M1042" i="11"/>
  <c r="M1043" i="11"/>
  <c r="N1043" i="11" s="1"/>
  <c r="O1043" i="12" s="1"/>
  <c r="M1044" i="11"/>
  <c r="M1045" i="11"/>
  <c r="M1046" i="11"/>
  <c r="M1047" i="11"/>
  <c r="M1048" i="11"/>
  <c r="M1049" i="11"/>
  <c r="M1050" i="11"/>
  <c r="M1051" i="11"/>
  <c r="M1052" i="11"/>
  <c r="M1053" i="11"/>
  <c r="N1053" i="11" s="1"/>
  <c r="O1053" i="12" s="1"/>
  <c r="M1054" i="11"/>
  <c r="M1055" i="11"/>
  <c r="M1056" i="11"/>
  <c r="M1057" i="11"/>
  <c r="N1057" i="11" s="1"/>
  <c r="O1057" i="12" s="1"/>
  <c r="M1058" i="11"/>
  <c r="N1058" i="11" s="1"/>
  <c r="O1058" i="12" s="1"/>
  <c r="M1059" i="11"/>
  <c r="N1059" i="11" s="1"/>
  <c r="O1059" i="12" s="1"/>
  <c r="M1060" i="11"/>
  <c r="M1061" i="11"/>
  <c r="N1061" i="11" s="1"/>
  <c r="O1061" i="12" s="1"/>
  <c r="M1062" i="11"/>
  <c r="N1062" i="11" s="1"/>
  <c r="O1062" i="12" s="1"/>
  <c r="M1063" i="11"/>
  <c r="M1064" i="11"/>
  <c r="M1065" i="11"/>
  <c r="M1066" i="11"/>
  <c r="N1066" i="11" s="1"/>
  <c r="O1066" i="12" s="1"/>
  <c r="M1067" i="11"/>
  <c r="M1068" i="11"/>
  <c r="M1069" i="11"/>
  <c r="M1070" i="11"/>
  <c r="N1070" i="11" s="1"/>
  <c r="O1070" i="12" s="1"/>
  <c r="M1071" i="11"/>
  <c r="N1071" i="11" s="1"/>
  <c r="O1071" i="12" s="1"/>
  <c r="M1072" i="11"/>
  <c r="M1073" i="11"/>
  <c r="M1074" i="11"/>
  <c r="N1074" i="11" s="1"/>
  <c r="O1074" i="12" s="1"/>
  <c r="M1075" i="11"/>
  <c r="M1076" i="11"/>
  <c r="M1077" i="11"/>
  <c r="M1078" i="11"/>
  <c r="M1079" i="11"/>
  <c r="M1080" i="11"/>
  <c r="M1081" i="11"/>
  <c r="M1082" i="11"/>
  <c r="M1083" i="11"/>
  <c r="M1084" i="11"/>
  <c r="M1085" i="11"/>
  <c r="M1086" i="11"/>
  <c r="M1087" i="11"/>
  <c r="M1088" i="11"/>
  <c r="M1089" i="11"/>
  <c r="N1089" i="11" s="1"/>
  <c r="O1089" i="12" s="1"/>
  <c r="M1090" i="11"/>
  <c r="M1091" i="11"/>
  <c r="N1091" i="11" s="1"/>
  <c r="O1091" i="12" s="1"/>
  <c r="M1092" i="11"/>
  <c r="M1093" i="11"/>
  <c r="M1094" i="11"/>
  <c r="N1094" i="11" s="1"/>
  <c r="O1094" i="12" s="1"/>
  <c r="M1095" i="11"/>
  <c r="M1096" i="11"/>
  <c r="M1097" i="11"/>
  <c r="M1098" i="11"/>
  <c r="M1099" i="11"/>
  <c r="M1100" i="11"/>
  <c r="M1101" i="11"/>
  <c r="M1102" i="11"/>
  <c r="M1103" i="11"/>
  <c r="M1104" i="11"/>
  <c r="M1105" i="11"/>
  <c r="N1105" i="11" s="1"/>
  <c r="O1105" i="12" s="1"/>
  <c r="M1106" i="11"/>
  <c r="M1107" i="11"/>
  <c r="M1108" i="11"/>
  <c r="M1109" i="11"/>
  <c r="M1110" i="11"/>
  <c r="N1110" i="11" s="1"/>
  <c r="O1110" i="12" s="1"/>
  <c r="M1111" i="11"/>
  <c r="M1112" i="11"/>
  <c r="M1113" i="11"/>
  <c r="M1114" i="11"/>
  <c r="M1115" i="11"/>
  <c r="M1116" i="11"/>
  <c r="M1117" i="11"/>
  <c r="N1117" i="11" s="1"/>
  <c r="O1117" i="12" s="1"/>
  <c r="M1118" i="11"/>
  <c r="N1118" i="11" s="1"/>
  <c r="O1118" i="12" s="1"/>
  <c r="M1119" i="11"/>
  <c r="M1120" i="11"/>
  <c r="N1120" i="11" s="1"/>
  <c r="O1120" i="12" s="1"/>
  <c r="M1121" i="11"/>
  <c r="M1122" i="11"/>
  <c r="N1122" i="11" s="1"/>
  <c r="O1122" i="12" s="1"/>
  <c r="M1123" i="11"/>
  <c r="N1123" i="11" s="1"/>
  <c r="O1123" i="12" s="1"/>
  <c r="M1124" i="11"/>
  <c r="M1125" i="11"/>
  <c r="M1126" i="11"/>
  <c r="M1127" i="11"/>
  <c r="M1128" i="11"/>
  <c r="N1128" i="11" s="1"/>
  <c r="O1128" i="12" s="1"/>
  <c r="M1129" i="11"/>
  <c r="M1130" i="11"/>
  <c r="M1131" i="11"/>
  <c r="M1132" i="11"/>
  <c r="M1133" i="11"/>
  <c r="N1133" i="11" s="1"/>
  <c r="O1133" i="12" s="1"/>
  <c r="M1134" i="11"/>
  <c r="M1135" i="11"/>
  <c r="M1136" i="11"/>
  <c r="N1136" i="11" s="1"/>
  <c r="O1136" i="12" s="1"/>
  <c r="M1137" i="11"/>
  <c r="M1138" i="11"/>
  <c r="N1138" i="11" s="1"/>
  <c r="O1138" i="12" s="1"/>
  <c r="M1139" i="11"/>
  <c r="N1139" i="11" s="1"/>
  <c r="O1139" i="12" s="1"/>
  <c r="M1140" i="11"/>
  <c r="M1141" i="11"/>
  <c r="N1141" i="11" s="1"/>
  <c r="O1141" i="12" s="1"/>
  <c r="M1142" i="11"/>
  <c r="M1143" i="11"/>
  <c r="M1144" i="11"/>
  <c r="M1145" i="11"/>
  <c r="M1146" i="11"/>
  <c r="M1147" i="11"/>
  <c r="M1148" i="11"/>
  <c r="M1149" i="11"/>
  <c r="M1150" i="11"/>
  <c r="N1150" i="11" s="1"/>
  <c r="O1150" i="12" s="1"/>
  <c r="M1151" i="11"/>
  <c r="M1152" i="11"/>
  <c r="M1153" i="11"/>
  <c r="M1154" i="11"/>
  <c r="M1155" i="11"/>
  <c r="M1156" i="11"/>
  <c r="M1157" i="11"/>
  <c r="M1158" i="11"/>
  <c r="M1159" i="11"/>
  <c r="M1160" i="11"/>
  <c r="N1160" i="11" s="1"/>
  <c r="O1160" i="12" s="1"/>
  <c r="M1161" i="11"/>
  <c r="N1161" i="11" s="1"/>
  <c r="O1161" i="12" s="1"/>
  <c r="M1162" i="11"/>
  <c r="M1163" i="11"/>
  <c r="M1164" i="11"/>
  <c r="M1165" i="11"/>
  <c r="M1166" i="11"/>
  <c r="M1167" i="11"/>
  <c r="M1168" i="11"/>
  <c r="N1168" i="11" s="1"/>
  <c r="O1168" i="12" s="1"/>
  <c r="M1169" i="11"/>
  <c r="N1169" i="11" s="1"/>
  <c r="O1169" i="12" s="1"/>
  <c r="M1170" i="11"/>
  <c r="M1171" i="11"/>
  <c r="N1171" i="11" s="1"/>
  <c r="O1171" i="12" s="1"/>
  <c r="M1172" i="11"/>
  <c r="M1173" i="11"/>
  <c r="M1174" i="11"/>
  <c r="N1174" i="11" s="1"/>
  <c r="O1174" i="12" s="1"/>
  <c r="M1175" i="11"/>
  <c r="M1176" i="11"/>
  <c r="M1177" i="11"/>
  <c r="M1178" i="11"/>
  <c r="M1179" i="11"/>
  <c r="M1180" i="11"/>
  <c r="M1181" i="11"/>
  <c r="M1182" i="11"/>
  <c r="M1183" i="11"/>
  <c r="M1184" i="11"/>
  <c r="M1185" i="11"/>
  <c r="M1186" i="11"/>
  <c r="M1187" i="11"/>
  <c r="N1187" i="11" s="1"/>
  <c r="O1187" i="12" s="1"/>
  <c r="M1188" i="11"/>
  <c r="N1188" i="11" s="1"/>
  <c r="O1188" i="12" s="1"/>
  <c r="M1189" i="11"/>
  <c r="M1190" i="11"/>
  <c r="M1191" i="11"/>
  <c r="M1192" i="11"/>
  <c r="M1193" i="11"/>
  <c r="M1194" i="11"/>
  <c r="N1194" i="11" s="1"/>
  <c r="O1194" i="12" s="1"/>
  <c r="M1195" i="11"/>
  <c r="M1196" i="11"/>
  <c r="N1196" i="11" s="1"/>
  <c r="O1196" i="12" s="1"/>
  <c r="M1197" i="11"/>
  <c r="M1198" i="11"/>
  <c r="N1198" i="11" s="1"/>
  <c r="O1198" i="12" s="1"/>
  <c r="M1199" i="11"/>
  <c r="M1200" i="11"/>
  <c r="M1201" i="11"/>
  <c r="M1202" i="11"/>
  <c r="M1203" i="11"/>
  <c r="M1204" i="11"/>
  <c r="M1205" i="11"/>
  <c r="N1205" i="11" s="1"/>
  <c r="O1205" i="12" s="1"/>
  <c r="M1206" i="11"/>
  <c r="N1206" i="11" s="1"/>
  <c r="O1206" i="12" s="1"/>
  <c r="M1207" i="11"/>
  <c r="M1208" i="11"/>
  <c r="N1208" i="11" s="1"/>
  <c r="O1208" i="12" s="1"/>
  <c r="M1209" i="11"/>
  <c r="M1210" i="11"/>
  <c r="M1211" i="11"/>
  <c r="M1212" i="11"/>
  <c r="M1213" i="11"/>
  <c r="M1214" i="11"/>
  <c r="M1215" i="11"/>
  <c r="M1216" i="11"/>
  <c r="M1217" i="11"/>
  <c r="N1217" i="11" s="1"/>
  <c r="O1217" i="12" s="1"/>
  <c r="M1218" i="11"/>
  <c r="N1218" i="11" s="1"/>
  <c r="O1218" i="12" s="1"/>
  <c r="M1219" i="11"/>
  <c r="M1220" i="11"/>
  <c r="M1221" i="11"/>
  <c r="N1221" i="11" s="1"/>
  <c r="O1221" i="12" s="1"/>
  <c r="M1222" i="11"/>
  <c r="M1223" i="11"/>
  <c r="M1224" i="11"/>
  <c r="M1225" i="11"/>
  <c r="M1226" i="11"/>
  <c r="M1227" i="11"/>
  <c r="M1228" i="11"/>
  <c r="M1229" i="11"/>
  <c r="M1230" i="11"/>
  <c r="M1231" i="11"/>
  <c r="N1231" i="11" s="1"/>
  <c r="O1231" i="12" s="1"/>
  <c r="M1232" i="11"/>
  <c r="M1233" i="11"/>
  <c r="M1234" i="11"/>
  <c r="N1234" i="11" s="1"/>
  <c r="O1234" i="12" s="1"/>
  <c r="M1235" i="11"/>
  <c r="N1235" i="11" s="1"/>
  <c r="O1235" i="12" s="1"/>
  <c r="M1236" i="11"/>
  <c r="N1236" i="11" s="1"/>
  <c r="O1236" i="12" s="1"/>
  <c r="M1237" i="11"/>
  <c r="N1237" i="11" s="1"/>
  <c r="O1237" i="12" s="1"/>
  <c r="M1238" i="11"/>
  <c r="M1239" i="11"/>
  <c r="M1240" i="11"/>
  <c r="M1241" i="11"/>
  <c r="N1241" i="11" s="1"/>
  <c r="O1241" i="12" s="1"/>
  <c r="M1242" i="11"/>
  <c r="M1243" i="11"/>
  <c r="M1244" i="11"/>
  <c r="M1245" i="11"/>
  <c r="N1245" i="11" s="1"/>
  <c r="O1245" i="12" s="1"/>
  <c r="M1246" i="11"/>
  <c r="M1247" i="11"/>
  <c r="M1248" i="11"/>
  <c r="N1248" i="11" s="1"/>
  <c r="O1248" i="12" s="1"/>
  <c r="M1249" i="11"/>
  <c r="M1250" i="11"/>
  <c r="M1251" i="11"/>
  <c r="M1252" i="11"/>
  <c r="M1253" i="11"/>
  <c r="N1253" i="11" s="1"/>
  <c r="O1253" i="12" s="1"/>
  <c r="M1254" i="11"/>
  <c r="M1255" i="11"/>
  <c r="M1256" i="11"/>
  <c r="N1256" i="11" s="1"/>
  <c r="O1256" i="12" s="1"/>
  <c r="M1257" i="11"/>
  <c r="M1258" i="11"/>
  <c r="M1259" i="11"/>
  <c r="M1260" i="11"/>
  <c r="M1261" i="11"/>
  <c r="N1261" i="11" s="1"/>
  <c r="O1261" i="12" s="1"/>
  <c r="M1262" i="11"/>
  <c r="M1263" i="11"/>
  <c r="M1264" i="11"/>
  <c r="M1265" i="11"/>
  <c r="M1266" i="11"/>
  <c r="N1266" i="11" s="1"/>
  <c r="O1266" i="12" s="1"/>
  <c r="M1267" i="11"/>
  <c r="N1267" i="11" s="1"/>
  <c r="O1267" i="12" s="1"/>
  <c r="M1268" i="11"/>
  <c r="M1269" i="11"/>
  <c r="M1270" i="11"/>
  <c r="N1270" i="11" s="1"/>
  <c r="O1270" i="12" s="1"/>
  <c r="M1271" i="11"/>
  <c r="M1272" i="11"/>
  <c r="M1273" i="11"/>
  <c r="M1274" i="11"/>
  <c r="M1275" i="11"/>
  <c r="M1276" i="11"/>
  <c r="M1277" i="11"/>
  <c r="M1278" i="11"/>
  <c r="M1279" i="11"/>
  <c r="M1280" i="11"/>
  <c r="M1281" i="11"/>
  <c r="M1282" i="11"/>
  <c r="M1283" i="11"/>
  <c r="M1284" i="11"/>
  <c r="N1284" i="11" s="1"/>
  <c r="O1284" i="12" s="1"/>
  <c r="M1285" i="11"/>
  <c r="N1285" i="11" s="1"/>
  <c r="O1285" i="12" s="1"/>
  <c r="M1286" i="11"/>
  <c r="M1287" i="11"/>
  <c r="M1288" i="11"/>
  <c r="M1289" i="11"/>
  <c r="M1290" i="11"/>
  <c r="M1291" i="11"/>
  <c r="M1292" i="11"/>
  <c r="M1293" i="11"/>
  <c r="M1294" i="11"/>
  <c r="M1295" i="11"/>
  <c r="M1296" i="11"/>
  <c r="M1297" i="11"/>
  <c r="M1298" i="11"/>
  <c r="M1299" i="11"/>
  <c r="N1299" i="11" s="1"/>
  <c r="O1299" i="12" s="1"/>
  <c r="M1300" i="11"/>
  <c r="M1301" i="11"/>
  <c r="M1302" i="11"/>
  <c r="M1303" i="11"/>
  <c r="M1304" i="11"/>
  <c r="M1305" i="11"/>
  <c r="M1306" i="11"/>
  <c r="M1307" i="11"/>
  <c r="M1308" i="11"/>
  <c r="M1309" i="11"/>
  <c r="N1309" i="11" s="1"/>
  <c r="O1309" i="12" s="1"/>
  <c r="M1310" i="11"/>
  <c r="M1311" i="11"/>
  <c r="M1312" i="11"/>
  <c r="M1313" i="11"/>
  <c r="M1314" i="11"/>
  <c r="N1314" i="11" s="1"/>
  <c r="O1314" i="12" s="1"/>
  <c r="M1315" i="11"/>
  <c r="M1316" i="11"/>
  <c r="M1317" i="11"/>
  <c r="N1317" i="11" s="1"/>
  <c r="O1317" i="12" s="1"/>
  <c r="M1318" i="11"/>
  <c r="M1319" i="11"/>
  <c r="M1320" i="11"/>
  <c r="M1321" i="11"/>
  <c r="M1322" i="11"/>
  <c r="M1323" i="11"/>
  <c r="M1324" i="11"/>
  <c r="M1325" i="11"/>
  <c r="N1325" i="11" s="1"/>
  <c r="O1325" i="12" s="1"/>
  <c r="M1326" i="11"/>
  <c r="M1327" i="11"/>
  <c r="M1328" i="11"/>
  <c r="M1329" i="11"/>
  <c r="N1329" i="11" s="1"/>
  <c r="O1329" i="12" s="1"/>
  <c r="M1330" i="11"/>
  <c r="N1330" i="11" s="1"/>
  <c r="O1330" i="12" s="1"/>
  <c r="M1331" i="11"/>
  <c r="N1331" i="11" s="1"/>
  <c r="O1331" i="12" s="1"/>
  <c r="M1332" i="11"/>
  <c r="M1333" i="11"/>
  <c r="N1333" i="11" s="1"/>
  <c r="O1333" i="12" s="1"/>
  <c r="M1334" i="11"/>
  <c r="N1334" i="11" s="1"/>
  <c r="O1334" i="12" s="1"/>
  <c r="M1335" i="11"/>
  <c r="M1336" i="11"/>
  <c r="N1336" i="11" s="1"/>
  <c r="O1336" i="12" s="1"/>
  <c r="M1337" i="11"/>
  <c r="M1338" i="11"/>
  <c r="M1339" i="11"/>
  <c r="M1340" i="11"/>
  <c r="M1341" i="11"/>
  <c r="N1341" i="11" s="1"/>
  <c r="O1341" i="12" s="1"/>
  <c r="M1342" i="11"/>
  <c r="N1342" i="11" s="1"/>
  <c r="O1342" i="12" s="1"/>
  <c r="M1343" i="11"/>
  <c r="M1344" i="11"/>
  <c r="M1345" i="11"/>
  <c r="M1346" i="11"/>
  <c r="M1347" i="11"/>
  <c r="N1347" i="11" s="1"/>
  <c r="O1347" i="12" s="1"/>
  <c r="M1348" i="11"/>
  <c r="M1349" i="11"/>
  <c r="M1350" i="11"/>
  <c r="N1350" i="11" s="1"/>
  <c r="O1350" i="12" s="1"/>
  <c r="M1351" i="11"/>
  <c r="M1352" i="11"/>
  <c r="M1353" i="11"/>
  <c r="N1353" i="11" s="1"/>
  <c r="O1353" i="12" s="1"/>
  <c r="M1354" i="11"/>
  <c r="M1355" i="11"/>
  <c r="M1356" i="11"/>
  <c r="M1357" i="11"/>
  <c r="M1358" i="11"/>
  <c r="M1359" i="11"/>
  <c r="M1360" i="11"/>
  <c r="N1360" i="11" s="1"/>
  <c r="O1360" i="12" s="1"/>
  <c r="M1361" i="11"/>
  <c r="N1361" i="11" s="1"/>
  <c r="O1361" i="12" s="1"/>
  <c r="M1362" i="11"/>
  <c r="M1363" i="11"/>
  <c r="N1363" i="11" s="1"/>
  <c r="O1363" i="12" s="1"/>
  <c r="M1364" i="11"/>
  <c r="M1365" i="11"/>
  <c r="M1366" i="11"/>
  <c r="M1367" i="11"/>
  <c r="M1368" i="11"/>
  <c r="M1369" i="11"/>
  <c r="M1370" i="11"/>
  <c r="M1371" i="11"/>
  <c r="M1372" i="11"/>
  <c r="M1373" i="11"/>
  <c r="M1374" i="11"/>
  <c r="M1375" i="11"/>
  <c r="M1376" i="11"/>
  <c r="M1377" i="11"/>
  <c r="M1378" i="11"/>
  <c r="N1378" i="11" s="1"/>
  <c r="O1378" i="12" s="1"/>
  <c r="M1379" i="11"/>
  <c r="N1379" i="11" s="1"/>
  <c r="O1379" i="12" s="1"/>
  <c r="M1380" i="11"/>
  <c r="M1381" i="11"/>
  <c r="M1382" i="11"/>
  <c r="M1383" i="11"/>
  <c r="M1384" i="11"/>
  <c r="M1385" i="11"/>
  <c r="M1386" i="11"/>
  <c r="M1387" i="11"/>
  <c r="M1388" i="11"/>
  <c r="M1389" i="11"/>
  <c r="N1389" i="11" s="1"/>
  <c r="O1389" i="12" s="1"/>
  <c r="M1390" i="11"/>
  <c r="M1391" i="11"/>
  <c r="M1392" i="11"/>
  <c r="M1393" i="11"/>
  <c r="M1394" i="11"/>
  <c r="M1395" i="11"/>
  <c r="M1396" i="11"/>
  <c r="M1397" i="11"/>
  <c r="M1398" i="11"/>
  <c r="M1399" i="11"/>
  <c r="M1400" i="11"/>
  <c r="N1400" i="11" s="1"/>
  <c r="O1400" i="12" s="1"/>
  <c r="M1401" i="11"/>
  <c r="M1402" i="11"/>
  <c r="M1403" i="11"/>
  <c r="M1404" i="11"/>
  <c r="M1405" i="11"/>
  <c r="N1405" i="11" s="1"/>
  <c r="O1405" i="12" s="1"/>
  <c r="M1406" i="11"/>
  <c r="M1407" i="11"/>
  <c r="M1408" i="11"/>
  <c r="M1409" i="11"/>
  <c r="M1410" i="11"/>
  <c r="M1411" i="11"/>
  <c r="M1412" i="11"/>
  <c r="M1413" i="11"/>
  <c r="N1413" i="11" s="1"/>
  <c r="O1413" i="12" s="1"/>
  <c r="M1414" i="11"/>
  <c r="M1415" i="11"/>
  <c r="M1416" i="11"/>
  <c r="N1416" i="11" s="1"/>
  <c r="O1416" i="12" s="1"/>
  <c r="M1417" i="11"/>
  <c r="N1417" i="11" s="1"/>
  <c r="O1417" i="12" s="1"/>
  <c r="M1418" i="11"/>
  <c r="N1418" i="11" s="1"/>
  <c r="O1418" i="12" s="1"/>
  <c r="M1419" i="11"/>
  <c r="N1419" i="11" s="1"/>
  <c r="O1419" i="12" s="1"/>
  <c r="M1420" i="11"/>
  <c r="M1421" i="11"/>
  <c r="M1422" i="11"/>
  <c r="M1423" i="11"/>
  <c r="M1424" i="11"/>
  <c r="N1424" i="11" s="1"/>
  <c r="O1424" i="12" s="1"/>
  <c r="M1425" i="11"/>
  <c r="M1426" i="11"/>
  <c r="M1427" i="11"/>
  <c r="M1428" i="11"/>
  <c r="M1429" i="11"/>
  <c r="M1430" i="11"/>
  <c r="M1431" i="11"/>
  <c r="M1432" i="11"/>
  <c r="M1433" i="11"/>
  <c r="M1434" i="11"/>
  <c r="M1435" i="11"/>
  <c r="M1436" i="11"/>
  <c r="M1437" i="11"/>
  <c r="N1437" i="11" s="1"/>
  <c r="O1437" i="12" s="1"/>
  <c r="M1438" i="11"/>
  <c r="M1439" i="11"/>
  <c r="M1440" i="11"/>
  <c r="N1440" i="11" s="1"/>
  <c r="O1440" i="12" s="1"/>
  <c r="M1441" i="11"/>
  <c r="M1442" i="11"/>
  <c r="M1443" i="11"/>
  <c r="N1443" i="11" s="1"/>
  <c r="O1443" i="12" s="1"/>
  <c r="M1444" i="11"/>
  <c r="M1445" i="11"/>
  <c r="M1446" i="11"/>
  <c r="M1447" i="11"/>
  <c r="M1448" i="11"/>
  <c r="N1448" i="11" s="1"/>
  <c r="O1448" i="12" s="1"/>
  <c r="M1449" i="11"/>
  <c r="M1450" i="11"/>
  <c r="M1451" i="11"/>
  <c r="M1452" i="11"/>
  <c r="M1453" i="11"/>
  <c r="N1453" i="11" s="1"/>
  <c r="O1453" i="12" s="1"/>
  <c r="M1454" i="11"/>
  <c r="M1455" i="11"/>
  <c r="M1456" i="11"/>
  <c r="M1457" i="11"/>
  <c r="M1458" i="11"/>
  <c r="M1459" i="11"/>
  <c r="N1459" i="11" s="1"/>
  <c r="O1459" i="12" s="1"/>
  <c r="M1460" i="11"/>
  <c r="M1461" i="11"/>
  <c r="N1461" i="11" s="1"/>
  <c r="O1461" i="12" s="1"/>
  <c r="M1462" i="11"/>
  <c r="M1463" i="11"/>
  <c r="N1463" i="11" s="1"/>
  <c r="O1463" i="12" s="1"/>
  <c r="M1464" i="11"/>
  <c r="M1465" i="11"/>
  <c r="M1466" i="11"/>
  <c r="M1467" i="11"/>
  <c r="M1468" i="11"/>
  <c r="M1469" i="11"/>
  <c r="M1470" i="11"/>
  <c r="M1471" i="11"/>
  <c r="M1472" i="11"/>
  <c r="M1473" i="11"/>
  <c r="M1474" i="11"/>
  <c r="M1475" i="11"/>
  <c r="M1476" i="11"/>
  <c r="M1477" i="11"/>
  <c r="N1477" i="11" s="1"/>
  <c r="O1477" i="12" s="1"/>
  <c r="M1478" i="11"/>
  <c r="M1479" i="11"/>
  <c r="N1479" i="11" s="1"/>
  <c r="O1479" i="12" s="1"/>
  <c r="M1480" i="11"/>
  <c r="N1480" i="11" s="1"/>
  <c r="O1480" i="12" s="1"/>
  <c r="M1481" i="11"/>
  <c r="N1481" i="11" s="1"/>
  <c r="O1481" i="12" s="1"/>
  <c r="M1482" i="11"/>
  <c r="N1482" i="11" s="1"/>
  <c r="O1482" i="12" s="1"/>
  <c r="M1483" i="11"/>
  <c r="N1483" i="11" s="1"/>
  <c r="O1483" i="12" s="1"/>
  <c r="M1484" i="11"/>
  <c r="N1484" i="11" s="1"/>
  <c r="O1484" i="12" s="1"/>
  <c r="M1485" i="11"/>
  <c r="N1485" i="11" s="1"/>
  <c r="O1485" i="12" s="1"/>
  <c r="M1486" i="11"/>
  <c r="M1487" i="11"/>
  <c r="M1488" i="11"/>
  <c r="M1489" i="11"/>
  <c r="M1490" i="11"/>
  <c r="M1491" i="11"/>
  <c r="N1491" i="11" s="1"/>
  <c r="O1491" i="12" s="1"/>
  <c r="M1492" i="11"/>
  <c r="M1493" i="11"/>
  <c r="M1494" i="11"/>
  <c r="M1495" i="11"/>
  <c r="N1495" i="11" s="1"/>
  <c r="O1495" i="12" s="1"/>
  <c r="M1496" i="11"/>
  <c r="M1497" i="11"/>
  <c r="M1498" i="11"/>
  <c r="M1499" i="11"/>
  <c r="M1500" i="11"/>
  <c r="M1501" i="11"/>
  <c r="N1501" i="11" s="1"/>
  <c r="O1501" i="12" s="1"/>
  <c r="M1502" i="11"/>
  <c r="M1503" i="11"/>
  <c r="M1504" i="11"/>
  <c r="N1504" i="11" s="1"/>
  <c r="O1504" i="12" s="1"/>
  <c r="M1505" i="11"/>
  <c r="M1506" i="11"/>
  <c r="M1507" i="11"/>
  <c r="M1508" i="11"/>
  <c r="M1509" i="11"/>
  <c r="M1510" i="11"/>
  <c r="M1511" i="11"/>
  <c r="N1511" i="11" s="1"/>
  <c r="O1511" i="12" s="1"/>
  <c r="M1512" i="11"/>
  <c r="N1512" i="11" s="1"/>
  <c r="O1512" i="12" s="1"/>
  <c r="M1513" i="11"/>
  <c r="M1514" i="11"/>
  <c r="M1515" i="11"/>
  <c r="N1515" i="11" s="1"/>
  <c r="O1515" i="12" s="1"/>
  <c r="M1516" i="11"/>
  <c r="N1516" i="11" s="1"/>
  <c r="O1516" i="12" s="1"/>
  <c r="M1517" i="11"/>
  <c r="N1517" i="11" s="1"/>
  <c r="O1517" i="12" s="1"/>
  <c r="M1518" i="11"/>
  <c r="M1519" i="11"/>
  <c r="M1520" i="11"/>
  <c r="M1521" i="11"/>
  <c r="M1522" i="11"/>
  <c r="M1523" i="11"/>
  <c r="M1524" i="11"/>
  <c r="M1525" i="11"/>
  <c r="M1526" i="11"/>
  <c r="M1527" i="11"/>
  <c r="M1528" i="11"/>
  <c r="N1528" i="11" s="1"/>
  <c r="O1528" i="12" s="1"/>
  <c r="M1529" i="11"/>
  <c r="M1530" i="11"/>
  <c r="M1531" i="11"/>
  <c r="M1532" i="11"/>
  <c r="M1533" i="11"/>
  <c r="M1534" i="11"/>
  <c r="M1535" i="11"/>
  <c r="M1536" i="11"/>
  <c r="N1536" i="11" s="1"/>
  <c r="O1536" i="12" s="1"/>
  <c r="M1537" i="11"/>
  <c r="M1538" i="11"/>
  <c r="M1539" i="11"/>
  <c r="N1539" i="11" s="1"/>
  <c r="O1539" i="12" s="1"/>
  <c r="M1540" i="11"/>
  <c r="M1541" i="11"/>
  <c r="M1542" i="11"/>
  <c r="M1543" i="11"/>
  <c r="N1543" i="11" s="1"/>
  <c r="O1543" i="12" s="1"/>
  <c r="M1544" i="11"/>
  <c r="M1545" i="11"/>
  <c r="M1546" i="11"/>
  <c r="M1547" i="11"/>
  <c r="M1548" i="11"/>
  <c r="M1549" i="11"/>
  <c r="M1550" i="11"/>
  <c r="M1551" i="11"/>
  <c r="M1552" i="11"/>
  <c r="M1553" i="11"/>
  <c r="M1554" i="11"/>
  <c r="M1555" i="11"/>
  <c r="M1556" i="11"/>
  <c r="M1557" i="11"/>
  <c r="M1558" i="11"/>
  <c r="M1559" i="11"/>
  <c r="M1560" i="11"/>
  <c r="N1560" i="11" s="1"/>
  <c r="O1560" i="12" s="1"/>
  <c r="M1561" i="11"/>
  <c r="M1562" i="11"/>
  <c r="M1563" i="11"/>
  <c r="M1564" i="11"/>
  <c r="M1565" i="11"/>
  <c r="N1565" i="11" s="1"/>
  <c r="O1565" i="12" s="1"/>
  <c r="M1566" i="11"/>
  <c r="M1567" i="11"/>
  <c r="M1568" i="11"/>
  <c r="N1568" i="11" s="1"/>
  <c r="O1568" i="12" s="1"/>
  <c r="M1569" i="11"/>
  <c r="M1570" i="11"/>
  <c r="M1571" i="11"/>
  <c r="N1571" i="11" s="1"/>
  <c r="O1571" i="12" s="1"/>
  <c r="M1572" i="11"/>
  <c r="M1573" i="11"/>
  <c r="N1573" i="11" s="1"/>
  <c r="O1573" i="12" s="1"/>
  <c r="M1574" i="11"/>
  <c r="M1575" i="11"/>
  <c r="N1575" i="11" s="1"/>
  <c r="O1575" i="12" s="1"/>
  <c r="M1576" i="11"/>
  <c r="M1577" i="11"/>
  <c r="M1578" i="11"/>
  <c r="M1579" i="11"/>
  <c r="M1580" i="11"/>
  <c r="N1580" i="11" s="1"/>
  <c r="O1580" i="12" s="1"/>
  <c r="M1581" i="11"/>
  <c r="N1581" i="11" s="1"/>
  <c r="O1581" i="12" s="1"/>
  <c r="M1582" i="11"/>
  <c r="M1583" i="11"/>
  <c r="N1583" i="11" s="1"/>
  <c r="O1583" i="12" s="1"/>
  <c r="M1584" i="11"/>
  <c r="M1585" i="11"/>
  <c r="M1586" i="11"/>
  <c r="M1587" i="11"/>
  <c r="M1588" i="11"/>
  <c r="M1589" i="11"/>
  <c r="N1589" i="11" s="1"/>
  <c r="O1589" i="12" s="1"/>
  <c r="M1590" i="11"/>
  <c r="M1591" i="11"/>
  <c r="N1591" i="11" s="1"/>
  <c r="O1591" i="12" s="1"/>
  <c r="M1592" i="11"/>
  <c r="N1592" i="11" s="1"/>
  <c r="O1592" i="12" s="1"/>
  <c r="M1593" i="11"/>
  <c r="M1594" i="11"/>
  <c r="N1594" i="11" s="1"/>
  <c r="O1594" i="12" s="1"/>
  <c r="M1595" i="11"/>
  <c r="M1596" i="11"/>
  <c r="M1597" i="11"/>
  <c r="N1597" i="11" s="1"/>
  <c r="O1597" i="12" s="1"/>
  <c r="M1598" i="11"/>
  <c r="M1599" i="11"/>
  <c r="M1600" i="11"/>
  <c r="M1601" i="11"/>
  <c r="M1602" i="11"/>
  <c r="M1603" i="11"/>
  <c r="M1604" i="11"/>
  <c r="M1605" i="11"/>
  <c r="M1606" i="11"/>
  <c r="M1607" i="11"/>
  <c r="M1608" i="11"/>
  <c r="M1609" i="11"/>
  <c r="M1610" i="11"/>
  <c r="M1611" i="11"/>
  <c r="M1612" i="11"/>
  <c r="M1613" i="11"/>
  <c r="M1614" i="11"/>
  <c r="M1615" i="11"/>
  <c r="M1616" i="11"/>
  <c r="M1617" i="11"/>
  <c r="M1618" i="11"/>
  <c r="N1618" i="11" s="1"/>
  <c r="O1618" i="12" s="1"/>
  <c r="M1619" i="11"/>
  <c r="N1619" i="11" s="1"/>
  <c r="O1619" i="12" s="1"/>
  <c r="M1620" i="11"/>
  <c r="N1620" i="11" s="1"/>
  <c r="O1620" i="12" s="1"/>
  <c r="M1621" i="11"/>
  <c r="M1622" i="11"/>
  <c r="M1623" i="11"/>
  <c r="N1623" i="11" s="1"/>
  <c r="O1623" i="12" s="1"/>
  <c r="M1624" i="11"/>
  <c r="N1624" i="11" s="1"/>
  <c r="O1624" i="12" s="1"/>
  <c r="M1625" i="11"/>
  <c r="M1626" i="11"/>
  <c r="M1627" i="11"/>
  <c r="M1628" i="11"/>
  <c r="M1629" i="11"/>
  <c r="N1629" i="11" s="1"/>
  <c r="O1629" i="12" s="1"/>
  <c r="M1630" i="11"/>
  <c r="M1631" i="11"/>
  <c r="M1632" i="11"/>
  <c r="N1632" i="11" s="1"/>
  <c r="O1632" i="12" s="1"/>
  <c r="M1633" i="11"/>
  <c r="M1634" i="11"/>
  <c r="M1635" i="11"/>
  <c r="N1635" i="11" s="1"/>
  <c r="O1635" i="12" s="1"/>
  <c r="M1636" i="11"/>
  <c r="M1637" i="11"/>
  <c r="N1637" i="11" s="1"/>
  <c r="O1637" i="12" s="1"/>
  <c r="M1638" i="11"/>
  <c r="M1639" i="11"/>
  <c r="N1639" i="11" s="1"/>
  <c r="O1639" i="12" s="1"/>
  <c r="M1640" i="11"/>
  <c r="N1640" i="11" s="1"/>
  <c r="O1640" i="12" s="1"/>
  <c r="M1641" i="11"/>
  <c r="M1642" i="11"/>
  <c r="M1643" i="11"/>
  <c r="M1644" i="11"/>
  <c r="M1645" i="11"/>
  <c r="N1645" i="11" s="1"/>
  <c r="O1645" i="12" s="1"/>
  <c r="M1646" i="11"/>
  <c r="N1646" i="11" s="1"/>
  <c r="O1646" i="12" s="1"/>
  <c r="M1647" i="11"/>
  <c r="M1648" i="11"/>
  <c r="N1648" i="11" s="1"/>
  <c r="O1648" i="12" s="1"/>
  <c r="M1649" i="11"/>
  <c r="M1650" i="11"/>
  <c r="N1650" i="11" s="1"/>
  <c r="O1650" i="12" s="1"/>
  <c r="M1651" i="11"/>
  <c r="M1652" i="11"/>
  <c r="M1653" i="11"/>
  <c r="M1654" i="11"/>
  <c r="M1655" i="11"/>
  <c r="N1655" i="11" s="1"/>
  <c r="O1655" i="12" s="1"/>
  <c r="M1656" i="11"/>
  <c r="M1657" i="11"/>
  <c r="M1658" i="11"/>
  <c r="N1658" i="11" s="1"/>
  <c r="O1658" i="12" s="1"/>
  <c r="M1659" i="11"/>
  <c r="M1660" i="11"/>
  <c r="M1661" i="11"/>
  <c r="N1661" i="11" s="1"/>
  <c r="O1661" i="12" s="1"/>
  <c r="M1662" i="11"/>
  <c r="M1663" i="11"/>
  <c r="M1664" i="11"/>
  <c r="N1664" i="11" s="1"/>
  <c r="O1664" i="12" s="1"/>
  <c r="M1665" i="11"/>
  <c r="M1666" i="11"/>
  <c r="M1667" i="11"/>
  <c r="M1668" i="11"/>
  <c r="M1669" i="11"/>
  <c r="M1670" i="11"/>
  <c r="M1671" i="11"/>
  <c r="N1671" i="11" s="1"/>
  <c r="O1671" i="12" s="1"/>
  <c r="M1672" i="11"/>
  <c r="M1673" i="11"/>
  <c r="M1674" i="11"/>
  <c r="M1675" i="11"/>
  <c r="M1676" i="11"/>
  <c r="M1677" i="11"/>
  <c r="M1678" i="11"/>
  <c r="M1679" i="11"/>
  <c r="M1680" i="11"/>
  <c r="M1681" i="11"/>
  <c r="M1682" i="11"/>
  <c r="N1682" i="11" s="1"/>
  <c r="O1682" i="12" s="1"/>
  <c r="M1683" i="11"/>
  <c r="N1683" i="11" s="1"/>
  <c r="O1683" i="12" s="1"/>
  <c r="M1684" i="11"/>
  <c r="M1685" i="11"/>
  <c r="M1686" i="11"/>
  <c r="M1687" i="11"/>
  <c r="N1687" i="11" s="1"/>
  <c r="O1687" i="12" s="1"/>
  <c r="M1688" i="11"/>
  <c r="M1689" i="11"/>
  <c r="M1690" i="11"/>
  <c r="M1691" i="11"/>
  <c r="M1692" i="11"/>
  <c r="M1693" i="11"/>
  <c r="N1693" i="11" s="1"/>
  <c r="O1693" i="12" s="1"/>
  <c r="M1694" i="11"/>
  <c r="M1695" i="11"/>
  <c r="M1696" i="11"/>
  <c r="M1697" i="11"/>
  <c r="M1698" i="11"/>
  <c r="M1699" i="11"/>
  <c r="M1700" i="11"/>
  <c r="M1701" i="11"/>
  <c r="N1701" i="11" s="1"/>
  <c r="O1701" i="12" s="1"/>
  <c r="M1702" i="11"/>
  <c r="M1703" i="11"/>
  <c r="M1704" i="11"/>
  <c r="N1704" i="11" s="1"/>
  <c r="O1704" i="12" s="1"/>
  <c r="M1705" i="11"/>
  <c r="M1706" i="11"/>
  <c r="N1706" i="11" s="1"/>
  <c r="O1706" i="12" s="1"/>
  <c r="M1707" i="11"/>
  <c r="N1707" i="11" s="1"/>
  <c r="O1707" i="12" s="1"/>
  <c r="M1708" i="11"/>
  <c r="N1708" i="11" s="1"/>
  <c r="O1708" i="12" s="1"/>
  <c r="M1709" i="11"/>
  <c r="N1709" i="11" s="1"/>
  <c r="O1709" i="12" s="1"/>
  <c r="M1710" i="11"/>
  <c r="N1710" i="11" s="1"/>
  <c r="O1710" i="12" s="1"/>
  <c r="M1711" i="11"/>
  <c r="N1711" i="11" s="1"/>
  <c r="O1711" i="12" s="1"/>
  <c r="M1712" i="11"/>
  <c r="N1712" i="11" s="1"/>
  <c r="O1712" i="12" s="1"/>
  <c r="M1713" i="11"/>
  <c r="M1714" i="11"/>
  <c r="N1714" i="11" s="1"/>
  <c r="O1714" i="12" s="1"/>
  <c r="M1715" i="11"/>
  <c r="M1716" i="11"/>
  <c r="M1717" i="11"/>
  <c r="N1717" i="11" s="1"/>
  <c r="O1717" i="12" s="1"/>
  <c r="M1718" i="11"/>
  <c r="M1719" i="11"/>
  <c r="M1720" i="11"/>
  <c r="M1721" i="11"/>
  <c r="M1722" i="11"/>
  <c r="M1723" i="11"/>
  <c r="M1724" i="11"/>
  <c r="M1725" i="11"/>
  <c r="M1726" i="11"/>
  <c r="M1727" i="11"/>
  <c r="M1728" i="11"/>
  <c r="N1728" i="11" s="1"/>
  <c r="O1728" i="12" s="1"/>
  <c r="M1729" i="11"/>
  <c r="M1730" i="11"/>
  <c r="N1730" i="11" s="1"/>
  <c r="O1730" i="12" s="1"/>
  <c r="M1731" i="11"/>
  <c r="N1731" i="11" s="1"/>
  <c r="O1731" i="12" s="1"/>
  <c r="M1732" i="11"/>
  <c r="N1732" i="11" s="1"/>
  <c r="O1732" i="12" s="1"/>
  <c r="M1733" i="11"/>
  <c r="M1734" i="11"/>
  <c r="M1735" i="11"/>
  <c r="M1736" i="11"/>
  <c r="M1737" i="11"/>
  <c r="M1738" i="11"/>
  <c r="N1738" i="11" s="1"/>
  <c r="O1738" i="12" s="1"/>
  <c r="M1739" i="11"/>
  <c r="M1740" i="11"/>
  <c r="N1740" i="11" s="1"/>
  <c r="O1740" i="12" s="1"/>
  <c r="M1741" i="11"/>
  <c r="M1742" i="11"/>
  <c r="M1743" i="11"/>
  <c r="M1744" i="11"/>
  <c r="N1744" i="11" s="1"/>
  <c r="O1744" i="12" s="1"/>
  <c r="M1745" i="11"/>
  <c r="M1746" i="11"/>
  <c r="N1746" i="11" s="1"/>
  <c r="O1746" i="12" s="1"/>
  <c r="M1747" i="11"/>
  <c r="M1748" i="11"/>
  <c r="M1749" i="11"/>
  <c r="M1750" i="11"/>
  <c r="M1751" i="11"/>
  <c r="N1751" i="11" s="1"/>
  <c r="O1751" i="12" s="1"/>
  <c r="M1752" i="11"/>
  <c r="N1752" i="11" s="1"/>
  <c r="O1752" i="12" s="1"/>
  <c r="M1753" i="11"/>
  <c r="M1754" i="11"/>
  <c r="M1755" i="11"/>
  <c r="M1756" i="11"/>
  <c r="M1757" i="11"/>
  <c r="N1757" i="11" s="1"/>
  <c r="O1757" i="12" s="1"/>
  <c r="M1758" i="11"/>
  <c r="N1758" i="11" s="1"/>
  <c r="O1758" i="12" s="1"/>
  <c r="M1759" i="11"/>
  <c r="N1759" i="11" s="1"/>
  <c r="O1759" i="12" s="1"/>
  <c r="M1760" i="11"/>
  <c r="M1761" i="11"/>
  <c r="M1762" i="11"/>
  <c r="N1762" i="11" s="1"/>
  <c r="O1762" i="12" s="1"/>
  <c r="M1763" i="11"/>
  <c r="M1764" i="11"/>
  <c r="M1765" i="11"/>
  <c r="M1766" i="11"/>
  <c r="M1767" i="11"/>
  <c r="N1767" i="11" s="1"/>
  <c r="O1767" i="12" s="1"/>
  <c r="M1768" i="11"/>
  <c r="N1768" i="11" s="1"/>
  <c r="O1768" i="12" s="1"/>
  <c r="M1769" i="11"/>
  <c r="M1770" i="11"/>
  <c r="M1771" i="11"/>
  <c r="M1772" i="11"/>
  <c r="N1772" i="11" s="1"/>
  <c r="O1772" i="12" s="1"/>
  <c r="M1773" i="11"/>
  <c r="N1773" i="11" s="1"/>
  <c r="O1773" i="12" s="1"/>
  <c r="M1774" i="11"/>
  <c r="M1775" i="11"/>
  <c r="M1776" i="11"/>
  <c r="N1776" i="11" s="1"/>
  <c r="O1776" i="12" s="1"/>
  <c r="M1777" i="11"/>
  <c r="M1778" i="11"/>
  <c r="N1778" i="11" s="1"/>
  <c r="O1778" i="12" s="1"/>
  <c r="M1779" i="11"/>
  <c r="N1779" i="11" s="1"/>
  <c r="O1779" i="12" s="1"/>
  <c r="M1780" i="11"/>
  <c r="M1781" i="11"/>
  <c r="M1782" i="11"/>
  <c r="M1783" i="11"/>
  <c r="N1783" i="11" s="1"/>
  <c r="O1783" i="12" s="1"/>
  <c r="M1784" i="11"/>
  <c r="M1785" i="11"/>
  <c r="M1786" i="11"/>
  <c r="M1787" i="11"/>
  <c r="M1788" i="11"/>
  <c r="M1789" i="11"/>
  <c r="N1789" i="11" s="1"/>
  <c r="O1789" i="12" s="1"/>
  <c r="M1790" i="11"/>
  <c r="N1790" i="11" s="1"/>
  <c r="O1790" i="12" s="1"/>
  <c r="M1791" i="11"/>
  <c r="N1791" i="11" s="1"/>
  <c r="O1791" i="12" s="1"/>
  <c r="M1792" i="11"/>
  <c r="M1793" i="11"/>
  <c r="M1794" i="11"/>
  <c r="M1795" i="11"/>
  <c r="N1795" i="11" s="1"/>
  <c r="O1795" i="12" s="1"/>
  <c r="M1796" i="11"/>
  <c r="M1797" i="11"/>
  <c r="N1797" i="11" s="1"/>
  <c r="O1797" i="12" s="1"/>
  <c r="M1798" i="11"/>
  <c r="M1799" i="11"/>
  <c r="N1799" i="11" s="1"/>
  <c r="O1799" i="12" s="1"/>
  <c r="M1800" i="11"/>
  <c r="N1800" i="11" s="1"/>
  <c r="O1800" i="12" s="1"/>
  <c r="M1801" i="11"/>
  <c r="M1802" i="11"/>
  <c r="M1803" i="11"/>
  <c r="M1804" i="11"/>
  <c r="M1805" i="11"/>
  <c r="N1805" i="11" s="1"/>
  <c r="O1805" i="12" s="1"/>
  <c r="M1806" i="11"/>
  <c r="M1807" i="11"/>
  <c r="M1808" i="11"/>
  <c r="M1809" i="11"/>
  <c r="M1810" i="11"/>
  <c r="M1811" i="11"/>
  <c r="M1812" i="11"/>
  <c r="M1813" i="11"/>
  <c r="N1813" i="11" s="1"/>
  <c r="O1813" i="12" s="1"/>
  <c r="M1814" i="11"/>
  <c r="M1815" i="11"/>
  <c r="N1815" i="11" s="1"/>
  <c r="O1815" i="12" s="1"/>
  <c r="M1816" i="11"/>
  <c r="M1817" i="11"/>
  <c r="N1817" i="11" s="1"/>
  <c r="O1817" i="12" s="1"/>
  <c r="M1818" i="11"/>
  <c r="M1819" i="11"/>
  <c r="M1820" i="11"/>
  <c r="N1820" i="11" s="1"/>
  <c r="O1820" i="12" s="1"/>
  <c r="M1821" i="11"/>
  <c r="M1822" i="11"/>
  <c r="N1822" i="11" s="1"/>
  <c r="O1822" i="12" s="1"/>
  <c r="M1823" i="11"/>
  <c r="N1823" i="11" s="1"/>
  <c r="O1823" i="12" s="1"/>
  <c r="M1824" i="11"/>
  <c r="M1825" i="11"/>
  <c r="M1826" i="11"/>
  <c r="M1827" i="11"/>
  <c r="N1827" i="11" s="1"/>
  <c r="O1827" i="12" s="1"/>
  <c r="M1828" i="11"/>
  <c r="M1829" i="11"/>
  <c r="N1829" i="11" s="1"/>
  <c r="O1829" i="12" s="1"/>
  <c r="M1830" i="11"/>
  <c r="M1831" i="11"/>
  <c r="M1832" i="11"/>
  <c r="M1833" i="11"/>
  <c r="M1834" i="11"/>
  <c r="M1835" i="11"/>
  <c r="M1836" i="11"/>
  <c r="M1837" i="11"/>
  <c r="N1837" i="11" s="1"/>
  <c r="O1837" i="12" s="1"/>
  <c r="M1838" i="11"/>
  <c r="M1839" i="11"/>
  <c r="M1840" i="11"/>
  <c r="M1841" i="11"/>
  <c r="M1842" i="11"/>
  <c r="N1842" i="11" s="1"/>
  <c r="O1842" i="12" s="1"/>
  <c r="M1843" i="11"/>
  <c r="M1844" i="11"/>
  <c r="M1845" i="11"/>
  <c r="N1845" i="11" s="1"/>
  <c r="O1845" i="12" s="1"/>
  <c r="M1846" i="11"/>
  <c r="M1847" i="11"/>
  <c r="N1847" i="11" s="1"/>
  <c r="O1847" i="12" s="1"/>
  <c r="M1848" i="11"/>
  <c r="N1848" i="11" s="1"/>
  <c r="O1848" i="12" s="1"/>
  <c r="M1849" i="11"/>
  <c r="M1850" i="11"/>
  <c r="M1851" i="11"/>
  <c r="N1851" i="11" s="1"/>
  <c r="O1851" i="12" s="1"/>
  <c r="M1852" i="11"/>
  <c r="N1852" i="11" s="1"/>
  <c r="O1852" i="12" s="1"/>
  <c r="M1853" i="11"/>
  <c r="N1853" i="11" s="1"/>
  <c r="O1853" i="12" s="1"/>
  <c r="M1854" i="11"/>
  <c r="M1855" i="11"/>
  <c r="M1856" i="11"/>
  <c r="N1856" i="11" s="1"/>
  <c r="O1856" i="12" s="1"/>
  <c r="M1857" i="11"/>
  <c r="M1858" i="11"/>
  <c r="N1858" i="11" s="1"/>
  <c r="O1858" i="12" s="1"/>
  <c r="M1859" i="11"/>
  <c r="M1860" i="11"/>
  <c r="M1861" i="11"/>
  <c r="M1862" i="11"/>
  <c r="M1863" i="11"/>
  <c r="M1864" i="11"/>
  <c r="N1864" i="11" s="1"/>
  <c r="O1864" i="12" s="1"/>
  <c r="M1865" i="11"/>
  <c r="M1866" i="11"/>
  <c r="M1867" i="11"/>
  <c r="M1868" i="11"/>
  <c r="M1869" i="11"/>
  <c r="N1869" i="11" s="1"/>
  <c r="O1869" i="12" s="1"/>
  <c r="M1870" i="11"/>
  <c r="N1870" i="11" s="1"/>
  <c r="O1870" i="12" s="1"/>
  <c r="M1871" i="11"/>
  <c r="N1871" i="11" s="1"/>
  <c r="O1871" i="12" s="1"/>
  <c r="M1872" i="11"/>
  <c r="M1873" i="11"/>
  <c r="M1874" i="11"/>
  <c r="N1874" i="11" s="1"/>
  <c r="O1874" i="12" s="1"/>
  <c r="M1875" i="11"/>
  <c r="M1876" i="11"/>
  <c r="M1877" i="11"/>
  <c r="M1878" i="11"/>
  <c r="M1879" i="11"/>
  <c r="N1879" i="11" s="1"/>
  <c r="O1879" i="12" s="1"/>
  <c r="M1880" i="11"/>
  <c r="N1880" i="11" s="1"/>
  <c r="O1880" i="12" s="1"/>
  <c r="M1881" i="11"/>
  <c r="M1882" i="11"/>
  <c r="N1882" i="11" s="1"/>
  <c r="O1882" i="12" s="1"/>
  <c r="M1883" i="11"/>
  <c r="M1884" i="11"/>
  <c r="M1885" i="11"/>
  <c r="N1885" i="11" s="1"/>
  <c r="O1885" i="12" s="1"/>
  <c r="M1886" i="11"/>
  <c r="M1887" i="11"/>
  <c r="M1888" i="11"/>
  <c r="N1888" i="11" s="1"/>
  <c r="O1888" i="12" s="1"/>
  <c r="M1889" i="11"/>
  <c r="M1890" i="11"/>
  <c r="N1890" i="11" s="1"/>
  <c r="O1890" i="12" s="1"/>
  <c r="M1891" i="11"/>
  <c r="N1891" i="11" s="1"/>
  <c r="O1891" i="12" s="1"/>
  <c r="M1892" i="11"/>
  <c r="M1893" i="11"/>
  <c r="M1894" i="11"/>
  <c r="M1895" i="11"/>
  <c r="N1895" i="11" s="1"/>
  <c r="O1895" i="12" s="1"/>
  <c r="M1896" i="11"/>
  <c r="M1897" i="11"/>
  <c r="M1898" i="11"/>
  <c r="M1899" i="11"/>
  <c r="M1900" i="11"/>
  <c r="M1901" i="11"/>
  <c r="M1902" i="11"/>
  <c r="N1902" i="11" s="1"/>
  <c r="O1902" i="12" s="1"/>
  <c r="M1903" i="11"/>
  <c r="M1904" i="11"/>
  <c r="M1905" i="11"/>
  <c r="M1906" i="11"/>
  <c r="M1907" i="11"/>
  <c r="N1907" i="11" s="1"/>
  <c r="O1907" i="12" s="1"/>
  <c r="M1908" i="11"/>
  <c r="M1909" i="11"/>
  <c r="N1909" i="11" s="1"/>
  <c r="O1909" i="12" s="1"/>
  <c r="M1910" i="11"/>
  <c r="M1911" i="11"/>
  <c r="N1911" i="11" s="1"/>
  <c r="O1911" i="12" s="1"/>
  <c r="M1912" i="11"/>
  <c r="N1912" i="11" s="1"/>
  <c r="O1912" i="12" s="1"/>
  <c r="M1913" i="11"/>
  <c r="M1914" i="11"/>
  <c r="M1915" i="11"/>
  <c r="M1916" i="11"/>
  <c r="M1917" i="11"/>
  <c r="N1917" i="11" s="1"/>
  <c r="O1917" i="12" s="1"/>
  <c r="M1918" i="11"/>
  <c r="M1919" i="11"/>
  <c r="M1920" i="11"/>
  <c r="M1921" i="11"/>
  <c r="M1922" i="11"/>
  <c r="M1923" i="11"/>
  <c r="M1924" i="11"/>
  <c r="M1925" i="11"/>
  <c r="N1925" i="11" s="1"/>
  <c r="O1925" i="12" s="1"/>
  <c r="M1926" i="11"/>
  <c r="M1927" i="11"/>
  <c r="N1927" i="11" s="1"/>
  <c r="O1927" i="12" s="1"/>
  <c r="M1928" i="11"/>
  <c r="N1928" i="11" s="1"/>
  <c r="O1928" i="12" s="1"/>
  <c r="M1929" i="11"/>
  <c r="M1930" i="11"/>
  <c r="N1930" i="11" s="1"/>
  <c r="O1930" i="12" s="1"/>
  <c r="M1931" i="11"/>
  <c r="N1931" i="11" s="1"/>
  <c r="O1931" i="12" s="1"/>
  <c r="M1932" i="11"/>
  <c r="M1933" i="11"/>
  <c r="M1934" i="11"/>
  <c r="M1935" i="11"/>
  <c r="M1936" i="11"/>
  <c r="M1937" i="11"/>
  <c r="M1938" i="11"/>
  <c r="N1938" i="11" s="1"/>
  <c r="O1938" i="12" s="1"/>
  <c r="M1939" i="11"/>
  <c r="N1939" i="11" s="1"/>
  <c r="O1939" i="12" s="1"/>
  <c r="M1940" i="11"/>
  <c r="M1941" i="11"/>
  <c r="N1941" i="11" s="1"/>
  <c r="O1941" i="12" s="1"/>
  <c r="M1942" i="11"/>
  <c r="M1943" i="11"/>
  <c r="N1943" i="11" s="1"/>
  <c r="O1943" i="12" s="1"/>
  <c r="M1944" i="11"/>
  <c r="M1945" i="11"/>
  <c r="M1946" i="11"/>
  <c r="M1947" i="11"/>
  <c r="M1948" i="11"/>
  <c r="M1949" i="11"/>
  <c r="M1950" i="11"/>
  <c r="M1951" i="11"/>
  <c r="N1951" i="11" s="1"/>
  <c r="O1951" i="12" s="1"/>
  <c r="M1952" i="11"/>
  <c r="M1953" i="11"/>
  <c r="M1954" i="11"/>
  <c r="M1955" i="11"/>
  <c r="N1955" i="11" s="1"/>
  <c r="O1955" i="12" s="1"/>
  <c r="M1956" i="11"/>
  <c r="M1957" i="11"/>
  <c r="M1958" i="11"/>
  <c r="M1959" i="11"/>
  <c r="M1960" i="11"/>
  <c r="M1961" i="11"/>
  <c r="M1962" i="11"/>
  <c r="M1963" i="11"/>
  <c r="N1963" i="11" s="1"/>
  <c r="O1963" i="12" s="1"/>
  <c r="M1964" i="11"/>
  <c r="M1965" i="11"/>
  <c r="N1965" i="11" s="1"/>
  <c r="O1965" i="12" s="1"/>
  <c r="M1966" i="11"/>
  <c r="M1967" i="11"/>
  <c r="M1968" i="11"/>
  <c r="N1968" i="11" s="1"/>
  <c r="O1968" i="12" s="1"/>
  <c r="M1969" i="11"/>
  <c r="M1970" i="11"/>
  <c r="N1970" i="11" s="1"/>
  <c r="O1970" i="12" s="1"/>
  <c r="M1971" i="11"/>
  <c r="M1972" i="11"/>
  <c r="M1973" i="11"/>
  <c r="M1974" i="11"/>
  <c r="M1975" i="11"/>
  <c r="N1975" i="11" s="1"/>
  <c r="O1975" i="12" s="1"/>
  <c r="M1976" i="11"/>
  <c r="N1976" i="11" s="1"/>
  <c r="O1976" i="12" s="1"/>
  <c r="M1977" i="11"/>
  <c r="M1978" i="11"/>
  <c r="M1979" i="11"/>
  <c r="M1980" i="11"/>
  <c r="N1980" i="11" s="1"/>
  <c r="O1980" i="12" s="1"/>
  <c r="M1981" i="11"/>
  <c r="N1981" i="11" s="1"/>
  <c r="O1981" i="12" s="1"/>
  <c r="M1982" i="11"/>
  <c r="N1982" i="11" s="1"/>
  <c r="O1982" i="12" s="1"/>
  <c r="M1983" i="11"/>
  <c r="N1983" i="11" s="1"/>
  <c r="O1983" i="12" s="1"/>
  <c r="M1984" i="11"/>
  <c r="M1985" i="11"/>
  <c r="M1986" i="11"/>
  <c r="N1986" i="11" s="1"/>
  <c r="O1986" i="12" s="1"/>
  <c r="M1987" i="11"/>
  <c r="L2" i="11"/>
  <c r="M2" i="12" s="1"/>
  <c r="L3" i="11"/>
  <c r="M3" i="12" s="1"/>
  <c r="L4" i="11"/>
  <c r="M4" i="12" s="1"/>
  <c r="L5" i="11"/>
  <c r="M5" i="12" s="1"/>
  <c r="L6" i="11"/>
  <c r="M6" i="12" s="1"/>
  <c r="L7" i="11"/>
  <c r="M7" i="12" s="1"/>
  <c r="L8" i="11"/>
  <c r="M8" i="12" s="1"/>
  <c r="L9" i="11"/>
  <c r="M9" i="12" s="1"/>
  <c r="L10" i="11"/>
  <c r="M10" i="12" s="1"/>
  <c r="L11" i="11"/>
  <c r="M11" i="12" s="1"/>
  <c r="L12" i="11"/>
  <c r="M12" i="12" s="1"/>
  <c r="L13" i="11"/>
  <c r="M13" i="12" s="1"/>
  <c r="L14" i="11"/>
  <c r="M14" i="12" s="1"/>
  <c r="L15" i="11"/>
  <c r="M15" i="12" s="1"/>
  <c r="L16" i="11"/>
  <c r="M16" i="12" s="1"/>
  <c r="L17" i="11"/>
  <c r="M17" i="12" s="1"/>
  <c r="L18" i="11"/>
  <c r="M18" i="12" s="1"/>
  <c r="L19" i="11"/>
  <c r="M19" i="12" s="1"/>
  <c r="L20" i="11"/>
  <c r="M20" i="12" s="1"/>
  <c r="L21" i="11"/>
  <c r="M21" i="12" s="1"/>
  <c r="L22" i="11"/>
  <c r="M22" i="12" s="1"/>
  <c r="L23" i="11"/>
  <c r="M23" i="12" s="1"/>
  <c r="L24" i="11"/>
  <c r="M24" i="12" s="1"/>
  <c r="L25" i="11"/>
  <c r="M25" i="12" s="1"/>
  <c r="L26" i="11"/>
  <c r="M26" i="12" s="1"/>
  <c r="L27" i="11"/>
  <c r="M27" i="12" s="1"/>
  <c r="L28" i="11"/>
  <c r="M28" i="12" s="1"/>
  <c r="L29" i="11"/>
  <c r="M29" i="12" s="1"/>
  <c r="L30" i="11"/>
  <c r="M30" i="12" s="1"/>
  <c r="L31" i="11"/>
  <c r="M31" i="12" s="1"/>
  <c r="L32" i="11"/>
  <c r="M32" i="12" s="1"/>
  <c r="L33" i="11"/>
  <c r="M33" i="12" s="1"/>
  <c r="L34" i="11"/>
  <c r="M34" i="12" s="1"/>
  <c r="L35" i="11"/>
  <c r="M35" i="12" s="1"/>
  <c r="L36" i="11"/>
  <c r="M36" i="12" s="1"/>
  <c r="L37" i="11"/>
  <c r="M37" i="12" s="1"/>
  <c r="L38" i="11"/>
  <c r="M38" i="12" s="1"/>
  <c r="L39" i="11"/>
  <c r="M39" i="12" s="1"/>
  <c r="L40" i="11"/>
  <c r="M40" i="12" s="1"/>
  <c r="L41" i="11"/>
  <c r="M41" i="12" s="1"/>
  <c r="L42" i="11"/>
  <c r="M42" i="12" s="1"/>
  <c r="L43" i="11"/>
  <c r="M43" i="12" s="1"/>
  <c r="L44" i="11"/>
  <c r="M44" i="12" s="1"/>
  <c r="L45" i="11"/>
  <c r="M45" i="12" s="1"/>
  <c r="L46" i="11"/>
  <c r="M46" i="12" s="1"/>
  <c r="L47" i="11"/>
  <c r="M47" i="12" s="1"/>
  <c r="L48" i="11"/>
  <c r="M48" i="12" s="1"/>
  <c r="L49" i="11"/>
  <c r="M49" i="12" s="1"/>
  <c r="L50" i="11"/>
  <c r="M50" i="12" s="1"/>
  <c r="L51" i="11"/>
  <c r="M51" i="12" s="1"/>
  <c r="L52" i="11"/>
  <c r="M52" i="12" s="1"/>
  <c r="L53" i="11"/>
  <c r="M53" i="12" s="1"/>
  <c r="L54" i="11"/>
  <c r="M54" i="12" s="1"/>
  <c r="L55" i="11"/>
  <c r="M55" i="12" s="1"/>
  <c r="L56" i="11"/>
  <c r="M56" i="12" s="1"/>
  <c r="L57" i="11"/>
  <c r="M57" i="12" s="1"/>
  <c r="L58" i="11"/>
  <c r="M58" i="12" s="1"/>
  <c r="L59" i="11"/>
  <c r="M59" i="12" s="1"/>
  <c r="L60" i="11"/>
  <c r="M60" i="12" s="1"/>
  <c r="L61" i="11"/>
  <c r="M61" i="12" s="1"/>
  <c r="L62" i="11"/>
  <c r="M62" i="12" s="1"/>
  <c r="L63" i="11"/>
  <c r="M63" i="12" s="1"/>
  <c r="L64" i="11"/>
  <c r="M64" i="12" s="1"/>
  <c r="L65" i="11"/>
  <c r="M65" i="12" s="1"/>
  <c r="L66" i="11"/>
  <c r="M66" i="12" s="1"/>
  <c r="L67" i="11"/>
  <c r="M67" i="12" s="1"/>
  <c r="L68" i="11"/>
  <c r="M68" i="12" s="1"/>
  <c r="L69" i="11"/>
  <c r="M69" i="12" s="1"/>
  <c r="L70" i="11"/>
  <c r="M70" i="12" s="1"/>
  <c r="L71" i="11"/>
  <c r="M71" i="12" s="1"/>
  <c r="L72" i="11"/>
  <c r="M72" i="12" s="1"/>
  <c r="L73" i="11"/>
  <c r="M73" i="12" s="1"/>
  <c r="L74" i="11"/>
  <c r="M74" i="12" s="1"/>
  <c r="L75" i="11"/>
  <c r="M75" i="12" s="1"/>
  <c r="L76" i="11"/>
  <c r="M76" i="12" s="1"/>
  <c r="L77" i="11"/>
  <c r="M77" i="12" s="1"/>
  <c r="L78" i="11"/>
  <c r="M78" i="12" s="1"/>
  <c r="L79" i="11"/>
  <c r="M79" i="12" s="1"/>
  <c r="L80" i="11"/>
  <c r="M80" i="12" s="1"/>
  <c r="L81" i="11"/>
  <c r="M81" i="12" s="1"/>
  <c r="L82" i="11"/>
  <c r="M82" i="12" s="1"/>
  <c r="L83" i="11"/>
  <c r="M83" i="12" s="1"/>
  <c r="L84" i="11"/>
  <c r="M84" i="12" s="1"/>
  <c r="L85" i="11"/>
  <c r="M85" i="12" s="1"/>
  <c r="L86" i="11"/>
  <c r="M86" i="12" s="1"/>
  <c r="L87" i="11"/>
  <c r="M87" i="12" s="1"/>
  <c r="L88" i="11"/>
  <c r="M88" i="12" s="1"/>
  <c r="L89" i="11"/>
  <c r="M89" i="12" s="1"/>
  <c r="L90" i="11"/>
  <c r="M90" i="12" s="1"/>
  <c r="L91" i="11"/>
  <c r="M91" i="12" s="1"/>
  <c r="L92" i="11"/>
  <c r="M92" i="12" s="1"/>
  <c r="L93" i="11"/>
  <c r="M93" i="12" s="1"/>
  <c r="L94" i="11"/>
  <c r="M94" i="12" s="1"/>
  <c r="L95" i="11"/>
  <c r="M95" i="12" s="1"/>
  <c r="L96" i="11"/>
  <c r="M96" i="12" s="1"/>
  <c r="L97" i="11"/>
  <c r="M97" i="12" s="1"/>
  <c r="L98" i="11"/>
  <c r="M98" i="12" s="1"/>
  <c r="L99" i="11"/>
  <c r="M99" i="12" s="1"/>
  <c r="L100" i="11"/>
  <c r="M100" i="12" s="1"/>
  <c r="L101" i="11"/>
  <c r="M101" i="12" s="1"/>
  <c r="L102" i="11"/>
  <c r="M102" i="12" s="1"/>
  <c r="L103" i="11"/>
  <c r="M103" i="12" s="1"/>
  <c r="L104" i="11"/>
  <c r="M104" i="12" s="1"/>
  <c r="L105" i="11"/>
  <c r="M105" i="12" s="1"/>
  <c r="L106" i="11"/>
  <c r="M106" i="12" s="1"/>
  <c r="L107" i="11"/>
  <c r="M107" i="12" s="1"/>
  <c r="L108" i="11"/>
  <c r="M108" i="12" s="1"/>
  <c r="L109" i="11"/>
  <c r="M109" i="12" s="1"/>
  <c r="L110" i="11"/>
  <c r="M110" i="12" s="1"/>
  <c r="L111" i="11"/>
  <c r="M111" i="12" s="1"/>
  <c r="L112" i="11"/>
  <c r="M112" i="12" s="1"/>
  <c r="L113" i="11"/>
  <c r="M113" i="12" s="1"/>
  <c r="L114" i="11"/>
  <c r="M114" i="12" s="1"/>
  <c r="L115" i="11"/>
  <c r="M115" i="12" s="1"/>
  <c r="L116" i="11"/>
  <c r="M116" i="12" s="1"/>
  <c r="L117" i="11"/>
  <c r="M117" i="12" s="1"/>
  <c r="L118" i="11"/>
  <c r="M118" i="12" s="1"/>
  <c r="L119" i="11"/>
  <c r="M119" i="12" s="1"/>
  <c r="L120" i="11"/>
  <c r="M120" i="12" s="1"/>
  <c r="L121" i="11"/>
  <c r="M121" i="12" s="1"/>
  <c r="L122" i="11"/>
  <c r="M122" i="12" s="1"/>
  <c r="L123" i="11"/>
  <c r="M123" i="12" s="1"/>
  <c r="L124" i="11"/>
  <c r="M124" i="12" s="1"/>
  <c r="L125" i="11"/>
  <c r="M125" i="12" s="1"/>
  <c r="L126" i="11"/>
  <c r="M126" i="12" s="1"/>
  <c r="L127" i="11"/>
  <c r="M127" i="12" s="1"/>
  <c r="L128" i="11"/>
  <c r="M128" i="12" s="1"/>
  <c r="L129" i="11"/>
  <c r="M129" i="12" s="1"/>
  <c r="L130" i="11"/>
  <c r="M130" i="12" s="1"/>
  <c r="L131" i="11"/>
  <c r="M131" i="12" s="1"/>
  <c r="L132" i="11"/>
  <c r="M132" i="12" s="1"/>
  <c r="L133" i="11"/>
  <c r="M133" i="12" s="1"/>
  <c r="L134" i="11"/>
  <c r="M134" i="12" s="1"/>
  <c r="L135" i="11"/>
  <c r="M135" i="12" s="1"/>
  <c r="L136" i="11"/>
  <c r="M136" i="12" s="1"/>
  <c r="L137" i="11"/>
  <c r="M137" i="12" s="1"/>
  <c r="L138" i="11"/>
  <c r="M138" i="12" s="1"/>
  <c r="L139" i="11"/>
  <c r="M139" i="12" s="1"/>
  <c r="L140" i="11"/>
  <c r="M140" i="12" s="1"/>
  <c r="L141" i="11"/>
  <c r="M141" i="12" s="1"/>
  <c r="L142" i="11"/>
  <c r="M142" i="12" s="1"/>
  <c r="L143" i="11"/>
  <c r="M143" i="12" s="1"/>
  <c r="L144" i="11"/>
  <c r="M144" i="12" s="1"/>
  <c r="L145" i="11"/>
  <c r="M145" i="12" s="1"/>
  <c r="L146" i="11"/>
  <c r="M146" i="12" s="1"/>
  <c r="L147" i="11"/>
  <c r="M147" i="12" s="1"/>
  <c r="L148" i="11"/>
  <c r="M148" i="12" s="1"/>
  <c r="L149" i="11"/>
  <c r="M149" i="12" s="1"/>
  <c r="L150" i="11"/>
  <c r="M150" i="12" s="1"/>
  <c r="L151" i="11"/>
  <c r="M151" i="12" s="1"/>
  <c r="L152" i="11"/>
  <c r="M152" i="12" s="1"/>
  <c r="L153" i="11"/>
  <c r="M153" i="12" s="1"/>
  <c r="L154" i="11"/>
  <c r="M154" i="12" s="1"/>
  <c r="L155" i="11"/>
  <c r="M155" i="12" s="1"/>
  <c r="L156" i="11"/>
  <c r="M156" i="12" s="1"/>
  <c r="L157" i="11"/>
  <c r="M157" i="12" s="1"/>
  <c r="L158" i="11"/>
  <c r="M158" i="12" s="1"/>
  <c r="L159" i="11"/>
  <c r="M159" i="12" s="1"/>
  <c r="L160" i="11"/>
  <c r="M160" i="12" s="1"/>
  <c r="L161" i="11"/>
  <c r="M161" i="12" s="1"/>
  <c r="L162" i="11"/>
  <c r="M162" i="12" s="1"/>
  <c r="L163" i="11"/>
  <c r="M163" i="12" s="1"/>
  <c r="L164" i="11"/>
  <c r="M164" i="12" s="1"/>
  <c r="L165" i="11"/>
  <c r="M165" i="12" s="1"/>
  <c r="L166" i="11"/>
  <c r="M166" i="12" s="1"/>
  <c r="L167" i="11"/>
  <c r="M167" i="12" s="1"/>
  <c r="L168" i="11"/>
  <c r="M168" i="12" s="1"/>
  <c r="L169" i="11"/>
  <c r="M169" i="12" s="1"/>
  <c r="L170" i="11"/>
  <c r="M170" i="12" s="1"/>
  <c r="L171" i="11"/>
  <c r="M171" i="12" s="1"/>
  <c r="L172" i="11"/>
  <c r="M172" i="12" s="1"/>
  <c r="L173" i="11"/>
  <c r="M173" i="12" s="1"/>
  <c r="L174" i="11"/>
  <c r="M174" i="12" s="1"/>
  <c r="L175" i="11"/>
  <c r="M175" i="12" s="1"/>
  <c r="L176" i="11"/>
  <c r="M176" i="12" s="1"/>
  <c r="L177" i="11"/>
  <c r="M177" i="12" s="1"/>
  <c r="L178" i="11"/>
  <c r="M178" i="12" s="1"/>
  <c r="L179" i="11"/>
  <c r="M179" i="12" s="1"/>
  <c r="L180" i="11"/>
  <c r="M180" i="12" s="1"/>
  <c r="L181" i="11"/>
  <c r="M181" i="12" s="1"/>
  <c r="L182" i="11"/>
  <c r="M182" i="12" s="1"/>
  <c r="L183" i="11"/>
  <c r="M183" i="12" s="1"/>
  <c r="L184" i="11"/>
  <c r="M184" i="12" s="1"/>
  <c r="L185" i="11"/>
  <c r="M185" i="12" s="1"/>
  <c r="L186" i="11"/>
  <c r="M186" i="12" s="1"/>
  <c r="L187" i="11"/>
  <c r="M187" i="12" s="1"/>
  <c r="L188" i="11"/>
  <c r="M188" i="12" s="1"/>
  <c r="L189" i="11"/>
  <c r="M189" i="12" s="1"/>
  <c r="L190" i="11"/>
  <c r="M190" i="12" s="1"/>
  <c r="L191" i="11"/>
  <c r="M191" i="12" s="1"/>
  <c r="L192" i="11"/>
  <c r="M192" i="12" s="1"/>
  <c r="L193" i="11"/>
  <c r="M193" i="12" s="1"/>
  <c r="L194" i="11"/>
  <c r="M194" i="12" s="1"/>
  <c r="L195" i="11"/>
  <c r="M195" i="12" s="1"/>
  <c r="L196" i="11"/>
  <c r="M196" i="12" s="1"/>
  <c r="L197" i="11"/>
  <c r="M197" i="12" s="1"/>
  <c r="L198" i="11"/>
  <c r="M198" i="12" s="1"/>
  <c r="L199" i="11"/>
  <c r="M199" i="12" s="1"/>
  <c r="L200" i="11"/>
  <c r="M200" i="12" s="1"/>
  <c r="L201" i="11"/>
  <c r="M201" i="12" s="1"/>
  <c r="L202" i="11"/>
  <c r="M202" i="12" s="1"/>
  <c r="L203" i="11"/>
  <c r="M203" i="12" s="1"/>
  <c r="L204" i="11"/>
  <c r="M204" i="12" s="1"/>
  <c r="L205" i="11"/>
  <c r="M205" i="12" s="1"/>
  <c r="L206" i="11"/>
  <c r="M206" i="12" s="1"/>
  <c r="L207" i="11"/>
  <c r="M207" i="12" s="1"/>
  <c r="L208" i="11"/>
  <c r="M208" i="12" s="1"/>
  <c r="L209" i="11"/>
  <c r="M209" i="12" s="1"/>
  <c r="L210" i="11"/>
  <c r="M210" i="12" s="1"/>
  <c r="L211" i="11"/>
  <c r="M211" i="12" s="1"/>
  <c r="L212" i="11"/>
  <c r="M212" i="12" s="1"/>
  <c r="L213" i="11"/>
  <c r="M213" i="12" s="1"/>
  <c r="L214" i="11"/>
  <c r="M214" i="12" s="1"/>
  <c r="L215" i="11"/>
  <c r="M215" i="12" s="1"/>
  <c r="L216" i="11"/>
  <c r="M216" i="12" s="1"/>
  <c r="L217" i="11"/>
  <c r="M217" i="12" s="1"/>
  <c r="L218" i="11"/>
  <c r="M218" i="12" s="1"/>
  <c r="L219" i="11"/>
  <c r="M219" i="12" s="1"/>
  <c r="L220" i="11"/>
  <c r="M220" i="12" s="1"/>
  <c r="L221" i="11"/>
  <c r="M221" i="12" s="1"/>
  <c r="L222" i="11"/>
  <c r="M222" i="12" s="1"/>
  <c r="L223" i="11"/>
  <c r="M223" i="12" s="1"/>
  <c r="L224" i="11"/>
  <c r="M224" i="12" s="1"/>
  <c r="L225" i="11"/>
  <c r="M225" i="12" s="1"/>
  <c r="L226" i="11"/>
  <c r="M226" i="12" s="1"/>
  <c r="L227" i="11"/>
  <c r="M227" i="12" s="1"/>
  <c r="L228" i="11"/>
  <c r="M228" i="12" s="1"/>
  <c r="L229" i="11"/>
  <c r="M229" i="12" s="1"/>
  <c r="L230" i="11"/>
  <c r="M230" i="12" s="1"/>
  <c r="L231" i="11"/>
  <c r="M231" i="12" s="1"/>
  <c r="L232" i="11"/>
  <c r="M232" i="12" s="1"/>
  <c r="L233" i="11"/>
  <c r="M233" i="12" s="1"/>
  <c r="L234" i="11"/>
  <c r="M234" i="12" s="1"/>
  <c r="L235" i="11"/>
  <c r="M235" i="12" s="1"/>
  <c r="L236" i="11"/>
  <c r="M236" i="12" s="1"/>
  <c r="L237" i="11"/>
  <c r="M237" i="12" s="1"/>
  <c r="L238" i="11"/>
  <c r="M238" i="12" s="1"/>
  <c r="L239" i="11"/>
  <c r="M239" i="12" s="1"/>
  <c r="L240" i="11"/>
  <c r="M240" i="12" s="1"/>
  <c r="L241" i="11"/>
  <c r="M241" i="12" s="1"/>
  <c r="L242" i="11"/>
  <c r="M242" i="12" s="1"/>
  <c r="L243" i="11"/>
  <c r="M243" i="12" s="1"/>
  <c r="L244" i="11"/>
  <c r="M244" i="12" s="1"/>
  <c r="L245" i="11"/>
  <c r="M245" i="12" s="1"/>
  <c r="L246" i="11"/>
  <c r="M246" i="12" s="1"/>
  <c r="L247" i="11"/>
  <c r="M247" i="12" s="1"/>
  <c r="L248" i="11"/>
  <c r="M248" i="12" s="1"/>
  <c r="L249" i="11"/>
  <c r="M249" i="12" s="1"/>
  <c r="L250" i="11"/>
  <c r="M250" i="12" s="1"/>
  <c r="L251" i="11"/>
  <c r="M251" i="12" s="1"/>
  <c r="L252" i="11"/>
  <c r="M252" i="12" s="1"/>
  <c r="L253" i="11"/>
  <c r="M253" i="12" s="1"/>
  <c r="L254" i="11"/>
  <c r="M254" i="12" s="1"/>
  <c r="L255" i="11"/>
  <c r="M255" i="12" s="1"/>
  <c r="L256" i="11"/>
  <c r="M256" i="12" s="1"/>
  <c r="L257" i="11"/>
  <c r="M257" i="12" s="1"/>
  <c r="L258" i="11"/>
  <c r="M258" i="12" s="1"/>
  <c r="L259" i="11"/>
  <c r="M259" i="12" s="1"/>
  <c r="L260" i="11"/>
  <c r="M260" i="12" s="1"/>
  <c r="L261" i="11"/>
  <c r="M261" i="12" s="1"/>
  <c r="L262" i="11"/>
  <c r="M262" i="12" s="1"/>
  <c r="L263" i="11"/>
  <c r="M263" i="12" s="1"/>
  <c r="L264" i="11"/>
  <c r="M264" i="12" s="1"/>
  <c r="L265" i="11"/>
  <c r="M265" i="12" s="1"/>
  <c r="L266" i="11"/>
  <c r="M266" i="12" s="1"/>
  <c r="L267" i="11"/>
  <c r="M267" i="12" s="1"/>
  <c r="L268" i="11"/>
  <c r="M268" i="12" s="1"/>
  <c r="L269" i="11"/>
  <c r="M269" i="12" s="1"/>
  <c r="L270" i="11"/>
  <c r="M270" i="12" s="1"/>
  <c r="L271" i="11"/>
  <c r="M271" i="12" s="1"/>
  <c r="L272" i="11"/>
  <c r="M272" i="12" s="1"/>
  <c r="L273" i="11"/>
  <c r="M273" i="12" s="1"/>
  <c r="L274" i="11"/>
  <c r="M274" i="12" s="1"/>
  <c r="L275" i="11"/>
  <c r="M275" i="12" s="1"/>
  <c r="L276" i="11"/>
  <c r="M276" i="12" s="1"/>
  <c r="L277" i="11"/>
  <c r="M277" i="12" s="1"/>
  <c r="L278" i="11"/>
  <c r="M278" i="12" s="1"/>
  <c r="L279" i="11"/>
  <c r="M279" i="12" s="1"/>
  <c r="L280" i="11"/>
  <c r="M280" i="12" s="1"/>
  <c r="L281" i="11"/>
  <c r="M281" i="12" s="1"/>
  <c r="L282" i="11"/>
  <c r="M282" i="12" s="1"/>
  <c r="L283" i="11"/>
  <c r="M283" i="12" s="1"/>
  <c r="L284" i="11"/>
  <c r="M284" i="12" s="1"/>
  <c r="L285" i="11"/>
  <c r="M285" i="12" s="1"/>
  <c r="L286" i="11"/>
  <c r="M286" i="12" s="1"/>
  <c r="L287" i="11"/>
  <c r="M287" i="12" s="1"/>
  <c r="L288" i="11"/>
  <c r="M288" i="12" s="1"/>
  <c r="L289" i="11"/>
  <c r="M289" i="12" s="1"/>
  <c r="L290" i="11"/>
  <c r="M290" i="12" s="1"/>
  <c r="L291" i="11"/>
  <c r="M291" i="12" s="1"/>
  <c r="L292" i="11"/>
  <c r="M292" i="12" s="1"/>
  <c r="L293" i="11"/>
  <c r="M293" i="12" s="1"/>
  <c r="L294" i="11"/>
  <c r="M294" i="12" s="1"/>
  <c r="L295" i="11"/>
  <c r="M295" i="12" s="1"/>
  <c r="L296" i="11"/>
  <c r="M296" i="12" s="1"/>
  <c r="L297" i="11"/>
  <c r="M297" i="12" s="1"/>
  <c r="L298" i="11"/>
  <c r="M298" i="12" s="1"/>
  <c r="L299" i="11"/>
  <c r="M299" i="12" s="1"/>
  <c r="L300" i="11"/>
  <c r="M300" i="12" s="1"/>
  <c r="L301" i="11"/>
  <c r="M301" i="12" s="1"/>
  <c r="L302" i="11"/>
  <c r="M302" i="12" s="1"/>
  <c r="L303" i="11"/>
  <c r="M303" i="12" s="1"/>
  <c r="L304" i="11"/>
  <c r="M304" i="12" s="1"/>
  <c r="L305" i="11"/>
  <c r="M305" i="12" s="1"/>
  <c r="L306" i="11"/>
  <c r="M306" i="12" s="1"/>
  <c r="L307" i="11"/>
  <c r="M307" i="12" s="1"/>
  <c r="L308" i="11"/>
  <c r="M308" i="12" s="1"/>
  <c r="L309" i="11"/>
  <c r="M309" i="12" s="1"/>
  <c r="L310" i="11"/>
  <c r="M310" i="12" s="1"/>
  <c r="L311" i="11"/>
  <c r="M311" i="12" s="1"/>
  <c r="L312" i="11"/>
  <c r="M312" i="12" s="1"/>
  <c r="L313" i="11"/>
  <c r="M313" i="12" s="1"/>
  <c r="L314" i="11"/>
  <c r="M314" i="12" s="1"/>
  <c r="L315" i="11"/>
  <c r="M315" i="12" s="1"/>
  <c r="L316" i="11"/>
  <c r="M316" i="12" s="1"/>
  <c r="L317" i="11"/>
  <c r="M317" i="12" s="1"/>
  <c r="L318" i="11"/>
  <c r="M318" i="12" s="1"/>
  <c r="L319" i="11"/>
  <c r="M319" i="12" s="1"/>
  <c r="L320" i="11"/>
  <c r="M320" i="12" s="1"/>
  <c r="L321" i="11"/>
  <c r="M321" i="12" s="1"/>
  <c r="L322" i="11"/>
  <c r="M322" i="12" s="1"/>
  <c r="L323" i="11"/>
  <c r="M323" i="12" s="1"/>
  <c r="L324" i="11"/>
  <c r="M324" i="12" s="1"/>
  <c r="L325" i="11"/>
  <c r="M325" i="12" s="1"/>
  <c r="L326" i="11"/>
  <c r="M326" i="12" s="1"/>
  <c r="L327" i="11"/>
  <c r="M327" i="12" s="1"/>
  <c r="L328" i="11"/>
  <c r="M328" i="12" s="1"/>
  <c r="L329" i="11"/>
  <c r="M329" i="12" s="1"/>
  <c r="L330" i="11"/>
  <c r="M330" i="12" s="1"/>
  <c r="L331" i="11"/>
  <c r="M331" i="12" s="1"/>
  <c r="L332" i="11"/>
  <c r="M332" i="12" s="1"/>
  <c r="L333" i="11"/>
  <c r="M333" i="12" s="1"/>
  <c r="L334" i="11"/>
  <c r="M334" i="12" s="1"/>
  <c r="L335" i="11"/>
  <c r="M335" i="12" s="1"/>
  <c r="L336" i="11"/>
  <c r="M336" i="12" s="1"/>
  <c r="L337" i="11"/>
  <c r="M337" i="12" s="1"/>
  <c r="L338" i="11"/>
  <c r="M338" i="12" s="1"/>
  <c r="L339" i="11"/>
  <c r="M339" i="12" s="1"/>
  <c r="L340" i="11"/>
  <c r="M340" i="12" s="1"/>
  <c r="L341" i="11"/>
  <c r="M341" i="12" s="1"/>
  <c r="L342" i="11"/>
  <c r="M342" i="12" s="1"/>
  <c r="L343" i="11"/>
  <c r="M343" i="12" s="1"/>
  <c r="L344" i="11"/>
  <c r="M344" i="12" s="1"/>
  <c r="L345" i="11"/>
  <c r="M345" i="12" s="1"/>
  <c r="L346" i="11"/>
  <c r="M346" i="12" s="1"/>
  <c r="L347" i="11"/>
  <c r="M347" i="12" s="1"/>
  <c r="L348" i="11"/>
  <c r="M348" i="12" s="1"/>
  <c r="L349" i="11"/>
  <c r="M349" i="12" s="1"/>
  <c r="L350" i="11"/>
  <c r="M350" i="12" s="1"/>
  <c r="L351" i="11"/>
  <c r="M351" i="12" s="1"/>
  <c r="L352" i="11"/>
  <c r="M352" i="12" s="1"/>
  <c r="L353" i="11"/>
  <c r="M353" i="12" s="1"/>
  <c r="L354" i="11"/>
  <c r="M354" i="12" s="1"/>
  <c r="L355" i="11"/>
  <c r="M355" i="12" s="1"/>
  <c r="L356" i="11"/>
  <c r="M356" i="12" s="1"/>
  <c r="L357" i="11"/>
  <c r="M357" i="12" s="1"/>
  <c r="L358" i="11"/>
  <c r="M358" i="12" s="1"/>
  <c r="L359" i="11"/>
  <c r="M359" i="12" s="1"/>
  <c r="L360" i="11"/>
  <c r="M360" i="12" s="1"/>
  <c r="L361" i="11"/>
  <c r="M361" i="12" s="1"/>
  <c r="L362" i="11"/>
  <c r="M362" i="12" s="1"/>
  <c r="L363" i="11"/>
  <c r="M363" i="12" s="1"/>
  <c r="L364" i="11"/>
  <c r="M364" i="12" s="1"/>
  <c r="L365" i="11"/>
  <c r="M365" i="12" s="1"/>
  <c r="L366" i="11"/>
  <c r="M366" i="12" s="1"/>
  <c r="L367" i="11"/>
  <c r="M367" i="12" s="1"/>
  <c r="L368" i="11"/>
  <c r="M368" i="12" s="1"/>
  <c r="L369" i="11"/>
  <c r="M369" i="12" s="1"/>
  <c r="L370" i="11"/>
  <c r="M370" i="12" s="1"/>
  <c r="L371" i="11"/>
  <c r="M371" i="12" s="1"/>
  <c r="L372" i="11"/>
  <c r="M372" i="12" s="1"/>
  <c r="L373" i="11"/>
  <c r="M373" i="12" s="1"/>
  <c r="L374" i="11"/>
  <c r="M374" i="12" s="1"/>
  <c r="L375" i="11"/>
  <c r="M375" i="12" s="1"/>
  <c r="L376" i="11"/>
  <c r="M376" i="12" s="1"/>
  <c r="L377" i="11"/>
  <c r="M377" i="12" s="1"/>
  <c r="L378" i="11"/>
  <c r="M378" i="12" s="1"/>
  <c r="L379" i="11"/>
  <c r="M379" i="12" s="1"/>
  <c r="L380" i="11"/>
  <c r="M380" i="12" s="1"/>
  <c r="L381" i="11"/>
  <c r="M381" i="12" s="1"/>
  <c r="L382" i="11"/>
  <c r="M382" i="12" s="1"/>
  <c r="L383" i="11"/>
  <c r="M383" i="12" s="1"/>
  <c r="L384" i="11"/>
  <c r="M384" i="12" s="1"/>
  <c r="L385" i="11"/>
  <c r="M385" i="12" s="1"/>
  <c r="L386" i="11"/>
  <c r="M386" i="12" s="1"/>
  <c r="L387" i="11"/>
  <c r="M387" i="12" s="1"/>
  <c r="L388" i="11"/>
  <c r="M388" i="12" s="1"/>
  <c r="L389" i="11"/>
  <c r="M389" i="12" s="1"/>
  <c r="L390" i="11"/>
  <c r="M390" i="12" s="1"/>
  <c r="L391" i="11"/>
  <c r="M391" i="12" s="1"/>
  <c r="L392" i="11"/>
  <c r="M392" i="12" s="1"/>
  <c r="L393" i="11"/>
  <c r="M393" i="12" s="1"/>
  <c r="L394" i="11"/>
  <c r="M394" i="12" s="1"/>
  <c r="L395" i="11"/>
  <c r="M395" i="12" s="1"/>
  <c r="L396" i="11"/>
  <c r="M396" i="12" s="1"/>
  <c r="L397" i="11"/>
  <c r="M397" i="12" s="1"/>
  <c r="L398" i="11"/>
  <c r="M398" i="12" s="1"/>
  <c r="L399" i="11"/>
  <c r="M399" i="12" s="1"/>
  <c r="L400" i="11"/>
  <c r="M400" i="12" s="1"/>
  <c r="L401" i="11"/>
  <c r="M401" i="12" s="1"/>
  <c r="L402" i="11"/>
  <c r="M402" i="12" s="1"/>
  <c r="L403" i="11"/>
  <c r="M403" i="12" s="1"/>
  <c r="L404" i="11"/>
  <c r="M404" i="12" s="1"/>
  <c r="L405" i="11"/>
  <c r="M405" i="12" s="1"/>
  <c r="L406" i="11"/>
  <c r="M406" i="12" s="1"/>
  <c r="L407" i="11"/>
  <c r="M407" i="12" s="1"/>
  <c r="L408" i="11"/>
  <c r="M408" i="12" s="1"/>
  <c r="L409" i="11"/>
  <c r="M409" i="12" s="1"/>
  <c r="L410" i="11"/>
  <c r="M410" i="12" s="1"/>
  <c r="L411" i="11"/>
  <c r="M411" i="12" s="1"/>
  <c r="L412" i="11"/>
  <c r="M412" i="12" s="1"/>
  <c r="L413" i="11"/>
  <c r="M413" i="12" s="1"/>
  <c r="L414" i="11"/>
  <c r="M414" i="12" s="1"/>
  <c r="L415" i="11"/>
  <c r="M415" i="12" s="1"/>
  <c r="L416" i="11"/>
  <c r="M416" i="12" s="1"/>
  <c r="L417" i="11"/>
  <c r="M417" i="12" s="1"/>
  <c r="L418" i="11"/>
  <c r="M418" i="12" s="1"/>
  <c r="L419" i="11"/>
  <c r="M419" i="12" s="1"/>
  <c r="L420" i="11"/>
  <c r="M420" i="12" s="1"/>
  <c r="L421" i="11"/>
  <c r="M421" i="12" s="1"/>
  <c r="L422" i="11"/>
  <c r="M422" i="12" s="1"/>
  <c r="L423" i="11"/>
  <c r="M423" i="12" s="1"/>
  <c r="L424" i="11"/>
  <c r="M424" i="12" s="1"/>
  <c r="L425" i="11"/>
  <c r="M425" i="12" s="1"/>
  <c r="L426" i="11"/>
  <c r="M426" i="12" s="1"/>
  <c r="L427" i="11"/>
  <c r="M427" i="12" s="1"/>
  <c r="L428" i="11"/>
  <c r="M428" i="12" s="1"/>
  <c r="L429" i="11"/>
  <c r="M429" i="12" s="1"/>
  <c r="L430" i="11"/>
  <c r="M430" i="12" s="1"/>
  <c r="L431" i="11"/>
  <c r="M431" i="12" s="1"/>
  <c r="L432" i="11"/>
  <c r="M432" i="12" s="1"/>
  <c r="L433" i="11"/>
  <c r="M433" i="12" s="1"/>
  <c r="L434" i="11"/>
  <c r="M434" i="12" s="1"/>
  <c r="L435" i="11"/>
  <c r="M435" i="12" s="1"/>
  <c r="L436" i="11"/>
  <c r="M436" i="12" s="1"/>
  <c r="L437" i="11"/>
  <c r="M437" i="12" s="1"/>
  <c r="L438" i="11"/>
  <c r="M438" i="12" s="1"/>
  <c r="L439" i="11"/>
  <c r="M439" i="12" s="1"/>
  <c r="L440" i="11"/>
  <c r="M440" i="12" s="1"/>
  <c r="L441" i="11"/>
  <c r="M441" i="12" s="1"/>
  <c r="L442" i="11"/>
  <c r="M442" i="12" s="1"/>
  <c r="L443" i="11"/>
  <c r="M443" i="12" s="1"/>
  <c r="L444" i="11"/>
  <c r="M444" i="12" s="1"/>
  <c r="L445" i="11"/>
  <c r="M445" i="12" s="1"/>
  <c r="L446" i="11"/>
  <c r="M446" i="12" s="1"/>
  <c r="L447" i="11"/>
  <c r="M447" i="12" s="1"/>
  <c r="L448" i="11"/>
  <c r="M448" i="12" s="1"/>
  <c r="L449" i="11"/>
  <c r="M449" i="12" s="1"/>
  <c r="L450" i="11"/>
  <c r="M450" i="12" s="1"/>
  <c r="L451" i="11"/>
  <c r="M451" i="12" s="1"/>
  <c r="L452" i="11"/>
  <c r="M452" i="12" s="1"/>
  <c r="L453" i="11"/>
  <c r="M453" i="12" s="1"/>
  <c r="L454" i="11"/>
  <c r="M454" i="12" s="1"/>
  <c r="L455" i="11"/>
  <c r="M455" i="12" s="1"/>
  <c r="L456" i="11"/>
  <c r="M456" i="12" s="1"/>
  <c r="L457" i="11"/>
  <c r="M457" i="12" s="1"/>
  <c r="L458" i="11"/>
  <c r="M458" i="12" s="1"/>
  <c r="L459" i="11"/>
  <c r="M459" i="12" s="1"/>
  <c r="L460" i="11"/>
  <c r="M460" i="12" s="1"/>
  <c r="L461" i="11"/>
  <c r="M461" i="12" s="1"/>
  <c r="L462" i="11"/>
  <c r="M462" i="12" s="1"/>
  <c r="L463" i="11"/>
  <c r="M463" i="12" s="1"/>
  <c r="L464" i="11"/>
  <c r="M464" i="12" s="1"/>
  <c r="L465" i="11"/>
  <c r="M465" i="12" s="1"/>
  <c r="L466" i="11"/>
  <c r="M466" i="12" s="1"/>
  <c r="L467" i="11"/>
  <c r="M467" i="12" s="1"/>
  <c r="L468" i="11"/>
  <c r="M468" i="12" s="1"/>
  <c r="L469" i="11"/>
  <c r="M469" i="12" s="1"/>
  <c r="L470" i="11"/>
  <c r="M470" i="12" s="1"/>
  <c r="L471" i="11"/>
  <c r="M471" i="12" s="1"/>
  <c r="L472" i="11"/>
  <c r="M472" i="12" s="1"/>
  <c r="L473" i="11"/>
  <c r="M473" i="12" s="1"/>
  <c r="L474" i="11"/>
  <c r="M474" i="12" s="1"/>
  <c r="L475" i="11"/>
  <c r="M475" i="12" s="1"/>
  <c r="L476" i="11"/>
  <c r="M476" i="12" s="1"/>
  <c r="L477" i="11"/>
  <c r="M477" i="12" s="1"/>
  <c r="L478" i="11"/>
  <c r="M478" i="12" s="1"/>
  <c r="L479" i="11"/>
  <c r="M479" i="12" s="1"/>
  <c r="L480" i="11"/>
  <c r="M480" i="12" s="1"/>
  <c r="L481" i="11"/>
  <c r="M481" i="12" s="1"/>
  <c r="L482" i="11"/>
  <c r="M482" i="12" s="1"/>
  <c r="L483" i="11"/>
  <c r="M483" i="12" s="1"/>
  <c r="L484" i="11"/>
  <c r="M484" i="12" s="1"/>
  <c r="L485" i="11"/>
  <c r="M485" i="12" s="1"/>
  <c r="L486" i="11"/>
  <c r="M486" i="12" s="1"/>
  <c r="L487" i="11"/>
  <c r="M487" i="12" s="1"/>
  <c r="L488" i="11"/>
  <c r="M488" i="12" s="1"/>
  <c r="L489" i="11"/>
  <c r="M489" i="12" s="1"/>
  <c r="L490" i="11"/>
  <c r="M490" i="12" s="1"/>
  <c r="L491" i="11"/>
  <c r="M491" i="12" s="1"/>
  <c r="L492" i="11"/>
  <c r="M492" i="12" s="1"/>
  <c r="L493" i="11"/>
  <c r="M493" i="12" s="1"/>
  <c r="L494" i="11"/>
  <c r="M494" i="12" s="1"/>
  <c r="L495" i="11"/>
  <c r="M495" i="12" s="1"/>
  <c r="L496" i="11"/>
  <c r="M496" i="12" s="1"/>
  <c r="L497" i="11"/>
  <c r="M497" i="12" s="1"/>
  <c r="L498" i="11"/>
  <c r="M498" i="12" s="1"/>
  <c r="L499" i="11"/>
  <c r="M499" i="12" s="1"/>
  <c r="L500" i="11"/>
  <c r="M500" i="12" s="1"/>
  <c r="L501" i="11"/>
  <c r="M501" i="12" s="1"/>
  <c r="L502" i="11"/>
  <c r="M502" i="12" s="1"/>
  <c r="L503" i="11"/>
  <c r="M503" i="12" s="1"/>
  <c r="L504" i="11"/>
  <c r="M504" i="12" s="1"/>
  <c r="L505" i="11"/>
  <c r="M505" i="12" s="1"/>
  <c r="L506" i="11"/>
  <c r="M506" i="12" s="1"/>
  <c r="L507" i="11"/>
  <c r="M507" i="12" s="1"/>
  <c r="L508" i="11"/>
  <c r="M508" i="12" s="1"/>
  <c r="L509" i="11"/>
  <c r="M509" i="12" s="1"/>
  <c r="L510" i="11"/>
  <c r="M510" i="12" s="1"/>
  <c r="L511" i="11"/>
  <c r="M511" i="12" s="1"/>
  <c r="L512" i="11"/>
  <c r="M512" i="12" s="1"/>
  <c r="L513" i="11"/>
  <c r="M513" i="12" s="1"/>
  <c r="L514" i="11"/>
  <c r="M514" i="12" s="1"/>
  <c r="L515" i="11"/>
  <c r="M515" i="12" s="1"/>
  <c r="L516" i="11"/>
  <c r="M516" i="12" s="1"/>
  <c r="L517" i="11"/>
  <c r="M517" i="12" s="1"/>
  <c r="L518" i="11"/>
  <c r="M518" i="12" s="1"/>
  <c r="L519" i="11"/>
  <c r="M519" i="12" s="1"/>
  <c r="L520" i="11"/>
  <c r="M520" i="12" s="1"/>
  <c r="L521" i="11"/>
  <c r="M521" i="12" s="1"/>
  <c r="L522" i="11"/>
  <c r="M522" i="12" s="1"/>
  <c r="L523" i="11"/>
  <c r="M523" i="12" s="1"/>
  <c r="L524" i="11"/>
  <c r="M524" i="12" s="1"/>
  <c r="L525" i="11"/>
  <c r="M525" i="12" s="1"/>
  <c r="L526" i="11"/>
  <c r="M526" i="12" s="1"/>
  <c r="L527" i="11"/>
  <c r="M527" i="12" s="1"/>
  <c r="L528" i="11"/>
  <c r="M528" i="12" s="1"/>
  <c r="L529" i="11"/>
  <c r="M529" i="12" s="1"/>
  <c r="L530" i="11"/>
  <c r="M530" i="12" s="1"/>
  <c r="L531" i="11"/>
  <c r="M531" i="12" s="1"/>
  <c r="L532" i="11"/>
  <c r="M532" i="12" s="1"/>
  <c r="L533" i="11"/>
  <c r="M533" i="12" s="1"/>
  <c r="L534" i="11"/>
  <c r="M534" i="12" s="1"/>
  <c r="L535" i="11"/>
  <c r="M535" i="12" s="1"/>
  <c r="L536" i="11"/>
  <c r="M536" i="12" s="1"/>
  <c r="L537" i="11"/>
  <c r="M537" i="12" s="1"/>
  <c r="L538" i="11"/>
  <c r="M538" i="12" s="1"/>
  <c r="L539" i="11"/>
  <c r="M539" i="12" s="1"/>
  <c r="L540" i="11"/>
  <c r="M540" i="12" s="1"/>
  <c r="L541" i="11"/>
  <c r="M541" i="12" s="1"/>
  <c r="L542" i="11"/>
  <c r="M542" i="12" s="1"/>
  <c r="L543" i="11"/>
  <c r="M543" i="12" s="1"/>
  <c r="L544" i="11"/>
  <c r="M544" i="12" s="1"/>
  <c r="L545" i="11"/>
  <c r="M545" i="12" s="1"/>
  <c r="L546" i="11"/>
  <c r="M546" i="12" s="1"/>
  <c r="L547" i="11"/>
  <c r="M547" i="12" s="1"/>
  <c r="L548" i="11"/>
  <c r="M548" i="12" s="1"/>
  <c r="L549" i="11"/>
  <c r="M549" i="12" s="1"/>
  <c r="L550" i="11"/>
  <c r="M550" i="12" s="1"/>
  <c r="L551" i="11"/>
  <c r="M551" i="12" s="1"/>
  <c r="L552" i="11"/>
  <c r="M552" i="12" s="1"/>
  <c r="L553" i="11"/>
  <c r="M553" i="12" s="1"/>
  <c r="L554" i="11"/>
  <c r="M554" i="12" s="1"/>
  <c r="L555" i="11"/>
  <c r="M555" i="12" s="1"/>
  <c r="L556" i="11"/>
  <c r="M556" i="12" s="1"/>
  <c r="L557" i="11"/>
  <c r="M557" i="12" s="1"/>
  <c r="L558" i="11"/>
  <c r="M558" i="12" s="1"/>
  <c r="L559" i="11"/>
  <c r="M559" i="12" s="1"/>
  <c r="L560" i="11"/>
  <c r="M560" i="12" s="1"/>
  <c r="L561" i="11"/>
  <c r="M561" i="12" s="1"/>
  <c r="L562" i="11"/>
  <c r="M562" i="12" s="1"/>
  <c r="L563" i="11"/>
  <c r="M563" i="12" s="1"/>
  <c r="L564" i="11"/>
  <c r="M564" i="12" s="1"/>
  <c r="L565" i="11"/>
  <c r="M565" i="12" s="1"/>
  <c r="L566" i="11"/>
  <c r="M566" i="12" s="1"/>
  <c r="L567" i="11"/>
  <c r="M567" i="12" s="1"/>
  <c r="L568" i="11"/>
  <c r="M568" i="12" s="1"/>
  <c r="L569" i="11"/>
  <c r="M569" i="12" s="1"/>
  <c r="L570" i="11"/>
  <c r="M570" i="12" s="1"/>
  <c r="L571" i="11"/>
  <c r="M571" i="12" s="1"/>
  <c r="L572" i="11"/>
  <c r="M572" i="12" s="1"/>
  <c r="L573" i="11"/>
  <c r="M573" i="12" s="1"/>
  <c r="L574" i="11"/>
  <c r="M574" i="12" s="1"/>
  <c r="L575" i="11"/>
  <c r="M575" i="12" s="1"/>
  <c r="L576" i="11"/>
  <c r="M576" i="12" s="1"/>
  <c r="L577" i="11"/>
  <c r="M577" i="12" s="1"/>
  <c r="L578" i="11"/>
  <c r="M578" i="12" s="1"/>
  <c r="L579" i="11"/>
  <c r="M579" i="12" s="1"/>
  <c r="L580" i="11"/>
  <c r="M580" i="12" s="1"/>
  <c r="L581" i="11"/>
  <c r="M581" i="12" s="1"/>
  <c r="L582" i="11"/>
  <c r="M582" i="12" s="1"/>
  <c r="L583" i="11"/>
  <c r="M583" i="12" s="1"/>
  <c r="L584" i="11"/>
  <c r="M584" i="12" s="1"/>
  <c r="L585" i="11"/>
  <c r="M585" i="12" s="1"/>
  <c r="L586" i="11"/>
  <c r="M586" i="12" s="1"/>
  <c r="L587" i="11"/>
  <c r="M587" i="12" s="1"/>
  <c r="L588" i="11"/>
  <c r="M588" i="12" s="1"/>
  <c r="L589" i="11"/>
  <c r="M589" i="12" s="1"/>
  <c r="L590" i="11"/>
  <c r="M590" i="12" s="1"/>
  <c r="L591" i="11"/>
  <c r="M591" i="12" s="1"/>
  <c r="L592" i="11"/>
  <c r="M592" i="12" s="1"/>
  <c r="L593" i="11"/>
  <c r="M593" i="12" s="1"/>
  <c r="L594" i="11"/>
  <c r="M594" i="12" s="1"/>
  <c r="L595" i="11"/>
  <c r="M595" i="12" s="1"/>
  <c r="L596" i="11"/>
  <c r="M596" i="12" s="1"/>
  <c r="L597" i="11"/>
  <c r="M597" i="12" s="1"/>
  <c r="L598" i="11"/>
  <c r="M598" i="12" s="1"/>
  <c r="L599" i="11"/>
  <c r="M599" i="12" s="1"/>
  <c r="L600" i="11"/>
  <c r="M600" i="12" s="1"/>
  <c r="L601" i="11"/>
  <c r="M601" i="12" s="1"/>
  <c r="L602" i="11"/>
  <c r="M602" i="12" s="1"/>
  <c r="L603" i="11"/>
  <c r="M603" i="12" s="1"/>
  <c r="L604" i="11"/>
  <c r="M604" i="12" s="1"/>
  <c r="L605" i="11"/>
  <c r="M605" i="12" s="1"/>
  <c r="L606" i="11"/>
  <c r="M606" i="12" s="1"/>
  <c r="L607" i="11"/>
  <c r="M607" i="12" s="1"/>
  <c r="L608" i="11"/>
  <c r="M608" i="12" s="1"/>
  <c r="L609" i="11"/>
  <c r="M609" i="12" s="1"/>
  <c r="L610" i="11"/>
  <c r="M610" i="12" s="1"/>
  <c r="L611" i="11"/>
  <c r="M611" i="12" s="1"/>
  <c r="L612" i="11"/>
  <c r="M612" i="12" s="1"/>
  <c r="L613" i="11"/>
  <c r="M613" i="12" s="1"/>
  <c r="L614" i="11"/>
  <c r="M614" i="12" s="1"/>
  <c r="L615" i="11"/>
  <c r="M615" i="12" s="1"/>
  <c r="L616" i="11"/>
  <c r="M616" i="12" s="1"/>
  <c r="L617" i="11"/>
  <c r="M617" i="12" s="1"/>
  <c r="L618" i="11"/>
  <c r="M618" i="12" s="1"/>
  <c r="L619" i="11"/>
  <c r="M619" i="12" s="1"/>
  <c r="L620" i="11"/>
  <c r="M620" i="12" s="1"/>
  <c r="L621" i="11"/>
  <c r="M621" i="12" s="1"/>
  <c r="L622" i="11"/>
  <c r="M622" i="12" s="1"/>
  <c r="L623" i="11"/>
  <c r="M623" i="12" s="1"/>
  <c r="L624" i="11"/>
  <c r="M624" i="12" s="1"/>
  <c r="L625" i="11"/>
  <c r="M625" i="12" s="1"/>
  <c r="L626" i="11"/>
  <c r="M626" i="12" s="1"/>
  <c r="L627" i="11"/>
  <c r="M627" i="12" s="1"/>
  <c r="L628" i="11"/>
  <c r="M628" i="12" s="1"/>
  <c r="L629" i="11"/>
  <c r="M629" i="12" s="1"/>
  <c r="L630" i="11"/>
  <c r="M630" i="12" s="1"/>
  <c r="L631" i="11"/>
  <c r="M631" i="12" s="1"/>
  <c r="L632" i="11"/>
  <c r="M632" i="12" s="1"/>
  <c r="L633" i="11"/>
  <c r="M633" i="12" s="1"/>
  <c r="L634" i="11"/>
  <c r="M634" i="12" s="1"/>
  <c r="L635" i="11"/>
  <c r="M635" i="12" s="1"/>
  <c r="L636" i="11"/>
  <c r="M636" i="12" s="1"/>
  <c r="L637" i="11"/>
  <c r="M637" i="12" s="1"/>
  <c r="L638" i="11"/>
  <c r="M638" i="12" s="1"/>
  <c r="L639" i="11"/>
  <c r="M639" i="12" s="1"/>
  <c r="L640" i="11"/>
  <c r="M640" i="12" s="1"/>
  <c r="L641" i="11"/>
  <c r="M641" i="12" s="1"/>
  <c r="L642" i="11"/>
  <c r="M642" i="12" s="1"/>
  <c r="L643" i="11"/>
  <c r="M643" i="12" s="1"/>
  <c r="L644" i="11"/>
  <c r="M644" i="12" s="1"/>
  <c r="L645" i="11"/>
  <c r="M645" i="12" s="1"/>
  <c r="L646" i="11"/>
  <c r="M646" i="12" s="1"/>
  <c r="L647" i="11"/>
  <c r="M647" i="12" s="1"/>
  <c r="L648" i="11"/>
  <c r="M648" i="12" s="1"/>
  <c r="L649" i="11"/>
  <c r="M649" i="12" s="1"/>
  <c r="L650" i="11"/>
  <c r="M650" i="12" s="1"/>
  <c r="L651" i="11"/>
  <c r="M651" i="12" s="1"/>
  <c r="L652" i="11"/>
  <c r="M652" i="12" s="1"/>
  <c r="L653" i="11"/>
  <c r="M653" i="12" s="1"/>
  <c r="L654" i="11"/>
  <c r="M654" i="12" s="1"/>
  <c r="L655" i="11"/>
  <c r="M655" i="12" s="1"/>
  <c r="L656" i="11"/>
  <c r="M656" i="12" s="1"/>
  <c r="L657" i="11"/>
  <c r="M657" i="12" s="1"/>
  <c r="L658" i="11"/>
  <c r="M658" i="12" s="1"/>
  <c r="L659" i="11"/>
  <c r="M659" i="12" s="1"/>
  <c r="L660" i="11"/>
  <c r="M660" i="12" s="1"/>
  <c r="L661" i="11"/>
  <c r="M661" i="12" s="1"/>
  <c r="L662" i="11"/>
  <c r="M662" i="12" s="1"/>
  <c r="L663" i="11"/>
  <c r="M663" i="12" s="1"/>
  <c r="L664" i="11"/>
  <c r="M664" i="12" s="1"/>
  <c r="L665" i="11"/>
  <c r="M665" i="12" s="1"/>
  <c r="L666" i="11"/>
  <c r="M666" i="12" s="1"/>
  <c r="L667" i="11"/>
  <c r="M667" i="12" s="1"/>
  <c r="L668" i="11"/>
  <c r="M668" i="12" s="1"/>
  <c r="L669" i="11"/>
  <c r="M669" i="12" s="1"/>
  <c r="L670" i="11"/>
  <c r="M670" i="12" s="1"/>
  <c r="L671" i="11"/>
  <c r="M671" i="12" s="1"/>
  <c r="L672" i="11"/>
  <c r="M672" i="12" s="1"/>
  <c r="L673" i="11"/>
  <c r="M673" i="12" s="1"/>
  <c r="L674" i="11"/>
  <c r="M674" i="12" s="1"/>
  <c r="L675" i="11"/>
  <c r="M675" i="12" s="1"/>
  <c r="L676" i="11"/>
  <c r="M676" i="12" s="1"/>
  <c r="L677" i="11"/>
  <c r="M677" i="12" s="1"/>
  <c r="L678" i="11"/>
  <c r="M678" i="12" s="1"/>
  <c r="L679" i="11"/>
  <c r="M679" i="12" s="1"/>
  <c r="L680" i="11"/>
  <c r="M680" i="12" s="1"/>
  <c r="L681" i="11"/>
  <c r="M681" i="12" s="1"/>
  <c r="L682" i="11"/>
  <c r="M682" i="12" s="1"/>
  <c r="L683" i="11"/>
  <c r="M683" i="12" s="1"/>
  <c r="L684" i="11"/>
  <c r="M684" i="12" s="1"/>
  <c r="L685" i="11"/>
  <c r="M685" i="12" s="1"/>
  <c r="L686" i="11"/>
  <c r="M686" i="12" s="1"/>
  <c r="L687" i="11"/>
  <c r="M687" i="12" s="1"/>
  <c r="L688" i="11"/>
  <c r="M688" i="12" s="1"/>
  <c r="L689" i="11"/>
  <c r="M689" i="12" s="1"/>
  <c r="L690" i="11"/>
  <c r="M690" i="12" s="1"/>
  <c r="L691" i="11"/>
  <c r="M691" i="12" s="1"/>
  <c r="L692" i="11"/>
  <c r="M692" i="12" s="1"/>
  <c r="L693" i="11"/>
  <c r="M693" i="12" s="1"/>
  <c r="L694" i="11"/>
  <c r="M694" i="12" s="1"/>
  <c r="L695" i="11"/>
  <c r="M695" i="12" s="1"/>
  <c r="L696" i="11"/>
  <c r="M696" i="12" s="1"/>
  <c r="L697" i="11"/>
  <c r="M697" i="12" s="1"/>
  <c r="L698" i="11"/>
  <c r="M698" i="12" s="1"/>
  <c r="L699" i="11"/>
  <c r="M699" i="12" s="1"/>
  <c r="L700" i="11"/>
  <c r="M700" i="12" s="1"/>
  <c r="L701" i="11"/>
  <c r="M701" i="12" s="1"/>
  <c r="L702" i="11"/>
  <c r="M702" i="12" s="1"/>
  <c r="L703" i="11"/>
  <c r="M703" i="12" s="1"/>
  <c r="L704" i="11"/>
  <c r="M704" i="12" s="1"/>
  <c r="L705" i="11"/>
  <c r="M705" i="12" s="1"/>
  <c r="L706" i="11"/>
  <c r="M706" i="12" s="1"/>
  <c r="L707" i="11"/>
  <c r="M707" i="12" s="1"/>
  <c r="L708" i="11"/>
  <c r="M708" i="12" s="1"/>
  <c r="L709" i="11"/>
  <c r="M709" i="12" s="1"/>
  <c r="L710" i="11"/>
  <c r="M710" i="12" s="1"/>
  <c r="L711" i="11"/>
  <c r="M711" i="12" s="1"/>
  <c r="L712" i="11"/>
  <c r="M712" i="12" s="1"/>
  <c r="L713" i="11"/>
  <c r="M713" i="12" s="1"/>
  <c r="L714" i="11"/>
  <c r="M714" i="12" s="1"/>
  <c r="L715" i="11"/>
  <c r="M715" i="12" s="1"/>
  <c r="L716" i="11"/>
  <c r="M716" i="12" s="1"/>
  <c r="L717" i="11"/>
  <c r="M717" i="12" s="1"/>
  <c r="L718" i="11"/>
  <c r="M718" i="12" s="1"/>
  <c r="L719" i="11"/>
  <c r="M719" i="12" s="1"/>
  <c r="L720" i="11"/>
  <c r="M720" i="12" s="1"/>
  <c r="L721" i="11"/>
  <c r="M721" i="12" s="1"/>
  <c r="L722" i="11"/>
  <c r="M722" i="12" s="1"/>
  <c r="L723" i="11"/>
  <c r="M723" i="12" s="1"/>
  <c r="L724" i="11"/>
  <c r="M724" i="12" s="1"/>
  <c r="L725" i="11"/>
  <c r="M725" i="12" s="1"/>
  <c r="L726" i="11"/>
  <c r="M726" i="12" s="1"/>
  <c r="L727" i="11"/>
  <c r="M727" i="12" s="1"/>
  <c r="L728" i="11"/>
  <c r="M728" i="12" s="1"/>
  <c r="L729" i="11"/>
  <c r="M729" i="12" s="1"/>
  <c r="L730" i="11"/>
  <c r="M730" i="12" s="1"/>
  <c r="L731" i="11"/>
  <c r="M731" i="12" s="1"/>
  <c r="L732" i="11"/>
  <c r="M732" i="12" s="1"/>
  <c r="L733" i="11"/>
  <c r="M733" i="12" s="1"/>
  <c r="L734" i="11"/>
  <c r="M734" i="12" s="1"/>
  <c r="L735" i="11"/>
  <c r="M735" i="12" s="1"/>
  <c r="L736" i="11"/>
  <c r="M736" i="12" s="1"/>
  <c r="L737" i="11"/>
  <c r="M737" i="12" s="1"/>
  <c r="L738" i="11"/>
  <c r="M738" i="12" s="1"/>
  <c r="L739" i="11"/>
  <c r="M739" i="12" s="1"/>
  <c r="L740" i="11"/>
  <c r="M740" i="12" s="1"/>
  <c r="L741" i="11"/>
  <c r="M741" i="12" s="1"/>
  <c r="L742" i="11"/>
  <c r="M742" i="12" s="1"/>
  <c r="L743" i="11"/>
  <c r="M743" i="12" s="1"/>
  <c r="L744" i="11"/>
  <c r="M744" i="12" s="1"/>
  <c r="L745" i="11"/>
  <c r="M745" i="12" s="1"/>
  <c r="L746" i="11"/>
  <c r="M746" i="12" s="1"/>
  <c r="L747" i="11"/>
  <c r="M747" i="12" s="1"/>
  <c r="L748" i="11"/>
  <c r="M748" i="12" s="1"/>
  <c r="L749" i="11"/>
  <c r="M749" i="12" s="1"/>
  <c r="L750" i="11"/>
  <c r="M750" i="12" s="1"/>
  <c r="L751" i="11"/>
  <c r="M751" i="12" s="1"/>
  <c r="L752" i="11"/>
  <c r="M752" i="12" s="1"/>
  <c r="L753" i="11"/>
  <c r="M753" i="12" s="1"/>
  <c r="L754" i="11"/>
  <c r="M754" i="12" s="1"/>
  <c r="L755" i="11"/>
  <c r="M755" i="12" s="1"/>
  <c r="L756" i="11"/>
  <c r="M756" i="12" s="1"/>
  <c r="L757" i="11"/>
  <c r="M757" i="12" s="1"/>
  <c r="L758" i="11"/>
  <c r="M758" i="12" s="1"/>
  <c r="L759" i="11"/>
  <c r="M759" i="12" s="1"/>
  <c r="L760" i="11"/>
  <c r="M760" i="12" s="1"/>
  <c r="L761" i="11"/>
  <c r="M761" i="12" s="1"/>
  <c r="L762" i="11"/>
  <c r="M762" i="12" s="1"/>
  <c r="L763" i="11"/>
  <c r="M763" i="12" s="1"/>
  <c r="L764" i="11"/>
  <c r="M764" i="12" s="1"/>
  <c r="L765" i="11"/>
  <c r="M765" i="12" s="1"/>
  <c r="L766" i="11"/>
  <c r="M766" i="12" s="1"/>
  <c r="L767" i="11"/>
  <c r="M767" i="12" s="1"/>
  <c r="L768" i="11"/>
  <c r="M768" i="12" s="1"/>
  <c r="L769" i="11"/>
  <c r="M769" i="12" s="1"/>
  <c r="L770" i="11"/>
  <c r="M770" i="12" s="1"/>
  <c r="L771" i="11"/>
  <c r="M771" i="12" s="1"/>
  <c r="L772" i="11"/>
  <c r="M772" i="12" s="1"/>
  <c r="L773" i="11"/>
  <c r="M773" i="12" s="1"/>
  <c r="L774" i="11"/>
  <c r="M774" i="12" s="1"/>
  <c r="L775" i="11"/>
  <c r="M775" i="12" s="1"/>
  <c r="L776" i="11"/>
  <c r="M776" i="12" s="1"/>
  <c r="L777" i="11"/>
  <c r="M777" i="12" s="1"/>
  <c r="L778" i="11"/>
  <c r="M778" i="12" s="1"/>
  <c r="L779" i="11"/>
  <c r="M779" i="12" s="1"/>
  <c r="L780" i="11"/>
  <c r="M780" i="12" s="1"/>
  <c r="L781" i="11"/>
  <c r="M781" i="12" s="1"/>
  <c r="L782" i="11"/>
  <c r="M782" i="12" s="1"/>
  <c r="L783" i="11"/>
  <c r="M783" i="12" s="1"/>
  <c r="L784" i="11"/>
  <c r="M784" i="12" s="1"/>
  <c r="L785" i="11"/>
  <c r="M785" i="12" s="1"/>
  <c r="L786" i="11"/>
  <c r="M786" i="12" s="1"/>
  <c r="L787" i="11"/>
  <c r="M787" i="12" s="1"/>
  <c r="L788" i="11"/>
  <c r="M788" i="12" s="1"/>
  <c r="L789" i="11"/>
  <c r="M789" i="12" s="1"/>
  <c r="L790" i="11"/>
  <c r="M790" i="12" s="1"/>
  <c r="L791" i="11"/>
  <c r="M791" i="12" s="1"/>
  <c r="L792" i="11"/>
  <c r="M792" i="12" s="1"/>
  <c r="L793" i="11"/>
  <c r="M793" i="12" s="1"/>
  <c r="L794" i="11"/>
  <c r="M794" i="12" s="1"/>
  <c r="L795" i="11"/>
  <c r="M795" i="12" s="1"/>
  <c r="L796" i="11"/>
  <c r="M796" i="12" s="1"/>
  <c r="L797" i="11"/>
  <c r="M797" i="12" s="1"/>
  <c r="L798" i="11"/>
  <c r="M798" i="12" s="1"/>
  <c r="L799" i="11"/>
  <c r="M799" i="12" s="1"/>
  <c r="L800" i="11"/>
  <c r="M800" i="12" s="1"/>
  <c r="L801" i="11"/>
  <c r="M801" i="12" s="1"/>
  <c r="L802" i="11"/>
  <c r="M802" i="12" s="1"/>
  <c r="L803" i="11"/>
  <c r="M803" i="12" s="1"/>
  <c r="L804" i="11"/>
  <c r="M804" i="12" s="1"/>
  <c r="L805" i="11"/>
  <c r="M805" i="12" s="1"/>
  <c r="L806" i="11"/>
  <c r="M806" i="12" s="1"/>
  <c r="L807" i="11"/>
  <c r="M807" i="12" s="1"/>
  <c r="L808" i="11"/>
  <c r="M808" i="12" s="1"/>
  <c r="L809" i="11"/>
  <c r="M809" i="12" s="1"/>
  <c r="L810" i="11"/>
  <c r="M810" i="12" s="1"/>
  <c r="L811" i="11"/>
  <c r="M811" i="12" s="1"/>
  <c r="L812" i="11"/>
  <c r="M812" i="12" s="1"/>
  <c r="L813" i="11"/>
  <c r="M813" i="12" s="1"/>
  <c r="L814" i="11"/>
  <c r="M814" i="12" s="1"/>
  <c r="L815" i="11"/>
  <c r="M815" i="12" s="1"/>
  <c r="L816" i="11"/>
  <c r="M816" i="12" s="1"/>
  <c r="L817" i="11"/>
  <c r="M817" i="12" s="1"/>
  <c r="L818" i="11"/>
  <c r="M818" i="12" s="1"/>
  <c r="L819" i="11"/>
  <c r="M819" i="12" s="1"/>
  <c r="L820" i="11"/>
  <c r="M820" i="12" s="1"/>
  <c r="L821" i="11"/>
  <c r="M821" i="12" s="1"/>
  <c r="L822" i="11"/>
  <c r="M822" i="12" s="1"/>
  <c r="L823" i="11"/>
  <c r="M823" i="12" s="1"/>
  <c r="L824" i="11"/>
  <c r="M824" i="12" s="1"/>
  <c r="L825" i="11"/>
  <c r="M825" i="12" s="1"/>
  <c r="L826" i="11"/>
  <c r="M826" i="12" s="1"/>
  <c r="L827" i="11"/>
  <c r="M827" i="12" s="1"/>
  <c r="L828" i="11"/>
  <c r="M828" i="12" s="1"/>
  <c r="L829" i="11"/>
  <c r="M829" i="12" s="1"/>
  <c r="L830" i="11"/>
  <c r="M830" i="12" s="1"/>
  <c r="L831" i="11"/>
  <c r="M831" i="12" s="1"/>
  <c r="L832" i="11"/>
  <c r="M832" i="12" s="1"/>
  <c r="L833" i="11"/>
  <c r="M833" i="12" s="1"/>
  <c r="L834" i="11"/>
  <c r="M834" i="12" s="1"/>
  <c r="L835" i="11"/>
  <c r="M835" i="12" s="1"/>
  <c r="L836" i="11"/>
  <c r="M836" i="12" s="1"/>
  <c r="L837" i="11"/>
  <c r="M837" i="12" s="1"/>
  <c r="L838" i="11"/>
  <c r="M838" i="12" s="1"/>
  <c r="L839" i="11"/>
  <c r="M839" i="12" s="1"/>
  <c r="L840" i="11"/>
  <c r="M840" i="12" s="1"/>
  <c r="L841" i="11"/>
  <c r="M841" i="12" s="1"/>
  <c r="L842" i="11"/>
  <c r="M842" i="12" s="1"/>
  <c r="L843" i="11"/>
  <c r="M843" i="12" s="1"/>
  <c r="L844" i="11"/>
  <c r="M844" i="12" s="1"/>
  <c r="L845" i="11"/>
  <c r="M845" i="12" s="1"/>
  <c r="L846" i="11"/>
  <c r="M846" i="12" s="1"/>
  <c r="L847" i="11"/>
  <c r="M847" i="12" s="1"/>
  <c r="L848" i="11"/>
  <c r="M848" i="12" s="1"/>
  <c r="L849" i="11"/>
  <c r="M849" i="12" s="1"/>
  <c r="L850" i="11"/>
  <c r="M850" i="12" s="1"/>
  <c r="L851" i="11"/>
  <c r="M851" i="12" s="1"/>
  <c r="L852" i="11"/>
  <c r="M852" i="12" s="1"/>
  <c r="L853" i="11"/>
  <c r="M853" i="12" s="1"/>
  <c r="L854" i="11"/>
  <c r="M854" i="12" s="1"/>
  <c r="L855" i="11"/>
  <c r="M855" i="12" s="1"/>
  <c r="L856" i="11"/>
  <c r="M856" i="12" s="1"/>
  <c r="L857" i="11"/>
  <c r="M857" i="12" s="1"/>
  <c r="L858" i="11"/>
  <c r="M858" i="12" s="1"/>
  <c r="L859" i="11"/>
  <c r="M859" i="12" s="1"/>
  <c r="L860" i="11"/>
  <c r="M860" i="12" s="1"/>
  <c r="L861" i="11"/>
  <c r="M861" i="12" s="1"/>
  <c r="L862" i="11"/>
  <c r="M862" i="12" s="1"/>
  <c r="L863" i="11"/>
  <c r="M863" i="12" s="1"/>
  <c r="L864" i="11"/>
  <c r="M864" i="12" s="1"/>
  <c r="L865" i="11"/>
  <c r="M865" i="12" s="1"/>
  <c r="L866" i="11"/>
  <c r="M866" i="12" s="1"/>
  <c r="L867" i="11"/>
  <c r="M867" i="12" s="1"/>
  <c r="L868" i="11"/>
  <c r="M868" i="12" s="1"/>
  <c r="L869" i="11"/>
  <c r="M869" i="12" s="1"/>
  <c r="L870" i="11"/>
  <c r="M870" i="12" s="1"/>
  <c r="L871" i="11"/>
  <c r="M871" i="12" s="1"/>
  <c r="L872" i="11"/>
  <c r="M872" i="12" s="1"/>
  <c r="L873" i="11"/>
  <c r="M873" i="12" s="1"/>
  <c r="L874" i="11"/>
  <c r="M874" i="12" s="1"/>
  <c r="L875" i="11"/>
  <c r="M875" i="12" s="1"/>
  <c r="L876" i="11"/>
  <c r="M876" i="12" s="1"/>
  <c r="L877" i="11"/>
  <c r="M877" i="12" s="1"/>
  <c r="L878" i="11"/>
  <c r="M878" i="12" s="1"/>
  <c r="L879" i="11"/>
  <c r="M879" i="12" s="1"/>
  <c r="L880" i="11"/>
  <c r="M880" i="12" s="1"/>
  <c r="L881" i="11"/>
  <c r="M881" i="12" s="1"/>
  <c r="L882" i="11"/>
  <c r="M882" i="12" s="1"/>
  <c r="L883" i="11"/>
  <c r="M883" i="12" s="1"/>
  <c r="L884" i="11"/>
  <c r="M884" i="12" s="1"/>
  <c r="L885" i="11"/>
  <c r="M885" i="12" s="1"/>
  <c r="L886" i="11"/>
  <c r="M886" i="12" s="1"/>
  <c r="L887" i="11"/>
  <c r="M887" i="12" s="1"/>
  <c r="L888" i="11"/>
  <c r="M888" i="12" s="1"/>
  <c r="L889" i="11"/>
  <c r="M889" i="12" s="1"/>
  <c r="L890" i="11"/>
  <c r="M890" i="12" s="1"/>
  <c r="L891" i="11"/>
  <c r="M891" i="12" s="1"/>
  <c r="L892" i="11"/>
  <c r="M892" i="12" s="1"/>
  <c r="L893" i="11"/>
  <c r="M893" i="12" s="1"/>
  <c r="L894" i="11"/>
  <c r="M894" i="12" s="1"/>
  <c r="L895" i="11"/>
  <c r="M895" i="12" s="1"/>
  <c r="L896" i="11"/>
  <c r="M896" i="12" s="1"/>
  <c r="L897" i="11"/>
  <c r="M897" i="12" s="1"/>
  <c r="L898" i="11"/>
  <c r="M898" i="12" s="1"/>
  <c r="L899" i="11"/>
  <c r="M899" i="12" s="1"/>
  <c r="L900" i="11"/>
  <c r="M900" i="12" s="1"/>
  <c r="L901" i="11"/>
  <c r="M901" i="12" s="1"/>
  <c r="L902" i="11"/>
  <c r="M902" i="12" s="1"/>
  <c r="L903" i="11"/>
  <c r="M903" i="12" s="1"/>
  <c r="L904" i="11"/>
  <c r="M904" i="12" s="1"/>
  <c r="L905" i="11"/>
  <c r="M905" i="12" s="1"/>
  <c r="L906" i="11"/>
  <c r="M906" i="12" s="1"/>
  <c r="L907" i="11"/>
  <c r="M907" i="12" s="1"/>
  <c r="L908" i="11"/>
  <c r="M908" i="12" s="1"/>
  <c r="L909" i="11"/>
  <c r="M909" i="12" s="1"/>
  <c r="L910" i="11"/>
  <c r="M910" i="12" s="1"/>
  <c r="L911" i="11"/>
  <c r="M911" i="12" s="1"/>
  <c r="L912" i="11"/>
  <c r="M912" i="12" s="1"/>
  <c r="L913" i="11"/>
  <c r="M913" i="12" s="1"/>
  <c r="L914" i="11"/>
  <c r="M914" i="12" s="1"/>
  <c r="L915" i="11"/>
  <c r="M915" i="12" s="1"/>
  <c r="L916" i="11"/>
  <c r="M916" i="12" s="1"/>
  <c r="L917" i="11"/>
  <c r="M917" i="12" s="1"/>
  <c r="L918" i="11"/>
  <c r="M918" i="12" s="1"/>
  <c r="L919" i="11"/>
  <c r="M919" i="12" s="1"/>
  <c r="L920" i="11"/>
  <c r="M920" i="12" s="1"/>
  <c r="L921" i="11"/>
  <c r="M921" i="12" s="1"/>
  <c r="L922" i="11"/>
  <c r="M922" i="12" s="1"/>
  <c r="L923" i="11"/>
  <c r="M923" i="12" s="1"/>
  <c r="L924" i="11"/>
  <c r="M924" i="12" s="1"/>
  <c r="L925" i="11"/>
  <c r="M925" i="12" s="1"/>
  <c r="L926" i="11"/>
  <c r="M926" i="12" s="1"/>
  <c r="L927" i="11"/>
  <c r="M927" i="12" s="1"/>
  <c r="L928" i="11"/>
  <c r="M928" i="12" s="1"/>
  <c r="L929" i="11"/>
  <c r="M929" i="12" s="1"/>
  <c r="L930" i="11"/>
  <c r="M930" i="12" s="1"/>
  <c r="L931" i="11"/>
  <c r="M931" i="12" s="1"/>
  <c r="L932" i="11"/>
  <c r="M932" i="12" s="1"/>
  <c r="L933" i="11"/>
  <c r="M933" i="12" s="1"/>
  <c r="L934" i="11"/>
  <c r="M934" i="12" s="1"/>
  <c r="L935" i="11"/>
  <c r="M935" i="12" s="1"/>
  <c r="L936" i="11"/>
  <c r="M936" i="12" s="1"/>
  <c r="L937" i="11"/>
  <c r="M937" i="12" s="1"/>
  <c r="L938" i="11"/>
  <c r="M938" i="12" s="1"/>
  <c r="L939" i="11"/>
  <c r="M939" i="12" s="1"/>
  <c r="L940" i="11"/>
  <c r="M940" i="12" s="1"/>
  <c r="L941" i="11"/>
  <c r="M941" i="12" s="1"/>
  <c r="L942" i="11"/>
  <c r="M942" i="12" s="1"/>
  <c r="L943" i="11"/>
  <c r="M943" i="12" s="1"/>
  <c r="L944" i="11"/>
  <c r="M944" i="12" s="1"/>
  <c r="L945" i="11"/>
  <c r="M945" i="12" s="1"/>
  <c r="L946" i="11"/>
  <c r="M946" i="12" s="1"/>
  <c r="L947" i="11"/>
  <c r="M947" i="12" s="1"/>
  <c r="L948" i="11"/>
  <c r="M948" i="12" s="1"/>
  <c r="L949" i="11"/>
  <c r="M949" i="12" s="1"/>
  <c r="L950" i="11"/>
  <c r="M950" i="12" s="1"/>
  <c r="L951" i="11"/>
  <c r="M951" i="12" s="1"/>
  <c r="L952" i="11"/>
  <c r="M952" i="12" s="1"/>
  <c r="L953" i="11"/>
  <c r="M953" i="12" s="1"/>
  <c r="L954" i="11"/>
  <c r="M954" i="12" s="1"/>
  <c r="L955" i="11"/>
  <c r="M955" i="12" s="1"/>
  <c r="L956" i="11"/>
  <c r="M956" i="12" s="1"/>
  <c r="L957" i="11"/>
  <c r="M957" i="12" s="1"/>
  <c r="L958" i="11"/>
  <c r="M958" i="12" s="1"/>
  <c r="L959" i="11"/>
  <c r="M959" i="12" s="1"/>
  <c r="L960" i="11"/>
  <c r="M960" i="12" s="1"/>
  <c r="L961" i="11"/>
  <c r="M961" i="12" s="1"/>
  <c r="L962" i="11"/>
  <c r="M962" i="12" s="1"/>
  <c r="L963" i="11"/>
  <c r="M963" i="12" s="1"/>
  <c r="L964" i="11"/>
  <c r="M964" i="12" s="1"/>
  <c r="L965" i="11"/>
  <c r="M965" i="12" s="1"/>
  <c r="L966" i="11"/>
  <c r="M966" i="12" s="1"/>
  <c r="L967" i="11"/>
  <c r="M967" i="12" s="1"/>
  <c r="L968" i="11"/>
  <c r="M968" i="12" s="1"/>
  <c r="L969" i="11"/>
  <c r="M969" i="12" s="1"/>
  <c r="L970" i="11"/>
  <c r="M970" i="12" s="1"/>
  <c r="L971" i="11"/>
  <c r="M971" i="12" s="1"/>
  <c r="L972" i="11"/>
  <c r="M972" i="12" s="1"/>
  <c r="L973" i="11"/>
  <c r="M973" i="12" s="1"/>
  <c r="L974" i="11"/>
  <c r="M974" i="12" s="1"/>
  <c r="L975" i="11"/>
  <c r="M975" i="12" s="1"/>
  <c r="L976" i="11"/>
  <c r="M976" i="12" s="1"/>
  <c r="L977" i="11"/>
  <c r="M977" i="12" s="1"/>
  <c r="L978" i="11"/>
  <c r="M978" i="12" s="1"/>
  <c r="L979" i="11"/>
  <c r="M979" i="12" s="1"/>
  <c r="L980" i="11"/>
  <c r="M980" i="12" s="1"/>
  <c r="L981" i="11"/>
  <c r="M981" i="12" s="1"/>
  <c r="L982" i="11"/>
  <c r="M982" i="12" s="1"/>
  <c r="L983" i="11"/>
  <c r="M983" i="12" s="1"/>
  <c r="L984" i="11"/>
  <c r="M984" i="12" s="1"/>
  <c r="L985" i="11"/>
  <c r="M985" i="12" s="1"/>
  <c r="L986" i="11"/>
  <c r="M986" i="12" s="1"/>
  <c r="L987" i="11"/>
  <c r="M987" i="12" s="1"/>
  <c r="L988" i="11"/>
  <c r="M988" i="12" s="1"/>
  <c r="L989" i="11"/>
  <c r="M989" i="12" s="1"/>
  <c r="L990" i="11"/>
  <c r="M990" i="12" s="1"/>
  <c r="L991" i="11"/>
  <c r="M991" i="12" s="1"/>
  <c r="L992" i="11"/>
  <c r="M992" i="12" s="1"/>
  <c r="L993" i="11"/>
  <c r="M993" i="12" s="1"/>
  <c r="L994" i="11"/>
  <c r="M994" i="12" s="1"/>
  <c r="L995" i="11"/>
  <c r="M995" i="12" s="1"/>
  <c r="L996" i="11"/>
  <c r="M996" i="12" s="1"/>
  <c r="L997" i="11"/>
  <c r="M997" i="12" s="1"/>
  <c r="L998" i="11"/>
  <c r="M998" i="12" s="1"/>
  <c r="L999" i="11"/>
  <c r="M999" i="12" s="1"/>
  <c r="L1000" i="11"/>
  <c r="M1000" i="12" s="1"/>
  <c r="L1001" i="11"/>
  <c r="M1001" i="12" s="1"/>
  <c r="L1002" i="11"/>
  <c r="M1002" i="12" s="1"/>
  <c r="L1003" i="11"/>
  <c r="M1003" i="12" s="1"/>
  <c r="L1004" i="11"/>
  <c r="M1004" i="12" s="1"/>
  <c r="L1005" i="11"/>
  <c r="M1005" i="12" s="1"/>
  <c r="L1006" i="11"/>
  <c r="M1006" i="12" s="1"/>
  <c r="L1007" i="11"/>
  <c r="M1007" i="12" s="1"/>
  <c r="L1008" i="11"/>
  <c r="M1008" i="12" s="1"/>
  <c r="L1009" i="11"/>
  <c r="M1009" i="12" s="1"/>
  <c r="L1010" i="11"/>
  <c r="M1010" i="12" s="1"/>
  <c r="L1011" i="11"/>
  <c r="M1011" i="12" s="1"/>
  <c r="L1012" i="11"/>
  <c r="M1012" i="12" s="1"/>
  <c r="L1013" i="11"/>
  <c r="M1013" i="12" s="1"/>
  <c r="L1014" i="11"/>
  <c r="M1014" i="12" s="1"/>
  <c r="L1015" i="11"/>
  <c r="M1015" i="12" s="1"/>
  <c r="L1016" i="11"/>
  <c r="M1016" i="12" s="1"/>
  <c r="L1017" i="11"/>
  <c r="M1017" i="12" s="1"/>
  <c r="L1018" i="11"/>
  <c r="M1018" i="12" s="1"/>
  <c r="L1019" i="11"/>
  <c r="M1019" i="12" s="1"/>
  <c r="L1020" i="11"/>
  <c r="M1020" i="12" s="1"/>
  <c r="L1021" i="11"/>
  <c r="M1021" i="12" s="1"/>
  <c r="L1022" i="11"/>
  <c r="M1022" i="12" s="1"/>
  <c r="L1023" i="11"/>
  <c r="M1023" i="12" s="1"/>
  <c r="L1024" i="11"/>
  <c r="M1024" i="12" s="1"/>
  <c r="L1025" i="11"/>
  <c r="M1025" i="12" s="1"/>
  <c r="L1026" i="11"/>
  <c r="M1026" i="12" s="1"/>
  <c r="L1027" i="11"/>
  <c r="M1027" i="12" s="1"/>
  <c r="L1028" i="11"/>
  <c r="M1028" i="12" s="1"/>
  <c r="L1029" i="11"/>
  <c r="M1029" i="12" s="1"/>
  <c r="L1030" i="11"/>
  <c r="M1030" i="12" s="1"/>
  <c r="L1031" i="11"/>
  <c r="M1031" i="12" s="1"/>
  <c r="L1032" i="11"/>
  <c r="M1032" i="12" s="1"/>
  <c r="L1033" i="11"/>
  <c r="M1033" i="12" s="1"/>
  <c r="L1034" i="11"/>
  <c r="M1034" i="12" s="1"/>
  <c r="L1035" i="11"/>
  <c r="M1035" i="12" s="1"/>
  <c r="L1036" i="11"/>
  <c r="M1036" i="12" s="1"/>
  <c r="L1037" i="11"/>
  <c r="M1037" i="12" s="1"/>
  <c r="L1038" i="11"/>
  <c r="M1038" i="12" s="1"/>
  <c r="L1039" i="11"/>
  <c r="M1039" i="12" s="1"/>
  <c r="L1040" i="11"/>
  <c r="M1040" i="12" s="1"/>
  <c r="L1041" i="11"/>
  <c r="M1041" i="12" s="1"/>
  <c r="L1042" i="11"/>
  <c r="M1042" i="12" s="1"/>
  <c r="L1043" i="11"/>
  <c r="M1043" i="12" s="1"/>
  <c r="L1044" i="11"/>
  <c r="M1044" i="12" s="1"/>
  <c r="L1045" i="11"/>
  <c r="M1045" i="12" s="1"/>
  <c r="L1046" i="11"/>
  <c r="M1046" i="12" s="1"/>
  <c r="L1047" i="11"/>
  <c r="M1047" i="12" s="1"/>
  <c r="L1048" i="11"/>
  <c r="M1048" i="12" s="1"/>
  <c r="L1049" i="11"/>
  <c r="M1049" i="12" s="1"/>
  <c r="L1050" i="11"/>
  <c r="M1050" i="12" s="1"/>
  <c r="L1051" i="11"/>
  <c r="M1051" i="12" s="1"/>
  <c r="L1052" i="11"/>
  <c r="M1052" i="12" s="1"/>
  <c r="L1053" i="11"/>
  <c r="M1053" i="12" s="1"/>
  <c r="L1054" i="11"/>
  <c r="M1054" i="12" s="1"/>
  <c r="L1055" i="11"/>
  <c r="M1055" i="12" s="1"/>
  <c r="L1056" i="11"/>
  <c r="M1056" i="12" s="1"/>
  <c r="L1057" i="11"/>
  <c r="M1057" i="12" s="1"/>
  <c r="L1058" i="11"/>
  <c r="M1058" i="12" s="1"/>
  <c r="L1059" i="11"/>
  <c r="M1059" i="12" s="1"/>
  <c r="L1060" i="11"/>
  <c r="M1060" i="12" s="1"/>
  <c r="L1061" i="11"/>
  <c r="M1061" i="12" s="1"/>
  <c r="L1062" i="11"/>
  <c r="M1062" i="12" s="1"/>
  <c r="L1063" i="11"/>
  <c r="M1063" i="12" s="1"/>
  <c r="L1064" i="11"/>
  <c r="M1064" i="12" s="1"/>
  <c r="L1065" i="11"/>
  <c r="M1065" i="12" s="1"/>
  <c r="L1066" i="11"/>
  <c r="M1066" i="12" s="1"/>
  <c r="L1067" i="11"/>
  <c r="M1067" i="12" s="1"/>
  <c r="L1068" i="11"/>
  <c r="M1068" i="12" s="1"/>
  <c r="L1069" i="11"/>
  <c r="M1069" i="12" s="1"/>
  <c r="L1070" i="11"/>
  <c r="M1070" i="12" s="1"/>
  <c r="L1071" i="11"/>
  <c r="M1071" i="12" s="1"/>
  <c r="L1072" i="11"/>
  <c r="M1072" i="12" s="1"/>
  <c r="L1073" i="11"/>
  <c r="M1073" i="12" s="1"/>
  <c r="L1074" i="11"/>
  <c r="M1074" i="12" s="1"/>
  <c r="L1075" i="11"/>
  <c r="M1075" i="12" s="1"/>
  <c r="L1076" i="11"/>
  <c r="M1076" i="12" s="1"/>
  <c r="L1077" i="11"/>
  <c r="M1077" i="12" s="1"/>
  <c r="L1078" i="11"/>
  <c r="M1078" i="12" s="1"/>
  <c r="L1079" i="11"/>
  <c r="M1079" i="12" s="1"/>
  <c r="L1080" i="11"/>
  <c r="M1080" i="12" s="1"/>
  <c r="L1081" i="11"/>
  <c r="M1081" i="12" s="1"/>
  <c r="L1082" i="11"/>
  <c r="M1082" i="12" s="1"/>
  <c r="L1083" i="11"/>
  <c r="M1083" i="12" s="1"/>
  <c r="L1084" i="11"/>
  <c r="M1084" i="12" s="1"/>
  <c r="L1085" i="11"/>
  <c r="M1085" i="12" s="1"/>
  <c r="L1086" i="11"/>
  <c r="M1086" i="12" s="1"/>
  <c r="L1087" i="11"/>
  <c r="M1087" i="12" s="1"/>
  <c r="L1088" i="11"/>
  <c r="M1088" i="12" s="1"/>
  <c r="L1089" i="11"/>
  <c r="M1089" i="12" s="1"/>
  <c r="L1090" i="11"/>
  <c r="M1090" i="12" s="1"/>
  <c r="L1091" i="11"/>
  <c r="M1091" i="12" s="1"/>
  <c r="L1092" i="11"/>
  <c r="M1092" i="12" s="1"/>
  <c r="L1093" i="11"/>
  <c r="M1093" i="12" s="1"/>
  <c r="L1094" i="11"/>
  <c r="M1094" i="12" s="1"/>
  <c r="L1095" i="11"/>
  <c r="M1095" i="12" s="1"/>
  <c r="L1096" i="11"/>
  <c r="M1096" i="12" s="1"/>
  <c r="L1097" i="11"/>
  <c r="M1097" i="12" s="1"/>
  <c r="L1098" i="11"/>
  <c r="M1098" i="12" s="1"/>
  <c r="L1099" i="11"/>
  <c r="M1099" i="12" s="1"/>
  <c r="L1100" i="11"/>
  <c r="M1100" i="12" s="1"/>
  <c r="L1101" i="11"/>
  <c r="M1101" i="12" s="1"/>
  <c r="L1102" i="11"/>
  <c r="M1102" i="12" s="1"/>
  <c r="L1103" i="11"/>
  <c r="M1103" i="12" s="1"/>
  <c r="L1104" i="11"/>
  <c r="M1104" i="12" s="1"/>
  <c r="L1105" i="11"/>
  <c r="M1105" i="12" s="1"/>
  <c r="L1106" i="11"/>
  <c r="M1106" i="12" s="1"/>
  <c r="L1107" i="11"/>
  <c r="M1107" i="12" s="1"/>
  <c r="L1108" i="11"/>
  <c r="M1108" i="12" s="1"/>
  <c r="L1109" i="11"/>
  <c r="M1109" i="12" s="1"/>
  <c r="L1110" i="11"/>
  <c r="M1110" i="12" s="1"/>
  <c r="L1111" i="11"/>
  <c r="M1111" i="12" s="1"/>
  <c r="L1112" i="11"/>
  <c r="M1112" i="12" s="1"/>
  <c r="L1113" i="11"/>
  <c r="M1113" i="12" s="1"/>
  <c r="L1114" i="11"/>
  <c r="M1114" i="12" s="1"/>
  <c r="L1115" i="11"/>
  <c r="M1115" i="12" s="1"/>
  <c r="L1116" i="11"/>
  <c r="M1116" i="12" s="1"/>
  <c r="L1117" i="11"/>
  <c r="M1117" i="12" s="1"/>
  <c r="L1118" i="11"/>
  <c r="M1118" i="12" s="1"/>
  <c r="L1119" i="11"/>
  <c r="M1119" i="12" s="1"/>
  <c r="L1120" i="11"/>
  <c r="M1120" i="12" s="1"/>
  <c r="L1121" i="11"/>
  <c r="M1121" i="12" s="1"/>
  <c r="L1122" i="11"/>
  <c r="M1122" i="12" s="1"/>
  <c r="L1123" i="11"/>
  <c r="M1123" i="12" s="1"/>
  <c r="L1124" i="11"/>
  <c r="M1124" i="12" s="1"/>
  <c r="L1125" i="11"/>
  <c r="M1125" i="12" s="1"/>
  <c r="L1126" i="11"/>
  <c r="M1126" i="12" s="1"/>
  <c r="L1127" i="11"/>
  <c r="M1127" i="12" s="1"/>
  <c r="L1128" i="11"/>
  <c r="M1128" i="12" s="1"/>
  <c r="L1129" i="11"/>
  <c r="M1129" i="12" s="1"/>
  <c r="L1130" i="11"/>
  <c r="M1130" i="12" s="1"/>
  <c r="L1131" i="11"/>
  <c r="M1131" i="12" s="1"/>
  <c r="L1132" i="11"/>
  <c r="M1132" i="12" s="1"/>
  <c r="L1133" i="11"/>
  <c r="M1133" i="12" s="1"/>
  <c r="L1134" i="11"/>
  <c r="M1134" i="12" s="1"/>
  <c r="L1135" i="11"/>
  <c r="M1135" i="12" s="1"/>
  <c r="L1136" i="11"/>
  <c r="M1136" i="12" s="1"/>
  <c r="L1137" i="11"/>
  <c r="M1137" i="12" s="1"/>
  <c r="L1138" i="11"/>
  <c r="M1138" i="12" s="1"/>
  <c r="L1139" i="11"/>
  <c r="M1139" i="12" s="1"/>
  <c r="L1140" i="11"/>
  <c r="M1140" i="12" s="1"/>
  <c r="L1141" i="11"/>
  <c r="M1141" i="12" s="1"/>
  <c r="L1142" i="11"/>
  <c r="M1142" i="12" s="1"/>
  <c r="L1143" i="11"/>
  <c r="M1143" i="12" s="1"/>
  <c r="L1144" i="11"/>
  <c r="M1144" i="12" s="1"/>
  <c r="L1145" i="11"/>
  <c r="M1145" i="12" s="1"/>
  <c r="L1146" i="11"/>
  <c r="M1146" i="12" s="1"/>
  <c r="L1147" i="11"/>
  <c r="M1147" i="12" s="1"/>
  <c r="L1148" i="11"/>
  <c r="M1148" i="12" s="1"/>
  <c r="L1149" i="11"/>
  <c r="M1149" i="12" s="1"/>
  <c r="L1150" i="11"/>
  <c r="M1150" i="12" s="1"/>
  <c r="L1151" i="11"/>
  <c r="M1151" i="12" s="1"/>
  <c r="L1152" i="11"/>
  <c r="M1152" i="12" s="1"/>
  <c r="L1153" i="11"/>
  <c r="M1153" i="12" s="1"/>
  <c r="L1154" i="11"/>
  <c r="M1154" i="12" s="1"/>
  <c r="L1155" i="11"/>
  <c r="M1155" i="12" s="1"/>
  <c r="L1156" i="11"/>
  <c r="M1156" i="12" s="1"/>
  <c r="L1157" i="11"/>
  <c r="M1157" i="12" s="1"/>
  <c r="L1158" i="11"/>
  <c r="M1158" i="12" s="1"/>
  <c r="L1159" i="11"/>
  <c r="M1159" i="12" s="1"/>
  <c r="L1160" i="11"/>
  <c r="M1160" i="12" s="1"/>
  <c r="L1161" i="11"/>
  <c r="M1161" i="12" s="1"/>
  <c r="L1162" i="11"/>
  <c r="M1162" i="12" s="1"/>
  <c r="L1163" i="11"/>
  <c r="M1163" i="12" s="1"/>
  <c r="L1164" i="11"/>
  <c r="M1164" i="12" s="1"/>
  <c r="L1165" i="11"/>
  <c r="M1165" i="12" s="1"/>
  <c r="L1166" i="11"/>
  <c r="M1166" i="12" s="1"/>
  <c r="L1167" i="11"/>
  <c r="M1167" i="12" s="1"/>
  <c r="L1168" i="11"/>
  <c r="M1168" i="12" s="1"/>
  <c r="L1169" i="11"/>
  <c r="M1169" i="12" s="1"/>
  <c r="L1170" i="11"/>
  <c r="M1170" i="12" s="1"/>
  <c r="L1171" i="11"/>
  <c r="M1171" i="12" s="1"/>
  <c r="L1172" i="11"/>
  <c r="M1172" i="12" s="1"/>
  <c r="L1173" i="11"/>
  <c r="M1173" i="12" s="1"/>
  <c r="L1174" i="11"/>
  <c r="M1174" i="12" s="1"/>
  <c r="L1175" i="11"/>
  <c r="M1175" i="12" s="1"/>
  <c r="L1176" i="11"/>
  <c r="M1176" i="12" s="1"/>
  <c r="L1177" i="11"/>
  <c r="M1177" i="12" s="1"/>
  <c r="L1178" i="11"/>
  <c r="M1178" i="12" s="1"/>
  <c r="L1179" i="11"/>
  <c r="M1179" i="12" s="1"/>
  <c r="L1180" i="11"/>
  <c r="M1180" i="12" s="1"/>
  <c r="L1181" i="11"/>
  <c r="M1181" i="12" s="1"/>
  <c r="L1182" i="11"/>
  <c r="M1182" i="12" s="1"/>
  <c r="L1183" i="11"/>
  <c r="M1183" i="12" s="1"/>
  <c r="L1184" i="11"/>
  <c r="M1184" i="12" s="1"/>
  <c r="L1185" i="11"/>
  <c r="M1185" i="12" s="1"/>
  <c r="L1186" i="11"/>
  <c r="M1186" i="12" s="1"/>
  <c r="L1187" i="11"/>
  <c r="M1187" i="12" s="1"/>
  <c r="L1188" i="11"/>
  <c r="M1188" i="12" s="1"/>
  <c r="L1189" i="11"/>
  <c r="M1189" i="12" s="1"/>
  <c r="L1190" i="11"/>
  <c r="M1190" i="12" s="1"/>
  <c r="L1191" i="11"/>
  <c r="M1191" i="12" s="1"/>
  <c r="L1192" i="11"/>
  <c r="M1192" i="12" s="1"/>
  <c r="L1193" i="11"/>
  <c r="M1193" i="12" s="1"/>
  <c r="L1194" i="11"/>
  <c r="M1194" i="12" s="1"/>
  <c r="L1195" i="11"/>
  <c r="M1195" i="12" s="1"/>
  <c r="L1196" i="11"/>
  <c r="M1196" i="12" s="1"/>
  <c r="L1197" i="11"/>
  <c r="M1197" i="12" s="1"/>
  <c r="L1198" i="11"/>
  <c r="M1198" i="12" s="1"/>
  <c r="L1199" i="11"/>
  <c r="M1199" i="12" s="1"/>
  <c r="L1200" i="11"/>
  <c r="M1200" i="12" s="1"/>
  <c r="L1201" i="11"/>
  <c r="M1201" i="12" s="1"/>
  <c r="L1202" i="11"/>
  <c r="M1202" i="12" s="1"/>
  <c r="L1203" i="11"/>
  <c r="M1203" i="12" s="1"/>
  <c r="L1204" i="11"/>
  <c r="M1204" i="12" s="1"/>
  <c r="L1205" i="11"/>
  <c r="M1205" i="12" s="1"/>
  <c r="L1206" i="11"/>
  <c r="M1206" i="12" s="1"/>
  <c r="L1207" i="11"/>
  <c r="M1207" i="12" s="1"/>
  <c r="L1208" i="11"/>
  <c r="M1208" i="12" s="1"/>
  <c r="L1209" i="11"/>
  <c r="M1209" i="12" s="1"/>
  <c r="L1210" i="11"/>
  <c r="M1210" i="12" s="1"/>
  <c r="L1211" i="11"/>
  <c r="M1211" i="12" s="1"/>
  <c r="L1212" i="11"/>
  <c r="M1212" i="12" s="1"/>
  <c r="L1213" i="11"/>
  <c r="M1213" i="12" s="1"/>
  <c r="L1214" i="11"/>
  <c r="M1214" i="12" s="1"/>
  <c r="L1215" i="11"/>
  <c r="M1215" i="12" s="1"/>
  <c r="L1216" i="11"/>
  <c r="M1216" i="12" s="1"/>
  <c r="L1217" i="11"/>
  <c r="M1217" i="12" s="1"/>
  <c r="L1218" i="11"/>
  <c r="M1218" i="12" s="1"/>
  <c r="L1219" i="11"/>
  <c r="M1219" i="12" s="1"/>
  <c r="L1220" i="11"/>
  <c r="M1220" i="12" s="1"/>
  <c r="L1221" i="11"/>
  <c r="M1221" i="12" s="1"/>
  <c r="L1222" i="11"/>
  <c r="M1222" i="12" s="1"/>
  <c r="L1223" i="11"/>
  <c r="M1223" i="12" s="1"/>
  <c r="L1224" i="11"/>
  <c r="M1224" i="12" s="1"/>
  <c r="L1225" i="11"/>
  <c r="M1225" i="12" s="1"/>
  <c r="L1226" i="11"/>
  <c r="M1226" i="12" s="1"/>
  <c r="L1227" i="11"/>
  <c r="M1227" i="12" s="1"/>
  <c r="L1228" i="11"/>
  <c r="M1228" i="12" s="1"/>
  <c r="L1229" i="11"/>
  <c r="M1229" i="12" s="1"/>
  <c r="L1230" i="11"/>
  <c r="M1230" i="12" s="1"/>
  <c r="L1231" i="11"/>
  <c r="M1231" i="12" s="1"/>
  <c r="L1232" i="11"/>
  <c r="M1232" i="12" s="1"/>
  <c r="L1233" i="11"/>
  <c r="M1233" i="12" s="1"/>
  <c r="L1234" i="11"/>
  <c r="M1234" i="12" s="1"/>
  <c r="L1235" i="11"/>
  <c r="M1235" i="12" s="1"/>
  <c r="L1236" i="11"/>
  <c r="M1236" i="12" s="1"/>
  <c r="L1237" i="11"/>
  <c r="M1237" i="12" s="1"/>
  <c r="L1238" i="11"/>
  <c r="M1238" i="12" s="1"/>
  <c r="L1239" i="11"/>
  <c r="M1239" i="12" s="1"/>
  <c r="L1240" i="11"/>
  <c r="M1240" i="12" s="1"/>
  <c r="L1241" i="11"/>
  <c r="M1241" i="12" s="1"/>
  <c r="L1242" i="11"/>
  <c r="M1242" i="12" s="1"/>
  <c r="L1243" i="11"/>
  <c r="M1243" i="12" s="1"/>
  <c r="L1244" i="11"/>
  <c r="M1244" i="12" s="1"/>
  <c r="L1245" i="11"/>
  <c r="M1245" i="12" s="1"/>
  <c r="L1246" i="11"/>
  <c r="M1246" i="12" s="1"/>
  <c r="L1247" i="11"/>
  <c r="M1247" i="12" s="1"/>
  <c r="L1248" i="11"/>
  <c r="M1248" i="12" s="1"/>
  <c r="L1249" i="11"/>
  <c r="M1249" i="12" s="1"/>
  <c r="L1250" i="11"/>
  <c r="M1250" i="12" s="1"/>
  <c r="L1251" i="11"/>
  <c r="M1251" i="12" s="1"/>
  <c r="L1252" i="11"/>
  <c r="M1252" i="12" s="1"/>
  <c r="L1253" i="11"/>
  <c r="M1253" i="12" s="1"/>
  <c r="L1254" i="11"/>
  <c r="M1254" i="12" s="1"/>
  <c r="L1255" i="11"/>
  <c r="M1255" i="12" s="1"/>
  <c r="L1256" i="11"/>
  <c r="M1256" i="12" s="1"/>
  <c r="L1257" i="11"/>
  <c r="M1257" i="12" s="1"/>
  <c r="L1258" i="11"/>
  <c r="M1258" i="12" s="1"/>
  <c r="L1259" i="11"/>
  <c r="M1259" i="12" s="1"/>
  <c r="L1260" i="11"/>
  <c r="M1260" i="12" s="1"/>
  <c r="L1261" i="11"/>
  <c r="M1261" i="12" s="1"/>
  <c r="L1262" i="11"/>
  <c r="M1262" i="12" s="1"/>
  <c r="L1263" i="11"/>
  <c r="M1263" i="12" s="1"/>
  <c r="L1264" i="11"/>
  <c r="M1264" i="12" s="1"/>
  <c r="L1265" i="11"/>
  <c r="M1265" i="12" s="1"/>
  <c r="L1266" i="11"/>
  <c r="M1266" i="12" s="1"/>
  <c r="L1267" i="11"/>
  <c r="M1267" i="12" s="1"/>
  <c r="L1268" i="11"/>
  <c r="M1268" i="12" s="1"/>
  <c r="L1269" i="11"/>
  <c r="M1269" i="12" s="1"/>
  <c r="L1270" i="11"/>
  <c r="M1270" i="12" s="1"/>
  <c r="L1271" i="11"/>
  <c r="M1271" i="12" s="1"/>
  <c r="L1272" i="11"/>
  <c r="M1272" i="12" s="1"/>
  <c r="L1273" i="11"/>
  <c r="M1273" i="12" s="1"/>
  <c r="L1274" i="11"/>
  <c r="M1274" i="12" s="1"/>
  <c r="L1275" i="11"/>
  <c r="M1275" i="12" s="1"/>
  <c r="L1276" i="11"/>
  <c r="M1276" i="12" s="1"/>
  <c r="L1277" i="11"/>
  <c r="M1277" i="12" s="1"/>
  <c r="L1278" i="11"/>
  <c r="M1278" i="12" s="1"/>
  <c r="L1279" i="11"/>
  <c r="M1279" i="12" s="1"/>
  <c r="L1280" i="11"/>
  <c r="M1280" i="12" s="1"/>
  <c r="L1281" i="11"/>
  <c r="M1281" i="12" s="1"/>
  <c r="L1282" i="11"/>
  <c r="M1282" i="12" s="1"/>
  <c r="L1283" i="11"/>
  <c r="M1283" i="12" s="1"/>
  <c r="L1284" i="11"/>
  <c r="M1284" i="12" s="1"/>
  <c r="L1285" i="11"/>
  <c r="M1285" i="12" s="1"/>
  <c r="L1286" i="11"/>
  <c r="M1286" i="12" s="1"/>
  <c r="L1287" i="11"/>
  <c r="M1287" i="12" s="1"/>
  <c r="L1288" i="11"/>
  <c r="M1288" i="12" s="1"/>
  <c r="L1289" i="11"/>
  <c r="M1289" i="12" s="1"/>
  <c r="L1290" i="11"/>
  <c r="M1290" i="12" s="1"/>
  <c r="L1291" i="11"/>
  <c r="M1291" i="12" s="1"/>
  <c r="L1292" i="11"/>
  <c r="M1292" i="12" s="1"/>
  <c r="L1293" i="11"/>
  <c r="M1293" i="12" s="1"/>
  <c r="L1294" i="11"/>
  <c r="M1294" i="12" s="1"/>
  <c r="L1295" i="11"/>
  <c r="M1295" i="12" s="1"/>
  <c r="L1296" i="11"/>
  <c r="M1296" i="12" s="1"/>
  <c r="L1297" i="11"/>
  <c r="M1297" i="12" s="1"/>
  <c r="L1298" i="11"/>
  <c r="M1298" i="12" s="1"/>
  <c r="L1299" i="11"/>
  <c r="M1299" i="12" s="1"/>
  <c r="L1300" i="11"/>
  <c r="M1300" i="12" s="1"/>
  <c r="L1301" i="11"/>
  <c r="M1301" i="12" s="1"/>
  <c r="L1302" i="11"/>
  <c r="M1302" i="12" s="1"/>
  <c r="L1303" i="11"/>
  <c r="M1303" i="12" s="1"/>
  <c r="L1304" i="11"/>
  <c r="M1304" i="12" s="1"/>
  <c r="L1305" i="11"/>
  <c r="M1305" i="12" s="1"/>
  <c r="L1306" i="11"/>
  <c r="M1306" i="12" s="1"/>
  <c r="L1307" i="11"/>
  <c r="M1307" i="12" s="1"/>
  <c r="L1308" i="11"/>
  <c r="M1308" i="12" s="1"/>
  <c r="L1309" i="11"/>
  <c r="M1309" i="12" s="1"/>
  <c r="L1310" i="11"/>
  <c r="M1310" i="12" s="1"/>
  <c r="L1311" i="11"/>
  <c r="M1311" i="12" s="1"/>
  <c r="L1312" i="11"/>
  <c r="M1312" i="12" s="1"/>
  <c r="L1313" i="11"/>
  <c r="M1313" i="12" s="1"/>
  <c r="L1314" i="11"/>
  <c r="M1314" i="12" s="1"/>
  <c r="L1315" i="11"/>
  <c r="M1315" i="12" s="1"/>
  <c r="L1316" i="11"/>
  <c r="M1316" i="12" s="1"/>
  <c r="L1317" i="11"/>
  <c r="M1317" i="12" s="1"/>
  <c r="L1318" i="11"/>
  <c r="M1318" i="12" s="1"/>
  <c r="L1319" i="11"/>
  <c r="M1319" i="12" s="1"/>
  <c r="L1320" i="11"/>
  <c r="M1320" i="12" s="1"/>
  <c r="L1321" i="11"/>
  <c r="M1321" i="12" s="1"/>
  <c r="L1322" i="11"/>
  <c r="M1322" i="12" s="1"/>
  <c r="L1323" i="11"/>
  <c r="M1323" i="12" s="1"/>
  <c r="L1324" i="11"/>
  <c r="M1324" i="12" s="1"/>
  <c r="L1325" i="11"/>
  <c r="M1325" i="12" s="1"/>
  <c r="L1326" i="11"/>
  <c r="M1326" i="12" s="1"/>
  <c r="L1327" i="11"/>
  <c r="M1327" i="12" s="1"/>
  <c r="L1328" i="11"/>
  <c r="M1328" i="12" s="1"/>
  <c r="L1329" i="11"/>
  <c r="M1329" i="12" s="1"/>
  <c r="L1330" i="11"/>
  <c r="M1330" i="12" s="1"/>
  <c r="L1331" i="11"/>
  <c r="M1331" i="12" s="1"/>
  <c r="L1332" i="11"/>
  <c r="M1332" i="12" s="1"/>
  <c r="L1333" i="11"/>
  <c r="M1333" i="12" s="1"/>
  <c r="L1334" i="11"/>
  <c r="M1334" i="12" s="1"/>
  <c r="L1335" i="11"/>
  <c r="M1335" i="12" s="1"/>
  <c r="L1336" i="11"/>
  <c r="M1336" i="12" s="1"/>
  <c r="L1337" i="11"/>
  <c r="M1337" i="12" s="1"/>
  <c r="L1338" i="11"/>
  <c r="M1338" i="12" s="1"/>
  <c r="L1339" i="11"/>
  <c r="M1339" i="12" s="1"/>
  <c r="L1340" i="11"/>
  <c r="M1340" i="12" s="1"/>
  <c r="L1341" i="11"/>
  <c r="M1341" i="12" s="1"/>
  <c r="L1342" i="11"/>
  <c r="M1342" i="12" s="1"/>
  <c r="L1343" i="11"/>
  <c r="M1343" i="12" s="1"/>
  <c r="L1344" i="11"/>
  <c r="M1344" i="12" s="1"/>
  <c r="L1345" i="11"/>
  <c r="M1345" i="12" s="1"/>
  <c r="L1346" i="11"/>
  <c r="M1346" i="12" s="1"/>
  <c r="L1347" i="11"/>
  <c r="M1347" i="12" s="1"/>
  <c r="L1348" i="11"/>
  <c r="M1348" i="12" s="1"/>
  <c r="L1349" i="11"/>
  <c r="M1349" i="12" s="1"/>
  <c r="L1350" i="11"/>
  <c r="M1350" i="12" s="1"/>
  <c r="L1351" i="11"/>
  <c r="M1351" i="12" s="1"/>
  <c r="L1352" i="11"/>
  <c r="M1352" i="12" s="1"/>
  <c r="L1353" i="11"/>
  <c r="M1353" i="12" s="1"/>
  <c r="L1354" i="11"/>
  <c r="M1354" i="12" s="1"/>
  <c r="L1355" i="11"/>
  <c r="M1355" i="12" s="1"/>
  <c r="L1356" i="11"/>
  <c r="M1356" i="12" s="1"/>
  <c r="L1357" i="11"/>
  <c r="M1357" i="12" s="1"/>
  <c r="L1358" i="11"/>
  <c r="M1358" i="12" s="1"/>
  <c r="L1359" i="11"/>
  <c r="M1359" i="12" s="1"/>
  <c r="L1360" i="11"/>
  <c r="M1360" i="12" s="1"/>
  <c r="L1361" i="11"/>
  <c r="M1361" i="12" s="1"/>
  <c r="L1362" i="11"/>
  <c r="M1362" i="12" s="1"/>
  <c r="L1363" i="11"/>
  <c r="M1363" i="12" s="1"/>
  <c r="L1364" i="11"/>
  <c r="M1364" i="12" s="1"/>
  <c r="L1365" i="11"/>
  <c r="M1365" i="12" s="1"/>
  <c r="L1366" i="11"/>
  <c r="M1366" i="12" s="1"/>
  <c r="L1367" i="11"/>
  <c r="M1367" i="12" s="1"/>
  <c r="L1368" i="11"/>
  <c r="M1368" i="12" s="1"/>
  <c r="L1369" i="11"/>
  <c r="M1369" i="12" s="1"/>
  <c r="L1370" i="11"/>
  <c r="M1370" i="12" s="1"/>
  <c r="L1371" i="11"/>
  <c r="M1371" i="12" s="1"/>
  <c r="L1372" i="11"/>
  <c r="M1372" i="12" s="1"/>
  <c r="L1373" i="11"/>
  <c r="M1373" i="12" s="1"/>
  <c r="L1374" i="11"/>
  <c r="M1374" i="12" s="1"/>
  <c r="L1375" i="11"/>
  <c r="M1375" i="12" s="1"/>
  <c r="L1376" i="11"/>
  <c r="M1376" i="12" s="1"/>
  <c r="L1377" i="11"/>
  <c r="M1377" i="12" s="1"/>
  <c r="L1378" i="11"/>
  <c r="M1378" i="12" s="1"/>
  <c r="L1379" i="11"/>
  <c r="M1379" i="12" s="1"/>
  <c r="L1380" i="11"/>
  <c r="M1380" i="12" s="1"/>
  <c r="L1381" i="11"/>
  <c r="M1381" i="12" s="1"/>
  <c r="L1382" i="11"/>
  <c r="M1382" i="12" s="1"/>
  <c r="L1383" i="11"/>
  <c r="M1383" i="12" s="1"/>
  <c r="L1384" i="11"/>
  <c r="M1384" i="12" s="1"/>
  <c r="L1385" i="11"/>
  <c r="M1385" i="12" s="1"/>
  <c r="L1386" i="11"/>
  <c r="M1386" i="12" s="1"/>
  <c r="L1387" i="11"/>
  <c r="M1387" i="12" s="1"/>
  <c r="L1388" i="11"/>
  <c r="M1388" i="12" s="1"/>
  <c r="L1389" i="11"/>
  <c r="M1389" i="12" s="1"/>
  <c r="L1390" i="11"/>
  <c r="M1390" i="12" s="1"/>
  <c r="L1391" i="11"/>
  <c r="M1391" i="12" s="1"/>
  <c r="L1392" i="11"/>
  <c r="M1392" i="12" s="1"/>
  <c r="L1393" i="11"/>
  <c r="M1393" i="12" s="1"/>
  <c r="L1394" i="11"/>
  <c r="M1394" i="12" s="1"/>
  <c r="L1395" i="11"/>
  <c r="M1395" i="12" s="1"/>
  <c r="L1396" i="11"/>
  <c r="M1396" i="12" s="1"/>
  <c r="L1397" i="11"/>
  <c r="M1397" i="12" s="1"/>
  <c r="L1398" i="11"/>
  <c r="M1398" i="12" s="1"/>
  <c r="L1399" i="11"/>
  <c r="M1399" i="12" s="1"/>
  <c r="L1400" i="11"/>
  <c r="M1400" i="12" s="1"/>
  <c r="L1401" i="11"/>
  <c r="M1401" i="12" s="1"/>
  <c r="L1402" i="11"/>
  <c r="M1402" i="12" s="1"/>
  <c r="L1403" i="11"/>
  <c r="M1403" i="12" s="1"/>
  <c r="L1404" i="11"/>
  <c r="M1404" i="12" s="1"/>
  <c r="L1405" i="11"/>
  <c r="M1405" i="12" s="1"/>
  <c r="L1406" i="11"/>
  <c r="M1406" i="12" s="1"/>
  <c r="L1407" i="11"/>
  <c r="M1407" i="12" s="1"/>
  <c r="L1408" i="11"/>
  <c r="M1408" i="12" s="1"/>
  <c r="L1409" i="11"/>
  <c r="M1409" i="12" s="1"/>
  <c r="L1410" i="11"/>
  <c r="M1410" i="12" s="1"/>
  <c r="L1411" i="11"/>
  <c r="M1411" i="12" s="1"/>
  <c r="L1412" i="11"/>
  <c r="M1412" i="12" s="1"/>
  <c r="L1413" i="11"/>
  <c r="M1413" i="12" s="1"/>
  <c r="L1414" i="11"/>
  <c r="M1414" i="12" s="1"/>
  <c r="L1415" i="11"/>
  <c r="M1415" i="12" s="1"/>
  <c r="L1416" i="11"/>
  <c r="M1416" i="12" s="1"/>
  <c r="L1417" i="11"/>
  <c r="M1417" i="12" s="1"/>
  <c r="L1418" i="11"/>
  <c r="M1418" i="12" s="1"/>
  <c r="L1419" i="11"/>
  <c r="M1419" i="12" s="1"/>
  <c r="L1420" i="11"/>
  <c r="M1420" i="12" s="1"/>
  <c r="L1421" i="11"/>
  <c r="M1421" i="12" s="1"/>
  <c r="L1422" i="11"/>
  <c r="M1422" i="12" s="1"/>
  <c r="L1423" i="11"/>
  <c r="M1423" i="12" s="1"/>
  <c r="L1424" i="11"/>
  <c r="M1424" i="12" s="1"/>
  <c r="L1425" i="11"/>
  <c r="M1425" i="12" s="1"/>
  <c r="L1426" i="11"/>
  <c r="M1426" i="12" s="1"/>
  <c r="L1427" i="11"/>
  <c r="M1427" i="12" s="1"/>
  <c r="L1428" i="11"/>
  <c r="M1428" i="12" s="1"/>
  <c r="L1429" i="11"/>
  <c r="M1429" i="12" s="1"/>
  <c r="L1430" i="11"/>
  <c r="M1430" i="12" s="1"/>
  <c r="L1431" i="11"/>
  <c r="M1431" i="12" s="1"/>
  <c r="L1432" i="11"/>
  <c r="M1432" i="12" s="1"/>
  <c r="L1433" i="11"/>
  <c r="M1433" i="12" s="1"/>
  <c r="L1434" i="11"/>
  <c r="M1434" i="12" s="1"/>
  <c r="L1435" i="11"/>
  <c r="M1435" i="12" s="1"/>
  <c r="L1436" i="11"/>
  <c r="M1436" i="12" s="1"/>
  <c r="L1437" i="11"/>
  <c r="M1437" i="12" s="1"/>
  <c r="L1438" i="11"/>
  <c r="M1438" i="12" s="1"/>
  <c r="L1439" i="11"/>
  <c r="M1439" i="12" s="1"/>
  <c r="L1440" i="11"/>
  <c r="M1440" i="12" s="1"/>
  <c r="L1441" i="11"/>
  <c r="M1441" i="12" s="1"/>
  <c r="L1442" i="11"/>
  <c r="M1442" i="12" s="1"/>
  <c r="L1443" i="11"/>
  <c r="M1443" i="12" s="1"/>
  <c r="L1444" i="11"/>
  <c r="M1444" i="12" s="1"/>
  <c r="L1445" i="11"/>
  <c r="M1445" i="12" s="1"/>
  <c r="L1446" i="11"/>
  <c r="M1446" i="12" s="1"/>
  <c r="L1447" i="11"/>
  <c r="M1447" i="12" s="1"/>
  <c r="L1448" i="11"/>
  <c r="M1448" i="12" s="1"/>
  <c r="L1449" i="11"/>
  <c r="M1449" i="12" s="1"/>
  <c r="L1450" i="11"/>
  <c r="M1450" i="12" s="1"/>
  <c r="L1451" i="11"/>
  <c r="M1451" i="12" s="1"/>
  <c r="L1452" i="11"/>
  <c r="M1452" i="12" s="1"/>
  <c r="L1453" i="11"/>
  <c r="M1453" i="12" s="1"/>
  <c r="L1454" i="11"/>
  <c r="M1454" i="12" s="1"/>
  <c r="L1455" i="11"/>
  <c r="M1455" i="12" s="1"/>
  <c r="L1456" i="11"/>
  <c r="M1456" i="12" s="1"/>
  <c r="L1457" i="11"/>
  <c r="M1457" i="12" s="1"/>
  <c r="L1458" i="11"/>
  <c r="M1458" i="12" s="1"/>
  <c r="L1459" i="11"/>
  <c r="M1459" i="12" s="1"/>
  <c r="L1460" i="11"/>
  <c r="M1460" i="12" s="1"/>
  <c r="L1461" i="11"/>
  <c r="M1461" i="12" s="1"/>
  <c r="L1462" i="11"/>
  <c r="M1462" i="12" s="1"/>
  <c r="L1463" i="11"/>
  <c r="M1463" i="12" s="1"/>
  <c r="L1464" i="11"/>
  <c r="M1464" i="12" s="1"/>
  <c r="L1465" i="11"/>
  <c r="M1465" i="12" s="1"/>
  <c r="L1466" i="11"/>
  <c r="M1466" i="12" s="1"/>
  <c r="L1467" i="11"/>
  <c r="M1467" i="12" s="1"/>
  <c r="L1468" i="11"/>
  <c r="M1468" i="12" s="1"/>
  <c r="L1469" i="11"/>
  <c r="M1469" i="12" s="1"/>
  <c r="L1470" i="11"/>
  <c r="M1470" i="12" s="1"/>
  <c r="L1471" i="11"/>
  <c r="M1471" i="12" s="1"/>
  <c r="L1472" i="11"/>
  <c r="M1472" i="12" s="1"/>
  <c r="L1473" i="11"/>
  <c r="M1473" i="12" s="1"/>
  <c r="L1474" i="11"/>
  <c r="M1474" i="12" s="1"/>
  <c r="L1475" i="11"/>
  <c r="M1475" i="12" s="1"/>
  <c r="L1476" i="11"/>
  <c r="M1476" i="12" s="1"/>
  <c r="L1477" i="11"/>
  <c r="M1477" i="12" s="1"/>
  <c r="L1478" i="11"/>
  <c r="M1478" i="12" s="1"/>
  <c r="L1479" i="11"/>
  <c r="M1479" i="12" s="1"/>
  <c r="L1480" i="11"/>
  <c r="M1480" i="12" s="1"/>
  <c r="L1481" i="11"/>
  <c r="M1481" i="12" s="1"/>
  <c r="L1482" i="11"/>
  <c r="M1482" i="12" s="1"/>
  <c r="L1483" i="11"/>
  <c r="M1483" i="12" s="1"/>
  <c r="L1484" i="11"/>
  <c r="M1484" i="12" s="1"/>
  <c r="L1485" i="11"/>
  <c r="M1485" i="12" s="1"/>
  <c r="L1486" i="11"/>
  <c r="M1486" i="12" s="1"/>
  <c r="L1487" i="11"/>
  <c r="M1487" i="12" s="1"/>
  <c r="L1488" i="11"/>
  <c r="M1488" i="12" s="1"/>
  <c r="L1489" i="11"/>
  <c r="M1489" i="12" s="1"/>
  <c r="L1490" i="11"/>
  <c r="M1490" i="12" s="1"/>
  <c r="L1491" i="11"/>
  <c r="M1491" i="12" s="1"/>
  <c r="L1492" i="11"/>
  <c r="M1492" i="12" s="1"/>
  <c r="L1493" i="11"/>
  <c r="M1493" i="12" s="1"/>
  <c r="L1494" i="11"/>
  <c r="M1494" i="12" s="1"/>
  <c r="L1495" i="11"/>
  <c r="M1495" i="12" s="1"/>
  <c r="L1496" i="11"/>
  <c r="M1496" i="12" s="1"/>
  <c r="L1497" i="11"/>
  <c r="M1497" i="12" s="1"/>
  <c r="L1498" i="11"/>
  <c r="M1498" i="12" s="1"/>
  <c r="L1499" i="11"/>
  <c r="M1499" i="12" s="1"/>
  <c r="L1500" i="11"/>
  <c r="M1500" i="12" s="1"/>
  <c r="L1501" i="11"/>
  <c r="M1501" i="12" s="1"/>
  <c r="L1502" i="11"/>
  <c r="M1502" i="12" s="1"/>
  <c r="L1503" i="11"/>
  <c r="M1503" i="12" s="1"/>
  <c r="L1504" i="11"/>
  <c r="M1504" i="12" s="1"/>
  <c r="L1505" i="11"/>
  <c r="M1505" i="12" s="1"/>
  <c r="L1506" i="11"/>
  <c r="M1506" i="12" s="1"/>
  <c r="L1507" i="11"/>
  <c r="M1507" i="12" s="1"/>
  <c r="L1508" i="11"/>
  <c r="M1508" i="12" s="1"/>
  <c r="L1509" i="11"/>
  <c r="M1509" i="12" s="1"/>
  <c r="L1510" i="11"/>
  <c r="M1510" i="12" s="1"/>
  <c r="L1511" i="11"/>
  <c r="M1511" i="12" s="1"/>
  <c r="L1512" i="11"/>
  <c r="M1512" i="12" s="1"/>
  <c r="L1513" i="11"/>
  <c r="M1513" i="12" s="1"/>
  <c r="L1514" i="11"/>
  <c r="M1514" i="12" s="1"/>
  <c r="L1515" i="11"/>
  <c r="M1515" i="12" s="1"/>
  <c r="L1516" i="11"/>
  <c r="M1516" i="12" s="1"/>
  <c r="L1517" i="11"/>
  <c r="M1517" i="12" s="1"/>
  <c r="L1518" i="11"/>
  <c r="M1518" i="12" s="1"/>
  <c r="L1519" i="11"/>
  <c r="M1519" i="12" s="1"/>
  <c r="L1520" i="11"/>
  <c r="M1520" i="12" s="1"/>
  <c r="L1521" i="11"/>
  <c r="M1521" i="12" s="1"/>
  <c r="L1522" i="11"/>
  <c r="M1522" i="12" s="1"/>
  <c r="L1523" i="11"/>
  <c r="M1523" i="12" s="1"/>
  <c r="L1524" i="11"/>
  <c r="M1524" i="12" s="1"/>
  <c r="L1525" i="11"/>
  <c r="M1525" i="12" s="1"/>
  <c r="L1526" i="11"/>
  <c r="M1526" i="12" s="1"/>
  <c r="L1527" i="11"/>
  <c r="M1527" i="12" s="1"/>
  <c r="L1528" i="11"/>
  <c r="M1528" i="12" s="1"/>
  <c r="L1529" i="11"/>
  <c r="M1529" i="12" s="1"/>
  <c r="L1530" i="11"/>
  <c r="M1530" i="12" s="1"/>
  <c r="L1531" i="11"/>
  <c r="M1531" i="12" s="1"/>
  <c r="L1532" i="11"/>
  <c r="M1532" i="12" s="1"/>
  <c r="L1533" i="11"/>
  <c r="M1533" i="12" s="1"/>
  <c r="L1534" i="11"/>
  <c r="M1534" i="12" s="1"/>
  <c r="L1535" i="11"/>
  <c r="M1535" i="12" s="1"/>
  <c r="L1536" i="11"/>
  <c r="M1536" i="12" s="1"/>
  <c r="L1537" i="11"/>
  <c r="M1537" i="12" s="1"/>
  <c r="L1538" i="11"/>
  <c r="M1538" i="12" s="1"/>
  <c r="L1539" i="11"/>
  <c r="M1539" i="12" s="1"/>
  <c r="L1540" i="11"/>
  <c r="M1540" i="12" s="1"/>
  <c r="L1541" i="11"/>
  <c r="M1541" i="12" s="1"/>
  <c r="L1542" i="11"/>
  <c r="M1542" i="12" s="1"/>
  <c r="L1543" i="11"/>
  <c r="M1543" i="12" s="1"/>
  <c r="L1544" i="11"/>
  <c r="M1544" i="12" s="1"/>
  <c r="L1545" i="11"/>
  <c r="M1545" i="12" s="1"/>
  <c r="L1546" i="11"/>
  <c r="M1546" i="12" s="1"/>
  <c r="L1547" i="11"/>
  <c r="M1547" i="12" s="1"/>
  <c r="L1548" i="11"/>
  <c r="M1548" i="12" s="1"/>
  <c r="L1549" i="11"/>
  <c r="M1549" i="12" s="1"/>
  <c r="L1550" i="11"/>
  <c r="M1550" i="12" s="1"/>
  <c r="L1551" i="11"/>
  <c r="M1551" i="12" s="1"/>
  <c r="L1552" i="11"/>
  <c r="M1552" i="12" s="1"/>
  <c r="L1553" i="11"/>
  <c r="M1553" i="12" s="1"/>
  <c r="L1554" i="11"/>
  <c r="M1554" i="12" s="1"/>
  <c r="L1555" i="11"/>
  <c r="M1555" i="12" s="1"/>
  <c r="L1556" i="11"/>
  <c r="M1556" i="12" s="1"/>
  <c r="L1557" i="11"/>
  <c r="M1557" i="12" s="1"/>
  <c r="L1558" i="11"/>
  <c r="M1558" i="12" s="1"/>
  <c r="L1559" i="11"/>
  <c r="M1559" i="12" s="1"/>
  <c r="L1560" i="11"/>
  <c r="M1560" i="12" s="1"/>
  <c r="L1561" i="11"/>
  <c r="M1561" i="12" s="1"/>
  <c r="L1562" i="11"/>
  <c r="M1562" i="12" s="1"/>
  <c r="L1563" i="11"/>
  <c r="M1563" i="12" s="1"/>
  <c r="L1564" i="11"/>
  <c r="M1564" i="12" s="1"/>
  <c r="L1565" i="11"/>
  <c r="M1565" i="12" s="1"/>
  <c r="L1566" i="11"/>
  <c r="M1566" i="12" s="1"/>
  <c r="L1567" i="11"/>
  <c r="M1567" i="12" s="1"/>
  <c r="L1568" i="11"/>
  <c r="M1568" i="12" s="1"/>
  <c r="L1569" i="11"/>
  <c r="M1569" i="12" s="1"/>
  <c r="L1570" i="11"/>
  <c r="M1570" i="12" s="1"/>
  <c r="L1571" i="11"/>
  <c r="M1571" i="12" s="1"/>
  <c r="L1572" i="11"/>
  <c r="M1572" i="12" s="1"/>
  <c r="L1573" i="11"/>
  <c r="M1573" i="12" s="1"/>
  <c r="L1574" i="11"/>
  <c r="M1574" i="12" s="1"/>
  <c r="L1575" i="11"/>
  <c r="M1575" i="12" s="1"/>
  <c r="L1576" i="11"/>
  <c r="M1576" i="12" s="1"/>
  <c r="L1577" i="11"/>
  <c r="M1577" i="12" s="1"/>
  <c r="L1578" i="11"/>
  <c r="M1578" i="12" s="1"/>
  <c r="L1579" i="11"/>
  <c r="M1579" i="12" s="1"/>
  <c r="L1580" i="11"/>
  <c r="M1580" i="12" s="1"/>
  <c r="L1581" i="11"/>
  <c r="M1581" i="12" s="1"/>
  <c r="L1582" i="11"/>
  <c r="M1582" i="12" s="1"/>
  <c r="L1583" i="11"/>
  <c r="M1583" i="12" s="1"/>
  <c r="L1584" i="11"/>
  <c r="M1584" i="12" s="1"/>
  <c r="L1585" i="11"/>
  <c r="M1585" i="12" s="1"/>
  <c r="L1586" i="11"/>
  <c r="M1586" i="12" s="1"/>
  <c r="L1587" i="11"/>
  <c r="M1587" i="12" s="1"/>
  <c r="L1588" i="11"/>
  <c r="M1588" i="12" s="1"/>
  <c r="L1589" i="11"/>
  <c r="M1589" i="12" s="1"/>
  <c r="L1590" i="11"/>
  <c r="M1590" i="12" s="1"/>
  <c r="L1591" i="11"/>
  <c r="M1591" i="12" s="1"/>
  <c r="L1592" i="11"/>
  <c r="M1592" i="12" s="1"/>
  <c r="L1593" i="11"/>
  <c r="M1593" i="12" s="1"/>
  <c r="L1594" i="11"/>
  <c r="M1594" i="12" s="1"/>
  <c r="L1595" i="11"/>
  <c r="M1595" i="12" s="1"/>
  <c r="L1596" i="11"/>
  <c r="M1596" i="12" s="1"/>
  <c r="L1597" i="11"/>
  <c r="M1597" i="12" s="1"/>
  <c r="L1598" i="11"/>
  <c r="M1598" i="12" s="1"/>
  <c r="L1599" i="11"/>
  <c r="M1599" i="12" s="1"/>
  <c r="L1600" i="11"/>
  <c r="M1600" i="12" s="1"/>
  <c r="L1601" i="11"/>
  <c r="M1601" i="12" s="1"/>
  <c r="L1602" i="11"/>
  <c r="M1602" i="12" s="1"/>
  <c r="L1603" i="11"/>
  <c r="M1603" i="12" s="1"/>
  <c r="L1604" i="11"/>
  <c r="M1604" i="12" s="1"/>
  <c r="L1605" i="11"/>
  <c r="M1605" i="12" s="1"/>
  <c r="L1606" i="11"/>
  <c r="M1606" i="12" s="1"/>
  <c r="L1607" i="11"/>
  <c r="M1607" i="12" s="1"/>
  <c r="L1608" i="11"/>
  <c r="M1608" i="12" s="1"/>
  <c r="L1609" i="11"/>
  <c r="M1609" i="12" s="1"/>
  <c r="L1610" i="11"/>
  <c r="M1610" i="12" s="1"/>
  <c r="L1611" i="11"/>
  <c r="M1611" i="12" s="1"/>
  <c r="L1612" i="11"/>
  <c r="M1612" i="12" s="1"/>
  <c r="L1613" i="11"/>
  <c r="M1613" i="12" s="1"/>
  <c r="L1614" i="11"/>
  <c r="M1614" i="12" s="1"/>
  <c r="L1615" i="11"/>
  <c r="M1615" i="12" s="1"/>
  <c r="L1616" i="11"/>
  <c r="M1616" i="12" s="1"/>
  <c r="L1617" i="11"/>
  <c r="M1617" i="12" s="1"/>
  <c r="L1618" i="11"/>
  <c r="M1618" i="12" s="1"/>
  <c r="L1619" i="11"/>
  <c r="M1619" i="12" s="1"/>
  <c r="L1620" i="11"/>
  <c r="M1620" i="12" s="1"/>
  <c r="L1621" i="11"/>
  <c r="M1621" i="12" s="1"/>
  <c r="L1622" i="11"/>
  <c r="M1622" i="12" s="1"/>
  <c r="L1623" i="11"/>
  <c r="M1623" i="12" s="1"/>
  <c r="L1624" i="11"/>
  <c r="M1624" i="12" s="1"/>
  <c r="L1625" i="11"/>
  <c r="M1625" i="12" s="1"/>
  <c r="L1626" i="11"/>
  <c r="M1626" i="12" s="1"/>
  <c r="L1627" i="11"/>
  <c r="M1627" i="12" s="1"/>
  <c r="L1628" i="11"/>
  <c r="M1628" i="12" s="1"/>
  <c r="L1629" i="11"/>
  <c r="M1629" i="12" s="1"/>
  <c r="L1630" i="11"/>
  <c r="M1630" i="12" s="1"/>
  <c r="L1631" i="11"/>
  <c r="M1631" i="12" s="1"/>
  <c r="L1632" i="11"/>
  <c r="M1632" i="12" s="1"/>
  <c r="L1633" i="11"/>
  <c r="M1633" i="12" s="1"/>
  <c r="L1634" i="11"/>
  <c r="M1634" i="12" s="1"/>
  <c r="L1635" i="11"/>
  <c r="M1635" i="12" s="1"/>
  <c r="L1636" i="11"/>
  <c r="M1636" i="12" s="1"/>
  <c r="L1637" i="11"/>
  <c r="M1637" i="12" s="1"/>
  <c r="L1638" i="11"/>
  <c r="M1638" i="12" s="1"/>
  <c r="L1639" i="11"/>
  <c r="M1639" i="12" s="1"/>
  <c r="L1640" i="11"/>
  <c r="M1640" i="12" s="1"/>
  <c r="L1641" i="11"/>
  <c r="M1641" i="12" s="1"/>
  <c r="L1642" i="11"/>
  <c r="M1642" i="12" s="1"/>
  <c r="L1643" i="11"/>
  <c r="M1643" i="12" s="1"/>
  <c r="L1644" i="11"/>
  <c r="M1644" i="12" s="1"/>
  <c r="L1645" i="11"/>
  <c r="M1645" i="12" s="1"/>
  <c r="L1646" i="11"/>
  <c r="M1646" i="12" s="1"/>
  <c r="L1647" i="11"/>
  <c r="M1647" i="12" s="1"/>
  <c r="L1648" i="11"/>
  <c r="M1648" i="12" s="1"/>
  <c r="L1649" i="11"/>
  <c r="M1649" i="12" s="1"/>
  <c r="L1650" i="11"/>
  <c r="M1650" i="12" s="1"/>
  <c r="L1651" i="11"/>
  <c r="M1651" i="12" s="1"/>
  <c r="L1652" i="11"/>
  <c r="M1652" i="12" s="1"/>
  <c r="L1653" i="11"/>
  <c r="M1653" i="12" s="1"/>
  <c r="L1654" i="11"/>
  <c r="M1654" i="12" s="1"/>
  <c r="L1655" i="11"/>
  <c r="M1655" i="12" s="1"/>
  <c r="L1656" i="11"/>
  <c r="M1656" i="12" s="1"/>
  <c r="L1657" i="11"/>
  <c r="M1657" i="12" s="1"/>
  <c r="L1658" i="11"/>
  <c r="M1658" i="12" s="1"/>
  <c r="L1659" i="11"/>
  <c r="M1659" i="12" s="1"/>
  <c r="L1660" i="11"/>
  <c r="M1660" i="12" s="1"/>
  <c r="L1661" i="11"/>
  <c r="M1661" i="12" s="1"/>
  <c r="L1662" i="11"/>
  <c r="M1662" i="12" s="1"/>
  <c r="L1663" i="11"/>
  <c r="M1663" i="12" s="1"/>
  <c r="L1664" i="11"/>
  <c r="M1664" i="12" s="1"/>
  <c r="L1665" i="11"/>
  <c r="M1665" i="12" s="1"/>
  <c r="L1666" i="11"/>
  <c r="M1666" i="12" s="1"/>
  <c r="L1667" i="11"/>
  <c r="M1667" i="12" s="1"/>
  <c r="L1668" i="11"/>
  <c r="M1668" i="12" s="1"/>
  <c r="L1669" i="11"/>
  <c r="M1669" i="12" s="1"/>
  <c r="L1670" i="11"/>
  <c r="M1670" i="12" s="1"/>
  <c r="L1671" i="11"/>
  <c r="M1671" i="12" s="1"/>
  <c r="L1672" i="11"/>
  <c r="M1672" i="12" s="1"/>
  <c r="L1673" i="11"/>
  <c r="M1673" i="12" s="1"/>
  <c r="L1674" i="11"/>
  <c r="M1674" i="12" s="1"/>
  <c r="L1675" i="11"/>
  <c r="M1675" i="12" s="1"/>
  <c r="L1676" i="11"/>
  <c r="M1676" i="12" s="1"/>
  <c r="L1677" i="11"/>
  <c r="M1677" i="12" s="1"/>
  <c r="L1678" i="11"/>
  <c r="M1678" i="12" s="1"/>
  <c r="L1679" i="11"/>
  <c r="M1679" i="12" s="1"/>
  <c r="L1680" i="11"/>
  <c r="M1680" i="12" s="1"/>
  <c r="L1681" i="11"/>
  <c r="M1681" i="12" s="1"/>
  <c r="L1682" i="11"/>
  <c r="M1682" i="12" s="1"/>
  <c r="L1683" i="11"/>
  <c r="M1683" i="12" s="1"/>
  <c r="L1684" i="11"/>
  <c r="M1684" i="12" s="1"/>
  <c r="L1685" i="11"/>
  <c r="M1685" i="12" s="1"/>
  <c r="L1686" i="11"/>
  <c r="M1686" i="12" s="1"/>
  <c r="L1687" i="11"/>
  <c r="M1687" i="12" s="1"/>
  <c r="L1688" i="11"/>
  <c r="M1688" i="12" s="1"/>
  <c r="L1689" i="11"/>
  <c r="M1689" i="12" s="1"/>
  <c r="L1690" i="11"/>
  <c r="M1690" i="12" s="1"/>
  <c r="L1691" i="11"/>
  <c r="M1691" i="12" s="1"/>
  <c r="L1692" i="11"/>
  <c r="M1692" i="12" s="1"/>
  <c r="L1693" i="11"/>
  <c r="M1693" i="12" s="1"/>
  <c r="L1694" i="11"/>
  <c r="M1694" i="12" s="1"/>
  <c r="L1695" i="11"/>
  <c r="M1695" i="12" s="1"/>
  <c r="L1696" i="11"/>
  <c r="M1696" i="12" s="1"/>
  <c r="L1697" i="11"/>
  <c r="M1697" i="12" s="1"/>
  <c r="L1698" i="11"/>
  <c r="M1698" i="12" s="1"/>
  <c r="L1699" i="11"/>
  <c r="M1699" i="12" s="1"/>
  <c r="L1700" i="11"/>
  <c r="M1700" i="12" s="1"/>
  <c r="L1701" i="11"/>
  <c r="M1701" i="12" s="1"/>
  <c r="L1702" i="11"/>
  <c r="M1702" i="12" s="1"/>
  <c r="L1703" i="11"/>
  <c r="M1703" i="12" s="1"/>
  <c r="L1704" i="11"/>
  <c r="M1704" i="12" s="1"/>
  <c r="L1705" i="11"/>
  <c r="M1705" i="12" s="1"/>
  <c r="L1706" i="11"/>
  <c r="M1706" i="12" s="1"/>
  <c r="L1707" i="11"/>
  <c r="M1707" i="12" s="1"/>
  <c r="L1708" i="11"/>
  <c r="M1708" i="12" s="1"/>
  <c r="L1709" i="11"/>
  <c r="M1709" i="12" s="1"/>
  <c r="L1710" i="11"/>
  <c r="M1710" i="12" s="1"/>
  <c r="L1711" i="11"/>
  <c r="M1711" i="12" s="1"/>
  <c r="L1712" i="11"/>
  <c r="M1712" i="12" s="1"/>
  <c r="L1713" i="11"/>
  <c r="M1713" i="12" s="1"/>
  <c r="L1714" i="11"/>
  <c r="M1714" i="12" s="1"/>
  <c r="L1715" i="11"/>
  <c r="M1715" i="12" s="1"/>
  <c r="L1716" i="11"/>
  <c r="M1716" i="12" s="1"/>
  <c r="L1717" i="11"/>
  <c r="M1717" i="12" s="1"/>
  <c r="L1718" i="11"/>
  <c r="M1718" i="12" s="1"/>
  <c r="L1719" i="11"/>
  <c r="M1719" i="12" s="1"/>
  <c r="L1720" i="11"/>
  <c r="M1720" i="12" s="1"/>
  <c r="L1721" i="11"/>
  <c r="M1721" i="12" s="1"/>
  <c r="L1722" i="11"/>
  <c r="M1722" i="12" s="1"/>
  <c r="L1723" i="11"/>
  <c r="M1723" i="12" s="1"/>
  <c r="L1724" i="11"/>
  <c r="M1724" i="12" s="1"/>
  <c r="L1725" i="11"/>
  <c r="M1725" i="12" s="1"/>
  <c r="L1726" i="11"/>
  <c r="M1726" i="12" s="1"/>
  <c r="L1727" i="11"/>
  <c r="M1727" i="12" s="1"/>
  <c r="L1728" i="11"/>
  <c r="M1728" i="12" s="1"/>
  <c r="L1729" i="11"/>
  <c r="M1729" i="12" s="1"/>
  <c r="L1730" i="11"/>
  <c r="M1730" i="12" s="1"/>
  <c r="L1731" i="11"/>
  <c r="M1731" i="12" s="1"/>
  <c r="L1732" i="11"/>
  <c r="M1732" i="12" s="1"/>
  <c r="L1733" i="11"/>
  <c r="M1733" i="12" s="1"/>
  <c r="L1734" i="11"/>
  <c r="M1734" i="12" s="1"/>
  <c r="L1735" i="11"/>
  <c r="M1735" i="12" s="1"/>
  <c r="L1736" i="11"/>
  <c r="M1736" i="12" s="1"/>
  <c r="L1737" i="11"/>
  <c r="M1737" i="12" s="1"/>
  <c r="L1738" i="11"/>
  <c r="M1738" i="12" s="1"/>
  <c r="L1739" i="11"/>
  <c r="M1739" i="12" s="1"/>
  <c r="L1740" i="11"/>
  <c r="M1740" i="12" s="1"/>
  <c r="L1741" i="11"/>
  <c r="M1741" i="12" s="1"/>
  <c r="L1742" i="11"/>
  <c r="M1742" i="12" s="1"/>
  <c r="L1743" i="11"/>
  <c r="M1743" i="12" s="1"/>
  <c r="L1744" i="11"/>
  <c r="M1744" i="12" s="1"/>
  <c r="L1745" i="11"/>
  <c r="M1745" i="12" s="1"/>
  <c r="L1746" i="11"/>
  <c r="M1746" i="12" s="1"/>
  <c r="L1747" i="11"/>
  <c r="M1747" i="12" s="1"/>
  <c r="L1748" i="11"/>
  <c r="M1748" i="12" s="1"/>
  <c r="L1749" i="11"/>
  <c r="M1749" i="12" s="1"/>
  <c r="L1750" i="11"/>
  <c r="M1750" i="12" s="1"/>
  <c r="L1751" i="11"/>
  <c r="M1751" i="12" s="1"/>
  <c r="L1752" i="11"/>
  <c r="M1752" i="12" s="1"/>
  <c r="L1753" i="11"/>
  <c r="M1753" i="12" s="1"/>
  <c r="L1754" i="11"/>
  <c r="M1754" i="12" s="1"/>
  <c r="L1755" i="11"/>
  <c r="M1755" i="12" s="1"/>
  <c r="L1756" i="11"/>
  <c r="M1756" i="12" s="1"/>
  <c r="L1757" i="11"/>
  <c r="M1757" i="12" s="1"/>
  <c r="L1758" i="11"/>
  <c r="M1758" i="12" s="1"/>
  <c r="L1759" i="11"/>
  <c r="M1759" i="12" s="1"/>
  <c r="L1760" i="11"/>
  <c r="M1760" i="12" s="1"/>
  <c r="L1761" i="11"/>
  <c r="M1761" i="12" s="1"/>
  <c r="L1762" i="11"/>
  <c r="M1762" i="12" s="1"/>
  <c r="L1763" i="11"/>
  <c r="M1763" i="12" s="1"/>
  <c r="L1764" i="11"/>
  <c r="M1764" i="12" s="1"/>
  <c r="L1765" i="11"/>
  <c r="M1765" i="12" s="1"/>
  <c r="L1766" i="11"/>
  <c r="M1766" i="12" s="1"/>
  <c r="L1767" i="11"/>
  <c r="M1767" i="12" s="1"/>
  <c r="L1768" i="11"/>
  <c r="M1768" i="12" s="1"/>
  <c r="L1769" i="11"/>
  <c r="M1769" i="12" s="1"/>
  <c r="L1770" i="11"/>
  <c r="M1770" i="12" s="1"/>
  <c r="L1771" i="11"/>
  <c r="M1771" i="12" s="1"/>
  <c r="L1772" i="11"/>
  <c r="M1772" i="12" s="1"/>
  <c r="L1773" i="11"/>
  <c r="M1773" i="12" s="1"/>
  <c r="L1774" i="11"/>
  <c r="M1774" i="12" s="1"/>
  <c r="L1775" i="11"/>
  <c r="M1775" i="12" s="1"/>
  <c r="L1776" i="11"/>
  <c r="M1776" i="12" s="1"/>
  <c r="L1777" i="11"/>
  <c r="M1777" i="12" s="1"/>
  <c r="L1778" i="11"/>
  <c r="M1778" i="12" s="1"/>
  <c r="L1779" i="11"/>
  <c r="M1779" i="12" s="1"/>
  <c r="L1780" i="11"/>
  <c r="M1780" i="12" s="1"/>
  <c r="L1781" i="11"/>
  <c r="M1781" i="12" s="1"/>
  <c r="L1782" i="11"/>
  <c r="M1782" i="12" s="1"/>
  <c r="L1783" i="11"/>
  <c r="M1783" i="12" s="1"/>
  <c r="L1784" i="11"/>
  <c r="M1784" i="12" s="1"/>
  <c r="L1785" i="11"/>
  <c r="M1785" i="12" s="1"/>
  <c r="L1786" i="11"/>
  <c r="M1786" i="12" s="1"/>
  <c r="L1787" i="11"/>
  <c r="M1787" i="12" s="1"/>
  <c r="L1788" i="11"/>
  <c r="M1788" i="12" s="1"/>
  <c r="L1789" i="11"/>
  <c r="M1789" i="12" s="1"/>
  <c r="L1790" i="11"/>
  <c r="M1790" i="12" s="1"/>
  <c r="L1791" i="11"/>
  <c r="M1791" i="12" s="1"/>
  <c r="L1792" i="11"/>
  <c r="M1792" i="12" s="1"/>
  <c r="L1793" i="11"/>
  <c r="M1793" i="12" s="1"/>
  <c r="L1794" i="11"/>
  <c r="M1794" i="12" s="1"/>
  <c r="L1795" i="11"/>
  <c r="M1795" i="12" s="1"/>
  <c r="L1796" i="11"/>
  <c r="M1796" i="12" s="1"/>
  <c r="L1797" i="11"/>
  <c r="M1797" i="12" s="1"/>
  <c r="L1798" i="11"/>
  <c r="M1798" i="12" s="1"/>
  <c r="L1799" i="11"/>
  <c r="M1799" i="12" s="1"/>
  <c r="L1800" i="11"/>
  <c r="M1800" i="12" s="1"/>
  <c r="L1801" i="11"/>
  <c r="M1801" i="12" s="1"/>
  <c r="L1802" i="11"/>
  <c r="M1802" i="12" s="1"/>
  <c r="L1803" i="11"/>
  <c r="M1803" i="12" s="1"/>
  <c r="L1804" i="11"/>
  <c r="M1804" i="12" s="1"/>
  <c r="L1805" i="11"/>
  <c r="M1805" i="12" s="1"/>
  <c r="L1806" i="11"/>
  <c r="M1806" i="12" s="1"/>
  <c r="L1807" i="11"/>
  <c r="M1807" i="12" s="1"/>
  <c r="L1808" i="11"/>
  <c r="M1808" i="12" s="1"/>
  <c r="L1809" i="11"/>
  <c r="M1809" i="12" s="1"/>
  <c r="L1810" i="11"/>
  <c r="M1810" i="12" s="1"/>
  <c r="L1811" i="11"/>
  <c r="M1811" i="12" s="1"/>
  <c r="L1812" i="11"/>
  <c r="M1812" i="12" s="1"/>
  <c r="L1813" i="11"/>
  <c r="M1813" i="12" s="1"/>
  <c r="L1814" i="11"/>
  <c r="M1814" i="12" s="1"/>
  <c r="L1815" i="11"/>
  <c r="M1815" i="12" s="1"/>
  <c r="L1816" i="11"/>
  <c r="M1816" i="12" s="1"/>
  <c r="L1817" i="11"/>
  <c r="M1817" i="12" s="1"/>
  <c r="L1818" i="11"/>
  <c r="M1818" i="12" s="1"/>
  <c r="L1819" i="11"/>
  <c r="M1819" i="12" s="1"/>
  <c r="L1820" i="11"/>
  <c r="M1820" i="12" s="1"/>
  <c r="L1821" i="11"/>
  <c r="M1821" i="12" s="1"/>
  <c r="L1822" i="11"/>
  <c r="M1822" i="12" s="1"/>
  <c r="L1823" i="11"/>
  <c r="M1823" i="12" s="1"/>
  <c r="L1824" i="11"/>
  <c r="M1824" i="12" s="1"/>
  <c r="L1825" i="11"/>
  <c r="M1825" i="12" s="1"/>
  <c r="L1826" i="11"/>
  <c r="M1826" i="12" s="1"/>
  <c r="L1827" i="11"/>
  <c r="M1827" i="12" s="1"/>
  <c r="L1828" i="11"/>
  <c r="M1828" i="12" s="1"/>
  <c r="L1829" i="11"/>
  <c r="M1829" i="12" s="1"/>
  <c r="L1830" i="11"/>
  <c r="M1830" i="12" s="1"/>
  <c r="L1831" i="11"/>
  <c r="M1831" i="12" s="1"/>
  <c r="L1832" i="11"/>
  <c r="M1832" i="12" s="1"/>
  <c r="L1833" i="11"/>
  <c r="M1833" i="12" s="1"/>
  <c r="L1834" i="11"/>
  <c r="M1834" i="12" s="1"/>
  <c r="L1835" i="11"/>
  <c r="M1835" i="12" s="1"/>
  <c r="L1836" i="11"/>
  <c r="M1836" i="12" s="1"/>
  <c r="L1837" i="11"/>
  <c r="M1837" i="12" s="1"/>
  <c r="L1838" i="11"/>
  <c r="M1838" i="12" s="1"/>
  <c r="L1839" i="11"/>
  <c r="M1839" i="12" s="1"/>
  <c r="L1840" i="11"/>
  <c r="M1840" i="12" s="1"/>
  <c r="L1841" i="11"/>
  <c r="M1841" i="12" s="1"/>
  <c r="L1842" i="11"/>
  <c r="M1842" i="12" s="1"/>
  <c r="L1843" i="11"/>
  <c r="M1843" i="12" s="1"/>
  <c r="L1844" i="11"/>
  <c r="M1844" i="12" s="1"/>
  <c r="L1845" i="11"/>
  <c r="M1845" i="12" s="1"/>
  <c r="L1846" i="11"/>
  <c r="M1846" i="12" s="1"/>
  <c r="L1847" i="11"/>
  <c r="M1847" i="12" s="1"/>
  <c r="L1848" i="11"/>
  <c r="M1848" i="12" s="1"/>
  <c r="L1849" i="11"/>
  <c r="M1849" i="12" s="1"/>
  <c r="L1850" i="11"/>
  <c r="M1850" i="12" s="1"/>
  <c r="L1851" i="11"/>
  <c r="M1851" i="12" s="1"/>
  <c r="L1852" i="11"/>
  <c r="M1852" i="12" s="1"/>
  <c r="L1853" i="11"/>
  <c r="M1853" i="12" s="1"/>
  <c r="L1854" i="11"/>
  <c r="M1854" i="12" s="1"/>
  <c r="L1855" i="11"/>
  <c r="M1855" i="12" s="1"/>
  <c r="L1856" i="11"/>
  <c r="M1856" i="12" s="1"/>
  <c r="L1857" i="11"/>
  <c r="M1857" i="12" s="1"/>
  <c r="L1858" i="11"/>
  <c r="M1858" i="12" s="1"/>
  <c r="L1859" i="11"/>
  <c r="M1859" i="12" s="1"/>
  <c r="L1860" i="11"/>
  <c r="M1860" i="12" s="1"/>
  <c r="L1861" i="11"/>
  <c r="M1861" i="12" s="1"/>
  <c r="L1862" i="11"/>
  <c r="M1862" i="12" s="1"/>
  <c r="L1863" i="11"/>
  <c r="M1863" i="12" s="1"/>
  <c r="L1864" i="11"/>
  <c r="M1864" i="12" s="1"/>
  <c r="L1865" i="11"/>
  <c r="M1865" i="12" s="1"/>
  <c r="L1866" i="11"/>
  <c r="M1866" i="12" s="1"/>
  <c r="L1867" i="11"/>
  <c r="M1867" i="12" s="1"/>
  <c r="L1868" i="11"/>
  <c r="M1868" i="12" s="1"/>
  <c r="L1869" i="11"/>
  <c r="M1869" i="12" s="1"/>
  <c r="L1870" i="11"/>
  <c r="M1870" i="12" s="1"/>
  <c r="L1871" i="11"/>
  <c r="M1871" i="12" s="1"/>
  <c r="L1872" i="11"/>
  <c r="M1872" i="12" s="1"/>
  <c r="L1873" i="11"/>
  <c r="M1873" i="12" s="1"/>
  <c r="L1874" i="11"/>
  <c r="M1874" i="12" s="1"/>
  <c r="L1875" i="11"/>
  <c r="M1875" i="12" s="1"/>
  <c r="L1876" i="11"/>
  <c r="M1876" i="12" s="1"/>
  <c r="L1877" i="11"/>
  <c r="M1877" i="12" s="1"/>
  <c r="L1878" i="11"/>
  <c r="M1878" i="12" s="1"/>
  <c r="L1879" i="11"/>
  <c r="M1879" i="12" s="1"/>
  <c r="L1880" i="11"/>
  <c r="M1880" i="12" s="1"/>
  <c r="L1881" i="11"/>
  <c r="M1881" i="12" s="1"/>
  <c r="L1882" i="11"/>
  <c r="M1882" i="12" s="1"/>
  <c r="L1883" i="11"/>
  <c r="M1883" i="12" s="1"/>
  <c r="L1884" i="11"/>
  <c r="M1884" i="12" s="1"/>
  <c r="L1885" i="11"/>
  <c r="M1885" i="12" s="1"/>
  <c r="L1886" i="11"/>
  <c r="M1886" i="12" s="1"/>
  <c r="L1887" i="11"/>
  <c r="M1887" i="12" s="1"/>
  <c r="L1888" i="11"/>
  <c r="M1888" i="12" s="1"/>
  <c r="L1889" i="11"/>
  <c r="M1889" i="12" s="1"/>
  <c r="L1890" i="11"/>
  <c r="M1890" i="12" s="1"/>
  <c r="L1891" i="11"/>
  <c r="M1891" i="12" s="1"/>
  <c r="L1892" i="11"/>
  <c r="M1892" i="12" s="1"/>
  <c r="L1893" i="11"/>
  <c r="M1893" i="12" s="1"/>
  <c r="L1894" i="11"/>
  <c r="M1894" i="12" s="1"/>
  <c r="L1895" i="11"/>
  <c r="M1895" i="12" s="1"/>
  <c r="L1896" i="11"/>
  <c r="M1896" i="12" s="1"/>
  <c r="L1897" i="11"/>
  <c r="M1897" i="12" s="1"/>
  <c r="L1898" i="11"/>
  <c r="M1898" i="12" s="1"/>
  <c r="L1899" i="11"/>
  <c r="M1899" i="12" s="1"/>
  <c r="L1900" i="11"/>
  <c r="M1900" i="12" s="1"/>
  <c r="L1901" i="11"/>
  <c r="M1901" i="12" s="1"/>
  <c r="L1902" i="11"/>
  <c r="M1902" i="12" s="1"/>
  <c r="L1903" i="11"/>
  <c r="M1903" i="12" s="1"/>
  <c r="L1904" i="11"/>
  <c r="M1904" i="12" s="1"/>
  <c r="L1905" i="11"/>
  <c r="M1905" i="12" s="1"/>
  <c r="L1906" i="11"/>
  <c r="M1906" i="12" s="1"/>
  <c r="L1907" i="11"/>
  <c r="M1907" i="12" s="1"/>
  <c r="L1908" i="11"/>
  <c r="M1908" i="12" s="1"/>
  <c r="L1909" i="11"/>
  <c r="M1909" i="12" s="1"/>
  <c r="L1910" i="11"/>
  <c r="M1910" i="12" s="1"/>
  <c r="L1911" i="11"/>
  <c r="M1911" i="12" s="1"/>
  <c r="L1912" i="11"/>
  <c r="M1912" i="12" s="1"/>
  <c r="L1913" i="11"/>
  <c r="M1913" i="12" s="1"/>
  <c r="L1914" i="11"/>
  <c r="M1914" i="12" s="1"/>
  <c r="L1915" i="11"/>
  <c r="M1915" i="12" s="1"/>
  <c r="L1916" i="11"/>
  <c r="M1916" i="12" s="1"/>
  <c r="L1917" i="11"/>
  <c r="M1917" i="12" s="1"/>
  <c r="L1918" i="11"/>
  <c r="M1918" i="12" s="1"/>
  <c r="L1919" i="11"/>
  <c r="M1919" i="12" s="1"/>
  <c r="L1920" i="11"/>
  <c r="M1920" i="12" s="1"/>
  <c r="L1921" i="11"/>
  <c r="M1921" i="12" s="1"/>
  <c r="L1922" i="11"/>
  <c r="M1922" i="12" s="1"/>
  <c r="L1923" i="11"/>
  <c r="M1923" i="12" s="1"/>
  <c r="L1924" i="11"/>
  <c r="M1924" i="12" s="1"/>
  <c r="L1925" i="11"/>
  <c r="M1925" i="12" s="1"/>
  <c r="L1926" i="11"/>
  <c r="M1926" i="12" s="1"/>
  <c r="L1927" i="11"/>
  <c r="M1927" i="12" s="1"/>
  <c r="L1928" i="11"/>
  <c r="M1928" i="12" s="1"/>
  <c r="L1929" i="11"/>
  <c r="M1929" i="12" s="1"/>
  <c r="L1930" i="11"/>
  <c r="M1930" i="12" s="1"/>
  <c r="L1931" i="11"/>
  <c r="M1931" i="12" s="1"/>
  <c r="L1932" i="11"/>
  <c r="M1932" i="12" s="1"/>
  <c r="L1933" i="11"/>
  <c r="M1933" i="12" s="1"/>
  <c r="L1934" i="11"/>
  <c r="M1934" i="12" s="1"/>
  <c r="L1935" i="11"/>
  <c r="M1935" i="12" s="1"/>
  <c r="L1936" i="11"/>
  <c r="M1936" i="12" s="1"/>
  <c r="L1937" i="11"/>
  <c r="M1937" i="12" s="1"/>
  <c r="L1938" i="11"/>
  <c r="M1938" i="12" s="1"/>
  <c r="L1939" i="11"/>
  <c r="M1939" i="12" s="1"/>
  <c r="L1940" i="11"/>
  <c r="M1940" i="12" s="1"/>
  <c r="L1941" i="11"/>
  <c r="M1941" i="12" s="1"/>
  <c r="L1942" i="11"/>
  <c r="M1942" i="12" s="1"/>
  <c r="L1943" i="11"/>
  <c r="M1943" i="12" s="1"/>
  <c r="L1944" i="11"/>
  <c r="M1944" i="12" s="1"/>
  <c r="L1945" i="11"/>
  <c r="M1945" i="12" s="1"/>
  <c r="L1946" i="11"/>
  <c r="M1946" i="12" s="1"/>
  <c r="L1947" i="11"/>
  <c r="M1947" i="12" s="1"/>
  <c r="L1948" i="11"/>
  <c r="M1948" i="12" s="1"/>
  <c r="L1949" i="11"/>
  <c r="M1949" i="12" s="1"/>
  <c r="L1950" i="11"/>
  <c r="M1950" i="12" s="1"/>
  <c r="L1951" i="11"/>
  <c r="M1951" i="12" s="1"/>
  <c r="L1952" i="11"/>
  <c r="M1952" i="12" s="1"/>
  <c r="L1953" i="11"/>
  <c r="M1953" i="12" s="1"/>
  <c r="L1954" i="11"/>
  <c r="M1954" i="12" s="1"/>
  <c r="L1955" i="11"/>
  <c r="M1955" i="12" s="1"/>
  <c r="L1956" i="11"/>
  <c r="M1956" i="12" s="1"/>
  <c r="L1957" i="11"/>
  <c r="M1957" i="12" s="1"/>
  <c r="L1958" i="11"/>
  <c r="M1958" i="12" s="1"/>
  <c r="L1959" i="11"/>
  <c r="M1959" i="12" s="1"/>
  <c r="L1960" i="11"/>
  <c r="M1960" i="12" s="1"/>
  <c r="L1961" i="11"/>
  <c r="M1961" i="12" s="1"/>
  <c r="L1962" i="11"/>
  <c r="M1962" i="12" s="1"/>
  <c r="L1963" i="11"/>
  <c r="M1963" i="12" s="1"/>
  <c r="L1964" i="11"/>
  <c r="M1964" i="12" s="1"/>
  <c r="L1965" i="11"/>
  <c r="M1965" i="12" s="1"/>
  <c r="L1966" i="11"/>
  <c r="M1966" i="12" s="1"/>
  <c r="L1967" i="11"/>
  <c r="M1967" i="12" s="1"/>
  <c r="L1968" i="11"/>
  <c r="M1968" i="12" s="1"/>
  <c r="L1969" i="11"/>
  <c r="M1969" i="12" s="1"/>
  <c r="L1970" i="11"/>
  <c r="M1970" i="12" s="1"/>
  <c r="L1971" i="11"/>
  <c r="M1971" i="12" s="1"/>
  <c r="L1972" i="11"/>
  <c r="M1972" i="12" s="1"/>
  <c r="L1973" i="11"/>
  <c r="M1973" i="12" s="1"/>
  <c r="L1974" i="11"/>
  <c r="M1974" i="12" s="1"/>
  <c r="L1975" i="11"/>
  <c r="M1975" i="12" s="1"/>
  <c r="L1976" i="11"/>
  <c r="M1976" i="12" s="1"/>
  <c r="L1977" i="11"/>
  <c r="M1977" i="12" s="1"/>
  <c r="L1978" i="11"/>
  <c r="M1978" i="12" s="1"/>
  <c r="L1979" i="11"/>
  <c r="M1979" i="12" s="1"/>
  <c r="L1980" i="11"/>
  <c r="M1980" i="12" s="1"/>
  <c r="L1981" i="11"/>
  <c r="M1981" i="12" s="1"/>
  <c r="L1982" i="11"/>
  <c r="M1982" i="12" s="1"/>
  <c r="L1983" i="11"/>
  <c r="M1983" i="12" s="1"/>
  <c r="L1984" i="11"/>
  <c r="M1984" i="12" s="1"/>
  <c r="L1985" i="11"/>
  <c r="M1985" i="12" s="1"/>
  <c r="L1986" i="11"/>
  <c r="M1986" i="12" s="1"/>
  <c r="L1987" i="11"/>
  <c r="M1987" i="12" s="1"/>
  <c r="P1643" i="10"/>
  <c r="P1842" i="10"/>
  <c r="P1953" i="10"/>
  <c r="N74" i="10"/>
  <c r="N200" i="10"/>
  <c r="N301" i="10"/>
  <c r="N390" i="10"/>
  <c r="N646" i="10"/>
  <c r="N920" i="10"/>
  <c r="N975" i="10"/>
  <c r="N996" i="10"/>
  <c r="N1143" i="10"/>
  <c r="N1318" i="10"/>
  <c r="N1335" i="10"/>
  <c r="N1352" i="10"/>
  <c r="N1498" i="10"/>
  <c r="N1514" i="10"/>
  <c r="N1530" i="10"/>
  <c r="N1546" i="10"/>
  <c r="N1562" i="10"/>
  <c r="N1578" i="10"/>
  <c r="N1594" i="10"/>
  <c r="N1610" i="10"/>
  <c r="N1754" i="10"/>
  <c r="N1770" i="10"/>
  <c r="N1786" i="10"/>
  <c r="N1802" i="10"/>
  <c r="N1818" i="10"/>
  <c r="N1834" i="10"/>
  <c r="N1850" i="10"/>
  <c r="N1866" i="10"/>
  <c r="Q3" i="10"/>
  <c r="Q4" i="10"/>
  <c r="Q5" i="10"/>
  <c r="Q6" i="10"/>
  <c r="Q7" i="10"/>
  <c r="Q8" i="10"/>
  <c r="Q9" i="10"/>
  <c r="Q10" i="10"/>
  <c r="Q11" i="10"/>
  <c r="Q12" i="10"/>
  <c r="Q13" i="10"/>
  <c r="Q14" i="10"/>
  <c r="Q15" i="10"/>
  <c r="Q16" i="10"/>
  <c r="Q17" i="10"/>
  <c r="Q18" i="10"/>
  <c r="Q19" i="10"/>
  <c r="Q20" i="10"/>
  <c r="Q21" i="10"/>
  <c r="Q22" i="10"/>
  <c r="Q23" i="10"/>
  <c r="Q24" i="10"/>
  <c r="Q25" i="10"/>
  <c r="Q26" i="10"/>
  <c r="Q27" i="10"/>
  <c r="Q28" i="10"/>
  <c r="Q29" i="10"/>
  <c r="Q30" i="10"/>
  <c r="Q31" i="10"/>
  <c r="Q32" i="10"/>
  <c r="Q33" i="10"/>
  <c r="Q34" i="10"/>
  <c r="Q35" i="10"/>
  <c r="Q36" i="10"/>
  <c r="Q37" i="10"/>
  <c r="Q38" i="10"/>
  <c r="Q39" i="10"/>
  <c r="Q40" i="10"/>
  <c r="Q41" i="10"/>
  <c r="Q42" i="10"/>
  <c r="Q43" i="10"/>
  <c r="Q44" i="10"/>
  <c r="Q45" i="10"/>
  <c r="Q46" i="10"/>
  <c r="Q47" i="10"/>
  <c r="Q48" i="10"/>
  <c r="Q49" i="10"/>
  <c r="Q50" i="10"/>
  <c r="Q51" i="10"/>
  <c r="Q52" i="10"/>
  <c r="Q53" i="10"/>
  <c r="Q54" i="10"/>
  <c r="Q55" i="10"/>
  <c r="Q56" i="10"/>
  <c r="Q57" i="10"/>
  <c r="Q58" i="10"/>
  <c r="Q59" i="10"/>
  <c r="Q60" i="10"/>
  <c r="Q61" i="10"/>
  <c r="Q62" i="10"/>
  <c r="Q63" i="10"/>
  <c r="Q64" i="10"/>
  <c r="Q65" i="10"/>
  <c r="Q66" i="10"/>
  <c r="Q67" i="10"/>
  <c r="Q68" i="10"/>
  <c r="Q69" i="10"/>
  <c r="Q70" i="10"/>
  <c r="Q71" i="10"/>
  <c r="Q72" i="10"/>
  <c r="Q73" i="10"/>
  <c r="Q74" i="10"/>
  <c r="Q75" i="10"/>
  <c r="Q76" i="10"/>
  <c r="Q77" i="10"/>
  <c r="Q78" i="10"/>
  <c r="Q79" i="10"/>
  <c r="Q80" i="10"/>
  <c r="Q81" i="10"/>
  <c r="Q82" i="10"/>
  <c r="Q83" i="10"/>
  <c r="Q84" i="10"/>
  <c r="Q85" i="10"/>
  <c r="Q86" i="10"/>
  <c r="Q87" i="10"/>
  <c r="Q88" i="10"/>
  <c r="Q89" i="10"/>
  <c r="Q90" i="10"/>
  <c r="Q91" i="10"/>
  <c r="Q92" i="10"/>
  <c r="Q93" i="10"/>
  <c r="Q94" i="10"/>
  <c r="Q95" i="10"/>
  <c r="Q96" i="10"/>
  <c r="Q97" i="10"/>
  <c r="Q98" i="10"/>
  <c r="Q99" i="10"/>
  <c r="Q100" i="10"/>
  <c r="Q101" i="10"/>
  <c r="Q102" i="10"/>
  <c r="Q103" i="10"/>
  <c r="Q104" i="10"/>
  <c r="Q105" i="10"/>
  <c r="Q106" i="10"/>
  <c r="Q107" i="10"/>
  <c r="Q108" i="10"/>
  <c r="Q109" i="10"/>
  <c r="Q110" i="10"/>
  <c r="Q111" i="10"/>
  <c r="Q112" i="10"/>
  <c r="Q113" i="10"/>
  <c r="Q114" i="10"/>
  <c r="Q115" i="10"/>
  <c r="Q116" i="10"/>
  <c r="Q117" i="10"/>
  <c r="Q118" i="10"/>
  <c r="Q119" i="10"/>
  <c r="Q120" i="10"/>
  <c r="Q121" i="10"/>
  <c r="Q122" i="10"/>
  <c r="Q123" i="10"/>
  <c r="Q124" i="10"/>
  <c r="Q125" i="10"/>
  <c r="Q126" i="10"/>
  <c r="Q127" i="10"/>
  <c r="Q128" i="10"/>
  <c r="Q129" i="10"/>
  <c r="Q130" i="10"/>
  <c r="Q131" i="10"/>
  <c r="Q132" i="10"/>
  <c r="Q133" i="10"/>
  <c r="Q134" i="10"/>
  <c r="Q135" i="10"/>
  <c r="Q136" i="10"/>
  <c r="Q137" i="10"/>
  <c r="Q138" i="10"/>
  <c r="Q139" i="10"/>
  <c r="Q140" i="10"/>
  <c r="Q141" i="10"/>
  <c r="Q142" i="10"/>
  <c r="Q143" i="10"/>
  <c r="Q144" i="10"/>
  <c r="Q145" i="10"/>
  <c r="Q146" i="10"/>
  <c r="Q147" i="10"/>
  <c r="Q148" i="10"/>
  <c r="Q149" i="10"/>
  <c r="Q150" i="10"/>
  <c r="Q151" i="10"/>
  <c r="Q152" i="10"/>
  <c r="Q153" i="10"/>
  <c r="Q154" i="10"/>
  <c r="Q155" i="10"/>
  <c r="Q156" i="10"/>
  <c r="Q157" i="10"/>
  <c r="Q158" i="10"/>
  <c r="Q159" i="10"/>
  <c r="Q160" i="10"/>
  <c r="Q161" i="10"/>
  <c r="Q162" i="10"/>
  <c r="Q163" i="10"/>
  <c r="Q164" i="10"/>
  <c r="Q165" i="10"/>
  <c r="Q166" i="10"/>
  <c r="Q167" i="10"/>
  <c r="Q168" i="10"/>
  <c r="Q169" i="10"/>
  <c r="Q170" i="10"/>
  <c r="Q171" i="10"/>
  <c r="Q172" i="10"/>
  <c r="Q173" i="10"/>
  <c r="Q174" i="10"/>
  <c r="Q175" i="10"/>
  <c r="Q176" i="10"/>
  <c r="Q177" i="10"/>
  <c r="Q178" i="10"/>
  <c r="Q179" i="10"/>
  <c r="Q180" i="10"/>
  <c r="Q181" i="10"/>
  <c r="Q182" i="10"/>
  <c r="Q183" i="10"/>
  <c r="Q184" i="10"/>
  <c r="Q185" i="10"/>
  <c r="Q186" i="10"/>
  <c r="Q187" i="10"/>
  <c r="Q188" i="10"/>
  <c r="Q189" i="10"/>
  <c r="Q190" i="10"/>
  <c r="Q191" i="10"/>
  <c r="Q192" i="10"/>
  <c r="Q193" i="10"/>
  <c r="Q194" i="10"/>
  <c r="Q195" i="10"/>
  <c r="Q196" i="10"/>
  <c r="Q197" i="10"/>
  <c r="Q198" i="10"/>
  <c r="Q199" i="10"/>
  <c r="Q200" i="10"/>
  <c r="Q201" i="10"/>
  <c r="Q202" i="10"/>
  <c r="Q203" i="10"/>
  <c r="Q204" i="10"/>
  <c r="Q205" i="10"/>
  <c r="Q206" i="10"/>
  <c r="Q207" i="10"/>
  <c r="Q208" i="10"/>
  <c r="Q209" i="10"/>
  <c r="Q210" i="10"/>
  <c r="Q211" i="10"/>
  <c r="Q212" i="10"/>
  <c r="Q213" i="10"/>
  <c r="Q214" i="10"/>
  <c r="Q215" i="10"/>
  <c r="Q216" i="10"/>
  <c r="Q217" i="10"/>
  <c r="Q218" i="10"/>
  <c r="Q219" i="10"/>
  <c r="Q220" i="10"/>
  <c r="Q221" i="10"/>
  <c r="Q222" i="10"/>
  <c r="Q223" i="10"/>
  <c r="Q224" i="10"/>
  <c r="Q225" i="10"/>
  <c r="Q226" i="10"/>
  <c r="Q227" i="10"/>
  <c r="Q228" i="10"/>
  <c r="Q229" i="10"/>
  <c r="Q230" i="10"/>
  <c r="Q231" i="10"/>
  <c r="Q232" i="10"/>
  <c r="Q233" i="10"/>
  <c r="Q234" i="10"/>
  <c r="Q235" i="10"/>
  <c r="Q236" i="10"/>
  <c r="Q237" i="10"/>
  <c r="Q238" i="10"/>
  <c r="Q239" i="10"/>
  <c r="Q240" i="10"/>
  <c r="Q241" i="10"/>
  <c r="Q242" i="10"/>
  <c r="Q243" i="10"/>
  <c r="Q244" i="10"/>
  <c r="Q245" i="10"/>
  <c r="Q246" i="10"/>
  <c r="Q247" i="10"/>
  <c r="Q248" i="10"/>
  <c r="Q249" i="10"/>
  <c r="Q250" i="10"/>
  <c r="Q251" i="10"/>
  <c r="Q252" i="10"/>
  <c r="Q253" i="10"/>
  <c r="Q254" i="10"/>
  <c r="Q255" i="10"/>
  <c r="Q256" i="10"/>
  <c r="Q257" i="10"/>
  <c r="Q258" i="10"/>
  <c r="Q259" i="10"/>
  <c r="Q260" i="10"/>
  <c r="Q261" i="10"/>
  <c r="Q262" i="10"/>
  <c r="Q263" i="10"/>
  <c r="Q264" i="10"/>
  <c r="Q265" i="10"/>
  <c r="Q266" i="10"/>
  <c r="Q267" i="10"/>
  <c r="Q268" i="10"/>
  <c r="Q269" i="10"/>
  <c r="Q270" i="10"/>
  <c r="Q271" i="10"/>
  <c r="Q272" i="10"/>
  <c r="Q273" i="10"/>
  <c r="Q274" i="10"/>
  <c r="Q275" i="10"/>
  <c r="Q276" i="10"/>
  <c r="Q277" i="10"/>
  <c r="Q278" i="10"/>
  <c r="Q279" i="10"/>
  <c r="Q280" i="10"/>
  <c r="Q281" i="10"/>
  <c r="Q282" i="10"/>
  <c r="Q283" i="10"/>
  <c r="Q284" i="10"/>
  <c r="Q285" i="10"/>
  <c r="Q286" i="10"/>
  <c r="Q287" i="10"/>
  <c r="Q288" i="10"/>
  <c r="Q289" i="10"/>
  <c r="Q290" i="10"/>
  <c r="Q291" i="10"/>
  <c r="Q292" i="10"/>
  <c r="Q293" i="10"/>
  <c r="Q294" i="10"/>
  <c r="Q295" i="10"/>
  <c r="Q296" i="10"/>
  <c r="Q297" i="10"/>
  <c r="Q298" i="10"/>
  <c r="Q299" i="10"/>
  <c r="Q300" i="10"/>
  <c r="Q301" i="10"/>
  <c r="Q302" i="10"/>
  <c r="Q303" i="10"/>
  <c r="Q304" i="10"/>
  <c r="Q305" i="10"/>
  <c r="Q306" i="10"/>
  <c r="Q307" i="10"/>
  <c r="Q308" i="10"/>
  <c r="Q309" i="10"/>
  <c r="Q310" i="10"/>
  <c r="Q311" i="10"/>
  <c r="Q312" i="10"/>
  <c r="Q313" i="10"/>
  <c r="Q314" i="10"/>
  <c r="Q315" i="10"/>
  <c r="Q316" i="10"/>
  <c r="Q317" i="10"/>
  <c r="Q318" i="10"/>
  <c r="Q319" i="10"/>
  <c r="Q320" i="10"/>
  <c r="Q321" i="10"/>
  <c r="Q322" i="10"/>
  <c r="Q323" i="10"/>
  <c r="Q324" i="10"/>
  <c r="Q325" i="10"/>
  <c r="Q326" i="10"/>
  <c r="Q327" i="10"/>
  <c r="Q328" i="10"/>
  <c r="Q329" i="10"/>
  <c r="Q330" i="10"/>
  <c r="Q331" i="10"/>
  <c r="Q332" i="10"/>
  <c r="Q333" i="10"/>
  <c r="Q334" i="10"/>
  <c r="Q335" i="10"/>
  <c r="Q336" i="10"/>
  <c r="Q337" i="10"/>
  <c r="Q338" i="10"/>
  <c r="Q339" i="10"/>
  <c r="Q340" i="10"/>
  <c r="Q341" i="10"/>
  <c r="Q342" i="10"/>
  <c r="Q343" i="10"/>
  <c r="Q344" i="10"/>
  <c r="Q345" i="10"/>
  <c r="Q346" i="10"/>
  <c r="Q347" i="10"/>
  <c r="Q348" i="10"/>
  <c r="Q349" i="10"/>
  <c r="Q350" i="10"/>
  <c r="Q351" i="10"/>
  <c r="Q352" i="10"/>
  <c r="Q353" i="10"/>
  <c r="Q354" i="10"/>
  <c r="Q355" i="10"/>
  <c r="Q356" i="10"/>
  <c r="Q357" i="10"/>
  <c r="Q358" i="10"/>
  <c r="Q359" i="10"/>
  <c r="Q360" i="10"/>
  <c r="Q361" i="10"/>
  <c r="Q362" i="10"/>
  <c r="Q363" i="10"/>
  <c r="Q364" i="10"/>
  <c r="Q365" i="10"/>
  <c r="Q366" i="10"/>
  <c r="Q367" i="10"/>
  <c r="Q368" i="10"/>
  <c r="Q369" i="10"/>
  <c r="Q370" i="10"/>
  <c r="Q371" i="10"/>
  <c r="Q372" i="10"/>
  <c r="Q373" i="10"/>
  <c r="Q374" i="10"/>
  <c r="Q375" i="10"/>
  <c r="Q376" i="10"/>
  <c r="Q377" i="10"/>
  <c r="Q378" i="10"/>
  <c r="Q379" i="10"/>
  <c r="Q380" i="10"/>
  <c r="Q381" i="10"/>
  <c r="Q382" i="10"/>
  <c r="Q383" i="10"/>
  <c r="Q384" i="10"/>
  <c r="Q385" i="10"/>
  <c r="Q386" i="10"/>
  <c r="Q387" i="10"/>
  <c r="Q388" i="10"/>
  <c r="Q389" i="10"/>
  <c r="Q390" i="10"/>
  <c r="Q391" i="10"/>
  <c r="Q392" i="10"/>
  <c r="Q393" i="10"/>
  <c r="Q394" i="10"/>
  <c r="Q395" i="10"/>
  <c r="Q396" i="10"/>
  <c r="Q397" i="10"/>
  <c r="Q398" i="10"/>
  <c r="Q399" i="10"/>
  <c r="Q400" i="10"/>
  <c r="Q401" i="10"/>
  <c r="Q402" i="10"/>
  <c r="Q403" i="10"/>
  <c r="Q404" i="10"/>
  <c r="Q405" i="10"/>
  <c r="Q406" i="10"/>
  <c r="Q407" i="10"/>
  <c r="Q408" i="10"/>
  <c r="Q409" i="10"/>
  <c r="Q410" i="10"/>
  <c r="Q411" i="10"/>
  <c r="Q412" i="10"/>
  <c r="Q413" i="10"/>
  <c r="Q414" i="10"/>
  <c r="Q415" i="10"/>
  <c r="Q416" i="10"/>
  <c r="Q417" i="10"/>
  <c r="Q418" i="10"/>
  <c r="Q419" i="10"/>
  <c r="Q420" i="10"/>
  <c r="Q421" i="10"/>
  <c r="Q422" i="10"/>
  <c r="Q423" i="10"/>
  <c r="Q424" i="10"/>
  <c r="Q425" i="10"/>
  <c r="Q426" i="10"/>
  <c r="Q427" i="10"/>
  <c r="Q428" i="10"/>
  <c r="Q429" i="10"/>
  <c r="Q430" i="10"/>
  <c r="Q431" i="10"/>
  <c r="Q432" i="10"/>
  <c r="Q433" i="10"/>
  <c r="Q434" i="10"/>
  <c r="Q435" i="10"/>
  <c r="Q436" i="10"/>
  <c r="Q437" i="10"/>
  <c r="Q438" i="10"/>
  <c r="Q439" i="10"/>
  <c r="Q440" i="10"/>
  <c r="Q441" i="10"/>
  <c r="Q442" i="10"/>
  <c r="Q443" i="10"/>
  <c r="Q444" i="10"/>
  <c r="Q445" i="10"/>
  <c r="Q446" i="10"/>
  <c r="Q447" i="10"/>
  <c r="Q448" i="10"/>
  <c r="Q449" i="10"/>
  <c r="Q450" i="10"/>
  <c r="Q451" i="10"/>
  <c r="Q452" i="10"/>
  <c r="Q453" i="10"/>
  <c r="Q454" i="10"/>
  <c r="Q455" i="10"/>
  <c r="Q456" i="10"/>
  <c r="Q457" i="10"/>
  <c r="Q458" i="10"/>
  <c r="Q459" i="10"/>
  <c r="Q460" i="10"/>
  <c r="Q461" i="10"/>
  <c r="Q462" i="10"/>
  <c r="Q463" i="10"/>
  <c r="Q464" i="10"/>
  <c r="Q465" i="10"/>
  <c r="Q466" i="10"/>
  <c r="Q467" i="10"/>
  <c r="Q468" i="10"/>
  <c r="Q469" i="10"/>
  <c r="Q470" i="10"/>
  <c r="Q471" i="10"/>
  <c r="Q472" i="10"/>
  <c r="Q473" i="10"/>
  <c r="Q474" i="10"/>
  <c r="Q475" i="10"/>
  <c r="Q476" i="10"/>
  <c r="Q477" i="10"/>
  <c r="Q478" i="10"/>
  <c r="Q479" i="10"/>
  <c r="Q480" i="10"/>
  <c r="Q481" i="10"/>
  <c r="Q482" i="10"/>
  <c r="Q483" i="10"/>
  <c r="Q484" i="10"/>
  <c r="Q485" i="10"/>
  <c r="Q486" i="10"/>
  <c r="Q487" i="10"/>
  <c r="Q488" i="10"/>
  <c r="Q489" i="10"/>
  <c r="Q490" i="10"/>
  <c r="Q491" i="10"/>
  <c r="Q492" i="10"/>
  <c r="Q493" i="10"/>
  <c r="Q494" i="10"/>
  <c r="Q495" i="10"/>
  <c r="Q496" i="10"/>
  <c r="Q497" i="10"/>
  <c r="Q498" i="10"/>
  <c r="Q499" i="10"/>
  <c r="Q500" i="10"/>
  <c r="Q501" i="10"/>
  <c r="Q502" i="10"/>
  <c r="Q503" i="10"/>
  <c r="Q504" i="10"/>
  <c r="Q505" i="10"/>
  <c r="Q506" i="10"/>
  <c r="Q507" i="10"/>
  <c r="Q508" i="10"/>
  <c r="Q509" i="10"/>
  <c r="Q510" i="10"/>
  <c r="Q511" i="10"/>
  <c r="Q512" i="10"/>
  <c r="Q513" i="10"/>
  <c r="Q514" i="10"/>
  <c r="Q515" i="10"/>
  <c r="Q516" i="10"/>
  <c r="Q517" i="10"/>
  <c r="Q518" i="10"/>
  <c r="Q519" i="10"/>
  <c r="Q520" i="10"/>
  <c r="Q521" i="10"/>
  <c r="Q522" i="10"/>
  <c r="Q523" i="10"/>
  <c r="Q524" i="10"/>
  <c r="Q525" i="10"/>
  <c r="Q526" i="10"/>
  <c r="Q527" i="10"/>
  <c r="Q528" i="10"/>
  <c r="Q529" i="10"/>
  <c r="Q530" i="10"/>
  <c r="Q531" i="10"/>
  <c r="Q532" i="10"/>
  <c r="Q533" i="10"/>
  <c r="Q534" i="10"/>
  <c r="Q535" i="10"/>
  <c r="Q536" i="10"/>
  <c r="Q537" i="10"/>
  <c r="Q538" i="10"/>
  <c r="Q539" i="10"/>
  <c r="Q540" i="10"/>
  <c r="Q541" i="10"/>
  <c r="Q542" i="10"/>
  <c r="Q543" i="10"/>
  <c r="Q544" i="10"/>
  <c r="Q545" i="10"/>
  <c r="Q546" i="10"/>
  <c r="Q547" i="10"/>
  <c r="Q548" i="10"/>
  <c r="Q549" i="10"/>
  <c r="Q550" i="10"/>
  <c r="Q551" i="10"/>
  <c r="Q552" i="10"/>
  <c r="Q553" i="10"/>
  <c r="Q554" i="10"/>
  <c r="Q555" i="10"/>
  <c r="Q556" i="10"/>
  <c r="Q557" i="10"/>
  <c r="Q558" i="10"/>
  <c r="Q559" i="10"/>
  <c r="Q560" i="10"/>
  <c r="Q561" i="10"/>
  <c r="Q562" i="10"/>
  <c r="Q563" i="10"/>
  <c r="Q564" i="10"/>
  <c r="Q565" i="10"/>
  <c r="Q566" i="10"/>
  <c r="Q567" i="10"/>
  <c r="Q568" i="10"/>
  <c r="Q569" i="10"/>
  <c r="Q570" i="10"/>
  <c r="Q571" i="10"/>
  <c r="Q572" i="10"/>
  <c r="Q573" i="10"/>
  <c r="Q574" i="10"/>
  <c r="Q575" i="10"/>
  <c r="Q576" i="10"/>
  <c r="Q577" i="10"/>
  <c r="Q578" i="10"/>
  <c r="Q579" i="10"/>
  <c r="Q580" i="10"/>
  <c r="Q581" i="10"/>
  <c r="Q582" i="10"/>
  <c r="Q583" i="10"/>
  <c r="Q584" i="10"/>
  <c r="Q585" i="10"/>
  <c r="Q586" i="10"/>
  <c r="Q587" i="10"/>
  <c r="Q588" i="10"/>
  <c r="Q589" i="10"/>
  <c r="Q590" i="10"/>
  <c r="Q591" i="10"/>
  <c r="Q592" i="10"/>
  <c r="Q593" i="10"/>
  <c r="Q594" i="10"/>
  <c r="Q595" i="10"/>
  <c r="Q596" i="10"/>
  <c r="Q597" i="10"/>
  <c r="Q598" i="10"/>
  <c r="Q599" i="10"/>
  <c r="Q600" i="10"/>
  <c r="Q601" i="10"/>
  <c r="Q602" i="10"/>
  <c r="Q603" i="10"/>
  <c r="Q604" i="10"/>
  <c r="Q605" i="10"/>
  <c r="Q606" i="10"/>
  <c r="Q607" i="10"/>
  <c r="Q608" i="10"/>
  <c r="Q609" i="10"/>
  <c r="Q610" i="10"/>
  <c r="Q611" i="10"/>
  <c r="Q612" i="10"/>
  <c r="Q613" i="10"/>
  <c r="Q614" i="10"/>
  <c r="Q615" i="10"/>
  <c r="Q616" i="10"/>
  <c r="Q617" i="10"/>
  <c r="Q618" i="10"/>
  <c r="Q619" i="10"/>
  <c r="Q620" i="10"/>
  <c r="Q621" i="10"/>
  <c r="Q622" i="10"/>
  <c r="Q623" i="10"/>
  <c r="Q624" i="10"/>
  <c r="Q625" i="10"/>
  <c r="Q626" i="10"/>
  <c r="Q627" i="10"/>
  <c r="Q628" i="10"/>
  <c r="Q629" i="10"/>
  <c r="Q630" i="10"/>
  <c r="Q631" i="10"/>
  <c r="Q632" i="10"/>
  <c r="Q633" i="10"/>
  <c r="Q634" i="10"/>
  <c r="Q635" i="10"/>
  <c r="Q636" i="10"/>
  <c r="Q637" i="10"/>
  <c r="Q638" i="10"/>
  <c r="Q639" i="10"/>
  <c r="Q640" i="10"/>
  <c r="Q641" i="10"/>
  <c r="Q642" i="10"/>
  <c r="Q643" i="10"/>
  <c r="Q644" i="10"/>
  <c r="Q645" i="10"/>
  <c r="Q646" i="10"/>
  <c r="Q647" i="10"/>
  <c r="Q648" i="10"/>
  <c r="Q649" i="10"/>
  <c r="Q650" i="10"/>
  <c r="Q651" i="10"/>
  <c r="Q652" i="10"/>
  <c r="Q653" i="10"/>
  <c r="Q654" i="10"/>
  <c r="Q655" i="10"/>
  <c r="Q656" i="10"/>
  <c r="Q657" i="10"/>
  <c r="Q658" i="10"/>
  <c r="Q659" i="10"/>
  <c r="Q660" i="10"/>
  <c r="Q661" i="10"/>
  <c r="Q662" i="10"/>
  <c r="Q663" i="10"/>
  <c r="Q664" i="10"/>
  <c r="Q665" i="10"/>
  <c r="Q666" i="10"/>
  <c r="Q667" i="10"/>
  <c r="Q668" i="10"/>
  <c r="Q669" i="10"/>
  <c r="Q670" i="10"/>
  <c r="Q671" i="10"/>
  <c r="Q672" i="10"/>
  <c r="Q673" i="10"/>
  <c r="Q674" i="10"/>
  <c r="Q675" i="10"/>
  <c r="Q676" i="10"/>
  <c r="Q677" i="10"/>
  <c r="Q678" i="10"/>
  <c r="Q679" i="10"/>
  <c r="Q680" i="10"/>
  <c r="Q681" i="10"/>
  <c r="Q682" i="10"/>
  <c r="Q683" i="10"/>
  <c r="Q684" i="10"/>
  <c r="Q685" i="10"/>
  <c r="Q686" i="10"/>
  <c r="Q687" i="10"/>
  <c r="Q688" i="10"/>
  <c r="Q689" i="10"/>
  <c r="Q690" i="10"/>
  <c r="Q691" i="10"/>
  <c r="Q692" i="10"/>
  <c r="Q693" i="10"/>
  <c r="Q694" i="10"/>
  <c r="Q695" i="10"/>
  <c r="Q696" i="10"/>
  <c r="Q697" i="10"/>
  <c r="Q698" i="10"/>
  <c r="Q699" i="10"/>
  <c r="Q700" i="10"/>
  <c r="Q701" i="10"/>
  <c r="Q702" i="10"/>
  <c r="Q703" i="10"/>
  <c r="Q704" i="10"/>
  <c r="Q705" i="10"/>
  <c r="Q706" i="10"/>
  <c r="Q707" i="10"/>
  <c r="Q708" i="10"/>
  <c r="Q709" i="10"/>
  <c r="Q710" i="10"/>
  <c r="Q711" i="10"/>
  <c r="Q712" i="10"/>
  <c r="Q713" i="10"/>
  <c r="Q714" i="10"/>
  <c r="Q715" i="10"/>
  <c r="Q716" i="10"/>
  <c r="Q717" i="10"/>
  <c r="Q718" i="10"/>
  <c r="Q719" i="10"/>
  <c r="Q720" i="10"/>
  <c r="Q721" i="10"/>
  <c r="Q722" i="10"/>
  <c r="Q723" i="10"/>
  <c r="Q724" i="10"/>
  <c r="Q725" i="10"/>
  <c r="Q726" i="10"/>
  <c r="Q727" i="10"/>
  <c r="Q728" i="10"/>
  <c r="Q729" i="10"/>
  <c r="Q730" i="10"/>
  <c r="Q731" i="10"/>
  <c r="Q732" i="10"/>
  <c r="Q733" i="10"/>
  <c r="Q734" i="10"/>
  <c r="Q735" i="10"/>
  <c r="Q736" i="10"/>
  <c r="Q737" i="10"/>
  <c r="Q738" i="10"/>
  <c r="Q739" i="10"/>
  <c r="Q740" i="10"/>
  <c r="Q741" i="10"/>
  <c r="Q742" i="10"/>
  <c r="Q743" i="10"/>
  <c r="Q744" i="10"/>
  <c r="Q745" i="10"/>
  <c r="Q746" i="10"/>
  <c r="Q747" i="10"/>
  <c r="Q748" i="10"/>
  <c r="Q749" i="10"/>
  <c r="Q750" i="10"/>
  <c r="Q751" i="10"/>
  <c r="Q752" i="10"/>
  <c r="Q753" i="10"/>
  <c r="Q754" i="10"/>
  <c r="Q755" i="10"/>
  <c r="Q756" i="10"/>
  <c r="Q757" i="10"/>
  <c r="Q758" i="10"/>
  <c r="Q759" i="10"/>
  <c r="Q760" i="10"/>
  <c r="Q761" i="10"/>
  <c r="Q762" i="10"/>
  <c r="Q763" i="10"/>
  <c r="Q764" i="10"/>
  <c r="Q765" i="10"/>
  <c r="Q766" i="10"/>
  <c r="Q767" i="10"/>
  <c r="Q768" i="10"/>
  <c r="Q769" i="10"/>
  <c r="Q770" i="10"/>
  <c r="Q771" i="10"/>
  <c r="Q772" i="10"/>
  <c r="Q773" i="10"/>
  <c r="Q774" i="10"/>
  <c r="Q775" i="10"/>
  <c r="Q776" i="10"/>
  <c r="Q777" i="10"/>
  <c r="Q778" i="10"/>
  <c r="Q779" i="10"/>
  <c r="Q780" i="10"/>
  <c r="Q781" i="10"/>
  <c r="Q782" i="10"/>
  <c r="Q783" i="10"/>
  <c r="Q784" i="10"/>
  <c r="Q785" i="10"/>
  <c r="Q786" i="10"/>
  <c r="Q787" i="10"/>
  <c r="Q788" i="10"/>
  <c r="Q789" i="10"/>
  <c r="Q790" i="10"/>
  <c r="Q791" i="10"/>
  <c r="Q792" i="10"/>
  <c r="Q793" i="10"/>
  <c r="Q794" i="10"/>
  <c r="Q795" i="10"/>
  <c r="Q796" i="10"/>
  <c r="Q797" i="10"/>
  <c r="Q798" i="10"/>
  <c r="Q799" i="10"/>
  <c r="Q800" i="10"/>
  <c r="Q801" i="10"/>
  <c r="Q802" i="10"/>
  <c r="Q803" i="10"/>
  <c r="Q804" i="10"/>
  <c r="Q805" i="10"/>
  <c r="Q806" i="10"/>
  <c r="Q807" i="10"/>
  <c r="Q808" i="10"/>
  <c r="Q809" i="10"/>
  <c r="Q810" i="10"/>
  <c r="Q811" i="10"/>
  <c r="Q812" i="10"/>
  <c r="Q813" i="10"/>
  <c r="Q814" i="10"/>
  <c r="Q815" i="10"/>
  <c r="Q816" i="10"/>
  <c r="Q817" i="10"/>
  <c r="Q818" i="10"/>
  <c r="Q819" i="10"/>
  <c r="Q820" i="10"/>
  <c r="Q821" i="10"/>
  <c r="Q822" i="10"/>
  <c r="Q823" i="10"/>
  <c r="Q824" i="10"/>
  <c r="Q825" i="10"/>
  <c r="Q826" i="10"/>
  <c r="Q827" i="10"/>
  <c r="Q828" i="10"/>
  <c r="Q829" i="10"/>
  <c r="Q830" i="10"/>
  <c r="Q831" i="10"/>
  <c r="Q832" i="10"/>
  <c r="Q833" i="10"/>
  <c r="Q834" i="10"/>
  <c r="Q835" i="10"/>
  <c r="Q836" i="10"/>
  <c r="Q837" i="10"/>
  <c r="Q838" i="10"/>
  <c r="Q839" i="10"/>
  <c r="Q840" i="10"/>
  <c r="Q841" i="10"/>
  <c r="Q842" i="10"/>
  <c r="Q843" i="10"/>
  <c r="Q844" i="10"/>
  <c r="Q845" i="10"/>
  <c r="Q846" i="10"/>
  <c r="Q847" i="10"/>
  <c r="Q848" i="10"/>
  <c r="Q849" i="10"/>
  <c r="Q850" i="10"/>
  <c r="Q851" i="10"/>
  <c r="Q852" i="10"/>
  <c r="Q853" i="10"/>
  <c r="Q854" i="10"/>
  <c r="Q855" i="10"/>
  <c r="Q856" i="10"/>
  <c r="Q857" i="10"/>
  <c r="Q858" i="10"/>
  <c r="Q859" i="10"/>
  <c r="Q860" i="10"/>
  <c r="Q861" i="10"/>
  <c r="Q862" i="10"/>
  <c r="Q863" i="10"/>
  <c r="Q864" i="10"/>
  <c r="Q865" i="10"/>
  <c r="Q866" i="10"/>
  <c r="Q867" i="10"/>
  <c r="Q868" i="10"/>
  <c r="Q869" i="10"/>
  <c r="Q870" i="10"/>
  <c r="Q871" i="10"/>
  <c r="Q872" i="10"/>
  <c r="Q873" i="10"/>
  <c r="Q874" i="10"/>
  <c r="Q875" i="10"/>
  <c r="Q876" i="10"/>
  <c r="Q877" i="10"/>
  <c r="Q878" i="10"/>
  <c r="Q879" i="10"/>
  <c r="Q880" i="10"/>
  <c r="Q881" i="10"/>
  <c r="Q882" i="10"/>
  <c r="Q883" i="10"/>
  <c r="Q884" i="10"/>
  <c r="Q885" i="10"/>
  <c r="Q886" i="10"/>
  <c r="Q887" i="10"/>
  <c r="Q888" i="10"/>
  <c r="Q889" i="10"/>
  <c r="Q890" i="10"/>
  <c r="Q891" i="10"/>
  <c r="Q892" i="10"/>
  <c r="Q893" i="10"/>
  <c r="Q894" i="10"/>
  <c r="Q895" i="10"/>
  <c r="Q896" i="10"/>
  <c r="Q897" i="10"/>
  <c r="Q898" i="10"/>
  <c r="Q899" i="10"/>
  <c r="Q900" i="10"/>
  <c r="Q901" i="10"/>
  <c r="Q902" i="10"/>
  <c r="Q903" i="10"/>
  <c r="Q904" i="10"/>
  <c r="Q905" i="10"/>
  <c r="Q906" i="10"/>
  <c r="Q907" i="10"/>
  <c r="Q908" i="10"/>
  <c r="Q909" i="10"/>
  <c r="Q910" i="10"/>
  <c r="Q911" i="10"/>
  <c r="Q912" i="10"/>
  <c r="Q913" i="10"/>
  <c r="Q914" i="10"/>
  <c r="Q915" i="10"/>
  <c r="Q916" i="10"/>
  <c r="Q917" i="10"/>
  <c r="Q918" i="10"/>
  <c r="Q919" i="10"/>
  <c r="Q920" i="10"/>
  <c r="Q921" i="10"/>
  <c r="Q922" i="10"/>
  <c r="Q923" i="10"/>
  <c r="Q924" i="10"/>
  <c r="Q925" i="10"/>
  <c r="Q926" i="10"/>
  <c r="Q927" i="10"/>
  <c r="Q928" i="10"/>
  <c r="Q929" i="10"/>
  <c r="Q930" i="10"/>
  <c r="Q931" i="10"/>
  <c r="Q932" i="10"/>
  <c r="Q933" i="10"/>
  <c r="Q934" i="10"/>
  <c r="Q935" i="10"/>
  <c r="Q936" i="10"/>
  <c r="Q937" i="10"/>
  <c r="Q938" i="10"/>
  <c r="Q939" i="10"/>
  <c r="Q940" i="10"/>
  <c r="Q941" i="10"/>
  <c r="Q942" i="10"/>
  <c r="Q943" i="10"/>
  <c r="Q944" i="10"/>
  <c r="Q945" i="10"/>
  <c r="Q946" i="10"/>
  <c r="Q947" i="10"/>
  <c r="Q948" i="10"/>
  <c r="Q949" i="10"/>
  <c r="Q950" i="10"/>
  <c r="Q951" i="10"/>
  <c r="Q952" i="10"/>
  <c r="Q953" i="10"/>
  <c r="Q954" i="10"/>
  <c r="Q955" i="10"/>
  <c r="Q956" i="10"/>
  <c r="Q957" i="10"/>
  <c r="Q958" i="10"/>
  <c r="Q959" i="10"/>
  <c r="Q960" i="10"/>
  <c r="Q961" i="10"/>
  <c r="Q962" i="10"/>
  <c r="Q963" i="10"/>
  <c r="Q964" i="10"/>
  <c r="Q965" i="10"/>
  <c r="Q966" i="10"/>
  <c r="Q967" i="10"/>
  <c r="Q968" i="10"/>
  <c r="Q969" i="10"/>
  <c r="Q970" i="10"/>
  <c r="Q971" i="10"/>
  <c r="Q972" i="10"/>
  <c r="Q973" i="10"/>
  <c r="Q974" i="10"/>
  <c r="Q975" i="10"/>
  <c r="Q976" i="10"/>
  <c r="Q977" i="10"/>
  <c r="Q978" i="10"/>
  <c r="Q979" i="10"/>
  <c r="Q980" i="10"/>
  <c r="Q981" i="10"/>
  <c r="Q982" i="10"/>
  <c r="Q983" i="10"/>
  <c r="Q984" i="10"/>
  <c r="Q985" i="10"/>
  <c r="Q986" i="10"/>
  <c r="Q987" i="10"/>
  <c r="Q988" i="10"/>
  <c r="Q989" i="10"/>
  <c r="Q990" i="10"/>
  <c r="Q991" i="10"/>
  <c r="Q992" i="10"/>
  <c r="Q993" i="10"/>
  <c r="Q994" i="10"/>
  <c r="Q995" i="10"/>
  <c r="Q996" i="10"/>
  <c r="Q997" i="10"/>
  <c r="Q998" i="10"/>
  <c r="Q999" i="10"/>
  <c r="Q1000" i="10"/>
  <c r="Q1001" i="10"/>
  <c r="Q1002" i="10"/>
  <c r="Q1003" i="10"/>
  <c r="Q1004" i="10"/>
  <c r="Q1005" i="10"/>
  <c r="Q1006" i="10"/>
  <c r="Q1007" i="10"/>
  <c r="Q1008" i="10"/>
  <c r="Q1009" i="10"/>
  <c r="Q1010" i="10"/>
  <c r="Q1011" i="10"/>
  <c r="Q1012" i="10"/>
  <c r="Q1013" i="10"/>
  <c r="Q1014" i="10"/>
  <c r="Q1015" i="10"/>
  <c r="Q1016" i="10"/>
  <c r="Q1017" i="10"/>
  <c r="Q1018" i="10"/>
  <c r="Q1019" i="10"/>
  <c r="Q1020" i="10"/>
  <c r="Q1021" i="10"/>
  <c r="Q1022" i="10"/>
  <c r="Q1023" i="10"/>
  <c r="Q1024" i="10"/>
  <c r="Q1025" i="10"/>
  <c r="Q1026" i="10"/>
  <c r="Q1027" i="10"/>
  <c r="Q1028" i="10"/>
  <c r="Q1029" i="10"/>
  <c r="Q1030" i="10"/>
  <c r="Q1031" i="10"/>
  <c r="Q1032" i="10"/>
  <c r="Q1033" i="10"/>
  <c r="Q1034" i="10"/>
  <c r="Q1035" i="10"/>
  <c r="Q1036" i="10"/>
  <c r="Q1037" i="10"/>
  <c r="Q1038" i="10"/>
  <c r="Q1039" i="10"/>
  <c r="Q1040" i="10"/>
  <c r="Q1041" i="10"/>
  <c r="Q1042" i="10"/>
  <c r="Q1043" i="10"/>
  <c r="Q1044" i="10"/>
  <c r="Q1045" i="10"/>
  <c r="Q1046" i="10"/>
  <c r="Q1047" i="10"/>
  <c r="Q1048" i="10"/>
  <c r="Q1049" i="10"/>
  <c r="Q1050" i="10"/>
  <c r="Q1051" i="10"/>
  <c r="Q1052" i="10"/>
  <c r="Q1053" i="10"/>
  <c r="Q1054" i="10"/>
  <c r="Q1055" i="10"/>
  <c r="Q1056" i="10"/>
  <c r="Q1057" i="10"/>
  <c r="Q1058" i="10"/>
  <c r="Q1059" i="10"/>
  <c r="Q1060" i="10"/>
  <c r="Q1061" i="10"/>
  <c r="Q1062" i="10"/>
  <c r="Q1063" i="10"/>
  <c r="Q1064" i="10"/>
  <c r="Q1065" i="10"/>
  <c r="Q1066" i="10"/>
  <c r="Q1067" i="10"/>
  <c r="Q1068" i="10"/>
  <c r="Q1069" i="10"/>
  <c r="Q1070" i="10"/>
  <c r="Q1071" i="10"/>
  <c r="Q1072" i="10"/>
  <c r="Q1073" i="10"/>
  <c r="Q1074" i="10"/>
  <c r="Q1075" i="10"/>
  <c r="Q1076" i="10"/>
  <c r="Q1077" i="10"/>
  <c r="Q1078" i="10"/>
  <c r="Q1079" i="10"/>
  <c r="Q1080" i="10"/>
  <c r="Q1081" i="10"/>
  <c r="Q1082" i="10"/>
  <c r="Q1083" i="10"/>
  <c r="Q1084" i="10"/>
  <c r="Q1085" i="10"/>
  <c r="Q1086" i="10"/>
  <c r="Q1087" i="10"/>
  <c r="Q1088" i="10"/>
  <c r="Q1089" i="10"/>
  <c r="Q1090" i="10"/>
  <c r="Q1091" i="10"/>
  <c r="Q1092" i="10"/>
  <c r="Q1093" i="10"/>
  <c r="Q1094" i="10"/>
  <c r="Q1095" i="10"/>
  <c r="Q1096" i="10"/>
  <c r="Q1097" i="10"/>
  <c r="Q1098" i="10"/>
  <c r="Q1099" i="10"/>
  <c r="Q1100" i="10"/>
  <c r="Q1101" i="10"/>
  <c r="Q1102" i="10"/>
  <c r="Q1103" i="10"/>
  <c r="Q1104" i="10"/>
  <c r="Q1105" i="10"/>
  <c r="Q1106" i="10"/>
  <c r="Q1107" i="10"/>
  <c r="Q1108" i="10"/>
  <c r="Q1109" i="10"/>
  <c r="Q1110" i="10"/>
  <c r="Q1111" i="10"/>
  <c r="Q1112" i="10"/>
  <c r="Q1113" i="10"/>
  <c r="Q1114" i="10"/>
  <c r="Q1115" i="10"/>
  <c r="Q1116" i="10"/>
  <c r="Q1117" i="10"/>
  <c r="Q1118" i="10"/>
  <c r="Q1119" i="10"/>
  <c r="Q1120" i="10"/>
  <c r="Q1121" i="10"/>
  <c r="Q1122" i="10"/>
  <c r="Q1123" i="10"/>
  <c r="Q1124" i="10"/>
  <c r="Q1125" i="10"/>
  <c r="Q1126" i="10"/>
  <c r="Q1127" i="10"/>
  <c r="Q1128" i="10"/>
  <c r="Q1129" i="10"/>
  <c r="Q1130" i="10"/>
  <c r="Q1131" i="10"/>
  <c r="Q1132" i="10"/>
  <c r="Q1133" i="10"/>
  <c r="Q1134" i="10"/>
  <c r="Q1135" i="10"/>
  <c r="Q1136" i="10"/>
  <c r="Q1137" i="10"/>
  <c r="Q1138" i="10"/>
  <c r="Q1139" i="10"/>
  <c r="Q1140" i="10"/>
  <c r="Q1141" i="10"/>
  <c r="Q1142" i="10"/>
  <c r="Q1143" i="10"/>
  <c r="Q1144" i="10"/>
  <c r="Q1145" i="10"/>
  <c r="Q1146" i="10"/>
  <c r="Q1147" i="10"/>
  <c r="Q1148" i="10"/>
  <c r="Q1149" i="10"/>
  <c r="Q1150" i="10"/>
  <c r="Q1151" i="10"/>
  <c r="Q1152" i="10"/>
  <c r="Q1153" i="10"/>
  <c r="Q1154" i="10"/>
  <c r="Q1155" i="10"/>
  <c r="Q1156" i="10"/>
  <c r="Q1157" i="10"/>
  <c r="Q1158" i="10"/>
  <c r="Q1159" i="10"/>
  <c r="Q1160" i="10"/>
  <c r="Q1161" i="10"/>
  <c r="Q1162" i="10"/>
  <c r="Q1163" i="10"/>
  <c r="Q1164" i="10"/>
  <c r="Q1165" i="10"/>
  <c r="Q1166" i="10"/>
  <c r="Q1167" i="10"/>
  <c r="Q1168" i="10"/>
  <c r="Q1169" i="10"/>
  <c r="Q1170" i="10"/>
  <c r="Q1171" i="10"/>
  <c r="Q1172" i="10"/>
  <c r="Q1173" i="10"/>
  <c r="Q1174" i="10"/>
  <c r="Q1175" i="10"/>
  <c r="Q1176" i="10"/>
  <c r="Q1177" i="10"/>
  <c r="Q1178" i="10"/>
  <c r="Q1179" i="10"/>
  <c r="Q1180" i="10"/>
  <c r="Q1181" i="10"/>
  <c r="Q1182" i="10"/>
  <c r="Q1183" i="10"/>
  <c r="Q1184" i="10"/>
  <c r="Q1185" i="10"/>
  <c r="Q1186" i="10"/>
  <c r="Q1187" i="10"/>
  <c r="Q1188" i="10"/>
  <c r="Q1189" i="10"/>
  <c r="Q1190" i="10"/>
  <c r="Q1191" i="10"/>
  <c r="Q1192" i="10"/>
  <c r="Q1193" i="10"/>
  <c r="Q1194" i="10"/>
  <c r="Q1195" i="10"/>
  <c r="Q1196" i="10"/>
  <c r="Q1197" i="10"/>
  <c r="Q1198" i="10"/>
  <c r="Q1199" i="10"/>
  <c r="Q1200" i="10"/>
  <c r="Q1201" i="10"/>
  <c r="Q1202" i="10"/>
  <c r="Q1203" i="10"/>
  <c r="Q1204" i="10"/>
  <c r="Q1205" i="10"/>
  <c r="Q1206" i="10"/>
  <c r="Q1207" i="10"/>
  <c r="Q1208" i="10"/>
  <c r="Q1209" i="10"/>
  <c r="Q1210" i="10"/>
  <c r="Q1211" i="10"/>
  <c r="Q1212" i="10"/>
  <c r="Q1213" i="10"/>
  <c r="Q1214" i="10"/>
  <c r="Q1215" i="10"/>
  <c r="Q1216" i="10"/>
  <c r="Q1217" i="10"/>
  <c r="Q1218" i="10"/>
  <c r="Q1219" i="10"/>
  <c r="Q1220" i="10"/>
  <c r="Q1221" i="10"/>
  <c r="Q1222" i="10"/>
  <c r="Q1223" i="10"/>
  <c r="Q1224" i="10"/>
  <c r="Q1225" i="10"/>
  <c r="Q1226" i="10"/>
  <c r="Q1227" i="10"/>
  <c r="Q1228" i="10"/>
  <c r="Q1229" i="10"/>
  <c r="Q1230" i="10"/>
  <c r="Q1231" i="10"/>
  <c r="Q1232" i="10"/>
  <c r="Q1233" i="10"/>
  <c r="Q1234" i="10"/>
  <c r="Q1235" i="10"/>
  <c r="Q1236" i="10"/>
  <c r="Q1237" i="10"/>
  <c r="Q1238" i="10"/>
  <c r="Q1239" i="10"/>
  <c r="Q1240" i="10"/>
  <c r="Q1241" i="10"/>
  <c r="Q1242" i="10"/>
  <c r="Q1243" i="10"/>
  <c r="Q1244" i="10"/>
  <c r="Q1245" i="10"/>
  <c r="Q1246" i="10"/>
  <c r="Q1247" i="10"/>
  <c r="Q1248" i="10"/>
  <c r="Q1249" i="10"/>
  <c r="Q1250" i="10"/>
  <c r="Q1251" i="10"/>
  <c r="Q1252" i="10"/>
  <c r="Q1253" i="10"/>
  <c r="Q1254" i="10"/>
  <c r="Q1255" i="10"/>
  <c r="Q1256" i="10"/>
  <c r="Q1257" i="10"/>
  <c r="Q1258" i="10"/>
  <c r="Q1259" i="10"/>
  <c r="Q1260" i="10"/>
  <c r="Q1261" i="10"/>
  <c r="Q1262" i="10"/>
  <c r="Q1263" i="10"/>
  <c r="Q1264" i="10"/>
  <c r="Q1265" i="10"/>
  <c r="Q1266" i="10"/>
  <c r="Q1267" i="10"/>
  <c r="Q1268" i="10"/>
  <c r="Q1269" i="10"/>
  <c r="Q1270" i="10"/>
  <c r="Q1271" i="10"/>
  <c r="Q1272" i="10"/>
  <c r="Q1273" i="10"/>
  <c r="Q1274" i="10"/>
  <c r="Q1275" i="10"/>
  <c r="Q1276" i="10"/>
  <c r="Q1277" i="10"/>
  <c r="Q1278" i="10"/>
  <c r="Q1279" i="10"/>
  <c r="Q1280" i="10"/>
  <c r="Q1281" i="10"/>
  <c r="Q1282" i="10"/>
  <c r="Q1283" i="10"/>
  <c r="Q1284" i="10"/>
  <c r="Q1285" i="10"/>
  <c r="Q1286" i="10"/>
  <c r="Q1287" i="10"/>
  <c r="Q1288" i="10"/>
  <c r="Q1289" i="10"/>
  <c r="Q1290" i="10"/>
  <c r="Q1291" i="10"/>
  <c r="Q1292" i="10"/>
  <c r="Q1293" i="10"/>
  <c r="Q1294" i="10"/>
  <c r="Q1295" i="10"/>
  <c r="Q1296" i="10"/>
  <c r="Q1297" i="10"/>
  <c r="Q1298" i="10"/>
  <c r="Q1299" i="10"/>
  <c r="Q1300" i="10"/>
  <c r="Q1301" i="10"/>
  <c r="Q1302" i="10"/>
  <c r="Q1303" i="10"/>
  <c r="Q1304" i="10"/>
  <c r="Q1305" i="10"/>
  <c r="Q1306" i="10"/>
  <c r="Q1307" i="10"/>
  <c r="Q1308" i="10"/>
  <c r="Q1309" i="10"/>
  <c r="Q1310" i="10"/>
  <c r="Q1311" i="10"/>
  <c r="Q1312" i="10"/>
  <c r="Q1313" i="10"/>
  <c r="Q1314" i="10"/>
  <c r="Q1315" i="10"/>
  <c r="Q1316" i="10"/>
  <c r="Q1317" i="10"/>
  <c r="Q1318" i="10"/>
  <c r="Q1319" i="10"/>
  <c r="Q1320" i="10"/>
  <c r="Q1321" i="10"/>
  <c r="Q1322" i="10"/>
  <c r="Q1323" i="10"/>
  <c r="Q1324" i="10"/>
  <c r="Q1325" i="10"/>
  <c r="Q1326" i="10"/>
  <c r="Q1327" i="10"/>
  <c r="Q1328" i="10"/>
  <c r="Q1329" i="10"/>
  <c r="Q1330" i="10"/>
  <c r="Q1331" i="10"/>
  <c r="Q1332" i="10"/>
  <c r="Q1333" i="10"/>
  <c r="Q1334" i="10"/>
  <c r="Q1335" i="10"/>
  <c r="Q1336" i="10"/>
  <c r="Q1337" i="10"/>
  <c r="Q1338" i="10"/>
  <c r="Q1339" i="10"/>
  <c r="Q1340" i="10"/>
  <c r="Q1341" i="10"/>
  <c r="Q1342" i="10"/>
  <c r="Q1343" i="10"/>
  <c r="Q1344" i="10"/>
  <c r="Q1345" i="10"/>
  <c r="Q1346" i="10"/>
  <c r="Q1347" i="10"/>
  <c r="Q1348" i="10"/>
  <c r="Q1349" i="10"/>
  <c r="Q1350" i="10"/>
  <c r="Q1351" i="10"/>
  <c r="Q1352" i="10"/>
  <c r="Q1353" i="10"/>
  <c r="Q1354" i="10"/>
  <c r="Q1355" i="10"/>
  <c r="Q1356" i="10"/>
  <c r="Q1357" i="10"/>
  <c r="Q1358" i="10"/>
  <c r="Q1359" i="10"/>
  <c r="Q1360" i="10"/>
  <c r="Q1361" i="10"/>
  <c r="Q1362" i="10"/>
  <c r="Q1363" i="10"/>
  <c r="Q1364" i="10"/>
  <c r="Q1365" i="10"/>
  <c r="Q1366" i="10"/>
  <c r="Q1367" i="10"/>
  <c r="Q1368" i="10"/>
  <c r="Q1369" i="10"/>
  <c r="Q1370" i="10"/>
  <c r="Q1371" i="10"/>
  <c r="Q1372" i="10"/>
  <c r="Q1373" i="10"/>
  <c r="Q1374" i="10"/>
  <c r="Q1375" i="10"/>
  <c r="Q1376" i="10"/>
  <c r="Q1377" i="10"/>
  <c r="Q1378" i="10"/>
  <c r="Q1379" i="10"/>
  <c r="Q1380" i="10"/>
  <c r="Q1381" i="10"/>
  <c r="Q1382" i="10"/>
  <c r="Q1383" i="10"/>
  <c r="Q1384" i="10"/>
  <c r="Q1385" i="10"/>
  <c r="Q1386" i="10"/>
  <c r="Q1387" i="10"/>
  <c r="Q1388" i="10"/>
  <c r="Q1389" i="10"/>
  <c r="Q1390" i="10"/>
  <c r="Q1391" i="10"/>
  <c r="Q1392" i="10"/>
  <c r="Q1393" i="10"/>
  <c r="Q1394" i="10"/>
  <c r="Q1395" i="10"/>
  <c r="Q1396" i="10"/>
  <c r="Q1397" i="10"/>
  <c r="Q1398" i="10"/>
  <c r="Q1399" i="10"/>
  <c r="Q1400" i="10"/>
  <c r="Q1401" i="10"/>
  <c r="Q1402" i="10"/>
  <c r="Q1403" i="10"/>
  <c r="Q1404" i="10"/>
  <c r="Q1405" i="10"/>
  <c r="Q1406" i="10"/>
  <c r="Q1407" i="10"/>
  <c r="Q1408" i="10"/>
  <c r="Q1409" i="10"/>
  <c r="Q1410" i="10"/>
  <c r="Q1411" i="10"/>
  <c r="Q1412" i="10"/>
  <c r="Q1413" i="10"/>
  <c r="Q1414" i="10"/>
  <c r="Q1415" i="10"/>
  <c r="Q1416" i="10"/>
  <c r="Q1417" i="10"/>
  <c r="Q1418" i="10"/>
  <c r="Q1419" i="10"/>
  <c r="Q1420" i="10"/>
  <c r="Q1421" i="10"/>
  <c r="Q1422" i="10"/>
  <c r="Q1423" i="10"/>
  <c r="Q1424" i="10"/>
  <c r="Q1425" i="10"/>
  <c r="Q1426" i="10"/>
  <c r="Q1427" i="10"/>
  <c r="Q1428" i="10"/>
  <c r="Q1429" i="10"/>
  <c r="Q1430" i="10"/>
  <c r="Q1431" i="10"/>
  <c r="Q1432" i="10"/>
  <c r="Q1433" i="10"/>
  <c r="Q1434" i="10"/>
  <c r="Q1435" i="10"/>
  <c r="Q1436" i="10"/>
  <c r="Q1437" i="10"/>
  <c r="Q1438" i="10"/>
  <c r="Q1439" i="10"/>
  <c r="Q1440" i="10"/>
  <c r="Q1441" i="10"/>
  <c r="Q1442" i="10"/>
  <c r="Q1443" i="10"/>
  <c r="Q1444" i="10"/>
  <c r="Q1445" i="10"/>
  <c r="Q1446" i="10"/>
  <c r="Q1447" i="10"/>
  <c r="Q1448" i="10"/>
  <c r="Q1449" i="10"/>
  <c r="Q1450" i="10"/>
  <c r="Q1451" i="10"/>
  <c r="Q1452" i="10"/>
  <c r="Q1453" i="10"/>
  <c r="Q1454" i="10"/>
  <c r="Q1455" i="10"/>
  <c r="Q1456" i="10"/>
  <c r="Q1457" i="10"/>
  <c r="Q1458" i="10"/>
  <c r="Q1459" i="10"/>
  <c r="Q1460" i="10"/>
  <c r="Q1461" i="10"/>
  <c r="Q1462" i="10"/>
  <c r="Q1463" i="10"/>
  <c r="Q1464" i="10"/>
  <c r="Q1465" i="10"/>
  <c r="Q1466" i="10"/>
  <c r="Q1467" i="10"/>
  <c r="Q1468" i="10"/>
  <c r="Q1469" i="10"/>
  <c r="Q1470" i="10"/>
  <c r="Q1471" i="10"/>
  <c r="Q1472" i="10"/>
  <c r="Q1473" i="10"/>
  <c r="Q1474" i="10"/>
  <c r="Q1475" i="10"/>
  <c r="Q1476" i="10"/>
  <c r="Q1477" i="10"/>
  <c r="Q1478" i="10"/>
  <c r="Q1479" i="10"/>
  <c r="Q1480" i="10"/>
  <c r="Q1481" i="10"/>
  <c r="Q1482" i="10"/>
  <c r="Q1483" i="10"/>
  <c r="Q1484" i="10"/>
  <c r="Q1485" i="10"/>
  <c r="Q1486" i="10"/>
  <c r="Q1487" i="10"/>
  <c r="Q1488" i="10"/>
  <c r="Q1489" i="10"/>
  <c r="Q1490" i="10"/>
  <c r="Q1491" i="10"/>
  <c r="Q1492" i="10"/>
  <c r="Q1493" i="10"/>
  <c r="Q1494" i="10"/>
  <c r="Q1495" i="10"/>
  <c r="Q1496" i="10"/>
  <c r="Q1497" i="10"/>
  <c r="Q1498" i="10"/>
  <c r="Q1499" i="10"/>
  <c r="Q1500" i="10"/>
  <c r="Q1501" i="10"/>
  <c r="Q1502" i="10"/>
  <c r="Q1503" i="10"/>
  <c r="Q1504" i="10"/>
  <c r="Q1505" i="10"/>
  <c r="Q1506" i="10"/>
  <c r="Q1507" i="10"/>
  <c r="Q1508" i="10"/>
  <c r="Q1509" i="10"/>
  <c r="Q1510" i="10"/>
  <c r="Q1511" i="10"/>
  <c r="Q1512" i="10"/>
  <c r="Q1513" i="10"/>
  <c r="Q1514" i="10"/>
  <c r="Q1515" i="10"/>
  <c r="Q1516" i="10"/>
  <c r="Q1517" i="10"/>
  <c r="Q1518" i="10"/>
  <c r="Q1519" i="10"/>
  <c r="Q1520" i="10"/>
  <c r="Q1521" i="10"/>
  <c r="Q1522" i="10"/>
  <c r="Q1523" i="10"/>
  <c r="Q1524" i="10"/>
  <c r="Q1525" i="10"/>
  <c r="Q1526" i="10"/>
  <c r="Q1527" i="10"/>
  <c r="Q1528" i="10"/>
  <c r="Q1529" i="10"/>
  <c r="Q1530" i="10"/>
  <c r="Q1531" i="10"/>
  <c r="Q1532" i="10"/>
  <c r="Q1533" i="10"/>
  <c r="Q1534" i="10"/>
  <c r="Q1535" i="10"/>
  <c r="Q1536" i="10"/>
  <c r="Q1537" i="10"/>
  <c r="Q1538" i="10"/>
  <c r="Q1539" i="10"/>
  <c r="Q1540" i="10"/>
  <c r="Q1541" i="10"/>
  <c r="Q1542" i="10"/>
  <c r="Q1543" i="10"/>
  <c r="Q1544" i="10"/>
  <c r="Q1545" i="10"/>
  <c r="Q1546" i="10"/>
  <c r="Q1547" i="10"/>
  <c r="Q1548" i="10"/>
  <c r="Q1549" i="10"/>
  <c r="Q1550" i="10"/>
  <c r="Q1551" i="10"/>
  <c r="Q1552" i="10"/>
  <c r="Q1553" i="10"/>
  <c r="Q1554" i="10"/>
  <c r="Q1555" i="10"/>
  <c r="Q1556" i="10"/>
  <c r="Q1557" i="10"/>
  <c r="Q1558" i="10"/>
  <c r="Q1559" i="10"/>
  <c r="Q1560" i="10"/>
  <c r="Q1561" i="10"/>
  <c r="Q1562" i="10"/>
  <c r="Q1563" i="10"/>
  <c r="Q1564" i="10"/>
  <c r="Q1565" i="10"/>
  <c r="Q1566" i="10"/>
  <c r="Q1567" i="10"/>
  <c r="Q1568" i="10"/>
  <c r="Q1569" i="10"/>
  <c r="Q1570" i="10"/>
  <c r="Q1571" i="10"/>
  <c r="Q1572" i="10"/>
  <c r="Q1573" i="10"/>
  <c r="Q1574" i="10"/>
  <c r="Q1575" i="10"/>
  <c r="Q1576" i="10"/>
  <c r="Q1577" i="10"/>
  <c r="Q1578" i="10"/>
  <c r="Q1579" i="10"/>
  <c r="Q1580" i="10"/>
  <c r="Q1581" i="10"/>
  <c r="Q1582" i="10"/>
  <c r="Q1583" i="10"/>
  <c r="Q1584" i="10"/>
  <c r="Q1585" i="10"/>
  <c r="Q1586" i="10"/>
  <c r="Q1587" i="10"/>
  <c r="Q1588" i="10"/>
  <c r="Q1589" i="10"/>
  <c r="Q1590" i="10"/>
  <c r="Q1591" i="10"/>
  <c r="Q1592" i="10"/>
  <c r="Q1593" i="10"/>
  <c r="Q1594" i="10"/>
  <c r="Q1595" i="10"/>
  <c r="Q1596" i="10"/>
  <c r="Q1597" i="10"/>
  <c r="Q1598" i="10"/>
  <c r="Q1599" i="10"/>
  <c r="Q1600" i="10"/>
  <c r="Q1601" i="10"/>
  <c r="Q1602" i="10"/>
  <c r="Q1603" i="10"/>
  <c r="Q1604" i="10"/>
  <c r="Q1605" i="10"/>
  <c r="Q1606" i="10"/>
  <c r="Q1607" i="10"/>
  <c r="Q1608" i="10"/>
  <c r="Q1609" i="10"/>
  <c r="Q1610" i="10"/>
  <c r="Q1611" i="10"/>
  <c r="Q1612" i="10"/>
  <c r="Q1613" i="10"/>
  <c r="Q1614" i="10"/>
  <c r="Q1615" i="10"/>
  <c r="Q1616" i="10"/>
  <c r="Q1617" i="10"/>
  <c r="Q1618" i="10"/>
  <c r="Q1619" i="10"/>
  <c r="Q1620" i="10"/>
  <c r="Q1621" i="10"/>
  <c r="Q1622" i="10"/>
  <c r="Q1623" i="10"/>
  <c r="Q1624" i="10"/>
  <c r="Q1625" i="10"/>
  <c r="Q1626" i="10"/>
  <c r="Q1627" i="10"/>
  <c r="Q1628" i="10"/>
  <c r="Q1629" i="10"/>
  <c r="Q1630" i="10"/>
  <c r="Q1631" i="10"/>
  <c r="Q1632" i="10"/>
  <c r="Q1633" i="10"/>
  <c r="Q1634" i="10"/>
  <c r="Q1635" i="10"/>
  <c r="Q1636" i="10"/>
  <c r="Q1637" i="10"/>
  <c r="Q1638" i="10"/>
  <c r="Q1639" i="10"/>
  <c r="Q1640" i="10"/>
  <c r="Q1641" i="10"/>
  <c r="Q1642" i="10"/>
  <c r="Q1643" i="10"/>
  <c r="Q1644" i="10"/>
  <c r="Q1645" i="10"/>
  <c r="Q1646" i="10"/>
  <c r="Q1647" i="10"/>
  <c r="Q1648" i="10"/>
  <c r="Q1649" i="10"/>
  <c r="Q1650" i="10"/>
  <c r="Q1651" i="10"/>
  <c r="Q1652" i="10"/>
  <c r="Q1653" i="10"/>
  <c r="Q1654" i="10"/>
  <c r="Q1655" i="10"/>
  <c r="Q1656" i="10"/>
  <c r="Q1657" i="10"/>
  <c r="Q1658" i="10"/>
  <c r="Q1659" i="10"/>
  <c r="Q1660" i="10"/>
  <c r="Q1661" i="10"/>
  <c r="Q1662" i="10"/>
  <c r="Q1663" i="10"/>
  <c r="Q1664" i="10"/>
  <c r="Q1665" i="10"/>
  <c r="Q1666" i="10"/>
  <c r="Q1667" i="10"/>
  <c r="Q1668" i="10"/>
  <c r="Q1669" i="10"/>
  <c r="Q1670" i="10"/>
  <c r="Q1671" i="10"/>
  <c r="Q1672" i="10"/>
  <c r="Q1673" i="10"/>
  <c r="Q1674" i="10"/>
  <c r="Q1675" i="10"/>
  <c r="Q1676" i="10"/>
  <c r="Q1677" i="10"/>
  <c r="Q1678" i="10"/>
  <c r="Q1679" i="10"/>
  <c r="Q1680" i="10"/>
  <c r="Q1681" i="10"/>
  <c r="Q1682" i="10"/>
  <c r="Q1683" i="10"/>
  <c r="Q1684" i="10"/>
  <c r="Q1685" i="10"/>
  <c r="Q1686" i="10"/>
  <c r="Q1687" i="10"/>
  <c r="Q1688" i="10"/>
  <c r="Q1689" i="10"/>
  <c r="Q1690" i="10"/>
  <c r="Q1691" i="10"/>
  <c r="Q1692" i="10"/>
  <c r="Q1693" i="10"/>
  <c r="Q1694" i="10"/>
  <c r="Q1695" i="10"/>
  <c r="Q1696" i="10"/>
  <c r="Q1697" i="10"/>
  <c r="Q1698" i="10"/>
  <c r="Q1699" i="10"/>
  <c r="Q1700" i="10"/>
  <c r="Q1701" i="10"/>
  <c r="Q1702" i="10"/>
  <c r="Q1703" i="10"/>
  <c r="Q1704" i="10"/>
  <c r="Q1705" i="10"/>
  <c r="Q1706" i="10"/>
  <c r="Q1707" i="10"/>
  <c r="Q1708" i="10"/>
  <c r="Q1709" i="10"/>
  <c r="Q1710" i="10"/>
  <c r="Q1711" i="10"/>
  <c r="Q1712" i="10"/>
  <c r="Q1713" i="10"/>
  <c r="Q1714" i="10"/>
  <c r="Q1715" i="10"/>
  <c r="Q1716" i="10"/>
  <c r="Q1717" i="10"/>
  <c r="Q1718" i="10"/>
  <c r="Q1719" i="10"/>
  <c r="Q1720" i="10"/>
  <c r="Q1721" i="10"/>
  <c r="Q1722" i="10"/>
  <c r="Q1723" i="10"/>
  <c r="Q1724" i="10"/>
  <c r="Q1725" i="10"/>
  <c r="Q1726" i="10"/>
  <c r="Q1727" i="10"/>
  <c r="Q1728" i="10"/>
  <c r="Q1729" i="10"/>
  <c r="Q1730" i="10"/>
  <c r="Q1731" i="10"/>
  <c r="Q1732" i="10"/>
  <c r="Q1733" i="10"/>
  <c r="Q1734" i="10"/>
  <c r="Q1735" i="10"/>
  <c r="Q1736" i="10"/>
  <c r="Q1737" i="10"/>
  <c r="Q1738" i="10"/>
  <c r="Q1739" i="10"/>
  <c r="Q1740" i="10"/>
  <c r="Q1741" i="10"/>
  <c r="Q1742" i="10"/>
  <c r="Q1743" i="10"/>
  <c r="Q1744" i="10"/>
  <c r="Q1745" i="10"/>
  <c r="Q1746" i="10"/>
  <c r="Q1747" i="10"/>
  <c r="Q1748" i="10"/>
  <c r="Q1749" i="10"/>
  <c r="Q1750" i="10"/>
  <c r="Q1751" i="10"/>
  <c r="Q1752" i="10"/>
  <c r="Q1753" i="10"/>
  <c r="Q1754" i="10"/>
  <c r="Q1755" i="10"/>
  <c r="Q1756" i="10"/>
  <c r="Q1757" i="10"/>
  <c r="Q1758" i="10"/>
  <c r="Q1759" i="10"/>
  <c r="Q1760" i="10"/>
  <c r="Q1761" i="10"/>
  <c r="Q1762" i="10"/>
  <c r="Q1763" i="10"/>
  <c r="Q1764" i="10"/>
  <c r="Q1765" i="10"/>
  <c r="Q1766" i="10"/>
  <c r="Q1767" i="10"/>
  <c r="Q1768" i="10"/>
  <c r="Q1769" i="10"/>
  <c r="Q1770" i="10"/>
  <c r="Q1771" i="10"/>
  <c r="Q1772" i="10"/>
  <c r="Q1773" i="10"/>
  <c r="Q1774" i="10"/>
  <c r="Q1775" i="10"/>
  <c r="Q1776" i="10"/>
  <c r="Q1777" i="10"/>
  <c r="Q1778" i="10"/>
  <c r="Q1779" i="10"/>
  <c r="Q1780" i="10"/>
  <c r="Q1781" i="10"/>
  <c r="Q1782" i="10"/>
  <c r="Q1783" i="10"/>
  <c r="Q1784" i="10"/>
  <c r="Q1785" i="10"/>
  <c r="Q1786" i="10"/>
  <c r="Q1787" i="10"/>
  <c r="Q1788" i="10"/>
  <c r="Q1789" i="10"/>
  <c r="Q1790" i="10"/>
  <c r="Q1791" i="10"/>
  <c r="Q1792" i="10"/>
  <c r="Q1793" i="10"/>
  <c r="Q1794" i="10"/>
  <c r="Q1795" i="10"/>
  <c r="Q1796" i="10"/>
  <c r="Q1797" i="10"/>
  <c r="Q1798" i="10"/>
  <c r="Q1799" i="10"/>
  <c r="Q1800" i="10"/>
  <c r="Q1801" i="10"/>
  <c r="Q1802" i="10"/>
  <c r="Q1803" i="10"/>
  <c r="Q1804" i="10"/>
  <c r="Q1805" i="10"/>
  <c r="Q1806" i="10"/>
  <c r="Q1807" i="10"/>
  <c r="Q1808" i="10"/>
  <c r="Q1809" i="10"/>
  <c r="Q1810" i="10"/>
  <c r="Q1811" i="10"/>
  <c r="Q1812" i="10"/>
  <c r="Q1813" i="10"/>
  <c r="Q1814" i="10"/>
  <c r="Q1815" i="10"/>
  <c r="Q1816" i="10"/>
  <c r="Q1817" i="10"/>
  <c r="Q1818" i="10"/>
  <c r="Q1819" i="10"/>
  <c r="Q1820" i="10"/>
  <c r="Q1821" i="10"/>
  <c r="Q1822" i="10"/>
  <c r="Q1823" i="10"/>
  <c r="Q1824" i="10"/>
  <c r="Q1825" i="10"/>
  <c r="Q1826" i="10"/>
  <c r="Q1827" i="10"/>
  <c r="Q1828" i="10"/>
  <c r="Q1829" i="10"/>
  <c r="Q1830" i="10"/>
  <c r="Q1831" i="10"/>
  <c r="Q1832" i="10"/>
  <c r="Q1833" i="10"/>
  <c r="Q1834" i="10"/>
  <c r="Q1835" i="10"/>
  <c r="Q1836" i="10"/>
  <c r="Q1837" i="10"/>
  <c r="Q1838" i="10"/>
  <c r="Q1839" i="10"/>
  <c r="Q1840" i="10"/>
  <c r="Q1841" i="10"/>
  <c r="Q1842" i="10"/>
  <c r="Q1843" i="10"/>
  <c r="Q1844" i="10"/>
  <c r="Q1845" i="10"/>
  <c r="Q1846" i="10"/>
  <c r="Q1847" i="10"/>
  <c r="Q1848" i="10"/>
  <c r="Q1849" i="10"/>
  <c r="Q1850" i="10"/>
  <c r="Q1851" i="10"/>
  <c r="Q1852" i="10"/>
  <c r="Q1853" i="10"/>
  <c r="Q1854" i="10"/>
  <c r="Q1855" i="10"/>
  <c r="Q1856" i="10"/>
  <c r="Q1857" i="10"/>
  <c r="Q1858" i="10"/>
  <c r="Q1859" i="10"/>
  <c r="Q1860" i="10"/>
  <c r="Q1861" i="10"/>
  <c r="Q1862" i="10"/>
  <c r="Q1863" i="10"/>
  <c r="Q1864" i="10"/>
  <c r="Q1865" i="10"/>
  <c r="Q1866" i="10"/>
  <c r="Q1867" i="10"/>
  <c r="Q1868" i="10"/>
  <c r="Q1869" i="10"/>
  <c r="Q1870" i="10"/>
  <c r="Q1871" i="10"/>
  <c r="Q1872" i="10"/>
  <c r="Q1873" i="10"/>
  <c r="Q1874" i="10"/>
  <c r="Q1875" i="10"/>
  <c r="Q1876" i="10"/>
  <c r="Q1877" i="10"/>
  <c r="Q1878" i="10"/>
  <c r="Q1879" i="10"/>
  <c r="Q1880" i="10"/>
  <c r="Q1881" i="10"/>
  <c r="Q1882" i="10"/>
  <c r="Q1883" i="10"/>
  <c r="Q1884" i="10"/>
  <c r="Q1885" i="10"/>
  <c r="Q1886" i="10"/>
  <c r="Q1887" i="10"/>
  <c r="Q1888" i="10"/>
  <c r="Q1889" i="10"/>
  <c r="Q1890" i="10"/>
  <c r="Q1891" i="10"/>
  <c r="Q1892" i="10"/>
  <c r="Q1893" i="10"/>
  <c r="Q1894" i="10"/>
  <c r="Q1895" i="10"/>
  <c r="Q1896" i="10"/>
  <c r="Q1897" i="10"/>
  <c r="Q1898" i="10"/>
  <c r="Q1899" i="10"/>
  <c r="Q1900" i="10"/>
  <c r="Q1901" i="10"/>
  <c r="Q1902" i="10"/>
  <c r="Q1903" i="10"/>
  <c r="Q1904" i="10"/>
  <c r="Q1905" i="10"/>
  <c r="Q1906" i="10"/>
  <c r="Q1907" i="10"/>
  <c r="Q1908" i="10"/>
  <c r="Q1909" i="10"/>
  <c r="Q1910" i="10"/>
  <c r="Q1911" i="10"/>
  <c r="Q1912" i="10"/>
  <c r="Q1913" i="10"/>
  <c r="Q1914" i="10"/>
  <c r="Q1915" i="10"/>
  <c r="Q1916" i="10"/>
  <c r="Q1917" i="10"/>
  <c r="Q1918" i="10"/>
  <c r="Q1919" i="10"/>
  <c r="Q1920" i="10"/>
  <c r="Q1921" i="10"/>
  <c r="Q1922" i="10"/>
  <c r="Q1923" i="10"/>
  <c r="Q1924" i="10"/>
  <c r="Q1925" i="10"/>
  <c r="Q1926" i="10"/>
  <c r="Q1927" i="10"/>
  <c r="Q1928" i="10"/>
  <c r="Q1929" i="10"/>
  <c r="Q1930" i="10"/>
  <c r="Q1931" i="10"/>
  <c r="Q1932" i="10"/>
  <c r="Q1933" i="10"/>
  <c r="Q1934" i="10"/>
  <c r="Q1935" i="10"/>
  <c r="Q1936" i="10"/>
  <c r="Q1937" i="10"/>
  <c r="Q1938" i="10"/>
  <c r="Q1939" i="10"/>
  <c r="Q1940" i="10"/>
  <c r="Q1941" i="10"/>
  <c r="Q1942" i="10"/>
  <c r="Q1943" i="10"/>
  <c r="Q1944" i="10"/>
  <c r="Q1945" i="10"/>
  <c r="Q1946" i="10"/>
  <c r="Q1947" i="10"/>
  <c r="Q1948" i="10"/>
  <c r="Q1949" i="10"/>
  <c r="Q1950" i="10"/>
  <c r="Q1951" i="10"/>
  <c r="Q1952" i="10"/>
  <c r="Q1953" i="10"/>
  <c r="Q1954" i="10"/>
  <c r="Q1955" i="10"/>
  <c r="Q1956" i="10"/>
  <c r="Q1957" i="10"/>
  <c r="Q1958" i="10"/>
  <c r="Q1959" i="10"/>
  <c r="Q1960" i="10"/>
  <c r="Q1961" i="10"/>
  <c r="Q1962" i="10"/>
  <c r="Q1963" i="10"/>
  <c r="Q1964" i="10"/>
  <c r="Q1965" i="10"/>
  <c r="Q1966" i="10"/>
  <c r="Q1967" i="10"/>
  <c r="Q1968" i="10"/>
  <c r="Q1969" i="10"/>
  <c r="Q1970" i="10"/>
  <c r="Q1971" i="10"/>
  <c r="Q1972" i="10"/>
  <c r="Q1973" i="10"/>
  <c r="Q1974" i="10"/>
  <c r="Q1975" i="10"/>
  <c r="Q1976" i="10"/>
  <c r="Q1977" i="10"/>
  <c r="Q1978" i="10"/>
  <c r="Q1979" i="10"/>
  <c r="Q1980" i="10"/>
  <c r="Q1981" i="10"/>
  <c r="Q1982" i="10"/>
  <c r="Q1983" i="10"/>
  <c r="Q1984" i="10"/>
  <c r="Q1985" i="10"/>
  <c r="Q1986" i="10"/>
  <c r="Q1987" i="10"/>
  <c r="Q2" i="10"/>
  <c r="O3" i="10"/>
  <c r="P3" i="10" s="1"/>
  <c r="O4" i="10"/>
  <c r="P4" i="10" s="1"/>
  <c r="O5" i="10"/>
  <c r="P5" i="10" s="1"/>
  <c r="O6" i="10"/>
  <c r="P6" i="10" s="1"/>
  <c r="O7" i="10"/>
  <c r="P7" i="10" s="1"/>
  <c r="O8" i="10"/>
  <c r="P8" i="10" s="1"/>
  <c r="O9" i="10"/>
  <c r="P9" i="10" s="1"/>
  <c r="O10" i="10"/>
  <c r="P10" i="10" s="1"/>
  <c r="O11" i="10"/>
  <c r="P11" i="10" s="1"/>
  <c r="O12" i="10"/>
  <c r="P12" i="10" s="1"/>
  <c r="O13" i="10"/>
  <c r="P13" i="10" s="1"/>
  <c r="O14" i="10"/>
  <c r="P14" i="10" s="1"/>
  <c r="O15" i="10"/>
  <c r="P15" i="10" s="1"/>
  <c r="O16" i="10"/>
  <c r="P16" i="10" s="1"/>
  <c r="O17" i="10"/>
  <c r="P17" i="10" s="1"/>
  <c r="O18" i="10"/>
  <c r="P18" i="10" s="1"/>
  <c r="O19" i="10"/>
  <c r="P19" i="10" s="1"/>
  <c r="O20" i="10"/>
  <c r="P20" i="10" s="1"/>
  <c r="O21" i="10"/>
  <c r="P21" i="10" s="1"/>
  <c r="O22" i="10"/>
  <c r="P22" i="10" s="1"/>
  <c r="O23" i="10"/>
  <c r="P23" i="10" s="1"/>
  <c r="O24" i="10"/>
  <c r="P24" i="10" s="1"/>
  <c r="O25" i="10"/>
  <c r="P25" i="10" s="1"/>
  <c r="O26" i="10"/>
  <c r="P26" i="10" s="1"/>
  <c r="O27" i="10"/>
  <c r="P27" i="10" s="1"/>
  <c r="O28" i="10"/>
  <c r="P28" i="10" s="1"/>
  <c r="O29" i="10"/>
  <c r="P29" i="10" s="1"/>
  <c r="O30" i="10"/>
  <c r="P30" i="10" s="1"/>
  <c r="O31" i="10"/>
  <c r="P31" i="10" s="1"/>
  <c r="O32" i="10"/>
  <c r="P32" i="10" s="1"/>
  <c r="O33" i="10"/>
  <c r="P33" i="10" s="1"/>
  <c r="O34" i="10"/>
  <c r="P34" i="10" s="1"/>
  <c r="O35" i="10"/>
  <c r="P35" i="10" s="1"/>
  <c r="O36" i="10"/>
  <c r="P36" i="10" s="1"/>
  <c r="O37" i="10"/>
  <c r="P37" i="10" s="1"/>
  <c r="O38" i="10"/>
  <c r="P38" i="10" s="1"/>
  <c r="O39" i="10"/>
  <c r="P39" i="10" s="1"/>
  <c r="O40" i="10"/>
  <c r="P40" i="10" s="1"/>
  <c r="O41" i="10"/>
  <c r="P41" i="10" s="1"/>
  <c r="O42" i="10"/>
  <c r="P42" i="10" s="1"/>
  <c r="O43" i="10"/>
  <c r="P43" i="10" s="1"/>
  <c r="O44" i="10"/>
  <c r="P44" i="10" s="1"/>
  <c r="O45" i="10"/>
  <c r="P45" i="10" s="1"/>
  <c r="O46" i="10"/>
  <c r="P46" i="10" s="1"/>
  <c r="O47" i="10"/>
  <c r="P47" i="10" s="1"/>
  <c r="O48" i="10"/>
  <c r="P48" i="10" s="1"/>
  <c r="O49" i="10"/>
  <c r="P49" i="10" s="1"/>
  <c r="O50" i="10"/>
  <c r="P50" i="10" s="1"/>
  <c r="O51" i="10"/>
  <c r="P51" i="10" s="1"/>
  <c r="O52" i="10"/>
  <c r="P52" i="10" s="1"/>
  <c r="O53" i="10"/>
  <c r="P53" i="10" s="1"/>
  <c r="O54" i="10"/>
  <c r="P54" i="10" s="1"/>
  <c r="O55" i="10"/>
  <c r="P55" i="10" s="1"/>
  <c r="O56" i="10"/>
  <c r="P56" i="10" s="1"/>
  <c r="O57" i="10"/>
  <c r="P57" i="10" s="1"/>
  <c r="O58" i="10"/>
  <c r="P58" i="10" s="1"/>
  <c r="O59" i="10"/>
  <c r="P59" i="10" s="1"/>
  <c r="O60" i="10"/>
  <c r="P60" i="10" s="1"/>
  <c r="O61" i="10"/>
  <c r="P61" i="10" s="1"/>
  <c r="O62" i="10"/>
  <c r="P62" i="10" s="1"/>
  <c r="O63" i="10"/>
  <c r="P63" i="10" s="1"/>
  <c r="O64" i="10"/>
  <c r="P64" i="10" s="1"/>
  <c r="O65" i="10"/>
  <c r="P65" i="10" s="1"/>
  <c r="O66" i="10"/>
  <c r="P66" i="10" s="1"/>
  <c r="O67" i="10"/>
  <c r="P67" i="10" s="1"/>
  <c r="O68" i="10"/>
  <c r="P68" i="10" s="1"/>
  <c r="O69" i="10"/>
  <c r="P69" i="10" s="1"/>
  <c r="O70" i="10"/>
  <c r="P70" i="10" s="1"/>
  <c r="O71" i="10"/>
  <c r="P71" i="10" s="1"/>
  <c r="O72" i="10"/>
  <c r="P72" i="10" s="1"/>
  <c r="O73" i="10"/>
  <c r="P73" i="10" s="1"/>
  <c r="O74" i="10"/>
  <c r="P74" i="10" s="1"/>
  <c r="O75" i="10"/>
  <c r="P75" i="10" s="1"/>
  <c r="O76" i="10"/>
  <c r="P76" i="10" s="1"/>
  <c r="O77" i="10"/>
  <c r="P77" i="10" s="1"/>
  <c r="O78" i="10"/>
  <c r="P78" i="10" s="1"/>
  <c r="O79" i="10"/>
  <c r="P79" i="10" s="1"/>
  <c r="O80" i="10"/>
  <c r="P80" i="10" s="1"/>
  <c r="O81" i="10"/>
  <c r="P81" i="10" s="1"/>
  <c r="O82" i="10"/>
  <c r="P82" i="10" s="1"/>
  <c r="O83" i="10"/>
  <c r="P83" i="10" s="1"/>
  <c r="O84" i="10"/>
  <c r="P84" i="10" s="1"/>
  <c r="O85" i="10"/>
  <c r="P85" i="10" s="1"/>
  <c r="O86" i="10"/>
  <c r="P86" i="10" s="1"/>
  <c r="O87" i="10"/>
  <c r="P87" i="10" s="1"/>
  <c r="O88" i="10"/>
  <c r="P88" i="10" s="1"/>
  <c r="O89" i="10"/>
  <c r="P89" i="10" s="1"/>
  <c r="O90" i="10"/>
  <c r="P90" i="10" s="1"/>
  <c r="O91" i="10"/>
  <c r="P91" i="10" s="1"/>
  <c r="O92" i="10"/>
  <c r="P92" i="10" s="1"/>
  <c r="O93" i="10"/>
  <c r="P93" i="10" s="1"/>
  <c r="O94" i="10"/>
  <c r="P94" i="10" s="1"/>
  <c r="O95" i="10"/>
  <c r="P95" i="10" s="1"/>
  <c r="O96" i="10"/>
  <c r="P96" i="10" s="1"/>
  <c r="O97" i="10"/>
  <c r="P97" i="10" s="1"/>
  <c r="O98" i="10"/>
  <c r="P98" i="10" s="1"/>
  <c r="O99" i="10"/>
  <c r="P99" i="10" s="1"/>
  <c r="O100" i="10"/>
  <c r="P100" i="10" s="1"/>
  <c r="O101" i="10"/>
  <c r="P101" i="10" s="1"/>
  <c r="O102" i="10"/>
  <c r="P102" i="10" s="1"/>
  <c r="O103" i="10"/>
  <c r="P103" i="10" s="1"/>
  <c r="O104" i="10"/>
  <c r="P104" i="10" s="1"/>
  <c r="O105" i="10"/>
  <c r="P105" i="10" s="1"/>
  <c r="O106" i="10"/>
  <c r="P106" i="10" s="1"/>
  <c r="O107" i="10"/>
  <c r="P107" i="10" s="1"/>
  <c r="O108" i="10"/>
  <c r="P108" i="10" s="1"/>
  <c r="O109" i="10"/>
  <c r="P109" i="10" s="1"/>
  <c r="O110" i="10"/>
  <c r="P110" i="10" s="1"/>
  <c r="O111" i="10"/>
  <c r="P111" i="10" s="1"/>
  <c r="O112" i="10"/>
  <c r="P112" i="10" s="1"/>
  <c r="O113" i="10"/>
  <c r="P113" i="10" s="1"/>
  <c r="O114" i="10"/>
  <c r="P114" i="10" s="1"/>
  <c r="O115" i="10"/>
  <c r="P115" i="10" s="1"/>
  <c r="O116" i="10"/>
  <c r="P116" i="10" s="1"/>
  <c r="O117" i="10"/>
  <c r="P117" i="10" s="1"/>
  <c r="O118" i="10"/>
  <c r="P118" i="10" s="1"/>
  <c r="O119" i="10"/>
  <c r="P119" i="10" s="1"/>
  <c r="O120" i="10"/>
  <c r="P120" i="10" s="1"/>
  <c r="O121" i="10"/>
  <c r="P121" i="10" s="1"/>
  <c r="O122" i="10"/>
  <c r="P122" i="10" s="1"/>
  <c r="O123" i="10"/>
  <c r="P123" i="10" s="1"/>
  <c r="O124" i="10"/>
  <c r="P124" i="10" s="1"/>
  <c r="O125" i="10"/>
  <c r="P125" i="10" s="1"/>
  <c r="O126" i="10"/>
  <c r="P126" i="10" s="1"/>
  <c r="O127" i="10"/>
  <c r="P127" i="10" s="1"/>
  <c r="O128" i="10"/>
  <c r="P128" i="10" s="1"/>
  <c r="O129" i="10"/>
  <c r="P129" i="10" s="1"/>
  <c r="O130" i="10"/>
  <c r="P130" i="10" s="1"/>
  <c r="O131" i="10"/>
  <c r="P131" i="10" s="1"/>
  <c r="O132" i="10"/>
  <c r="P132" i="10" s="1"/>
  <c r="O133" i="10"/>
  <c r="P133" i="10" s="1"/>
  <c r="O134" i="10"/>
  <c r="P134" i="10" s="1"/>
  <c r="O135" i="10"/>
  <c r="P135" i="10" s="1"/>
  <c r="O136" i="10"/>
  <c r="P136" i="10" s="1"/>
  <c r="O137" i="10"/>
  <c r="P137" i="10" s="1"/>
  <c r="O138" i="10"/>
  <c r="P138" i="10" s="1"/>
  <c r="O139" i="10"/>
  <c r="P139" i="10" s="1"/>
  <c r="O140" i="10"/>
  <c r="P140" i="10" s="1"/>
  <c r="O141" i="10"/>
  <c r="P141" i="10" s="1"/>
  <c r="O142" i="10"/>
  <c r="P142" i="10" s="1"/>
  <c r="O143" i="10"/>
  <c r="P143" i="10" s="1"/>
  <c r="O144" i="10"/>
  <c r="P144" i="10" s="1"/>
  <c r="O145" i="10"/>
  <c r="P145" i="10" s="1"/>
  <c r="O146" i="10"/>
  <c r="P146" i="10" s="1"/>
  <c r="O147" i="10"/>
  <c r="P147" i="10" s="1"/>
  <c r="O148" i="10"/>
  <c r="P148" i="10" s="1"/>
  <c r="O149" i="10"/>
  <c r="P149" i="10" s="1"/>
  <c r="O150" i="10"/>
  <c r="P150" i="10" s="1"/>
  <c r="O151" i="10"/>
  <c r="P151" i="10" s="1"/>
  <c r="O152" i="10"/>
  <c r="P152" i="10" s="1"/>
  <c r="O153" i="10"/>
  <c r="P153" i="10" s="1"/>
  <c r="O154" i="10"/>
  <c r="P154" i="10" s="1"/>
  <c r="O155" i="10"/>
  <c r="P155" i="10" s="1"/>
  <c r="O156" i="10"/>
  <c r="P156" i="10" s="1"/>
  <c r="O157" i="10"/>
  <c r="P157" i="10" s="1"/>
  <c r="O158" i="10"/>
  <c r="P158" i="10" s="1"/>
  <c r="O159" i="10"/>
  <c r="P159" i="10" s="1"/>
  <c r="O160" i="10"/>
  <c r="P160" i="10" s="1"/>
  <c r="O161" i="10"/>
  <c r="P161" i="10" s="1"/>
  <c r="O162" i="10"/>
  <c r="P162" i="10" s="1"/>
  <c r="O163" i="10"/>
  <c r="P163" i="10" s="1"/>
  <c r="O164" i="10"/>
  <c r="P164" i="10" s="1"/>
  <c r="O165" i="10"/>
  <c r="P165" i="10" s="1"/>
  <c r="O166" i="10"/>
  <c r="P166" i="10" s="1"/>
  <c r="O167" i="10"/>
  <c r="P167" i="10" s="1"/>
  <c r="O168" i="10"/>
  <c r="P168" i="10" s="1"/>
  <c r="O169" i="10"/>
  <c r="P169" i="10" s="1"/>
  <c r="O170" i="10"/>
  <c r="P170" i="10" s="1"/>
  <c r="O171" i="10"/>
  <c r="P171" i="10" s="1"/>
  <c r="O172" i="10"/>
  <c r="P172" i="10" s="1"/>
  <c r="O173" i="10"/>
  <c r="P173" i="10" s="1"/>
  <c r="O174" i="10"/>
  <c r="P174" i="10" s="1"/>
  <c r="O175" i="10"/>
  <c r="P175" i="10" s="1"/>
  <c r="O176" i="10"/>
  <c r="P176" i="10" s="1"/>
  <c r="O177" i="10"/>
  <c r="P177" i="10" s="1"/>
  <c r="O178" i="10"/>
  <c r="P178" i="10" s="1"/>
  <c r="O179" i="10"/>
  <c r="P179" i="10" s="1"/>
  <c r="O180" i="10"/>
  <c r="P180" i="10" s="1"/>
  <c r="O181" i="10"/>
  <c r="P181" i="10" s="1"/>
  <c r="O182" i="10"/>
  <c r="P182" i="10" s="1"/>
  <c r="O183" i="10"/>
  <c r="P183" i="10" s="1"/>
  <c r="O184" i="10"/>
  <c r="P184" i="10" s="1"/>
  <c r="O185" i="10"/>
  <c r="P185" i="10" s="1"/>
  <c r="O186" i="10"/>
  <c r="P186" i="10" s="1"/>
  <c r="O187" i="10"/>
  <c r="P187" i="10" s="1"/>
  <c r="O188" i="10"/>
  <c r="P188" i="10" s="1"/>
  <c r="O189" i="10"/>
  <c r="P189" i="10" s="1"/>
  <c r="O190" i="10"/>
  <c r="P190" i="10" s="1"/>
  <c r="O191" i="10"/>
  <c r="P191" i="10" s="1"/>
  <c r="O192" i="10"/>
  <c r="P192" i="10" s="1"/>
  <c r="O193" i="10"/>
  <c r="P193" i="10" s="1"/>
  <c r="O194" i="10"/>
  <c r="P194" i="10" s="1"/>
  <c r="O195" i="10"/>
  <c r="P195" i="10" s="1"/>
  <c r="O196" i="10"/>
  <c r="P196" i="10" s="1"/>
  <c r="O197" i="10"/>
  <c r="P197" i="10" s="1"/>
  <c r="O198" i="10"/>
  <c r="P198" i="10" s="1"/>
  <c r="O199" i="10"/>
  <c r="P199" i="10" s="1"/>
  <c r="O200" i="10"/>
  <c r="P200" i="10" s="1"/>
  <c r="O201" i="10"/>
  <c r="P201" i="10" s="1"/>
  <c r="O202" i="10"/>
  <c r="P202" i="10" s="1"/>
  <c r="O203" i="10"/>
  <c r="P203" i="10" s="1"/>
  <c r="O204" i="10"/>
  <c r="P204" i="10" s="1"/>
  <c r="O205" i="10"/>
  <c r="P205" i="10" s="1"/>
  <c r="O206" i="10"/>
  <c r="P206" i="10" s="1"/>
  <c r="O207" i="10"/>
  <c r="P207" i="10" s="1"/>
  <c r="O208" i="10"/>
  <c r="P208" i="10" s="1"/>
  <c r="O209" i="10"/>
  <c r="P209" i="10" s="1"/>
  <c r="O210" i="10"/>
  <c r="P210" i="10" s="1"/>
  <c r="O211" i="10"/>
  <c r="P211" i="10" s="1"/>
  <c r="O212" i="10"/>
  <c r="P212" i="10" s="1"/>
  <c r="O213" i="10"/>
  <c r="P213" i="10" s="1"/>
  <c r="O214" i="10"/>
  <c r="P214" i="10" s="1"/>
  <c r="O215" i="10"/>
  <c r="P215" i="10" s="1"/>
  <c r="O216" i="10"/>
  <c r="P216" i="10" s="1"/>
  <c r="O217" i="10"/>
  <c r="P217" i="10" s="1"/>
  <c r="O218" i="10"/>
  <c r="P218" i="10" s="1"/>
  <c r="O219" i="10"/>
  <c r="P219" i="10" s="1"/>
  <c r="O220" i="10"/>
  <c r="P220" i="10" s="1"/>
  <c r="O221" i="10"/>
  <c r="P221" i="10" s="1"/>
  <c r="O222" i="10"/>
  <c r="P222" i="10" s="1"/>
  <c r="O223" i="10"/>
  <c r="P223" i="10" s="1"/>
  <c r="O224" i="10"/>
  <c r="P224" i="10" s="1"/>
  <c r="O225" i="10"/>
  <c r="P225" i="10" s="1"/>
  <c r="O226" i="10"/>
  <c r="P226" i="10" s="1"/>
  <c r="O227" i="10"/>
  <c r="P227" i="10" s="1"/>
  <c r="O228" i="10"/>
  <c r="P228" i="10" s="1"/>
  <c r="O229" i="10"/>
  <c r="P229" i="10" s="1"/>
  <c r="O230" i="10"/>
  <c r="P230" i="10" s="1"/>
  <c r="O231" i="10"/>
  <c r="P231" i="10" s="1"/>
  <c r="O232" i="10"/>
  <c r="P232" i="10" s="1"/>
  <c r="O233" i="10"/>
  <c r="P233" i="10" s="1"/>
  <c r="O234" i="10"/>
  <c r="P234" i="10" s="1"/>
  <c r="O235" i="10"/>
  <c r="P235" i="10" s="1"/>
  <c r="O236" i="10"/>
  <c r="P236" i="10" s="1"/>
  <c r="O237" i="10"/>
  <c r="P237" i="10" s="1"/>
  <c r="O238" i="10"/>
  <c r="P238" i="10" s="1"/>
  <c r="O239" i="10"/>
  <c r="P239" i="10" s="1"/>
  <c r="O240" i="10"/>
  <c r="P240" i="10" s="1"/>
  <c r="O241" i="10"/>
  <c r="P241" i="10" s="1"/>
  <c r="O242" i="10"/>
  <c r="P242" i="10" s="1"/>
  <c r="O243" i="10"/>
  <c r="P243" i="10" s="1"/>
  <c r="O244" i="10"/>
  <c r="P244" i="10" s="1"/>
  <c r="O245" i="10"/>
  <c r="P245" i="10" s="1"/>
  <c r="O246" i="10"/>
  <c r="P246" i="10" s="1"/>
  <c r="O247" i="10"/>
  <c r="P247" i="10" s="1"/>
  <c r="O248" i="10"/>
  <c r="P248" i="10" s="1"/>
  <c r="O249" i="10"/>
  <c r="P249" i="10" s="1"/>
  <c r="O250" i="10"/>
  <c r="P250" i="10" s="1"/>
  <c r="O251" i="10"/>
  <c r="P251" i="10" s="1"/>
  <c r="O252" i="10"/>
  <c r="P252" i="10" s="1"/>
  <c r="O253" i="10"/>
  <c r="P253" i="10" s="1"/>
  <c r="O254" i="10"/>
  <c r="P254" i="10" s="1"/>
  <c r="O255" i="10"/>
  <c r="P255" i="10" s="1"/>
  <c r="O256" i="10"/>
  <c r="P256" i="10" s="1"/>
  <c r="O257" i="10"/>
  <c r="P257" i="10" s="1"/>
  <c r="O258" i="10"/>
  <c r="P258" i="10" s="1"/>
  <c r="O259" i="10"/>
  <c r="P259" i="10" s="1"/>
  <c r="O260" i="10"/>
  <c r="P260" i="10" s="1"/>
  <c r="O261" i="10"/>
  <c r="P261" i="10" s="1"/>
  <c r="O262" i="10"/>
  <c r="P262" i="10" s="1"/>
  <c r="O263" i="10"/>
  <c r="P263" i="10" s="1"/>
  <c r="O264" i="10"/>
  <c r="P264" i="10" s="1"/>
  <c r="O265" i="10"/>
  <c r="P265" i="10" s="1"/>
  <c r="O266" i="10"/>
  <c r="P266" i="10" s="1"/>
  <c r="O267" i="10"/>
  <c r="P267" i="10" s="1"/>
  <c r="O268" i="10"/>
  <c r="P268" i="10" s="1"/>
  <c r="O269" i="10"/>
  <c r="P269" i="10" s="1"/>
  <c r="O270" i="10"/>
  <c r="P270" i="10" s="1"/>
  <c r="O271" i="10"/>
  <c r="P271" i="10" s="1"/>
  <c r="O272" i="10"/>
  <c r="P272" i="10" s="1"/>
  <c r="O273" i="10"/>
  <c r="P273" i="10" s="1"/>
  <c r="O274" i="10"/>
  <c r="P274" i="10" s="1"/>
  <c r="O275" i="10"/>
  <c r="P275" i="10" s="1"/>
  <c r="O276" i="10"/>
  <c r="P276" i="10" s="1"/>
  <c r="O277" i="10"/>
  <c r="P277" i="10" s="1"/>
  <c r="O278" i="10"/>
  <c r="P278" i="10" s="1"/>
  <c r="O279" i="10"/>
  <c r="P279" i="10" s="1"/>
  <c r="O280" i="10"/>
  <c r="P280" i="10" s="1"/>
  <c r="O281" i="10"/>
  <c r="P281" i="10" s="1"/>
  <c r="O282" i="10"/>
  <c r="P282" i="10" s="1"/>
  <c r="O283" i="10"/>
  <c r="P283" i="10" s="1"/>
  <c r="O284" i="10"/>
  <c r="P284" i="10" s="1"/>
  <c r="O285" i="10"/>
  <c r="P285" i="10" s="1"/>
  <c r="O286" i="10"/>
  <c r="P286" i="10" s="1"/>
  <c r="O287" i="10"/>
  <c r="P287" i="10" s="1"/>
  <c r="O288" i="10"/>
  <c r="P288" i="10" s="1"/>
  <c r="O289" i="10"/>
  <c r="P289" i="10" s="1"/>
  <c r="O290" i="10"/>
  <c r="P290" i="10" s="1"/>
  <c r="O291" i="10"/>
  <c r="P291" i="10" s="1"/>
  <c r="O292" i="10"/>
  <c r="P292" i="10" s="1"/>
  <c r="O293" i="10"/>
  <c r="P293" i="10" s="1"/>
  <c r="O294" i="10"/>
  <c r="P294" i="10" s="1"/>
  <c r="O295" i="10"/>
  <c r="P295" i="10" s="1"/>
  <c r="O296" i="10"/>
  <c r="P296" i="10" s="1"/>
  <c r="O297" i="10"/>
  <c r="P297" i="10" s="1"/>
  <c r="O298" i="10"/>
  <c r="P298" i="10" s="1"/>
  <c r="O299" i="10"/>
  <c r="P299" i="10" s="1"/>
  <c r="O300" i="10"/>
  <c r="P300" i="10" s="1"/>
  <c r="O301" i="10"/>
  <c r="P301" i="10" s="1"/>
  <c r="O302" i="10"/>
  <c r="P302" i="10" s="1"/>
  <c r="O303" i="10"/>
  <c r="P303" i="10" s="1"/>
  <c r="O304" i="10"/>
  <c r="P304" i="10" s="1"/>
  <c r="O305" i="10"/>
  <c r="P305" i="10" s="1"/>
  <c r="O306" i="10"/>
  <c r="P306" i="10" s="1"/>
  <c r="O307" i="10"/>
  <c r="P307" i="10" s="1"/>
  <c r="O308" i="10"/>
  <c r="P308" i="10" s="1"/>
  <c r="O309" i="10"/>
  <c r="P309" i="10" s="1"/>
  <c r="O310" i="10"/>
  <c r="P310" i="10" s="1"/>
  <c r="O311" i="10"/>
  <c r="P311" i="10" s="1"/>
  <c r="O312" i="10"/>
  <c r="P312" i="10" s="1"/>
  <c r="O313" i="10"/>
  <c r="P313" i="10" s="1"/>
  <c r="O314" i="10"/>
  <c r="P314" i="10" s="1"/>
  <c r="O315" i="10"/>
  <c r="P315" i="10" s="1"/>
  <c r="O316" i="10"/>
  <c r="P316" i="10" s="1"/>
  <c r="O317" i="10"/>
  <c r="P317" i="10" s="1"/>
  <c r="O318" i="10"/>
  <c r="P318" i="10" s="1"/>
  <c r="O319" i="10"/>
  <c r="P319" i="10" s="1"/>
  <c r="O320" i="10"/>
  <c r="P320" i="10" s="1"/>
  <c r="O321" i="10"/>
  <c r="P321" i="10" s="1"/>
  <c r="O322" i="10"/>
  <c r="P322" i="10" s="1"/>
  <c r="O323" i="10"/>
  <c r="P323" i="10" s="1"/>
  <c r="O324" i="10"/>
  <c r="P324" i="10" s="1"/>
  <c r="O325" i="10"/>
  <c r="P325" i="10" s="1"/>
  <c r="O326" i="10"/>
  <c r="P326" i="10" s="1"/>
  <c r="O327" i="10"/>
  <c r="P327" i="10" s="1"/>
  <c r="O328" i="10"/>
  <c r="P328" i="10" s="1"/>
  <c r="O329" i="10"/>
  <c r="P329" i="10" s="1"/>
  <c r="O330" i="10"/>
  <c r="P330" i="10" s="1"/>
  <c r="O331" i="10"/>
  <c r="P331" i="10" s="1"/>
  <c r="O332" i="10"/>
  <c r="P332" i="10" s="1"/>
  <c r="O333" i="10"/>
  <c r="P333" i="10" s="1"/>
  <c r="O334" i="10"/>
  <c r="P334" i="10" s="1"/>
  <c r="O335" i="10"/>
  <c r="P335" i="10" s="1"/>
  <c r="O336" i="10"/>
  <c r="P336" i="10" s="1"/>
  <c r="O337" i="10"/>
  <c r="P337" i="10" s="1"/>
  <c r="O338" i="10"/>
  <c r="P338" i="10" s="1"/>
  <c r="O339" i="10"/>
  <c r="P339" i="10" s="1"/>
  <c r="O340" i="10"/>
  <c r="P340" i="10" s="1"/>
  <c r="O341" i="10"/>
  <c r="P341" i="10" s="1"/>
  <c r="O342" i="10"/>
  <c r="P342" i="10" s="1"/>
  <c r="O343" i="10"/>
  <c r="P343" i="10" s="1"/>
  <c r="O344" i="10"/>
  <c r="P344" i="10" s="1"/>
  <c r="O345" i="10"/>
  <c r="P345" i="10" s="1"/>
  <c r="O346" i="10"/>
  <c r="P346" i="10" s="1"/>
  <c r="O347" i="10"/>
  <c r="P347" i="10" s="1"/>
  <c r="O348" i="10"/>
  <c r="P348" i="10" s="1"/>
  <c r="O349" i="10"/>
  <c r="P349" i="10" s="1"/>
  <c r="O350" i="10"/>
  <c r="P350" i="10" s="1"/>
  <c r="O351" i="10"/>
  <c r="P351" i="10" s="1"/>
  <c r="O352" i="10"/>
  <c r="P352" i="10" s="1"/>
  <c r="O353" i="10"/>
  <c r="P353" i="10" s="1"/>
  <c r="O354" i="10"/>
  <c r="P354" i="10" s="1"/>
  <c r="O355" i="10"/>
  <c r="P355" i="10" s="1"/>
  <c r="O356" i="10"/>
  <c r="P356" i="10" s="1"/>
  <c r="O357" i="10"/>
  <c r="P357" i="10" s="1"/>
  <c r="O358" i="10"/>
  <c r="P358" i="10" s="1"/>
  <c r="O359" i="10"/>
  <c r="P359" i="10" s="1"/>
  <c r="O360" i="10"/>
  <c r="P360" i="10" s="1"/>
  <c r="O361" i="10"/>
  <c r="P361" i="10" s="1"/>
  <c r="O362" i="10"/>
  <c r="P362" i="10" s="1"/>
  <c r="O363" i="10"/>
  <c r="P363" i="10" s="1"/>
  <c r="O364" i="10"/>
  <c r="P364" i="10" s="1"/>
  <c r="O365" i="10"/>
  <c r="P365" i="10" s="1"/>
  <c r="O366" i="10"/>
  <c r="P366" i="10" s="1"/>
  <c r="O367" i="10"/>
  <c r="P367" i="10" s="1"/>
  <c r="O368" i="10"/>
  <c r="P368" i="10" s="1"/>
  <c r="O369" i="10"/>
  <c r="P369" i="10" s="1"/>
  <c r="O370" i="10"/>
  <c r="P370" i="10" s="1"/>
  <c r="O371" i="10"/>
  <c r="P371" i="10" s="1"/>
  <c r="O372" i="10"/>
  <c r="P372" i="10" s="1"/>
  <c r="O373" i="10"/>
  <c r="P373" i="10" s="1"/>
  <c r="O374" i="10"/>
  <c r="P374" i="10" s="1"/>
  <c r="O375" i="10"/>
  <c r="P375" i="10" s="1"/>
  <c r="O376" i="10"/>
  <c r="P376" i="10" s="1"/>
  <c r="O377" i="10"/>
  <c r="P377" i="10" s="1"/>
  <c r="O378" i="10"/>
  <c r="P378" i="10" s="1"/>
  <c r="O379" i="10"/>
  <c r="P379" i="10" s="1"/>
  <c r="O380" i="10"/>
  <c r="P380" i="10" s="1"/>
  <c r="O381" i="10"/>
  <c r="P381" i="10" s="1"/>
  <c r="O382" i="10"/>
  <c r="P382" i="10" s="1"/>
  <c r="O383" i="10"/>
  <c r="P383" i="10" s="1"/>
  <c r="O384" i="10"/>
  <c r="P384" i="10" s="1"/>
  <c r="O385" i="10"/>
  <c r="P385" i="10" s="1"/>
  <c r="O386" i="10"/>
  <c r="P386" i="10" s="1"/>
  <c r="O387" i="10"/>
  <c r="P387" i="10" s="1"/>
  <c r="O388" i="10"/>
  <c r="P388" i="10" s="1"/>
  <c r="O389" i="10"/>
  <c r="P389" i="10" s="1"/>
  <c r="O390" i="10"/>
  <c r="P390" i="10" s="1"/>
  <c r="O391" i="10"/>
  <c r="P391" i="10" s="1"/>
  <c r="O392" i="10"/>
  <c r="P392" i="10" s="1"/>
  <c r="O393" i="10"/>
  <c r="P393" i="10" s="1"/>
  <c r="O394" i="10"/>
  <c r="P394" i="10" s="1"/>
  <c r="O395" i="10"/>
  <c r="P395" i="10" s="1"/>
  <c r="O396" i="10"/>
  <c r="P396" i="10" s="1"/>
  <c r="O397" i="10"/>
  <c r="P397" i="10" s="1"/>
  <c r="O398" i="10"/>
  <c r="P398" i="10" s="1"/>
  <c r="O399" i="10"/>
  <c r="P399" i="10" s="1"/>
  <c r="O400" i="10"/>
  <c r="P400" i="10" s="1"/>
  <c r="O401" i="10"/>
  <c r="P401" i="10" s="1"/>
  <c r="O402" i="10"/>
  <c r="P402" i="10" s="1"/>
  <c r="O403" i="10"/>
  <c r="P403" i="10" s="1"/>
  <c r="O404" i="10"/>
  <c r="P404" i="10" s="1"/>
  <c r="O405" i="10"/>
  <c r="P405" i="10" s="1"/>
  <c r="O406" i="10"/>
  <c r="P406" i="10" s="1"/>
  <c r="O407" i="10"/>
  <c r="P407" i="10" s="1"/>
  <c r="O408" i="10"/>
  <c r="P408" i="10" s="1"/>
  <c r="O409" i="10"/>
  <c r="P409" i="10" s="1"/>
  <c r="O410" i="10"/>
  <c r="P410" i="10" s="1"/>
  <c r="O411" i="10"/>
  <c r="P411" i="10" s="1"/>
  <c r="O412" i="10"/>
  <c r="P412" i="10" s="1"/>
  <c r="O413" i="10"/>
  <c r="P413" i="10" s="1"/>
  <c r="O414" i="10"/>
  <c r="P414" i="10" s="1"/>
  <c r="O415" i="10"/>
  <c r="P415" i="10" s="1"/>
  <c r="O416" i="10"/>
  <c r="P416" i="10" s="1"/>
  <c r="O417" i="10"/>
  <c r="P417" i="10" s="1"/>
  <c r="O418" i="10"/>
  <c r="P418" i="10" s="1"/>
  <c r="O419" i="10"/>
  <c r="P419" i="10" s="1"/>
  <c r="O420" i="10"/>
  <c r="P420" i="10" s="1"/>
  <c r="O421" i="10"/>
  <c r="P421" i="10" s="1"/>
  <c r="O422" i="10"/>
  <c r="P422" i="10" s="1"/>
  <c r="O423" i="10"/>
  <c r="P423" i="10" s="1"/>
  <c r="O424" i="10"/>
  <c r="P424" i="10" s="1"/>
  <c r="O425" i="10"/>
  <c r="P425" i="10" s="1"/>
  <c r="O426" i="10"/>
  <c r="P426" i="10" s="1"/>
  <c r="O427" i="10"/>
  <c r="P427" i="10" s="1"/>
  <c r="O428" i="10"/>
  <c r="P428" i="10" s="1"/>
  <c r="O429" i="10"/>
  <c r="P429" i="10" s="1"/>
  <c r="O430" i="10"/>
  <c r="P430" i="10" s="1"/>
  <c r="O431" i="10"/>
  <c r="P431" i="10" s="1"/>
  <c r="O432" i="10"/>
  <c r="P432" i="10" s="1"/>
  <c r="O433" i="10"/>
  <c r="P433" i="10" s="1"/>
  <c r="O434" i="10"/>
  <c r="P434" i="10" s="1"/>
  <c r="O435" i="10"/>
  <c r="P435" i="10" s="1"/>
  <c r="O436" i="10"/>
  <c r="P436" i="10" s="1"/>
  <c r="O437" i="10"/>
  <c r="P437" i="10" s="1"/>
  <c r="O438" i="10"/>
  <c r="P438" i="10" s="1"/>
  <c r="O439" i="10"/>
  <c r="P439" i="10" s="1"/>
  <c r="O440" i="10"/>
  <c r="P440" i="10" s="1"/>
  <c r="O441" i="10"/>
  <c r="P441" i="10" s="1"/>
  <c r="O442" i="10"/>
  <c r="P442" i="10" s="1"/>
  <c r="O443" i="10"/>
  <c r="P443" i="10" s="1"/>
  <c r="O444" i="10"/>
  <c r="P444" i="10" s="1"/>
  <c r="O445" i="10"/>
  <c r="P445" i="10" s="1"/>
  <c r="O446" i="10"/>
  <c r="P446" i="10" s="1"/>
  <c r="O447" i="10"/>
  <c r="P447" i="10" s="1"/>
  <c r="O448" i="10"/>
  <c r="P448" i="10" s="1"/>
  <c r="O449" i="10"/>
  <c r="P449" i="10" s="1"/>
  <c r="O450" i="10"/>
  <c r="P450" i="10" s="1"/>
  <c r="O451" i="10"/>
  <c r="P451" i="10" s="1"/>
  <c r="O452" i="10"/>
  <c r="P452" i="10" s="1"/>
  <c r="O453" i="10"/>
  <c r="P453" i="10" s="1"/>
  <c r="O454" i="10"/>
  <c r="P454" i="10" s="1"/>
  <c r="O455" i="10"/>
  <c r="P455" i="10" s="1"/>
  <c r="O456" i="10"/>
  <c r="P456" i="10" s="1"/>
  <c r="O457" i="10"/>
  <c r="P457" i="10" s="1"/>
  <c r="O458" i="10"/>
  <c r="P458" i="10" s="1"/>
  <c r="O459" i="10"/>
  <c r="P459" i="10" s="1"/>
  <c r="O460" i="10"/>
  <c r="P460" i="10" s="1"/>
  <c r="O461" i="10"/>
  <c r="P461" i="10" s="1"/>
  <c r="O462" i="10"/>
  <c r="P462" i="10" s="1"/>
  <c r="O463" i="10"/>
  <c r="P463" i="10" s="1"/>
  <c r="O464" i="10"/>
  <c r="P464" i="10" s="1"/>
  <c r="O465" i="10"/>
  <c r="P465" i="10" s="1"/>
  <c r="O466" i="10"/>
  <c r="P466" i="10" s="1"/>
  <c r="O467" i="10"/>
  <c r="P467" i="10" s="1"/>
  <c r="O468" i="10"/>
  <c r="P468" i="10" s="1"/>
  <c r="O469" i="10"/>
  <c r="P469" i="10" s="1"/>
  <c r="O470" i="10"/>
  <c r="P470" i="10" s="1"/>
  <c r="O471" i="10"/>
  <c r="P471" i="10" s="1"/>
  <c r="O472" i="10"/>
  <c r="P472" i="10" s="1"/>
  <c r="O473" i="10"/>
  <c r="P473" i="10" s="1"/>
  <c r="O474" i="10"/>
  <c r="P474" i="10" s="1"/>
  <c r="O475" i="10"/>
  <c r="P475" i="10" s="1"/>
  <c r="O476" i="10"/>
  <c r="P476" i="10" s="1"/>
  <c r="O477" i="10"/>
  <c r="P477" i="10" s="1"/>
  <c r="O478" i="10"/>
  <c r="P478" i="10" s="1"/>
  <c r="O479" i="10"/>
  <c r="P479" i="10" s="1"/>
  <c r="O480" i="10"/>
  <c r="P480" i="10" s="1"/>
  <c r="O481" i="10"/>
  <c r="P481" i="10" s="1"/>
  <c r="O482" i="10"/>
  <c r="P482" i="10" s="1"/>
  <c r="O483" i="10"/>
  <c r="P483" i="10" s="1"/>
  <c r="O484" i="10"/>
  <c r="P484" i="10" s="1"/>
  <c r="O485" i="10"/>
  <c r="P485" i="10" s="1"/>
  <c r="O486" i="10"/>
  <c r="P486" i="10" s="1"/>
  <c r="O487" i="10"/>
  <c r="P487" i="10" s="1"/>
  <c r="O488" i="10"/>
  <c r="P488" i="10" s="1"/>
  <c r="O489" i="10"/>
  <c r="P489" i="10" s="1"/>
  <c r="O490" i="10"/>
  <c r="P490" i="10" s="1"/>
  <c r="O491" i="10"/>
  <c r="P491" i="10" s="1"/>
  <c r="O492" i="10"/>
  <c r="P492" i="10" s="1"/>
  <c r="O493" i="10"/>
  <c r="P493" i="10" s="1"/>
  <c r="O494" i="10"/>
  <c r="P494" i="10" s="1"/>
  <c r="O495" i="10"/>
  <c r="P495" i="10" s="1"/>
  <c r="O496" i="10"/>
  <c r="P496" i="10" s="1"/>
  <c r="O497" i="10"/>
  <c r="P497" i="10" s="1"/>
  <c r="O498" i="10"/>
  <c r="P498" i="10" s="1"/>
  <c r="O499" i="10"/>
  <c r="P499" i="10" s="1"/>
  <c r="O500" i="10"/>
  <c r="P500" i="10" s="1"/>
  <c r="O501" i="10"/>
  <c r="P501" i="10" s="1"/>
  <c r="O502" i="10"/>
  <c r="P502" i="10" s="1"/>
  <c r="O503" i="10"/>
  <c r="P503" i="10" s="1"/>
  <c r="O504" i="10"/>
  <c r="P504" i="10" s="1"/>
  <c r="O505" i="10"/>
  <c r="P505" i="10" s="1"/>
  <c r="O506" i="10"/>
  <c r="P506" i="10" s="1"/>
  <c r="O507" i="10"/>
  <c r="P507" i="10" s="1"/>
  <c r="O508" i="10"/>
  <c r="P508" i="10" s="1"/>
  <c r="O509" i="10"/>
  <c r="P509" i="10" s="1"/>
  <c r="O510" i="10"/>
  <c r="P510" i="10" s="1"/>
  <c r="O511" i="10"/>
  <c r="P511" i="10" s="1"/>
  <c r="O512" i="10"/>
  <c r="P512" i="10" s="1"/>
  <c r="O513" i="10"/>
  <c r="P513" i="10" s="1"/>
  <c r="O514" i="10"/>
  <c r="P514" i="10" s="1"/>
  <c r="O515" i="10"/>
  <c r="P515" i="10" s="1"/>
  <c r="O516" i="10"/>
  <c r="P516" i="10" s="1"/>
  <c r="O517" i="10"/>
  <c r="P517" i="10" s="1"/>
  <c r="O518" i="10"/>
  <c r="P518" i="10" s="1"/>
  <c r="O519" i="10"/>
  <c r="P519" i="10" s="1"/>
  <c r="O520" i="10"/>
  <c r="P520" i="10" s="1"/>
  <c r="O521" i="10"/>
  <c r="P521" i="10" s="1"/>
  <c r="O522" i="10"/>
  <c r="P522" i="10" s="1"/>
  <c r="O523" i="10"/>
  <c r="P523" i="10" s="1"/>
  <c r="O524" i="10"/>
  <c r="P524" i="10" s="1"/>
  <c r="O525" i="10"/>
  <c r="P525" i="10" s="1"/>
  <c r="O526" i="10"/>
  <c r="P526" i="10" s="1"/>
  <c r="O527" i="10"/>
  <c r="P527" i="10" s="1"/>
  <c r="O528" i="10"/>
  <c r="P528" i="10" s="1"/>
  <c r="O529" i="10"/>
  <c r="P529" i="10" s="1"/>
  <c r="O530" i="10"/>
  <c r="P530" i="10" s="1"/>
  <c r="O531" i="10"/>
  <c r="P531" i="10" s="1"/>
  <c r="O532" i="10"/>
  <c r="P532" i="10" s="1"/>
  <c r="O533" i="10"/>
  <c r="P533" i="10" s="1"/>
  <c r="O534" i="10"/>
  <c r="P534" i="10" s="1"/>
  <c r="O535" i="10"/>
  <c r="P535" i="10" s="1"/>
  <c r="O536" i="10"/>
  <c r="P536" i="10" s="1"/>
  <c r="O537" i="10"/>
  <c r="P537" i="10" s="1"/>
  <c r="O538" i="10"/>
  <c r="P538" i="10" s="1"/>
  <c r="O539" i="10"/>
  <c r="P539" i="10" s="1"/>
  <c r="O540" i="10"/>
  <c r="P540" i="10" s="1"/>
  <c r="O541" i="10"/>
  <c r="P541" i="10" s="1"/>
  <c r="O542" i="10"/>
  <c r="P542" i="10" s="1"/>
  <c r="O543" i="10"/>
  <c r="P543" i="10" s="1"/>
  <c r="O544" i="10"/>
  <c r="P544" i="10" s="1"/>
  <c r="O545" i="10"/>
  <c r="P545" i="10" s="1"/>
  <c r="O546" i="10"/>
  <c r="P546" i="10" s="1"/>
  <c r="O547" i="10"/>
  <c r="P547" i="10" s="1"/>
  <c r="O548" i="10"/>
  <c r="P548" i="10" s="1"/>
  <c r="O549" i="10"/>
  <c r="P549" i="10" s="1"/>
  <c r="O550" i="10"/>
  <c r="P550" i="10" s="1"/>
  <c r="O551" i="10"/>
  <c r="P551" i="10" s="1"/>
  <c r="O552" i="10"/>
  <c r="P552" i="10" s="1"/>
  <c r="O553" i="10"/>
  <c r="P553" i="10" s="1"/>
  <c r="O554" i="10"/>
  <c r="P554" i="10" s="1"/>
  <c r="O555" i="10"/>
  <c r="P555" i="10" s="1"/>
  <c r="O556" i="10"/>
  <c r="P556" i="10" s="1"/>
  <c r="O557" i="10"/>
  <c r="P557" i="10" s="1"/>
  <c r="O558" i="10"/>
  <c r="P558" i="10" s="1"/>
  <c r="O559" i="10"/>
  <c r="P559" i="10" s="1"/>
  <c r="O560" i="10"/>
  <c r="P560" i="10" s="1"/>
  <c r="O561" i="10"/>
  <c r="P561" i="10" s="1"/>
  <c r="O562" i="10"/>
  <c r="P562" i="10" s="1"/>
  <c r="O563" i="10"/>
  <c r="P563" i="10" s="1"/>
  <c r="O564" i="10"/>
  <c r="P564" i="10" s="1"/>
  <c r="O565" i="10"/>
  <c r="P565" i="10" s="1"/>
  <c r="O566" i="10"/>
  <c r="P566" i="10" s="1"/>
  <c r="O567" i="10"/>
  <c r="P567" i="10" s="1"/>
  <c r="O568" i="10"/>
  <c r="P568" i="10" s="1"/>
  <c r="O569" i="10"/>
  <c r="P569" i="10" s="1"/>
  <c r="O570" i="10"/>
  <c r="P570" i="10" s="1"/>
  <c r="O571" i="10"/>
  <c r="P571" i="10" s="1"/>
  <c r="O572" i="10"/>
  <c r="P572" i="10" s="1"/>
  <c r="O573" i="10"/>
  <c r="P573" i="10" s="1"/>
  <c r="O574" i="10"/>
  <c r="P574" i="10" s="1"/>
  <c r="O575" i="10"/>
  <c r="P575" i="10" s="1"/>
  <c r="O576" i="10"/>
  <c r="P576" i="10" s="1"/>
  <c r="O577" i="10"/>
  <c r="P577" i="10" s="1"/>
  <c r="O578" i="10"/>
  <c r="P578" i="10" s="1"/>
  <c r="O579" i="10"/>
  <c r="P579" i="10" s="1"/>
  <c r="O580" i="10"/>
  <c r="P580" i="10" s="1"/>
  <c r="O581" i="10"/>
  <c r="P581" i="10" s="1"/>
  <c r="O582" i="10"/>
  <c r="P582" i="10" s="1"/>
  <c r="O583" i="10"/>
  <c r="P583" i="10" s="1"/>
  <c r="O584" i="10"/>
  <c r="P584" i="10" s="1"/>
  <c r="O585" i="10"/>
  <c r="P585" i="10" s="1"/>
  <c r="O586" i="10"/>
  <c r="P586" i="10" s="1"/>
  <c r="O587" i="10"/>
  <c r="P587" i="10" s="1"/>
  <c r="O588" i="10"/>
  <c r="P588" i="10" s="1"/>
  <c r="O589" i="10"/>
  <c r="P589" i="10" s="1"/>
  <c r="O590" i="10"/>
  <c r="P590" i="10" s="1"/>
  <c r="O591" i="10"/>
  <c r="P591" i="10" s="1"/>
  <c r="O592" i="10"/>
  <c r="P592" i="10" s="1"/>
  <c r="O593" i="10"/>
  <c r="P593" i="10" s="1"/>
  <c r="O594" i="10"/>
  <c r="P594" i="10" s="1"/>
  <c r="O595" i="10"/>
  <c r="P595" i="10" s="1"/>
  <c r="O596" i="10"/>
  <c r="P596" i="10" s="1"/>
  <c r="O597" i="10"/>
  <c r="P597" i="10" s="1"/>
  <c r="O598" i="10"/>
  <c r="P598" i="10" s="1"/>
  <c r="O599" i="10"/>
  <c r="P599" i="10" s="1"/>
  <c r="O600" i="10"/>
  <c r="P600" i="10" s="1"/>
  <c r="O601" i="10"/>
  <c r="P601" i="10" s="1"/>
  <c r="O602" i="10"/>
  <c r="P602" i="10" s="1"/>
  <c r="O603" i="10"/>
  <c r="P603" i="10" s="1"/>
  <c r="O604" i="10"/>
  <c r="P604" i="10" s="1"/>
  <c r="O605" i="10"/>
  <c r="P605" i="10" s="1"/>
  <c r="O606" i="10"/>
  <c r="P606" i="10" s="1"/>
  <c r="O607" i="10"/>
  <c r="P607" i="10" s="1"/>
  <c r="O608" i="10"/>
  <c r="P608" i="10" s="1"/>
  <c r="O609" i="10"/>
  <c r="P609" i="10" s="1"/>
  <c r="O610" i="10"/>
  <c r="P610" i="10" s="1"/>
  <c r="O611" i="10"/>
  <c r="P611" i="10" s="1"/>
  <c r="O612" i="10"/>
  <c r="P612" i="10" s="1"/>
  <c r="O613" i="10"/>
  <c r="P613" i="10" s="1"/>
  <c r="O614" i="10"/>
  <c r="P614" i="10" s="1"/>
  <c r="O615" i="10"/>
  <c r="P615" i="10" s="1"/>
  <c r="O616" i="10"/>
  <c r="P616" i="10" s="1"/>
  <c r="O617" i="10"/>
  <c r="P617" i="10" s="1"/>
  <c r="O618" i="10"/>
  <c r="P618" i="10" s="1"/>
  <c r="O619" i="10"/>
  <c r="P619" i="10" s="1"/>
  <c r="O620" i="10"/>
  <c r="P620" i="10" s="1"/>
  <c r="O621" i="10"/>
  <c r="P621" i="10" s="1"/>
  <c r="O622" i="10"/>
  <c r="P622" i="10" s="1"/>
  <c r="O623" i="10"/>
  <c r="P623" i="10" s="1"/>
  <c r="O624" i="10"/>
  <c r="P624" i="10" s="1"/>
  <c r="O625" i="10"/>
  <c r="P625" i="10" s="1"/>
  <c r="O626" i="10"/>
  <c r="P626" i="10" s="1"/>
  <c r="O627" i="10"/>
  <c r="P627" i="10" s="1"/>
  <c r="O628" i="10"/>
  <c r="P628" i="10" s="1"/>
  <c r="O629" i="10"/>
  <c r="P629" i="10" s="1"/>
  <c r="O630" i="10"/>
  <c r="P630" i="10" s="1"/>
  <c r="O631" i="10"/>
  <c r="P631" i="10" s="1"/>
  <c r="O632" i="10"/>
  <c r="P632" i="10" s="1"/>
  <c r="O633" i="10"/>
  <c r="P633" i="10" s="1"/>
  <c r="O634" i="10"/>
  <c r="P634" i="10" s="1"/>
  <c r="O635" i="10"/>
  <c r="P635" i="10" s="1"/>
  <c r="O636" i="10"/>
  <c r="P636" i="10" s="1"/>
  <c r="O637" i="10"/>
  <c r="P637" i="10" s="1"/>
  <c r="O638" i="10"/>
  <c r="P638" i="10" s="1"/>
  <c r="O639" i="10"/>
  <c r="P639" i="10" s="1"/>
  <c r="O640" i="10"/>
  <c r="P640" i="10" s="1"/>
  <c r="O641" i="10"/>
  <c r="P641" i="10" s="1"/>
  <c r="O642" i="10"/>
  <c r="P642" i="10" s="1"/>
  <c r="O643" i="10"/>
  <c r="P643" i="10" s="1"/>
  <c r="O644" i="10"/>
  <c r="P644" i="10" s="1"/>
  <c r="O645" i="10"/>
  <c r="P645" i="10" s="1"/>
  <c r="O646" i="10"/>
  <c r="P646" i="10" s="1"/>
  <c r="O647" i="10"/>
  <c r="P647" i="10" s="1"/>
  <c r="O648" i="10"/>
  <c r="P648" i="10" s="1"/>
  <c r="O649" i="10"/>
  <c r="P649" i="10" s="1"/>
  <c r="O650" i="10"/>
  <c r="P650" i="10" s="1"/>
  <c r="O651" i="10"/>
  <c r="P651" i="10" s="1"/>
  <c r="O652" i="10"/>
  <c r="P652" i="10" s="1"/>
  <c r="O653" i="10"/>
  <c r="P653" i="10" s="1"/>
  <c r="O654" i="10"/>
  <c r="P654" i="10" s="1"/>
  <c r="O655" i="10"/>
  <c r="P655" i="10" s="1"/>
  <c r="O656" i="10"/>
  <c r="P656" i="10" s="1"/>
  <c r="O657" i="10"/>
  <c r="P657" i="10" s="1"/>
  <c r="O658" i="10"/>
  <c r="P658" i="10" s="1"/>
  <c r="O659" i="10"/>
  <c r="P659" i="10" s="1"/>
  <c r="O660" i="10"/>
  <c r="P660" i="10" s="1"/>
  <c r="O661" i="10"/>
  <c r="P661" i="10" s="1"/>
  <c r="O662" i="10"/>
  <c r="P662" i="10" s="1"/>
  <c r="O663" i="10"/>
  <c r="P663" i="10" s="1"/>
  <c r="O664" i="10"/>
  <c r="P664" i="10" s="1"/>
  <c r="O665" i="10"/>
  <c r="P665" i="10" s="1"/>
  <c r="O666" i="10"/>
  <c r="P666" i="10" s="1"/>
  <c r="O667" i="10"/>
  <c r="P667" i="10" s="1"/>
  <c r="O668" i="10"/>
  <c r="P668" i="10" s="1"/>
  <c r="O669" i="10"/>
  <c r="P669" i="10" s="1"/>
  <c r="O670" i="10"/>
  <c r="P670" i="10" s="1"/>
  <c r="O671" i="10"/>
  <c r="P671" i="10" s="1"/>
  <c r="O672" i="10"/>
  <c r="P672" i="10" s="1"/>
  <c r="O673" i="10"/>
  <c r="P673" i="10" s="1"/>
  <c r="O674" i="10"/>
  <c r="P674" i="10" s="1"/>
  <c r="O675" i="10"/>
  <c r="P675" i="10" s="1"/>
  <c r="O676" i="10"/>
  <c r="P676" i="10" s="1"/>
  <c r="O677" i="10"/>
  <c r="P677" i="10" s="1"/>
  <c r="O678" i="10"/>
  <c r="P678" i="10" s="1"/>
  <c r="O679" i="10"/>
  <c r="P679" i="10" s="1"/>
  <c r="O680" i="10"/>
  <c r="P680" i="10" s="1"/>
  <c r="O681" i="10"/>
  <c r="P681" i="10" s="1"/>
  <c r="O682" i="10"/>
  <c r="P682" i="10" s="1"/>
  <c r="O683" i="10"/>
  <c r="P683" i="10" s="1"/>
  <c r="O684" i="10"/>
  <c r="P684" i="10" s="1"/>
  <c r="O685" i="10"/>
  <c r="P685" i="10" s="1"/>
  <c r="O686" i="10"/>
  <c r="P686" i="10" s="1"/>
  <c r="O687" i="10"/>
  <c r="P687" i="10" s="1"/>
  <c r="O688" i="10"/>
  <c r="P688" i="10" s="1"/>
  <c r="O689" i="10"/>
  <c r="P689" i="10" s="1"/>
  <c r="O690" i="10"/>
  <c r="P690" i="10" s="1"/>
  <c r="O691" i="10"/>
  <c r="P691" i="10" s="1"/>
  <c r="O692" i="10"/>
  <c r="P692" i="10" s="1"/>
  <c r="O693" i="10"/>
  <c r="P693" i="10" s="1"/>
  <c r="O694" i="10"/>
  <c r="P694" i="10" s="1"/>
  <c r="O695" i="10"/>
  <c r="P695" i="10" s="1"/>
  <c r="O696" i="10"/>
  <c r="P696" i="10" s="1"/>
  <c r="O697" i="10"/>
  <c r="P697" i="10" s="1"/>
  <c r="O698" i="10"/>
  <c r="P698" i="10" s="1"/>
  <c r="O699" i="10"/>
  <c r="P699" i="10" s="1"/>
  <c r="O700" i="10"/>
  <c r="P700" i="10" s="1"/>
  <c r="O701" i="10"/>
  <c r="P701" i="10" s="1"/>
  <c r="O702" i="10"/>
  <c r="P702" i="10" s="1"/>
  <c r="O703" i="10"/>
  <c r="P703" i="10" s="1"/>
  <c r="O704" i="10"/>
  <c r="P704" i="10" s="1"/>
  <c r="O705" i="10"/>
  <c r="P705" i="10" s="1"/>
  <c r="O706" i="10"/>
  <c r="P706" i="10" s="1"/>
  <c r="O707" i="10"/>
  <c r="P707" i="10" s="1"/>
  <c r="O708" i="10"/>
  <c r="P708" i="10" s="1"/>
  <c r="O709" i="10"/>
  <c r="P709" i="10" s="1"/>
  <c r="O710" i="10"/>
  <c r="P710" i="10" s="1"/>
  <c r="O711" i="10"/>
  <c r="P711" i="10" s="1"/>
  <c r="O712" i="10"/>
  <c r="P712" i="10" s="1"/>
  <c r="O713" i="10"/>
  <c r="P713" i="10" s="1"/>
  <c r="O714" i="10"/>
  <c r="P714" i="10" s="1"/>
  <c r="O715" i="10"/>
  <c r="P715" i="10" s="1"/>
  <c r="O716" i="10"/>
  <c r="P716" i="10" s="1"/>
  <c r="O717" i="10"/>
  <c r="P717" i="10" s="1"/>
  <c r="O718" i="10"/>
  <c r="P718" i="10" s="1"/>
  <c r="O719" i="10"/>
  <c r="P719" i="10" s="1"/>
  <c r="O720" i="10"/>
  <c r="P720" i="10" s="1"/>
  <c r="O721" i="10"/>
  <c r="P721" i="10" s="1"/>
  <c r="O722" i="10"/>
  <c r="P722" i="10" s="1"/>
  <c r="O723" i="10"/>
  <c r="P723" i="10" s="1"/>
  <c r="O724" i="10"/>
  <c r="P724" i="10" s="1"/>
  <c r="O725" i="10"/>
  <c r="P725" i="10" s="1"/>
  <c r="O726" i="10"/>
  <c r="P726" i="10" s="1"/>
  <c r="O727" i="10"/>
  <c r="P727" i="10" s="1"/>
  <c r="O728" i="10"/>
  <c r="P728" i="10" s="1"/>
  <c r="O729" i="10"/>
  <c r="P729" i="10" s="1"/>
  <c r="O730" i="10"/>
  <c r="P730" i="10" s="1"/>
  <c r="O731" i="10"/>
  <c r="P731" i="10" s="1"/>
  <c r="O732" i="10"/>
  <c r="P732" i="10" s="1"/>
  <c r="O733" i="10"/>
  <c r="P733" i="10" s="1"/>
  <c r="O734" i="10"/>
  <c r="P734" i="10" s="1"/>
  <c r="O735" i="10"/>
  <c r="P735" i="10" s="1"/>
  <c r="O736" i="10"/>
  <c r="P736" i="10" s="1"/>
  <c r="O737" i="10"/>
  <c r="P737" i="10" s="1"/>
  <c r="O738" i="10"/>
  <c r="P738" i="10" s="1"/>
  <c r="O739" i="10"/>
  <c r="P739" i="10" s="1"/>
  <c r="O740" i="10"/>
  <c r="P740" i="10" s="1"/>
  <c r="O741" i="10"/>
  <c r="P741" i="10" s="1"/>
  <c r="O742" i="10"/>
  <c r="P742" i="10" s="1"/>
  <c r="O743" i="10"/>
  <c r="P743" i="10" s="1"/>
  <c r="O744" i="10"/>
  <c r="P744" i="10" s="1"/>
  <c r="O745" i="10"/>
  <c r="P745" i="10" s="1"/>
  <c r="O746" i="10"/>
  <c r="P746" i="10" s="1"/>
  <c r="O747" i="10"/>
  <c r="P747" i="10" s="1"/>
  <c r="O748" i="10"/>
  <c r="P748" i="10" s="1"/>
  <c r="O749" i="10"/>
  <c r="P749" i="10" s="1"/>
  <c r="O750" i="10"/>
  <c r="P750" i="10" s="1"/>
  <c r="O751" i="10"/>
  <c r="P751" i="10" s="1"/>
  <c r="O752" i="10"/>
  <c r="P752" i="10" s="1"/>
  <c r="O753" i="10"/>
  <c r="P753" i="10" s="1"/>
  <c r="O754" i="10"/>
  <c r="P754" i="10" s="1"/>
  <c r="O755" i="10"/>
  <c r="P755" i="10" s="1"/>
  <c r="O756" i="10"/>
  <c r="P756" i="10" s="1"/>
  <c r="O757" i="10"/>
  <c r="P757" i="10" s="1"/>
  <c r="O758" i="10"/>
  <c r="P758" i="10" s="1"/>
  <c r="O759" i="10"/>
  <c r="P759" i="10" s="1"/>
  <c r="O760" i="10"/>
  <c r="P760" i="10" s="1"/>
  <c r="O761" i="10"/>
  <c r="P761" i="10" s="1"/>
  <c r="O762" i="10"/>
  <c r="P762" i="10" s="1"/>
  <c r="O763" i="10"/>
  <c r="P763" i="10" s="1"/>
  <c r="O764" i="10"/>
  <c r="P764" i="10" s="1"/>
  <c r="O765" i="10"/>
  <c r="P765" i="10" s="1"/>
  <c r="O766" i="10"/>
  <c r="P766" i="10" s="1"/>
  <c r="O767" i="10"/>
  <c r="P767" i="10" s="1"/>
  <c r="O768" i="10"/>
  <c r="P768" i="10" s="1"/>
  <c r="O769" i="10"/>
  <c r="P769" i="10" s="1"/>
  <c r="O770" i="10"/>
  <c r="P770" i="10" s="1"/>
  <c r="O771" i="10"/>
  <c r="P771" i="10" s="1"/>
  <c r="O772" i="10"/>
  <c r="P772" i="10" s="1"/>
  <c r="O773" i="10"/>
  <c r="P773" i="10" s="1"/>
  <c r="O774" i="10"/>
  <c r="P774" i="10" s="1"/>
  <c r="O775" i="10"/>
  <c r="P775" i="10" s="1"/>
  <c r="O776" i="10"/>
  <c r="P776" i="10" s="1"/>
  <c r="O777" i="10"/>
  <c r="P777" i="10" s="1"/>
  <c r="O778" i="10"/>
  <c r="P778" i="10" s="1"/>
  <c r="O779" i="10"/>
  <c r="P779" i="10" s="1"/>
  <c r="O780" i="10"/>
  <c r="P780" i="10" s="1"/>
  <c r="O781" i="10"/>
  <c r="P781" i="10" s="1"/>
  <c r="O782" i="10"/>
  <c r="P782" i="10" s="1"/>
  <c r="O783" i="10"/>
  <c r="P783" i="10" s="1"/>
  <c r="O784" i="10"/>
  <c r="P784" i="10" s="1"/>
  <c r="O785" i="10"/>
  <c r="P785" i="10" s="1"/>
  <c r="O786" i="10"/>
  <c r="P786" i="10" s="1"/>
  <c r="O787" i="10"/>
  <c r="P787" i="10" s="1"/>
  <c r="O788" i="10"/>
  <c r="P788" i="10" s="1"/>
  <c r="O789" i="10"/>
  <c r="P789" i="10" s="1"/>
  <c r="O790" i="10"/>
  <c r="P790" i="10" s="1"/>
  <c r="O791" i="10"/>
  <c r="P791" i="10" s="1"/>
  <c r="O792" i="10"/>
  <c r="P792" i="10" s="1"/>
  <c r="O793" i="10"/>
  <c r="P793" i="10" s="1"/>
  <c r="O794" i="10"/>
  <c r="P794" i="10" s="1"/>
  <c r="O795" i="10"/>
  <c r="P795" i="10" s="1"/>
  <c r="O796" i="10"/>
  <c r="P796" i="10" s="1"/>
  <c r="O797" i="10"/>
  <c r="P797" i="10" s="1"/>
  <c r="O798" i="10"/>
  <c r="P798" i="10" s="1"/>
  <c r="O799" i="10"/>
  <c r="P799" i="10" s="1"/>
  <c r="O800" i="10"/>
  <c r="P800" i="10" s="1"/>
  <c r="O801" i="10"/>
  <c r="P801" i="10" s="1"/>
  <c r="O802" i="10"/>
  <c r="P802" i="10" s="1"/>
  <c r="O803" i="10"/>
  <c r="P803" i="10" s="1"/>
  <c r="O804" i="10"/>
  <c r="P804" i="10" s="1"/>
  <c r="O805" i="10"/>
  <c r="P805" i="10" s="1"/>
  <c r="O806" i="10"/>
  <c r="P806" i="10" s="1"/>
  <c r="O807" i="10"/>
  <c r="P807" i="10" s="1"/>
  <c r="O808" i="10"/>
  <c r="P808" i="10" s="1"/>
  <c r="O809" i="10"/>
  <c r="P809" i="10" s="1"/>
  <c r="O810" i="10"/>
  <c r="P810" i="10" s="1"/>
  <c r="O811" i="10"/>
  <c r="P811" i="10" s="1"/>
  <c r="O812" i="10"/>
  <c r="P812" i="10" s="1"/>
  <c r="O813" i="10"/>
  <c r="P813" i="10" s="1"/>
  <c r="O814" i="10"/>
  <c r="P814" i="10" s="1"/>
  <c r="O815" i="10"/>
  <c r="P815" i="10" s="1"/>
  <c r="O816" i="10"/>
  <c r="P816" i="10" s="1"/>
  <c r="O817" i="10"/>
  <c r="P817" i="10" s="1"/>
  <c r="O818" i="10"/>
  <c r="P818" i="10" s="1"/>
  <c r="O819" i="10"/>
  <c r="P819" i="10" s="1"/>
  <c r="O820" i="10"/>
  <c r="P820" i="10" s="1"/>
  <c r="O821" i="10"/>
  <c r="P821" i="10" s="1"/>
  <c r="O822" i="10"/>
  <c r="P822" i="10" s="1"/>
  <c r="O823" i="10"/>
  <c r="P823" i="10" s="1"/>
  <c r="O824" i="10"/>
  <c r="P824" i="10" s="1"/>
  <c r="O825" i="10"/>
  <c r="P825" i="10" s="1"/>
  <c r="O826" i="10"/>
  <c r="P826" i="10" s="1"/>
  <c r="O827" i="10"/>
  <c r="P827" i="10" s="1"/>
  <c r="O828" i="10"/>
  <c r="P828" i="10" s="1"/>
  <c r="O829" i="10"/>
  <c r="P829" i="10" s="1"/>
  <c r="O830" i="10"/>
  <c r="P830" i="10" s="1"/>
  <c r="O831" i="10"/>
  <c r="P831" i="10" s="1"/>
  <c r="O832" i="10"/>
  <c r="P832" i="10" s="1"/>
  <c r="O833" i="10"/>
  <c r="P833" i="10" s="1"/>
  <c r="O834" i="10"/>
  <c r="P834" i="10" s="1"/>
  <c r="O835" i="10"/>
  <c r="P835" i="10" s="1"/>
  <c r="O836" i="10"/>
  <c r="P836" i="10" s="1"/>
  <c r="O837" i="10"/>
  <c r="P837" i="10" s="1"/>
  <c r="O838" i="10"/>
  <c r="P838" i="10" s="1"/>
  <c r="O839" i="10"/>
  <c r="P839" i="10" s="1"/>
  <c r="O840" i="10"/>
  <c r="P840" i="10" s="1"/>
  <c r="O841" i="10"/>
  <c r="P841" i="10" s="1"/>
  <c r="O842" i="10"/>
  <c r="P842" i="10" s="1"/>
  <c r="O843" i="10"/>
  <c r="P843" i="10" s="1"/>
  <c r="O844" i="10"/>
  <c r="P844" i="10" s="1"/>
  <c r="O845" i="10"/>
  <c r="P845" i="10" s="1"/>
  <c r="O846" i="10"/>
  <c r="P846" i="10" s="1"/>
  <c r="O847" i="10"/>
  <c r="P847" i="10" s="1"/>
  <c r="O848" i="10"/>
  <c r="P848" i="10" s="1"/>
  <c r="O849" i="10"/>
  <c r="P849" i="10" s="1"/>
  <c r="O850" i="10"/>
  <c r="P850" i="10" s="1"/>
  <c r="O851" i="10"/>
  <c r="P851" i="10" s="1"/>
  <c r="O852" i="10"/>
  <c r="P852" i="10" s="1"/>
  <c r="O853" i="10"/>
  <c r="P853" i="10" s="1"/>
  <c r="O854" i="10"/>
  <c r="P854" i="10" s="1"/>
  <c r="O855" i="10"/>
  <c r="P855" i="10" s="1"/>
  <c r="O856" i="10"/>
  <c r="P856" i="10" s="1"/>
  <c r="O857" i="10"/>
  <c r="P857" i="10" s="1"/>
  <c r="O858" i="10"/>
  <c r="P858" i="10" s="1"/>
  <c r="O859" i="10"/>
  <c r="P859" i="10" s="1"/>
  <c r="O860" i="10"/>
  <c r="P860" i="10" s="1"/>
  <c r="O861" i="10"/>
  <c r="P861" i="10" s="1"/>
  <c r="O862" i="10"/>
  <c r="P862" i="10" s="1"/>
  <c r="O863" i="10"/>
  <c r="P863" i="10" s="1"/>
  <c r="O864" i="10"/>
  <c r="P864" i="10" s="1"/>
  <c r="O865" i="10"/>
  <c r="P865" i="10" s="1"/>
  <c r="O866" i="10"/>
  <c r="P866" i="10" s="1"/>
  <c r="O867" i="10"/>
  <c r="P867" i="10" s="1"/>
  <c r="O868" i="10"/>
  <c r="P868" i="10" s="1"/>
  <c r="O869" i="10"/>
  <c r="P869" i="10" s="1"/>
  <c r="O870" i="10"/>
  <c r="P870" i="10" s="1"/>
  <c r="O871" i="10"/>
  <c r="P871" i="10" s="1"/>
  <c r="O872" i="10"/>
  <c r="P872" i="10" s="1"/>
  <c r="O873" i="10"/>
  <c r="P873" i="10" s="1"/>
  <c r="O874" i="10"/>
  <c r="P874" i="10" s="1"/>
  <c r="O875" i="10"/>
  <c r="P875" i="10" s="1"/>
  <c r="O876" i="10"/>
  <c r="P876" i="10" s="1"/>
  <c r="O877" i="10"/>
  <c r="P877" i="10" s="1"/>
  <c r="O878" i="10"/>
  <c r="P878" i="10" s="1"/>
  <c r="O879" i="10"/>
  <c r="P879" i="10" s="1"/>
  <c r="O880" i="10"/>
  <c r="P880" i="10" s="1"/>
  <c r="O881" i="10"/>
  <c r="P881" i="10" s="1"/>
  <c r="O882" i="10"/>
  <c r="P882" i="10" s="1"/>
  <c r="O883" i="10"/>
  <c r="P883" i="10" s="1"/>
  <c r="O884" i="10"/>
  <c r="P884" i="10" s="1"/>
  <c r="O885" i="10"/>
  <c r="P885" i="10" s="1"/>
  <c r="O886" i="10"/>
  <c r="P886" i="10" s="1"/>
  <c r="O887" i="10"/>
  <c r="P887" i="10" s="1"/>
  <c r="O888" i="10"/>
  <c r="P888" i="10" s="1"/>
  <c r="O889" i="10"/>
  <c r="P889" i="10" s="1"/>
  <c r="O890" i="10"/>
  <c r="P890" i="10" s="1"/>
  <c r="O891" i="10"/>
  <c r="P891" i="10" s="1"/>
  <c r="O892" i="10"/>
  <c r="P892" i="10" s="1"/>
  <c r="O893" i="10"/>
  <c r="P893" i="10" s="1"/>
  <c r="O894" i="10"/>
  <c r="P894" i="10" s="1"/>
  <c r="O895" i="10"/>
  <c r="P895" i="10" s="1"/>
  <c r="O896" i="10"/>
  <c r="P896" i="10" s="1"/>
  <c r="O897" i="10"/>
  <c r="P897" i="10" s="1"/>
  <c r="O898" i="10"/>
  <c r="P898" i="10" s="1"/>
  <c r="O899" i="10"/>
  <c r="P899" i="10" s="1"/>
  <c r="O900" i="10"/>
  <c r="P900" i="10" s="1"/>
  <c r="O901" i="10"/>
  <c r="P901" i="10" s="1"/>
  <c r="O902" i="10"/>
  <c r="P902" i="10" s="1"/>
  <c r="O903" i="10"/>
  <c r="P903" i="10" s="1"/>
  <c r="O904" i="10"/>
  <c r="P904" i="10" s="1"/>
  <c r="O905" i="10"/>
  <c r="P905" i="10" s="1"/>
  <c r="O906" i="10"/>
  <c r="P906" i="10" s="1"/>
  <c r="O907" i="10"/>
  <c r="P907" i="10" s="1"/>
  <c r="O908" i="10"/>
  <c r="P908" i="10" s="1"/>
  <c r="O909" i="10"/>
  <c r="P909" i="10" s="1"/>
  <c r="O910" i="10"/>
  <c r="P910" i="10" s="1"/>
  <c r="O911" i="10"/>
  <c r="P911" i="10" s="1"/>
  <c r="O912" i="10"/>
  <c r="P912" i="10" s="1"/>
  <c r="O913" i="10"/>
  <c r="P913" i="10" s="1"/>
  <c r="O914" i="10"/>
  <c r="P914" i="10" s="1"/>
  <c r="O915" i="10"/>
  <c r="P915" i="10" s="1"/>
  <c r="O916" i="10"/>
  <c r="P916" i="10" s="1"/>
  <c r="O917" i="10"/>
  <c r="P917" i="10" s="1"/>
  <c r="O918" i="10"/>
  <c r="P918" i="10" s="1"/>
  <c r="O919" i="10"/>
  <c r="P919" i="10" s="1"/>
  <c r="O920" i="10"/>
  <c r="P920" i="10" s="1"/>
  <c r="O921" i="10"/>
  <c r="P921" i="10" s="1"/>
  <c r="O922" i="10"/>
  <c r="P922" i="10" s="1"/>
  <c r="O923" i="10"/>
  <c r="P923" i="10" s="1"/>
  <c r="O924" i="10"/>
  <c r="P924" i="10" s="1"/>
  <c r="O925" i="10"/>
  <c r="P925" i="10" s="1"/>
  <c r="O926" i="10"/>
  <c r="P926" i="10" s="1"/>
  <c r="O927" i="10"/>
  <c r="P927" i="10" s="1"/>
  <c r="O928" i="10"/>
  <c r="P928" i="10" s="1"/>
  <c r="O929" i="10"/>
  <c r="P929" i="10" s="1"/>
  <c r="O930" i="10"/>
  <c r="P930" i="10" s="1"/>
  <c r="O931" i="10"/>
  <c r="P931" i="10" s="1"/>
  <c r="O932" i="10"/>
  <c r="P932" i="10" s="1"/>
  <c r="O933" i="10"/>
  <c r="P933" i="10" s="1"/>
  <c r="O934" i="10"/>
  <c r="P934" i="10" s="1"/>
  <c r="O935" i="10"/>
  <c r="P935" i="10" s="1"/>
  <c r="O936" i="10"/>
  <c r="P936" i="10" s="1"/>
  <c r="O937" i="10"/>
  <c r="P937" i="10" s="1"/>
  <c r="O938" i="10"/>
  <c r="P938" i="10" s="1"/>
  <c r="O939" i="10"/>
  <c r="P939" i="10" s="1"/>
  <c r="O940" i="10"/>
  <c r="P940" i="10" s="1"/>
  <c r="O941" i="10"/>
  <c r="P941" i="10" s="1"/>
  <c r="O942" i="10"/>
  <c r="P942" i="10" s="1"/>
  <c r="O943" i="10"/>
  <c r="P943" i="10" s="1"/>
  <c r="O944" i="10"/>
  <c r="P944" i="10" s="1"/>
  <c r="O945" i="10"/>
  <c r="P945" i="10" s="1"/>
  <c r="O946" i="10"/>
  <c r="P946" i="10" s="1"/>
  <c r="O947" i="10"/>
  <c r="P947" i="10" s="1"/>
  <c r="O948" i="10"/>
  <c r="P948" i="10" s="1"/>
  <c r="O949" i="10"/>
  <c r="P949" i="10" s="1"/>
  <c r="O950" i="10"/>
  <c r="P950" i="10" s="1"/>
  <c r="O951" i="10"/>
  <c r="P951" i="10" s="1"/>
  <c r="O952" i="10"/>
  <c r="P952" i="10" s="1"/>
  <c r="O953" i="10"/>
  <c r="P953" i="10" s="1"/>
  <c r="O954" i="10"/>
  <c r="P954" i="10" s="1"/>
  <c r="O955" i="10"/>
  <c r="P955" i="10" s="1"/>
  <c r="O956" i="10"/>
  <c r="P956" i="10" s="1"/>
  <c r="O957" i="10"/>
  <c r="P957" i="10" s="1"/>
  <c r="O958" i="10"/>
  <c r="P958" i="10" s="1"/>
  <c r="O959" i="10"/>
  <c r="P959" i="10" s="1"/>
  <c r="O960" i="10"/>
  <c r="P960" i="10" s="1"/>
  <c r="O961" i="10"/>
  <c r="P961" i="10" s="1"/>
  <c r="O962" i="10"/>
  <c r="P962" i="10" s="1"/>
  <c r="O963" i="10"/>
  <c r="P963" i="10" s="1"/>
  <c r="O964" i="10"/>
  <c r="P964" i="10" s="1"/>
  <c r="O965" i="10"/>
  <c r="P965" i="10" s="1"/>
  <c r="O966" i="10"/>
  <c r="P966" i="10" s="1"/>
  <c r="O967" i="10"/>
  <c r="P967" i="10" s="1"/>
  <c r="O968" i="10"/>
  <c r="P968" i="10" s="1"/>
  <c r="O969" i="10"/>
  <c r="P969" i="10" s="1"/>
  <c r="O970" i="10"/>
  <c r="P970" i="10" s="1"/>
  <c r="O971" i="10"/>
  <c r="P971" i="10" s="1"/>
  <c r="O972" i="10"/>
  <c r="P972" i="10" s="1"/>
  <c r="O973" i="10"/>
  <c r="P973" i="10" s="1"/>
  <c r="O974" i="10"/>
  <c r="P974" i="10" s="1"/>
  <c r="O975" i="10"/>
  <c r="P975" i="10" s="1"/>
  <c r="O976" i="10"/>
  <c r="P976" i="10" s="1"/>
  <c r="O977" i="10"/>
  <c r="P977" i="10" s="1"/>
  <c r="O978" i="10"/>
  <c r="P978" i="10" s="1"/>
  <c r="O979" i="10"/>
  <c r="P979" i="10" s="1"/>
  <c r="O980" i="10"/>
  <c r="P980" i="10" s="1"/>
  <c r="O981" i="10"/>
  <c r="P981" i="10" s="1"/>
  <c r="O982" i="10"/>
  <c r="P982" i="10" s="1"/>
  <c r="O983" i="10"/>
  <c r="P983" i="10" s="1"/>
  <c r="O984" i="10"/>
  <c r="P984" i="10" s="1"/>
  <c r="O985" i="10"/>
  <c r="P985" i="10" s="1"/>
  <c r="O986" i="10"/>
  <c r="P986" i="10" s="1"/>
  <c r="O987" i="10"/>
  <c r="P987" i="10" s="1"/>
  <c r="O988" i="10"/>
  <c r="P988" i="10" s="1"/>
  <c r="O989" i="10"/>
  <c r="P989" i="10" s="1"/>
  <c r="O990" i="10"/>
  <c r="P990" i="10" s="1"/>
  <c r="O991" i="10"/>
  <c r="P991" i="10" s="1"/>
  <c r="O992" i="10"/>
  <c r="P992" i="10" s="1"/>
  <c r="O993" i="10"/>
  <c r="P993" i="10" s="1"/>
  <c r="O994" i="10"/>
  <c r="P994" i="10" s="1"/>
  <c r="O995" i="10"/>
  <c r="P995" i="10" s="1"/>
  <c r="O996" i="10"/>
  <c r="P996" i="10" s="1"/>
  <c r="O997" i="10"/>
  <c r="P997" i="10" s="1"/>
  <c r="O998" i="10"/>
  <c r="P998" i="10" s="1"/>
  <c r="O999" i="10"/>
  <c r="P999" i="10" s="1"/>
  <c r="O1000" i="10"/>
  <c r="P1000" i="10" s="1"/>
  <c r="O1001" i="10"/>
  <c r="P1001" i="10" s="1"/>
  <c r="O1002" i="10"/>
  <c r="P1002" i="10" s="1"/>
  <c r="O1003" i="10"/>
  <c r="P1003" i="10" s="1"/>
  <c r="O1004" i="10"/>
  <c r="P1004" i="10" s="1"/>
  <c r="O1005" i="10"/>
  <c r="P1005" i="10" s="1"/>
  <c r="O1006" i="10"/>
  <c r="P1006" i="10" s="1"/>
  <c r="O1007" i="10"/>
  <c r="P1007" i="10" s="1"/>
  <c r="O1008" i="10"/>
  <c r="P1008" i="10" s="1"/>
  <c r="O1009" i="10"/>
  <c r="P1009" i="10" s="1"/>
  <c r="O1010" i="10"/>
  <c r="P1010" i="10" s="1"/>
  <c r="O1011" i="10"/>
  <c r="P1011" i="10" s="1"/>
  <c r="O1012" i="10"/>
  <c r="P1012" i="10" s="1"/>
  <c r="O1013" i="10"/>
  <c r="P1013" i="10" s="1"/>
  <c r="O1014" i="10"/>
  <c r="P1014" i="10" s="1"/>
  <c r="O1015" i="10"/>
  <c r="P1015" i="10" s="1"/>
  <c r="O1016" i="10"/>
  <c r="P1016" i="10" s="1"/>
  <c r="O1017" i="10"/>
  <c r="P1017" i="10" s="1"/>
  <c r="O1018" i="10"/>
  <c r="P1018" i="10" s="1"/>
  <c r="O1019" i="10"/>
  <c r="P1019" i="10" s="1"/>
  <c r="O1020" i="10"/>
  <c r="P1020" i="10" s="1"/>
  <c r="O1021" i="10"/>
  <c r="P1021" i="10" s="1"/>
  <c r="O1022" i="10"/>
  <c r="P1022" i="10" s="1"/>
  <c r="O1023" i="10"/>
  <c r="P1023" i="10" s="1"/>
  <c r="O1024" i="10"/>
  <c r="P1024" i="10" s="1"/>
  <c r="O1025" i="10"/>
  <c r="P1025" i="10" s="1"/>
  <c r="O1026" i="10"/>
  <c r="P1026" i="10" s="1"/>
  <c r="O1027" i="10"/>
  <c r="P1027" i="10" s="1"/>
  <c r="O1028" i="10"/>
  <c r="P1028" i="10" s="1"/>
  <c r="O1029" i="10"/>
  <c r="P1029" i="10" s="1"/>
  <c r="O1030" i="10"/>
  <c r="P1030" i="10" s="1"/>
  <c r="O1031" i="10"/>
  <c r="P1031" i="10" s="1"/>
  <c r="O1032" i="10"/>
  <c r="P1032" i="10" s="1"/>
  <c r="O1033" i="10"/>
  <c r="P1033" i="10" s="1"/>
  <c r="O1034" i="10"/>
  <c r="P1034" i="10" s="1"/>
  <c r="O1035" i="10"/>
  <c r="P1035" i="10" s="1"/>
  <c r="O1036" i="10"/>
  <c r="P1036" i="10" s="1"/>
  <c r="O1037" i="10"/>
  <c r="P1037" i="10" s="1"/>
  <c r="O1038" i="10"/>
  <c r="P1038" i="10" s="1"/>
  <c r="O1039" i="10"/>
  <c r="P1039" i="10" s="1"/>
  <c r="O1040" i="10"/>
  <c r="P1040" i="10" s="1"/>
  <c r="O1041" i="10"/>
  <c r="P1041" i="10" s="1"/>
  <c r="O1042" i="10"/>
  <c r="P1042" i="10" s="1"/>
  <c r="O1043" i="10"/>
  <c r="P1043" i="10" s="1"/>
  <c r="O1044" i="10"/>
  <c r="P1044" i="10" s="1"/>
  <c r="O1045" i="10"/>
  <c r="P1045" i="10" s="1"/>
  <c r="O1046" i="10"/>
  <c r="P1046" i="10" s="1"/>
  <c r="O1047" i="10"/>
  <c r="P1047" i="10" s="1"/>
  <c r="O1048" i="10"/>
  <c r="P1048" i="10" s="1"/>
  <c r="O1049" i="10"/>
  <c r="P1049" i="10" s="1"/>
  <c r="O1050" i="10"/>
  <c r="P1050" i="10" s="1"/>
  <c r="O1051" i="10"/>
  <c r="P1051" i="10" s="1"/>
  <c r="O1052" i="10"/>
  <c r="P1052" i="10" s="1"/>
  <c r="O1053" i="10"/>
  <c r="P1053" i="10" s="1"/>
  <c r="O1054" i="10"/>
  <c r="P1054" i="10" s="1"/>
  <c r="O1055" i="10"/>
  <c r="P1055" i="10" s="1"/>
  <c r="O1056" i="10"/>
  <c r="P1056" i="10" s="1"/>
  <c r="O1057" i="10"/>
  <c r="P1057" i="10" s="1"/>
  <c r="O1058" i="10"/>
  <c r="P1058" i="10" s="1"/>
  <c r="O1059" i="10"/>
  <c r="P1059" i="10" s="1"/>
  <c r="O1060" i="10"/>
  <c r="P1060" i="10" s="1"/>
  <c r="O1061" i="10"/>
  <c r="P1061" i="10" s="1"/>
  <c r="O1062" i="10"/>
  <c r="P1062" i="10" s="1"/>
  <c r="O1063" i="10"/>
  <c r="P1063" i="10" s="1"/>
  <c r="O1064" i="10"/>
  <c r="P1064" i="10" s="1"/>
  <c r="O1065" i="10"/>
  <c r="P1065" i="10" s="1"/>
  <c r="O1066" i="10"/>
  <c r="P1066" i="10" s="1"/>
  <c r="O1067" i="10"/>
  <c r="P1067" i="10" s="1"/>
  <c r="O1068" i="10"/>
  <c r="P1068" i="10" s="1"/>
  <c r="O1069" i="10"/>
  <c r="P1069" i="10" s="1"/>
  <c r="O1070" i="10"/>
  <c r="P1070" i="10" s="1"/>
  <c r="O1071" i="10"/>
  <c r="P1071" i="10" s="1"/>
  <c r="O1072" i="10"/>
  <c r="P1072" i="10" s="1"/>
  <c r="O1073" i="10"/>
  <c r="P1073" i="10" s="1"/>
  <c r="O1074" i="10"/>
  <c r="P1074" i="10" s="1"/>
  <c r="O1075" i="10"/>
  <c r="P1075" i="10" s="1"/>
  <c r="O1076" i="10"/>
  <c r="P1076" i="10" s="1"/>
  <c r="O1077" i="10"/>
  <c r="P1077" i="10" s="1"/>
  <c r="O1078" i="10"/>
  <c r="P1078" i="10" s="1"/>
  <c r="O1079" i="10"/>
  <c r="P1079" i="10" s="1"/>
  <c r="O1080" i="10"/>
  <c r="P1080" i="10" s="1"/>
  <c r="O1081" i="10"/>
  <c r="P1081" i="10" s="1"/>
  <c r="O1082" i="10"/>
  <c r="P1082" i="10" s="1"/>
  <c r="O1083" i="10"/>
  <c r="P1083" i="10" s="1"/>
  <c r="O1084" i="10"/>
  <c r="P1084" i="10" s="1"/>
  <c r="O1085" i="10"/>
  <c r="P1085" i="10" s="1"/>
  <c r="O1086" i="10"/>
  <c r="P1086" i="10" s="1"/>
  <c r="O1087" i="10"/>
  <c r="P1087" i="10" s="1"/>
  <c r="O1088" i="10"/>
  <c r="P1088" i="10" s="1"/>
  <c r="O1089" i="10"/>
  <c r="P1089" i="10" s="1"/>
  <c r="O1090" i="10"/>
  <c r="P1090" i="10" s="1"/>
  <c r="O1091" i="10"/>
  <c r="P1091" i="10" s="1"/>
  <c r="O1092" i="10"/>
  <c r="P1092" i="10" s="1"/>
  <c r="O1093" i="10"/>
  <c r="P1093" i="10" s="1"/>
  <c r="O1094" i="10"/>
  <c r="P1094" i="10" s="1"/>
  <c r="O1095" i="10"/>
  <c r="P1095" i="10" s="1"/>
  <c r="O1096" i="10"/>
  <c r="P1096" i="10" s="1"/>
  <c r="O1097" i="10"/>
  <c r="P1097" i="10" s="1"/>
  <c r="O1098" i="10"/>
  <c r="P1098" i="10" s="1"/>
  <c r="O1099" i="10"/>
  <c r="P1099" i="10" s="1"/>
  <c r="O1100" i="10"/>
  <c r="P1100" i="10" s="1"/>
  <c r="O1101" i="10"/>
  <c r="P1101" i="10" s="1"/>
  <c r="O1102" i="10"/>
  <c r="P1102" i="10" s="1"/>
  <c r="O1103" i="10"/>
  <c r="P1103" i="10" s="1"/>
  <c r="O1104" i="10"/>
  <c r="P1104" i="10" s="1"/>
  <c r="O1105" i="10"/>
  <c r="P1105" i="10" s="1"/>
  <c r="O1106" i="10"/>
  <c r="P1106" i="10" s="1"/>
  <c r="O1107" i="10"/>
  <c r="P1107" i="10" s="1"/>
  <c r="O1108" i="10"/>
  <c r="P1108" i="10" s="1"/>
  <c r="O1109" i="10"/>
  <c r="P1109" i="10" s="1"/>
  <c r="O1110" i="10"/>
  <c r="P1110" i="10" s="1"/>
  <c r="O1111" i="10"/>
  <c r="P1111" i="10" s="1"/>
  <c r="O1112" i="10"/>
  <c r="P1112" i="10" s="1"/>
  <c r="O1113" i="10"/>
  <c r="P1113" i="10" s="1"/>
  <c r="O1114" i="10"/>
  <c r="P1114" i="10" s="1"/>
  <c r="O1115" i="10"/>
  <c r="P1115" i="10" s="1"/>
  <c r="O1116" i="10"/>
  <c r="P1116" i="10" s="1"/>
  <c r="O1117" i="10"/>
  <c r="P1117" i="10" s="1"/>
  <c r="O1118" i="10"/>
  <c r="P1118" i="10" s="1"/>
  <c r="O1119" i="10"/>
  <c r="P1119" i="10" s="1"/>
  <c r="O1120" i="10"/>
  <c r="P1120" i="10" s="1"/>
  <c r="O1121" i="10"/>
  <c r="P1121" i="10" s="1"/>
  <c r="O1122" i="10"/>
  <c r="P1122" i="10" s="1"/>
  <c r="O1123" i="10"/>
  <c r="P1123" i="10" s="1"/>
  <c r="O1124" i="10"/>
  <c r="P1124" i="10" s="1"/>
  <c r="O1125" i="10"/>
  <c r="P1125" i="10" s="1"/>
  <c r="O1126" i="10"/>
  <c r="P1126" i="10" s="1"/>
  <c r="O1127" i="10"/>
  <c r="P1127" i="10" s="1"/>
  <c r="O1128" i="10"/>
  <c r="P1128" i="10" s="1"/>
  <c r="O1129" i="10"/>
  <c r="P1129" i="10" s="1"/>
  <c r="O1130" i="10"/>
  <c r="P1130" i="10" s="1"/>
  <c r="O1131" i="10"/>
  <c r="P1131" i="10" s="1"/>
  <c r="O1132" i="10"/>
  <c r="P1132" i="10" s="1"/>
  <c r="O1133" i="10"/>
  <c r="P1133" i="10" s="1"/>
  <c r="O1134" i="10"/>
  <c r="P1134" i="10" s="1"/>
  <c r="O1135" i="10"/>
  <c r="P1135" i="10" s="1"/>
  <c r="O1136" i="10"/>
  <c r="P1136" i="10" s="1"/>
  <c r="O1137" i="10"/>
  <c r="P1137" i="10" s="1"/>
  <c r="O1138" i="10"/>
  <c r="P1138" i="10" s="1"/>
  <c r="O1139" i="10"/>
  <c r="P1139" i="10" s="1"/>
  <c r="O1140" i="10"/>
  <c r="P1140" i="10" s="1"/>
  <c r="O1141" i="10"/>
  <c r="P1141" i="10" s="1"/>
  <c r="O1142" i="10"/>
  <c r="P1142" i="10" s="1"/>
  <c r="O1143" i="10"/>
  <c r="P1143" i="10" s="1"/>
  <c r="O1144" i="10"/>
  <c r="P1144" i="10" s="1"/>
  <c r="O1145" i="10"/>
  <c r="P1145" i="10" s="1"/>
  <c r="O1146" i="10"/>
  <c r="P1146" i="10" s="1"/>
  <c r="O1147" i="10"/>
  <c r="P1147" i="10" s="1"/>
  <c r="O1148" i="10"/>
  <c r="P1148" i="10" s="1"/>
  <c r="O1149" i="10"/>
  <c r="P1149" i="10" s="1"/>
  <c r="O1150" i="10"/>
  <c r="P1150" i="10" s="1"/>
  <c r="O1151" i="10"/>
  <c r="P1151" i="10" s="1"/>
  <c r="O1152" i="10"/>
  <c r="P1152" i="10" s="1"/>
  <c r="O1153" i="10"/>
  <c r="P1153" i="10" s="1"/>
  <c r="O1154" i="10"/>
  <c r="P1154" i="10" s="1"/>
  <c r="O1155" i="10"/>
  <c r="P1155" i="10" s="1"/>
  <c r="O1156" i="10"/>
  <c r="P1156" i="10" s="1"/>
  <c r="O1157" i="10"/>
  <c r="P1157" i="10" s="1"/>
  <c r="O1158" i="10"/>
  <c r="P1158" i="10" s="1"/>
  <c r="O1159" i="10"/>
  <c r="P1159" i="10" s="1"/>
  <c r="O1160" i="10"/>
  <c r="P1160" i="10" s="1"/>
  <c r="O1161" i="10"/>
  <c r="P1161" i="10" s="1"/>
  <c r="O1162" i="10"/>
  <c r="P1162" i="10" s="1"/>
  <c r="O1163" i="10"/>
  <c r="P1163" i="10" s="1"/>
  <c r="O1164" i="10"/>
  <c r="P1164" i="10" s="1"/>
  <c r="O1165" i="10"/>
  <c r="P1165" i="10" s="1"/>
  <c r="O1166" i="10"/>
  <c r="P1166" i="10" s="1"/>
  <c r="O1167" i="10"/>
  <c r="P1167" i="10" s="1"/>
  <c r="O1168" i="10"/>
  <c r="P1168" i="10" s="1"/>
  <c r="O1169" i="10"/>
  <c r="P1169" i="10" s="1"/>
  <c r="O1170" i="10"/>
  <c r="P1170" i="10" s="1"/>
  <c r="O1171" i="10"/>
  <c r="P1171" i="10" s="1"/>
  <c r="O1172" i="10"/>
  <c r="P1172" i="10" s="1"/>
  <c r="O1173" i="10"/>
  <c r="P1173" i="10" s="1"/>
  <c r="O1174" i="10"/>
  <c r="P1174" i="10" s="1"/>
  <c r="O1175" i="10"/>
  <c r="P1175" i="10" s="1"/>
  <c r="O1176" i="10"/>
  <c r="P1176" i="10" s="1"/>
  <c r="O1177" i="10"/>
  <c r="P1177" i="10" s="1"/>
  <c r="O1178" i="10"/>
  <c r="P1178" i="10" s="1"/>
  <c r="O1179" i="10"/>
  <c r="P1179" i="10" s="1"/>
  <c r="O1180" i="10"/>
  <c r="P1180" i="10" s="1"/>
  <c r="O1181" i="10"/>
  <c r="P1181" i="10" s="1"/>
  <c r="O1182" i="10"/>
  <c r="P1182" i="10" s="1"/>
  <c r="O1183" i="10"/>
  <c r="P1183" i="10" s="1"/>
  <c r="O1184" i="10"/>
  <c r="P1184" i="10" s="1"/>
  <c r="O1185" i="10"/>
  <c r="P1185" i="10" s="1"/>
  <c r="O1186" i="10"/>
  <c r="P1186" i="10" s="1"/>
  <c r="O1187" i="10"/>
  <c r="P1187" i="10" s="1"/>
  <c r="O1188" i="10"/>
  <c r="P1188" i="10" s="1"/>
  <c r="O1189" i="10"/>
  <c r="P1189" i="10" s="1"/>
  <c r="O1190" i="10"/>
  <c r="P1190" i="10" s="1"/>
  <c r="O1191" i="10"/>
  <c r="P1191" i="10" s="1"/>
  <c r="O1192" i="10"/>
  <c r="P1192" i="10" s="1"/>
  <c r="O1193" i="10"/>
  <c r="P1193" i="10" s="1"/>
  <c r="O1194" i="10"/>
  <c r="P1194" i="10" s="1"/>
  <c r="O1195" i="10"/>
  <c r="P1195" i="10" s="1"/>
  <c r="O1196" i="10"/>
  <c r="P1196" i="10" s="1"/>
  <c r="O1197" i="10"/>
  <c r="P1197" i="10" s="1"/>
  <c r="O1198" i="10"/>
  <c r="P1198" i="10" s="1"/>
  <c r="O1199" i="10"/>
  <c r="P1199" i="10" s="1"/>
  <c r="O1200" i="10"/>
  <c r="P1200" i="10" s="1"/>
  <c r="O1201" i="10"/>
  <c r="P1201" i="10" s="1"/>
  <c r="O1202" i="10"/>
  <c r="P1202" i="10" s="1"/>
  <c r="O1203" i="10"/>
  <c r="P1203" i="10" s="1"/>
  <c r="O1204" i="10"/>
  <c r="P1204" i="10" s="1"/>
  <c r="O1205" i="10"/>
  <c r="P1205" i="10" s="1"/>
  <c r="O1206" i="10"/>
  <c r="P1206" i="10" s="1"/>
  <c r="O1207" i="10"/>
  <c r="P1207" i="10" s="1"/>
  <c r="O1208" i="10"/>
  <c r="P1208" i="10" s="1"/>
  <c r="O1209" i="10"/>
  <c r="P1209" i="10" s="1"/>
  <c r="O1210" i="10"/>
  <c r="P1210" i="10" s="1"/>
  <c r="O1211" i="10"/>
  <c r="P1211" i="10" s="1"/>
  <c r="O1212" i="10"/>
  <c r="P1212" i="10" s="1"/>
  <c r="O1213" i="10"/>
  <c r="P1213" i="10" s="1"/>
  <c r="O1214" i="10"/>
  <c r="P1214" i="10" s="1"/>
  <c r="O1215" i="10"/>
  <c r="P1215" i="10" s="1"/>
  <c r="O1216" i="10"/>
  <c r="P1216" i="10" s="1"/>
  <c r="O1217" i="10"/>
  <c r="P1217" i="10" s="1"/>
  <c r="O1218" i="10"/>
  <c r="P1218" i="10" s="1"/>
  <c r="O1219" i="10"/>
  <c r="P1219" i="10" s="1"/>
  <c r="O1220" i="10"/>
  <c r="P1220" i="10" s="1"/>
  <c r="O1221" i="10"/>
  <c r="P1221" i="10" s="1"/>
  <c r="O1222" i="10"/>
  <c r="P1222" i="10" s="1"/>
  <c r="O1223" i="10"/>
  <c r="P1223" i="10" s="1"/>
  <c r="O1224" i="10"/>
  <c r="P1224" i="10" s="1"/>
  <c r="O1225" i="10"/>
  <c r="P1225" i="10" s="1"/>
  <c r="O1226" i="10"/>
  <c r="P1226" i="10" s="1"/>
  <c r="O1227" i="10"/>
  <c r="P1227" i="10" s="1"/>
  <c r="O1228" i="10"/>
  <c r="P1228" i="10" s="1"/>
  <c r="O1229" i="10"/>
  <c r="P1229" i="10" s="1"/>
  <c r="O1230" i="10"/>
  <c r="P1230" i="10" s="1"/>
  <c r="O1231" i="10"/>
  <c r="P1231" i="10" s="1"/>
  <c r="O1232" i="10"/>
  <c r="P1232" i="10" s="1"/>
  <c r="O1233" i="10"/>
  <c r="P1233" i="10" s="1"/>
  <c r="O1234" i="10"/>
  <c r="P1234" i="10" s="1"/>
  <c r="O1235" i="10"/>
  <c r="P1235" i="10" s="1"/>
  <c r="O1236" i="10"/>
  <c r="P1236" i="10" s="1"/>
  <c r="O1237" i="10"/>
  <c r="P1237" i="10" s="1"/>
  <c r="O1238" i="10"/>
  <c r="P1238" i="10" s="1"/>
  <c r="O1239" i="10"/>
  <c r="P1239" i="10" s="1"/>
  <c r="O1240" i="10"/>
  <c r="P1240" i="10" s="1"/>
  <c r="O1241" i="10"/>
  <c r="P1241" i="10" s="1"/>
  <c r="O1242" i="10"/>
  <c r="P1242" i="10" s="1"/>
  <c r="O1243" i="10"/>
  <c r="P1243" i="10" s="1"/>
  <c r="O1244" i="10"/>
  <c r="P1244" i="10" s="1"/>
  <c r="O1245" i="10"/>
  <c r="P1245" i="10" s="1"/>
  <c r="O1246" i="10"/>
  <c r="P1246" i="10" s="1"/>
  <c r="O1247" i="10"/>
  <c r="P1247" i="10" s="1"/>
  <c r="O1248" i="10"/>
  <c r="P1248" i="10" s="1"/>
  <c r="O1249" i="10"/>
  <c r="P1249" i="10" s="1"/>
  <c r="O1250" i="10"/>
  <c r="P1250" i="10" s="1"/>
  <c r="O1251" i="10"/>
  <c r="P1251" i="10" s="1"/>
  <c r="O1252" i="10"/>
  <c r="P1252" i="10" s="1"/>
  <c r="O1253" i="10"/>
  <c r="P1253" i="10" s="1"/>
  <c r="O1254" i="10"/>
  <c r="P1254" i="10" s="1"/>
  <c r="O1255" i="10"/>
  <c r="P1255" i="10" s="1"/>
  <c r="O1256" i="10"/>
  <c r="P1256" i="10" s="1"/>
  <c r="O1257" i="10"/>
  <c r="P1257" i="10" s="1"/>
  <c r="O1258" i="10"/>
  <c r="P1258" i="10" s="1"/>
  <c r="O1259" i="10"/>
  <c r="P1259" i="10" s="1"/>
  <c r="O1260" i="10"/>
  <c r="P1260" i="10" s="1"/>
  <c r="O1261" i="10"/>
  <c r="P1261" i="10" s="1"/>
  <c r="O1262" i="10"/>
  <c r="P1262" i="10" s="1"/>
  <c r="O1263" i="10"/>
  <c r="P1263" i="10" s="1"/>
  <c r="O1264" i="10"/>
  <c r="P1264" i="10" s="1"/>
  <c r="O1265" i="10"/>
  <c r="P1265" i="10" s="1"/>
  <c r="O1266" i="10"/>
  <c r="P1266" i="10" s="1"/>
  <c r="O1267" i="10"/>
  <c r="P1267" i="10" s="1"/>
  <c r="O1268" i="10"/>
  <c r="P1268" i="10" s="1"/>
  <c r="O1269" i="10"/>
  <c r="P1269" i="10" s="1"/>
  <c r="O1270" i="10"/>
  <c r="P1270" i="10" s="1"/>
  <c r="O1271" i="10"/>
  <c r="P1271" i="10" s="1"/>
  <c r="O1272" i="10"/>
  <c r="P1272" i="10" s="1"/>
  <c r="O1273" i="10"/>
  <c r="P1273" i="10" s="1"/>
  <c r="O1274" i="10"/>
  <c r="P1274" i="10" s="1"/>
  <c r="O1275" i="10"/>
  <c r="P1275" i="10" s="1"/>
  <c r="O1276" i="10"/>
  <c r="P1276" i="10" s="1"/>
  <c r="O1277" i="10"/>
  <c r="P1277" i="10" s="1"/>
  <c r="O1278" i="10"/>
  <c r="P1278" i="10" s="1"/>
  <c r="O1279" i="10"/>
  <c r="P1279" i="10" s="1"/>
  <c r="O1280" i="10"/>
  <c r="P1280" i="10" s="1"/>
  <c r="O1281" i="10"/>
  <c r="P1281" i="10" s="1"/>
  <c r="O1282" i="10"/>
  <c r="P1282" i="10" s="1"/>
  <c r="O1283" i="10"/>
  <c r="P1283" i="10" s="1"/>
  <c r="O1284" i="10"/>
  <c r="P1284" i="10" s="1"/>
  <c r="O1285" i="10"/>
  <c r="P1285" i="10" s="1"/>
  <c r="O1286" i="10"/>
  <c r="P1286" i="10" s="1"/>
  <c r="O1287" i="10"/>
  <c r="P1287" i="10" s="1"/>
  <c r="O1288" i="10"/>
  <c r="P1288" i="10" s="1"/>
  <c r="O1289" i="10"/>
  <c r="P1289" i="10" s="1"/>
  <c r="O1290" i="10"/>
  <c r="P1290" i="10" s="1"/>
  <c r="O1291" i="10"/>
  <c r="P1291" i="10" s="1"/>
  <c r="O1292" i="10"/>
  <c r="P1292" i="10" s="1"/>
  <c r="O1293" i="10"/>
  <c r="P1293" i="10" s="1"/>
  <c r="O1294" i="10"/>
  <c r="P1294" i="10" s="1"/>
  <c r="O1295" i="10"/>
  <c r="P1295" i="10" s="1"/>
  <c r="O1296" i="10"/>
  <c r="P1296" i="10" s="1"/>
  <c r="O1297" i="10"/>
  <c r="P1297" i="10" s="1"/>
  <c r="O1298" i="10"/>
  <c r="P1298" i="10" s="1"/>
  <c r="O1299" i="10"/>
  <c r="P1299" i="10" s="1"/>
  <c r="O1300" i="10"/>
  <c r="P1300" i="10" s="1"/>
  <c r="O1301" i="10"/>
  <c r="P1301" i="10" s="1"/>
  <c r="O1302" i="10"/>
  <c r="P1302" i="10" s="1"/>
  <c r="O1303" i="10"/>
  <c r="P1303" i="10" s="1"/>
  <c r="O1304" i="10"/>
  <c r="P1304" i="10" s="1"/>
  <c r="O1305" i="10"/>
  <c r="P1305" i="10" s="1"/>
  <c r="O1306" i="10"/>
  <c r="P1306" i="10" s="1"/>
  <c r="O1307" i="10"/>
  <c r="P1307" i="10" s="1"/>
  <c r="O1308" i="10"/>
  <c r="P1308" i="10" s="1"/>
  <c r="O1309" i="10"/>
  <c r="P1309" i="10" s="1"/>
  <c r="O1310" i="10"/>
  <c r="P1310" i="10" s="1"/>
  <c r="O1311" i="10"/>
  <c r="P1311" i="10" s="1"/>
  <c r="O1312" i="10"/>
  <c r="P1312" i="10" s="1"/>
  <c r="O1313" i="10"/>
  <c r="P1313" i="10" s="1"/>
  <c r="O1314" i="10"/>
  <c r="P1314" i="10" s="1"/>
  <c r="O1315" i="10"/>
  <c r="P1315" i="10" s="1"/>
  <c r="O1316" i="10"/>
  <c r="P1316" i="10" s="1"/>
  <c r="O1317" i="10"/>
  <c r="P1317" i="10" s="1"/>
  <c r="O1318" i="10"/>
  <c r="P1318" i="10" s="1"/>
  <c r="O1319" i="10"/>
  <c r="P1319" i="10" s="1"/>
  <c r="O1320" i="10"/>
  <c r="P1320" i="10" s="1"/>
  <c r="O1321" i="10"/>
  <c r="P1321" i="10" s="1"/>
  <c r="O1322" i="10"/>
  <c r="P1322" i="10" s="1"/>
  <c r="O1323" i="10"/>
  <c r="P1323" i="10" s="1"/>
  <c r="O1324" i="10"/>
  <c r="P1324" i="10" s="1"/>
  <c r="O1325" i="10"/>
  <c r="P1325" i="10" s="1"/>
  <c r="O1326" i="10"/>
  <c r="P1326" i="10" s="1"/>
  <c r="O1327" i="10"/>
  <c r="P1327" i="10" s="1"/>
  <c r="O1328" i="10"/>
  <c r="P1328" i="10" s="1"/>
  <c r="O1329" i="10"/>
  <c r="P1329" i="10" s="1"/>
  <c r="O1330" i="10"/>
  <c r="P1330" i="10" s="1"/>
  <c r="O1331" i="10"/>
  <c r="P1331" i="10" s="1"/>
  <c r="O1332" i="10"/>
  <c r="P1332" i="10" s="1"/>
  <c r="O1333" i="10"/>
  <c r="P1333" i="10" s="1"/>
  <c r="O1334" i="10"/>
  <c r="P1334" i="10" s="1"/>
  <c r="O1335" i="10"/>
  <c r="P1335" i="10" s="1"/>
  <c r="O1336" i="10"/>
  <c r="P1336" i="10" s="1"/>
  <c r="O1337" i="10"/>
  <c r="P1337" i="10" s="1"/>
  <c r="O1338" i="10"/>
  <c r="P1338" i="10" s="1"/>
  <c r="O1339" i="10"/>
  <c r="P1339" i="10" s="1"/>
  <c r="O1340" i="10"/>
  <c r="P1340" i="10" s="1"/>
  <c r="O1341" i="10"/>
  <c r="P1341" i="10" s="1"/>
  <c r="O1342" i="10"/>
  <c r="P1342" i="10" s="1"/>
  <c r="O1343" i="10"/>
  <c r="P1343" i="10" s="1"/>
  <c r="O1344" i="10"/>
  <c r="P1344" i="10" s="1"/>
  <c r="O1345" i="10"/>
  <c r="P1345" i="10" s="1"/>
  <c r="O1346" i="10"/>
  <c r="P1346" i="10" s="1"/>
  <c r="O1347" i="10"/>
  <c r="P1347" i="10" s="1"/>
  <c r="O1348" i="10"/>
  <c r="P1348" i="10" s="1"/>
  <c r="O1349" i="10"/>
  <c r="P1349" i="10" s="1"/>
  <c r="O1350" i="10"/>
  <c r="P1350" i="10" s="1"/>
  <c r="O1351" i="10"/>
  <c r="P1351" i="10" s="1"/>
  <c r="O1352" i="10"/>
  <c r="P1352" i="10" s="1"/>
  <c r="O1353" i="10"/>
  <c r="P1353" i="10" s="1"/>
  <c r="O1354" i="10"/>
  <c r="P1354" i="10" s="1"/>
  <c r="O1355" i="10"/>
  <c r="P1355" i="10" s="1"/>
  <c r="O1356" i="10"/>
  <c r="P1356" i="10" s="1"/>
  <c r="O1357" i="10"/>
  <c r="P1357" i="10" s="1"/>
  <c r="O1358" i="10"/>
  <c r="P1358" i="10" s="1"/>
  <c r="O1359" i="10"/>
  <c r="P1359" i="10" s="1"/>
  <c r="O1360" i="10"/>
  <c r="P1360" i="10" s="1"/>
  <c r="O1361" i="10"/>
  <c r="P1361" i="10" s="1"/>
  <c r="O1362" i="10"/>
  <c r="P1362" i="10" s="1"/>
  <c r="O1363" i="10"/>
  <c r="P1363" i="10" s="1"/>
  <c r="O1364" i="10"/>
  <c r="P1364" i="10" s="1"/>
  <c r="O1365" i="10"/>
  <c r="P1365" i="10" s="1"/>
  <c r="O1366" i="10"/>
  <c r="P1366" i="10" s="1"/>
  <c r="O1367" i="10"/>
  <c r="P1367" i="10" s="1"/>
  <c r="O1368" i="10"/>
  <c r="P1368" i="10" s="1"/>
  <c r="O1369" i="10"/>
  <c r="P1369" i="10" s="1"/>
  <c r="O1370" i="10"/>
  <c r="P1370" i="10" s="1"/>
  <c r="O1371" i="10"/>
  <c r="P1371" i="10" s="1"/>
  <c r="O1372" i="10"/>
  <c r="P1372" i="10" s="1"/>
  <c r="O1373" i="10"/>
  <c r="P1373" i="10" s="1"/>
  <c r="O1374" i="10"/>
  <c r="P1374" i="10" s="1"/>
  <c r="O1375" i="10"/>
  <c r="P1375" i="10" s="1"/>
  <c r="O1376" i="10"/>
  <c r="P1376" i="10" s="1"/>
  <c r="O1377" i="10"/>
  <c r="P1377" i="10" s="1"/>
  <c r="O1378" i="10"/>
  <c r="P1378" i="10" s="1"/>
  <c r="O1379" i="10"/>
  <c r="P1379" i="10" s="1"/>
  <c r="O1380" i="10"/>
  <c r="P1380" i="10" s="1"/>
  <c r="O1381" i="10"/>
  <c r="P1381" i="10" s="1"/>
  <c r="O1382" i="10"/>
  <c r="P1382" i="10" s="1"/>
  <c r="O1383" i="10"/>
  <c r="P1383" i="10" s="1"/>
  <c r="O1384" i="10"/>
  <c r="P1384" i="10" s="1"/>
  <c r="O1385" i="10"/>
  <c r="P1385" i="10" s="1"/>
  <c r="O1386" i="10"/>
  <c r="P1386" i="10" s="1"/>
  <c r="O1387" i="10"/>
  <c r="P1387" i="10" s="1"/>
  <c r="O1388" i="10"/>
  <c r="P1388" i="10" s="1"/>
  <c r="O1389" i="10"/>
  <c r="P1389" i="10" s="1"/>
  <c r="O1390" i="10"/>
  <c r="P1390" i="10" s="1"/>
  <c r="O1391" i="10"/>
  <c r="P1391" i="10" s="1"/>
  <c r="O1392" i="10"/>
  <c r="P1392" i="10" s="1"/>
  <c r="O1393" i="10"/>
  <c r="P1393" i="10" s="1"/>
  <c r="O1394" i="10"/>
  <c r="P1394" i="10" s="1"/>
  <c r="O1395" i="10"/>
  <c r="P1395" i="10" s="1"/>
  <c r="O1396" i="10"/>
  <c r="P1396" i="10" s="1"/>
  <c r="O1397" i="10"/>
  <c r="P1397" i="10" s="1"/>
  <c r="O1398" i="10"/>
  <c r="P1398" i="10" s="1"/>
  <c r="O1399" i="10"/>
  <c r="P1399" i="10" s="1"/>
  <c r="O1400" i="10"/>
  <c r="P1400" i="10" s="1"/>
  <c r="O1401" i="10"/>
  <c r="P1401" i="10" s="1"/>
  <c r="O1402" i="10"/>
  <c r="P1402" i="10" s="1"/>
  <c r="O1403" i="10"/>
  <c r="P1403" i="10" s="1"/>
  <c r="O1404" i="10"/>
  <c r="P1404" i="10" s="1"/>
  <c r="O1405" i="10"/>
  <c r="P1405" i="10" s="1"/>
  <c r="O1406" i="10"/>
  <c r="P1406" i="10" s="1"/>
  <c r="O1407" i="10"/>
  <c r="P1407" i="10" s="1"/>
  <c r="O1408" i="10"/>
  <c r="P1408" i="10" s="1"/>
  <c r="O1409" i="10"/>
  <c r="P1409" i="10" s="1"/>
  <c r="O1410" i="10"/>
  <c r="P1410" i="10" s="1"/>
  <c r="O1411" i="10"/>
  <c r="P1411" i="10" s="1"/>
  <c r="O1412" i="10"/>
  <c r="P1412" i="10" s="1"/>
  <c r="O1413" i="10"/>
  <c r="P1413" i="10" s="1"/>
  <c r="O1414" i="10"/>
  <c r="P1414" i="10" s="1"/>
  <c r="O1415" i="10"/>
  <c r="P1415" i="10" s="1"/>
  <c r="O1416" i="10"/>
  <c r="P1416" i="10" s="1"/>
  <c r="O1417" i="10"/>
  <c r="P1417" i="10" s="1"/>
  <c r="O1418" i="10"/>
  <c r="P1418" i="10" s="1"/>
  <c r="O1419" i="10"/>
  <c r="P1419" i="10" s="1"/>
  <c r="O1420" i="10"/>
  <c r="P1420" i="10" s="1"/>
  <c r="O1421" i="10"/>
  <c r="P1421" i="10" s="1"/>
  <c r="O1422" i="10"/>
  <c r="P1422" i="10" s="1"/>
  <c r="O1423" i="10"/>
  <c r="P1423" i="10" s="1"/>
  <c r="O1424" i="10"/>
  <c r="P1424" i="10" s="1"/>
  <c r="O1425" i="10"/>
  <c r="P1425" i="10" s="1"/>
  <c r="O1426" i="10"/>
  <c r="P1426" i="10" s="1"/>
  <c r="O1427" i="10"/>
  <c r="P1427" i="10" s="1"/>
  <c r="O1428" i="10"/>
  <c r="P1428" i="10" s="1"/>
  <c r="O1429" i="10"/>
  <c r="P1429" i="10" s="1"/>
  <c r="O1430" i="10"/>
  <c r="P1430" i="10" s="1"/>
  <c r="O1431" i="10"/>
  <c r="P1431" i="10" s="1"/>
  <c r="O1432" i="10"/>
  <c r="P1432" i="10" s="1"/>
  <c r="O1433" i="10"/>
  <c r="P1433" i="10" s="1"/>
  <c r="O1434" i="10"/>
  <c r="P1434" i="10" s="1"/>
  <c r="O1435" i="10"/>
  <c r="P1435" i="10" s="1"/>
  <c r="O1436" i="10"/>
  <c r="P1436" i="10" s="1"/>
  <c r="O1437" i="10"/>
  <c r="P1437" i="10" s="1"/>
  <c r="O1438" i="10"/>
  <c r="P1438" i="10" s="1"/>
  <c r="O1439" i="10"/>
  <c r="P1439" i="10" s="1"/>
  <c r="O1440" i="10"/>
  <c r="P1440" i="10" s="1"/>
  <c r="O1441" i="10"/>
  <c r="P1441" i="10" s="1"/>
  <c r="O1442" i="10"/>
  <c r="P1442" i="10" s="1"/>
  <c r="O1443" i="10"/>
  <c r="P1443" i="10" s="1"/>
  <c r="O1444" i="10"/>
  <c r="P1444" i="10" s="1"/>
  <c r="O1445" i="10"/>
  <c r="P1445" i="10" s="1"/>
  <c r="O1446" i="10"/>
  <c r="P1446" i="10" s="1"/>
  <c r="O1447" i="10"/>
  <c r="P1447" i="10" s="1"/>
  <c r="O1448" i="10"/>
  <c r="P1448" i="10" s="1"/>
  <c r="O1449" i="10"/>
  <c r="P1449" i="10" s="1"/>
  <c r="O1450" i="10"/>
  <c r="P1450" i="10" s="1"/>
  <c r="O1451" i="10"/>
  <c r="P1451" i="10" s="1"/>
  <c r="O1452" i="10"/>
  <c r="P1452" i="10" s="1"/>
  <c r="O1453" i="10"/>
  <c r="P1453" i="10" s="1"/>
  <c r="O1454" i="10"/>
  <c r="P1454" i="10" s="1"/>
  <c r="O1455" i="10"/>
  <c r="P1455" i="10" s="1"/>
  <c r="O1456" i="10"/>
  <c r="P1456" i="10" s="1"/>
  <c r="O1457" i="10"/>
  <c r="P1457" i="10" s="1"/>
  <c r="O1458" i="10"/>
  <c r="P1458" i="10" s="1"/>
  <c r="O1459" i="10"/>
  <c r="P1459" i="10" s="1"/>
  <c r="O1460" i="10"/>
  <c r="P1460" i="10" s="1"/>
  <c r="O1461" i="10"/>
  <c r="P1461" i="10" s="1"/>
  <c r="O1462" i="10"/>
  <c r="P1462" i="10" s="1"/>
  <c r="O1463" i="10"/>
  <c r="P1463" i="10" s="1"/>
  <c r="O1464" i="10"/>
  <c r="P1464" i="10" s="1"/>
  <c r="O1465" i="10"/>
  <c r="P1465" i="10" s="1"/>
  <c r="O1466" i="10"/>
  <c r="P1466" i="10" s="1"/>
  <c r="O1467" i="10"/>
  <c r="P1467" i="10" s="1"/>
  <c r="O1468" i="10"/>
  <c r="P1468" i="10" s="1"/>
  <c r="O1469" i="10"/>
  <c r="P1469" i="10" s="1"/>
  <c r="O1470" i="10"/>
  <c r="P1470" i="10" s="1"/>
  <c r="O1471" i="10"/>
  <c r="P1471" i="10" s="1"/>
  <c r="O1472" i="10"/>
  <c r="P1472" i="10" s="1"/>
  <c r="O1473" i="10"/>
  <c r="P1473" i="10" s="1"/>
  <c r="O1474" i="10"/>
  <c r="P1474" i="10" s="1"/>
  <c r="O1475" i="10"/>
  <c r="P1475" i="10" s="1"/>
  <c r="O1476" i="10"/>
  <c r="P1476" i="10" s="1"/>
  <c r="O1477" i="10"/>
  <c r="P1477" i="10" s="1"/>
  <c r="O1478" i="10"/>
  <c r="P1478" i="10" s="1"/>
  <c r="O1479" i="10"/>
  <c r="P1479" i="10" s="1"/>
  <c r="O1480" i="10"/>
  <c r="P1480" i="10" s="1"/>
  <c r="O1481" i="10"/>
  <c r="P1481" i="10" s="1"/>
  <c r="O1482" i="10"/>
  <c r="P1482" i="10" s="1"/>
  <c r="O1483" i="10"/>
  <c r="P1483" i="10" s="1"/>
  <c r="O1484" i="10"/>
  <c r="P1484" i="10" s="1"/>
  <c r="O1485" i="10"/>
  <c r="P1485" i="10" s="1"/>
  <c r="O1486" i="10"/>
  <c r="P1486" i="10" s="1"/>
  <c r="O1487" i="10"/>
  <c r="P1487" i="10" s="1"/>
  <c r="O1488" i="10"/>
  <c r="P1488" i="10" s="1"/>
  <c r="O1489" i="10"/>
  <c r="P1489" i="10" s="1"/>
  <c r="O1490" i="10"/>
  <c r="P1490" i="10" s="1"/>
  <c r="O1491" i="10"/>
  <c r="P1491" i="10" s="1"/>
  <c r="O1492" i="10"/>
  <c r="P1492" i="10" s="1"/>
  <c r="O1493" i="10"/>
  <c r="P1493" i="10" s="1"/>
  <c r="O1494" i="10"/>
  <c r="P1494" i="10" s="1"/>
  <c r="O1495" i="10"/>
  <c r="P1495" i="10" s="1"/>
  <c r="O1496" i="10"/>
  <c r="P1496" i="10" s="1"/>
  <c r="O1497" i="10"/>
  <c r="P1497" i="10" s="1"/>
  <c r="O1498" i="10"/>
  <c r="P1498" i="10" s="1"/>
  <c r="O1499" i="10"/>
  <c r="P1499" i="10" s="1"/>
  <c r="O1500" i="10"/>
  <c r="P1500" i="10" s="1"/>
  <c r="O1501" i="10"/>
  <c r="P1501" i="10" s="1"/>
  <c r="O1502" i="10"/>
  <c r="P1502" i="10" s="1"/>
  <c r="O1503" i="10"/>
  <c r="P1503" i="10" s="1"/>
  <c r="O1504" i="10"/>
  <c r="P1504" i="10" s="1"/>
  <c r="O1505" i="10"/>
  <c r="P1505" i="10" s="1"/>
  <c r="O1506" i="10"/>
  <c r="P1506" i="10" s="1"/>
  <c r="O1507" i="10"/>
  <c r="P1507" i="10" s="1"/>
  <c r="O1508" i="10"/>
  <c r="P1508" i="10" s="1"/>
  <c r="O1509" i="10"/>
  <c r="P1509" i="10" s="1"/>
  <c r="O1510" i="10"/>
  <c r="P1510" i="10" s="1"/>
  <c r="O1511" i="10"/>
  <c r="P1511" i="10" s="1"/>
  <c r="O1512" i="10"/>
  <c r="P1512" i="10" s="1"/>
  <c r="O1513" i="10"/>
  <c r="P1513" i="10" s="1"/>
  <c r="O1514" i="10"/>
  <c r="P1514" i="10" s="1"/>
  <c r="O1515" i="10"/>
  <c r="P1515" i="10" s="1"/>
  <c r="O1516" i="10"/>
  <c r="P1516" i="10" s="1"/>
  <c r="O1517" i="10"/>
  <c r="P1517" i="10" s="1"/>
  <c r="O1518" i="10"/>
  <c r="P1518" i="10" s="1"/>
  <c r="O1519" i="10"/>
  <c r="P1519" i="10" s="1"/>
  <c r="O1520" i="10"/>
  <c r="P1520" i="10" s="1"/>
  <c r="O1521" i="10"/>
  <c r="P1521" i="10" s="1"/>
  <c r="O1522" i="10"/>
  <c r="P1522" i="10" s="1"/>
  <c r="O1523" i="10"/>
  <c r="P1523" i="10" s="1"/>
  <c r="O1524" i="10"/>
  <c r="P1524" i="10" s="1"/>
  <c r="O1525" i="10"/>
  <c r="P1525" i="10" s="1"/>
  <c r="O1526" i="10"/>
  <c r="P1526" i="10" s="1"/>
  <c r="O1527" i="10"/>
  <c r="P1527" i="10" s="1"/>
  <c r="O1528" i="10"/>
  <c r="P1528" i="10" s="1"/>
  <c r="O1529" i="10"/>
  <c r="P1529" i="10" s="1"/>
  <c r="O1530" i="10"/>
  <c r="P1530" i="10" s="1"/>
  <c r="O1531" i="10"/>
  <c r="P1531" i="10" s="1"/>
  <c r="O1532" i="10"/>
  <c r="P1532" i="10" s="1"/>
  <c r="O1533" i="10"/>
  <c r="P1533" i="10" s="1"/>
  <c r="O1534" i="10"/>
  <c r="P1534" i="10" s="1"/>
  <c r="O1535" i="10"/>
  <c r="P1535" i="10" s="1"/>
  <c r="O1536" i="10"/>
  <c r="P1536" i="10" s="1"/>
  <c r="O1537" i="10"/>
  <c r="P1537" i="10" s="1"/>
  <c r="O1538" i="10"/>
  <c r="P1538" i="10" s="1"/>
  <c r="O1539" i="10"/>
  <c r="P1539" i="10" s="1"/>
  <c r="O1540" i="10"/>
  <c r="P1540" i="10" s="1"/>
  <c r="O1541" i="10"/>
  <c r="P1541" i="10" s="1"/>
  <c r="O1542" i="10"/>
  <c r="P1542" i="10" s="1"/>
  <c r="O1543" i="10"/>
  <c r="P1543" i="10" s="1"/>
  <c r="O1544" i="10"/>
  <c r="P1544" i="10" s="1"/>
  <c r="O1545" i="10"/>
  <c r="P1545" i="10" s="1"/>
  <c r="O1546" i="10"/>
  <c r="P1546" i="10" s="1"/>
  <c r="O1547" i="10"/>
  <c r="P1547" i="10" s="1"/>
  <c r="O1548" i="10"/>
  <c r="P1548" i="10" s="1"/>
  <c r="O1549" i="10"/>
  <c r="P1549" i="10" s="1"/>
  <c r="O1550" i="10"/>
  <c r="P1550" i="10" s="1"/>
  <c r="O1551" i="10"/>
  <c r="P1551" i="10" s="1"/>
  <c r="O1552" i="10"/>
  <c r="P1552" i="10" s="1"/>
  <c r="O1553" i="10"/>
  <c r="P1553" i="10" s="1"/>
  <c r="O1554" i="10"/>
  <c r="P1554" i="10" s="1"/>
  <c r="O1555" i="10"/>
  <c r="P1555" i="10" s="1"/>
  <c r="O1556" i="10"/>
  <c r="P1556" i="10" s="1"/>
  <c r="O1557" i="10"/>
  <c r="P1557" i="10" s="1"/>
  <c r="O1558" i="10"/>
  <c r="P1558" i="10" s="1"/>
  <c r="O1559" i="10"/>
  <c r="P1559" i="10" s="1"/>
  <c r="O1560" i="10"/>
  <c r="P1560" i="10" s="1"/>
  <c r="O1561" i="10"/>
  <c r="P1561" i="10" s="1"/>
  <c r="O1562" i="10"/>
  <c r="P1562" i="10" s="1"/>
  <c r="O1563" i="10"/>
  <c r="P1563" i="10" s="1"/>
  <c r="O1564" i="10"/>
  <c r="P1564" i="10" s="1"/>
  <c r="O1565" i="10"/>
  <c r="P1565" i="10" s="1"/>
  <c r="O1566" i="10"/>
  <c r="P1566" i="10" s="1"/>
  <c r="O1567" i="10"/>
  <c r="P1567" i="10" s="1"/>
  <c r="O1568" i="10"/>
  <c r="P1568" i="10" s="1"/>
  <c r="O1569" i="10"/>
  <c r="P1569" i="10" s="1"/>
  <c r="O1570" i="10"/>
  <c r="P1570" i="10" s="1"/>
  <c r="O1571" i="10"/>
  <c r="P1571" i="10" s="1"/>
  <c r="O1572" i="10"/>
  <c r="P1572" i="10" s="1"/>
  <c r="O1573" i="10"/>
  <c r="P1573" i="10" s="1"/>
  <c r="O1574" i="10"/>
  <c r="P1574" i="10" s="1"/>
  <c r="O1575" i="10"/>
  <c r="P1575" i="10" s="1"/>
  <c r="O1576" i="10"/>
  <c r="P1576" i="10" s="1"/>
  <c r="O1577" i="10"/>
  <c r="P1577" i="10" s="1"/>
  <c r="O1578" i="10"/>
  <c r="P1578" i="10" s="1"/>
  <c r="O1579" i="10"/>
  <c r="P1579" i="10" s="1"/>
  <c r="O1580" i="10"/>
  <c r="P1580" i="10" s="1"/>
  <c r="O1581" i="10"/>
  <c r="P1581" i="10" s="1"/>
  <c r="O1582" i="10"/>
  <c r="P1582" i="10" s="1"/>
  <c r="O1583" i="10"/>
  <c r="P1583" i="10" s="1"/>
  <c r="O1584" i="10"/>
  <c r="P1584" i="10" s="1"/>
  <c r="O1585" i="10"/>
  <c r="P1585" i="10" s="1"/>
  <c r="O1586" i="10"/>
  <c r="P1586" i="10" s="1"/>
  <c r="O1587" i="10"/>
  <c r="P1587" i="10" s="1"/>
  <c r="O1588" i="10"/>
  <c r="P1588" i="10" s="1"/>
  <c r="O1589" i="10"/>
  <c r="P1589" i="10" s="1"/>
  <c r="O1590" i="10"/>
  <c r="P1590" i="10" s="1"/>
  <c r="O1591" i="10"/>
  <c r="P1591" i="10" s="1"/>
  <c r="O1592" i="10"/>
  <c r="P1592" i="10" s="1"/>
  <c r="O1593" i="10"/>
  <c r="P1593" i="10" s="1"/>
  <c r="O1594" i="10"/>
  <c r="P1594" i="10" s="1"/>
  <c r="O1595" i="10"/>
  <c r="P1595" i="10" s="1"/>
  <c r="O1596" i="10"/>
  <c r="P1596" i="10" s="1"/>
  <c r="O1597" i="10"/>
  <c r="P1597" i="10" s="1"/>
  <c r="O1598" i="10"/>
  <c r="P1598" i="10" s="1"/>
  <c r="O1599" i="10"/>
  <c r="P1599" i="10" s="1"/>
  <c r="O1600" i="10"/>
  <c r="P1600" i="10" s="1"/>
  <c r="O1601" i="10"/>
  <c r="P1601" i="10" s="1"/>
  <c r="O1602" i="10"/>
  <c r="P1602" i="10" s="1"/>
  <c r="O1603" i="10"/>
  <c r="P1603" i="10" s="1"/>
  <c r="O1604" i="10"/>
  <c r="P1604" i="10" s="1"/>
  <c r="O1605" i="10"/>
  <c r="P1605" i="10" s="1"/>
  <c r="O1606" i="10"/>
  <c r="P1606" i="10" s="1"/>
  <c r="O1607" i="10"/>
  <c r="P1607" i="10" s="1"/>
  <c r="O1608" i="10"/>
  <c r="P1608" i="10" s="1"/>
  <c r="O1609" i="10"/>
  <c r="P1609" i="10" s="1"/>
  <c r="O1610" i="10"/>
  <c r="P1610" i="10" s="1"/>
  <c r="O1611" i="10"/>
  <c r="P1611" i="10" s="1"/>
  <c r="O1612" i="10"/>
  <c r="P1612" i="10" s="1"/>
  <c r="O1613" i="10"/>
  <c r="P1613" i="10" s="1"/>
  <c r="O1614" i="10"/>
  <c r="P1614" i="10" s="1"/>
  <c r="O1615" i="10"/>
  <c r="P1615" i="10" s="1"/>
  <c r="O1616" i="10"/>
  <c r="P1616" i="10" s="1"/>
  <c r="O1617" i="10"/>
  <c r="P1617" i="10" s="1"/>
  <c r="O1618" i="10"/>
  <c r="P1618" i="10" s="1"/>
  <c r="O1619" i="10"/>
  <c r="P1619" i="10" s="1"/>
  <c r="O1620" i="10"/>
  <c r="P1620" i="10" s="1"/>
  <c r="O1621" i="10"/>
  <c r="P1621" i="10" s="1"/>
  <c r="O1622" i="10"/>
  <c r="P1622" i="10" s="1"/>
  <c r="O1623" i="10"/>
  <c r="P1623" i="10" s="1"/>
  <c r="O1624" i="10"/>
  <c r="P1624" i="10" s="1"/>
  <c r="O1625" i="10"/>
  <c r="P1625" i="10" s="1"/>
  <c r="O1626" i="10"/>
  <c r="P1626" i="10" s="1"/>
  <c r="O1627" i="10"/>
  <c r="P1627" i="10" s="1"/>
  <c r="O1628" i="10"/>
  <c r="P1628" i="10" s="1"/>
  <c r="O1629" i="10"/>
  <c r="P1629" i="10" s="1"/>
  <c r="O1630" i="10"/>
  <c r="P1630" i="10" s="1"/>
  <c r="O1631" i="10"/>
  <c r="P1631" i="10" s="1"/>
  <c r="O1632" i="10"/>
  <c r="P1632" i="10" s="1"/>
  <c r="O1633" i="10"/>
  <c r="P1633" i="10" s="1"/>
  <c r="O1634" i="10"/>
  <c r="P1634" i="10" s="1"/>
  <c r="O1635" i="10"/>
  <c r="P1635" i="10" s="1"/>
  <c r="O1636" i="10"/>
  <c r="P1636" i="10" s="1"/>
  <c r="O1637" i="10"/>
  <c r="P1637" i="10" s="1"/>
  <c r="O1638" i="10"/>
  <c r="P1638" i="10" s="1"/>
  <c r="O1639" i="10"/>
  <c r="P1639" i="10" s="1"/>
  <c r="O1640" i="10"/>
  <c r="P1640" i="10" s="1"/>
  <c r="O1641" i="10"/>
  <c r="P1641" i="10" s="1"/>
  <c r="O1642" i="10"/>
  <c r="P1642" i="10" s="1"/>
  <c r="O1643" i="10"/>
  <c r="O1644" i="10"/>
  <c r="P1644" i="10" s="1"/>
  <c r="O1645" i="10"/>
  <c r="P1645" i="10" s="1"/>
  <c r="O1646" i="10"/>
  <c r="P1646" i="10" s="1"/>
  <c r="O1647" i="10"/>
  <c r="P1647" i="10" s="1"/>
  <c r="O1648" i="10"/>
  <c r="P1648" i="10" s="1"/>
  <c r="O1649" i="10"/>
  <c r="P1649" i="10" s="1"/>
  <c r="O1650" i="10"/>
  <c r="P1650" i="10" s="1"/>
  <c r="O1651" i="10"/>
  <c r="P1651" i="10" s="1"/>
  <c r="O1652" i="10"/>
  <c r="P1652" i="10" s="1"/>
  <c r="O1653" i="10"/>
  <c r="P1653" i="10" s="1"/>
  <c r="O1654" i="10"/>
  <c r="P1654" i="10" s="1"/>
  <c r="O1655" i="10"/>
  <c r="P1655" i="10" s="1"/>
  <c r="O1656" i="10"/>
  <c r="P1656" i="10" s="1"/>
  <c r="O1657" i="10"/>
  <c r="P1657" i="10" s="1"/>
  <c r="O1658" i="10"/>
  <c r="P1658" i="10" s="1"/>
  <c r="O1659" i="10"/>
  <c r="P1659" i="10" s="1"/>
  <c r="O1660" i="10"/>
  <c r="P1660" i="10" s="1"/>
  <c r="O1661" i="10"/>
  <c r="P1661" i="10" s="1"/>
  <c r="O1662" i="10"/>
  <c r="P1662" i="10" s="1"/>
  <c r="O1663" i="10"/>
  <c r="P1663" i="10" s="1"/>
  <c r="O1664" i="10"/>
  <c r="P1664" i="10" s="1"/>
  <c r="O1665" i="10"/>
  <c r="P1665" i="10" s="1"/>
  <c r="O1666" i="10"/>
  <c r="P1666" i="10" s="1"/>
  <c r="O1667" i="10"/>
  <c r="P1667" i="10" s="1"/>
  <c r="O1668" i="10"/>
  <c r="P1668" i="10" s="1"/>
  <c r="O1669" i="10"/>
  <c r="P1669" i="10" s="1"/>
  <c r="O1670" i="10"/>
  <c r="P1670" i="10" s="1"/>
  <c r="O1671" i="10"/>
  <c r="P1671" i="10" s="1"/>
  <c r="O1672" i="10"/>
  <c r="P1672" i="10" s="1"/>
  <c r="O1673" i="10"/>
  <c r="P1673" i="10" s="1"/>
  <c r="O1674" i="10"/>
  <c r="P1674" i="10" s="1"/>
  <c r="O1675" i="10"/>
  <c r="P1675" i="10" s="1"/>
  <c r="O1676" i="10"/>
  <c r="P1676" i="10" s="1"/>
  <c r="O1677" i="10"/>
  <c r="P1677" i="10" s="1"/>
  <c r="O1678" i="10"/>
  <c r="P1678" i="10" s="1"/>
  <c r="O1679" i="10"/>
  <c r="P1679" i="10" s="1"/>
  <c r="O1680" i="10"/>
  <c r="P1680" i="10" s="1"/>
  <c r="O1681" i="10"/>
  <c r="P1681" i="10" s="1"/>
  <c r="O1682" i="10"/>
  <c r="P1682" i="10" s="1"/>
  <c r="O1683" i="10"/>
  <c r="P1683" i="10" s="1"/>
  <c r="O1684" i="10"/>
  <c r="P1684" i="10" s="1"/>
  <c r="O1685" i="10"/>
  <c r="P1685" i="10" s="1"/>
  <c r="O1686" i="10"/>
  <c r="P1686" i="10" s="1"/>
  <c r="O1687" i="10"/>
  <c r="P1687" i="10" s="1"/>
  <c r="O1688" i="10"/>
  <c r="P1688" i="10" s="1"/>
  <c r="O1689" i="10"/>
  <c r="P1689" i="10" s="1"/>
  <c r="O1690" i="10"/>
  <c r="P1690" i="10" s="1"/>
  <c r="O1691" i="10"/>
  <c r="P1691" i="10" s="1"/>
  <c r="O1692" i="10"/>
  <c r="P1692" i="10" s="1"/>
  <c r="O1693" i="10"/>
  <c r="P1693" i="10" s="1"/>
  <c r="O1694" i="10"/>
  <c r="P1694" i="10" s="1"/>
  <c r="O1695" i="10"/>
  <c r="P1695" i="10" s="1"/>
  <c r="O1696" i="10"/>
  <c r="P1696" i="10" s="1"/>
  <c r="O1697" i="10"/>
  <c r="P1697" i="10" s="1"/>
  <c r="O1698" i="10"/>
  <c r="P1698" i="10" s="1"/>
  <c r="O1699" i="10"/>
  <c r="P1699" i="10" s="1"/>
  <c r="O1700" i="10"/>
  <c r="P1700" i="10" s="1"/>
  <c r="O1701" i="10"/>
  <c r="P1701" i="10" s="1"/>
  <c r="O1702" i="10"/>
  <c r="P1702" i="10" s="1"/>
  <c r="O1703" i="10"/>
  <c r="P1703" i="10" s="1"/>
  <c r="O1704" i="10"/>
  <c r="P1704" i="10" s="1"/>
  <c r="O1705" i="10"/>
  <c r="P1705" i="10" s="1"/>
  <c r="O1706" i="10"/>
  <c r="P1706" i="10" s="1"/>
  <c r="O1707" i="10"/>
  <c r="P1707" i="10" s="1"/>
  <c r="O1708" i="10"/>
  <c r="P1708" i="10" s="1"/>
  <c r="O1709" i="10"/>
  <c r="P1709" i="10" s="1"/>
  <c r="O1710" i="10"/>
  <c r="P1710" i="10" s="1"/>
  <c r="O1711" i="10"/>
  <c r="P1711" i="10" s="1"/>
  <c r="O1712" i="10"/>
  <c r="P1712" i="10" s="1"/>
  <c r="O1713" i="10"/>
  <c r="P1713" i="10" s="1"/>
  <c r="O1714" i="10"/>
  <c r="P1714" i="10" s="1"/>
  <c r="O1715" i="10"/>
  <c r="P1715" i="10" s="1"/>
  <c r="O1716" i="10"/>
  <c r="P1716" i="10" s="1"/>
  <c r="O1717" i="10"/>
  <c r="P1717" i="10" s="1"/>
  <c r="O1718" i="10"/>
  <c r="P1718" i="10" s="1"/>
  <c r="O1719" i="10"/>
  <c r="P1719" i="10" s="1"/>
  <c r="O1720" i="10"/>
  <c r="P1720" i="10" s="1"/>
  <c r="O1721" i="10"/>
  <c r="P1721" i="10" s="1"/>
  <c r="O1722" i="10"/>
  <c r="P1722" i="10" s="1"/>
  <c r="O1723" i="10"/>
  <c r="P1723" i="10" s="1"/>
  <c r="O1724" i="10"/>
  <c r="P1724" i="10" s="1"/>
  <c r="O1725" i="10"/>
  <c r="P1725" i="10" s="1"/>
  <c r="O1726" i="10"/>
  <c r="P1726" i="10" s="1"/>
  <c r="O1727" i="10"/>
  <c r="P1727" i="10" s="1"/>
  <c r="O1728" i="10"/>
  <c r="P1728" i="10" s="1"/>
  <c r="O1729" i="10"/>
  <c r="P1729" i="10" s="1"/>
  <c r="O1730" i="10"/>
  <c r="P1730" i="10" s="1"/>
  <c r="O1731" i="10"/>
  <c r="P1731" i="10" s="1"/>
  <c r="O1732" i="10"/>
  <c r="P1732" i="10" s="1"/>
  <c r="O1733" i="10"/>
  <c r="P1733" i="10" s="1"/>
  <c r="O1734" i="10"/>
  <c r="P1734" i="10" s="1"/>
  <c r="O1735" i="10"/>
  <c r="P1735" i="10" s="1"/>
  <c r="O1736" i="10"/>
  <c r="P1736" i="10" s="1"/>
  <c r="O1737" i="10"/>
  <c r="P1737" i="10" s="1"/>
  <c r="O1738" i="10"/>
  <c r="P1738" i="10" s="1"/>
  <c r="O1739" i="10"/>
  <c r="P1739" i="10" s="1"/>
  <c r="O1740" i="10"/>
  <c r="P1740" i="10" s="1"/>
  <c r="O1741" i="10"/>
  <c r="P1741" i="10" s="1"/>
  <c r="O1742" i="10"/>
  <c r="P1742" i="10" s="1"/>
  <c r="O1743" i="10"/>
  <c r="P1743" i="10" s="1"/>
  <c r="O1744" i="10"/>
  <c r="P1744" i="10" s="1"/>
  <c r="O1745" i="10"/>
  <c r="P1745" i="10" s="1"/>
  <c r="O1746" i="10"/>
  <c r="P1746" i="10" s="1"/>
  <c r="O1747" i="10"/>
  <c r="P1747" i="10" s="1"/>
  <c r="O1748" i="10"/>
  <c r="P1748" i="10" s="1"/>
  <c r="O1749" i="10"/>
  <c r="P1749" i="10" s="1"/>
  <c r="O1750" i="10"/>
  <c r="P1750" i="10" s="1"/>
  <c r="O1751" i="10"/>
  <c r="P1751" i="10" s="1"/>
  <c r="O1752" i="10"/>
  <c r="P1752" i="10" s="1"/>
  <c r="O1753" i="10"/>
  <c r="P1753" i="10" s="1"/>
  <c r="O1754" i="10"/>
  <c r="P1754" i="10" s="1"/>
  <c r="O1755" i="10"/>
  <c r="P1755" i="10" s="1"/>
  <c r="O1756" i="10"/>
  <c r="P1756" i="10" s="1"/>
  <c r="O1757" i="10"/>
  <c r="P1757" i="10" s="1"/>
  <c r="O1758" i="10"/>
  <c r="P1758" i="10" s="1"/>
  <c r="O1759" i="10"/>
  <c r="P1759" i="10" s="1"/>
  <c r="O1760" i="10"/>
  <c r="P1760" i="10" s="1"/>
  <c r="O1761" i="10"/>
  <c r="P1761" i="10" s="1"/>
  <c r="O1762" i="10"/>
  <c r="P1762" i="10" s="1"/>
  <c r="O1763" i="10"/>
  <c r="P1763" i="10" s="1"/>
  <c r="O1764" i="10"/>
  <c r="P1764" i="10" s="1"/>
  <c r="O1765" i="10"/>
  <c r="P1765" i="10" s="1"/>
  <c r="O1766" i="10"/>
  <c r="P1766" i="10" s="1"/>
  <c r="O1767" i="10"/>
  <c r="P1767" i="10" s="1"/>
  <c r="O1768" i="10"/>
  <c r="P1768" i="10" s="1"/>
  <c r="O1769" i="10"/>
  <c r="P1769" i="10" s="1"/>
  <c r="O1770" i="10"/>
  <c r="P1770" i="10" s="1"/>
  <c r="O1771" i="10"/>
  <c r="P1771" i="10" s="1"/>
  <c r="O1772" i="10"/>
  <c r="P1772" i="10" s="1"/>
  <c r="O1773" i="10"/>
  <c r="P1773" i="10" s="1"/>
  <c r="O1774" i="10"/>
  <c r="P1774" i="10" s="1"/>
  <c r="O1775" i="10"/>
  <c r="P1775" i="10" s="1"/>
  <c r="O1776" i="10"/>
  <c r="P1776" i="10" s="1"/>
  <c r="O1777" i="10"/>
  <c r="P1777" i="10" s="1"/>
  <c r="O1778" i="10"/>
  <c r="P1778" i="10" s="1"/>
  <c r="O1779" i="10"/>
  <c r="P1779" i="10" s="1"/>
  <c r="O1780" i="10"/>
  <c r="P1780" i="10" s="1"/>
  <c r="O1781" i="10"/>
  <c r="P1781" i="10" s="1"/>
  <c r="O1782" i="10"/>
  <c r="P1782" i="10" s="1"/>
  <c r="O1783" i="10"/>
  <c r="P1783" i="10" s="1"/>
  <c r="O1784" i="10"/>
  <c r="P1784" i="10" s="1"/>
  <c r="O1785" i="10"/>
  <c r="P1785" i="10" s="1"/>
  <c r="O1786" i="10"/>
  <c r="P1786" i="10" s="1"/>
  <c r="O1787" i="10"/>
  <c r="P1787" i="10" s="1"/>
  <c r="O1788" i="10"/>
  <c r="P1788" i="10" s="1"/>
  <c r="O1789" i="10"/>
  <c r="P1789" i="10" s="1"/>
  <c r="O1790" i="10"/>
  <c r="P1790" i="10" s="1"/>
  <c r="O1791" i="10"/>
  <c r="P1791" i="10" s="1"/>
  <c r="O1792" i="10"/>
  <c r="P1792" i="10" s="1"/>
  <c r="O1793" i="10"/>
  <c r="P1793" i="10" s="1"/>
  <c r="O1794" i="10"/>
  <c r="P1794" i="10" s="1"/>
  <c r="O1795" i="10"/>
  <c r="P1795" i="10" s="1"/>
  <c r="O1796" i="10"/>
  <c r="P1796" i="10" s="1"/>
  <c r="O1797" i="10"/>
  <c r="P1797" i="10" s="1"/>
  <c r="O1798" i="10"/>
  <c r="P1798" i="10" s="1"/>
  <c r="O1799" i="10"/>
  <c r="P1799" i="10" s="1"/>
  <c r="O1800" i="10"/>
  <c r="P1800" i="10" s="1"/>
  <c r="O1801" i="10"/>
  <c r="P1801" i="10" s="1"/>
  <c r="O1802" i="10"/>
  <c r="P1802" i="10" s="1"/>
  <c r="O1803" i="10"/>
  <c r="P1803" i="10" s="1"/>
  <c r="O1804" i="10"/>
  <c r="P1804" i="10" s="1"/>
  <c r="O1805" i="10"/>
  <c r="P1805" i="10" s="1"/>
  <c r="O1806" i="10"/>
  <c r="P1806" i="10" s="1"/>
  <c r="O1807" i="10"/>
  <c r="P1807" i="10" s="1"/>
  <c r="O1808" i="10"/>
  <c r="P1808" i="10" s="1"/>
  <c r="O1809" i="10"/>
  <c r="P1809" i="10" s="1"/>
  <c r="O1810" i="10"/>
  <c r="P1810" i="10" s="1"/>
  <c r="O1811" i="10"/>
  <c r="P1811" i="10" s="1"/>
  <c r="O1812" i="10"/>
  <c r="P1812" i="10" s="1"/>
  <c r="O1813" i="10"/>
  <c r="P1813" i="10" s="1"/>
  <c r="O1814" i="10"/>
  <c r="P1814" i="10" s="1"/>
  <c r="O1815" i="10"/>
  <c r="P1815" i="10" s="1"/>
  <c r="O1816" i="10"/>
  <c r="P1816" i="10" s="1"/>
  <c r="O1817" i="10"/>
  <c r="P1817" i="10" s="1"/>
  <c r="O1818" i="10"/>
  <c r="P1818" i="10" s="1"/>
  <c r="O1819" i="10"/>
  <c r="P1819" i="10" s="1"/>
  <c r="O1820" i="10"/>
  <c r="P1820" i="10" s="1"/>
  <c r="O1821" i="10"/>
  <c r="P1821" i="10" s="1"/>
  <c r="O1822" i="10"/>
  <c r="P1822" i="10" s="1"/>
  <c r="O1823" i="10"/>
  <c r="P1823" i="10" s="1"/>
  <c r="O1824" i="10"/>
  <c r="P1824" i="10" s="1"/>
  <c r="O1825" i="10"/>
  <c r="P1825" i="10" s="1"/>
  <c r="O1826" i="10"/>
  <c r="P1826" i="10" s="1"/>
  <c r="O1827" i="10"/>
  <c r="P1827" i="10" s="1"/>
  <c r="O1828" i="10"/>
  <c r="P1828" i="10" s="1"/>
  <c r="O1829" i="10"/>
  <c r="P1829" i="10" s="1"/>
  <c r="O1830" i="10"/>
  <c r="P1830" i="10" s="1"/>
  <c r="O1831" i="10"/>
  <c r="P1831" i="10" s="1"/>
  <c r="O1832" i="10"/>
  <c r="P1832" i="10" s="1"/>
  <c r="O1833" i="10"/>
  <c r="P1833" i="10" s="1"/>
  <c r="O1834" i="10"/>
  <c r="P1834" i="10" s="1"/>
  <c r="O1835" i="10"/>
  <c r="P1835" i="10" s="1"/>
  <c r="O1836" i="10"/>
  <c r="P1836" i="10" s="1"/>
  <c r="O1837" i="10"/>
  <c r="P1837" i="10" s="1"/>
  <c r="O1838" i="10"/>
  <c r="P1838" i="10" s="1"/>
  <c r="O1839" i="10"/>
  <c r="P1839" i="10" s="1"/>
  <c r="O1840" i="10"/>
  <c r="P1840" i="10" s="1"/>
  <c r="O1841" i="10"/>
  <c r="P1841" i="10" s="1"/>
  <c r="O1842" i="10"/>
  <c r="O1843" i="10"/>
  <c r="P1843" i="10" s="1"/>
  <c r="O1844" i="10"/>
  <c r="P1844" i="10" s="1"/>
  <c r="O1845" i="10"/>
  <c r="P1845" i="10" s="1"/>
  <c r="O1846" i="10"/>
  <c r="P1846" i="10" s="1"/>
  <c r="O1847" i="10"/>
  <c r="P1847" i="10" s="1"/>
  <c r="O1848" i="10"/>
  <c r="P1848" i="10" s="1"/>
  <c r="O1849" i="10"/>
  <c r="P1849" i="10" s="1"/>
  <c r="O1850" i="10"/>
  <c r="P1850" i="10" s="1"/>
  <c r="O1851" i="10"/>
  <c r="P1851" i="10" s="1"/>
  <c r="O1852" i="10"/>
  <c r="P1852" i="10" s="1"/>
  <c r="O1853" i="10"/>
  <c r="P1853" i="10" s="1"/>
  <c r="O1854" i="10"/>
  <c r="P1854" i="10" s="1"/>
  <c r="O1855" i="10"/>
  <c r="P1855" i="10" s="1"/>
  <c r="O1856" i="10"/>
  <c r="P1856" i="10" s="1"/>
  <c r="O1857" i="10"/>
  <c r="P1857" i="10" s="1"/>
  <c r="O1858" i="10"/>
  <c r="P1858" i="10" s="1"/>
  <c r="O1859" i="10"/>
  <c r="P1859" i="10" s="1"/>
  <c r="O1860" i="10"/>
  <c r="P1860" i="10" s="1"/>
  <c r="O1861" i="10"/>
  <c r="P1861" i="10" s="1"/>
  <c r="O1862" i="10"/>
  <c r="P1862" i="10" s="1"/>
  <c r="O1863" i="10"/>
  <c r="P1863" i="10" s="1"/>
  <c r="O1864" i="10"/>
  <c r="P1864" i="10" s="1"/>
  <c r="O1865" i="10"/>
  <c r="P1865" i="10" s="1"/>
  <c r="O1866" i="10"/>
  <c r="P1866" i="10" s="1"/>
  <c r="O1867" i="10"/>
  <c r="P1867" i="10" s="1"/>
  <c r="O1868" i="10"/>
  <c r="P1868" i="10" s="1"/>
  <c r="O1869" i="10"/>
  <c r="P1869" i="10" s="1"/>
  <c r="O1870" i="10"/>
  <c r="P1870" i="10" s="1"/>
  <c r="O1871" i="10"/>
  <c r="P1871" i="10" s="1"/>
  <c r="O1872" i="10"/>
  <c r="P1872" i="10" s="1"/>
  <c r="O1873" i="10"/>
  <c r="P1873" i="10" s="1"/>
  <c r="O1874" i="10"/>
  <c r="P1874" i="10" s="1"/>
  <c r="O1875" i="10"/>
  <c r="P1875" i="10" s="1"/>
  <c r="O1876" i="10"/>
  <c r="P1876" i="10" s="1"/>
  <c r="O1877" i="10"/>
  <c r="P1877" i="10" s="1"/>
  <c r="O1878" i="10"/>
  <c r="P1878" i="10" s="1"/>
  <c r="O1879" i="10"/>
  <c r="P1879" i="10" s="1"/>
  <c r="O1880" i="10"/>
  <c r="P1880" i="10" s="1"/>
  <c r="O1881" i="10"/>
  <c r="P1881" i="10" s="1"/>
  <c r="O1882" i="10"/>
  <c r="P1882" i="10" s="1"/>
  <c r="O1883" i="10"/>
  <c r="P1883" i="10" s="1"/>
  <c r="O1884" i="10"/>
  <c r="P1884" i="10" s="1"/>
  <c r="O1885" i="10"/>
  <c r="P1885" i="10" s="1"/>
  <c r="O1886" i="10"/>
  <c r="P1886" i="10" s="1"/>
  <c r="O1887" i="10"/>
  <c r="P1887" i="10" s="1"/>
  <c r="O1888" i="10"/>
  <c r="P1888" i="10" s="1"/>
  <c r="O1889" i="10"/>
  <c r="P1889" i="10" s="1"/>
  <c r="O1890" i="10"/>
  <c r="P1890" i="10" s="1"/>
  <c r="O1891" i="10"/>
  <c r="P1891" i="10" s="1"/>
  <c r="O1892" i="10"/>
  <c r="P1892" i="10" s="1"/>
  <c r="O1893" i="10"/>
  <c r="P1893" i="10" s="1"/>
  <c r="O1894" i="10"/>
  <c r="P1894" i="10" s="1"/>
  <c r="O1895" i="10"/>
  <c r="P1895" i="10" s="1"/>
  <c r="O1896" i="10"/>
  <c r="P1896" i="10" s="1"/>
  <c r="O1897" i="10"/>
  <c r="P1897" i="10" s="1"/>
  <c r="O1898" i="10"/>
  <c r="P1898" i="10" s="1"/>
  <c r="O1899" i="10"/>
  <c r="P1899" i="10" s="1"/>
  <c r="O1900" i="10"/>
  <c r="P1900" i="10" s="1"/>
  <c r="O1901" i="10"/>
  <c r="P1901" i="10" s="1"/>
  <c r="O1902" i="10"/>
  <c r="P1902" i="10" s="1"/>
  <c r="O1903" i="10"/>
  <c r="P1903" i="10" s="1"/>
  <c r="O1904" i="10"/>
  <c r="P1904" i="10" s="1"/>
  <c r="O1905" i="10"/>
  <c r="P1905" i="10" s="1"/>
  <c r="O1906" i="10"/>
  <c r="P1906" i="10" s="1"/>
  <c r="O1907" i="10"/>
  <c r="P1907" i="10" s="1"/>
  <c r="O1908" i="10"/>
  <c r="P1908" i="10" s="1"/>
  <c r="O1909" i="10"/>
  <c r="P1909" i="10" s="1"/>
  <c r="O1910" i="10"/>
  <c r="P1910" i="10" s="1"/>
  <c r="O1911" i="10"/>
  <c r="P1911" i="10" s="1"/>
  <c r="O1912" i="10"/>
  <c r="P1912" i="10" s="1"/>
  <c r="O1913" i="10"/>
  <c r="P1913" i="10" s="1"/>
  <c r="O1914" i="10"/>
  <c r="P1914" i="10" s="1"/>
  <c r="O1915" i="10"/>
  <c r="P1915" i="10" s="1"/>
  <c r="O1916" i="10"/>
  <c r="P1916" i="10" s="1"/>
  <c r="O1917" i="10"/>
  <c r="P1917" i="10" s="1"/>
  <c r="O1918" i="10"/>
  <c r="P1918" i="10" s="1"/>
  <c r="O1919" i="10"/>
  <c r="P1919" i="10" s="1"/>
  <c r="O1920" i="10"/>
  <c r="P1920" i="10" s="1"/>
  <c r="O1921" i="10"/>
  <c r="P1921" i="10" s="1"/>
  <c r="O1922" i="10"/>
  <c r="P1922" i="10" s="1"/>
  <c r="O1923" i="10"/>
  <c r="P1923" i="10" s="1"/>
  <c r="O1924" i="10"/>
  <c r="P1924" i="10" s="1"/>
  <c r="O1925" i="10"/>
  <c r="P1925" i="10" s="1"/>
  <c r="O1926" i="10"/>
  <c r="P1926" i="10" s="1"/>
  <c r="O1927" i="10"/>
  <c r="P1927" i="10" s="1"/>
  <c r="O1928" i="10"/>
  <c r="P1928" i="10" s="1"/>
  <c r="O1929" i="10"/>
  <c r="P1929" i="10" s="1"/>
  <c r="O1930" i="10"/>
  <c r="P1930" i="10" s="1"/>
  <c r="O1931" i="10"/>
  <c r="P1931" i="10" s="1"/>
  <c r="O1932" i="10"/>
  <c r="P1932" i="10" s="1"/>
  <c r="O1933" i="10"/>
  <c r="P1933" i="10" s="1"/>
  <c r="O1934" i="10"/>
  <c r="P1934" i="10" s="1"/>
  <c r="O1935" i="10"/>
  <c r="P1935" i="10" s="1"/>
  <c r="O1936" i="10"/>
  <c r="P1936" i="10" s="1"/>
  <c r="O1937" i="10"/>
  <c r="P1937" i="10" s="1"/>
  <c r="O1938" i="10"/>
  <c r="P1938" i="10" s="1"/>
  <c r="O1939" i="10"/>
  <c r="P1939" i="10" s="1"/>
  <c r="O1940" i="10"/>
  <c r="P1940" i="10" s="1"/>
  <c r="O1941" i="10"/>
  <c r="P1941" i="10" s="1"/>
  <c r="O1942" i="10"/>
  <c r="P1942" i="10" s="1"/>
  <c r="O1943" i="10"/>
  <c r="P1943" i="10" s="1"/>
  <c r="O1944" i="10"/>
  <c r="P1944" i="10" s="1"/>
  <c r="O1945" i="10"/>
  <c r="P1945" i="10" s="1"/>
  <c r="O1946" i="10"/>
  <c r="P1946" i="10" s="1"/>
  <c r="O1947" i="10"/>
  <c r="P1947" i="10" s="1"/>
  <c r="O1948" i="10"/>
  <c r="P1948" i="10" s="1"/>
  <c r="O1949" i="10"/>
  <c r="P1949" i="10" s="1"/>
  <c r="O1950" i="10"/>
  <c r="P1950" i="10" s="1"/>
  <c r="O1951" i="10"/>
  <c r="P1951" i="10" s="1"/>
  <c r="O1952" i="10"/>
  <c r="P1952" i="10" s="1"/>
  <c r="O1953" i="10"/>
  <c r="O1954" i="10"/>
  <c r="P1954" i="10" s="1"/>
  <c r="O1955" i="10"/>
  <c r="P1955" i="10" s="1"/>
  <c r="O1956" i="10"/>
  <c r="P1956" i="10" s="1"/>
  <c r="O1957" i="10"/>
  <c r="P1957" i="10" s="1"/>
  <c r="O1958" i="10"/>
  <c r="P1958" i="10" s="1"/>
  <c r="O1959" i="10"/>
  <c r="P1959" i="10" s="1"/>
  <c r="O1960" i="10"/>
  <c r="P1960" i="10" s="1"/>
  <c r="O1961" i="10"/>
  <c r="P1961" i="10" s="1"/>
  <c r="O1962" i="10"/>
  <c r="P1962" i="10" s="1"/>
  <c r="O1963" i="10"/>
  <c r="P1963" i="10" s="1"/>
  <c r="O1964" i="10"/>
  <c r="P1964" i="10" s="1"/>
  <c r="O1965" i="10"/>
  <c r="P1965" i="10" s="1"/>
  <c r="O1966" i="10"/>
  <c r="P1966" i="10" s="1"/>
  <c r="O1967" i="10"/>
  <c r="P1967" i="10" s="1"/>
  <c r="O1968" i="10"/>
  <c r="P1968" i="10" s="1"/>
  <c r="O1969" i="10"/>
  <c r="P1969" i="10" s="1"/>
  <c r="O1970" i="10"/>
  <c r="P1970" i="10" s="1"/>
  <c r="O1971" i="10"/>
  <c r="P1971" i="10" s="1"/>
  <c r="O1972" i="10"/>
  <c r="P1972" i="10" s="1"/>
  <c r="O1973" i="10"/>
  <c r="P1973" i="10" s="1"/>
  <c r="O1974" i="10"/>
  <c r="P1974" i="10" s="1"/>
  <c r="O1975" i="10"/>
  <c r="P1975" i="10" s="1"/>
  <c r="O1976" i="10"/>
  <c r="P1976" i="10" s="1"/>
  <c r="O1977" i="10"/>
  <c r="P1977" i="10" s="1"/>
  <c r="O1978" i="10"/>
  <c r="P1978" i="10" s="1"/>
  <c r="O1979" i="10"/>
  <c r="P1979" i="10" s="1"/>
  <c r="O1980" i="10"/>
  <c r="P1980" i="10" s="1"/>
  <c r="O1981" i="10"/>
  <c r="P1981" i="10" s="1"/>
  <c r="O1982" i="10"/>
  <c r="P1982" i="10" s="1"/>
  <c r="O1983" i="10"/>
  <c r="P1983" i="10" s="1"/>
  <c r="O1984" i="10"/>
  <c r="P1984" i="10" s="1"/>
  <c r="O1985" i="10"/>
  <c r="P1985" i="10" s="1"/>
  <c r="O1986" i="10"/>
  <c r="P1986" i="10" s="1"/>
  <c r="O1987" i="10"/>
  <c r="P1987" i="10" s="1"/>
  <c r="O2" i="10"/>
  <c r="P2" i="10" s="1"/>
  <c r="M3" i="10"/>
  <c r="N3" i="10" s="1"/>
  <c r="M4" i="10"/>
  <c r="N4" i="10" s="1"/>
  <c r="M5" i="10"/>
  <c r="N5" i="10" s="1"/>
  <c r="M6" i="10"/>
  <c r="N6" i="10" s="1"/>
  <c r="M7" i="10"/>
  <c r="N7" i="10" s="1"/>
  <c r="M8" i="10"/>
  <c r="N8" i="10" s="1"/>
  <c r="M9" i="10"/>
  <c r="N9" i="10" s="1"/>
  <c r="M10" i="10"/>
  <c r="N10" i="10" s="1"/>
  <c r="M11" i="10"/>
  <c r="N11" i="10" s="1"/>
  <c r="M12" i="10"/>
  <c r="N12" i="10" s="1"/>
  <c r="M13" i="10"/>
  <c r="N13" i="10" s="1"/>
  <c r="M14" i="10"/>
  <c r="N14" i="10" s="1"/>
  <c r="M15" i="10"/>
  <c r="N15" i="10" s="1"/>
  <c r="M16" i="10"/>
  <c r="N16" i="10" s="1"/>
  <c r="M17" i="10"/>
  <c r="N17" i="10" s="1"/>
  <c r="M18" i="10"/>
  <c r="N18" i="10" s="1"/>
  <c r="M19" i="10"/>
  <c r="N19" i="10" s="1"/>
  <c r="M20" i="10"/>
  <c r="N20" i="10" s="1"/>
  <c r="M21" i="10"/>
  <c r="N21" i="10" s="1"/>
  <c r="M22" i="10"/>
  <c r="N22" i="10" s="1"/>
  <c r="M23" i="10"/>
  <c r="N23" i="10" s="1"/>
  <c r="M24" i="10"/>
  <c r="N24" i="10" s="1"/>
  <c r="M25" i="10"/>
  <c r="N25" i="10" s="1"/>
  <c r="M26" i="10"/>
  <c r="N26" i="10" s="1"/>
  <c r="M27" i="10"/>
  <c r="N27" i="10" s="1"/>
  <c r="M28" i="10"/>
  <c r="N28" i="10" s="1"/>
  <c r="M29" i="10"/>
  <c r="N29" i="10" s="1"/>
  <c r="M30" i="10"/>
  <c r="N30" i="10" s="1"/>
  <c r="M31" i="10"/>
  <c r="N31" i="10" s="1"/>
  <c r="M32" i="10"/>
  <c r="N32" i="10" s="1"/>
  <c r="M33" i="10"/>
  <c r="N33" i="10" s="1"/>
  <c r="M34" i="10"/>
  <c r="N34" i="10" s="1"/>
  <c r="M35" i="10"/>
  <c r="N35" i="10" s="1"/>
  <c r="M36" i="10"/>
  <c r="N36" i="10" s="1"/>
  <c r="M37" i="10"/>
  <c r="N37" i="10" s="1"/>
  <c r="M38" i="10"/>
  <c r="N38" i="10" s="1"/>
  <c r="M39" i="10"/>
  <c r="N39" i="10" s="1"/>
  <c r="M40" i="10"/>
  <c r="N40" i="10" s="1"/>
  <c r="M41" i="10"/>
  <c r="N41" i="10" s="1"/>
  <c r="M42" i="10"/>
  <c r="N42" i="10" s="1"/>
  <c r="M43" i="10"/>
  <c r="N43" i="10" s="1"/>
  <c r="M44" i="10"/>
  <c r="N44" i="10" s="1"/>
  <c r="M45" i="10"/>
  <c r="N45" i="10" s="1"/>
  <c r="M46" i="10"/>
  <c r="N46" i="10" s="1"/>
  <c r="M47" i="10"/>
  <c r="N47" i="10" s="1"/>
  <c r="M48" i="10"/>
  <c r="N48" i="10" s="1"/>
  <c r="M49" i="10"/>
  <c r="N49" i="10" s="1"/>
  <c r="M50" i="10"/>
  <c r="N50" i="10" s="1"/>
  <c r="M51" i="10"/>
  <c r="N51" i="10" s="1"/>
  <c r="M52" i="10"/>
  <c r="N52" i="10" s="1"/>
  <c r="M53" i="10"/>
  <c r="N53" i="10" s="1"/>
  <c r="M54" i="10"/>
  <c r="N54" i="10" s="1"/>
  <c r="M55" i="10"/>
  <c r="N55" i="10" s="1"/>
  <c r="M56" i="10"/>
  <c r="N56" i="10" s="1"/>
  <c r="M57" i="10"/>
  <c r="N57" i="10" s="1"/>
  <c r="M58" i="10"/>
  <c r="N58" i="10" s="1"/>
  <c r="M59" i="10"/>
  <c r="N59" i="10" s="1"/>
  <c r="M60" i="10"/>
  <c r="N60" i="10" s="1"/>
  <c r="M61" i="10"/>
  <c r="N61" i="10" s="1"/>
  <c r="M62" i="10"/>
  <c r="N62" i="10" s="1"/>
  <c r="M63" i="10"/>
  <c r="N63" i="10" s="1"/>
  <c r="M64" i="10"/>
  <c r="N64" i="10" s="1"/>
  <c r="M65" i="10"/>
  <c r="N65" i="10" s="1"/>
  <c r="M66" i="10"/>
  <c r="N66" i="10" s="1"/>
  <c r="M67" i="10"/>
  <c r="N67" i="10" s="1"/>
  <c r="M68" i="10"/>
  <c r="N68" i="10" s="1"/>
  <c r="M69" i="10"/>
  <c r="N69" i="10" s="1"/>
  <c r="M70" i="10"/>
  <c r="N70" i="10" s="1"/>
  <c r="M71" i="10"/>
  <c r="N71" i="10" s="1"/>
  <c r="M72" i="10"/>
  <c r="N72" i="10" s="1"/>
  <c r="M73" i="10"/>
  <c r="N73" i="10" s="1"/>
  <c r="M74" i="10"/>
  <c r="M75" i="10"/>
  <c r="N75" i="10" s="1"/>
  <c r="M76" i="10"/>
  <c r="N76" i="10" s="1"/>
  <c r="M77" i="10"/>
  <c r="N77" i="10" s="1"/>
  <c r="M78" i="10"/>
  <c r="N78" i="10" s="1"/>
  <c r="M79" i="10"/>
  <c r="N79" i="10" s="1"/>
  <c r="M80" i="10"/>
  <c r="N80" i="10" s="1"/>
  <c r="M81" i="10"/>
  <c r="N81" i="10" s="1"/>
  <c r="M82" i="10"/>
  <c r="N82" i="10" s="1"/>
  <c r="M83" i="10"/>
  <c r="N83" i="10" s="1"/>
  <c r="M84" i="10"/>
  <c r="N84" i="10" s="1"/>
  <c r="M85" i="10"/>
  <c r="N85" i="10" s="1"/>
  <c r="M86" i="10"/>
  <c r="N86" i="10" s="1"/>
  <c r="M87" i="10"/>
  <c r="N87" i="10" s="1"/>
  <c r="M88" i="10"/>
  <c r="N88" i="10" s="1"/>
  <c r="M89" i="10"/>
  <c r="N89" i="10" s="1"/>
  <c r="M90" i="10"/>
  <c r="N90" i="10" s="1"/>
  <c r="M91" i="10"/>
  <c r="N91" i="10" s="1"/>
  <c r="M92" i="10"/>
  <c r="N92" i="10" s="1"/>
  <c r="M93" i="10"/>
  <c r="N93" i="10" s="1"/>
  <c r="M94" i="10"/>
  <c r="N94" i="10" s="1"/>
  <c r="M95" i="10"/>
  <c r="N95" i="10" s="1"/>
  <c r="M96" i="10"/>
  <c r="N96" i="10" s="1"/>
  <c r="M97" i="10"/>
  <c r="N97" i="10" s="1"/>
  <c r="M98" i="10"/>
  <c r="N98" i="10" s="1"/>
  <c r="M99" i="10"/>
  <c r="N99" i="10" s="1"/>
  <c r="M100" i="10"/>
  <c r="N100" i="10" s="1"/>
  <c r="M101" i="10"/>
  <c r="N101" i="10" s="1"/>
  <c r="M102" i="10"/>
  <c r="N102" i="10" s="1"/>
  <c r="M103" i="10"/>
  <c r="N103" i="10" s="1"/>
  <c r="M104" i="10"/>
  <c r="N104" i="10" s="1"/>
  <c r="M105" i="10"/>
  <c r="N105" i="10" s="1"/>
  <c r="M106" i="10"/>
  <c r="N106" i="10" s="1"/>
  <c r="M107" i="10"/>
  <c r="N107" i="10" s="1"/>
  <c r="M108" i="10"/>
  <c r="N108" i="10" s="1"/>
  <c r="M109" i="10"/>
  <c r="N109" i="10" s="1"/>
  <c r="M110" i="10"/>
  <c r="N110" i="10" s="1"/>
  <c r="M111" i="10"/>
  <c r="N111" i="10" s="1"/>
  <c r="M112" i="10"/>
  <c r="N112" i="10" s="1"/>
  <c r="M113" i="10"/>
  <c r="N113" i="10" s="1"/>
  <c r="M114" i="10"/>
  <c r="N114" i="10" s="1"/>
  <c r="M115" i="10"/>
  <c r="N115" i="10" s="1"/>
  <c r="M116" i="10"/>
  <c r="N116" i="10" s="1"/>
  <c r="M117" i="10"/>
  <c r="N117" i="10" s="1"/>
  <c r="M118" i="10"/>
  <c r="N118" i="10" s="1"/>
  <c r="M119" i="10"/>
  <c r="N119" i="10" s="1"/>
  <c r="M120" i="10"/>
  <c r="N120" i="10" s="1"/>
  <c r="M121" i="10"/>
  <c r="N121" i="10" s="1"/>
  <c r="M122" i="10"/>
  <c r="N122" i="10" s="1"/>
  <c r="M123" i="10"/>
  <c r="N123" i="10" s="1"/>
  <c r="M124" i="10"/>
  <c r="N124" i="10" s="1"/>
  <c r="M125" i="10"/>
  <c r="N125" i="10" s="1"/>
  <c r="M126" i="10"/>
  <c r="N126" i="10" s="1"/>
  <c r="M127" i="10"/>
  <c r="N127" i="10" s="1"/>
  <c r="M128" i="10"/>
  <c r="N128" i="10" s="1"/>
  <c r="M129" i="10"/>
  <c r="N129" i="10" s="1"/>
  <c r="M130" i="10"/>
  <c r="N130" i="10" s="1"/>
  <c r="M131" i="10"/>
  <c r="N131" i="10" s="1"/>
  <c r="M132" i="10"/>
  <c r="N132" i="10" s="1"/>
  <c r="M133" i="10"/>
  <c r="N133" i="10" s="1"/>
  <c r="M134" i="10"/>
  <c r="N134" i="10" s="1"/>
  <c r="M135" i="10"/>
  <c r="N135" i="10" s="1"/>
  <c r="M136" i="10"/>
  <c r="N136" i="10" s="1"/>
  <c r="M137" i="10"/>
  <c r="N137" i="10" s="1"/>
  <c r="M138" i="10"/>
  <c r="N138" i="10" s="1"/>
  <c r="M139" i="10"/>
  <c r="N139" i="10" s="1"/>
  <c r="M140" i="10"/>
  <c r="N140" i="10" s="1"/>
  <c r="M141" i="10"/>
  <c r="N141" i="10" s="1"/>
  <c r="M142" i="10"/>
  <c r="N142" i="10" s="1"/>
  <c r="M143" i="10"/>
  <c r="N143" i="10" s="1"/>
  <c r="M144" i="10"/>
  <c r="N144" i="10" s="1"/>
  <c r="M145" i="10"/>
  <c r="N145" i="10" s="1"/>
  <c r="M146" i="10"/>
  <c r="N146" i="10" s="1"/>
  <c r="M147" i="10"/>
  <c r="N147" i="10" s="1"/>
  <c r="M148" i="10"/>
  <c r="N148" i="10" s="1"/>
  <c r="M149" i="10"/>
  <c r="N149" i="10" s="1"/>
  <c r="M150" i="10"/>
  <c r="N150" i="10" s="1"/>
  <c r="M151" i="10"/>
  <c r="N151" i="10" s="1"/>
  <c r="M152" i="10"/>
  <c r="N152" i="10" s="1"/>
  <c r="M153" i="10"/>
  <c r="N153" i="10" s="1"/>
  <c r="M154" i="10"/>
  <c r="N154" i="10" s="1"/>
  <c r="M155" i="10"/>
  <c r="N155" i="10" s="1"/>
  <c r="M156" i="10"/>
  <c r="N156" i="10" s="1"/>
  <c r="M157" i="10"/>
  <c r="N157" i="10" s="1"/>
  <c r="M158" i="10"/>
  <c r="N158" i="10" s="1"/>
  <c r="M159" i="10"/>
  <c r="N159" i="10" s="1"/>
  <c r="M160" i="10"/>
  <c r="N160" i="10" s="1"/>
  <c r="M161" i="10"/>
  <c r="N161" i="10" s="1"/>
  <c r="M162" i="10"/>
  <c r="N162" i="10" s="1"/>
  <c r="M163" i="10"/>
  <c r="N163" i="10" s="1"/>
  <c r="M164" i="10"/>
  <c r="N164" i="10" s="1"/>
  <c r="M165" i="10"/>
  <c r="N165" i="10" s="1"/>
  <c r="M166" i="10"/>
  <c r="N166" i="10" s="1"/>
  <c r="M167" i="10"/>
  <c r="N167" i="10" s="1"/>
  <c r="M168" i="10"/>
  <c r="N168" i="10" s="1"/>
  <c r="M169" i="10"/>
  <c r="N169" i="10" s="1"/>
  <c r="M170" i="10"/>
  <c r="N170" i="10" s="1"/>
  <c r="M171" i="10"/>
  <c r="N171" i="10" s="1"/>
  <c r="M172" i="10"/>
  <c r="N172" i="10" s="1"/>
  <c r="M173" i="10"/>
  <c r="N173" i="10" s="1"/>
  <c r="M174" i="10"/>
  <c r="N174" i="10" s="1"/>
  <c r="M175" i="10"/>
  <c r="N175" i="10" s="1"/>
  <c r="M176" i="10"/>
  <c r="N176" i="10" s="1"/>
  <c r="M177" i="10"/>
  <c r="N177" i="10" s="1"/>
  <c r="M178" i="10"/>
  <c r="N178" i="10" s="1"/>
  <c r="M179" i="10"/>
  <c r="N179" i="10" s="1"/>
  <c r="M180" i="10"/>
  <c r="N180" i="10" s="1"/>
  <c r="M181" i="10"/>
  <c r="N181" i="10" s="1"/>
  <c r="M182" i="10"/>
  <c r="N182" i="10" s="1"/>
  <c r="M183" i="10"/>
  <c r="N183" i="10" s="1"/>
  <c r="M184" i="10"/>
  <c r="N184" i="10" s="1"/>
  <c r="M185" i="10"/>
  <c r="N185" i="10" s="1"/>
  <c r="M186" i="10"/>
  <c r="N186" i="10" s="1"/>
  <c r="M187" i="10"/>
  <c r="N187" i="10" s="1"/>
  <c r="M188" i="10"/>
  <c r="N188" i="10" s="1"/>
  <c r="M189" i="10"/>
  <c r="N189" i="10" s="1"/>
  <c r="M190" i="10"/>
  <c r="N190" i="10" s="1"/>
  <c r="M191" i="10"/>
  <c r="N191" i="10" s="1"/>
  <c r="M192" i="10"/>
  <c r="N192" i="10" s="1"/>
  <c r="M193" i="10"/>
  <c r="N193" i="10" s="1"/>
  <c r="M194" i="10"/>
  <c r="N194" i="10" s="1"/>
  <c r="M195" i="10"/>
  <c r="N195" i="10" s="1"/>
  <c r="M196" i="10"/>
  <c r="N196" i="10" s="1"/>
  <c r="M197" i="10"/>
  <c r="N197" i="10" s="1"/>
  <c r="M198" i="10"/>
  <c r="N198" i="10" s="1"/>
  <c r="M199" i="10"/>
  <c r="N199" i="10" s="1"/>
  <c r="M200" i="10"/>
  <c r="M201" i="10"/>
  <c r="N201" i="10" s="1"/>
  <c r="M202" i="10"/>
  <c r="N202" i="10" s="1"/>
  <c r="M203" i="10"/>
  <c r="N203" i="10" s="1"/>
  <c r="M204" i="10"/>
  <c r="N204" i="10" s="1"/>
  <c r="M205" i="10"/>
  <c r="N205" i="10" s="1"/>
  <c r="M206" i="10"/>
  <c r="N206" i="10" s="1"/>
  <c r="M207" i="10"/>
  <c r="N207" i="10" s="1"/>
  <c r="M208" i="10"/>
  <c r="N208" i="10" s="1"/>
  <c r="M209" i="10"/>
  <c r="N209" i="10" s="1"/>
  <c r="M210" i="10"/>
  <c r="N210" i="10" s="1"/>
  <c r="M211" i="10"/>
  <c r="N211" i="10" s="1"/>
  <c r="M212" i="10"/>
  <c r="N212" i="10" s="1"/>
  <c r="M213" i="10"/>
  <c r="N213" i="10" s="1"/>
  <c r="M214" i="10"/>
  <c r="N214" i="10" s="1"/>
  <c r="M215" i="10"/>
  <c r="N215" i="10" s="1"/>
  <c r="M216" i="10"/>
  <c r="N216" i="10" s="1"/>
  <c r="M217" i="10"/>
  <c r="N217" i="10" s="1"/>
  <c r="M218" i="10"/>
  <c r="N218" i="10" s="1"/>
  <c r="M219" i="10"/>
  <c r="N219" i="10" s="1"/>
  <c r="M220" i="10"/>
  <c r="N220" i="10" s="1"/>
  <c r="M221" i="10"/>
  <c r="N221" i="10" s="1"/>
  <c r="M222" i="10"/>
  <c r="N222" i="10" s="1"/>
  <c r="M223" i="10"/>
  <c r="N223" i="10" s="1"/>
  <c r="M224" i="10"/>
  <c r="N224" i="10" s="1"/>
  <c r="M225" i="10"/>
  <c r="N225" i="10" s="1"/>
  <c r="M226" i="10"/>
  <c r="N226" i="10" s="1"/>
  <c r="M227" i="10"/>
  <c r="N227" i="10" s="1"/>
  <c r="M228" i="10"/>
  <c r="N228" i="10" s="1"/>
  <c r="M229" i="10"/>
  <c r="N229" i="10" s="1"/>
  <c r="M230" i="10"/>
  <c r="N230" i="10" s="1"/>
  <c r="M231" i="10"/>
  <c r="N231" i="10" s="1"/>
  <c r="M232" i="10"/>
  <c r="N232" i="10" s="1"/>
  <c r="M233" i="10"/>
  <c r="N233" i="10" s="1"/>
  <c r="M234" i="10"/>
  <c r="N234" i="10" s="1"/>
  <c r="M235" i="10"/>
  <c r="N235" i="10" s="1"/>
  <c r="M236" i="10"/>
  <c r="N236" i="10" s="1"/>
  <c r="M237" i="10"/>
  <c r="N237" i="10" s="1"/>
  <c r="M238" i="10"/>
  <c r="N238" i="10" s="1"/>
  <c r="M239" i="10"/>
  <c r="N239" i="10" s="1"/>
  <c r="M240" i="10"/>
  <c r="N240" i="10" s="1"/>
  <c r="M241" i="10"/>
  <c r="N241" i="10" s="1"/>
  <c r="M242" i="10"/>
  <c r="N242" i="10" s="1"/>
  <c r="M243" i="10"/>
  <c r="N243" i="10" s="1"/>
  <c r="M244" i="10"/>
  <c r="N244" i="10" s="1"/>
  <c r="M245" i="10"/>
  <c r="N245" i="10" s="1"/>
  <c r="M246" i="10"/>
  <c r="N246" i="10" s="1"/>
  <c r="M247" i="10"/>
  <c r="N247" i="10" s="1"/>
  <c r="M248" i="10"/>
  <c r="N248" i="10" s="1"/>
  <c r="M249" i="10"/>
  <c r="N249" i="10" s="1"/>
  <c r="M250" i="10"/>
  <c r="N250" i="10" s="1"/>
  <c r="M251" i="10"/>
  <c r="N251" i="10" s="1"/>
  <c r="M252" i="10"/>
  <c r="N252" i="10" s="1"/>
  <c r="M253" i="10"/>
  <c r="N253" i="10" s="1"/>
  <c r="M254" i="10"/>
  <c r="N254" i="10" s="1"/>
  <c r="M255" i="10"/>
  <c r="N255" i="10" s="1"/>
  <c r="M256" i="10"/>
  <c r="N256" i="10" s="1"/>
  <c r="M257" i="10"/>
  <c r="N257" i="10" s="1"/>
  <c r="M258" i="10"/>
  <c r="N258" i="10" s="1"/>
  <c r="M259" i="10"/>
  <c r="N259" i="10" s="1"/>
  <c r="M260" i="10"/>
  <c r="N260" i="10" s="1"/>
  <c r="M261" i="10"/>
  <c r="N261" i="10" s="1"/>
  <c r="M262" i="10"/>
  <c r="N262" i="10" s="1"/>
  <c r="M263" i="10"/>
  <c r="N263" i="10" s="1"/>
  <c r="M264" i="10"/>
  <c r="N264" i="10" s="1"/>
  <c r="M265" i="10"/>
  <c r="N265" i="10" s="1"/>
  <c r="M266" i="10"/>
  <c r="N266" i="10" s="1"/>
  <c r="M267" i="10"/>
  <c r="N267" i="10" s="1"/>
  <c r="M268" i="10"/>
  <c r="N268" i="10" s="1"/>
  <c r="M269" i="10"/>
  <c r="N269" i="10" s="1"/>
  <c r="M270" i="10"/>
  <c r="N270" i="10" s="1"/>
  <c r="M271" i="10"/>
  <c r="N271" i="10" s="1"/>
  <c r="M272" i="10"/>
  <c r="N272" i="10" s="1"/>
  <c r="M273" i="10"/>
  <c r="N273" i="10" s="1"/>
  <c r="M274" i="10"/>
  <c r="N274" i="10" s="1"/>
  <c r="M275" i="10"/>
  <c r="N275" i="10" s="1"/>
  <c r="M276" i="10"/>
  <c r="N276" i="10" s="1"/>
  <c r="M277" i="10"/>
  <c r="N277" i="10" s="1"/>
  <c r="M278" i="10"/>
  <c r="N278" i="10" s="1"/>
  <c r="M279" i="10"/>
  <c r="N279" i="10" s="1"/>
  <c r="M280" i="10"/>
  <c r="N280" i="10" s="1"/>
  <c r="M281" i="10"/>
  <c r="N281" i="10" s="1"/>
  <c r="M282" i="10"/>
  <c r="N282" i="10" s="1"/>
  <c r="M283" i="10"/>
  <c r="N283" i="10" s="1"/>
  <c r="M284" i="10"/>
  <c r="N284" i="10" s="1"/>
  <c r="M285" i="10"/>
  <c r="N285" i="10" s="1"/>
  <c r="M286" i="10"/>
  <c r="N286" i="10" s="1"/>
  <c r="M287" i="10"/>
  <c r="N287" i="10" s="1"/>
  <c r="M288" i="10"/>
  <c r="N288" i="10" s="1"/>
  <c r="M289" i="10"/>
  <c r="N289" i="10" s="1"/>
  <c r="M290" i="10"/>
  <c r="N290" i="10" s="1"/>
  <c r="M291" i="10"/>
  <c r="N291" i="10" s="1"/>
  <c r="M292" i="10"/>
  <c r="N292" i="10" s="1"/>
  <c r="M293" i="10"/>
  <c r="N293" i="10" s="1"/>
  <c r="M294" i="10"/>
  <c r="N294" i="10" s="1"/>
  <c r="M295" i="10"/>
  <c r="N295" i="10" s="1"/>
  <c r="M296" i="10"/>
  <c r="N296" i="10" s="1"/>
  <c r="M297" i="10"/>
  <c r="N297" i="10" s="1"/>
  <c r="M298" i="10"/>
  <c r="N298" i="10" s="1"/>
  <c r="M299" i="10"/>
  <c r="N299" i="10" s="1"/>
  <c r="M300" i="10"/>
  <c r="N300" i="10" s="1"/>
  <c r="M301" i="10"/>
  <c r="M302" i="10"/>
  <c r="N302" i="10" s="1"/>
  <c r="M303" i="10"/>
  <c r="N303" i="10" s="1"/>
  <c r="M304" i="10"/>
  <c r="N304" i="10" s="1"/>
  <c r="M305" i="10"/>
  <c r="N305" i="10" s="1"/>
  <c r="M306" i="10"/>
  <c r="N306" i="10" s="1"/>
  <c r="M307" i="10"/>
  <c r="N307" i="10" s="1"/>
  <c r="M308" i="10"/>
  <c r="N308" i="10" s="1"/>
  <c r="M309" i="10"/>
  <c r="N309" i="10" s="1"/>
  <c r="M310" i="10"/>
  <c r="N310" i="10" s="1"/>
  <c r="M311" i="10"/>
  <c r="N311" i="10" s="1"/>
  <c r="M312" i="10"/>
  <c r="N312" i="10" s="1"/>
  <c r="M313" i="10"/>
  <c r="N313" i="10" s="1"/>
  <c r="M314" i="10"/>
  <c r="N314" i="10" s="1"/>
  <c r="M315" i="10"/>
  <c r="N315" i="10" s="1"/>
  <c r="M316" i="10"/>
  <c r="N316" i="10" s="1"/>
  <c r="M317" i="10"/>
  <c r="N317" i="10" s="1"/>
  <c r="M318" i="10"/>
  <c r="N318" i="10" s="1"/>
  <c r="M319" i="10"/>
  <c r="N319" i="10" s="1"/>
  <c r="M320" i="10"/>
  <c r="N320" i="10" s="1"/>
  <c r="M321" i="10"/>
  <c r="N321" i="10" s="1"/>
  <c r="M322" i="10"/>
  <c r="N322" i="10" s="1"/>
  <c r="M323" i="10"/>
  <c r="N323" i="10" s="1"/>
  <c r="M324" i="10"/>
  <c r="N324" i="10" s="1"/>
  <c r="M325" i="10"/>
  <c r="N325" i="10" s="1"/>
  <c r="M326" i="10"/>
  <c r="N326" i="10" s="1"/>
  <c r="M327" i="10"/>
  <c r="N327" i="10" s="1"/>
  <c r="M328" i="10"/>
  <c r="N328" i="10" s="1"/>
  <c r="M329" i="10"/>
  <c r="N329" i="10" s="1"/>
  <c r="M330" i="10"/>
  <c r="N330" i="10" s="1"/>
  <c r="M331" i="10"/>
  <c r="N331" i="10" s="1"/>
  <c r="M332" i="10"/>
  <c r="N332" i="10" s="1"/>
  <c r="M333" i="10"/>
  <c r="N333" i="10" s="1"/>
  <c r="M334" i="10"/>
  <c r="N334" i="10" s="1"/>
  <c r="M335" i="10"/>
  <c r="N335" i="10" s="1"/>
  <c r="M336" i="10"/>
  <c r="N336" i="10" s="1"/>
  <c r="M337" i="10"/>
  <c r="N337" i="10" s="1"/>
  <c r="M338" i="10"/>
  <c r="N338" i="10" s="1"/>
  <c r="M339" i="10"/>
  <c r="N339" i="10" s="1"/>
  <c r="M340" i="10"/>
  <c r="N340" i="10" s="1"/>
  <c r="M341" i="10"/>
  <c r="N341" i="10" s="1"/>
  <c r="M342" i="10"/>
  <c r="N342" i="10" s="1"/>
  <c r="M343" i="10"/>
  <c r="N343" i="10" s="1"/>
  <c r="M344" i="10"/>
  <c r="N344" i="10" s="1"/>
  <c r="M345" i="10"/>
  <c r="N345" i="10" s="1"/>
  <c r="M346" i="10"/>
  <c r="N346" i="10" s="1"/>
  <c r="M347" i="10"/>
  <c r="N347" i="10" s="1"/>
  <c r="M348" i="10"/>
  <c r="N348" i="10" s="1"/>
  <c r="M349" i="10"/>
  <c r="N349" i="10" s="1"/>
  <c r="M350" i="10"/>
  <c r="N350" i="10" s="1"/>
  <c r="M351" i="10"/>
  <c r="N351" i="10" s="1"/>
  <c r="M352" i="10"/>
  <c r="N352" i="10" s="1"/>
  <c r="M353" i="10"/>
  <c r="N353" i="10" s="1"/>
  <c r="M354" i="10"/>
  <c r="N354" i="10" s="1"/>
  <c r="M355" i="10"/>
  <c r="N355" i="10" s="1"/>
  <c r="M356" i="10"/>
  <c r="N356" i="10" s="1"/>
  <c r="M357" i="10"/>
  <c r="N357" i="10" s="1"/>
  <c r="M358" i="10"/>
  <c r="N358" i="10" s="1"/>
  <c r="M359" i="10"/>
  <c r="N359" i="10" s="1"/>
  <c r="M360" i="10"/>
  <c r="N360" i="10" s="1"/>
  <c r="M361" i="10"/>
  <c r="N361" i="10" s="1"/>
  <c r="M362" i="10"/>
  <c r="N362" i="10" s="1"/>
  <c r="M363" i="10"/>
  <c r="N363" i="10" s="1"/>
  <c r="M364" i="10"/>
  <c r="N364" i="10" s="1"/>
  <c r="M365" i="10"/>
  <c r="N365" i="10" s="1"/>
  <c r="M366" i="10"/>
  <c r="N366" i="10" s="1"/>
  <c r="M367" i="10"/>
  <c r="N367" i="10" s="1"/>
  <c r="M368" i="10"/>
  <c r="N368" i="10" s="1"/>
  <c r="M369" i="10"/>
  <c r="N369" i="10" s="1"/>
  <c r="M370" i="10"/>
  <c r="N370" i="10" s="1"/>
  <c r="M371" i="10"/>
  <c r="N371" i="10" s="1"/>
  <c r="M372" i="10"/>
  <c r="N372" i="10" s="1"/>
  <c r="M373" i="10"/>
  <c r="N373" i="10" s="1"/>
  <c r="M374" i="10"/>
  <c r="N374" i="10" s="1"/>
  <c r="M375" i="10"/>
  <c r="N375" i="10" s="1"/>
  <c r="M376" i="10"/>
  <c r="N376" i="10" s="1"/>
  <c r="M377" i="10"/>
  <c r="N377" i="10" s="1"/>
  <c r="M378" i="10"/>
  <c r="N378" i="10" s="1"/>
  <c r="M379" i="10"/>
  <c r="N379" i="10" s="1"/>
  <c r="M380" i="10"/>
  <c r="N380" i="10" s="1"/>
  <c r="M381" i="10"/>
  <c r="N381" i="10" s="1"/>
  <c r="M382" i="10"/>
  <c r="N382" i="10" s="1"/>
  <c r="M383" i="10"/>
  <c r="N383" i="10" s="1"/>
  <c r="M384" i="10"/>
  <c r="N384" i="10" s="1"/>
  <c r="M385" i="10"/>
  <c r="N385" i="10" s="1"/>
  <c r="M386" i="10"/>
  <c r="N386" i="10" s="1"/>
  <c r="M387" i="10"/>
  <c r="N387" i="10" s="1"/>
  <c r="M388" i="10"/>
  <c r="N388" i="10" s="1"/>
  <c r="M389" i="10"/>
  <c r="N389" i="10" s="1"/>
  <c r="M390" i="10"/>
  <c r="M391" i="10"/>
  <c r="N391" i="10" s="1"/>
  <c r="M392" i="10"/>
  <c r="N392" i="10" s="1"/>
  <c r="M393" i="10"/>
  <c r="N393" i="10" s="1"/>
  <c r="M394" i="10"/>
  <c r="N394" i="10" s="1"/>
  <c r="M395" i="10"/>
  <c r="N395" i="10" s="1"/>
  <c r="M396" i="10"/>
  <c r="N396" i="10" s="1"/>
  <c r="M397" i="10"/>
  <c r="N397" i="10" s="1"/>
  <c r="M398" i="10"/>
  <c r="N398" i="10" s="1"/>
  <c r="M399" i="10"/>
  <c r="N399" i="10" s="1"/>
  <c r="M400" i="10"/>
  <c r="N400" i="10" s="1"/>
  <c r="M401" i="10"/>
  <c r="N401" i="10" s="1"/>
  <c r="M402" i="10"/>
  <c r="N402" i="10" s="1"/>
  <c r="M403" i="10"/>
  <c r="N403" i="10" s="1"/>
  <c r="M404" i="10"/>
  <c r="N404" i="10" s="1"/>
  <c r="M405" i="10"/>
  <c r="N405" i="10" s="1"/>
  <c r="M406" i="10"/>
  <c r="N406" i="10" s="1"/>
  <c r="M407" i="10"/>
  <c r="N407" i="10" s="1"/>
  <c r="M408" i="10"/>
  <c r="N408" i="10" s="1"/>
  <c r="M409" i="10"/>
  <c r="N409" i="10" s="1"/>
  <c r="M410" i="10"/>
  <c r="N410" i="10" s="1"/>
  <c r="M411" i="10"/>
  <c r="N411" i="10" s="1"/>
  <c r="M412" i="10"/>
  <c r="N412" i="10" s="1"/>
  <c r="M413" i="10"/>
  <c r="N413" i="10" s="1"/>
  <c r="M414" i="10"/>
  <c r="N414" i="10" s="1"/>
  <c r="M415" i="10"/>
  <c r="N415" i="10" s="1"/>
  <c r="M416" i="10"/>
  <c r="N416" i="10" s="1"/>
  <c r="M417" i="10"/>
  <c r="N417" i="10" s="1"/>
  <c r="M418" i="10"/>
  <c r="N418" i="10" s="1"/>
  <c r="M419" i="10"/>
  <c r="N419" i="10" s="1"/>
  <c r="M420" i="10"/>
  <c r="N420" i="10" s="1"/>
  <c r="M421" i="10"/>
  <c r="N421" i="10" s="1"/>
  <c r="M422" i="10"/>
  <c r="N422" i="10" s="1"/>
  <c r="M423" i="10"/>
  <c r="N423" i="10" s="1"/>
  <c r="M424" i="10"/>
  <c r="N424" i="10" s="1"/>
  <c r="M425" i="10"/>
  <c r="N425" i="10" s="1"/>
  <c r="M426" i="10"/>
  <c r="N426" i="10" s="1"/>
  <c r="M427" i="10"/>
  <c r="N427" i="10" s="1"/>
  <c r="M428" i="10"/>
  <c r="N428" i="10" s="1"/>
  <c r="M429" i="10"/>
  <c r="N429" i="10" s="1"/>
  <c r="M430" i="10"/>
  <c r="N430" i="10" s="1"/>
  <c r="M431" i="10"/>
  <c r="N431" i="10" s="1"/>
  <c r="M432" i="10"/>
  <c r="N432" i="10" s="1"/>
  <c r="M433" i="10"/>
  <c r="N433" i="10" s="1"/>
  <c r="M434" i="10"/>
  <c r="N434" i="10" s="1"/>
  <c r="M435" i="10"/>
  <c r="N435" i="10" s="1"/>
  <c r="M436" i="10"/>
  <c r="N436" i="10" s="1"/>
  <c r="M437" i="10"/>
  <c r="N437" i="10" s="1"/>
  <c r="M438" i="10"/>
  <c r="N438" i="10" s="1"/>
  <c r="M439" i="10"/>
  <c r="N439" i="10" s="1"/>
  <c r="M440" i="10"/>
  <c r="N440" i="10" s="1"/>
  <c r="M441" i="10"/>
  <c r="N441" i="10" s="1"/>
  <c r="M442" i="10"/>
  <c r="N442" i="10" s="1"/>
  <c r="M443" i="10"/>
  <c r="N443" i="10" s="1"/>
  <c r="M444" i="10"/>
  <c r="N444" i="10" s="1"/>
  <c r="M445" i="10"/>
  <c r="N445" i="10" s="1"/>
  <c r="M446" i="10"/>
  <c r="N446" i="10" s="1"/>
  <c r="M447" i="10"/>
  <c r="N447" i="10" s="1"/>
  <c r="M448" i="10"/>
  <c r="N448" i="10" s="1"/>
  <c r="M449" i="10"/>
  <c r="N449" i="10" s="1"/>
  <c r="M450" i="10"/>
  <c r="N450" i="10" s="1"/>
  <c r="M451" i="10"/>
  <c r="N451" i="10" s="1"/>
  <c r="M452" i="10"/>
  <c r="N452" i="10" s="1"/>
  <c r="M453" i="10"/>
  <c r="N453" i="10" s="1"/>
  <c r="M454" i="10"/>
  <c r="N454" i="10" s="1"/>
  <c r="M455" i="10"/>
  <c r="N455" i="10" s="1"/>
  <c r="M456" i="10"/>
  <c r="N456" i="10" s="1"/>
  <c r="M457" i="10"/>
  <c r="N457" i="10" s="1"/>
  <c r="M458" i="10"/>
  <c r="N458" i="10" s="1"/>
  <c r="M459" i="10"/>
  <c r="N459" i="10" s="1"/>
  <c r="M460" i="10"/>
  <c r="N460" i="10" s="1"/>
  <c r="M461" i="10"/>
  <c r="N461" i="10" s="1"/>
  <c r="M462" i="10"/>
  <c r="N462" i="10" s="1"/>
  <c r="M463" i="10"/>
  <c r="N463" i="10" s="1"/>
  <c r="M464" i="10"/>
  <c r="N464" i="10" s="1"/>
  <c r="M465" i="10"/>
  <c r="N465" i="10" s="1"/>
  <c r="M466" i="10"/>
  <c r="N466" i="10" s="1"/>
  <c r="M467" i="10"/>
  <c r="N467" i="10" s="1"/>
  <c r="M468" i="10"/>
  <c r="N468" i="10" s="1"/>
  <c r="M469" i="10"/>
  <c r="N469" i="10" s="1"/>
  <c r="M470" i="10"/>
  <c r="N470" i="10" s="1"/>
  <c r="M471" i="10"/>
  <c r="N471" i="10" s="1"/>
  <c r="M472" i="10"/>
  <c r="N472" i="10" s="1"/>
  <c r="M473" i="10"/>
  <c r="N473" i="10" s="1"/>
  <c r="M474" i="10"/>
  <c r="N474" i="10" s="1"/>
  <c r="M475" i="10"/>
  <c r="N475" i="10" s="1"/>
  <c r="M476" i="10"/>
  <c r="N476" i="10" s="1"/>
  <c r="M477" i="10"/>
  <c r="N477" i="10" s="1"/>
  <c r="M478" i="10"/>
  <c r="N478" i="10" s="1"/>
  <c r="M479" i="10"/>
  <c r="N479" i="10" s="1"/>
  <c r="M480" i="10"/>
  <c r="N480" i="10" s="1"/>
  <c r="M481" i="10"/>
  <c r="N481" i="10" s="1"/>
  <c r="M482" i="10"/>
  <c r="N482" i="10" s="1"/>
  <c r="M483" i="10"/>
  <c r="N483" i="10" s="1"/>
  <c r="M484" i="10"/>
  <c r="N484" i="10" s="1"/>
  <c r="M485" i="10"/>
  <c r="N485" i="10" s="1"/>
  <c r="M486" i="10"/>
  <c r="N486" i="10" s="1"/>
  <c r="M487" i="10"/>
  <c r="N487" i="10" s="1"/>
  <c r="M488" i="10"/>
  <c r="N488" i="10" s="1"/>
  <c r="M489" i="10"/>
  <c r="N489" i="10" s="1"/>
  <c r="M490" i="10"/>
  <c r="N490" i="10" s="1"/>
  <c r="M491" i="10"/>
  <c r="N491" i="10" s="1"/>
  <c r="M492" i="10"/>
  <c r="N492" i="10" s="1"/>
  <c r="M493" i="10"/>
  <c r="N493" i="10" s="1"/>
  <c r="M494" i="10"/>
  <c r="N494" i="10" s="1"/>
  <c r="M495" i="10"/>
  <c r="N495" i="10" s="1"/>
  <c r="M496" i="10"/>
  <c r="N496" i="10" s="1"/>
  <c r="M497" i="10"/>
  <c r="N497" i="10" s="1"/>
  <c r="M498" i="10"/>
  <c r="N498" i="10" s="1"/>
  <c r="M499" i="10"/>
  <c r="N499" i="10" s="1"/>
  <c r="M500" i="10"/>
  <c r="N500" i="10" s="1"/>
  <c r="M501" i="10"/>
  <c r="N501" i="10" s="1"/>
  <c r="M502" i="10"/>
  <c r="N502" i="10" s="1"/>
  <c r="M503" i="10"/>
  <c r="N503" i="10" s="1"/>
  <c r="M504" i="10"/>
  <c r="N504" i="10" s="1"/>
  <c r="M505" i="10"/>
  <c r="N505" i="10" s="1"/>
  <c r="M506" i="10"/>
  <c r="N506" i="10" s="1"/>
  <c r="M507" i="10"/>
  <c r="N507" i="10" s="1"/>
  <c r="M508" i="10"/>
  <c r="N508" i="10" s="1"/>
  <c r="M509" i="10"/>
  <c r="N509" i="10" s="1"/>
  <c r="M510" i="10"/>
  <c r="N510" i="10" s="1"/>
  <c r="M511" i="10"/>
  <c r="N511" i="10" s="1"/>
  <c r="M512" i="10"/>
  <c r="N512" i="10" s="1"/>
  <c r="M513" i="10"/>
  <c r="N513" i="10" s="1"/>
  <c r="M514" i="10"/>
  <c r="N514" i="10" s="1"/>
  <c r="M515" i="10"/>
  <c r="N515" i="10" s="1"/>
  <c r="M516" i="10"/>
  <c r="N516" i="10" s="1"/>
  <c r="M517" i="10"/>
  <c r="N517" i="10" s="1"/>
  <c r="M518" i="10"/>
  <c r="N518" i="10" s="1"/>
  <c r="M519" i="10"/>
  <c r="N519" i="10" s="1"/>
  <c r="M520" i="10"/>
  <c r="N520" i="10" s="1"/>
  <c r="M521" i="10"/>
  <c r="N521" i="10" s="1"/>
  <c r="M522" i="10"/>
  <c r="N522" i="10" s="1"/>
  <c r="M523" i="10"/>
  <c r="N523" i="10" s="1"/>
  <c r="M524" i="10"/>
  <c r="N524" i="10" s="1"/>
  <c r="M525" i="10"/>
  <c r="N525" i="10" s="1"/>
  <c r="M526" i="10"/>
  <c r="N526" i="10" s="1"/>
  <c r="M527" i="10"/>
  <c r="N527" i="10" s="1"/>
  <c r="M528" i="10"/>
  <c r="N528" i="10" s="1"/>
  <c r="M529" i="10"/>
  <c r="N529" i="10" s="1"/>
  <c r="M530" i="10"/>
  <c r="N530" i="10" s="1"/>
  <c r="M531" i="10"/>
  <c r="N531" i="10" s="1"/>
  <c r="M532" i="10"/>
  <c r="N532" i="10" s="1"/>
  <c r="M533" i="10"/>
  <c r="N533" i="10" s="1"/>
  <c r="M534" i="10"/>
  <c r="N534" i="10" s="1"/>
  <c r="M535" i="10"/>
  <c r="N535" i="10" s="1"/>
  <c r="M536" i="10"/>
  <c r="N536" i="10" s="1"/>
  <c r="M537" i="10"/>
  <c r="N537" i="10" s="1"/>
  <c r="M538" i="10"/>
  <c r="N538" i="10" s="1"/>
  <c r="M539" i="10"/>
  <c r="N539" i="10" s="1"/>
  <c r="M540" i="10"/>
  <c r="N540" i="10" s="1"/>
  <c r="M541" i="10"/>
  <c r="N541" i="10" s="1"/>
  <c r="M542" i="10"/>
  <c r="N542" i="10" s="1"/>
  <c r="M543" i="10"/>
  <c r="N543" i="10" s="1"/>
  <c r="M544" i="10"/>
  <c r="N544" i="10" s="1"/>
  <c r="M545" i="10"/>
  <c r="N545" i="10" s="1"/>
  <c r="M546" i="10"/>
  <c r="N546" i="10" s="1"/>
  <c r="M547" i="10"/>
  <c r="N547" i="10" s="1"/>
  <c r="M548" i="10"/>
  <c r="N548" i="10" s="1"/>
  <c r="M549" i="10"/>
  <c r="N549" i="10" s="1"/>
  <c r="M550" i="10"/>
  <c r="N550" i="10" s="1"/>
  <c r="M551" i="10"/>
  <c r="N551" i="10" s="1"/>
  <c r="M552" i="10"/>
  <c r="N552" i="10" s="1"/>
  <c r="M553" i="10"/>
  <c r="N553" i="10" s="1"/>
  <c r="M554" i="10"/>
  <c r="N554" i="10" s="1"/>
  <c r="M555" i="10"/>
  <c r="N555" i="10" s="1"/>
  <c r="M556" i="10"/>
  <c r="N556" i="10" s="1"/>
  <c r="M557" i="10"/>
  <c r="N557" i="10" s="1"/>
  <c r="M558" i="10"/>
  <c r="N558" i="10" s="1"/>
  <c r="M559" i="10"/>
  <c r="N559" i="10" s="1"/>
  <c r="M560" i="10"/>
  <c r="N560" i="10" s="1"/>
  <c r="M561" i="10"/>
  <c r="N561" i="10" s="1"/>
  <c r="M562" i="10"/>
  <c r="N562" i="10" s="1"/>
  <c r="M563" i="10"/>
  <c r="N563" i="10" s="1"/>
  <c r="M564" i="10"/>
  <c r="N564" i="10" s="1"/>
  <c r="M565" i="10"/>
  <c r="N565" i="10" s="1"/>
  <c r="M566" i="10"/>
  <c r="N566" i="10" s="1"/>
  <c r="M567" i="10"/>
  <c r="N567" i="10" s="1"/>
  <c r="M568" i="10"/>
  <c r="N568" i="10" s="1"/>
  <c r="M569" i="10"/>
  <c r="N569" i="10" s="1"/>
  <c r="M570" i="10"/>
  <c r="N570" i="10" s="1"/>
  <c r="M571" i="10"/>
  <c r="N571" i="10" s="1"/>
  <c r="M572" i="10"/>
  <c r="N572" i="10" s="1"/>
  <c r="M573" i="10"/>
  <c r="N573" i="10" s="1"/>
  <c r="M574" i="10"/>
  <c r="N574" i="10" s="1"/>
  <c r="M575" i="10"/>
  <c r="N575" i="10" s="1"/>
  <c r="M576" i="10"/>
  <c r="N576" i="10" s="1"/>
  <c r="M577" i="10"/>
  <c r="N577" i="10" s="1"/>
  <c r="M578" i="10"/>
  <c r="N578" i="10" s="1"/>
  <c r="M579" i="10"/>
  <c r="N579" i="10" s="1"/>
  <c r="M580" i="10"/>
  <c r="N580" i="10" s="1"/>
  <c r="M581" i="10"/>
  <c r="N581" i="10" s="1"/>
  <c r="M582" i="10"/>
  <c r="N582" i="10" s="1"/>
  <c r="M583" i="10"/>
  <c r="N583" i="10" s="1"/>
  <c r="M584" i="10"/>
  <c r="N584" i="10" s="1"/>
  <c r="M585" i="10"/>
  <c r="N585" i="10" s="1"/>
  <c r="M586" i="10"/>
  <c r="N586" i="10" s="1"/>
  <c r="M587" i="10"/>
  <c r="N587" i="10" s="1"/>
  <c r="M588" i="10"/>
  <c r="N588" i="10" s="1"/>
  <c r="M589" i="10"/>
  <c r="N589" i="10" s="1"/>
  <c r="M590" i="10"/>
  <c r="N590" i="10" s="1"/>
  <c r="M591" i="10"/>
  <c r="N591" i="10" s="1"/>
  <c r="M592" i="10"/>
  <c r="N592" i="10" s="1"/>
  <c r="M593" i="10"/>
  <c r="N593" i="10" s="1"/>
  <c r="M594" i="10"/>
  <c r="N594" i="10" s="1"/>
  <c r="M595" i="10"/>
  <c r="N595" i="10" s="1"/>
  <c r="M596" i="10"/>
  <c r="N596" i="10" s="1"/>
  <c r="M597" i="10"/>
  <c r="N597" i="10" s="1"/>
  <c r="M598" i="10"/>
  <c r="N598" i="10" s="1"/>
  <c r="M599" i="10"/>
  <c r="N599" i="10" s="1"/>
  <c r="M600" i="10"/>
  <c r="N600" i="10" s="1"/>
  <c r="M601" i="10"/>
  <c r="N601" i="10" s="1"/>
  <c r="M602" i="10"/>
  <c r="N602" i="10" s="1"/>
  <c r="M603" i="10"/>
  <c r="N603" i="10" s="1"/>
  <c r="M604" i="10"/>
  <c r="N604" i="10" s="1"/>
  <c r="M605" i="10"/>
  <c r="N605" i="10" s="1"/>
  <c r="M606" i="10"/>
  <c r="N606" i="10" s="1"/>
  <c r="M607" i="10"/>
  <c r="N607" i="10" s="1"/>
  <c r="M608" i="10"/>
  <c r="N608" i="10" s="1"/>
  <c r="M609" i="10"/>
  <c r="N609" i="10" s="1"/>
  <c r="M610" i="10"/>
  <c r="N610" i="10" s="1"/>
  <c r="M611" i="10"/>
  <c r="N611" i="10" s="1"/>
  <c r="M612" i="10"/>
  <c r="N612" i="10" s="1"/>
  <c r="M613" i="10"/>
  <c r="N613" i="10" s="1"/>
  <c r="M614" i="10"/>
  <c r="N614" i="10" s="1"/>
  <c r="M615" i="10"/>
  <c r="N615" i="10" s="1"/>
  <c r="M616" i="10"/>
  <c r="N616" i="10" s="1"/>
  <c r="M617" i="10"/>
  <c r="N617" i="10" s="1"/>
  <c r="M618" i="10"/>
  <c r="N618" i="10" s="1"/>
  <c r="M619" i="10"/>
  <c r="N619" i="10" s="1"/>
  <c r="M620" i="10"/>
  <c r="N620" i="10" s="1"/>
  <c r="M621" i="10"/>
  <c r="N621" i="10" s="1"/>
  <c r="M622" i="10"/>
  <c r="N622" i="10" s="1"/>
  <c r="M623" i="10"/>
  <c r="N623" i="10" s="1"/>
  <c r="M624" i="10"/>
  <c r="N624" i="10" s="1"/>
  <c r="M625" i="10"/>
  <c r="N625" i="10" s="1"/>
  <c r="M626" i="10"/>
  <c r="N626" i="10" s="1"/>
  <c r="M627" i="10"/>
  <c r="N627" i="10" s="1"/>
  <c r="M628" i="10"/>
  <c r="N628" i="10" s="1"/>
  <c r="M629" i="10"/>
  <c r="N629" i="10" s="1"/>
  <c r="M630" i="10"/>
  <c r="N630" i="10" s="1"/>
  <c r="M631" i="10"/>
  <c r="N631" i="10" s="1"/>
  <c r="M632" i="10"/>
  <c r="N632" i="10" s="1"/>
  <c r="M633" i="10"/>
  <c r="N633" i="10" s="1"/>
  <c r="M634" i="10"/>
  <c r="N634" i="10" s="1"/>
  <c r="M635" i="10"/>
  <c r="N635" i="10" s="1"/>
  <c r="M636" i="10"/>
  <c r="N636" i="10" s="1"/>
  <c r="M637" i="10"/>
  <c r="N637" i="10" s="1"/>
  <c r="M638" i="10"/>
  <c r="N638" i="10" s="1"/>
  <c r="M639" i="10"/>
  <c r="N639" i="10" s="1"/>
  <c r="M640" i="10"/>
  <c r="N640" i="10" s="1"/>
  <c r="M641" i="10"/>
  <c r="N641" i="10" s="1"/>
  <c r="M642" i="10"/>
  <c r="N642" i="10" s="1"/>
  <c r="M643" i="10"/>
  <c r="N643" i="10" s="1"/>
  <c r="M644" i="10"/>
  <c r="N644" i="10" s="1"/>
  <c r="M645" i="10"/>
  <c r="N645" i="10" s="1"/>
  <c r="M646" i="10"/>
  <c r="M647" i="10"/>
  <c r="N647" i="10" s="1"/>
  <c r="M648" i="10"/>
  <c r="N648" i="10" s="1"/>
  <c r="M649" i="10"/>
  <c r="N649" i="10" s="1"/>
  <c r="M650" i="10"/>
  <c r="N650" i="10" s="1"/>
  <c r="M651" i="10"/>
  <c r="N651" i="10" s="1"/>
  <c r="M652" i="10"/>
  <c r="N652" i="10" s="1"/>
  <c r="M653" i="10"/>
  <c r="N653" i="10" s="1"/>
  <c r="M654" i="10"/>
  <c r="N654" i="10" s="1"/>
  <c r="M655" i="10"/>
  <c r="N655" i="10" s="1"/>
  <c r="M656" i="10"/>
  <c r="N656" i="10" s="1"/>
  <c r="M657" i="10"/>
  <c r="N657" i="10" s="1"/>
  <c r="M658" i="10"/>
  <c r="N658" i="10" s="1"/>
  <c r="M659" i="10"/>
  <c r="N659" i="10" s="1"/>
  <c r="M660" i="10"/>
  <c r="N660" i="10" s="1"/>
  <c r="M661" i="10"/>
  <c r="N661" i="10" s="1"/>
  <c r="M662" i="10"/>
  <c r="N662" i="10" s="1"/>
  <c r="M663" i="10"/>
  <c r="N663" i="10" s="1"/>
  <c r="M664" i="10"/>
  <c r="N664" i="10" s="1"/>
  <c r="M665" i="10"/>
  <c r="N665" i="10" s="1"/>
  <c r="M666" i="10"/>
  <c r="N666" i="10" s="1"/>
  <c r="M667" i="10"/>
  <c r="N667" i="10" s="1"/>
  <c r="M668" i="10"/>
  <c r="N668" i="10" s="1"/>
  <c r="M669" i="10"/>
  <c r="N669" i="10" s="1"/>
  <c r="M670" i="10"/>
  <c r="N670" i="10" s="1"/>
  <c r="M671" i="10"/>
  <c r="N671" i="10" s="1"/>
  <c r="M672" i="10"/>
  <c r="N672" i="10" s="1"/>
  <c r="M673" i="10"/>
  <c r="N673" i="10" s="1"/>
  <c r="M674" i="10"/>
  <c r="N674" i="10" s="1"/>
  <c r="M675" i="10"/>
  <c r="N675" i="10" s="1"/>
  <c r="M676" i="10"/>
  <c r="N676" i="10" s="1"/>
  <c r="M677" i="10"/>
  <c r="N677" i="10" s="1"/>
  <c r="M678" i="10"/>
  <c r="N678" i="10" s="1"/>
  <c r="M679" i="10"/>
  <c r="N679" i="10" s="1"/>
  <c r="M680" i="10"/>
  <c r="N680" i="10" s="1"/>
  <c r="M681" i="10"/>
  <c r="N681" i="10" s="1"/>
  <c r="M682" i="10"/>
  <c r="N682" i="10" s="1"/>
  <c r="M683" i="10"/>
  <c r="N683" i="10" s="1"/>
  <c r="M684" i="10"/>
  <c r="N684" i="10" s="1"/>
  <c r="M685" i="10"/>
  <c r="N685" i="10" s="1"/>
  <c r="M686" i="10"/>
  <c r="N686" i="10" s="1"/>
  <c r="M687" i="10"/>
  <c r="N687" i="10" s="1"/>
  <c r="M688" i="10"/>
  <c r="N688" i="10" s="1"/>
  <c r="M689" i="10"/>
  <c r="N689" i="10" s="1"/>
  <c r="M690" i="10"/>
  <c r="N690" i="10" s="1"/>
  <c r="M691" i="10"/>
  <c r="N691" i="10" s="1"/>
  <c r="M692" i="10"/>
  <c r="N692" i="10" s="1"/>
  <c r="M693" i="10"/>
  <c r="N693" i="10" s="1"/>
  <c r="M694" i="10"/>
  <c r="N694" i="10" s="1"/>
  <c r="M695" i="10"/>
  <c r="N695" i="10" s="1"/>
  <c r="M696" i="10"/>
  <c r="N696" i="10" s="1"/>
  <c r="M697" i="10"/>
  <c r="N697" i="10" s="1"/>
  <c r="M698" i="10"/>
  <c r="N698" i="10" s="1"/>
  <c r="M699" i="10"/>
  <c r="N699" i="10" s="1"/>
  <c r="M700" i="10"/>
  <c r="N700" i="10" s="1"/>
  <c r="M701" i="10"/>
  <c r="N701" i="10" s="1"/>
  <c r="M702" i="10"/>
  <c r="N702" i="10" s="1"/>
  <c r="M703" i="10"/>
  <c r="N703" i="10" s="1"/>
  <c r="M704" i="10"/>
  <c r="N704" i="10" s="1"/>
  <c r="M705" i="10"/>
  <c r="N705" i="10" s="1"/>
  <c r="M706" i="10"/>
  <c r="N706" i="10" s="1"/>
  <c r="M707" i="10"/>
  <c r="N707" i="10" s="1"/>
  <c r="M708" i="10"/>
  <c r="N708" i="10" s="1"/>
  <c r="M709" i="10"/>
  <c r="N709" i="10" s="1"/>
  <c r="M710" i="10"/>
  <c r="N710" i="10" s="1"/>
  <c r="M711" i="10"/>
  <c r="N711" i="10" s="1"/>
  <c r="M712" i="10"/>
  <c r="N712" i="10" s="1"/>
  <c r="M713" i="10"/>
  <c r="N713" i="10" s="1"/>
  <c r="M714" i="10"/>
  <c r="N714" i="10" s="1"/>
  <c r="M715" i="10"/>
  <c r="N715" i="10" s="1"/>
  <c r="M716" i="10"/>
  <c r="N716" i="10" s="1"/>
  <c r="M717" i="10"/>
  <c r="N717" i="10" s="1"/>
  <c r="M718" i="10"/>
  <c r="N718" i="10" s="1"/>
  <c r="M719" i="10"/>
  <c r="N719" i="10" s="1"/>
  <c r="M720" i="10"/>
  <c r="N720" i="10" s="1"/>
  <c r="M721" i="10"/>
  <c r="N721" i="10" s="1"/>
  <c r="M722" i="10"/>
  <c r="N722" i="10" s="1"/>
  <c r="M723" i="10"/>
  <c r="N723" i="10" s="1"/>
  <c r="M724" i="10"/>
  <c r="N724" i="10" s="1"/>
  <c r="M725" i="10"/>
  <c r="N725" i="10" s="1"/>
  <c r="M726" i="10"/>
  <c r="N726" i="10" s="1"/>
  <c r="M727" i="10"/>
  <c r="N727" i="10" s="1"/>
  <c r="M728" i="10"/>
  <c r="N728" i="10" s="1"/>
  <c r="M729" i="10"/>
  <c r="N729" i="10" s="1"/>
  <c r="M730" i="10"/>
  <c r="N730" i="10" s="1"/>
  <c r="M731" i="10"/>
  <c r="N731" i="10" s="1"/>
  <c r="M732" i="10"/>
  <c r="N732" i="10" s="1"/>
  <c r="M733" i="10"/>
  <c r="N733" i="10" s="1"/>
  <c r="M734" i="10"/>
  <c r="N734" i="10" s="1"/>
  <c r="M735" i="10"/>
  <c r="N735" i="10" s="1"/>
  <c r="M736" i="10"/>
  <c r="N736" i="10" s="1"/>
  <c r="M737" i="10"/>
  <c r="N737" i="10" s="1"/>
  <c r="M738" i="10"/>
  <c r="N738" i="10" s="1"/>
  <c r="M739" i="10"/>
  <c r="N739" i="10" s="1"/>
  <c r="M740" i="10"/>
  <c r="N740" i="10" s="1"/>
  <c r="M741" i="10"/>
  <c r="N741" i="10" s="1"/>
  <c r="M742" i="10"/>
  <c r="N742" i="10" s="1"/>
  <c r="M743" i="10"/>
  <c r="N743" i="10" s="1"/>
  <c r="M744" i="10"/>
  <c r="N744" i="10" s="1"/>
  <c r="M745" i="10"/>
  <c r="N745" i="10" s="1"/>
  <c r="M746" i="10"/>
  <c r="N746" i="10" s="1"/>
  <c r="M747" i="10"/>
  <c r="N747" i="10" s="1"/>
  <c r="M748" i="10"/>
  <c r="N748" i="10" s="1"/>
  <c r="M749" i="10"/>
  <c r="N749" i="10" s="1"/>
  <c r="M750" i="10"/>
  <c r="N750" i="10" s="1"/>
  <c r="M751" i="10"/>
  <c r="N751" i="10" s="1"/>
  <c r="M752" i="10"/>
  <c r="N752" i="10" s="1"/>
  <c r="M753" i="10"/>
  <c r="N753" i="10" s="1"/>
  <c r="M754" i="10"/>
  <c r="N754" i="10" s="1"/>
  <c r="M755" i="10"/>
  <c r="N755" i="10" s="1"/>
  <c r="M756" i="10"/>
  <c r="N756" i="10" s="1"/>
  <c r="M757" i="10"/>
  <c r="N757" i="10" s="1"/>
  <c r="M758" i="10"/>
  <c r="N758" i="10" s="1"/>
  <c r="M759" i="10"/>
  <c r="N759" i="10" s="1"/>
  <c r="M760" i="10"/>
  <c r="N760" i="10" s="1"/>
  <c r="M761" i="10"/>
  <c r="N761" i="10" s="1"/>
  <c r="M762" i="10"/>
  <c r="N762" i="10" s="1"/>
  <c r="M763" i="10"/>
  <c r="N763" i="10" s="1"/>
  <c r="M764" i="10"/>
  <c r="N764" i="10" s="1"/>
  <c r="M765" i="10"/>
  <c r="N765" i="10" s="1"/>
  <c r="M766" i="10"/>
  <c r="N766" i="10" s="1"/>
  <c r="M767" i="10"/>
  <c r="N767" i="10" s="1"/>
  <c r="M768" i="10"/>
  <c r="N768" i="10" s="1"/>
  <c r="M769" i="10"/>
  <c r="N769" i="10" s="1"/>
  <c r="M770" i="10"/>
  <c r="N770" i="10" s="1"/>
  <c r="M771" i="10"/>
  <c r="N771" i="10" s="1"/>
  <c r="M772" i="10"/>
  <c r="N772" i="10" s="1"/>
  <c r="M773" i="10"/>
  <c r="N773" i="10" s="1"/>
  <c r="M774" i="10"/>
  <c r="N774" i="10" s="1"/>
  <c r="M775" i="10"/>
  <c r="N775" i="10" s="1"/>
  <c r="M776" i="10"/>
  <c r="N776" i="10" s="1"/>
  <c r="M777" i="10"/>
  <c r="N777" i="10" s="1"/>
  <c r="M778" i="10"/>
  <c r="N778" i="10" s="1"/>
  <c r="M779" i="10"/>
  <c r="N779" i="10" s="1"/>
  <c r="M780" i="10"/>
  <c r="N780" i="10" s="1"/>
  <c r="M781" i="10"/>
  <c r="N781" i="10" s="1"/>
  <c r="M782" i="10"/>
  <c r="N782" i="10" s="1"/>
  <c r="M783" i="10"/>
  <c r="N783" i="10" s="1"/>
  <c r="M784" i="10"/>
  <c r="N784" i="10" s="1"/>
  <c r="M785" i="10"/>
  <c r="N785" i="10" s="1"/>
  <c r="M786" i="10"/>
  <c r="N786" i="10" s="1"/>
  <c r="M787" i="10"/>
  <c r="N787" i="10" s="1"/>
  <c r="M788" i="10"/>
  <c r="N788" i="10" s="1"/>
  <c r="M789" i="10"/>
  <c r="N789" i="10" s="1"/>
  <c r="M790" i="10"/>
  <c r="N790" i="10" s="1"/>
  <c r="M791" i="10"/>
  <c r="N791" i="10" s="1"/>
  <c r="M792" i="10"/>
  <c r="N792" i="10" s="1"/>
  <c r="M793" i="10"/>
  <c r="N793" i="10" s="1"/>
  <c r="M794" i="10"/>
  <c r="N794" i="10" s="1"/>
  <c r="M795" i="10"/>
  <c r="N795" i="10" s="1"/>
  <c r="M796" i="10"/>
  <c r="N796" i="10" s="1"/>
  <c r="M797" i="10"/>
  <c r="N797" i="10" s="1"/>
  <c r="M798" i="10"/>
  <c r="N798" i="10" s="1"/>
  <c r="M799" i="10"/>
  <c r="N799" i="10" s="1"/>
  <c r="M800" i="10"/>
  <c r="N800" i="10" s="1"/>
  <c r="M801" i="10"/>
  <c r="N801" i="10" s="1"/>
  <c r="M802" i="10"/>
  <c r="N802" i="10" s="1"/>
  <c r="M803" i="10"/>
  <c r="N803" i="10" s="1"/>
  <c r="M804" i="10"/>
  <c r="N804" i="10" s="1"/>
  <c r="M805" i="10"/>
  <c r="N805" i="10" s="1"/>
  <c r="M806" i="10"/>
  <c r="N806" i="10" s="1"/>
  <c r="M807" i="10"/>
  <c r="N807" i="10" s="1"/>
  <c r="M808" i="10"/>
  <c r="N808" i="10" s="1"/>
  <c r="M809" i="10"/>
  <c r="N809" i="10" s="1"/>
  <c r="M810" i="10"/>
  <c r="N810" i="10" s="1"/>
  <c r="M811" i="10"/>
  <c r="N811" i="10" s="1"/>
  <c r="M812" i="10"/>
  <c r="N812" i="10" s="1"/>
  <c r="M813" i="10"/>
  <c r="N813" i="10" s="1"/>
  <c r="M814" i="10"/>
  <c r="N814" i="10" s="1"/>
  <c r="M815" i="10"/>
  <c r="N815" i="10" s="1"/>
  <c r="M816" i="10"/>
  <c r="N816" i="10" s="1"/>
  <c r="M817" i="10"/>
  <c r="N817" i="10" s="1"/>
  <c r="M818" i="10"/>
  <c r="N818" i="10" s="1"/>
  <c r="M819" i="10"/>
  <c r="N819" i="10" s="1"/>
  <c r="M820" i="10"/>
  <c r="N820" i="10" s="1"/>
  <c r="M821" i="10"/>
  <c r="N821" i="10" s="1"/>
  <c r="M822" i="10"/>
  <c r="N822" i="10" s="1"/>
  <c r="M823" i="10"/>
  <c r="N823" i="10" s="1"/>
  <c r="M824" i="10"/>
  <c r="N824" i="10" s="1"/>
  <c r="M825" i="10"/>
  <c r="N825" i="10" s="1"/>
  <c r="M826" i="10"/>
  <c r="N826" i="10" s="1"/>
  <c r="M827" i="10"/>
  <c r="N827" i="10" s="1"/>
  <c r="M828" i="10"/>
  <c r="N828" i="10" s="1"/>
  <c r="M829" i="10"/>
  <c r="N829" i="10" s="1"/>
  <c r="M830" i="10"/>
  <c r="N830" i="10" s="1"/>
  <c r="M831" i="10"/>
  <c r="N831" i="10" s="1"/>
  <c r="M832" i="10"/>
  <c r="N832" i="10" s="1"/>
  <c r="M833" i="10"/>
  <c r="N833" i="10" s="1"/>
  <c r="M834" i="10"/>
  <c r="N834" i="10" s="1"/>
  <c r="M835" i="10"/>
  <c r="N835" i="10" s="1"/>
  <c r="M836" i="10"/>
  <c r="N836" i="10" s="1"/>
  <c r="M837" i="10"/>
  <c r="N837" i="10" s="1"/>
  <c r="M838" i="10"/>
  <c r="N838" i="10" s="1"/>
  <c r="M839" i="10"/>
  <c r="N839" i="10" s="1"/>
  <c r="M840" i="10"/>
  <c r="N840" i="10" s="1"/>
  <c r="M841" i="10"/>
  <c r="N841" i="10" s="1"/>
  <c r="M842" i="10"/>
  <c r="N842" i="10" s="1"/>
  <c r="M843" i="10"/>
  <c r="N843" i="10" s="1"/>
  <c r="M844" i="10"/>
  <c r="N844" i="10" s="1"/>
  <c r="M845" i="10"/>
  <c r="N845" i="10" s="1"/>
  <c r="M846" i="10"/>
  <c r="N846" i="10" s="1"/>
  <c r="M847" i="10"/>
  <c r="N847" i="10" s="1"/>
  <c r="M848" i="10"/>
  <c r="N848" i="10" s="1"/>
  <c r="M849" i="10"/>
  <c r="N849" i="10" s="1"/>
  <c r="M850" i="10"/>
  <c r="N850" i="10" s="1"/>
  <c r="M851" i="10"/>
  <c r="N851" i="10" s="1"/>
  <c r="M852" i="10"/>
  <c r="N852" i="10" s="1"/>
  <c r="M853" i="10"/>
  <c r="N853" i="10" s="1"/>
  <c r="M854" i="10"/>
  <c r="N854" i="10" s="1"/>
  <c r="M855" i="10"/>
  <c r="N855" i="10" s="1"/>
  <c r="M856" i="10"/>
  <c r="N856" i="10" s="1"/>
  <c r="M857" i="10"/>
  <c r="N857" i="10" s="1"/>
  <c r="M858" i="10"/>
  <c r="N858" i="10" s="1"/>
  <c r="M859" i="10"/>
  <c r="N859" i="10" s="1"/>
  <c r="M860" i="10"/>
  <c r="N860" i="10" s="1"/>
  <c r="M861" i="10"/>
  <c r="N861" i="10" s="1"/>
  <c r="M862" i="10"/>
  <c r="N862" i="10" s="1"/>
  <c r="M863" i="10"/>
  <c r="N863" i="10" s="1"/>
  <c r="M864" i="10"/>
  <c r="N864" i="10" s="1"/>
  <c r="M865" i="10"/>
  <c r="N865" i="10" s="1"/>
  <c r="M866" i="10"/>
  <c r="N866" i="10" s="1"/>
  <c r="M867" i="10"/>
  <c r="N867" i="10" s="1"/>
  <c r="M868" i="10"/>
  <c r="N868" i="10" s="1"/>
  <c r="M869" i="10"/>
  <c r="N869" i="10" s="1"/>
  <c r="M870" i="10"/>
  <c r="N870" i="10" s="1"/>
  <c r="M871" i="10"/>
  <c r="N871" i="10" s="1"/>
  <c r="M872" i="10"/>
  <c r="N872" i="10" s="1"/>
  <c r="M873" i="10"/>
  <c r="N873" i="10" s="1"/>
  <c r="M874" i="10"/>
  <c r="N874" i="10" s="1"/>
  <c r="M875" i="10"/>
  <c r="N875" i="10" s="1"/>
  <c r="M876" i="10"/>
  <c r="N876" i="10" s="1"/>
  <c r="M877" i="10"/>
  <c r="N877" i="10" s="1"/>
  <c r="M878" i="10"/>
  <c r="N878" i="10" s="1"/>
  <c r="M879" i="10"/>
  <c r="N879" i="10" s="1"/>
  <c r="M880" i="10"/>
  <c r="N880" i="10" s="1"/>
  <c r="M881" i="10"/>
  <c r="N881" i="10" s="1"/>
  <c r="M882" i="10"/>
  <c r="N882" i="10" s="1"/>
  <c r="M883" i="10"/>
  <c r="N883" i="10" s="1"/>
  <c r="M884" i="10"/>
  <c r="N884" i="10" s="1"/>
  <c r="M885" i="10"/>
  <c r="N885" i="10" s="1"/>
  <c r="M886" i="10"/>
  <c r="N886" i="10" s="1"/>
  <c r="M887" i="10"/>
  <c r="N887" i="10" s="1"/>
  <c r="M888" i="10"/>
  <c r="N888" i="10" s="1"/>
  <c r="M889" i="10"/>
  <c r="N889" i="10" s="1"/>
  <c r="M890" i="10"/>
  <c r="N890" i="10" s="1"/>
  <c r="M891" i="10"/>
  <c r="N891" i="10" s="1"/>
  <c r="M892" i="10"/>
  <c r="N892" i="10" s="1"/>
  <c r="M893" i="10"/>
  <c r="N893" i="10" s="1"/>
  <c r="M894" i="10"/>
  <c r="N894" i="10" s="1"/>
  <c r="M895" i="10"/>
  <c r="N895" i="10" s="1"/>
  <c r="M896" i="10"/>
  <c r="N896" i="10" s="1"/>
  <c r="M897" i="10"/>
  <c r="N897" i="10" s="1"/>
  <c r="M898" i="10"/>
  <c r="N898" i="10" s="1"/>
  <c r="M899" i="10"/>
  <c r="N899" i="10" s="1"/>
  <c r="M900" i="10"/>
  <c r="N900" i="10" s="1"/>
  <c r="M901" i="10"/>
  <c r="N901" i="10" s="1"/>
  <c r="M902" i="10"/>
  <c r="N902" i="10" s="1"/>
  <c r="M903" i="10"/>
  <c r="N903" i="10" s="1"/>
  <c r="M904" i="10"/>
  <c r="N904" i="10" s="1"/>
  <c r="M905" i="10"/>
  <c r="N905" i="10" s="1"/>
  <c r="M906" i="10"/>
  <c r="N906" i="10" s="1"/>
  <c r="M907" i="10"/>
  <c r="N907" i="10" s="1"/>
  <c r="M908" i="10"/>
  <c r="N908" i="10" s="1"/>
  <c r="M909" i="10"/>
  <c r="N909" i="10" s="1"/>
  <c r="M910" i="10"/>
  <c r="N910" i="10" s="1"/>
  <c r="M911" i="10"/>
  <c r="N911" i="10" s="1"/>
  <c r="M912" i="10"/>
  <c r="N912" i="10" s="1"/>
  <c r="M913" i="10"/>
  <c r="N913" i="10" s="1"/>
  <c r="M914" i="10"/>
  <c r="N914" i="10" s="1"/>
  <c r="M915" i="10"/>
  <c r="N915" i="10" s="1"/>
  <c r="M916" i="10"/>
  <c r="N916" i="10" s="1"/>
  <c r="M917" i="10"/>
  <c r="N917" i="10" s="1"/>
  <c r="M918" i="10"/>
  <c r="N918" i="10" s="1"/>
  <c r="M919" i="10"/>
  <c r="N919" i="10" s="1"/>
  <c r="M920" i="10"/>
  <c r="M921" i="10"/>
  <c r="N921" i="10" s="1"/>
  <c r="M922" i="10"/>
  <c r="N922" i="10" s="1"/>
  <c r="M923" i="10"/>
  <c r="N923" i="10" s="1"/>
  <c r="M924" i="10"/>
  <c r="N924" i="10" s="1"/>
  <c r="M925" i="10"/>
  <c r="N925" i="10" s="1"/>
  <c r="M926" i="10"/>
  <c r="N926" i="10" s="1"/>
  <c r="M927" i="10"/>
  <c r="N927" i="10" s="1"/>
  <c r="M928" i="10"/>
  <c r="N928" i="10" s="1"/>
  <c r="M929" i="10"/>
  <c r="N929" i="10" s="1"/>
  <c r="M930" i="10"/>
  <c r="N930" i="10" s="1"/>
  <c r="M931" i="10"/>
  <c r="N931" i="10" s="1"/>
  <c r="M932" i="10"/>
  <c r="N932" i="10" s="1"/>
  <c r="M933" i="10"/>
  <c r="N933" i="10" s="1"/>
  <c r="M934" i="10"/>
  <c r="N934" i="10" s="1"/>
  <c r="M935" i="10"/>
  <c r="N935" i="10" s="1"/>
  <c r="M936" i="10"/>
  <c r="N936" i="10" s="1"/>
  <c r="M937" i="10"/>
  <c r="N937" i="10" s="1"/>
  <c r="M938" i="10"/>
  <c r="N938" i="10" s="1"/>
  <c r="M939" i="10"/>
  <c r="N939" i="10" s="1"/>
  <c r="M940" i="10"/>
  <c r="N940" i="10" s="1"/>
  <c r="M941" i="10"/>
  <c r="N941" i="10" s="1"/>
  <c r="M942" i="10"/>
  <c r="N942" i="10" s="1"/>
  <c r="M943" i="10"/>
  <c r="N943" i="10" s="1"/>
  <c r="M944" i="10"/>
  <c r="N944" i="10" s="1"/>
  <c r="M945" i="10"/>
  <c r="N945" i="10" s="1"/>
  <c r="M946" i="10"/>
  <c r="N946" i="10" s="1"/>
  <c r="M947" i="10"/>
  <c r="N947" i="10" s="1"/>
  <c r="M948" i="10"/>
  <c r="N948" i="10" s="1"/>
  <c r="M949" i="10"/>
  <c r="N949" i="10" s="1"/>
  <c r="M950" i="10"/>
  <c r="N950" i="10" s="1"/>
  <c r="M951" i="10"/>
  <c r="N951" i="10" s="1"/>
  <c r="M952" i="10"/>
  <c r="N952" i="10" s="1"/>
  <c r="M953" i="10"/>
  <c r="N953" i="10" s="1"/>
  <c r="M954" i="10"/>
  <c r="N954" i="10" s="1"/>
  <c r="M955" i="10"/>
  <c r="N955" i="10" s="1"/>
  <c r="M956" i="10"/>
  <c r="N956" i="10" s="1"/>
  <c r="M957" i="10"/>
  <c r="N957" i="10" s="1"/>
  <c r="M958" i="10"/>
  <c r="N958" i="10" s="1"/>
  <c r="M959" i="10"/>
  <c r="N959" i="10" s="1"/>
  <c r="M960" i="10"/>
  <c r="N960" i="10" s="1"/>
  <c r="M961" i="10"/>
  <c r="N961" i="10" s="1"/>
  <c r="M962" i="10"/>
  <c r="N962" i="10" s="1"/>
  <c r="M963" i="10"/>
  <c r="N963" i="10" s="1"/>
  <c r="M964" i="10"/>
  <c r="N964" i="10" s="1"/>
  <c r="M965" i="10"/>
  <c r="N965" i="10" s="1"/>
  <c r="M966" i="10"/>
  <c r="N966" i="10" s="1"/>
  <c r="M967" i="10"/>
  <c r="N967" i="10" s="1"/>
  <c r="M968" i="10"/>
  <c r="N968" i="10" s="1"/>
  <c r="M969" i="10"/>
  <c r="N969" i="10" s="1"/>
  <c r="M970" i="10"/>
  <c r="N970" i="10" s="1"/>
  <c r="M971" i="10"/>
  <c r="N971" i="10" s="1"/>
  <c r="M972" i="10"/>
  <c r="N972" i="10" s="1"/>
  <c r="M973" i="10"/>
  <c r="N973" i="10" s="1"/>
  <c r="M974" i="10"/>
  <c r="N974" i="10" s="1"/>
  <c r="M975" i="10"/>
  <c r="M976" i="10"/>
  <c r="N976" i="10" s="1"/>
  <c r="M977" i="10"/>
  <c r="N977" i="10" s="1"/>
  <c r="M978" i="10"/>
  <c r="N978" i="10" s="1"/>
  <c r="M979" i="10"/>
  <c r="N979" i="10" s="1"/>
  <c r="M980" i="10"/>
  <c r="N980" i="10" s="1"/>
  <c r="M981" i="10"/>
  <c r="N981" i="10" s="1"/>
  <c r="M982" i="10"/>
  <c r="N982" i="10" s="1"/>
  <c r="M983" i="10"/>
  <c r="N983" i="10" s="1"/>
  <c r="M984" i="10"/>
  <c r="N984" i="10" s="1"/>
  <c r="M985" i="10"/>
  <c r="N985" i="10" s="1"/>
  <c r="M986" i="10"/>
  <c r="N986" i="10" s="1"/>
  <c r="M987" i="10"/>
  <c r="N987" i="10" s="1"/>
  <c r="M988" i="10"/>
  <c r="N988" i="10" s="1"/>
  <c r="M989" i="10"/>
  <c r="N989" i="10" s="1"/>
  <c r="M990" i="10"/>
  <c r="N990" i="10" s="1"/>
  <c r="M991" i="10"/>
  <c r="N991" i="10" s="1"/>
  <c r="M992" i="10"/>
  <c r="N992" i="10" s="1"/>
  <c r="M993" i="10"/>
  <c r="N993" i="10" s="1"/>
  <c r="M994" i="10"/>
  <c r="N994" i="10" s="1"/>
  <c r="M995" i="10"/>
  <c r="N995" i="10" s="1"/>
  <c r="M996" i="10"/>
  <c r="M997" i="10"/>
  <c r="N997" i="10" s="1"/>
  <c r="M998" i="10"/>
  <c r="N998" i="10" s="1"/>
  <c r="M999" i="10"/>
  <c r="N999" i="10" s="1"/>
  <c r="M1000" i="10"/>
  <c r="N1000" i="10" s="1"/>
  <c r="M1001" i="10"/>
  <c r="N1001" i="10" s="1"/>
  <c r="M1002" i="10"/>
  <c r="N1002" i="10" s="1"/>
  <c r="M1003" i="10"/>
  <c r="N1003" i="10" s="1"/>
  <c r="M1004" i="10"/>
  <c r="N1004" i="10" s="1"/>
  <c r="M1005" i="10"/>
  <c r="N1005" i="10" s="1"/>
  <c r="M1006" i="10"/>
  <c r="N1006" i="10" s="1"/>
  <c r="M1007" i="10"/>
  <c r="N1007" i="10" s="1"/>
  <c r="M1008" i="10"/>
  <c r="N1008" i="10" s="1"/>
  <c r="M1009" i="10"/>
  <c r="N1009" i="10" s="1"/>
  <c r="M1010" i="10"/>
  <c r="N1010" i="10" s="1"/>
  <c r="M1011" i="10"/>
  <c r="N1011" i="10" s="1"/>
  <c r="M1012" i="10"/>
  <c r="N1012" i="10" s="1"/>
  <c r="M1013" i="10"/>
  <c r="N1013" i="10" s="1"/>
  <c r="M1014" i="10"/>
  <c r="N1014" i="10" s="1"/>
  <c r="M1015" i="10"/>
  <c r="N1015" i="10" s="1"/>
  <c r="M1016" i="10"/>
  <c r="N1016" i="10" s="1"/>
  <c r="M1017" i="10"/>
  <c r="N1017" i="10" s="1"/>
  <c r="M1018" i="10"/>
  <c r="N1018" i="10" s="1"/>
  <c r="M1019" i="10"/>
  <c r="N1019" i="10" s="1"/>
  <c r="M1020" i="10"/>
  <c r="N1020" i="10" s="1"/>
  <c r="M1021" i="10"/>
  <c r="N1021" i="10" s="1"/>
  <c r="M1022" i="10"/>
  <c r="N1022" i="10" s="1"/>
  <c r="M1023" i="10"/>
  <c r="N1023" i="10" s="1"/>
  <c r="M1024" i="10"/>
  <c r="N1024" i="10" s="1"/>
  <c r="M1025" i="10"/>
  <c r="N1025" i="10" s="1"/>
  <c r="M1026" i="10"/>
  <c r="N1026" i="10" s="1"/>
  <c r="M1027" i="10"/>
  <c r="N1027" i="10" s="1"/>
  <c r="M1028" i="10"/>
  <c r="N1028" i="10" s="1"/>
  <c r="M1029" i="10"/>
  <c r="N1029" i="10" s="1"/>
  <c r="M1030" i="10"/>
  <c r="N1030" i="10" s="1"/>
  <c r="M1031" i="10"/>
  <c r="N1031" i="10" s="1"/>
  <c r="M1032" i="10"/>
  <c r="N1032" i="10" s="1"/>
  <c r="M1033" i="10"/>
  <c r="N1033" i="10" s="1"/>
  <c r="M1034" i="10"/>
  <c r="N1034" i="10" s="1"/>
  <c r="M1035" i="10"/>
  <c r="N1035" i="10" s="1"/>
  <c r="M1036" i="10"/>
  <c r="N1036" i="10" s="1"/>
  <c r="M1037" i="10"/>
  <c r="N1037" i="10" s="1"/>
  <c r="M1038" i="10"/>
  <c r="N1038" i="10" s="1"/>
  <c r="M1039" i="10"/>
  <c r="N1039" i="10" s="1"/>
  <c r="M1040" i="10"/>
  <c r="N1040" i="10" s="1"/>
  <c r="M1041" i="10"/>
  <c r="N1041" i="10" s="1"/>
  <c r="M1042" i="10"/>
  <c r="N1042" i="10" s="1"/>
  <c r="M1043" i="10"/>
  <c r="N1043" i="10" s="1"/>
  <c r="M1044" i="10"/>
  <c r="N1044" i="10" s="1"/>
  <c r="M1045" i="10"/>
  <c r="N1045" i="10" s="1"/>
  <c r="M1046" i="10"/>
  <c r="N1046" i="10" s="1"/>
  <c r="M1047" i="10"/>
  <c r="N1047" i="10" s="1"/>
  <c r="M1048" i="10"/>
  <c r="N1048" i="10" s="1"/>
  <c r="M1049" i="10"/>
  <c r="N1049" i="10" s="1"/>
  <c r="M1050" i="10"/>
  <c r="N1050" i="10" s="1"/>
  <c r="M1051" i="10"/>
  <c r="N1051" i="10" s="1"/>
  <c r="M1052" i="10"/>
  <c r="N1052" i="10" s="1"/>
  <c r="M1053" i="10"/>
  <c r="N1053" i="10" s="1"/>
  <c r="M1054" i="10"/>
  <c r="N1054" i="10" s="1"/>
  <c r="M1055" i="10"/>
  <c r="N1055" i="10" s="1"/>
  <c r="M1056" i="10"/>
  <c r="N1056" i="10" s="1"/>
  <c r="M1057" i="10"/>
  <c r="N1057" i="10" s="1"/>
  <c r="M1058" i="10"/>
  <c r="N1058" i="10" s="1"/>
  <c r="M1059" i="10"/>
  <c r="N1059" i="10" s="1"/>
  <c r="M1060" i="10"/>
  <c r="N1060" i="10" s="1"/>
  <c r="M1061" i="10"/>
  <c r="N1061" i="10" s="1"/>
  <c r="M1062" i="10"/>
  <c r="N1062" i="10" s="1"/>
  <c r="M1063" i="10"/>
  <c r="N1063" i="10" s="1"/>
  <c r="M1064" i="10"/>
  <c r="N1064" i="10" s="1"/>
  <c r="M1065" i="10"/>
  <c r="N1065" i="10" s="1"/>
  <c r="M1066" i="10"/>
  <c r="N1066" i="10" s="1"/>
  <c r="M1067" i="10"/>
  <c r="N1067" i="10" s="1"/>
  <c r="M1068" i="10"/>
  <c r="N1068" i="10" s="1"/>
  <c r="M1069" i="10"/>
  <c r="N1069" i="10" s="1"/>
  <c r="M1070" i="10"/>
  <c r="N1070" i="10" s="1"/>
  <c r="M1071" i="10"/>
  <c r="N1071" i="10" s="1"/>
  <c r="M1072" i="10"/>
  <c r="N1072" i="10" s="1"/>
  <c r="M1073" i="10"/>
  <c r="N1073" i="10" s="1"/>
  <c r="M1074" i="10"/>
  <c r="N1074" i="10" s="1"/>
  <c r="M1075" i="10"/>
  <c r="N1075" i="10" s="1"/>
  <c r="M1076" i="10"/>
  <c r="N1076" i="10" s="1"/>
  <c r="M1077" i="10"/>
  <c r="N1077" i="10" s="1"/>
  <c r="M1078" i="10"/>
  <c r="N1078" i="10" s="1"/>
  <c r="M1079" i="10"/>
  <c r="N1079" i="10" s="1"/>
  <c r="M1080" i="10"/>
  <c r="N1080" i="10" s="1"/>
  <c r="M1081" i="10"/>
  <c r="N1081" i="10" s="1"/>
  <c r="M1082" i="10"/>
  <c r="N1082" i="10" s="1"/>
  <c r="M1083" i="10"/>
  <c r="N1083" i="10" s="1"/>
  <c r="M1084" i="10"/>
  <c r="N1084" i="10" s="1"/>
  <c r="M1085" i="10"/>
  <c r="N1085" i="10" s="1"/>
  <c r="M1086" i="10"/>
  <c r="N1086" i="10" s="1"/>
  <c r="M1087" i="10"/>
  <c r="N1087" i="10" s="1"/>
  <c r="M1088" i="10"/>
  <c r="N1088" i="10" s="1"/>
  <c r="M1089" i="10"/>
  <c r="N1089" i="10" s="1"/>
  <c r="M1090" i="10"/>
  <c r="N1090" i="10" s="1"/>
  <c r="M1091" i="10"/>
  <c r="N1091" i="10" s="1"/>
  <c r="M1092" i="10"/>
  <c r="N1092" i="10" s="1"/>
  <c r="M1093" i="10"/>
  <c r="N1093" i="10" s="1"/>
  <c r="M1094" i="10"/>
  <c r="N1094" i="10" s="1"/>
  <c r="M1095" i="10"/>
  <c r="N1095" i="10" s="1"/>
  <c r="M1096" i="10"/>
  <c r="N1096" i="10" s="1"/>
  <c r="M1097" i="10"/>
  <c r="N1097" i="10" s="1"/>
  <c r="M1098" i="10"/>
  <c r="N1098" i="10" s="1"/>
  <c r="M1099" i="10"/>
  <c r="N1099" i="10" s="1"/>
  <c r="M1100" i="10"/>
  <c r="N1100" i="10" s="1"/>
  <c r="M1101" i="10"/>
  <c r="N1101" i="10" s="1"/>
  <c r="M1102" i="10"/>
  <c r="N1102" i="10" s="1"/>
  <c r="M1103" i="10"/>
  <c r="N1103" i="10" s="1"/>
  <c r="M1104" i="10"/>
  <c r="N1104" i="10" s="1"/>
  <c r="M1105" i="10"/>
  <c r="N1105" i="10" s="1"/>
  <c r="M1106" i="10"/>
  <c r="N1106" i="10" s="1"/>
  <c r="M1107" i="10"/>
  <c r="N1107" i="10" s="1"/>
  <c r="M1108" i="10"/>
  <c r="N1108" i="10" s="1"/>
  <c r="M1109" i="10"/>
  <c r="N1109" i="10" s="1"/>
  <c r="M1110" i="10"/>
  <c r="N1110" i="10" s="1"/>
  <c r="M1111" i="10"/>
  <c r="N1111" i="10" s="1"/>
  <c r="M1112" i="10"/>
  <c r="N1112" i="10" s="1"/>
  <c r="M1113" i="10"/>
  <c r="N1113" i="10" s="1"/>
  <c r="M1114" i="10"/>
  <c r="N1114" i="10" s="1"/>
  <c r="M1115" i="10"/>
  <c r="N1115" i="10" s="1"/>
  <c r="M1116" i="10"/>
  <c r="N1116" i="10" s="1"/>
  <c r="M1117" i="10"/>
  <c r="N1117" i="10" s="1"/>
  <c r="M1118" i="10"/>
  <c r="N1118" i="10" s="1"/>
  <c r="M1119" i="10"/>
  <c r="N1119" i="10" s="1"/>
  <c r="M1120" i="10"/>
  <c r="N1120" i="10" s="1"/>
  <c r="M1121" i="10"/>
  <c r="N1121" i="10" s="1"/>
  <c r="M1122" i="10"/>
  <c r="N1122" i="10" s="1"/>
  <c r="M1123" i="10"/>
  <c r="N1123" i="10" s="1"/>
  <c r="M1124" i="10"/>
  <c r="N1124" i="10" s="1"/>
  <c r="M1125" i="10"/>
  <c r="N1125" i="10" s="1"/>
  <c r="M1126" i="10"/>
  <c r="N1126" i="10" s="1"/>
  <c r="M1127" i="10"/>
  <c r="N1127" i="10" s="1"/>
  <c r="M1128" i="10"/>
  <c r="N1128" i="10" s="1"/>
  <c r="M1129" i="10"/>
  <c r="N1129" i="10" s="1"/>
  <c r="M1130" i="10"/>
  <c r="N1130" i="10" s="1"/>
  <c r="M1131" i="10"/>
  <c r="N1131" i="10" s="1"/>
  <c r="M1132" i="10"/>
  <c r="N1132" i="10" s="1"/>
  <c r="M1133" i="10"/>
  <c r="N1133" i="10" s="1"/>
  <c r="M1134" i="10"/>
  <c r="N1134" i="10" s="1"/>
  <c r="M1135" i="10"/>
  <c r="N1135" i="10" s="1"/>
  <c r="M1136" i="10"/>
  <c r="N1136" i="10" s="1"/>
  <c r="M1137" i="10"/>
  <c r="N1137" i="10" s="1"/>
  <c r="M1138" i="10"/>
  <c r="N1138" i="10" s="1"/>
  <c r="M1139" i="10"/>
  <c r="N1139" i="10" s="1"/>
  <c r="M1140" i="10"/>
  <c r="N1140" i="10" s="1"/>
  <c r="M1141" i="10"/>
  <c r="N1141" i="10" s="1"/>
  <c r="M1142" i="10"/>
  <c r="N1142" i="10" s="1"/>
  <c r="M1143" i="10"/>
  <c r="M1144" i="10"/>
  <c r="N1144" i="10" s="1"/>
  <c r="M1145" i="10"/>
  <c r="N1145" i="10" s="1"/>
  <c r="M1146" i="10"/>
  <c r="N1146" i="10" s="1"/>
  <c r="M1147" i="10"/>
  <c r="N1147" i="10" s="1"/>
  <c r="M1148" i="10"/>
  <c r="N1148" i="10" s="1"/>
  <c r="M1149" i="10"/>
  <c r="N1149" i="10" s="1"/>
  <c r="M1150" i="10"/>
  <c r="N1150" i="10" s="1"/>
  <c r="M1151" i="10"/>
  <c r="N1151" i="10" s="1"/>
  <c r="M1152" i="10"/>
  <c r="N1152" i="10" s="1"/>
  <c r="M1153" i="10"/>
  <c r="N1153" i="10" s="1"/>
  <c r="M1154" i="10"/>
  <c r="N1154" i="10" s="1"/>
  <c r="M1155" i="10"/>
  <c r="N1155" i="10" s="1"/>
  <c r="M1156" i="10"/>
  <c r="N1156" i="10" s="1"/>
  <c r="M1157" i="10"/>
  <c r="N1157" i="10" s="1"/>
  <c r="M1158" i="10"/>
  <c r="N1158" i="10" s="1"/>
  <c r="M1159" i="10"/>
  <c r="N1159" i="10" s="1"/>
  <c r="M1160" i="10"/>
  <c r="N1160" i="10" s="1"/>
  <c r="M1161" i="10"/>
  <c r="N1161" i="10" s="1"/>
  <c r="M1162" i="10"/>
  <c r="N1162" i="10" s="1"/>
  <c r="M1163" i="10"/>
  <c r="N1163" i="10" s="1"/>
  <c r="M1164" i="10"/>
  <c r="N1164" i="10" s="1"/>
  <c r="M1165" i="10"/>
  <c r="N1165" i="10" s="1"/>
  <c r="M1166" i="10"/>
  <c r="N1166" i="10" s="1"/>
  <c r="M1167" i="10"/>
  <c r="N1167" i="10" s="1"/>
  <c r="M1168" i="10"/>
  <c r="N1168" i="10" s="1"/>
  <c r="M1169" i="10"/>
  <c r="N1169" i="10" s="1"/>
  <c r="M1170" i="10"/>
  <c r="N1170" i="10" s="1"/>
  <c r="M1171" i="10"/>
  <c r="N1171" i="10" s="1"/>
  <c r="M1172" i="10"/>
  <c r="N1172" i="10" s="1"/>
  <c r="M1173" i="10"/>
  <c r="N1173" i="10" s="1"/>
  <c r="M1174" i="10"/>
  <c r="N1174" i="10" s="1"/>
  <c r="M1175" i="10"/>
  <c r="N1175" i="10" s="1"/>
  <c r="M1176" i="10"/>
  <c r="N1176" i="10" s="1"/>
  <c r="M1177" i="10"/>
  <c r="N1177" i="10" s="1"/>
  <c r="M1178" i="10"/>
  <c r="N1178" i="10" s="1"/>
  <c r="M1179" i="10"/>
  <c r="N1179" i="10" s="1"/>
  <c r="M1180" i="10"/>
  <c r="N1180" i="10" s="1"/>
  <c r="M1181" i="10"/>
  <c r="N1181" i="10" s="1"/>
  <c r="M1182" i="10"/>
  <c r="N1182" i="10" s="1"/>
  <c r="M1183" i="10"/>
  <c r="N1183" i="10" s="1"/>
  <c r="M1184" i="10"/>
  <c r="N1184" i="10" s="1"/>
  <c r="M1185" i="10"/>
  <c r="N1185" i="10" s="1"/>
  <c r="M1186" i="10"/>
  <c r="N1186" i="10" s="1"/>
  <c r="M1187" i="10"/>
  <c r="N1187" i="10" s="1"/>
  <c r="M1188" i="10"/>
  <c r="N1188" i="10" s="1"/>
  <c r="M1189" i="10"/>
  <c r="N1189" i="10" s="1"/>
  <c r="M1190" i="10"/>
  <c r="N1190" i="10" s="1"/>
  <c r="M1191" i="10"/>
  <c r="N1191" i="10" s="1"/>
  <c r="M1192" i="10"/>
  <c r="N1192" i="10" s="1"/>
  <c r="M1193" i="10"/>
  <c r="N1193" i="10" s="1"/>
  <c r="M1194" i="10"/>
  <c r="N1194" i="10" s="1"/>
  <c r="M1195" i="10"/>
  <c r="N1195" i="10" s="1"/>
  <c r="M1196" i="10"/>
  <c r="N1196" i="10" s="1"/>
  <c r="M1197" i="10"/>
  <c r="N1197" i="10" s="1"/>
  <c r="M1198" i="10"/>
  <c r="N1198" i="10" s="1"/>
  <c r="M1199" i="10"/>
  <c r="N1199" i="10" s="1"/>
  <c r="M1200" i="10"/>
  <c r="N1200" i="10" s="1"/>
  <c r="M1201" i="10"/>
  <c r="N1201" i="10" s="1"/>
  <c r="M1202" i="10"/>
  <c r="N1202" i="10" s="1"/>
  <c r="M1203" i="10"/>
  <c r="N1203" i="10" s="1"/>
  <c r="M1204" i="10"/>
  <c r="N1204" i="10" s="1"/>
  <c r="M1205" i="10"/>
  <c r="N1205" i="10" s="1"/>
  <c r="M1206" i="10"/>
  <c r="N1206" i="10" s="1"/>
  <c r="M1207" i="10"/>
  <c r="N1207" i="10" s="1"/>
  <c r="M1208" i="10"/>
  <c r="N1208" i="10" s="1"/>
  <c r="M1209" i="10"/>
  <c r="N1209" i="10" s="1"/>
  <c r="M1210" i="10"/>
  <c r="N1210" i="10" s="1"/>
  <c r="M1211" i="10"/>
  <c r="N1211" i="10" s="1"/>
  <c r="M1212" i="10"/>
  <c r="N1212" i="10" s="1"/>
  <c r="M1213" i="10"/>
  <c r="N1213" i="10" s="1"/>
  <c r="M1214" i="10"/>
  <c r="N1214" i="10" s="1"/>
  <c r="M1215" i="10"/>
  <c r="N1215" i="10" s="1"/>
  <c r="M1216" i="10"/>
  <c r="N1216" i="10" s="1"/>
  <c r="M1217" i="10"/>
  <c r="N1217" i="10" s="1"/>
  <c r="M1218" i="10"/>
  <c r="N1218" i="10" s="1"/>
  <c r="M1219" i="10"/>
  <c r="N1219" i="10" s="1"/>
  <c r="M1220" i="10"/>
  <c r="N1220" i="10" s="1"/>
  <c r="M1221" i="10"/>
  <c r="N1221" i="10" s="1"/>
  <c r="M1222" i="10"/>
  <c r="N1222" i="10" s="1"/>
  <c r="M1223" i="10"/>
  <c r="N1223" i="10" s="1"/>
  <c r="M1224" i="10"/>
  <c r="N1224" i="10" s="1"/>
  <c r="M1225" i="10"/>
  <c r="N1225" i="10" s="1"/>
  <c r="M1226" i="10"/>
  <c r="N1226" i="10" s="1"/>
  <c r="M1227" i="10"/>
  <c r="N1227" i="10" s="1"/>
  <c r="M1228" i="10"/>
  <c r="N1228" i="10" s="1"/>
  <c r="M1229" i="10"/>
  <c r="N1229" i="10" s="1"/>
  <c r="M1230" i="10"/>
  <c r="N1230" i="10" s="1"/>
  <c r="M1231" i="10"/>
  <c r="N1231" i="10" s="1"/>
  <c r="M1232" i="10"/>
  <c r="N1232" i="10" s="1"/>
  <c r="M1233" i="10"/>
  <c r="N1233" i="10" s="1"/>
  <c r="M1234" i="10"/>
  <c r="N1234" i="10" s="1"/>
  <c r="M1235" i="10"/>
  <c r="N1235" i="10" s="1"/>
  <c r="M1236" i="10"/>
  <c r="N1236" i="10" s="1"/>
  <c r="M1237" i="10"/>
  <c r="N1237" i="10" s="1"/>
  <c r="M1238" i="10"/>
  <c r="N1238" i="10" s="1"/>
  <c r="M1239" i="10"/>
  <c r="N1239" i="10" s="1"/>
  <c r="M1240" i="10"/>
  <c r="N1240" i="10" s="1"/>
  <c r="M1241" i="10"/>
  <c r="N1241" i="10" s="1"/>
  <c r="M1242" i="10"/>
  <c r="N1242" i="10" s="1"/>
  <c r="M1243" i="10"/>
  <c r="N1243" i="10" s="1"/>
  <c r="M1244" i="10"/>
  <c r="N1244" i="10" s="1"/>
  <c r="M1245" i="10"/>
  <c r="N1245" i="10" s="1"/>
  <c r="M1246" i="10"/>
  <c r="N1246" i="10" s="1"/>
  <c r="M1247" i="10"/>
  <c r="N1247" i="10" s="1"/>
  <c r="M1248" i="10"/>
  <c r="N1248" i="10" s="1"/>
  <c r="M1249" i="10"/>
  <c r="N1249" i="10" s="1"/>
  <c r="M1250" i="10"/>
  <c r="N1250" i="10" s="1"/>
  <c r="M1251" i="10"/>
  <c r="N1251" i="10" s="1"/>
  <c r="M1252" i="10"/>
  <c r="N1252" i="10" s="1"/>
  <c r="M1253" i="10"/>
  <c r="N1253" i="10" s="1"/>
  <c r="M1254" i="10"/>
  <c r="N1254" i="10" s="1"/>
  <c r="M1255" i="10"/>
  <c r="N1255" i="10" s="1"/>
  <c r="M1256" i="10"/>
  <c r="N1256" i="10" s="1"/>
  <c r="M1257" i="10"/>
  <c r="N1257" i="10" s="1"/>
  <c r="M1258" i="10"/>
  <c r="N1258" i="10" s="1"/>
  <c r="M1259" i="10"/>
  <c r="N1259" i="10" s="1"/>
  <c r="M1260" i="10"/>
  <c r="N1260" i="10" s="1"/>
  <c r="M1261" i="10"/>
  <c r="N1261" i="10" s="1"/>
  <c r="M1262" i="10"/>
  <c r="N1262" i="10" s="1"/>
  <c r="M1263" i="10"/>
  <c r="N1263" i="10" s="1"/>
  <c r="M1264" i="10"/>
  <c r="N1264" i="10" s="1"/>
  <c r="M1265" i="10"/>
  <c r="N1265" i="10" s="1"/>
  <c r="M1266" i="10"/>
  <c r="N1266" i="10" s="1"/>
  <c r="M1267" i="10"/>
  <c r="N1267" i="10" s="1"/>
  <c r="M1268" i="10"/>
  <c r="N1268" i="10" s="1"/>
  <c r="M1269" i="10"/>
  <c r="N1269" i="10" s="1"/>
  <c r="M1270" i="10"/>
  <c r="N1270" i="10" s="1"/>
  <c r="M1271" i="10"/>
  <c r="N1271" i="10" s="1"/>
  <c r="M1272" i="10"/>
  <c r="N1272" i="10" s="1"/>
  <c r="M1273" i="10"/>
  <c r="N1273" i="10" s="1"/>
  <c r="M1274" i="10"/>
  <c r="N1274" i="10" s="1"/>
  <c r="M1275" i="10"/>
  <c r="N1275" i="10" s="1"/>
  <c r="M1276" i="10"/>
  <c r="N1276" i="10" s="1"/>
  <c r="M1277" i="10"/>
  <c r="N1277" i="10" s="1"/>
  <c r="M1278" i="10"/>
  <c r="N1278" i="10" s="1"/>
  <c r="M1279" i="10"/>
  <c r="N1279" i="10" s="1"/>
  <c r="M1280" i="10"/>
  <c r="N1280" i="10" s="1"/>
  <c r="M1281" i="10"/>
  <c r="N1281" i="10" s="1"/>
  <c r="M1282" i="10"/>
  <c r="N1282" i="10" s="1"/>
  <c r="M1283" i="10"/>
  <c r="N1283" i="10" s="1"/>
  <c r="M1284" i="10"/>
  <c r="N1284" i="10" s="1"/>
  <c r="M1285" i="10"/>
  <c r="N1285" i="10" s="1"/>
  <c r="M1286" i="10"/>
  <c r="N1286" i="10" s="1"/>
  <c r="M1287" i="10"/>
  <c r="N1287" i="10" s="1"/>
  <c r="M1288" i="10"/>
  <c r="N1288" i="10" s="1"/>
  <c r="M1289" i="10"/>
  <c r="N1289" i="10" s="1"/>
  <c r="M1290" i="10"/>
  <c r="N1290" i="10" s="1"/>
  <c r="M1291" i="10"/>
  <c r="N1291" i="10" s="1"/>
  <c r="M1292" i="10"/>
  <c r="N1292" i="10" s="1"/>
  <c r="M1293" i="10"/>
  <c r="N1293" i="10" s="1"/>
  <c r="M1294" i="10"/>
  <c r="N1294" i="10" s="1"/>
  <c r="M1295" i="10"/>
  <c r="N1295" i="10" s="1"/>
  <c r="M1296" i="10"/>
  <c r="N1296" i="10" s="1"/>
  <c r="M1297" i="10"/>
  <c r="N1297" i="10" s="1"/>
  <c r="M1298" i="10"/>
  <c r="N1298" i="10" s="1"/>
  <c r="M1299" i="10"/>
  <c r="N1299" i="10" s="1"/>
  <c r="M1300" i="10"/>
  <c r="N1300" i="10" s="1"/>
  <c r="M1301" i="10"/>
  <c r="N1301" i="10" s="1"/>
  <c r="M1302" i="10"/>
  <c r="N1302" i="10" s="1"/>
  <c r="M1303" i="10"/>
  <c r="N1303" i="10" s="1"/>
  <c r="M1304" i="10"/>
  <c r="N1304" i="10" s="1"/>
  <c r="M1305" i="10"/>
  <c r="N1305" i="10" s="1"/>
  <c r="M1306" i="10"/>
  <c r="N1306" i="10" s="1"/>
  <c r="M1307" i="10"/>
  <c r="N1307" i="10" s="1"/>
  <c r="M1308" i="10"/>
  <c r="N1308" i="10" s="1"/>
  <c r="M1309" i="10"/>
  <c r="N1309" i="10" s="1"/>
  <c r="M1310" i="10"/>
  <c r="N1310" i="10" s="1"/>
  <c r="M1311" i="10"/>
  <c r="N1311" i="10" s="1"/>
  <c r="M1312" i="10"/>
  <c r="N1312" i="10" s="1"/>
  <c r="M1313" i="10"/>
  <c r="N1313" i="10" s="1"/>
  <c r="M1314" i="10"/>
  <c r="N1314" i="10" s="1"/>
  <c r="M1315" i="10"/>
  <c r="N1315" i="10" s="1"/>
  <c r="M1316" i="10"/>
  <c r="N1316" i="10" s="1"/>
  <c r="M1317" i="10"/>
  <c r="N1317" i="10" s="1"/>
  <c r="M1318" i="10"/>
  <c r="M1319" i="10"/>
  <c r="N1319" i="10" s="1"/>
  <c r="M1320" i="10"/>
  <c r="N1320" i="10" s="1"/>
  <c r="M1321" i="10"/>
  <c r="N1321" i="10" s="1"/>
  <c r="M1322" i="10"/>
  <c r="N1322" i="10" s="1"/>
  <c r="M1323" i="10"/>
  <c r="N1323" i="10" s="1"/>
  <c r="M1324" i="10"/>
  <c r="N1324" i="10" s="1"/>
  <c r="M1325" i="10"/>
  <c r="N1325" i="10" s="1"/>
  <c r="M1326" i="10"/>
  <c r="N1326" i="10" s="1"/>
  <c r="M1327" i="10"/>
  <c r="N1327" i="10" s="1"/>
  <c r="M1328" i="10"/>
  <c r="N1328" i="10" s="1"/>
  <c r="M1329" i="10"/>
  <c r="N1329" i="10" s="1"/>
  <c r="M1330" i="10"/>
  <c r="N1330" i="10" s="1"/>
  <c r="M1331" i="10"/>
  <c r="N1331" i="10" s="1"/>
  <c r="M1332" i="10"/>
  <c r="N1332" i="10" s="1"/>
  <c r="M1333" i="10"/>
  <c r="N1333" i="10" s="1"/>
  <c r="M1334" i="10"/>
  <c r="N1334" i="10" s="1"/>
  <c r="M1335" i="10"/>
  <c r="M1336" i="10"/>
  <c r="N1336" i="10" s="1"/>
  <c r="M1337" i="10"/>
  <c r="N1337" i="10" s="1"/>
  <c r="M1338" i="10"/>
  <c r="N1338" i="10" s="1"/>
  <c r="M1339" i="10"/>
  <c r="N1339" i="10" s="1"/>
  <c r="M1340" i="10"/>
  <c r="N1340" i="10" s="1"/>
  <c r="M1341" i="10"/>
  <c r="N1341" i="10" s="1"/>
  <c r="M1342" i="10"/>
  <c r="N1342" i="10" s="1"/>
  <c r="M1343" i="10"/>
  <c r="N1343" i="10" s="1"/>
  <c r="M1344" i="10"/>
  <c r="N1344" i="10" s="1"/>
  <c r="M1345" i="10"/>
  <c r="N1345" i="10" s="1"/>
  <c r="M1346" i="10"/>
  <c r="N1346" i="10" s="1"/>
  <c r="M1347" i="10"/>
  <c r="N1347" i="10" s="1"/>
  <c r="M1348" i="10"/>
  <c r="N1348" i="10" s="1"/>
  <c r="M1349" i="10"/>
  <c r="N1349" i="10" s="1"/>
  <c r="M1350" i="10"/>
  <c r="N1350" i="10" s="1"/>
  <c r="M1351" i="10"/>
  <c r="N1351" i="10" s="1"/>
  <c r="M1352" i="10"/>
  <c r="M1353" i="10"/>
  <c r="N1353" i="10" s="1"/>
  <c r="M1354" i="10"/>
  <c r="N1354" i="10" s="1"/>
  <c r="M1355" i="10"/>
  <c r="N1355" i="10" s="1"/>
  <c r="M1356" i="10"/>
  <c r="N1356" i="10" s="1"/>
  <c r="M1357" i="10"/>
  <c r="N1357" i="10" s="1"/>
  <c r="M1358" i="10"/>
  <c r="N1358" i="10" s="1"/>
  <c r="M1359" i="10"/>
  <c r="N1359" i="10" s="1"/>
  <c r="M1360" i="10"/>
  <c r="N1360" i="10" s="1"/>
  <c r="M1361" i="10"/>
  <c r="N1361" i="10" s="1"/>
  <c r="M1362" i="10"/>
  <c r="N1362" i="10" s="1"/>
  <c r="M1363" i="10"/>
  <c r="N1363" i="10" s="1"/>
  <c r="M1364" i="10"/>
  <c r="N1364" i="10" s="1"/>
  <c r="M1365" i="10"/>
  <c r="N1365" i="10" s="1"/>
  <c r="M1366" i="10"/>
  <c r="N1366" i="10" s="1"/>
  <c r="M1367" i="10"/>
  <c r="N1367" i="10" s="1"/>
  <c r="M1368" i="10"/>
  <c r="N1368" i="10" s="1"/>
  <c r="M1369" i="10"/>
  <c r="N1369" i="10" s="1"/>
  <c r="M1370" i="10"/>
  <c r="N1370" i="10" s="1"/>
  <c r="M1371" i="10"/>
  <c r="N1371" i="10" s="1"/>
  <c r="M1372" i="10"/>
  <c r="N1372" i="10" s="1"/>
  <c r="M1373" i="10"/>
  <c r="N1373" i="10" s="1"/>
  <c r="M1374" i="10"/>
  <c r="N1374" i="10" s="1"/>
  <c r="M1375" i="10"/>
  <c r="N1375" i="10" s="1"/>
  <c r="M1376" i="10"/>
  <c r="N1376" i="10" s="1"/>
  <c r="M1377" i="10"/>
  <c r="N1377" i="10" s="1"/>
  <c r="M1378" i="10"/>
  <c r="N1378" i="10" s="1"/>
  <c r="M1379" i="10"/>
  <c r="N1379" i="10" s="1"/>
  <c r="M1380" i="10"/>
  <c r="N1380" i="10" s="1"/>
  <c r="M1381" i="10"/>
  <c r="N1381" i="10" s="1"/>
  <c r="M1382" i="10"/>
  <c r="N1382" i="10" s="1"/>
  <c r="M1383" i="10"/>
  <c r="N1383" i="10" s="1"/>
  <c r="M1384" i="10"/>
  <c r="N1384" i="10" s="1"/>
  <c r="M1385" i="10"/>
  <c r="N1385" i="10" s="1"/>
  <c r="M1386" i="10"/>
  <c r="N1386" i="10" s="1"/>
  <c r="M1387" i="10"/>
  <c r="N1387" i="10" s="1"/>
  <c r="M1388" i="10"/>
  <c r="N1388" i="10" s="1"/>
  <c r="M1389" i="10"/>
  <c r="N1389" i="10" s="1"/>
  <c r="M1390" i="10"/>
  <c r="N1390" i="10" s="1"/>
  <c r="M1391" i="10"/>
  <c r="N1391" i="10" s="1"/>
  <c r="M1392" i="10"/>
  <c r="N1392" i="10" s="1"/>
  <c r="M1393" i="10"/>
  <c r="N1393" i="10" s="1"/>
  <c r="M1394" i="10"/>
  <c r="N1394" i="10" s="1"/>
  <c r="M1395" i="10"/>
  <c r="N1395" i="10" s="1"/>
  <c r="M1396" i="10"/>
  <c r="N1396" i="10" s="1"/>
  <c r="M1397" i="10"/>
  <c r="N1397" i="10" s="1"/>
  <c r="M1398" i="10"/>
  <c r="N1398" i="10" s="1"/>
  <c r="M1399" i="10"/>
  <c r="N1399" i="10" s="1"/>
  <c r="M1400" i="10"/>
  <c r="N1400" i="10" s="1"/>
  <c r="M1401" i="10"/>
  <c r="N1401" i="10" s="1"/>
  <c r="M1402" i="10"/>
  <c r="N1402" i="10" s="1"/>
  <c r="M1403" i="10"/>
  <c r="N1403" i="10" s="1"/>
  <c r="M1404" i="10"/>
  <c r="N1404" i="10" s="1"/>
  <c r="M1405" i="10"/>
  <c r="N1405" i="10" s="1"/>
  <c r="M1406" i="10"/>
  <c r="N1406" i="10" s="1"/>
  <c r="M1407" i="10"/>
  <c r="N1407" i="10" s="1"/>
  <c r="M1408" i="10"/>
  <c r="N1408" i="10" s="1"/>
  <c r="M1409" i="10"/>
  <c r="N1409" i="10" s="1"/>
  <c r="M1410" i="10"/>
  <c r="N1410" i="10" s="1"/>
  <c r="M1411" i="10"/>
  <c r="N1411" i="10" s="1"/>
  <c r="M1412" i="10"/>
  <c r="N1412" i="10" s="1"/>
  <c r="M1413" i="10"/>
  <c r="N1413" i="10" s="1"/>
  <c r="M1414" i="10"/>
  <c r="N1414" i="10" s="1"/>
  <c r="M1415" i="10"/>
  <c r="N1415" i="10" s="1"/>
  <c r="M1416" i="10"/>
  <c r="N1416" i="10" s="1"/>
  <c r="M1417" i="10"/>
  <c r="N1417" i="10" s="1"/>
  <c r="M1418" i="10"/>
  <c r="N1418" i="10" s="1"/>
  <c r="M1419" i="10"/>
  <c r="N1419" i="10" s="1"/>
  <c r="M1420" i="10"/>
  <c r="N1420" i="10" s="1"/>
  <c r="M1421" i="10"/>
  <c r="N1421" i="10" s="1"/>
  <c r="M1422" i="10"/>
  <c r="N1422" i="10" s="1"/>
  <c r="M1423" i="10"/>
  <c r="N1423" i="10" s="1"/>
  <c r="M1424" i="10"/>
  <c r="N1424" i="10" s="1"/>
  <c r="M1425" i="10"/>
  <c r="N1425" i="10" s="1"/>
  <c r="M1426" i="10"/>
  <c r="N1426" i="10" s="1"/>
  <c r="M1427" i="10"/>
  <c r="N1427" i="10" s="1"/>
  <c r="M1428" i="10"/>
  <c r="N1428" i="10" s="1"/>
  <c r="M1429" i="10"/>
  <c r="N1429" i="10" s="1"/>
  <c r="M1430" i="10"/>
  <c r="N1430" i="10" s="1"/>
  <c r="M1431" i="10"/>
  <c r="N1431" i="10" s="1"/>
  <c r="M1432" i="10"/>
  <c r="N1432" i="10" s="1"/>
  <c r="M1433" i="10"/>
  <c r="N1433" i="10" s="1"/>
  <c r="M1434" i="10"/>
  <c r="N1434" i="10" s="1"/>
  <c r="M1435" i="10"/>
  <c r="N1435" i="10" s="1"/>
  <c r="M1436" i="10"/>
  <c r="N1436" i="10" s="1"/>
  <c r="M1437" i="10"/>
  <c r="N1437" i="10" s="1"/>
  <c r="M1438" i="10"/>
  <c r="N1438" i="10" s="1"/>
  <c r="M1439" i="10"/>
  <c r="N1439" i="10" s="1"/>
  <c r="M1440" i="10"/>
  <c r="N1440" i="10" s="1"/>
  <c r="M1441" i="10"/>
  <c r="N1441" i="10" s="1"/>
  <c r="M1442" i="10"/>
  <c r="N1442" i="10" s="1"/>
  <c r="M1443" i="10"/>
  <c r="N1443" i="10" s="1"/>
  <c r="M1444" i="10"/>
  <c r="N1444" i="10" s="1"/>
  <c r="M1445" i="10"/>
  <c r="N1445" i="10" s="1"/>
  <c r="M1446" i="10"/>
  <c r="N1446" i="10" s="1"/>
  <c r="M1447" i="10"/>
  <c r="N1447" i="10" s="1"/>
  <c r="M1448" i="10"/>
  <c r="N1448" i="10" s="1"/>
  <c r="M1449" i="10"/>
  <c r="N1449" i="10" s="1"/>
  <c r="M1450" i="10"/>
  <c r="N1450" i="10" s="1"/>
  <c r="M1451" i="10"/>
  <c r="N1451" i="10" s="1"/>
  <c r="M1452" i="10"/>
  <c r="N1452" i="10" s="1"/>
  <c r="M1453" i="10"/>
  <c r="N1453" i="10" s="1"/>
  <c r="M1454" i="10"/>
  <c r="N1454" i="10" s="1"/>
  <c r="M1455" i="10"/>
  <c r="N1455" i="10" s="1"/>
  <c r="M1456" i="10"/>
  <c r="N1456" i="10" s="1"/>
  <c r="M1457" i="10"/>
  <c r="N1457" i="10" s="1"/>
  <c r="M1458" i="10"/>
  <c r="N1458" i="10" s="1"/>
  <c r="M1459" i="10"/>
  <c r="N1459" i="10" s="1"/>
  <c r="M1460" i="10"/>
  <c r="N1460" i="10" s="1"/>
  <c r="M1461" i="10"/>
  <c r="N1461" i="10" s="1"/>
  <c r="M1462" i="10"/>
  <c r="N1462" i="10" s="1"/>
  <c r="M1463" i="10"/>
  <c r="N1463" i="10" s="1"/>
  <c r="M1464" i="10"/>
  <c r="N1464" i="10" s="1"/>
  <c r="M1465" i="10"/>
  <c r="N1465" i="10" s="1"/>
  <c r="M1466" i="10"/>
  <c r="N1466" i="10" s="1"/>
  <c r="M1467" i="10"/>
  <c r="N1467" i="10" s="1"/>
  <c r="M1468" i="10"/>
  <c r="N1468" i="10" s="1"/>
  <c r="M1469" i="10"/>
  <c r="N1469" i="10" s="1"/>
  <c r="M1470" i="10"/>
  <c r="N1470" i="10" s="1"/>
  <c r="M1471" i="10"/>
  <c r="N1471" i="10" s="1"/>
  <c r="M1472" i="10"/>
  <c r="N1472" i="10" s="1"/>
  <c r="M1473" i="10"/>
  <c r="N1473" i="10" s="1"/>
  <c r="M1474" i="10"/>
  <c r="N1474" i="10" s="1"/>
  <c r="M1475" i="10"/>
  <c r="N1475" i="10" s="1"/>
  <c r="M1476" i="10"/>
  <c r="N1476" i="10" s="1"/>
  <c r="M1477" i="10"/>
  <c r="N1477" i="10" s="1"/>
  <c r="M1478" i="10"/>
  <c r="N1478" i="10" s="1"/>
  <c r="M1479" i="10"/>
  <c r="N1479" i="10" s="1"/>
  <c r="M1480" i="10"/>
  <c r="N1480" i="10" s="1"/>
  <c r="M1481" i="10"/>
  <c r="N1481" i="10" s="1"/>
  <c r="M1482" i="10"/>
  <c r="N1482" i="10" s="1"/>
  <c r="M1483" i="10"/>
  <c r="N1483" i="10" s="1"/>
  <c r="M1484" i="10"/>
  <c r="N1484" i="10" s="1"/>
  <c r="M1485" i="10"/>
  <c r="N1485" i="10" s="1"/>
  <c r="M1486" i="10"/>
  <c r="N1486" i="10" s="1"/>
  <c r="M1487" i="10"/>
  <c r="N1487" i="10" s="1"/>
  <c r="M1488" i="10"/>
  <c r="N1488" i="10" s="1"/>
  <c r="M1489" i="10"/>
  <c r="N1489" i="10" s="1"/>
  <c r="M1490" i="10"/>
  <c r="N1490" i="10" s="1"/>
  <c r="M1491" i="10"/>
  <c r="N1491" i="10" s="1"/>
  <c r="M1492" i="10"/>
  <c r="N1492" i="10" s="1"/>
  <c r="M1493" i="10"/>
  <c r="N1493" i="10" s="1"/>
  <c r="M1494" i="10"/>
  <c r="N1494" i="10" s="1"/>
  <c r="M1495" i="10"/>
  <c r="N1495" i="10" s="1"/>
  <c r="M1496" i="10"/>
  <c r="N1496" i="10" s="1"/>
  <c r="M1497" i="10"/>
  <c r="N1497" i="10" s="1"/>
  <c r="M1498" i="10"/>
  <c r="M1499" i="10"/>
  <c r="N1499" i="10" s="1"/>
  <c r="M1500" i="10"/>
  <c r="N1500" i="10" s="1"/>
  <c r="M1501" i="10"/>
  <c r="N1501" i="10" s="1"/>
  <c r="M1502" i="10"/>
  <c r="N1502" i="10" s="1"/>
  <c r="M1503" i="10"/>
  <c r="N1503" i="10" s="1"/>
  <c r="M1504" i="10"/>
  <c r="N1504" i="10" s="1"/>
  <c r="M1505" i="10"/>
  <c r="N1505" i="10" s="1"/>
  <c r="M1506" i="10"/>
  <c r="N1506" i="10" s="1"/>
  <c r="M1507" i="10"/>
  <c r="N1507" i="10" s="1"/>
  <c r="M1508" i="10"/>
  <c r="N1508" i="10" s="1"/>
  <c r="M1509" i="10"/>
  <c r="N1509" i="10" s="1"/>
  <c r="M1510" i="10"/>
  <c r="N1510" i="10" s="1"/>
  <c r="M1511" i="10"/>
  <c r="N1511" i="10" s="1"/>
  <c r="M1512" i="10"/>
  <c r="N1512" i="10" s="1"/>
  <c r="M1513" i="10"/>
  <c r="N1513" i="10" s="1"/>
  <c r="M1514" i="10"/>
  <c r="M1515" i="10"/>
  <c r="N1515" i="10" s="1"/>
  <c r="M1516" i="10"/>
  <c r="N1516" i="10" s="1"/>
  <c r="M1517" i="10"/>
  <c r="N1517" i="10" s="1"/>
  <c r="M1518" i="10"/>
  <c r="N1518" i="10" s="1"/>
  <c r="M1519" i="10"/>
  <c r="N1519" i="10" s="1"/>
  <c r="M1520" i="10"/>
  <c r="N1520" i="10" s="1"/>
  <c r="M1521" i="10"/>
  <c r="N1521" i="10" s="1"/>
  <c r="M1522" i="10"/>
  <c r="N1522" i="10" s="1"/>
  <c r="M1523" i="10"/>
  <c r="N1523" i="10" s="1"/>
  <c r="M1524" i="10"/>
  <c r="N1524" i="10" s="1"/>
  <c r="M1525" i="10"/>
  <c r="N1525" i="10" s="1"/>
  <c r="M1526" i="10"/>
  <c r="N1526" i="10" s="1"/>
  <c r="M1527" i="10"/>
  <c r="N1527" i="10" s="1"/>
  <c r="M1528" i="10"/>
  <c r="N1528" i="10" s="1"/>
  <c r="M1529" i="10"/>
  <c r="N1529" i="10" s="1"/>
  <c r="M1530" i="10"/>
  <c r="M1531" i="10"/>
  <c r="N1531" i="10" s="1"/>
  <c r="M1532" i="10"/>
  <c r="N1532" i="10" s="1"/>
  <c r="M1533" i="10"/>
  <c r="N1533" i="10" s="1"/>
  <c r="M1534" i="10"/>
  <c r="N1534" i="10" s="1"/>
  <c r="M1535" i="10"/>
  <c r="N1535" i="10" s="1"/>
  <c r="M1536" i="10"/>
  <c r="N1536" i="10" s="1"/>
  <c r="M1537" i="10"/>
  <c r="N1537" i="10" s="1"/>
  <c r="M1538" i="10"/>
  <c r="N1538" i="10" s="1"/>
  <c r="M1539" i="10"/>
  <c r="N1539" i="10" s="1"/>
  <c r="M1540" i="10"/>
  <c r="N1540" i="10" s="1"/>
  <c r="M1541" i="10"/>
  <c r="N1541" i="10" s="1"/>
  <c r="M1542" i="10"/>
  <c r="N1542" i="10" s="1"/>
  <c r="M1543" i="10"/>
  <c r="N1543" i="10" s="1"/>
  <c r="M1544" i="10"/>
  <c r="N1544" i="10" s="1"/>
  <c r="M1545" i="10"/>
  <c r="N1545" i="10" s="1"/>
  <c r="M1546" i="10"/>
  <c r="M1547" i="10"/>
  <c r="N1547" i="10" s="1"/>
  <c r="M1548" i="10"/>
  <c r="N1548" i="10" s="1"/>
  <c r="M1549" i="10"/>
  <c r="N1549" i="10" s="1"/>
  <c r="M1550" i="10"/>
  <c r="N1550" i="10" s="1"/>
  <c r="M1551" i="10"/>
  <c r="N1551" i="10" s="1"/>
  <c r="M1552" i="10"/>
  <c r="N1552" i="10" s="1"/>
  <c r="M1553" i="10"/>
  <c r="N1553" i="10" s="1"/>
  <c r="M1554" i="10"/>
  <c r="N1554" i="10" s="1"/>
  <c r="M1555" i="10"/>
  <c r="N1555" i="10" s="1"/>
  <c r="M1556" i="10"/>
  <c r="N1556" i="10" s="1"/>
  <c r="M1557" i="10"/>
  <c r="N1557" i="10" s="1"/>
  <c r="M1558" i="10"/>
  <c r="N1558" i="10" s="1"/>
  <c r="M1559" i="10"/>
  <c r="N1559" i="10" s="1"/>
  <c r="M1560" i="10"/>
  <c r="N1560" i="10" s="1"/>
  <c r="M1561" i="10"/>
  <c r="N1561" i="10" s="1"/>
  <c r="M1562" i="10"/>
  <c r="M1563" i="10"/>
  <c r="N1563" i="10" s="1"/>
  <c r="M1564" i="10"/>
  <c r="N1564" i="10" s="1"/>
  <c r="M1565" i="10"/>
  <c r="N1565" i="10" s="1"/>
  <c r="M1566" i="10"/>
  <c r="N1566" i="10" s="1"/>
  <c r="M1567" i="10"/>
  <c r="N1567" i="10" s="1"/>
  <c r="M1568" i="10"/>
  <c r="N1568" i="10" s="1"/>
  <c r="M1569" i="10"/>
  <c r="N1569" i="10" s="1"/>
  <c r="M1570" i="10"/>
  <c r="N1570" i="10" s="1"/>
  <c r="M1571" i="10"/>
  <c r="N1571" i="10" s="1"/>
  <c r="M1572" i="10"/>
  <c r="N1572" i="10" s="1"/>
  <c r="M1573" i="10"/>
  <c r="N1573" i="10" s="1"/>
  <c r="M1574" i="10"/>
  <c r="N1574" i="10" s="1"/>
  <c r="M1575" i="10"/>
  <c r="N1575" i="10" s="1"/>
  <c r="M1576" i="10"/>
  <c r="N1576" i="10" s="1"/>
  <c r="M1577" i="10"/>
  <c r="N1577" i="10" s="1"/>
  <c r="M1578" i="10"/>
  <c r="M1579" i="10"/>
  <c r="N1579" i="10" s="1"/>
  <c r="M1580" i="10"/>
  <c r="N1580" i="10" s="1"/>
  <c r="M1581" i="10"/>
  <c r="N1581" i="10" s="1"/>
  <c r="M1582" i="10"/>
  <c r="N1582" i="10" s="1"/>
  <c r="M1583" i="10"/>
  <c r="N1583" i="10" s="1"/>
  <c r="M1584" i="10"/>
  <c r="N1584" i="10" s="1"/>
  <c r="M1585" i="10"/>
  <c r="N1585" i="10" s="1"/>
  <c r="M1586" i="10"/>
  <c r="N1586" i="10" s="1"/>
  <c r="M1587" i="10"/>
  <c r="N1587" i="10" s="1"/>
  <c r="M1588" i="10"/>
  <c r="N1588" i="10" s="1"/>
  <c r="M1589" i="10"/>
  <c r="N1589" i="10" s="1"/>
  <c r="M1590" i="10"/>
  <c r="N1590" i="10" s="1"/>
  <c r="M1591" i="10"/>
  <c r="N1591" i="10" s="1"/>
  <c r="M1592" i="10"/>
  <c r="N1592" i="10" s="1"/>
  <c r="M1593" i="10"/>
  <c r="N1593" i="10" s="1"/>
  <c r="M1594" i="10"/>
  <c r="M1595" i="10"/>
  <c r="N1595" i="10" s="1"/>
  <c r="M1596" i="10"/>
  <c r="N1596" i="10" s="1"/>
  <c r="M1597" i="10"/>
  <c r="N1597" i="10" s="1"/>
  <c r="M1598" i="10"/>
  <c r="N1598" i="10" s="1"/>
  <c r="M1599" i="10"/>
  <c r="N1599" i="10" s="1"/>
  <c r="M1600" i="10"/>
  <c r="N1600" i="10" s="1"/>
  <c r="M1601" i="10"/>
  <c r="N1601" i="10" s="1"/>
  <c r="M1602" i="10"/>
  <c r="N1602" i="10" s="1"/>
  <c r="M1603" i="10"/>
  <c r="N1603" i="10" s="1"/>
  <c r="M1604" i="10"/>
  <c r="N1604" i="10" s="1"/>
  <c r="M1605" i="10"/>
  <c r="N1605" i="10" s="1"/>
  <c r="M1606" i="10"/>
  <c r="N1606" i="10" s="1"/>
  <c r="M1607" i="10"/>
  <c r="N1607" i="10" s="1"/>
  <c r="M1608" i="10"/>
  <c r="N1608" i="10" s="1"/>
  <c r="M1609" i="10"/>
  <c r="N1609" i="10" s="1"/>
  <c r="M1610" i="10"/>
  <c r="M1611" i="10"/>
  <c r="N1611" i="10" s="1"/>
  <c r="M1612" i="10"/>
  <c r="N1612" i="10" s="1"/>
  <c r="M1613" i="10"/>
  <c r="N1613" i="10" s="1"/>
  <c r="M1614" i="10"/>
  <c r="N1614" i="10" s="1"/>
  <c r="M1615" i="10"/>
  <c r="N1615" i="10" s="1"/>
  <c r="M1616" i="10"/>
  <c r="N1616" i="10" s="1"/>
  <c r="M1617" i="10"/>
  <c r="N1617" i="10" s="1"/>
  <c r="M1618" i="10"/>
  <c r="N1618" i="10" s="1"/>
  <c r="M1619" i="10"/>
  <c r="N1619" i="10" s="1"/>
  <c r="M1620" i="10"/>
  <c r="N1620" i="10" s="1"/>
  <c r="M1621" i="10"/>
  <c r="N1621" i="10" s="1"/>
  <c r="M1622" i="10"/>
  <c r="N1622" i="10" s="1"/>
  <c r="M1623" i="10"/>
  <c r="N1623" i="10" s="1"/>
  <c r="M1624" i="10"/>
  <c r="N1624" i="10" s="1"/>
  <c r="M1625" i="10"/>
  <c r="N1625" i="10" s="1"/>
  <c r="M1626" i="10"/>
  <c r="N1626" i="10" s="1"/>
  <c r="M1627" i="10"/>
  <c r="N1627" i="10" s="1"/>
  <c r="M1628" i="10"/>
  <c r="N1628" i="10" s="1"/>
  <c r="M1629" i="10"/>
  <c r="N1629" i="10" s="1"/>
  <c r="M1630" i="10"/>
  <c r="N1630" i="10" s="1"/>
  <c r="M1631" i="10"/>
  <c r="N1631" i="10" s="1"/>
  <c r="M1632" i="10"/>
  <c r="N1632" i="10" s="1"/>
  <c r="M1633" i="10"/>
  <c r="N1633" i="10" s="1"/>
  <c r="M1634" i="10"/>
  <c r="N1634" i="10" s="1"/>
  <c r="M1635" i="10"/>
  <c r="N1635" i="10" s="1"/>
  <c r="M1636" i="10"/>
  <c r="N1636" i="10" s="1"/>
  <c r="M1637" i="10"/>
  <c r="N1637" i="10" s="1"/>
  <c r="M1638" i="10"/>
  <c r="N1638" i="10" s="1"/>
  <c r="M1639" i="10"/>
  <c r="N1639" i="10" s="1"/>
  <c r="M1640" i="10"/>
  <c r="N1640" i="10" s="1"/>
  <c r="M1641" i="10"/>
  <c r="N1641" i="10" s="1"/>
  <c r="M1642" i="10"/>
  <c r="N1642" i="10" s="1"/>
  <c r="M1643" i="10"/>
  <c r="N1643" i="10" s="1"/>
  <c r="M1644" i="10"/>
  <c r="N1644" i="10" s="1"/>
  <c r="M1645" i="10"/>
  <c r="N1645" i="10" s="1"/>
  <c r="M1646" i="10"/>
  <c r="N1646" i="10" s="1"/>
  <c r="M1647" i="10"/>
  <c r="N1647" i="10" s="1"/>
  <c r="M1648" i="10"/>
  <c r="N1648" i="10" s="1"/>
  <c r="M1649" i="10"/>
  <c r="N1649" i="10" s="1"/>
  <c r="M1650" i="10"/>
  <c r="N1650" i="10" s="1"/>
  <c r="M1651" i="10"/>
  <c r="N1651" i="10" s="1"/>
  <c r="M1652" i="10"/>
  <c r="N1652" i="10" s="1"/>
  <c r="M1653" i="10"/>
  <c r="N1653" i="10" s="1"/>
  <c r="M1654" i="10"/>
  <c r="N1654" i="10" s="1"/>
  <c r="M1655" i="10"/>
  <c r="N1655" i="10" s="1"/>
  <c r="M1656" i="10"/>
  <c r="N1656" i="10" s="1"/>
  <c r="M1657" i="10"/>
  <c r="N1657" i="10" s="1"/>
  <c r="M1658" i="10"/>
  <c r="N1658" i="10" s="1"/>
  <c r="M1659" i="10"/>
  <c r="N1659" i="10" s="1"/>
  <c r="M1660" i="10"/>
  <c r="N1660" i="10" s="1"/>
  <c r="M1661" i="10"/>
  <c r="N1661" i="10" s="1"/>
  <c r="M1662" i="10"/>
  <c r="N1662" i="10" s="1"/>
  <c r="M1663" i="10"/>
  <c r="N1663" i="10" s="1"/>
  <c r="M1664" i="10"/>
  <c r="N1664" i="10" s="1"/>
  <c r="M1665" i="10"/>
  <c r="N1665" i="10" s="1"/>
  <c r="M1666" i="10"/>
  <c r="N1666" i="10" s="1"/>
  <c r="M1667" i="10"/>
  <c r="N1667" i="10" s="1"/>
  <c r="M1668" i="10"/>
  <c r="N1668" i="10" s="1"/>
  <c r="M1669" i="10"/>
  <c r="N1669" i="10" s="1"/>
  <c r="M1670" i="10"/>
  <c r="N1670" i="10" s="1"/>
  <c r="M1671" i="10"/>
  <c r="N1671" i="10" s="1"/>
  <c r="M1672" i="10"/>
  <c r="N1672" i="10" s="1"/>
  <c r="M1673" i="10"/>
  <c r="N1673" i="10" s="1"/>
  <c r="M1674" i="10"/>
  <c r="N1674" i="10" s="1"/>
  <c r="M1675" i="10"/>
  <c r="N1675" i="10" s="1"/>
  <c r="M1676" i="10"/>
  <c r="N1676" i="10" s="1"/>
  <c r="M1677" i="10"/>
  <c r="N1677" i="10" s="1"/>
  <c r="M1678" i="10"/>
  <c r="N1678" i="10" s="1"/>
  <c r="M1679" i="10"/>
  <c r="N1679" i="10" s="1"/>
  <c r="M1680" i="10"/>
  <c r="N1680" i="10" s="1"/>
  <c r="M1681" i="10"/>
  <c r="N1681" i="10" s="1"/>
  <c r="M1682" i="10"/>
  <c r="N1682" i="10" s="1"/>
  <c r="M1683" i="10"/>
  <c r="N1683" i="10" s="1"/>
  <c r="M1684" i="10"/>
  <c r="N1684" i="10" s="1"/>
  <c r="M1685" i="10"/>
  <c r="N1685" i="10" s="1"/>
  <c r="M1686" i="10"/>
  <c r="N1686" i="10" s="1"/>
  <c r="M1687" i="10"/>
  <c r="N1687" i="10" s="1"/>
  <c r="M1688" i="10"/>
  <c r="N1688" i="10" s="1"/>
  <c r="M1689" i="10"/>
  <c r="N1689" i="10" s="1"/>
  <c r="M1690" i="10"/>
  <c r="N1690" i="10" s="1"/>
  <c r="M1691" i="10"/>
  <c r="N1691" i="10" s="1"/>
  <c r="M1692" i="10"/>
  <c r="N1692" i="10" s="1"/>
  <c r="M1693" i="10"/>
  <c r="N1693" i="10" s="1"/>
  <c r="M1694" i="10"/>
  <c r="N1694" i="10" s="1"/>
  <c r="M1695" i="10"/>
  <c r="N1695" i="10" s="1"/>
  <c r="M1696" i="10"/>
  <c r="N1696" i="10" s="1"/>
  <c r="M1697" i="10"/>
  <c r="N1697" i="10" s="1"/>
  <c r="M1698" i="10"/>
  <c r="N1698" i="10" s="1"/>
  <c r="M1699" i="10"/>
  <c r="N1699" i="10" s="1"/>
  <c r="M1700" i="10"/>
  <c r="N1700" i="10" s="1"/>
  <c r="M1701" i="10"/>
  <c r="N1701" i="10" s="1"/>
  <c r="M1702" i="10"/>
  <c r="N1702" i="10" s="1"/>
  <c r="M1703" i="10"/>
  <c r="N1703" i="10" s="1"/>
  <c r="M1704" i="10"/>
  <c r="N1704" i="10" s="1"/>
  <c r="M1705" i="10"/>
  <c r="N1705" i="10" s="1"/>
  <c r="M1706" i="10"/>
  <c r="N1706" i="10" s="1"/>
  <c r="M1707" i="10"/>
  <c r="N1707" i="10" s="1"/>
  <c r="M1708" i="10"/>
  <c r="N1708" i="10" s="1"/>
  <c r="M1709" i="10"/>
  <c r="N1709" i="10" s="1"/>
  <c r="M1710" i="10"/>
  <c r="N1710" i="10" s="1"/>
  <c r="M1711" i="10"/>
  <c r="N1711" i="10" s="1"/>
  <c r="M1712" i="10"/>
  <c r="N1712" i="10" s="1"/>
  <c r="M1713" i="10"/>
  <c r="N1713" i="10" s="1"/>
  <c r="M1714" i="10"/>
  <c r="N1714" i="10" s="1"/>
  <c r="M1715" i="10"/>
  <c r="N1715" i="10" s="1"/>
  <c r="M1716" i="10"/>
  <c r="N1716" i="10" s="1"/>
  <c r="M1717" i="10"/>
  <c r="N1717" i="10" s="1"/>
  <c r="M1718" i="10"/>
  <c r="N1718" i="10" s="1"/>
  <c r="M1719" i="10"/>
  <c r="N1719" i="10" s="1"/>
  <c r="M1720" i="10"/>
  <c r="N1720" i="10" s="1"/>
  <c r="M1721" i="10"/>
  <c r="N1721" i="10" s="1"/>
  <c r="M1722" i="10"/>
  <c r="N1722" i="10" s="1"/>
  <c r="M1723" i="10"/>
  <c r="N1723" i="10" s="1"/>
  <c r="M1724" i="10"/>
  <c r="N1724" i="10" s="1"/>
  <c r="M1725" i="10"/>
  <c r="N1725" i="10" s="1"/>
  <c r="M1726" i="10"/>
  <c r="N1726" i="10" s="1"/>
  <c r="M1727" i="10"/>
  <c r="N1727" i="10" s="1"/>
  <c r="M1728" i="10"/>
  <c r="N1728" i="10" s="1"/>
  <c r="M1729" i="10"/>
  <c r="N1729" i="10" s="1"/>
  <c r="M1730" i="10"/>
  <c r="N1730" i="10" s="1"/>
  <c r="M1731" i="10"/>
  <c r="N1731" i="10" s="1"/>
  <c r="M1732" i="10"/>
  <c r="N1732" i="10" s="1"/>
  <c r="M1733" i="10"/>
  <c r="N1733" i="10" s="1"/>
  <c r="M1734" i="10"/>
  <c r="N1734" i="10" s="1"/>
  <c r="M1735" i="10"/>
  <c r="N1735" i="10" s="1"/>
  <c r="M1736" i="10"/>
  <c r="N1736" i="10" s="1"/>
  <c r="M1737" i="10"/>
  <c r="N1737" i="10" s="1"/>
  <c r="M1738" i="10"/>
  <c r="N1738" i="10" s="1"/>
  <c r="M1739" i="10"/>
  <c r="N1739" i="10" s="1"/>
  <c r="M1740" i="10"/>
  <c r="N1740" i="10" s="1"/>
  <c r="M1741" i="10"/>
  <c r="N1741" i="10" s="1"/>
  <c r="M1742" i="10"/>
  <c r="N1742" i="10" s="1"/>
  <c r="M1743" i="10"/>
  <c r="N1743" i="10" s="1"/>
  <c r="M1744" i="10"/>
  <c r="N1744" i="10" s="1"/>
  <c r="M1745" i="10"/>
  <c r="N1745" i="10" s="1"/>
  <c r="M1746" i="10"/>
  <c r="N1746" i="10" s="1"/>
  <c r="M1747" i="10"/>
  <c r="N1747" i="10" s="1"/>
  <c r="M1748" i="10"/>
  <c r="N1748" i="10" s="1"/>
  <c r="M1749" i="10"/>
  <c r="N1749" i="10" s="1"/>
  <c r="M1750" i="10"/>
  <c r="N1750" i="10" s="1"/>
  <c r="M1751" i="10"/>
  <c r="N1751" i="10" s="1"/>
  <c r="M1752" i="10"/>
  <c r="N1752" i="10" s="1"/>
  <c r="M1753" i="10"/>
  <c r="N1753" i="10" s="1"/>
  <c r="M1754" i="10"/>
  <c r="M1755" i="10"/>
  <c r="N1755" i="10" s="1"/>
  <c r="M1756" i="10"/>
  <c r="N1756" i="10" s="1"/>
  <c r="M1757" i="10"/>
  <c r="N1757" i="10" s="1"/>
  <c r="M1758" i="10"/>
  <c r="N1758" i="10" s="1"/>
  <c r="M1759" i="10"/>
  <c r="N1759" i="10" s="1"/>
  <c r="M1760" i="10"/>
  <c r="N1760" i="10" s="1"/>
  <c r="M1761" i="10"/>
  <c r="N1761" i="10" s="1"/>
  <c r="M1762" i="10"/>
  <c r="N1762" i="10" s="1"/>
  <c r="M1763" i="10"/>
  <c r="N1763" i="10" s="1"/>
  <c r="M1764" i="10"/>
  <c r="N1764" i="10" s="1"/>
  <c r="M1765" i="10"/>
  <c r="N1765" i="10" s="1"/>
  <c r="M1766" i="10"/>
  <c r="N1766" i="10" s="1"/>
  <c r="M1767" i="10"/>
  <c r="N1767" i="10" s="1"/>
  <c r="M1768" i="10"/>
  <c r="N1768" i="10" s="1"/>
  <c r="M1769" i="10"/>
  <c r="N1769" i="10" s="1"/>
  <c r="M1770" i="10"/>
  <c r="M1771" i="10"/>
  <c r="N1771" i="10" s="1"/>
  <c r="M1772" i="10"/>
  <c r="N1772" i="10" s="1"/>
  <c r="M1773" i="10"/>
  <c r="N1773" i="10" s="1"/>
  <c r="M1774" i="10"/>
  <c r="N1774" i="10" s="1"/>
  <c r="M1775" i="10"/>
  <c r="N1775" i="10" s="1"/>
  <c r="M1776" i="10"/>
  <c r="N1776" i="10" s="1"/>
  <c r="M1777" i="10"/>
  <c r="N1777" i="10" s="1"/>
  <c r="M1778" i="10"/>
  <c r="N1778" i="10" s="1"/>
  <c r="M1779" i="10"/>
  <c r="N1779" i="10" s="1"/>
  <c r="M1780" i="10"/>
  <c r="N1780" i="10" s="1"/>
  <c r="M1781" i="10"/>
  <c r="N1781" i="10" s="1"/>
  <c r="M1782" i="10"/>
  <c r="N1782" i="10" s="1"/>
  <c r="M1783" i="10"/>
  <c r="N1783" i="10" s="1"/>
  <c r="M1784" i="10"/>
  <c r="N1784" i="10" s="1"/>
  <c r="M1785" i="10"/>
  <c r="N1785" i="10" s="1"/>
  <c r="M1786" i="10"/>
  <c r="M1787" i="10"/>
  <c r="N1787" i="10" s="1"/>
  <c r="M1788" i="10"/>
  <c r="N1788" i="10" s="1"/>
  <c r="M1789" i="10"/>
  <c r="N1789" i="10" s="1"/>
  <c r="M1790" i="10"/>
  <c r="N1790" i="10" s="1"/>
  <c r="M1791" i="10"/>
  <c r="N1791" i="10" s="1"/>
  <c r="M1792" i="10"/>
  <c r="N1792" i="10" s="1"/>
  <c r="M1793" i="10"/>
  <c r="N1793" i="10" s="1"/>
  <c r="M1794" i="10"/>
  <c r="N1794" i="10" s="1"/>
  <c r="M1795" i="10"/>
  <c r="N1795" i="10" s="1"/>
  <c r="M1796" i="10"/>
  <c r="N1796" i="10" s="1"/>
  <c r="M1797" i="10"/>
  <c r="N1797" i="10" s="1"/>
  <c r="M1798" i="10"/>
  <c r="N1798" i="10" s="1"/>
  <c r="M1799" i="10"/>
  <c r="N1799" i="10" s="1"/>
  <c r="M1800" i="10"/>
  <c r="N1800" i="10" s="1"/>
  <c r="M1801" i="10"/>
  <c r="N1801" i="10" s="1"/>
  <c r="M1802" i="10"/>
  <c r="M1803" i="10"/>
  <c r="N1803" i="10" s="1"/>
  <c r="M1804" i="10"/>
  <c r="N1804" i="10" s="1"/>
  <c r="M1805" i="10"/>
  <c r="N1805" i="10" s="1"/>
  <c r="M1806" i="10"/>
  <c r="N1806" i="10" s="1"/>
  <c r="M1807" i="10"/>
  <c r="N1807" i="10" s="1"/>
  <c r="M1808" i="10"/>
  <c r="N1808" i="10" s="1"/>
  <c r="M1809" i="10"/>
  <c r="N1809" i="10" s="1"/>
  <c r="M1810" i="10"/>
  <c r="N1810" i="10" s="1"/>
  <c r="M1811" i="10"/>
  <c r="N1811" i="10" s="1"/>
  <c r="M1812" i="10"/>
  <c r="N1812" i="10" s="1"/>
  <c r="M1813" i="10"/>
  <c r="N1813" i="10" s="1"/>
  <c r="M1814" i="10"/>
  <c r="N1814" i="10" s="1"/>
  <c r="M1815" i="10"/>
  <c r="N1815" i="10" s="1"/>
  <c r="M1816" i="10"/>
  <c r="N1816" i="10" s="1"/>
  <c r="M1817" i="10"/>
  <c r="N1817" i="10" s="1"/>
  <c r="M1818" i="10"/>
  <c r="M1819" i="10"/>
  <c r="N1819" i="10" s="1"/>
  <c r="M1820" i="10"/>
  <c r="N1820" i="10" s="1"/>
  <c r="M1821" i="10"/>
  <c r="N1821" i="10" s="1"/>
  <c r="M1822" i="10"/>
  <c r="N1822" i="10" s="1"/>
  <c r="M1823" i="10"/>
  <c r="N1823" i="10" s="1"/>
  <c r="M1824" i="10"/>
  <c r="N1824" i="10" s="1"/>
  <c r="M1825" i="10"/>
  <c r="N1825" i="10" s="1"/>
  <c r="M1826" i="10"/>
  <c r="N1826" i="10" s="1"/>
  <c r="M1827" i="10"/>
  <c r="N1827" i="10" s="1"/>
  <c r="M1828" i="10"/>
  <c r="N1828" i="10" s="1"/>
  <c r="M1829" i="10"/>
  <c r="N1829" i="10" s="1"/>
  <c r="M1830" i="10"/>
  <c r="N1830" i="10" s="1"/>
  <c r="M1831" i="10"/>
  <c r="N1831" i="10" s="1"/>
  <c r="M1832" i="10"/>
  <c r="N1832" i="10" s="1"/>
  <c r="M1833" i="10"/>
  <c r="N1833" i="10" s="1"/>
  <c r="M1834" i="10"/>
  <c r="M1835" i="10"/>
  <c r="N1835" i="10" s="1"/>
  <c r="M1836" i="10"/>
  <c r="N1836" i="10" s="1"/>
  <c r="M1837" i="10"/>
  <c r="N1837" i="10" s="1"/>
  <c r="M1838" i="10"/>
  <c r="N1838" i="10" s="1"/>
  <c r="M1839" i="10"/>
  <c r="N1839" i="10" s="1"/>
  <c r="M1840" i="10"/>
  <c r="N1840" i="10" s="1"/>
  <c r="M1841" i="10"/>
  <c r="N1841" i="10" s="1"/>
  <c r="M1842" i="10"/>
  <c r="N1842" i="10" s="1"/>
  <c r="M1843" i="10"/>
  <c r="N1843" i="10" s="1"/>
  <c r="M1844" i="10"/>
  <c r="N1844" i="10" s="1"/>
  <c r="M1845" i="10"/>
  <c r="N1845" i="10" s="1"/>
  <c r="M1846" i="10"/>
  <c r="N1846" i="10" s="1"/>
  <c r="M1847" i="10"/>
  <c r="N1847" i="10" s="1"/>
  <c r="M1848" i="10"/>
  <c r="N1848" i="10" s="1"/>
  <c r="M1849" i="10"/>
  <c r="N1849" i="10" s="1"/>
  <c r="M1850" i="10"/>
  <c r="M1851" i="10"/>
  <c r="N1851" i="10" s="1"/>
  <c r="M1852" i="10"/>
  <c r="N1852" i="10" s="1"/>
  <c r="M1853" i="10"/>
  <c r="N1853" i="10" s="1"/>
  <c r="M1854" i="10"/>
  <c r="N1854" i="10" s="1"/>
  <c r="M1855" i="10"/>
  <c r="N1855" i="10" s="1"/>
  <c r="M1856" i="10"/>
  <c r="N1856" i="10" s="1"/>
  <c r="M1857" i="10"/>
  <c r="N1857" i="10" s="1"/>
  <c r="M1858" i="10"/>
  <c r="N1858" i="10" s="1"/>
  <c r="M1859" i="10"/>
  <c r="N1859" i="10" s="1"/>
  <c r="M1860" i="10"/>
  <c r="N1860" i="10" s="1"/>
  <c r="M1861" i="10"/>
  <c r="N1861" i="10" s="1"/>
  <c r="M1862" i="10"/>
  <c r="N1862" i="10" s="1"/>
  <c r="M1863" i="10"/>
  <c r="N1863" i="10" s="1"/>
  <c r="M1864" i="10"/>
  <c r="N1864" i="10" s="1"/>
  <c r="M1865" i="10"/>
  <c r="N1865" i="10" s="1"/>
  <c r="M1866" i="10"/>
  <c r="M1867" i="10"/>
  <c r="N1867" i="10" s="1"/>
  <c r="M1868" i="10"/>
  <c r="N1868" i="10" s="1"/>
  <c r="M1869" i="10"/>
  <c r="N1869" i="10" s="1"/>
  <c r="M1870" i="10"/>
  <c r="N1870" i="10" s="1"/>
  <c r="M1871" i="10"/>
  <c r="N1871" i="10" s="1"/>
  <c r="M1872" i="10"/>
  <c r="N1872" i="10" s="1"/>
  <c r="M1873" i="10"/>
  <c r="N1873" i="10" s="1"/>
  <c r="M1874" i="10"/>
  <c r="N1874" i="10" s="1"/>
  <c r="M1875" i="10"/>
  <c r="N1875" i="10" s="1"/>
  <c r="M1876" i="10"/>
  <c r="N1876" i="10" s="1"/>
  <c r="M1877" i="10"/>
  <c r="N1877" i="10" s="1"/>
  <c r="M1878" i="10"/>
  <c r="N1878" i="10" s="1"/>
  <c r="M1879" i="10"/>
  <c r="N1879" i="10" s="1"/>
  <c r="M1880" i="10"/>
  <c r="N1880" i="10" s="1"/>
  <c r="M1881" i="10"/>
  <c r="N1881" i="10" s="1"/>
  <c r="M1882" i="10"/>
  <c r="N1882" i="10" s="1"/>
  <c r="M1883" i="10"/>
  <c r="N1883" i="10" s="1"/>
  <c r="M1884" i="10"/>
  <c r="N1884" i="10" s="1"/>
  <c r="M1885" i="10"/>
  <c r="N1885" i="10" s="1"/>
  <c r="M1886" i="10"/>
  <c r="N1886" i="10" s="1"/>
  <c r="M1887" i="10"/>
  <c r="N1887" i="10" s="1"/>
  <c r="M1888" i="10"/>
  <c r="N1888" i="10" s="1"/>
  <c r="M1889" i="10"/>
  <c r="N1889" i="10" s="1"/>
  <c r="M1890" i="10"/>
  <c r="N1890" i="10" s="1"/>
  <c r="M1891" i="10"/>
  <c r="N1891" i="10" s="1"/>
  <c r="M1892" i="10"/>
  <c r="N1892" i="10" s="1"/>
  <c r="M1893" i="10"/>
  <c r="N1893" i="10" s="1"/>
  <c r="M1894" i="10"/>
  <c r="N1894" i="10" s="1"/>
  <c r="M1895" i="10"/>
  <c r="N1895" i="10" s="1"/>
  <c r="M1896" i="10"/>
  <c r="N1896" i="10" s="1"/>
  <c r="M1897" i="10"/>
  <c r="N1897" i="10" s="1"/>
  <c r="M1898" i="10"/>
  <c r="N1898" i="10" s="1"/>
  <c r="M1899" i="10"/>
  <c r="N1899" i="10" s="1"/>
  <c r="M1900" i="10"/>
  <c r="N1900" i="10" s="1"/>
  <c r="M1901" i="10"/>
  <c r="N1901" i="10" s="1"/>
  <c r="M1902" i="10"/>
  <c r="N1902" i="10" s="1"/>
  <c r="M1903" i="10"/>
  <c r="N1903" i="10" s="1"/>
  <c r="M1904" i="10"/>
  <c r="N1904" i="10" s="1"/>
  <c r="M1905" i="10"/>
  <c r="N1905" i="10" s="1"/>
  <c r="M1906" i="10"/>
  <c r="N1906" i="10" s="1"/>
  <c r="M1907" i="10"/>
  <c r="N1907" i="10" s="1"/>
  <c r="M1908" i="10"/>
  <c r="N1908" i="10" s="1"/>
  <c r="M1909" i="10"/>
  <c r="N1909" i="10" s="1"/>
  <c r="M1910" i="10"/>
  <c r="N1910" i="10" s="1"/>
  <c r="M1911" i="10"/>
  <c r="N1911" i="10" s="1"/>
  <c r="M1912" i="10"/>
  <c r="N1912" i="10" s="1"/>
  <c r="M1913" i="10"/>
  <c r="N1913" i="10" s="1"/>
  <c r="M1914" i="10"/>
  <c r="N1914" i="10" s="1"/>
  <c r="M1915" i="10"/>
  <c r="N1915" i="10" s="1"/>
  <c r="M1916" i="10"/>
  <c r="N1916" i="10" s="1"/>
  <c r="M1917" i="10"/>
  <c r="N1917" i="10" s="1"/>
  <c r="M1918" i="10"/>
  <c r="N1918" i="10" s="1"/>
  <c r="M1919" i="10"/>
  <c r="N1919" i="10" s="1"/>
  <c r="M1920" i="10"/>
  <c r="N1920" i="10" s="1"/>
  <c r="M1921" i="10"/>
  <c r="N1921" i="10" s="1"/>
  <c r="M1922" i="10"/>
  <c r="N1922" i="10" s="1"/>
  <c r="M1923" i="10"/>
  <c r="N1923" i="10" s="1"/>
  <c r="M1924" i="10"/>
  <c r="N1924" i="10" s="1"/>
  <c r="M1925" i="10"/>
  <c r="N1925" i="10" s="1"/>
  <c r="M1926" i="10"/>
  <c r="N1926" i="10" s="1"/>
  <c r="M1927" i="10"/>
  <c r="N1927" i="10" s="1"/>
  <c r="M1928" i="10"/>
  <c r="N1928" i="10" s="1"/>
  <c r="M1929" i="10"/>
  <c r="N1929" i="10" s="1"/>
  <c r="M1930" i="10"/>
  <c r="N1930" i="10" s="1"/>
  <c r="M1931" i="10"/>
  <c r="N1931" i="10" s="1"/>
  <c r="M1932" i="10"/>
  <c r="N1932" i="10" s="1"/>
  <c r="M1933" i="10"/>
  <c r="N1933" i="10" s="1"/>
  <c r="M1934" i="10"/>
  <c r="N1934" i="10" s="1"/>
  <c r="M1935" i="10"/>
  <c r="N1935" i="10" s="1"/>
  <c r="M1936" i="10"/>
  <c r="N1936" i="10" s="1"/>
  <c r="M1937" i="10"/>
  <c r="N1937" i="10" s="1"/>
  <c r="M1938" i="10"/>
  <c r="N1938" i="10" s="1"/>
  <c r="M1939" i="10"/>
  <c r="N1939" i="10" s="1"/>
  <c r="M1940" i="10"/>
  <c r="N1940" i="10" s="1"/>
  <c r="M1941" i="10"/>
  <c r="N1941" i="10" s="1"/>
  <c r="M1942" i="10"/>
  <c r="N1942" i="10" s="1"/>
  <c r="M1943" i="10"/>
  <c r="N1943" i="10" s="1"/>
  <c r="M1944" i="10"/>
  <c r="N1944" i="10" s="1"/>
  <c r="M1945" i="10"/>
  <c r="N1945" i="10" s="1"/>
  <c r="M1946" i="10"/>
  <c r="N1946" i="10" s="1"/>
  <c r="M1947" i="10"/>
  <c r="N1947" i="10" s="1"/>
  <c r="M1948" i="10"/>
  <c r="N1948" i="10" s="1"/>
  <c r="M1949" i="10"/>
  <c r="N1949" i="10" s="1"/>
  <c r="M1950" i="10"/>
  <c r="N1950" i="10" s="1"/>
  <c r="M1951" i="10"/>
  <c r="N1951" i="10" s="1"/>
  <c r="M1952" i="10"/>
  <c r="N1952" i="10" s="1"/>
  <c r="M1953" i="10"/>
  <c r="N1953" i="10" s="1"/>
  <c r="M1954" i="10"/>
  <c r="N1954" i="10" s="1"/>
  <c r="M1955" i="10"/>
  <c r="N1955" i="10" s="1"/>
  <c r="M1956" i="10"/>
  <c r="N1956" i="10" s="1"/>
  <c r="M1957" i="10"/>
  <c r="N1957" i="10" s="1"/>
  <c r="M1958" i="10"/>
  <c r="N1958" i="10" s="1"/>
  <c r="M1959" i="10"/>
  <c r="N1959" i="10" s="1"/>
  <c r="M1960" i="10"/>
  <c r="N1960" i="10" s="1"/>
  <c r="M1961" i="10"/>
  <c r="N1961" i="10" s="1"/>
  <c r="M1962" i="10"/>
  <c r="N1962" i="10" s="1"/>
  <c r="M1963" i="10"/>
  <c r="N1963" i="10" s="1"/>
  <c r="M1964" i="10"/>
  <c r="N1964" i="10" s="1"/>
  <c r="M1965" i="10"/>
  <c r="N1965" i="10" s="1"/>
  <c r="M1966" i="10"/>
  <c r="N1966" i="10" s="1"/>
  <c r="M1967" i="10"/>
  <c r="N1967" i="10" s="1"/>
  <c r="M1968" i="10"/>
  <c r="N1968" i="10" s="1"/>
  <c r="M1969" i="10"/>
  <c r="N1969" i="10" s="1"/>
  <c r="M1970" i="10"/>
  <c r="N1970" i="10" s="1"/>
  <c r="M1971" i="10"/>
  <c r="N1971" i="10" s="1"/>
  <c r="M1972" i="10"/>
  <c r="N1972" i="10" s="1"/>
  <c r="M1973" i="10"/>
  <c r="N1973" i="10" s="1"/>
  <c r="M1974" i="10"/>
  <c r="N1974" i="10" s="1"/>
  <c r="M1975" i="10"/>
  <c r="N1975" i="10" s="1"/>
  <c r="M1976" i="10"/>
  <c r="N1976" i="10" s="1"/>
  <c r="M1977" i="10"/>
  <c r="N1977" i="10" s="1"/>
  <c r="M1978" i="10"/>
  <c r="N1978" i="10" s="1"/>
  <c r="M1979" i="10"/>
  <c r="N1979" i="10" s="1"/>
  <c r="M1980" i="10"/>
  <c r="N1980" i="10" s="1"/>
  <c r="M1981" i="10"/>
  <c r="N1981" i="10" s="1"/>
  <c r="M1982" i="10"/>
  <c r="N1982" i="10" s="1"/>
  <c r="M1983" i="10"/>
  <c r="N1983" i="10" s="1"/>
  <c r="M1984" i="10"/>
  <c r="N1984" i="10" s="1"/>
  <c r="M1985" i="10"/>
  <c r="N1985" i="10" s="1"/>
  <c r="M1986" i="10"/>
  <c r="N1986" i="10" s="1"/>
  <c r="M1987" i="10"/>
  <c r="N1987" i="10" s="1"/>
  <c r="M2" i="10"/>
  <c r="N2" i="10" s="1"/>
  <c r="L1987" i="9"/>
  <c r="L1986" i="9"/>
  <c r="L1985" i="9"/>
  <c r="L1984" i="9"/>
  <c r="L1983" i="9"/>
  <c r="L1982" i="9"/>
  <c r="L1981" i="9"/>
  <c r="L1980" i="9"/>
  <c r="L1979" i="9"/>
  <c r="L1978" i="9"/>
  <c r="L1977" i="9"/>
  <c r="L1976" i="9"/>
  <c r="L1975" i="9"/>
  <c r="L1974" i="9"/>
  <c r="L1973" i="9"/>
  <c r="L1972" i="9"/>
  <c r="L1971" i="9"/>
  <c r="L1970" i="9"/>
  <c r="L1969" i="9"/>
  <c r="L1968" i="9"/>
  <c r="L1967" i="9"/>
  <c r="L1966" i="9"/>
  <c r="L1965" i="9"/>
  <c r="L1964" i="9"/>
  <c r="L1963" i="9"/>
  <c r="L1962" i="9"/>
  <c r="L1961" i="9"/>
  <c r="L1960" i="9"/>
  <c r="L1959" i="9"/>
  <c r="L1958" i="9"/>
  <c r="L1957" i="9"/>
  <c r="L1956" i="9"/>
  <c r="L1955" i="9"/>
  <c r="L1954" i="9"/>
  <c r="L1953" i="9"/>
  <c r="L1952" i="9"/>
  <c r="L1951" i="9"/>
  <c r="L1950" i="9"/>
  <c r="L1949" i="9"/>
  <c r="L1948" i="9"/>
  <c r="L1947" i="9"/>
  <c r="L1946" i="9"/>
  <c r="L1945" i="9"/>
  <c r="L1944" i="9"/>
  <c r="L1943" i="9"/>
  <c r="L1942" i="9"/>
  <c r="L1941" i="9"/>
  <c r="L1940" i="9"/>
  <c r="L1939" i="9"/>
  <c r="L1938" i="9"/>
  <c r="L1937" i="9"/>
  <c r="L1936" i="9"/>
  <c r="L1935" i="9"/>
  <c r="L1934" i="9"/>
  <c r="L1933" i="9"/>
  <c r="L1932" i="9"/>
  <c r="L1931" i="9"/>
  <c r="L1930" i="9"/>
  <c r="L1929" i="9"/>
  <c r="L1928" i="9"/>
  <c r="L1927" i="9"/>
  <c r="L1926" i="9"/>
  <c r="L1925" i="9"/>
  <c r="L1924" i="9"/>
  <c r="L1923" i="9"/>
  <c r="L1922" i="9"/>
  <c r="L1921" i="9"/>
  <c r="L1920" i="9"/>
  <c r="L1919" i="9"/>
  <c r="L1918" i="9"/>
  <c r="L1917" i="9"/>
  <c r="L1916" i="9"/>
  <c r="L1915" i="9"/>
  <c r="L1914" i="9"/>
  <c r="L1913" i="9"/>
  <c r="L1912" i="9"/>
  <c r="L1911" i="9"/>
  <c r="L1910" i="9"/>
  <c r="L1909" i="9"/>
  <c r="L1908" i="9"/>
  <c r="L1907" i="9"/>
  <c r="L1906" i="9"/>
  <c r="L1905" i="9"/>
  <c r="L1904" i="9"/>
  <c r="L1903" i="9"/>
  <c r="L1902" i="9"/>
  <c r="L1901" i="9"/>
  <c r="L1900" i="9"/>
  <c r="L1899" i="9"/>
  <c r="L1898" i="9"/>
  <c r="L1897" i="9"/>
  <c r="L1896" i="9"/>
  <c r="L1895" i="9"/>
  <c r="L1894" i="9"/>
  <c r="L1893" i="9"/>
  <c r="L1892" i="9"/>
  <c r="L1891" i="9"/>
  <c r="L1890" i="9"/>
  <c r="L1889" i="9"/>
  <c r="L1888" i="9"/>
  <c r="L1887" i="9"/>
  <c r="L1886" i="9"/>
  <c r="L1885" i="9"/>
  <c r="L1884" i="9"/>
  <c r="L1883" i="9"/>
  <c r="L1882" i="9"/>
  <c r="L1881" i="9"/>
  <c r="L1880" i="9"/>
  <c r="L1879" i="9"/>
  <c r="L1878" i="9"/>
  <c r="L1877" i="9"/>
  <c r="L1876" i="9"/>
  <c r="L1875" i="9"/>
  <c r="L1874" i="9"/>
  <c r="L1873" i="9"/>
  <c r="L1872" i="9"/>
  <c r="L1871" i="9"/>
  <c r="L1870" i="9"/>
  <c r="L1869" i="9"/>
  <c r="L1868" i="9"/>
  <c r="L1867" i="9"/>
  <c r="L1866" i="9"/>
  <c r="L1865" i="9"/>
  <c r="L1864" i="9"/>
  <c r="L1863" i="9"/>
  <c r="L1862" i="9"/>
  <c r="L1861" i="9"/>
  <c r="L1860" i="9"/>
  <c r="L1859" i="9"/>
  <c r="L1858" i="9"/>
  <c r="L1857" i="9"/>
  <c r="L1856" i="9"/>
  <c r="L1855" i="9"/>
  <c r="L1854" i="9"/>
  <c r="L1853" i="9"/>
  <c r="L1852" i="9"/>
  <c r="L1851" i="9"/>
  <c r="L1850" i="9"/>
  <c r="L1849" i="9"/>
  <c r="L1848" i="9"/>
  <c r="L1847" i="9"/>
  <c r="L1846" i="9"/>
  <c r="L1845" i="9"/>
  <c r="L1844" i="9"/>
  <c r="L1843" i="9"/>
  <c r="L1842" i="9"/>
  <c r="L1841" i="9"/>
  <c r="L1840" i="9"/>
  <c r="L1839" i="9"/>
  <c r="L1838" i="9"/>
  <c r="L1837" i="9"/>
  <c r="L1836" i="9"/>
  <c r="L1835" i="9"/>
  <c r="L1834" i="9"/>
  <c r="L1833" i="9"/>
  <c r="L1832" i="9"/>
  <c r="L1831" i="9"/>
  <c r="L1830" i="9"/>
  <c r="L1829" i="9"/>
  <c r="L1828" i="9"/>
  <c r="L1827" i="9"/>
  <c r="L1826" i="9"/>
  <c r="L1825" i="9"/>
  <c r="L1824" i="9"/>
  <c r="L1823" i="9"/>
  <c r="L1822" i="9"/>
  <c r="L1821" i="9"/>
  <c r="L1820" i="9"/>
  <c r="L1819" i="9"/>
  <c r="L1818" i="9"/>
  <c r="L1817" i="9"/>
  <c r="L1816" i="9"/>
  <c r="L1815" i="9"/>
  <c r="L1814" i="9"/>
  <c r="L1813" i="9"/>
  <c r="L1812" i="9"/>
  <c r="L1811" i="9"/>
  <c r="L1810" i="9"/>
  <c r="L1809" i="9"/>
  <c r="L1808" i="9"/>
  <c r="L1807" i="9"/>
  <c r="L1806" i="9"/>
  <c r="L1805" i="9"/>
  <c r="L1804" i="9"/>
  <c r="L1803" i="9"/>
  <c r="L1802" i="9"/>
  <c r="L1801" i="9"/>
  <c r="L1800" i="9"/>
  <c r="L1799" i="9"/>
  <c r="L1798" i="9"/>
  <c r="L1797" i="9"/>
  <c r="L1796" i="9"/>
  <c r="L1795" i="9"/>
  <c r="L1794" i="9"/>
  <c r="L1793" i="9"/>
  <c r="L1792" i="9"/>
  <c r="L1791" i="9"/>
  <c r="L1790" i="9"/>
  <c r="L1789" i="9"/>
  <c r="L1788" i="9"/>
  <c r="L1787" i="9"/>
  <c r="L1786" i="9"/>
  <c r="L1785" i="9"/>
  <c r="L1784" i="9"/>
  <c r="L1783" i="9"/>
  <c r="L1782" i="9"/>
  <c r="L1781" i="9"/>
  <c r="L1780" i="9"/>
  <c r="L1779" i="9"/>
  <c r="L1778" i="9"/>
  <c r="L1777" i="9"/>
  <c r="L1776" i="9"/>
  <c r="L1775" i="9"/>
  <c r="L1774" i="9"/>
  <c r="L1773" i="9"/>
  <c r="L1772" i="9"/>
  <c r="L1771" i="9"/>
  <c r="L1770" i="9"/>
  <c r="L1769" i="9"/>
  <c r="L1768" i="9"/>
  <c r="L1767" i="9"/>
  <c r="L1766" i="9"/>
  <c r="L1765" i="9"/>
  <c r="L1764" i="9"/>
  <c r="L1763" i="9"/>
  <c r="L1762" i="9"/>
  <c r="L1761" i="9"/>
  <c r="L1760" i="9"/>
  <c r="L1759" i="9"/>
  <c r="L1758" i="9"/>
  <c r="L1757" i="9"/>
  <c r="L1756" i="9"/>
  <c r="L1755" i="9"/>
  <c r="L1754" i="9"/>
  <c r="L1753" i="9"/>
  <c r="L1752" i="9"/>
  <c r="L1751" i="9"/>
  <c r="L1750" i="9"/>
  <c r="L1749" i="9"/>
  <c r="L1748" i="9"/>
  <c r="L1747" i="9"/>
  <c r="L1746" i="9"/>
  <c r="L1745" i="9"/>
  <c r="L1744" i="9"/>
  <c r="L1743" i="9"/>
  <c r="L1742" i="9"/>
  <c r="L1741" i="9"/>
  <c r="L1740" i="9"/>
  <c r="L1739" i="9"/>
  <c r="L1738" i="9"/>
  <c r="L1737" i="9"/>
  <c r="L1736" i="9"/>
  <c r="L1735" i="9"/>
  <c r="L1734" i="9"/>
  <c r="L1733" i="9"/>
  <c r="L1732" i="9"/>
  <c r="L1731" i="9"/>
  <c r="L1730" i="9"/>
  <c r="L1729" i="9"/>
  <c r="L1728" i="9"/>
  <c r="L1727" i="9"/>
  <c r="L1726" i="9"/>
  <c r="L1725" i="9"/>
  <c r="L1724" i="9"/>
  <c r="L1723" i="9"/>
  <c r="L1722" i="9"/>
  <c r="L1721" i="9"/>
  <c r="L1720" i="9"/>
  <c r="L1719" i="9"/>
  <c r="L1718" i="9"/>
  <c r="L1717" i="9"/>
  <c r="L1716" i="9"/>
  <c r="L1715" i="9"/>
  <c r="L1714" i="9"/>
  <c r="L1713" i="9"/>
  <c r="L1712" i="9"/>
  <c r="L1711" i="9"/>
  <c r="L1710" i="9"/>
  <c r="L1709" i="9"/>
  <c r="L1708" i="9"/>
  <c r="L1707" i="9"/>
  <c r="L1706" i="9"/>
  <c r="L1705" i="9"/>
  <c r="L1704" i="9"/>
  <c r="L1703" i="9"/>
  <c r="L1702" i="9"/>
  <c r="L1701" i="9"/>
  <c r="L1700" i="9"/>
  <c r="L1699" i="9"/>
  <c r="L1698" i="9"/>
  <c r="L1697" i="9"/>
  <c r="L1696" i="9"/>
  <c r="L1695" i="9"/>
  <c r="L1694" i="9"/>
  <c r="L1693" i="9"/>
  <c r="L1692" i="9"/>
  <c r="L1691" i="9"/>
  <c r="L1690" i="9"/>
  <c r="L1689" i="9"/>
  <c r="L1688" i="9"/>
  <c r="L1687" i="9"/>
  <c r="L1686" i="9"/>
  <c r="L1685" i="9"/>
  <c r="L1684" i="9"/>
  <c r="L1683" i="9"/>
  <c r="L1682" i="9"/>
  <c r="L1681" i="9"/>
  <c r="L1680" i="9"/>
  <c r="L1679" i="9"/>
  <c r="L1678" i="9"/>
  <c r="L1677" i="9"/>
  <c r="L1676" i="9"/>
  <c r="L1675" i="9"/>
  <c r="L1674" i="9"/>
  <c r="L1673" i="9"/>
  <c r="L1672" i="9"/>
  <c r="L1671" i="9"/>
  <c r="L1670" i="9"/>
  <c r="L1669" i="9"/>
  <c r="L1668" i="9"/>
  <c r="L1667" i="9"/>
  <c r="L1666" i="9"/>
  <c r="L1665" i="9"/>
  <c r="L1664" i="9"/>
  <c r="L1663" i="9"/>
  <c r="L1662" i="9"/>
  <c r="L1661" i="9"/>
  <c r="L1660" i="9"/>
  <c r="L1659" i="9"/>
  <c r="L1658" i="9"/>
  <c r="L1657" i="9"/>
  <c r="L1656" i="9"/>
  <c r="L1655" i="9"/>
  <c r="L1654" i="9"/>
  <c r="L1653" i="9"/>
  <c r="L1652" i="9"/>
  <c r="L1651" i="9"/>
  <c r="L1650" i="9"/>
  <c r="L1649" i="9"/>
  <c r="L1648" i="9"/>
  <c r="L1647" i="9"/>
  <c r="L1646" i="9"/>
  <c r="L1645" i="9"/>
  <c r="L1644" i="9"/>
  <c r="L1643" i="9"/>
  <c r="L1642" i="9"/>
  <c r="L1641" i="9"/>
  <c r="L1640" i="9"/>
  <c r="L1639" i="9"/>
  <c r="L1638" i="9"/>
  <c r="L1637" i="9"/>
  <c r="L1636" i="9"/>
  <c r="L1635" i="9"/>
  <c r="L1634" i="9"/>
  <c r="L1633" i="9"/>
  <c r="L1632" i="9"/>
  <c r="L1631" i="9"/>
  <c r="L1630" i="9"/>
  <c r="L1629" i="9"/>
  <c r="L1628" i="9"/>
  <c r="L1627" i="9"/>
  <c r="L1626" i="9"/>
  <c r="L1625" i="9"/>
  <c r="L1624" i="9"/>
  <c r="L1623" i="9"/>
  <c r="L1622" i="9"/>
  <c r="L1621" i="9"/>
  <c r="L1620" i="9"/>
  <c r="L1619" i="9"/>
  <c r="L1618" i="9"/>
  <c r="L1617" i="9"/>
  <c r="L1616" i="9"/>
  <c r="L1615" i="9"/>
  <c r="L1614" i="9"/>
  <c r="L1613" i="9"/>
  <c r="L1612" i="9"/>
  <c r="L1611" i="9"/>
  <c r="L1610" i="9"/>
  <c r="L1609" i="9"/>
  <c r="L1608" i="9"/>
  <c r="L1607" i="9"/>
  <c r="L1606" i="9"/>
  <c r="L1605" i="9"/>
  <c r="L1604" i="9"/>
  <c r="L1603" i="9"/>
  <c r="L1602" i="9"/>
  <c r="L1601" i="9"/>
  <c r="L1600" i="9"/>
  <c r="L1599" i="9"/>
  <c r="L1598" i="9"/>
  <c r="L1597" i="9"/>
  <c r="L1596" i="9"/>
  <c r="L1595" i="9"/>
  <c r="L1594" i="9"/>
  <c r="L1593" i="9"/>
  <c r="L1592" i="9"/>
  <c r="L1591" i="9"/>
  <c r="L1590" i="9"/>
  <c r="L1589" i="9"/>
  <c r="L1588" i="9"/>
  <c r="L1587" i="9"/>
  <c r="L1586" i="9"/>
  <c r="L1585" i="9"/>
  <c r="L1584" i="9"/>
  <c r="L1583" i="9"/>
  <c r="L1582" i="9"/>
  <c r="L1581" i="9"/>
  <c r="L1580" i="9"/>
  <c r="L1579" i="9"/>
  <c r="L1578" i="9"/>
  <c r="L1577" i="9"/>
  <c r="L1576" i="9"/>
  <c r="L1575" i="9"/>
  <c r="L1574" i="9"/>
  <c r="L1573" i="9"/>
  <c r="L1572" i="9"/>
  <c r="L1571" i="9"/>
  <c r="L1570" i="9"/>
  <c r="L1569" i="9"/>
  <c r="L1568" i="9"/>
  <c r="L1567" i="9"/>
  <c r="L1566" i="9"/>
  <c r="L1565" i="9"/>
  <c r="L1564" i="9"/>
  <c r="L1563" i="9"/>
  <c r="L1562" i="9"/>
  <c r="L1561" i="9"/>
  <c r="L1560" i="9"/>
  <c r="L1559" i="9"/>
  <c r="L1558" i="9"/>
  <c r="L1557" i="9"/>
  <c r="L1556" i="9"/>
  <c r="L1555" i="9"/>
  <c r="L1554" i="9"/>
  <c r="L1553" i="9"/>
  <c r="L1552" i="9"/>
  <c r="L1551" i="9"/>
  <c r="L1550" i="9"/>
  <c r="L1549" i="9"/>
  <c r="L1548" i="9"/>
  <c r="L1547" i="9"/>
  <c r="L1546" i="9"/>
  <c r="L1545" i="9"/>
  <c r="L1544" i="9"/>
  <c r="L1543" i="9"/>
  <c r="L1542" i="9"/>
  <c r="L1541" i="9"/>
  <c r="L1540" i="9"/>
  <c r="L1539" i="9"/>
  <c r="L1538" i="9"/>
  <c r="L1537" i="9"/>
  <c r="L1536" i="9"/>
  <c r="L1535" i="9"/>
  <c r="L1534" i="9"/>
  <c r="L1533" i="9"/>
  <c r="L1532" i="9"/>
  <c r="L1531" i="9"/>
  <c r="L1530" i="9"/>
  <c r="L1529" i="9"/>
  <c r="L1528" i="9"/>
  <c r="L1527" i="9"/>
  <c r="L1526" i="9"/>
  <c r="L1525" i="9"/>
  <c r="L1524" i="9"/>
  <c r="L1523" i="9"/>
  <c r="L1522" i="9"/>
  <c r="L1521" i="9"/>
  <c r="L1520" i="9"/>
  <c r="L1519" i="9"/>
  <c r="L1518" i="9"/>
  <c r="L1517" i="9"/>
  <c r="L1516" i="9"/>
  <c r="L1515" i="9"/>
  <c r="L1514" i="9"/>
  <c r="L1513" i="9"/>
  <c r="L1512" i="9"/>
  <c r="L1511" i="9"/>
  <c r="L1510" i="9"/>
  <c r="L1509" i="9"/>
  <c r="L1508" i="9"/>
  <c r="L1507" i="9"/>
  <c r="L1506" i="9"/>
  <c r="L1505" i="9"/>
  <c r="L1504" i="9"/>
  <c r="L1503" i="9"/>
  <c r="L1502" i="9"/>
  <c r="L1501" i="9"/>
  <c r="L1500" i="9"/>
  <c r="L1499" i="9"/>
  <c r="L1498" i="9"/>
  <c r="L1497" i="9"/>
  <c r="L1496" i="9"/>
  <c r="L1495" i="9"/>
  <c r="L1494" i="9"/>
  <c r="L1493" i="9"/>
  <c r="L1492" i="9"/>
  <c r="L1491" i="9"/>
  <c r="L1490" i="9"/>
  <c r="L1489" i="9"/>
  <c r="L1488" i="9"/>
  <c r="L1487" i="9"/>
  <c r="L1486" i="9"/>
  <c r="L1485" i="9"/>
  <c r="L1484" i="9"/>
  <c r="L1483" i="9"/>
  <c r="L1482" i="9"/>
  <c r="L1481" i="9"/>
  <c r="L1480" i="9"/>
  <c r="L1479" i="9"/>
  <c r="L1478" i="9"/>
  <c r="L1477" i="9"/>
  <c r="L1476" i="9"/>
  <c r="L1475" i="9"/>
  <c r="L1474" i="9"/>
  <c r="L1473" i="9"/>
  <c r="L1472" i="9"/>
  <c r="L1471" i="9"/>
  <c r="L1470" i="9"/>
  <c r="L1469" i="9"/>
  <c r="L1468" i="9"/>
  <c r="L1467" i="9"/>
  <c r="L1466" i="9"/>
  <c r="L1465" i="9"/>
  <c r="L1464" i="9"/>
  <c r="L1463" i="9"/>
  <c r="L1462" i="9"/>
  <c r="L1461" i="9"/>
  <c r="L1460" i="9"/>
  <c r="L1459" i="9"/>
  <c r="L1458" i="9"/>
  <c r="L1457" i="9"/>
  <c r="L1456" i="9"/>
  <c r="L1455" i="9"/>
  <c r="L1454" i="9"/>
  <c r="L1453" i="9"/>
  <c r="L1452" i="9"/>
  <c r="L1451" i="9"/>
  <c r="L1450" i="9"/>
  <c r="L1449" i="9"/>
  <c r="L1448" i="9"/>
  <c r="L1447" i="9"/>
  <c r="L1446" i="9"/>
  <c r="L1445" i="9"/>
  <c r="L1444" i="9"/>
  <c r="L1443" i="9"/>
  <c r="L1442" i="9"/>
  <c r="L1441" i="9"/>
  <c r="L1440" i="9"/>
  <c r="L1439" i="9"/>
  <c r="L1438" i="9"/>
  <c r="L1437" i="9"/>
  <c r="L1436" i="9"/>
  <c r="L1435" i="9"/>
  <c r="L1434" i="9"/>
  <c r="L1433" i="9"/>
  <c r="L1432" i="9"/>
  <c r="L1431" i="9"/>
  <c r="L1430" i="9"/>
  <c r="L1429" i="9"/>
  <c r="L1428" i="9"/>
  <c r="L1427" i="9"/>
  <c r="L1426" i="9"/>
  <c r="L1425" i="9"/>
  <c r="L1424" i="9"/>
  <c r="L1423" i="9"/>
  <c r="L1422" i="9"/>
  <c r="L1421" i="9"/>
  <c r="L1420" i="9"/>
  <c r="L1419" i="9"/>
  <c r="L1418" i="9"/>
  <c r="L1417" i="9"/>
  <c r="L1416" i="9"/>
  <c r="L1415" i="9"/>
  <c r="L1414" i="9"/>
  <c r="L1413" i="9"/>
  <c r="L1412" i="9"/>
  <c r="L1411" i="9"/>
  <c r="L1410" i="9"/>
  <c r="L1409" i="9"/>
  <c r="L1408" i="9"/>
  <c r="L1407" i="9"/>
  <c r="L1406" i="9"/>
  <c r="L1405" i="9"/>
  <c r="L1404" i="9"/>
  <c r="L1403" i="9"/>
  <c r="L1402" i="9"/>
  <c r="L1401" i="9"/>
  <c r="L1400" i="9"/>
  <c r="L1399" i="9"/>
  <c r="L1398" i="9"/>
  <c r="L1397" i="9"/>
  <c r="L1396" i="9"/>
  <c r="L1395" i="9"/>
  <c r="L1394" i="9"/>
  <c r="L1393" i="9"/>
  <c r="L1392" i="9"/>
  <c r="L1391" i="9"/>
  <c r="L1390" i="9"/>
  <c r="L1389" i="9"/>
  <c r="L1388" i="9"/>
  <c r="L1387" i="9"/>
  <c r="L1386" i="9"/>
  <c r="L1385" i="9"/>
  <c r="L1384" i="9"/>
  <c r="L1383" i="9"/>
  <c r="L1382" i="9"/>
  <c r="L1381" i="9"/>
  <c r="L1380" i="9"/>
  <c r="L1379" i="9"/>
  <c r="L1378" i="9"/>
  <c r="L1377" i="9"/>
  <c r="L1376" i="9"/>
  <c r="L1375" i="9"/>
  <c r="L1374" i="9"/>
  <c r="L1373" i="9"/>
  <c r="L1372" i="9"/>
  <c r="L1371" i="9"/>
  <c r="L1370" i="9"/>
  <c r="L1369" i="9"/>
  <c r="L1368" i="9"/>
  <c r="L1367" i="9"/>
  <c r="L1366" i="9"/>
  <c r="L1365" i="9"/>
  <c r="L1364" i="9"/>
  <c r="L1363" i="9"/>
  <c r="L1362" i="9"/>
  <c r="L1361" i="9"/>
  <c r="L1360" i="9"/>
  <c r="L1359" i="9"/>
  <c r="L1358" i="9"/>
  <c r="L1357" i="9"/>
  <c r="L1356" i="9"/>
  <c r="L1355" i="9"/>
  <c r="L1354" i="9"/>
  <c r="L1353" i="9"/>
  <c r="L1352" i="9"/>
  <c r="L1351" i="9"/>
  <c r="L1350" i="9"/>
  <c r="L1349" i="9"/>
  <c r="L1348" i="9"/>
  <c r="L1347" i="9"/>
  <c r="L1346" i="9"/>
  <c r="L1345" i="9"/>
  <c r="L1344" i="9"/>
  <c r="L1343" i="9"/>
  <c r="L1342" i="9"/>
  <c r="L1341" i="9"/>
  <c r="L1340" i="9"/>
  <c r="L1339" i="9"/>
  <c r="L1338" i="9"/>
  <c r="L1337" i="9"/>
  <c r="L1336" i="9"/>
  <c r="L1335" i="9"/>
  <c r="L1334" i="9"/>
  <c r="L1333" i="9"/>
  <c r="L1332" i="9"/>
  <c r="L1331" i="9"/>
  <c r="L1330" i="9"/>
  <c r="L1329" i="9"/>
  <c r="L1328" i="9"/>
  <c r="L1327" i="9"/>
  <c r="L1326" i="9"/>
  <c r="L1325" i="9"/>
  <c r="L1324" i="9"/>
  <c r="L1323" i="9"/>
  <c r="L1322" i="9"/>
  <c r="L1321" i="9"/>
  <c r="L1320" i="9"/>
  <c r="L1319" i="9"/>
  <c r="L1318" i="9"/>
  <c r="L1317" i="9"/>
  <c r="L1316" i="9"/>
  <c r="L1315" i="9"/>
  <c r="L1314" i="9"/>
  <c r="L1313" i="9"/>
  <c r="L1312" i="9"/>
  <c r="L1311" i="9"/>
  <c r="L1310" i="9"/>
  <c r="L1309" i="9"/>
  <c r="L1308" i="9"/>
  <c r="L1307" i="9"/>
  <c r="L1306" i="9"/>
  <c r="L1305" i="9"/>
  <c r="L1304" i="9"/>
  <c r="L1303" i="9"/>
  <c r="L1302" i="9"/>
  <c r="L1301" i="9"/>
  <c r="L1300" i="9"/>
  <c r="L1299" i="9"/>
  <c r="L1298" i="9"/>
  <c r="L1297" i="9"/>
  <c r="L1296" i="9"/>
  <c r="L1295" i="9"/>
  <c r="L1294" i="9"/>
  <c r="L1293" i="9"/>
  <c r="L1292" i="9"/>
  <c r="L1291" i="9"/>
  <c r="L1290" i="9"/>
  <c r="L1289" i="9"/>
  <c r="L1288" i="9"/>
  <c r="L1287" i="9"/>
  <c r="L1286" i="9"/>
  <c r="L1285" i="9"/>
  <c r="L1284" i="9"/>
  <c r="L1283" i="9"/>
  <c r="L1282" i="9"/>
  <c r="L1281" i="9"/>
  <c r="L1280" i="9"/>
  <c r="L1279" i="9"/>
  <c r="L1278" i="9"/>
  <c r="L1277" i="9"/>
  <c r="L1276" i="9"/>
  <c r="L1275" i="9"/>
  <c r="L1274" i="9"/>
  <c r="L1273" i="9"/>
  <c r="L1272" i="9"/>
  <c r="L1271" i="9"/>
  <c r="L1270" i="9"/>
  <c r="L1269" i="9"/>
  <c r="L1268" i="9"/>
  <c r="L1267" i="9"/>
  <c r="L1266" i="9"/>
  <c r="L1265" i="9"/>
  <c r="L1264" i="9"/>
  <c r="L1263" i="9"/>
  <c r="L1262" i="9"/>
  <c r="L1261" i="9"/>
  <c r="L1260" i="9"/>
  <c r="L1259" i="9"/>
  <c r="L1258" i="9"/>
  <c r="L1257" i="9"/>
  <c r="L1256" i="9"/>
  <c r="L1255" i="9"/>
  <c r="L1254" i="9"/>
  <c r="L1253" i="9"/>
  <c r="L1252" i="9"/>
  <c r="L1251" i="9"/>
  <c r="L1250" i="9"/>
  <c r="L1249" i="9"/>
  <c r="L1248" i="9"/>
  <c r="L1247" i="9"/>
  <c r="L1246" i="9"/>
  <c r="L1245" i="9"/>
  <c r="L1244" i="9"/>
  <c r="L1243" i="9"/>
  <c r="L1242" i="9"/>
  <c r="L1241" i="9"/>
  <c r="L1240" i="9"/>
  <c r="L1239" i="9"/>
  <c r="L1238" i="9"/>
  <c r="L1237" i="9"/>
  <c r="L1236" i="9"/>
  <c r="L1235" i="9"/>
  <c r="L1234" i="9"/>
  <c r="L1233" i="9"/>
  <c r="L1232" i="9"/>
  <c r="L1231" i="9"/>
  <c r="L1230" i="9"/>
  <c r="L1229" i="9"/>
  <c r="L1228" i="9"/>
  <c r="L1227" i="9"/>
  <c r="L1226" i="9"/>
  <c r="L1225" i="9"/>
  <c r="L1224" i="9"/>
  <c r="L1223" i="9"/>
  <c r="L1222" i="9"/>
  <c r="L1221" i="9"/>
  <c r="L1220" i="9"/>
  <c r="L1219" i="9"/>
  <c r="L1218" i="9"/>
  <c r="L1217" i="9"/>
  <c r="L1216" i="9"/>
  <c r="L1215" i="9"/>
  <c r="L1214" i="9"/>
  <c r="L1213" i="9"/>
  <c r="L1212" i="9"/>
  <c r="L1211" i="9"/>
  <c r="L1210" i="9"/>
  <c r="L1209" i="9"/>
  <c r="L1208" i="9"/>
  <c r="L1207" i="9"/>
  <c r="L1206" i="9"/>
  <c r="L1205" i="9"/>
  <c r="L1204" i="9"/>
  <c r="L1203" i="9"/>
  <c r="L1202" i="9"/>
  <c r="L1201" i="9"/>
  <c r="L1200" i="9"/>
  <c r="L1199" i="9"/>
  <c r="L1198" i="9"/>
  <c r="L1197" i="9"/>
  <c r="L1196" i="9"/>
  <c r="L1195" i="9"/>
  <c r="L1194" i="9"/>
  <c r="L1193" i="9"/>
  <c r="L1192" i="9"/>
  <c r="L1191" i="9"/>
  <c r="L1190" i="9"/>
  <c r="L1189" i="9"/>
  <c r="L1188" i="9"/>
  <c r="L1187" i="9"/>
  <c r="L1186" i="9"/>
  <c r="L1185" i="9"/>
  <c r="L1184" i="9"/>
  <c r="L1183" i="9"/>
  <c r="L1182" i="9"/>
  <c r="L1181" i="9"/>
  <c r="L1180" i="9"/>
  <c r="L1179" i="9"/>
  <c r="L1178" i="9"/>
  <c r="L1177" i="9"/>
  <c r="L1176" i="9"/>
  <c r="L1175" i="9"/>
  <c r="L1174" i="9"/>
  <c r="L1173" i="9"/>
  <c r="L1172" i="9"/>
  <c r="L1171" i="9"/>
  <c r="L1170" i="9"/>
  <c r="L1169" i="9"/>
  <c r="L1168" i="9"/>
  <c r="L1167" i="9"/>
  <c r="L1166" i="9"/>
  <c r="L1165" i="9"/>
  <c r="L1164" i="9"/>
  <c r="L1163" i="9"/>
  <c r="L1162" i="9"/>
  <c r="L1161" i="9"/>
  <c r="L1160" i="9"/>
  <c r="L1159" i="9"/>
  <c r="L1158" i="9"/>
  <c r="L1157" i="9"/>
  <c r="L1156" i="9"/>
  <c r="L1155" i="9"/>
  <c r="L1154" i="9"/>
  <c r="L1153" i="9"/>
  <c r="L1152" i="9"/>
  <c r="L1151" i="9"/>
  <c r="L1150" i="9"/>
  <c r="L1149" i="9"/>
  <c r="L1148" i="9"/>
  <c r="L1147" i="9"/>
  <c r="L1146" i="9"/>
  <c r="L1145" i="9"/>
  <c r="L1144" i="9"/>
  <c r="L1143" i="9"/>
  <c r="L1142" i="9"/>
  <c r="L1141" i="9"/>
  <c r="L1140" i="9"/>
  <c r="L1139" i="9"/>
  <c r="L1138" i="9"/>
  <c r="L1137" i="9"/>
  <c r="L1136" i="9"/>
  <c r="L1135" i="9"/>
  <c r="L1134" i="9"/>
  <c r="L1133" i="9"/>
  <c r="L1132" i="9"/>
  <c r="L1131" i="9"/>
  <c r="L1130" i="9"/>
  <c r="L1129" i="9"/>
  <c r="L1128" i="9"/>
  <c r="L1127" i="9"/>
  <c r="L1126" i="9"/>
  <c r="L1125" i="9"/>
  <c r="L1124" i="9"/>
  <c r="L1123" i="9"/>
  <c r="L1122" i="9"/>
  <c r="L1121" i="9"/>
  <c r="L1120" i="9"/>
  <c r="L1119" i="9"/>
  <c r="L1118" i="9"/>
  <c r="L1117" i="9"/>
  <c r="L1116" i="9"/>
  <c r="L1115" i="9"/>
  <c r="L1114" i="9"/>
  <c r="L1113" i="9"/>
  <c r="L1112" i="9"/>
  <c r="L1111" i="9"/>
  <c r="L1110" i="9"/>
  <c r="L1109" i="9"/>
  <c r="L1108" i="9"/>
  <c r="L1107" i="9"/>
  <c r="L1106" i="9"/>
  <c r="L1105" i="9"/>
  <c r="L1104" i="9"/>
  <c r="L1103" i="9"/>
  <c r="L1102" i="9"/>
  <c r="L1101" i="9"/>
  <c r="L1100" i="9"/>
  <c r="L1099" i="9"/>
  <c r="L1098" i="9"/>
  <c r="L1097" i="9"/>
  <c r="L1096" i="9"/>
  <c r="L1095" i="9"/>
  <c r="L1094" i="9"/>
  <c r="L1093" i="9"/>
  <c r="L1092" i="9"/>
  <c r="L1091" i="9"/>
  <c r="L1090" i="9"/>
  <c r="L1089" i="9"/>
  <c r="L1088" i="9"/>
  <c r="L1087" i="9"/>
  <c r="L1086" i="9"/>
  <c r="L1085" i="9"/>
  <c r="L1084" i="9"/>
  <c r="L1083" i="9"/>
  <c r="L1082" i="9"/>
  <c r="L1081" i="9"/>
  <c r="L1080" i="9"/>
  <c r="L1079" i="9"/>
  <c r="L1078" i="9"/>
  <c r="L1077" i="9"/>
  <c r="L1076" i="9"/>
  <c r="L1075" i="9"/>
  <c r="L1074" i="9"/>
  <c r="L1073" i="9"/>
  <c r="L1072" i="9"/>
  <c r="L1071" i="9"/>
  <c r="L1070" i="9"/>
  <c r="L1069" i="9"/>
  <c r="L1068" i="9"/>
  <c r="L1067" i="9"/>
  <c r="L1066" i="9"/>
  <c r="L1065" i="9"/>
  <c r="L1064" i="9"/>
  <c r="L1063" i="9"/>
  <c r="L1062" i="9"/>
  <c r="L1061" i="9"/>
  <c r="L1060" i="9"/>
  <c r="L1059" i="9"/>
  <c r="L1058" i="9"/>
  <c r="L1057" i="9"/>
  <c r="L1056" i="9"/>
  <c r="L1055" i="9"/>
  <c r="L1054" i="9"/>
  <c r="L1053" i="9"/>
  <c r="L1052" i="9"/>
  <c r="L1051" i="9"/>
  <c r="L1050" i="9"/>
  <c r="L1049" i="9"/>
  <c r="L1048" i="9"/>
  <c r="L1047" i="9"/>
  <c r="L1046" i="9"/>
  <c r="L1045" i="9"/>
  <c r="L1044" i="9"/>
  <c r="L1043" i="9"/>
  <c r="L1042" i="9"/>
  <c r="L1041" i="9"/>
  <c r="L1040" i="9"/>
  <c r="L1039" i="9"/>
  <c r="L1038" i="9"/>
  <c r="L1037" i="9"/>
  <c r="L1036" i="9"/>
  <c r="L1035" i="9"/>
  <c r="L1034" i="9"/>
  <c r="L1033" i="9"/>
  <c r="L1032" i="9"/>
  <c r="L1031" i="9"/>
  <c r="L1030" i="9"/>
  <c r="L1029" i="9"/>
  <c r="L1028" i="9"/>
  <c r="L1027" i="9"/>
  <c r="L1026" i="9"/>
  <c r="L1025" i="9"/>
  <c r="L1024" i="9"/>
  <c r="L1023" i="9"/>
  <c r="L1022" i="9"/>
  <c r="L1021" i="9"/>
  <c r="L1020" i="9"/>
  <c r="L1019" i="9"/>
  <c r="L1018" i="9"/>
  <c r="L1017" i="9"/>
  <c r="L1016" i="9"/>
  <c r="L1015" i="9"/>
  <c r="L1014" i="9"/>
  <c r="L1013" i="9"/>
  <c r="L1012" i="9"/>
  <c r="L1011" i="9"/>
  <c r="L1010" i="9"/>
  <c r="L1009" i="9"/>
  <c r="L1008" i="9"/>
  <c r="L1007" i="9"/>
  <c r="L1006" i="9"/>
  <c r="L1005" i="9"/>
  <c r="L1004" i="9"/>
  <c r="L1003" i="9"/>
  <c r="L1002" i="9"/>
  <c r="L1001" i="9"/>
  <c r="L1000" i="9"/>
  <c r="L999" i="9"/>
  <c r="L998" i="9"/>
  <c r="L997" i="9"/>
  <c r="L996" i="9"/>
  <c r="L995" i="9"/>
  <c r="L994" i="9"/>
  <c r="L993" i="9"/>
  <c r="L992" i="9"/>
  <c r="L991" i="9"/>
  <c r="L990" i="9"/>
  <c r="L989" i="9"/>
  <c r="L988" i="9"/>
  <c r="L987" i="9"/>
  <c r="L986" i="9"/>
  <c r="L985" i="9"/>
  <c r="L984" i="9"/>
  <c r="L983" i="9"/>
  <c r="L982" i="9"/>
  <c r="L981" i="9"/>
  <c r="L980" i="9"/>
  <c r="L979" i="9"/>
  <c r="L978" i="9"/>
  <c r="L977" i="9"/>
  <c r="L976" i="9"/>
  <c r="L975" i="9"/>
  <c r="L974" i="9"/>
  <c r="L973" i="9"/>
  <c r="L972" i="9"/>
  <c r="L971" i="9"/>
  <c r="L970" i="9"/>
  <c r="L969" i="9"/>
  <c r="L968" i="9"/>
  <c r="L967" i="9"/>
  <c r="L966" i="9"/>
  <c r="L965" i="9"/>
  <c r="L964" i="9"/>
  <c r="L963" i="9"/>
  <c r="L962" i="9"/>
  <c r="L961" i="9"/>
  <c r="L960" i="9"/>
  <c r="L959" i="9"/>
  <c r="L958" i="9"/>
  <c r="L957" i="9"/>
  <c r="L956" i="9"/>
  <c r="L955" i="9"/>
  <c r="L954" i="9"/>
  <c r="L953" i="9"/>
  <c r="L952" i="9"/>
  <c r="L951" i="9"/>
  <c r="L950" i="9"/>
  <c r="L949" i="9"/>
  <c r="L948" i="9"/>
  <c r="L947" i="9"/>
  <c r="L946" i="9"/>
  <c r="L945" i="9"/>
  <c r="L944" i="9"/>
  <c r="L943" i="9"/>
  <c r="L942" i="9"/>
  <c r="L941" i="9"/>
  <c r="L940" i="9"/>
  <c r="L939" i="9"/>
  <c r="L938" i="9"/>
  <c r="L937" i="9"/>
  <c r="L936" i="9"/>
  <c r="L935" i="9"/>
  <c r="L934" i="9"/>
  <c r="L933" i="9"/>
  <c r="L932" i="9"/>
  <c r="L931" i="9"/>
  <c r="L930" i="9"/>
  <c r="L929" i="9"/>
  <c r="L928" i="9"/>
  <c r="L927" i="9"/>
  <c r="L926" i="9"/>
  <c r="L925" i="9"/>
  <c r="L924" i="9"/>
  <c r="L923" i="9"/>
  <c r="L922" i="9"/>
  <c r="L921" i="9"/>
  <c r="L920" i="9"/>
  <c r="L919" i="9"/>
  <c r="L918" i="9"/>
  <c r="L917" i="9"/>
  <c r="L916" i="9"/>
  <c r="L915" i="9"/>
  <c r="L914" i="9"/>
  <c r="L913" i="9"/>
  <c r="L912" i="9"/>
  <c r="L911" i="9"/>
  <c r="L910" i="9"/>
  <c r="L909" i="9"/>
  <c r="L908" i="9"/>
  <c r="L907" i="9"/>
  <c r="L906" i="9"/>
  <c r="L905" i="9"/>
  <c r="L904" i="9"/>
  <c r="L903" i="9"/>
  <c r="L902" i="9"/>
  <c r="L901" i="9"/>
  <c r="L900" i="9"/>
  <c r="L899" i="9"/>
  <c r="L898" i="9"/>
  <c r="L897" i="9"/>
  <c r="L896" i="9"/>
  <c r="L895" i="9"/>
  <c r="L894" i="9"/>
  <c r="L893" i="9"/>
  <c r="L892" i="9"/>
  <c r="L891" i="9"/>
  <c r="L890" i="9"/>
  <c r="L889" i="9"/>
  <c r="L888" i="9"/>
  <c r="L887" i="9"/>
  <c r="L886" i="9"/>
  <c r="L885" i="9"/>
  <c r="L884" i="9"/>
  <c r="L883" i="9"/>
  <c r="L882" i="9"/>
  <c r="L881" i="9"/>
  <c r="L880" i="9"/>
  <c r="L879" i="9"/>
  <c r="L878" i="9"/>
  <c r="L877" i="9"/>
  <c r="L876" i="9"/>
  <c r="L875" i="9"/>
  <c r="L874" i="9"/>
  <c r="L873" i="9"/>
  <c r="L872" i="9"/>
  <c r="L871" i="9"/>
  <c r="L870" i="9"/>
  <c r="L869" i="9"/>
  <c r="L868" i="9"/>
  <c r="L867" i="9"/>
  <c r="L866" i="9"/>
  <c r="L865" i="9"/>
  <c r="L864" i="9"/>
  <c r="L863" i="9"/>
  <c r="L862" i="9"/>
  <c r="L861" i="9"/>
  <c r="L860" i="9"/>
  <c r="L859" i="9"/>
  <c r="L858" i="9"/>
  <c r="L857" i="9"/>
  <c r="L856" i="9"/>
  <c r="L855" i="9"/>
  <c r="L854" i="9"/>
  <c r="L853" i="9"/>
  <c r="L852" i="9"/>
  <c r="L851" i="9"/>
  <c r="L850" i="9"/>
  <c r="L849" i="9"/>
  <c r="L848" i="9"/>
  <c r="L847" i="9"/>
  <c r="L846" i="9"/>
  <c r="L845" i="9"/>
  <c r="L844" i="9"/>
  <c r="L843" i="9"/>
  <c r="L842" i="9"/>
  <c r="L841" i="9"/>
  <c r="L840" i="9"/>
  <c r="L839" i="9"/>
  <c r="L838" i="9"/>
  <c r="L837" i="9"/>
  <c r="L836" i="9"/>
  <c r="L835" i="9"/>
  <c r="L834" i="9"/>
  <c r="L833" i="9"/>
  <c r="L832" i="9"/>
  <c r="L831" i="9"/>
  <c r="L830" i="9"/>
  <c r="L829" i="9"/>
  <c r="L828" i="9"/>
  <c r="L827" i="9"/>
  <c r="L826" i="9"/>
  <c r="L825" i="9"/>
  <c r="L824" i="9"/>
  <c r="L823" i="9"/>
  <c r="L822" i="9"/>
  <c r="L821" i="9"/>
  <c r="L820" i="9"/>
  <c r="L819" i="9"/>
  <c r="L818" i="9"/>
  <c r="L817" i="9"/>
  <c r="L816" i="9"/>
  <c r="L815" i="9"/>
  <c r="L814" i="9"/>
  <c r="L813" i="9"/>
  <c r="L812" i="9"/>
  <c r="L811" i="9"/>
  <c r="L810" i="9"/>
  <c r="L809" i="9"/>
  <c r="L808" i="9"/>
  <c r="L807" i="9"/>
  <c r="L806" i="9"/>
  <c r="L805" i="9"/>
  <c r="L804" i="9"/>
  <c r="L803" i="9"/>
  <c r="L802" i="9"/>
  <c r="L801" i="9"/>
  <c r="L800" i="9"/>
  <c r="L799" i="9"/>
  <c r="L798" i="9"/>
  <c r="L797" i="9"/>
  <c r="L796" i="9"/>
  <c r="L795" i="9"/>
  <c r="L794" i="9"/>
  <c r="L793" i="9"/>
  <c r="L792" i="9"/>
  <c r="L791" i="9"/>
  <c r="L790" i="9"/>
  <c r="L789" i="9"/>
  <c r="L788" i="9"/>
  <c r="L787" i="9"/>
  <c r="L786" i="9"/>
  <c r="L785" i="9"/>
  <c r="L784" i="9"/>
  <c r="L783" i="9"/>
  <c r="L782" i="9"/>
  <c r="L781" i="9"/>
  <c r="L780" i="9"/>
  <c r="L779" i="9"/>
  <c r="L778" i="9"/>
  <c r="L777" i="9"/>
  <c r="L776" i="9"/>
  <c r="L775" i="9"/>
  <c r="L774" i="9"/>
  <c r="L773" i="9"/>
  <c r="L772" i="9"/>
  <c r="L771" i="9"/>
  <c r="L770" i="9"/>
  <c r="L769" i="9"/>
  <c r="L768" i="9"/>
  <c r="L767" i="9"/>
  <c r="L766" i="9"/>
  <c r="L765" i="9"/>
  <c r="L764" i="9"/>
  <c r="L763" i="9"/>
  <c r="L762" i="9"/>
  <c r="L761" i="9"/>
  <c r="L760" i="9"/>
  <c r="L759" i="9"/>
  <c r="L758" i="9"/>
  <c r="L757" i="9"/>
  <c r="L756" i="9"/>
  <c r="L755" i="9"/>
  <c r="L754" i="9"/>
  <c r="L753" i="9"/>
  <c r="L752" i="9"/>
  <c r="L751" i="9"/>
  <c r="L750" i="9"/>
  <c r="L749" i="9"/>
  <c r="L748" i="9"/>
  <c r="L747" i="9"/>
  <c r="L746" i="9"/>
  <c r="L745" i="9"/>
  <c r="L744" i="9"/>
  <c r="L743" i="9"/>
  <c r="L742" i="9"/>
  <c r="L741" i="9"/>
  <c r="L740" i="9"/>
  <c r="L739" i="9"/>
  <c r="L738" i="9"/>
  <c r="L737" i="9"/>
  <c r="L736" i="9"/>
  <c r="L735" i="9"/>
  <c r="L734" i="9"/>
  <c r="L733" i="9"/>
  <c r="L732" i="9"/>
  <c r="L731" i="9"/>
  <c r="L730" i="9"/>
  <c r="L729" i="9"/>
  <c r="L728" i="9"/>
  <c r="L727" i="9"/>
  <c r="L726" i="9"/>
  <c r="L725" i="9"/>
  <c r="L724" i="9"/>
  <c r="L723" i="9"/>
  <c r="L722" i="9"/>
  <c r="L721" i="9"/>
  <c r="L720" i="9"/>
  <c r="L719" i="9"/>
  <c r="L718" i="9"/>
  <c r="L717" i="9"/>
  <c r="L716" i="9"/>
  <c r="L715" i="9"/>
  <c r="L714" i="9"/>
  <c r="L713" i="9"/>
  <c r="L712" i="9"/>
  <c r="L711" i="9"/>
  <c r="L710" i="9"/>
  <c r="L709" i="9"/>
  <c r="L708" i="9"/>
  <c r="L707" i="9"/>
  <c r="L706" i="9"/>
  <c r="L705" i="9"/>
  <c r="L704" i="9"/>
  <c r="L703" i="9"/>
  <c r="L702" i="9"/>
  <c r="L701" i="9"/>
  <c r="L700" i="9"/>
  <c r="L699" i="9"/>
  <c r="L698" i="9"/>
  <c r="L697" i="9"/>
  <c r="L696" i="9"/>
  <c r="L695" i="9"/>
  <c r="L694" i="9"/>
  <c r="L693" i="9"/>
  <c r="L692" i="9"/>
  <c r="L691" i="9"/>
  <c r="L690" i="9"/>
  <c r="L689" i="9"/>
  <c r="L688" i="9"/>
  <c r="L687" i="9"/>
  <c r="L686" i="9"/>
  <c r="L685" i="9"/>
  <c r="L684" i="9"/>
  <c r="L683" i="9"/>
  <c r="L682" i="9"/>
  <c r="L681" i="9"/>
  <c r="L680" i="9"/>
  <c r="L679" i="9"/>
  <c r="L678" i="9"/>
  <c r="L677" i="9"/>
  <c r="L676" i="9"/>
  <c r="L675" i="9"/>
  <c r="L674" i="9"/>
  <c r="L673" i="9"/>
  <c r="L672" i="9"/>
  <c r="L671" i="9"/>
  <c r="L670" i="9"/>
  <c r="L669" i="9"/>
  <c r="L668" i="9"/>
  <c r="L667" i="9"/>
  <c r="L666" i="9"/>
  <c r="L665" i="9"/>
  <c r="L664" i="9"/>
  <c r="L663" i="9"/>
  <c r="L662" i="9"/>
  <c r="L661" i="9"/>
  <c r="L660" i="9"/>
  <c r="L659" i="9"/>
  <c r="L658" i="9"/>
  <c r="L657" i="9"/>
  <c r="L656" i="9"/>
  <c r="L655" i="9"/>
  <c r="L654" i="9"/>
  <c r="L653" i="9"/>
  <c r="L652" i="9"/>
  <c r="L651" i="9"/>
  <c r="L650" i="9"/>
  <c r="L649" i="9"/>
  <c r="L648" i="9"/>
  <c r="L647" i="9"/>
  <c r="L646" i="9"/>
  <c r="L645" i="9"/>
  <c r="L644" i="9"/>
  <c r="L643" i="9"/>
  <c r="L642" i="9"/>
  <c r="L641" i="9"/>
  <c r="L640" i="9"/>
  <c r="L639" i="9"/>
  <c r="L638" i="9"/>
  <c r="L637" i="9"/>
  <c r="L636" i="9"/>
  <c r="L635" i="9"/>
  <c r="L634" i="9"/>
  <c r="L633" i="9"/>
  <c r="L632" i="9"/>
  <c r="L631" i="9"/>
  <c r="L630" i="9"/>
  <c r="L629" i="9"/>
  <c r="L628" i="9"/>
  <c r="L627" i="9"/>
  <c r="L626" i="9"/>
  <c r="L625" i="9"/>
  <c r="L624" i="9"/>
  <c r="L623" i="9"/>
  <c r="L622" i="9"/>
  <c r="L621" i="9"/>
  <c r="L620" i="9"/>
  <c r="L619" i="9"/>
  <c r="L618" i="9"/>
  <c r="L617" i="9"/>
  <c r="L616" i="9"/>
  <c r="L615" i="9"/>
  <c r="L614" i="9"/>
  <c r="L613" i="9"/>
  <c r="L612" i="9"/>
  <c r="L611" i="9"/>
  <c r="L610" i="9"/>
  <c r="L609" i="9"/>
  <c r="L608" i="9"/>
  <c r="L607" i="9"/>
  <c r="L606" i="9"/>
  <c r="L605" i="9"/>
  <c r="L604" i="9"/>
  <c r="L603" i="9"/>
  <c r="L602" i="9"/>
  <c r="L601" i="9"/>
  <c r="L600" i="9"/>
  <c r="L599" i="9"/>
  <c r="L598" i="9"/>
  <c r="L597" i="9"/>
  <c r="L596" i="9"/>
  <c r="L595" i="9"/>
  <c r="L594" i="9"/>
  <c r="L593" i="9"/>
  <c r="L592" i="9"/>
  <c r="L591" i="9"/>
  <c r="L590" i="9"/>
  <c r="L589" i="9"/>
  <c r="L588" i="9"/>
  <c r="L587" i="9"/>
  <c r="L586" i="9"/>
  <c r="L585" i="9"/>
  <c r="L584" i="9"/>
  <c r="L583" i="9"/>
  <c r="L582" i="9"/>
  <c r="L581" i="9"/>
  <c r="L580" i="9"/>
  <c r="L579" i="9"/>
  <c r="L578" i="9"/>
  <c r="L577" i="9"/>
  <c r="L576" i="9"/>
  <c r="L575" i="9"/>
  <c r="L574" i="9"/>
  <c r="L573" i="9"/>
  <c r="L572" i="9"/>
  <c r="L571" i="9"/>
  <c r="L570" i="9"/>
  <c r="L569" i="9"/>
  <c r="L568" i="9"/>
  <c r="L567" i="9"/>
  <c r="L566" i="9"/>
  <c r="L565" i="9"/>
  <c r="L564" i="9"/>
  <c r="L563" i="9"/>
  <c r="L562" i="9"/>
  <c r="L561" i="9"/>
  <c r="L560" i="9"/>
  <c r="L559" i="9"/>
  <c r="L558" i="9"/>
  <c r="L557" i="9"/>
  <c r="L556" i="9"/>
  <c r="L555" i="9"/>
  <c r="L554" i="9"/>
  <c r="L553" i="9"/>
  <c r="L552" i="9"/>
  <c r="L551" i="9"/>
  <c r="L550" i="9"/>
  <c r="L549" i="9"/>
  <c r="L548" i="9"/>
  <c r="L547" i="9"/>
  <c r="L546" i="9"/>
  <c r="L545" i="9"/>
  <c r="L544" i="9"/>
  <c r="L543" i="9"/>
  <c r="L542" i="9"/>
  <c r="L541" i="9"/>
  <c r="L540" i="9"/>
  <c r="L539" i="9"/>
  <c r="L538" i="9"/>
  <c r="L537" i="9"/>
  <c r="L536" i="9"/>
  <c r="L535" i="9"/>
  <c r="L534" i="9"/>
  <c r="L533" i="9"/>
  <c r="L532" i="9"/>
  <c r="L531" i="9"/>
  <c r="L530" i="9"/>
  <c r="L529" i="9"/>
  <c r="L528" i="9"/>
  <c r="L527" i="9"/>
  <c r="L526" i="9"/>
  <c r="L525" i="9"/>
  <c r="L524" i="9"/>
  <c r="L523" i="9"/>
  <c r="L522" i="9"/>
  <c r="L521" i="9"/>
  <c r="L520" i="9"/>
  <c r="L519" i="9"/>
  <c r="L518" i="9"/>
  <c r="L517" i="9"/>
  <c r="L516" i="9"/>
  <c r="L515" i="9"/>
  <c r="L514" i="9"/>
  <c r="L513" i="9"/>
  <c r="L512" i="9"/>
  <c r="L511" i="9"/>
  <c r="L510" i="9"/>
  <c r="L509" i="9"/>
  <c r="L508" i="9"/>
  <c r="L507" i="9"/>
  <c r="L506" i="9"/>
  <c r="L505" i="9"/>
  <c r="L504" i="9"/>
  <c r="L503" i="9"/>
  <c r="L502" i="9"/>
  <c r="L501" i="9"/>
  <c r="L500" i="9"/>
  <c r="L499" i="9"/>
  <c r="L498" i="9"/>
  <c r="L497" i="9"/>
  <c r="L496" i="9"/>
  <c r="L495" i="9"/>
  <c r="L494" i="9"/>
  <c r="L493" i="9"/>
  <c r="L492" i="9"/>
  <c r="L491" i="9"/>
  <c r="L490" i="9"/>
  <c r="L489" i="9"/>
  <c r="L488" i="9"/>
  <c r="L487" i="9"/>
  <c r="L486" i="9"/>
  <c r="L485" i="9"/>
  <c r="L484" i="9"/>
  <c r="L483" i="9"/>
  <c r="L482" i="9"/>
  <c r="L481" i="9"/>
  <c r="L480" i="9"/>
  <c r="L479" i="9"/>
  <c r="L478" i="9"/>
  <c r="L477" i="9"/>
  <c r="L476" i="9"/>
  <c r="L475" i="9"/>
  <c r="L474" i="9"/>
  <c r="L473" i="9"/>
  <c r="L472" i="9"/>
  <c r="L471" i="9"/>
  <c r="L470" i="9"/>
  <c r="L469" i="9"/>
  <c r="L468" i="9"/>
  <c r="L467" i="9"/>
  <c r="L466" i="9"/>
  <c r="L465" i="9"/>
  <c r="L464" i="9"/>
  <c r="L463" i="9"/>
  <c r="L462" i="9"/>
  <c r="L461" i="9"/>
  <c r="L460" i="9"/>
  <c r="L459" i="9"/>
  <c r="L458" i="9"/>
  <c r="L457" i="9"/>
  <c r="L456" i="9"/>
  <c r="L455" i="9"/>
  <c r="L454" i="9"/>
  <c r="L453" i="9"/>
  <c r="L452" i="9"/>
  <c r="L451" i="9"/>
  <c r="L450" i="9"/>
  <c r="L449" i="9"/>
  <c r="L448" i="9"/>
  <c r="L447" i="9"/>
  <c r="L446" i="9"/>
  <c r="L445" i="9"/>
  <c r="L444" i="9"/>
  <c r="L443" i="9"/>
  <c r="L442" i="9"/>
  <c r="L441" i="9"/>
  <c r="L440" i="9"/>
  <c r="L439" i="9"/>
  <c r="L438" i="9"/>
  <c r="L437" i="9"/>
  <c r="L436" i="9"/>
  <c r="L435" i="9"/>
  <c r="L434" i="9"/>
  <c r="L433" i="9"/>
  <c r="L432" i="9"/>
  <c r="L431" i="9"/>
  <c r="L430" i="9"/>
  <c r="L429" i="9"/>
  <c r="L428" i="9"/>
  <c r="L427" i="9"/>
  <c r="L426" i="9"/>
  <c r="L425" i="9"/>
  <c r="L424" i="9"/>
  <c r="L423" i="9"/>
  <c r="L422" i="9"/>
  <c r="L421" i="9"/>
  <c r="L420" i="9"/>
  <c r="L419" i="9"/>
  <c r="L418" i="9"/>
  <c r="L417" i="9"/>
  <c r="L416" i="9"/>
  <c r="L415" i="9"/>
  <c r="L414" i="9"/>
  <c r="L413" i="9"/>
  <c r="L412" i="9"/>
  <c r="L411" i="9"/>
  <c r="L410" i="9"/>
  <c r="L409" i="9"/>
  <c r="L408" i="9"/>
  <c r="L407" i="9"/>
  <c r="L406" i="9"/>
  <c r="L405" i="9"/>
  <c r="L404" i="9"/>
  <c r="L403" i="9"/>
  <c r="L402" i="9"/>
  <c r="L401" i="9"/>
  <c r="L400" i="9"/>
  <c r="L399" i="9"/>
  <c r="L398" i="9"/>
  <c r="L397" i="9"/>
  <c r="L396" i="9"/>
  <c r="L395" i="9"/>
  <c r="L394" i="9"/>
  <c r="L393" i="9"/>
  <c r="L392" i="9"/>
  <c r="L391" i="9"/>
  <c r="L390" i="9"/>
  <c r="L389" i="9"/>
  <c r="L388" i="9"/>
  <c r="L387" i="9"/>
  <c r="L386" i="9"/>
  <c r="L385" i="9"/>
  <c r="L384" i="9"/>
  <c r="L383" i="9"/>
  <c r="L382" i="9"/>
  <c r="L381" i="9"/>
  <c r="L380" i="9"/>
  <c r="L379" i="9"/>
  <c r="L378" i="9"/>
  <c r="L377" i="9"/>
  <c r="L376" i="9"/>
  <c r="L375" i="9"/>
  <c r="L374" i="9"/>
  <c r="L373" i="9"/>
  <c r="L372" i="9"/>
  <c r="L371" i="9"/>
  <c r="L370" i="9"/>
  <c r="L369" i="9"/>
  <c r="L368" i="9"/>
  <c r="L367" i="9"/>
  <c r="L366" i="9"/>
  <c r="L365" i="9"/>
  <c r="L364" i="9"/>
  <c r="L363" i="9"/>
  <c r="L362" i="9"/>
  <c r="L361" i="9"/>
  <c r="L360" i="9"/>
  <c r="L359" i="9"/>
  <c r="L358" i="9"/>
  <c r="L357" i="9"/>
  <c r="L356" i="9"/>
  <c r="L355" i="9"/>
  <c r="L354" i="9"/>
  <c r="L353" i="9"/>
  <c r="L352" i="9"/>
  <c r="L351" i="9"/>
  <c r="L350" i="9"/>
  <c r="L349" i="9"/>
  <c r="L348" i="9"/>
  <c r="L347" i="9"/>
  <c r="L346" i="9"/>
  <c r="L345" i="9"/>
  <c r="L344" i="9"/>
  <c r="L343" i="9"/>
  <c r="L342" i="9"/>
  <c r="L341" i="9"/>
  <c r="L340" i="9"/>
  <c r="L339" i="9"/>
  <c r="L338" i="9"/>
  <c r="L337" i="9"/>
  <c r="L336" i="9"/>
  <c r="L335" i="9"/>
  <c r="L334" i="9"/>
  <c r="L333" i="9"/>
  <c r="L332" i="9"/>
  <c r="L331" i="9"/>
  <c r="L330" i="9"/>
  <c r="L329" i="9"/>
  <c r="L328" i="9"/>
  <c r="L327" i="9"/>
  <c r="L326" i="9"/>
  <c r="L325" i="9"/>
  <c r="L324" i="9"/>
  <c r="L323" i="9"/>
  <c r="L322" i="9"/>
  <c r="L321" i="9"/>
  <c r="L320" i="9"/>
  <c r="L319" i="9"/>
  <c r="L318" i="9"/>
  <c r="L317" i="9"/>
  <c r="L316" i="9"/>
  <c r="L315" i="9"/>
  <c r="L314" i="9"/>
  <c r="L313" i="9"/>
  <c r="L312" i="9"/>
  <c r="L311" i="9"/>
  <c r="L310" i="9"/>
  <c r="L309" i="9"/>
  <c r="L308" i="9"/>
  <c r="L307" i="9"/>
  <c r="L306" i="9"/>
  <c r="L305" i="9"/>
  <c r="L304" i="9"/>
  <c r="L303" i="9"/>
  <c r="L302" i="9"/>
  <c r="L301" i="9"/>
  <c r="L300" i="9"/>
  <c r="L299" i="9"/>
  <c r="L298" i="9"/>
  <c r="L297" i="9"/>
  <c r="L296" i="9"/>
  <c r="L295" i="9"/>
  <c r="L294" i="9"/>
  <c r="L293" i="9"/>
  <c r="L292" i="9"/>
  <c r="L291" i="9"/>
  <c r="L290" i="9"/>
  <c r="L289" i="9"/>
  <c r="L288" i="9"/>
  <c r="L287" i="9"/>
  <c r="L286" i="9"/>
  <c r="L285" i="9"/>
  <c r="L284" i="9"/>
  <c r="L283" i="9"/>
  <c r="L282" i="9"/>
  <c r="L281" i="9"/>
  <c r="L280" i="9"/>
  <c r="L279" i="9"/>
  <c r="L278" i="9"/>
  <c r="L277" i="9"/>
  <c r="L276" i="9"/>
  <c r="L275" i="9"/>
  <c r="L274" i="9"/>
  <c r="L273" i="9"/>
  <c r="L272" i="9"/>
  <c r="L271" i="9"/>
  <c r="L270" i="9"/>
  <c r="L269" i="9"/>
  <c r="L268" i="9"/>
  <c r="L267" i="9"/>
  <c r="L266" i="9"/>
  <c r="L265" i="9"/>
  <c r="L264" i="9"/>
  <c r="L263" i="9"/>
  <c r="L262" i="9"/>
  <c r="L261" i="9"/>
  <c r="L260" i="9"/>
  <c r="L259" i="9"/>
  <c r="L258" i="9"/>
  <c r="L257" i="9"/>
  <c r="L256" i="9"/>
  <c r="L255" i="9"/>
  <c r="L254" i="9"/>
  <c r="L253" i="9"/>
  <c r="L252" i="9"/>
  <c r="L251" i="9"/>
  <c r="L250" i="9"/>
  <c r="L249" i="9"/>
  <c r="L248" i="9"/>
  <c r="L247" i="9"/>
  <c r="L246" i="9"/>
  <c r="L245" i="9"/>
  <c r="L244" i="9"/>
  <c r="L243" i="9"/>
  <c r="L242" i="9"/>
  <c r="L241" i="9"/>
  <c r="L240" i="9"/>
  <c r="L239" i="9"/>
  <c r="L238" i="9"/>
  <c r="L237" i="9"/>
  <c r="L236" i="9"/>
  <c r="L235" i="9"/>
  <c r="L234" i="9"/>
  <c r="L233" i="9"/>
  <c r="L232" i="9"/>
  <c r="L231" i="9"/>
  <c r="L230" i="9"/>
  <c r="L229" i="9"/>
  <c r="L228" i="9"/>
  <c r="L227" i="9"/>
  <c r="L226" i="9"/>
  <c r="L225" i="9"/>
  <c r="L224" i="9"/>
  <c r="L223" i="9"/>
  <c r="L222" i="9"/>
  <c r="L221" i="9"/>
  <c r="L220" i="9"/>
  <c r="L219" i="9"/>
  <c r="L218" i="9"/>
  <c r="L217" i="9"/>
  <c r="L216" i="9"/>
  <c r="L215" i="9"/>
  <c r="L214" i="9"/>
  <c r="L213" i="9"/>
  <c r="L212" i="9"/>
  <c r="L211" i="9"/>
  <c r="L210" i="9"/>
  <c r="L209" i="9"/>
  <c r="L208" i="9"/>
  <c r="L207" i="9"/>
  <c r="L206" i="9"/>
  <c r="L205" i="9"/>
  <c r="L204" i="9"/>
  <c r="L203" i="9"/>
  <c r="L202" i="9"/>
  <c r="L201" i="9"/>
  <c r="L200" i="9"/>
  <c r="L199" i="9"/>
  <c r="L198" i="9"/>
  <c r="L197" i="9"/>
  <c r="L196" i="9"/>
  <c r="L195" i="9"/>
  <c r="L194" i="9"/>
  <c r="L193" i="9"/>
  <c r="L192" i="9"/>
  <c r="L191" i="9"/>
  <c r="L190" i="9"/>
  <c r="L189" i="9"/>
  <c r="L188" i="9"/>
  <c r="L187" i="9"/>
  <c r="L186" i="9"/>
  <c r="L185" i="9"/>
  <c r="L184" i="9"/>
  <c r="L183" i="9"/>
  <c r="L182" i="9"/>
  <c r="L181" i="9"/>
  <c r="L180" i="9"/>
  <c r="L179" i="9"/>
  <c r="L178" i="9"/>
  <c r="L177" i="9"/>
  <c r="L176" i="9"/>
  <c r="L175" i="9"/>
  <c r="L174" i="9"/>
  <c r="L173" i="9"/>
  <c r="L172" i="9"/>
  <c r="L171" i="9"/>
  <c r="L170" i="9"/>
  <c r="L169" i="9"/>
  <c r="L168" i="9"/>
  <c r="L167" i="9"/>
  <c r="L166" i="9"/>
  <c r="L165" i="9"/>
  <c r="L164" i="9"/>
  <c r="L163" i="9"/>
  <c r="L162" i="9"/>
  <c r="L161" i="9"/>
  <c r="L160" i="9"/>
  <c r="L159" i="9"/>
  <c r="L158" i="9"/>
  <c r="L157" i="9"/>
  <c r="L156" i="9"/>
  <c r="L155" i="9"/>
  <c r="L154" i="9"/>
  <c r="L153" i="9"/>
  <c r="L152" i="9"/>
  <c r="L151" i="9"/>
  <c r="L150" i="9"/>
  <c r="L149" i="9"/>
  <c r="L148" i="9"/>
  <c r="L147" i="9"/>
  <c r="L146" i="9"/>
  <c r="L145" i="9"/>
  <c r="L144" i="9"/>
  <c r="L143" i="9"/>
  <c r="L142" i="9"/>
  <c r="L141" i="9"/>
  <c r="L140" i="9"/>
  <c r="L139" i="9"/>
  <c r="L138" i="9"/>
  <c r="L137" i="9"/>
  <c r="L136" i="9"/>
  <c r="L135" i="9"/>
  <c r="L134" i="9"/>
  <c r="L133" i="9"/>
  <c r="L132" i="9"/>
  <c r="L131" i="9"/>
  <c r="L130" i="9"/>
  <c r="L129" i="9"/>
  <c r="L128" i="9"/>
  <c r="L127" i="9"/>
  <c r="L126" i="9"/>
  <c r="L125" i="9"/>
  <c r="L124" i="9"/>
  <c r="L123" i="9"/>
  <c r="L122" i="9"/>
  <c r="L121" i="9"/>
  <c r="L120" i="9"/>
  <c r="L119" i="9"/>
  <c r="L118" i="9"/>
  <c r="L117" i="9"/>
  <c r="L116" i="9"/>
  <c r="L115" i="9"/>
  <c r="L114" i="9"/>
  <c r="L113" i="9"/>
  <c r="L112" i="9"/>
  <c r="L111" i="9"/>
  <c r="L110" i="9"/>
  <c r="L109" i="9"/>
  <c r="L108" i="9"/>
  <c r="L107" i="9"/>
  <c r="L106" i="9"/>
  <c r="L105" i="9"/>
  <c r="L104" i="9"/>
  <c r="L103" i="9"/>
  <c r="L102" i="9"/>
  <c r="L101" i="9"/>
  <c r="L100" i="9"/>
  <c r="L99" i="9"/>
  <c r="L98" i="9"/>
  <c r="L97" i="9"/>
  <c r="L96" i="9"/>
  <c r="L95" i="9"/>
  <c r="L94" i="9"/>
  <c r="L93" i="9"/>
  <c r="L92" i="9"/>
  <c r="L91" i="9"/>
  <c r="L90" i="9"/>
  <c r="L89" i="9"/>
  <c r="L88" i="9"/>
  <c r="L87" i="9"/>
  <c r="L86" i="9"/>
  <c r="L85" i="9"/>
  <c r="L84" i="9"/>
  <c r="L83" i="9"/>
  <c r="L82" i="9"/>
  <c r="L81" i="9"/>
  <c r="L80" i="9"/>
  <c r="L79" i="9"/>
  <c r="L78" i="9"/>
  <c r="L77" i="9"/>
  <c r="L76" i="9"/>
  <c r="L75" i="9"/>
  <c r="L74" i="9"/>
  <c r="L73" i="9"/>
  <c r="L72" i="9"/>
  <c r="L71" i="9"/>
  <c r="L70" i="9"/>
  <c r="L69" i="9"/>
  <c r="L68" i="9"/>
  <c r="L67" i="9"/>
  <c r="L66" i="9"/>
  <c r="L65" i="9"/>
  <c r="L64" i="9"/>
  <c r="L63" i="9"/>
  <c r="L62" i="9"/>
  <c r="L61" i="9"/>
  <c r="L60" i="9"/>
  <c r="L59" i="9"/>
  <c r="L58" i="9"/>
  <c r="L57" i="9"/>
  <c r="L56" i="9"/>
  <c r="L55" i="9"/>
  <c r="L54" i="9"/>
  <c r="L53" i="9"/>
  <c r="L52" i="9"/>
  <c r="L51" i="9"/>
  <c r="L50" i="9"/>
  <c r="L49" i="9"/>
  <c r="L48" i="9"/>
  <c r="L47" i="9"/>
  <c r="L46" i="9"/>
  <c r="L45" i="9"/>
  <c r="L44" i="9"/>
  <c r="L43" i="9"/>
  <c r="L42" i="9"/>
  <c r="L41" i="9"/>
  <c r="L40" i="9"/>
  <c r="L39" i="9"/>
  <c r="L38" i="9"/>
  <c r="L37" i="9"/>
  <c r="L36" i="9"/>
  <c r="L35" i="9"/>
  <c r="L34" i="9"/>
  <c r="L33" i="9"/>
  <c r="L32" i="9"/>
  <c r="L31" i="9"/>
  <c r="L30" i="9"/>
  <c r="L29" i="9"/>
  <c r="L28" i="9"/>
  <c r="L27" i="9"/>
  <c r="L26" i="9"/>
  <c r="L25" i="9"/>
  <c r="L24" i="9"/>
  <c r="L23" i="9"/>
  <c r="L22" i="9"/>
  <c r="L21" i="9"/>
  <c r="L20" i="9"/>
  <c r="L19" i="9"/>
  <c r="L18" i="9"/>
  <c r="L17" i="9"/>
  <c r="L16" i="9"/>
  <c r="L15" i="9"/>
  <c r="L14" i="9"/>
  <c r="L13" i="9"/>
  <c r="L12" i="9"/>
  <c r="L11" i="9"/>
  <c r="L10" i="9"/>
  <c r="L9" i="9"/>
  <c r="L8" i="9"/>
  <c r="L7" i="9"/>
  <c r="L6" i="9"/>
  <c r="L5" i="9"/>
  <c r="L4" i="9"/>
  <c r="L3" i="9"/>
  <c r="L2" i="9"/>
  <c r="P6" i="9" s="1"/>
  <c r="L1859" i="8"/>
  <c r="L1820" i="8"/>
  <c r="L1794" i="8"/>
  <c r="L1795" i="8"/>
  <c r="L1714" i="8"/>
  <c r="L1703" i="8"/>
  <c r="L1391" i="8"/>
  <c r="L1210" i="8"/>
  <c r="L1164" i="8"/>
  <c r="L813" i="8"/>
  <c r="L334" i="8"/>
  <c r="L217" i="8"/>
  <c r="L213" i="8"/>
  <c r="L96" i="8"/>
  <c r="N1105" i="12" l="1"/>
  <c r="N922" i="12"/>
  <c r="N1970" i="12"/>
  <c r="N1955" i="12"/>
  <c r="N1645" i="12"/>
  <c r="N392" i="12"/>
  <c r="N375" i="12"/>
  <c r="N38" i="12"/>
  <c r="N1030" i="12"/>
  <c r="N903" i="12"/>
  <c r="N1640" i="12"/>
  <c r="N839" i="12"/>
  <c r="N1501" i="12"/>
  <c r="N822" i="12"/>
  <c r="N359" i="12"/>
  <c r="N1032" i="12"/>
  <c r="N870" i="12"/>
  <c r="N813" i="12"/>
  <c r="N1267" i="12"/>
  <c r="N461" i="12"/>
  <c r="N1655" i="12"/>
  <c r="N840" i="12"/>
  <c r="N1485" i="12"/>
  <c r="N609" i="12"/>
  <c r="N1266" i="12"/>
  <c r="N439" i="12"/>
  <c r="N1682" i="12"/>
  <c r="N1389" i="12"/>
  <c r="N1261" i="12"/>
  <c r="N423" i="12"/>
  <c r="N1480" i="12"/>
  <c r="N55" i="11"/>
  <c r="O55" i="12" s="1"/>
  <c r="N55" i="12"/>
  <c r="N342" i="11"/>
  <c r="O342" i="12" s="1"/>
  <c r="N342" i="12"/>
  <c r="N1928" i="12"/>
  <c r="N586" i="12"/>
  <c r="N1800" i="12"/>
  <c r="N585" i="12"/>
  <c r="N252" i="11"/>
  <c r="O252" i="12" s="1"/>
  <c r="N252" i="12"/>
  <c r="N1482" i="12"/>
  <c r="N1240" i="11"/>
  <c r="O1240" i="12" s="1"/>
  <c r="N1240" i="12"/>
  <c r="N26" i="12"/>
  <c r="N806" i="11"/>
  <c r="O806" i="12" s="1"/>
  <c r="N806" i="12"/>
  <c r="N614" i="11"/>
  <c r="O614" i="12" s="1"/>
  <c r="N614" i="12"/>
  <c r="N1416" i="12"/>
  <c r="N1911" i="12"/>
  <c r="N611" i="11"/>
  <c r="O611" i="12" s="1"/>
  <c r="N611" i="12"/>
  <c r="N1879" i="12"/>
  <c r="N1768" i="12"/>
  <c r="N569" i="12"/>
  <c r="N827" i="11"/>
  <c r="O827" i="12" s="1"/>
  <c r="N827" i="12"/>
  <c r="N378" i="11"/>
  <c r="O378" i="12" s="1"/>
  <c r="N378" i="12"/>
  <c r="N1784" i="11"/>
  <c r="O1784" i="12" s="1"/>
  <c r="N1784" i="12"/>
  <c r="N1656" i="11"/>
  <c r="O1656" i="12" s="1"/>
  <c r="N1656" i="12"/>
  <c r="N1479" i="12"/>
  <c r="N1382" i="11"/>
  <c r="O1382" i="12" s="1"/>
  <c r="N1382" i="12"/>
  <c r="N604" i="12"/>
  <c r="N1667" i="11"/>
  <c r="O1667" i="12" s="1"/>
  <c r="N1667" i="12"/>
  <c r="N1767" i="12"/>
  <c r="N568" i="12"/>
  <c r="N1245" i="12"/>
  <c r="N1237" i="12"/>
  <c r="N1235" i="12"/>
  <c r="N1874" i="12"/>
  <c r="N1730" i="12"/>
  <c r="N1591" i="12"/>
  <c r="N1379" i="12"/>
  <c r="N1221" i="12"/>
  <c r="N982" i="12"/>
  <c r="N787" i="12"/>
  <c r="N545" i="12"/>
  <c r="N248" i="12"/>
  <c r="N1059" i="12"/>
  <c r="N1983" i="12"/>
  <c r="N1864" i="12"/>
  <c r="N1709" i="12"/>
  <c r="N1589" i="12"/>
  <c r="N1378" i="12"/>
  <c r="N1218" i="12"/>
  <c r="N979" i="12"/>
  <c r="N743" i="12"/>
  <c r="N535" i="12"/>
  <c r="N234" i="12"/>
  <c r="N1797" i="12"/>
  <c r="N1795" i="12"/>
  <c r="N1253" i="12"/>
  <c r="N1650" i="12"/>
  <c r="N1057" i="12"/>
  <c r="N1982" i="12"/>
  <c r="N1848" i="12"/>
  <c r="N1708" i="12"/>
  <c r="N1573" i="12"/>
  <c r="N1350" i="12"/>
  <c r="N1187" i="12"/>
  <c r="N960" i="12"/>
  <c r="N739" i="12"/>
  <c r="N499" i="12"/>
  <c r="N229" i="12"/>
  <c r="N1619" i="12"/>
  <c r="N1981" i="12"/>
  <c r="N1847" i="12"/>
  <c r="N1707" i="12"/>
  <c r="N1560" i="12"/>
  <c r="N1347" i="12"/>
  <c r="N1171" i="12"/>
  <c r="N957" i="12"/>
  <c r="N723" i="12"/>
  <c r="N481" i="12"/>
  <c r="N216" i="12"/>
  <c r="N1061" i="12"/>
  <c r="N1459" i="12"/>
  <c r="N1236" i="12"/>
  <c r="N1597" i="12"/>
  <c r="N1980" i="12"/>
  <c r="N1827" i="12"/>
  <c r="N1704" i="12"/>
  <c r="N1543" i="12"/>
  <c r="N1336" i="12"/>
  <c r="N1169" i="12"/>
  <c r="N951" i="12"/>
  <c r="N721" i="12"/>
  <c r="N477" i="12"/>
  <c r="N215" i="12"/>
  <c r="N1778" i="12"/>
  <c r="N1907" i="12"/>
  <c r="N1762" i="12"/>
  <c r="N1731" i="12"/>
  <c r="N1976" i="12"/>
  <c r="N1815" i="12"/>
  <c r="N1701" i="12"/>
  <c r="N1512" i="12"/>
  <c r="N1314" i="12"/>
  <c r="N1133" i="12"/>
  <c r="N941" i="12"/>
  <c r="N696" i="12"/>
  <c r="N474" i="12"/>
  <c r="N181" i="12"/>
  <c r="N1909" i="12"/>
  <c r="N1043" i="12"/>
  <c r="N1890" i="12"/>
  <c r="N561" i="12"/>
  <c r="N1975" i="12"/>
  <c r="N1805" i="12"/>
  <c r="N1687" i="12"/>
  <c r="N1504" i="12"/>
  <c r="N1270" i="12"/>
  <c r="N1120" i="12"/>
  <c r="N940" i="12"/>
  <c r="N673" i="12"/>
  <c r="N472" i="12"/>
  <c r="N56" i="12"/>
  <c r="N1760" i="11"/>
  <c r="O1760" i="12" s="1"/>
  <c r="N1760" i="12"/>
  <c r="N1264" i="11"/>
  <c r="O1264" i="12" s="1"/>
  <c r="N1264" i="12"/>
  <c r="N1104" i="11"/>
  <c r="O1104" i="12" s="1"/>
  <c r="N1104" i="12"/>
  <c r="N1024" i="11"/>
  <c r="O1024" i="12" s="1"/>
  <c r="N1024" i="12"/>
  <c r="N752" i="11"/>
  <c r="O752" i="12" s="1"/>
  <c r="N752" i="12"/>
  <c r="N544" i="11"/>
  <c r="O544" i="12" s="1"/>
  <c r="N544" i="12"/>
  <c r="N192" i="11"/>
  <c r="O192" i="12" s="1"/>
  <c r="N192" i="12"/>
  <c r="N64" i="11"/>
  <c r="O64" i="12" s="1"/>
  <c r="N64" i="12"/>
  <c r="N1615" i="11"/>
  <c r="O1615" i="12" s="1"/>
  <c r="N1615" i="12"/>
  <c r="N1519" i="11"/>
  <c r="O1519" i="12" s="1"/>
  <c r="N1519" i="12"/>
  <c r="N670" i="11"/>
  <c r="O670" i="12" s="1"/>
  <c r="N670" i="12"/>
  <c r="N494" i="11"/>
  <c r="O494" i="12" s="1"/>
  <c r="N494" i="12"/>
  <c r="N1677" i="11"/>
  <c r="O1677" i="12" s="1"/>
  <c r="N1677" i="12"/>
  <c r="N1293" i="11"/>
  <c r="O1293" i="12" s="1"/>
  <c r="N1293" i="12"/>
  <c r="N1005" i="11"/>
  <c r="O1005" i="12" s="1"/>
  <c r="N1005" i="12"/>
  <c r="N493" i="11"/>
  <c r="O493" i="12" s="1"/>
  <c r="N493" i="12"/>
  <c r="N1693" i="12"/>
  <c r="N1193" i="11"/>
  <c r="O1193" i="12" s="1"/>
  <c r="N1193" i="12"/>
  <c r="N1113" i="11"/>
  <c r="O1113" i="12" s="1"/>
  <c r="N1113" i="12"/>
  <c r="N1097" i="11"/>
  <c r="O1097" i="12" s="1"/>
  <c r="N1097" i="12"/>
  <c r="N1065" i="11"/>
  <c r="O1065" i="12" s="1"/>
  <c r="N1065" i="12"/>
  <c r="N1017" i="11"/>
  <c r="O1017" i="12" s="1"/>
  <c r="N1017" i="12"/>
  <c r="N985" i="11"/>
  <c r="O985" i="12" s="1"/>
  <c r="N985" i="12"/>
  <c r="N921" i="11"/>
  <c r="O921" i="12" s="1"/>
  <c r="N921" i="12"/>
  <c r="N889" i="11"/>
  <c r="O889" i="12" s="1"/>
  <c r="N889" i="12"/>
  <c r="N841" i="11"/>
  <c r="O841" i="12" s="1"/>
  <c r="N841" i="12"/>
  <c r="N793" i="11"/>
  <c r="O793" i="12" s="1"/>
  <c r="N793" i="12"/>
  <c r="N777" i="11"/>
  <c r="O777" i="12" s="1"/>
  <c r="N777" i="12"/>
  <c r="N665" i="11"/>
  <c r="O665" i="12" s="1"/>
  <c r="N665" i="12"/>
  <c r="N649" i="11"/>
  <c r="O649" i="12" s="1"/>
  <c r="N649" i="12"/>
  <c r="N313" i="11"/>
  <c r="O313" i="12" s="1"/>
  <c r="N313" i="12"/>
  <c r="N297" i="11"/>
  <c r="O297" i="12" s="1"/>
  <c r="N297" i="12"/>
  <c r="N265" i="11"/>
  <c r="O265" i="12" s="1"/>
  <c r="N265" i="12"/>
  <c r="N169" i="11"/>
  <c r="O169" i="12" s="1"/>
  <c r="N169" i="12"/>
  <c r="N89" i="11"/>
  <c r="O89" i="12" s="1"/>
  <c r="N89" i="12"/>
  <c r="N1852" i="12"/>
  <c r="N1664" i="12"/>
  <c r="N1437" i="12"/>
  <c r="N1325" i="12"/>
  <c r="N713" i="12"/>
  <c r="N363" i="12"/>
  <c r="N106" i="12"/>
  <c r="N1960" i="11"/>
  <c r="O1960" i="12" s="1"/>
  <c r="N1960" i="12"/>
  <c r="N1944" i="11"/>
  <c r="O1944" i="12" s="1"/>
  <c r="N1944" i="12"/>
  <c r="N1896" i="11"/>
  <c r="O1896" i="12" s="1"/>
  <c r="N1896" i="12"/>
  <c r="N1832" i="11"/>
  <c r="O1832" i="12" s="1"/>
  <c r="N1832" i="12"/>
  <c r="N1816" i="11"/>
  <c r="O1816" i="12" s="1"/>
  <c r="N1816" i="12"/>
  <c r="N1736" i="11"/>
  <c r="O1736" i="12" s="1"/>
  <c r="N1736" i="12"/>
  <c r="N1720" i="11"/>
  <c r="O1720" i="12" s="1"/>
  <c r="N1720" i="12"/>
  <c r="N1688" i="11"/>
  <c r="O1688" i="12" s="1"/>
  <c r="N1688" i="12"/>
  <c r="N1672" i="11"/>
  <c r="O1672" i="12" s="1"/>
  <c r="N1672" i="12"/>
  <c r="N1608" i="11"/>
  <c r="O1608" i="12" s="1"/>
  <c r="N1608" i="12"/>
  <c r="N1576" i="11"/>
  <c r="O1576" i="12" s="1"/>
  <c r="N1576" i="12"/>
  <c r="N1544" i="11"/>
  <c r="O1544" i="12" s="1"/>
  <c r="N1544" i="12"/>
  <c r="N1496" i="11"/>
  <c r="O1496" i="12" s="1"/>
  <c r="N1496" i="12"/>
  <c r="N1464" i="11"/>
  <c r="O1464" i="12" s="1"/>
  <c r="N1464" i="12"/>
  <c r="N1432" i="11"/>
  <c r="O1432" i="12" s="1"/>
  <c r="N1432" i="12"/>
  <c r="N1384" i="11"/>
  <c r="O1384" i="12" s="1"/>
  <c r="N1384" i="12"/>
  <c r="N1368" i="11"/>
  <c r="O1368" i="12" s="1"/>
  <c r="N1368" i="12"/>
  <c r="N1352" i="11"/>
  <c r="O1352" i="12" s="1"/>
  <c r="N1352" i="12"/>
  <c r="N1304" i="11"/>
  <c r="O1304" i="12" s="1"/>
  <c r="N1304" i="12"/>
  <c r="N1272" i="11"/>
  <c r="O1272" i="12" s="1"/>
  <c r="N1272" i="12"/>
  <c r="N1176" i="11"/>
  <c r="O1176" i="12" s="1"/>
  <c r="N1176" i="12"/>
  <c r="N1144" i="11"/>
  <c r="O1144" i="12" s="1"/>
  <c r="N1144" i="12"/>
  <c r="N1096" i="11"/>
  <c r="O1096" i="12" s="1"/>
  <c r="N1096" i="12"/>
  <c r="N1080" i="11"/>
  <c r="O1080" i="12" s="1"/>
  <c r="N1080" i="12"/>
  <c r="N1016" i="11"/>
  <c r="O1016" i="12" s="1"/>
  <c r="N1016" i="12"/>
  <c r="N920" i="11"/>
  <c r="O920" i="12" s="1"/>
  <c r="N920" i="12"/>
  <c r="N872" i="11"/>
  <c r="O872" i="12" s="1"/>
  <c r="N872" i="12"/>
  <c r="N792" i="11"/>
  <c r="O792" i="12" s="1"/>
  <c r="N792" i="12"/>
  <c r="N648" i="11"/>
  <c r="O648" i="12" s="1"/>
  <c r="N648" i="12"/>
  <c r="N584" i="11"/>
  <c r="O584" i="12" s="1"/>
  <c r="N584" i="12"/>
  <c r="N440" i="11"/>
  <c r="O440" i="12" s="1"/>
  <c r="N440" i="12"/>
  <c r="N312" i="11"/>
  <c r="O312" i="12" s="1"/>
  <c r="N312" i="12"/>
  <c r="N264" i="11"/>
  <c r="O264" i="12" s="1"/>
  <c r="N264" i="12"/>
  <c r="N168" i="11"/>
  <c r="O168" i="12" s="1"/>
  <c r="N168" i="12"/>
  <c r="N152" i="11"/>
  <c r="O152" i="12" s="1"/>
  <c r="N152" i="12"/>
  <c r="N24" i="11"/>
  <c r="O24" i="12" s="1"/>
  <c r="N24" i="12"/>
  <c r="N8" i="11"/>
  <c r="O8" i="12" s="1"/>
  <c r="N8" i="12"/>
  <c r="N1931" i="12"/>
  <c r="N1851" i="12"/>
  <c r="N1658" i="12"/>
  <c r="N1568" i="12"/>
  <c r="N1419" i="12"/>
  <c r="N1317" i="12"/>
  <c r="N1037" i="12"/>
  <c r="N712" i="12"/>
  <c r="N362" i="12"/>
  <c r="N105" i="12"/>
  <c r="N1872" i="11"/>
  <c r="O1872" i="12" s="1"/>
  <c r="N1872" i="12"/>
  <c r="N1456" i="11"/>
  <c r="O1456" i="12" s="1"/>
  <c r="N1456" i="12"/>
  <c r="N1232" i="11"/>
  <c r="O1232" i="12" s="1"/>
  <c r="N1232" i="12"/>
  <c r="N832" i="11"/>
  <c r="O832" i="12" s="1"/>
  <c r="N832" i="12"/>
  <c r="N784" i="11"/>
  <c r="O784" i="12" s="1"/>
  <c r="N784" i="12"/>
  <c r="N432" i="11"/>
  <c r="O432" i="12" s="1"/>
  <c r="N432" i="12"/>
  <c r="N304" i="11"/>
  <c r="O304" i="12" s="1"/>
  <c r="N304" i="12"/>
  <c r="N1614" i="11"/>
  <c r="O1614" i="12" s="1"/>
  <c r="N1614" i="12"/>
  <c r="N1454" i="11"/>
  <c r="O1454" i="12" s="1"/>
  <c r="N1454" i="12"/>
  <c r="N1613" i="11"/>
  <c r="O1613" i="12" s="1"/>
  <c r="N1613" i="12"/>
  <c r="N1373" i="11"/>
  <c r="O1373" i="12" s="1"/>
  <c r="N1373" i="12"/>
  <c r="N1277" i="11"/>
  <c r="O1277" i="12" s="1"/>
  <c r="N1277" i="12"/>
  <c r="N1213" i="11"/>
  <c r="O1213" i="12" s="1"/>
  <c r="N1213" i="12"/>
  <c r="N1181" i="11"/>
  <c r="O1181" i="12" s="1"/>
  <c r="N1181" i="12"/>
  <c r="N1149" i="11"/>
  <c r="O1149" i="12" s="1"/>
  <c r="N1149" i="12"/>
  <c r="N637" i="11"/>
  <c r="O637" i="12" s="1"/>
  <c r="N637" i="12"/>
  <c r="N221" i="11"/>
  <c r="O221" i="12" s="1"/>
  <c r="N221" i="12"/>
  <c r="N125" i="11"/>
  <c r="O125" i="12" s="1"/>
  <c r="N125" i="12"/>
  <c r="N1932" i="11"/>
  <c r="O1932" i="12" s="1"/>
  <c r="N1932" i="12"/>
  <c r="N1884" i="11"/>
  <c r="O1884" i="12" s="1"/>
  <c r="N1884" i="12"/>
  <c r="N1756" i="11"/>
  <c r="O1756" i="12" s="1"/>
  <c r="N1756" i="12"/>
  <c r="N1962" i="11"/>
  <c r="O1962" i="12" s="1"/>
  <c r="N1962" i="12"/>
  <c r="N1850" i="11"/>
  <c r="O1850" i="12" s="1"/>
  <c r="N1850" i="12"/>
  <c r="N1818" i="11"/>
  <c r="O1818" i="12" s="1"/>
  <c r="N1818" i="12"/>
  <c r="N1514" i="11"/>
  <c r="O1514" i="12" s="1"/>
  <c r="N1514" i="12"/>
  <c r="N1306" i="11"/>
  <c r="O1306" i="12" s="1"/>
  <c r="N1306" i="12"/>
  <c r="N1162" i="11"/>
  <c r="O1162" i="12" s="1"/>
  <c r="N1162" i="12"/>
  <c r="N442" i="11"/>
  <c r="O442" i="12" s="1"/>
  <c r="N442" i="12"/>
  <c r="N314" i="11"/>
  <c r="O314" i="12" s="1"/>
  <c r="N314" i="12"/>
  <c r="N186" i="11"/>
  <c r="O186" i="12" s="1"/>
  <c r="N186" i="12"/>
  <c r="N154" i="11"/>
  <c r="O154" i="12" s="1"/>
  <c r="N154" i="12"/>
  <c r="N138" i="11"/>
  <c r="O138" i="12" s="1"/>
  <c r="N138" i="12"/>
  <c r="N58" i="11"/>
  <c r="O58" i="12" s="1"/>
  <c r="N58" i="12"/>
  <c r="N1930" i="12"/>
  <c r="N842" i="12"/>
  <c r="N1309" i="12"/>
  <c r="N346" i="12"/>
  <c r="N1621" i="11"/>
  <c r="O1621" i="12" s="1"/>
  <c r="N1621" i="12"/>
  <c r="N1557" i="11"/>
  <c r="O1557" i="12" s="1"/>
  <c r="N1557" i="12"/>
  <c r="N1269" i="11"/>
  <c r="O1269" i="12" s="1"/>
  <c r="N1269" i="12"/>
  <c r="N869" i="11"/>
  <c r="O869" i="12" s="1"/>
  <c r="N869" i="12"/>
  <c r="N805" i="11"/>
  <c r="O805" i="12" s="1"/>
  <c r="N805" i="12"/>
  <c r="N405" i="11"/>
  <c r="O405" i="12" s="1"/>
  <c r="N405" i="12"/>
  <c r="N1925" i="12"/>
  <c r="N1845" i="12"/>
  <c r="N1517" i="12"/>
  <c r="N1413" i="12"/>
  <c r="N1150" i="12"/>
  <c r="N681" i="12"/>
  <c r="N495" i="12"/>
  <c r="N53" i="12"/>
  <c r="N1840" i="11"/>
  <c r="O1840" i="12" s="1"/>
  <c r="N1840" i="12"/>
  <c r="N1520" i="11"/>
  <c r="O1520" i="12" s="1"/>
  <c r="N1520" i="12"/>
  <c r="N672" i="11"/>
  <c r="O672" i="12" s="1"/>
  <c r="N672" i="12"/>
  <c r="N1423" i="11"/>
  <c r="O1423" i="12" s="1"/>
  <c r="N1423" i="12"/>
  <c r="N1949" i="11"/>
  <c r="O1949" i="12" s="1"/>
  <c r="N1949" i="12"/>
  <c r="N1933" i="11"/>
  <c r="O1933" i="12" s="1"/>
  <c r="N1933" i="12"/>
  <c r="N1901" i="11"/>
  <c r="O1901" i="12" s="1"/>
  <c r="N1901" i="12"/>
  <c r="N1741" i="11"/>
  <c r="O1741" i="12" s="1"/>
  <c r="N1741" i="12"/>
  <c r="N1533" i="11"/>
  <c r="O1533" i="12" s="1"/>
  <c r="N1533" i="12"/>
  <c r="N1421" i="11"/>
  <c r="O1421" i="12" s="1"/>
  <c r="N1421" i="12"/>
  <c r="N1197" i="11"/>
  <c r="O1197" i="12" s="1"/>
  <c r="N1197" i="12"/>
  <c r="N541" i="11"/>
  <c r="O541" i="12" s="1"/>
  <c r="N541" i="12"/>
  <c r="N173" i="11"/>
  <c r="O173" i="12" s="1"/>
  <c r="N173" i="12"/>
  <c r="N1452" i="11"/>
  <c r="O1452" i="12" s="1"/>
  <c r="N1452" i="12"/>
  <c r="N1356" i="11"/>
  <c r="O1356" i="12" s="1"/>
  <c r="N1356" i="12"/>
  <c r="N1869" i="12"/>
  <c r="N1583" i="12"/>
  <c r="N925" i="12"/>
  <c r="N1819" i="11"/>
  <c r="O1819" i="12" s="1"/>
  <c r="N1819" i="12"/>
  <c r="N667" i="11"/>
  <c r="O667" i="12" s="1"/>
  <c r="N667" i="12"/>
  <c r="N603" i="11"/>
  <c r="O603" i="12" s="1"/>
  <c r="N603" i="12"/>
  <c r="N1386" i="11"/>
  <c r="O1386" i="12" s="1"/>
  <c r="N1386" i="12"/>
  <c r="N1354" i="11"/>
  <c r="O1354" i="12" s="1"/>
  <c r="N1354" i="12"/>
  <c r="N858" i="11"/>
  <c r="O858" i="12" s="1"/>
  <c r="N858" i="12"/>
  <c r="N634" i="11"/>
  <c r="O634" i="12" s="1"/>
  <c r="N634" i="12"/>
  <c r="N570" i="11"/>
  <c r="O570" i="12" s="1"/>
  <c r="N570" i="12"/>
  <c r="N538" i="11"/>
  <c r="O538" i="12" s="1"/>
  <c r="N538" i="12"/>
  <c r="N394" i="11"/>
  <c r="O394" i="12" s="1"/>
  <c r="N394" i="12"/>
  <c r="N298" i="11"/>
  <c r="O298" i="12" s="1"/>
  <c r="N298" i="12"/>
  <c r="N202" i="11"/>
  <c r="O202" i="12" s="1"/>
  <c r="N202" i="12"/>
  <c r="N1965" i="12"/>
  <c r="N1853" i="12"/>
  <c r="N1772" i="12"/>
  <c r="N1580" i="12"/>
  <c r="N1440" i="12"/>
  <c r="N1053" i="12"/>
  <c r="N909" i="12"/>
  <c r="N126" i="12"/>
  <c r="N1033" i="12"/>
  <c r="N525" i="12"/>
  <c r="N1161" i="12"/>
  <c r="N1893" i="11"/>
  <c r="O1893" i="12" s="1"/>
  <c r="N1893" i="12"/>
  <c r="N1781" i="11"/>
  <c r="O1781" i="12" s="1"/>
  <c r="N1781" i="12"/>
  <c r="N1541" i="11"/>
  <c r="O1541" i="12" s="1"/>
  <c r="N1541" i="12"/>
  <c r="N1093" i="11"/>
  <c r="O1093" i="12" s="1"/>
  <c r="N1093" i="12"/>
  <c r="N981" i="11"/>
  <c r="O981" i="12" s="1"/>
  <c r="N981" i="12"/>
  <c r="N917" i="11"/>
  <c r="O917" i="12" s="1"/>
  <c r="N917" i="12"/>
  <c r="N293" i="11"/>
  <c r="O293" i="12" s="1"/>
  <c r="N293" i="12"/>
  <c r="N1912" i="12"/>
  <c r="N1837" i="12"/>
  <c r="N1728" i="12"/>
  <c r="N1648" i="12"/>
  <c r="N1516" i="12"/>
  <c r="N1405" i="12"/>
  <c r="N1141" i="12"/>
  <c r="N984" i="12"/>
  <c r="N831" i="12"/>
  <c r="N341" i="12"/>
  <c r="N1984" i="11"/>
  <c r="O1984" i="12" s="1"/>
  <c r="N1984" i="12"/>
  <c r="N1936" i="11"/>
  <c r="O1936" i="12" s="1"/>
  <c r="N1936" i="12"/>
  <c r="N1904" i="11"/>
  <c r="O1904" i="12" s="1"/>
  <c r="N1904" i="12"/>
  <c r="N1616" i="11"/>
  <c r="O1616" i="12" s="1"/>
  <c r="N1616" i="12"/>
  <c r="N576" i="11"/>
  <c r="O576" i="12" s="1"/>
  <c r="N576" i="12"/>
  <c r="N256" i="11"/>
  <c r="O256" i="12" s="1"/>
  <c r="N256" i="12"/>
  <c r="N128" i="11"/>
  <c r="O128" i="12" s="1"/>
  <c r="N128" i="12"/>
  <c r="N671" i="11"/>
  <c r="O671" i="12" s="1"/>
  <c r="N671" i="12"/>
  <c r="N1518" i="11"/>
  <c r="O1518" i="12" s="1"/>
  <c r="N1518" i="12"/>
  <c r="N1821" i="11"/>
  <c r="O1821" i="12" s="1"/>
  <c r="N1821" i="12"/>
  <c r="N1725" i="11"/>
  <c r="O1725" i="12" s="1"/>
  <c r="N1725" i="12"/>
  <c r="N1549" i="11"/>
  <c r="O1549" i="12" s="1"/>
  <c r="N1549" i="12"/>
  <c r="N1469" i="11"/>
  <c r="O1469" i="12" s="1"/>
  <c r="N1469" i="12"/>
  <c r="N861" i="11"/>
  <c r="O861" i="12" s="1"/>
  <c r="N861" i="12"/>
  <c r="N749" i="11"/>
  <c r="O749" i="12" s="1"/>
  <c r="N749" i="12"/>
  <c r="N397" i="11"/>
  <c r="O397" i="12" s="1"/>
  <c r="N397" i="12"/>
  <c r="N333" i="11"/>
  <c r="O333" i="12" s="1"/>
  <c r="N333" i="12"/>
  <c r="N1676" i="11"/>
  <c r="O1676" i="12" s="1"/>
  <c r="N1676" i="12"/>
  <c r="N1342" i="12"/>
  <c r="N779" i="11"/>
  <c r="O779" i="12" s="1"/>
  <c r="N779" i="12"/>
  <c r="N1773" i="12"/>
  <c r="N1581" i="12"/>
  <c r="N1341" i="12"/>
  <c r="N174" i="12"/>
  <c r="N1418" i="12"/>
  <c r="N701" i="12"/>
  <c r="N1957" i="11"/>
  <c r="O1957" i="12" s="1"/>
  <c r="N1957" i="12"/>
  <c r="N1749" i="11"/>
  <c r="O1749" i="12" s="1"/>
  <c r="N1749" i="12"/>
  <c r="N1685" i="11"/>
  <c r="O1685" i="12" s="1"/>
  <c r="N1685" i="12"/>
  <c r="N1669" i="11"/>
  <c r="O1669" i="12" s="1"/>
  <c r="N1669" i="12"/>
  <c r="N1381" i="11"/>
  <c r="O1381" i="12" s="1"/>
  <c r="N1381" i="12"/>
  <c r="N1712" i="12"/>
  <c r="N1646" i="12"/>
  <c r="N1515" i="12"/>
  <c r="N1400" i="12"/>
  <c r="N1136" i="12"/>
  <c r="N830" i="12"/>
  <c r="N618" i="12"/>
  <c r="N480" i="12"/>
  <c r="N255" i="12"/>
  <c r="N1238" i="11"/>
  <c r="O1238" i="12" s="1"/>
  <c r="N1238" i="12"/>
  <c r="N1142" i="11"/>
  <c r="O1142" i="12" s="1"/>
  <c r="N1142" i="12"/>
  <c r="N838" i="11"/>
  <c r="O838" i="12" s="1"/>
  <c r="N838" i="12"/>
  <c r="N1620" i="12"/>
  <c r="N1110" i="12"/>
  <c r="N881" i="12"/>
  <c r="N550" i="12"/>
  <c r="N422" i="12"/>
  <c r="N436" i="12"/>
  <c r="N1313" i="11"/>
  <c r="O1313" i="12" s="1"/>
  <c r="N1313" i="12"/>
  <c r="N1025" i="11"/>
  <c r="O1025" i="12" s="1"/>
  <c r="N1025" i="12"/>
  <c r="N769" i="11"/>
  <c r="O769" i="12" s="1"/>
  <c r="N769" i="12"/>
  <c r="N753" i="11"/>
  <c r="O753" i="12" s="1"/>
  <c r="N753" i="12"/>
  <c r="N401" i="11"/>
  <c r="O401" i="12" s="1"/>
  <c r="N401" i="12"/>
  <c r="N1062" i="12"/>
  <c r="N977" i="12"/>
  <c r="N1799" i="12"/>
  <c r="N1683" i="12"/>
  <c r="N1639" i="12"/>
  <c r="N1443" i="12"/>
  <c r="N931" i="12"/>
  <c r="N675" i="12"/>
  <c r="N519" i="12"/>
  <c r="N1986" i="12"/>
  <c r="N1938" i="12"/>
  <c r="N1842" i="12"/>
  <c r="N1618" i="12"/>
  <c r="N1234" i="12"/>
  <c r="N1074" i="12"/>
  <c r="N835" i="12"/>
  <c r="N1891" i="12"/>
  <c r="N1779" i="12"/>
  <c r="N1491" i="12"/>
  <c r="N483" i="12"/>
  <c r="N1977" i="11"/>
  <c r="O1977" i="12" s="1"/>
  <c r="N1977" i="12"/>
  <c r="N1913" i="11"/>
  <c r="O1913" i="12" s="1"/>
  <c r="N1913" i="12"/>
  <c r="N1865" i="11"/>
  <c r="O1865" i="12" s="1"/>
  <c r="N1865" i="12"/>
  <c r="N1801" i="11"/>
  <c r="O1801" i="12" s="1"/>
  <c r="N1801" i="12"/>
  <c r="N1737" i="11"/>
  <c r="O1737" i="12" s="1"/>
  <c r="N1737" i="12"/>
  <c r="N1673" i="11"/>
  <c r="O1673" i="12" s="1"/>
  <c r="N1673" i="12"/>
  <c r="N1625" i="11"/>
  <c r="O1625" i="12" s="1"/>
  <c r="N1625" i="12"/>
  <c r="N1577" i="11"/>
  <c r="O1577" i="12" s="1"/>
  <c r="N1577" i="12"/>
  <c r="N1529" i="11"/>
  <c r="O1529" i="12" s="1"/>
  <c r="N1529" i="12"/>
  <c r="N1465" i="11"/>
  <c r="O1465" i="12" s="1"/>
  <c r="N1465" i="12"/>
  <c r="N1305" i="11"/>
  <c r="O1305" i="12" s="1"/>
  <c r="N1305" i="12"/>
  <c r="N1940" i="11"/>
  <c r="O1940" i="12" s="1"/>
  <c r="N1940" i="12"/>
  <c r="N1876" i="11"/>
  <c r="O1876" i="12" s="1"/>
  <c r="N1876" i="12"/>
  <c r="N1812" i="11"/>
  <c r="O1812" i="12" s="1"/>
  <c r="N1812" i="12"/>
  <c r="N1748" i="11"/>
  <c r="O1748" i="12" s="1"/>
  <c r="N1748" i="12"/>
  <c r="N1684" i="11"/>
  <c r="O1684" i="12" s="1"/>
  <c r="N1684" i="12"/>
  <c r="N1604" i="11"/>
  <c r="O1604" i="12" s="1"/>
  <c r="N1604" i="12"/>
  <c r="N1540" i="11"/>
  <c r="O1540" i="12" s="1"/>
  <c r="N1540" i="12"/>
  <c r="N1476" i="11"/>
  <c r="O1476" i="12" s="1"/>
  <c r="N1476" i="12"/>
  <c r="N1444" i="11"/>
  <c r="O1444" i="12" s="1"/>
  <c r="N1444" i="12"/>
  <c r="N1396" i="11"/>
  <c r="O1396" i="12" s="1"/>
  <c r="N1396" i="12"/>
  <c r="N1332" i="11"/>
  <c r="O1332" i="12" s="1"/>
  <c r="N1332" i="12"/>
  <c r="N1300" i="11"/>
  <c r="O1300" i="12" s="1"/>
  <c r="N1300" i="12"/>
  <c r="N1252" i="11"/>
  <c r="O1252" i="12" s="1"/>
  <c r="N1252" i="12"/>
  <c r="N1156" i="11"/>
  <c r="O1156" i="12" s="1"/>
  <c r="N1156" i="12"/>
  <c r="N1044" i="11"/>
  <c r="O1044" i="12" s="1"/>
  <c r="N1044" i="12"/>
  <c r="N820" i="11"/>
  <c r="O820" i="12" s="1"/>
  <c r="N820" i="12"/>
  <c r="N724" i="11"/>
  <c r="O724" i="12" s="1"/>
  <c r="N724" i="12"/>
  <c r="N660" i="11"/>
  <c r="O660" i="12" s="1"/>
  <c r="N660" i="12"/>
  <c r="N580" i="11"/>
  <c r="O580" i="12" s="1"/>
  <c r="N580" i="12"/>
  <c r="N516" i="11"/>
  <c r="O516" i="12" s="1"/>
  <c r="N516" i="12"/>
  <c r="N452" i="11"/>
  <c r="O452" i="12" s="1"/>
  <c r="N452" i="12"/>
  <c r="N372" i="11"/>
  <c r="O372" i="12" s="1"/>
  <c r="N372" i="12"/>
  <c r="N292" i="11"/>
  <c r="O292" i="12" s="1"/>
  <c r="N292" i="12"/>
  <c r="N212" i="11"/>
  <c r="O212" i="12" s="1"/>
  <c r="N212" i="12"/>
  <c r="N164" i="11"/>
  <c r="O164" i="12" s="1"/>
  <c r="N164" i="12"/>
  <c r="N100" i="11"/>
  <c r="O100" i="12" s="1"/>
  <c r="N100" i="12"/>
  <c r="N36" i="11"/>
  <c r="N36" i="12"/>
  <c r="N1481" i="12"/>
  <c r="N1417" i="12"/>
  <c r="N1353" i="12"/>
  <c r="N772" i="12"/>
  <c r="N1817" i="12"/>
  <c r="N1945" i="11"/>
  <c r="O1945" i="12" s="1"/>
  <c r="N1945" i="12"/>
  <c r="N1753" i="11"/>
  <c r="O1753" i="12" s="1"/>
  <c r="N1753" i="12"/>
  <c r="N1689" i="11"/>
  <c r="O1689" i="12" s="1"/>
  <c r="N1689" i="12"/>
  <c r="N1609" i="11"/>
  <c r="O1609" i="12" s="1"/>
  <c r="N1609" i="12"/>
  <c r="N1545" i="11"/>
  <c r="O1545" i="12" s="1"/>
  <c r="N1545" i="12"/>
  <c r="N1449" i="11"/>
  <c r="O1449" i="12" s="1"/>
  <c r="N1449" i="12"/>
  <c r="N1321" i="11"/>
  <c r="O1321" i="12" s="1"/>
  <c r="N1321" i="12"/>
  <c r="N1289" i="11"/>
  <c r="O1289" i="12" s="1"/>
  <c r="N1289" i="12"/>
  <c r="N1860" i="11"/>
  <c r="O1860" i="12" s="1"/>
  <c r="N1860" i="12"/>
  <c r="N1668" i="11"/>
  <c r="O1668" i="12" s="1"/>
  <c r="N1668" i="12"/>
  <c r="N1588" i="11"/>
  <c r="O1588" i="12" s="1"/>
  <c r="N1588" i="12"/>
  <c r="N1508" i="11"/>
  <c r="O1508" i="12" s="1"/>
  <c r="N1508" i="12"/>
  <c r="N1428" i="11"/>
  <c r="O1428" i="12" s="1"/>
  <c r="N1428" i="12"/>
  <c r="N1204" i="11"/>
  <c r="O1204" i="12" s="1"/>
  <c r="N1204" i="12"/>
  <c r="N1140" i="11"/>
  <c r="O1140" i="12" s="1"/>
  <c r="N1140" i="12"/>
  <c r="N1076" i="11"/>
  <c r="O1076" i="12" s="1"/>
  <c r="N1076" i="12"/>
  <c r="N996" i="11"/>
  <c r="O996" i="12" s="1"/>
  <c r="N996" i="12"/>
  <c r="N948" i="11"/>
  <c r="O948" i="12" s="1"/>
  <c r="N948" i="12"/>
  <c r="N868" i="11"/>
  <c r="O868" i="12" s="1"/>
  <c r="N868" i="12"/>
  <c r="N804" i="11"/>
  <c r="O804" i="12" s="1"/>
  <c r="N804" i="12"/>
  <c r="N740" i="11"/>
  <c r="O740" i="12" s="1"/>
  <c r="N740" i="12"/>
  <c r="N676" i="11"/>
  <c r="O676" i="12" s="1"/>
  <c r="N676" i="12"/>
  <c r="N596" i="11"/>
  <c r="O596" i="12" s="1"/>
  <c r="N596" i="12"/>
  <c r="N532" i="11"/>
  <c r="O532" i="12" s="1"/>
  <c r="N532" i="12"/>
  <c r="N468" i="11"/>
  <c r="O468" i="12" s="1"/>
  <c r="N468" i="12"/>
  <c r="N388" i="11"/>
  <c r="O388" i="12" s="1"/>
  <c r="N388" i="12"/>
  <c r="N308" i="11"/>
  <c r="O308" i="12" s="1"/>
  <c r="N308" i="12"/>
  <c r="N228" i="11"/>
  <c r="O228" i="12" s="1"/>
  <c r="N228" i="12"/>
  <c r="N116" i="11"/>
  <c r="O116" i="12" s="1"/>
  <c r="N116" i="12"/>
  <c r="N20" i="11"/>
  <c r="N20" i="12"/>
  <c r="N1961" i="11"/>
  <c r="O1961" i="12" s="1"/>
  <c r="N1961" i="12"/>
  <c r="N1897" i="11"/>
  <c r="O1897" i="12" s="1"/>
  <c r="N1897" i="12"/>
  <c r="N1849" i="11"/>
  <c r="O1849" i="12" s="1"/>
  <c r="N1849" i="12"/>
  <c r="N1785" i="11"/>
  <c r="O1785" i="12" s="1"/>
  <c r="N1785" i="12"/>
  <c r="N1721" i="11"/>
  <c r="O1721" i="12" s="1"/>
  <c r="N1721" i="12"/>
  <c r="N1657" i="11"/>
  <c r="O1657" i="12" s="1"/>
  <c r="N1657" i="12"/>
  <c r="N1641" i="11"/>
  <c r="O1641" i="12" s="1"/>
  <c r="N1641" i="12"/>
  <c r="N1561" i="11"/>
  <c r="O1561" i="12" s="1"/>
  <c r="N1561" i="12"/>
  <c r="N1497" i="11"/>
  <c r="O1497" i="12" s="1"/>
  <c r="N1497" i="12"/>
  <c r="N1385" i="11"/>
  <c r="O1385" i="12" s="1"/>
  <c r="N1385" i="12"/>
  <c r="N1257" i="11"/>
  <c r="O1257" i="12" s="1"/>
  <c r="N1257" i="12"/>
  <c r="N884" i="12"/>
  <c r="N1929" i="11"/>
  <c r="O1929" i="12" s="1"/>
  <c r="N1929" i="12"/>
  <c r="N1881" i="11"/>
  <c r="O1881" i="12" s="1"/>
  <c r="N1881" i="12"/>
  <c r="N1833" i="11"/>
  <c r="O1833" i="12" s="1"/>
  <c r="N1833" i="12"/>
  <c r="N1769" i="11"/>
  <c r="O1769" i="12" s="1"/>
  <c r="N1769" i="12"/>
  <c r="N1705" i="11"/>
  <c r="O1705" i="12" s="1"/>
  <c r="N1705" i="12"/>
  <c r="N1593" i="11"/>
  <c r="O1593" i="12" s="1"/>
  <c r="N1593" i="12"/>
  <c r="N1433" i="11"/>
  <c r="O1433" i="12" s="1"/>
  <c r="N1433" i="12"/>
  <c r="N1401" i="11"/>
  <c r="O1401" i="12" s="1"/>
  <c r="N1401" i="12"/>
  <c r="N1369" i="11"/>
  <c r="O1369" i="12" s="1"/>
  <c r="N1369" i="12"/>
  <c r="N1337" i="11"/>
  <c r="O1337" i="12" s="1"/>
  <c r="N1337" i="12"/>
  <c r="N1273" i="11"/>
  <c r="O1273" i="12" s="1"/>
  <c r="N1273" i="12"/>
  <c r="N1924" i="11"/>
  <c r="O1924" i="12" s="1"/>
  <c r="N1924" i="12"/>
  <c r="N1796" i="11"/>
  <c r="O1796" i="12" s="1"/>
  <c r="N1796" i="12"/>
  <c r="N1524" i="11"/>
  <c r="O1524" i="12" s="1"/>
  <c r="N1524" i="12"/>
  <c r="N1364" i="11"/>
  <c r="O1364" i="12" s="1"/>
  <c r="N1364" i="12"/>
  <c r="N1108" i="11"/>
  <c r="O1108" i="12" s="1"/>
  <c r="N1108" i="12"/>
  <c r="N1028" i="11"/>
  <c r="O1028" i="12" s="1"/>
  <c r="N1028" i="12"/>
  <c r="N980" i="11"/>
  <c r="O980" i="12" s="1"/>
  <c r="N980" i="12"/>
  <c r="N916" i="11"/>
  <c r="O916" i="12" s="1"/>
  <c r="N916" i="12"/>
  <c r="N852" i="11"/>
  <c r="O852" i="12" s="1"/>
  <c r="N852" i="12"/>
  <c r="N788" i="11"/>
  <c r="O788" i="12" s="1"/>
  <c r="N788" i="12"/>
  <c r="N708" i="11"/>
  <c r="O708" i="12" s="1"/>
  <c r="N708" i="12"/>
  <c r="N628" i="11"/>
  <c r="O628" i="12" s="1"/>
  <c r="N628" i="12"/>
  <c r="N564" i="11"/>
  <c r="O564" i="12" s="1"/>
  <c r="N564" i="12"/>
  <c r="N500" i="11"/>
  <c r="O500" i="12" s="1"/>
  <c r="N500" i="12"/>
  <c r="N420" i="11"/>
  <c r="O420" i="12" s="1"/>
  <c r="N420" i="12"/>
  <c r="N340" i="11"/>
  <c r="O340" i="12" s="1"/>
  <c r="N340" i="12"/>
  <c r="N244" i="11"/>
  <c r="O244" i="12" s="1"/>
  <c r="N244" i="12"/>
  <c r="N132" i="11"/>
  <c r="O132" i="12" s="1"/>
  <c r="N132" i="12"/>
  <c r="N4" i="11"/>
  <c r="N4" i="12"/>
  <c r="N1188" i="12"/>
  <c r="N1956" i="11"/>
  <c r="O1956" i="12" s="1"/>
  <c r="N1956" i="12"/>
  <c r="N1892" i="11"/>
  <c r="O1892" i="12" s="1"/>
  <c r="N1892" i="12"/>
  <c r="N1828" i="11"/>
  <c r="O1828" i="12" s="1"/>
  <c r="N1828" i="12"/>
  <c r="N1764" i="11"/>
  <c r="O1764" i="12" s="1"/>
  <c r="N1764" i="12"/>
  <c r="N1716" i="11"/>
  <c r="O1716" i="12" s="1"/>
  <c r="N1716" i="12"/>
  <c r="N1652" i="11"/>
  <c r="O1652" i="12" s="1"/>
  <c r="N1652" i="12"/>
  <c r="N1572" i="11"/>
  <c r="O1572" i="12" s="1"/>
  <c r="N1572" i="12"/>
  <c r="N1492" i="11"/>
  <c r="O1492" i="12" s="1"/>
  <c r="N1492" i="12"/>
  <c r="N1412" i="11"/>
  <c r="O1412" i="12" s="1"/>
  <c r="N1412" i="12"/>
  <c r="N1348" i="11"/>
  <c r="O1348" i="12" s="1"/>
  <c r="N1348" i="12"/>
  <c r="N1316" i="11"/>
  <c r="O1316" i="12" s="1"/>
  <c r="N1316" i="12"/>
  <c r="N1268" i="11"/>
  <c r="O1268" i="12" s="1"/>
  <c r="N1268" i="12"/>
  <c r="N1220" i="11"/>
  <c r="O1220" i="12" s="1"/>
  <c r="N1220" i="12"/>
  <c r="N1124" i="11"/>
  <c r="O1124" i="12" s="1"/>
  <c r="N1124" i="12"/>
  <c r="N1060" i="11"/>
  <c r="O1060" i="12" s="1"/>
  <c r="N1060" i="12"/>
  <c r="N932" i="11"/>
  <c r="O932" i="12" s="1"/>
  <c r="N932" i="12"/>
  <c r="N644" i="11"/>
  <c r="O644" i="12" s="1"/>
  <c r="N644" i="12"/>
  <c r="N356" i="11"/>
  <c r="O356" i="12" s="1"/>
  <c r="N356" i="12"/>
  <c r="N276" i="11"/>
  <c r="O276" i="12" s="1"/>
  <c r="N276" i="12"/>
  <c r="N196" i="11"/>
  <c r="O196" i="12" s="1"/>
  <c r="N196" i="12"/>
  <c r="N148" i="11"/>
  <c r="O148" i="12" s="1"/>
  <c r="N148" i="12"/>
  <c r="N84" i="11"/>
  <c r="O84" i="12" s="1"/>
  <c r="N84" i="12"/>
  <c r="N52" i="11"/>
  <c r="O52" i="12" s="1"/>
  <c r="N52" i="12"/>
  <c r="N1284" i="12"/>
  <c r="N1732" i="12"/>
  <c r="N1513" i="11"/>
  <c r="O1513" i="12" s="1"/>
  <c r="N1513" i="12"/>
  <c r="N1972" i="11"/>
  <c r="O1972" i="12" s="1"/>
  <c r="N1972" i="12"/>
  <c r="N1908" i="11"/>
  <c r="O1908" i="12" s="1"/>
  <c r="N1908" i="12"/>
  <c r="N1844" i="11"/>
  <c r="O1844" i="12" s="1"/>
  <c r="N1844" i="12"/>
  <c r="N1780" i="11"/>
  <c r="O1780" i="12" s="1"/>
  <c r="N1780" i="12"/>
  <c r="N1700" i="11"/>
  <c r="O1700" i="12" s="1"/>
  <c r="N1700" i="12"/>
  <c r="N1636" i="11"/>
  <c r="O1636" i="12" s="1"/>
  <c r="N1636" i="12"/>
  <c r="N1556" i="11"/>
  <c r="O1556" i="12" s="1"/>
  <c r="N1556" i="12"/>
  <c r="N1460" i="11"/>
  <c r="O1460" i="12" s="1"/>
  <c r="N1460" i="12"/>
  <c r="N1380" i="11"/>
  <c r="O1380" i="12" s="1"/>
  <c r="N1380" i="12"/>
  <c r="N1172" i="11"/>
  <c r="O1172" i="12" s="1"/>
  <c r="N1172" i="12"/>
  <c r="N1092" i="11"/>
  <c r="O1092" i="12" s="1"/>
  <c r="N1092" i="12"/>
  <c r="N1012" i="11"/>
  <c r="O1012" i="12" s="1"/>
  <c r="N1012" i="12"/>
  <c r="N964" i="11"/>
  <c r="O964" i="12" s="1"/>
  <c r="N964" i="12"/>
  <c r="N900" i="11"/>
  <c r="O900" i="12" s="1"/>
  <c r="N900" i="12"/>
  <c r="N836" i="11"/>
  <c r="O836" i="12" s="1"/>
  <c r="N836" i="12"/>
  <c r="N756" i="11"/>
  <c r="O756" i="12" s="1"/>
  <c r="N756" i="12"/>
  <c r="N692" i="11"/>
  <c r="O692" i="12" s="1"/>
  <c r="N692" i="12"/>
  <c r="N612" i="11"/>
  <c r="O612" i="12" s="1"/>
  <c r="N612" i="12"/>
  <c r="N548" i="11"/>
  <c r="O548" i="12" s="1"/>
  <c r="N548" i="12"/>
  <c r="N484" i="11"/>
  <c r="O484" i="12" s="1"/>
  <c r="N484" i="12"/>
  <c r="N404" i="11"/>
  <c r="O404" i="12" s="1"/>
  <c r="N404" i="12"/>
  <c r="N324" i="11"/>
  <c r="O324" i="12" s="1"/>
  <c r="N324" i="12"/>
  <c r="N260" i="11"/>
  <c r="O260" i="12" s="1"/>
  <c r="N260" i="12"/>
  <c r="N180" i="11"/>
  <c r="O180" i="12" s="1"/>
  <c r="N180" i="12"/>
  <c r="N68" i="11"/>
  <c r="O68" i="12" s="1"/>
  <c r="N68" i="12"/>
  <c r="N1759" i="12"/>
  <c r="N1711" i="12"/>
  <c r="N1231" i="12"/>
  <c r="N879" i="12"/>
  <c r="N319" i="12"/>
  <c r="N1963" i="12"/>
  <c r="N1882" i="12"/>
  <c r="N1758" i="12"/>
  <c r="N1710" i="12"/>
  <c r="N875" i="12"/>
  <c r="N1839" i="11"/>
  <c r="O1839" i="12" s="1"/>
  <c r="N1839" i="12"/>
  <c r="N1807" i="11"/>
  <c r="O1807" i="12" s="1"/>
  <c r="N1807" i="12"/>
  <c r="N1663" i="11"/>
  <c r="O1663" i="12" s="1"/>
  <c r="N1663" i="12"/>
  <c r="N1631" i="11"/>
  <c r="O1631" i="12" s="1"/>
  <c r="N1631" i="12"/>
  <c r="N1599" i="11"/>
  <c r="O1599" i="12" s="1"/>
  <c r="N1599" i="12"/>
  <c r="N1487" i="11"/>
  <c r="O1487" i="12" s="1"/>
  <c r="N1487" i="12"/>
  <c r="N1455" i="11"/>
  <c r="O1455" i="12" s="1"/>
  <c r="N1455" i="12"/>
  <c r="N1407" i="11"/>
  <c r="O1407" i="12" s="1"/>
  <c r="N1407" i="12"/>
  <c r="N1359" i="11"/>
  <c r="O1359" i="12" s="1"/>
  <c r="N1359" i="12"/>
  <c r="N1183" i="11"/>
  <c r="O1183" i="12" s="1"/>
  <c r="N1183" i="12"/>
  <c r="N1151" i="11"/>
  <c r="O1151" i="12" s="1"/>
  <c r="N1151" i="12"/>
  <c r="N1103" i="11"/>
  <c r="O1103" i="12" s="1"/>
  <c r="N1103" i="12"/>
  <c r="N1055" i="11"/>
  <c r="O1055" i="12" s="1"/>
  <c r="N1055" i="12"/>
  <c r="N1023" i="11"/>
  <c r="O1023" i="12" s="1"/>
  <c r="N1023" i="12"/>
  <c r="N991" i="11"/>
  <c r="O991" i="12" s="1"/>
  <c r="N991" i="12"/>
  <c r="N943" i="11"/>
  <c r="O943" i="12" s="1"/>
  <c r="N943" i="12"/>
  <c r="N911" i="11"/>
  <c r="O911" i="12" s="1"/>
  <c r="N911" i="12"/>
  <c r="N895" i="11"/>
  <c r="O895" i="12" s="1"/>
  <c r="N895" i="12"/>
  <c r="N863" i="11"/>
  <c r="O863" i="12" s="1"/>
  <c r="N863" i="12"/>
  <c r="N847" i="11"/>
  <c r="O847" i="12" s="1"/>
  <c r="N847" i="12"/>
  <c r="N815" i="11"/>
  <c r="O815" i="12" s="1"/>
  <c r="N815" i="12"/>
  <c r="N783" i="11"/>
  <c r="O783" i="12" s="1"/>
  <c r="N783" i="12"/>
  <c r="N751" i="11"/>
  <c r="O751" i="12" s="1"/>
  <c r="N751" i="12"/>
  <c r="N719" i="11"/>
  <c r="O719" i="12" s="1"/>
  <c r="N719" i="12"/>
  <c r="N703" i="11"/>
  <c r="O703" i="12" s="1"/>
  <c r="N703" i="12"/>
  <c r="N639" i="11"/>
  <c r="O639" i="12" s="1"/>
  <c r="N639" i="12"/>
  <c r="N623" i="11"/>
  <c r="O623" i="12" s="1"/>
  <c r="N623" i="12"/>
  <c r="N591" i="11"/>
  <c r="O591" i="12" s="1"/>
  <c r="N591" i="12"/>
  <c r="N559" i="11"/>
  <c r="O559" i="12" s="1"/>
  <c r="N559" i="12"/>
  <c r="N543" i="11"/>
  <c r="O543" i="12" s="1"/>
  <c r="N543" i="12"/>
  <c r="N527" i="11"/>
  <c r="O527" i="12" s="1"/>
  <c r="N527" i="12"/>
  <c r="N511" i="11"/>
  <c r="O511" i="12" s="1"/>
  <c r="N511" i="12"/>
  <c r="N479" i="11"/>
  <c r="O479" i="12" s="1"/>
  <c r="N479" i="12"/>
  <c r="N447" i="11"/>
  <c r="O447" i="12" s="1"/>
  <c r="N447" i="12"/>
  <c r="N415" i="11"/>
  <c r="O415" i="12" s="1"/>
  <c r="N415" i="12"/>
  <c r="N399" i="11"/>
  <c r="O399" i="12" s="1"/>
  <c r="N399" i="12"/>
  <c r="N383" i="11"/>
  <c r="O383" i="12" s="1"/>
  <c r="N383" i="12"/>
  <c r="N351" i="11"/>
  <c r="O351" i="12" s="1"/>
  <c r="N351" i="12"/>
  <c r="N207" i="11"/>
  <c r="O207" i="12" s="1"/>
  <c r="N207" i="12"/>
  <c r="N1966" i="11"/>
  <c r="O1966" i="12" s="1"/>
  <c r="N1966" i="12"/>
  <c r="N1934" i="11"/>
  <c r="O1934" i="12" s="1"/>
  <c r="N1934" i="12"/>
  <c r="N1918" i="11"/>
  <c r="O1918" i="12" s="1"/>
  <c r="N1918" i="12"/>
  <c r="N1838" i="11"/>
  <c r="O1838" i="12" s="1"/>
  <c r="N1838" i="12"/>
  <c r="N1774" i="11"/>
  <c r="O1774" i="12" s="1"/>
  <c r="N1774" i="12"/>
  <c r="N1742" i="11"/>
  <c r="O1742" i="12" s="1"/>
  <c r="N1742" i="12"/>
  <c r="N1726" i="11"/>
  <c r="O1726" i="12" s="1"/>
  <c r="N1726" i="12"/>
  <c r="N1694" i="11"/>
  <c r="O1694" i="12" s="1"/>
  <c r="N1694" i="12"/>
  <c r="N1678" i="11"/>
  <c r="O1678" i="12" s="1"/>
  <c r="N1678" i="12"/>
  <c r="N1630" i="11"/>
  <c r="O1630" i="12" s="1"/>
  <c r="N1630" i="12"/>
  <c r="N1598" i="11"/>
  <c r="O1598" i="12" s="1"/>
  <c r="N1598" i="12"/>
  <c r="N1566" i="11"/>
  <c r="O1566" i="12" s="1"/>
  <c r="N1566" i="12"/>
  <c r="N1550" i="11"/>
  <c r="O1550" i="12" s="1"/>
  <c r="N1550" i="12"/>
  <c r="N1534" i="11"/>
  <c r="O1534" i="12" s="1"/>
  <c r="N1534" i="12"/>
  <c r="N1502" i="11"/>
  <c r="O1502" i="12" s="1"/>
  <c r="N1502" i="12"/>
  <c r="N1486" i="11"/>
  <c r="O1486" i="12" s="1"/>
  <c r="N1486" i="12"/>
  <c r="N1470" i="11"/>
  <c r="O1470" i="12" s="1"/>
  <c r="N1470" i="12"/>
  <c r="N1438" i="11"/>
  <c r="O1438" i="12" s="1"/>
  <c r="N1438" i="12"/>
  <c r="N1406" i="11"/>
  <c r="O1406" i="12" s="1"/>
  <c r="N1406" i="12"/>
  <c r="N1310" i="11"/>
  <c r="O1310" i="12" s="1"/>
  <c r="N1310" i="12"/>
  <c r="N1278" i="11"/>
  <c r="O1278" i="12" s="1"/>
  <c r="N1278" i="12"/>
  <c r="N1262" i="11"/>
  <c r="O1262" i="12" s="1"/>
  <c r="N1262" i="12"/>
  <c r="N1230" i="11"/>
  <c r="O1230" i="12" s="1"/>
  <c r="N1230" i="12"/>
  <c r="N1214" i="11"/>
  <c r="O1214" i="12" s="1"/>
  <c r="N1214" i="12"/>
  <c r="N1102" i="11"/>
  <c r="O1102" i="12" s="1"/>
  <c r="N1102" i="12"/>
  <c r="N1086" i="11"/>
  <c r="O1086" i="12" s="1"/>
  <c r="N1086" i="12"/>
  <c r="N1054" i="11"/>
  <c r="O1054" i="12" s="1"/>
  <c r="N1054" i="12"/>
  <c r="N1006" i="11"/>
  <c r="O1006" i="12" s="1"/>
  <c r="N1006" i="12"/>
  <c r="N974" i="11"/>
  <c r="O974" i="12" s="1"/>
  <c r="N974" i="12"/>
  <c r="N942" i="11"/>
  <c r="O942" i="12" s="1"/>
  <c r="N942" i="12"/>
  <c r="N910" i="11"/>
  <c r="O910" i="12" s="1"/>
  <c r="N910" i="12"/>
  <c r="N894" i="11"/>
  <c r="O894" i="12" s="1"/>
  <c r="N894" i="12"/>
  <c r="N862" i="11"/>
  <c r="O862" i="12" s="1"/>
  <c r="N862" i="12"/>
  <c r="N846" i="11"/>
  <c r="O846" i="12" s="1"/>
  <c r="N846" i="12"/>
  <c r="N814" i="11"/>
  <c r="O814" i="12" s="1"/>
  <c r="N814" i="12"/>
  <c r="N782" i="11"/>
  <c r="O782" i="12" s="1"/>
  <c r="N782" i="12"/>
  <c r="N734" i="11"/>
  <c r="O734" i="12" s="1"/>
  <c r="N734" i="12"/>
  <c r="N718" i="11"/>
  <c r="O718" i="12" s="1"/>
  <c r="N718" i="12"/>
  <c r="N702" i="11"/>
  <c r="O702" i="12" s="1"/>
  <c r="N702" i="12"/>
  <c r="N686" i="11"/>
  <c r="O686" i="12" s="1"/>
  <c r="N686" i="12"/>
  <c r="N654" i="11"/>
  <c r="O654" i="12" s="1"/>
  <c r="N654" i="12"/>
  <c r="N622" i="11"/>
  <c r="O622" i="12" s="1"/>
  <c r="N622" i="12"/>
  <c r="N590" i="11"/>
  <c r="O590" i="12" s="1"/>
  <c r="N590" i="12"/>
  <c r="N558" i="11"/>
  <c r="O558" i="12" s="1"/>
  <c r="N558" i="12"/>
  <c r="N542" i="11"/>
  <c r="O542" i="12" s="1"/>
  <c r="N542" i="12"/>
  <c r="N526" i="11"/>
  <c r="O526" i="12" s="1"/>
  <c r="N526" i="12"/>
  <c r="N510" i="11"/>
  <c r="O510" i="12" s="1"/>
  <c r="N510" i="12"/>
  <c r="N478" i="11"/>
  <c r="O478" i="12" s="1"/>
  <c r="N478" i="12"/>
  <c r="N446" i="11"/>
  <c r="O446" i="12" s="1"/>
  <c r="N446" i="12"/>
  <c r="N398" i="11"/>
  <c r="O398" i="12" s="1"/>
  <c r="N398" i="12"/>
  <c r="N366" i="11"/>
  <c r="O366" i="12" s="1"/>
  <c r="N366" i="12"/>
  <c r="N334" i="11"/>
  <c r="O334" i="12" s="1"/>
  <c r="N334" i="12"/>
  <c r="N318" i="11"/>
  <c r="O318" i="12" s="1"/>
  <c r="N318" i="12"/>
  <c r="N286" i="11"/>
  <c r="O286" i="12" s="1"/>
  <c r="N286" i="12"/>
  <c r="N254" i="11"/>
  <c r="O254" i="12" s="1"/>
  <c r="N254" i="12"/>
  <c r="N222" i="11"/>
  <c r="O222" i="12" s="1"/>
  <c r="N222" i="12"/>
  <c r="N158" i="11"/>
  <c r="O158" i="12" s="1"/>
  <c r="N158" i="12"/>
  <c r="N142" i="11"/>
  <c r="O142" i="12" s="1"/>
  <c r="N142" i="12"/>
  <c r="N110" i="11"/>
  <c r="O110" i="12" s="1"/>
  <c r="N110" i="12"/>
  <c r="N78" i="11"/>
  <c r="O78" i="12" s="1"/>
  <c r="N78" i="12"/>
  <c r="N46" i="11"/>
  <c r="O46" i="12" s="1"/>
  <c r="N46" i="12"/>
  <c r="N30" i="11"/>
  <c r="O30" i="12" s="1"/>
  <c r="N30" i="12"/>
  <c r="N1791" i="12"/>
  <c r="N1198" i="12"/>
  <c r="N111" i="12"/>
  <c r="N1919" i="11"/>
  <c r="O1919" i="12" s="1"/>
  <c r="N1919" i="12"/>
  <c r="N1903" i="11"/>
  <c r="O1903" i="12" s="1"/>
  <c r="N1903" i="12"/>
  <c r="N1855" i="11"/>
  <c r="O1855" i="12" s="1"/>
  <c r="N1855" i="12"/>
  <c r="N1775" i="11"/>
  <c r="O1775" i="12" s="1"/>
  <c r="N1775" i="12"/>
  <c r="N1743" i="11"/>
  <c r="O1743" i="12" s="1"/>
  <c r="N1743" i="12"/>
  <c r="N1695" i="11"/>
  <c r="O1695" i="12" s="1"/>
  <c r="N1695" i="12"/>
  <c r="N1567" i="11"/>
  <c r="O1567" i="12" s="1"/>
  <c r="N1567" i="12"/>
  <c r="N1535" i="11"/>
  <c r="O1535" i="12" s="1"/>
  <c r="N1535" i="12"/>
  <c r="N1375" i="11"/>
  <c r="O1375" i="12" s="1"/>
  <c r="N1375" i="12"/>
  <c r="N1327" i="11"/>
  <c r="O1327" i="12" s="1"/>
  <c r="N1327" i="12"/>
  <c r="N1295" i="11"/>
  <c r="O1295" i="12" s="1"/>
  <c r="N1295" i="12"/>
  <c r="N1263" i="11"/>
  <c r="O1263" i="12" s="1"/>
  <c r="N1263" i="12"/>
  <c r="N1215" i="11"/>
  <c r="O1215" i="12" s="1"/>
  <c r="N1215" i="12"/>
  <c r="N1167" i="11"/>
  <c r="O1167" i="12" s="1"/>
  <c r="N1167" i="12"/>
  <c r="N1039" i="11"/>
  <c r="O1039" i="12" s="1"/>
  <c r="N1039" i="12"/>
  <c r="N1007" i="11"/>
  <c r="O1007" i="12" s="1"/>
  <c r="N1007" i="12"/>
  <c r="N959" i="11"/>
  <c r="O959" i="12" s="1"/>
  <c r="N959" i="12"/>
  <c r="N927" i="11"/>
  <c r="O927" i="12" s="1"/>
  <c r="N927" i="12"/>
  <c r="N799" i="11"/>
  <c r="O799" i="12" s="1"/>
  <c r="N799" i="12"/>
  <c r="N767" i="11"/>
  <c r="O767" i="12" s="1"/>
  <c r="N767" i="12"/>
  <c r="N735" i="11"/>
  <c r="O735" i="12" s="1"/>
  <c r="N735" i="12"/>
  <c r="N687" i="11"/>
  <c r="O687" i="12" s="1"/>
  <c r="N687" i="12"/>
  <c r="N655" i="11"/>
  <c r="O655" i="12" s="1"/>
  <c r="N655" i="12"/>
  <c r="N607" i="11"/>
  <c r="O607" i="12" s="1"/>
  <c r="N607" i="12"/>
  <c r="N575" i="11"/>
  <c r="O575" i="12" s="1"/>
  <c r="N575" i="12"/>
  <c r="N463" i="11"/>
  <c r="O463" i="12" s="1"/>
  <c r="N463" i="12"/>
  <c r="N431" i="11"/>
  <c r="O431" i="12" s="1"/>
  <c r="N431" i="12"/>
  <c r="N335" i="11"/>
  <c r="O335" i="12" s="1"/>
  <c r="N335" i="12"/>
  <c r="N303" i="11"/>
  <c r="O303" i="12" s="1"/>
  <c r="N303" i="12"/>
  <c r="N287" i="11"/>
  <c r="O287" i="12" s="1"/>
  <c r="N287" i="12"/>
  <c r="N271" i="11"/>
  <c r="O271" i="12" s="1"/>
  <c r="N271" i="12"/>
  <c r="N239" i="11"/>
  <c r="O239" i="12" s="1"/>
  <c r="N239" i="12"/>
  <c r="N223" i="11"/>
  <c r="O223" i="12" s="1"/>
  <c r="N223" i="12"/>
  <c r="N191" i="11"/>
  <c r="O191" i="12" s="1"/>
  <c r="N191" i="12"/>
  <c r="N175" i="11"/>
  <c r="O175" i="12" s="1"/>
  <c r="N175" i="12"/>
  <c r="N159" i="11"/>
  <c r="O159" i="12" s="1"/>
  <c r="N159" i="12"/>
  <c r="N143" i="11"/>
  <c r="O143" i="12" s="1"/>
  <c r="N143" i="12"/>
  <c r="N127" i="11"/>
  <c r="O127" i="12" s="1"/>
  <c r="N127" i="12"/>
  <c r="N95" i="11"/>
  <c r="O95" i="12" s="1"/>
  <c r="N95" i="12"/>
  <c r="N79" i="11"/>
  <c r="O79" i="12" s="1"/>
  <c r="N79" i="12"/>
  <c r="N63" i="11"/>
  <c r="O63" i="12" s="1"/>
  <c r="N63" i="12"/>
  <c r="N47" i="11"/>
  <c r="O47" i="12" s="1"/>
  <c r="N47" i="12"/>
  <c r="N31" i="11"/>
  <c r="O31" i="12" s="1"/>
  <c r="N31" i="12"/>
  <c r="N15" i="11"/>
  <c r="N15" i="12"/>
  <c r="N1950" i="11"/>
  <c r="O1950" i="12" s="1"/>
  <c r="N1950" i="12"/>
  <c r="N1886" i="11"/>
  <c r="O1886" i="12" s="1"/>
  <c r="N1886" i="12"/>
  <c r="N1854" i="11"/>
  <c r="O1854" i="12" s="1"/>
  <c r="N1854" i="12"/>
  <c r="N1806" i="11"/>
  <c r="O1806" i="12" s="1"/>
  <c r="N1806" i="12"/>
  <c r="N1662" i="11"/>
  <c r="O1662" i="12" s="1"/>
  <c r="N1662" i="12"/>
  <c r="N1582" i="11"/>
  <c r="O1582" i="12" s="1"/>
  <c r="N1582" i="12"/>
  <c r="N1422" i="11"/>
  <c r="O1422" i="12" s="1"/>
  <c r="N1422" i="12"/>
  <c r="N1390" i="11"/>
  <c r="O1390" i="12" s="1"/>
  <c r="N1390" i="12"/>
  <c r="N1374" i="11"/>
  <c r="O1374" i="12" s="1"/>
  <c r="N1374" i="12"/>
  <c r="N1358" i="11"/>
  <c r="O1358" i="12" s="1"/>
  <c r="N1358" i="12"/>
  <c r="N1326" i="11"/>
  <c r="O1326" i="12" s="1"/>
  <c r="N1326" i="12"/>
  <c r="N1294" i="11"/>
  <c r="O1294" i="12" s="1"/>
  <c r="N1294" i="12"/>
  <c r="N1246" i="11"/>
  <c r="O1246" i="12" s="1"/>
  <c r="N1246" i="12"/>
  <c r="N1182" i="11"/>
  <c r="O1182" i="12" s="1"/>
  <c r="N1182" i="12"/>
  <c r="N1166" i="11"/>
  <c r="O1166" i="12" s="1"/>
  <c r="N1166" i="12"/>
  <c r="N1134" i="11"/>
  <c r="O1134" i="12" s="1"/>
  <c r="N1134" i="12"/>
  <c r="N1038" i="11"/>
  <c r="O1038" i="12" s="1"/>
  <c r="N1038" i="12"/>
  <c r="N1022" i="11"/>
  <c r="O1022" i="12" s="1"/>
  <c r="N1022" i="12"/>
  <c r="N990" i="11"/>
  <c r="O990" i="12" s="1"/>
  <c r="N990" i="12"/>
  <c r="N958" i="11"/>
  <c r="O958" i="12" s="1"/>
  <c r="N958" i="12"/>
  <c r="N926" i="11"/>
  <c r="O926" i="12" s="1"/>
  <c r="N926" i="12"/>
  <c r="N878" i="11"/>
  <c r="O878" i="12" s="1"/>
  <c r="N878" i="12"/>
  <c r="N798" i="11"/>
  <c r="O798" i="12" s="1"/>
  <c r="N798" i="12"/>
  <c r="N766" i="11"/>
  <c r="O766" i="12" s="1"/>
  <c r="N766" i="12"/>
  <c r="N750" i="11"/>
  <c r="O750" i="12" s="1"/>
  <c r="N750" i="12"/>
  <c r="N638" i="11"/>
  <c r="O638" i="12" s="1"/>
  <c r="N638" i="12"/>
  <c r="N606" i="11"/>
  <c r="O606" i="12" s="1"/>
  <c r="N606" i="12"/>
  <c r="N574" i="11"/>
  <c r="O574" i="12" s="1"/>
  <c r="N574" i="12"/>
  <c r="N462" i="11"/>
  <c r="O462" i="12" s="1"/>
  <c r="N462" i="12"/>
  <c r="N430" i="11"/>
  <c r="O430" i="12" s="1"/>
  <c r="N430" i="12"/>
  <c r="N414" i="11"/>
  <c r="O414" i="12" s="1"/>
  <c r="N414" i="12"/>
  <c r="N382" i="11"/>
  <c r="O382" i="12" s="1"/>
  <c r="N382" i="12"/>
  <c r="N350" i="11"/>
  <c r="O350" i="12" s="1"/>
  <c r="N350" i="12"/>
  <c r="N302" i="11"/>
  <c r="O302" i="12" s="1"/>
  <c r="N302" i="12"/>
  <c r="N270" i="11"/>
  <c r="O270" i="12" s="1"/>
  <c r="N270" i="12"/>
  <c r="N238" i="11"/>
  <c r="O238" i="12" s="1"/>
  <c r="N238" i="12"/>
  <c r="N206" i="11"/>
  <c r="O206" i="12" s="1"/>
  <c r="N206" i="12"/>
  <c r="N94" i="11"/>
  <c r="O94" i="12" s="1"/>
  <c r="N94" i="12"/>
  <c r="N62" i="11"/>
  <c r="O62" i="12" s="1"/>
  <c r="N62" i="12"/>
  <c r="N14" i="11"/>
  <c r="N14" i="12"/>
  <c r="N1871" i="12"/>
  <c r="N1823" i="12"/>
  <c r="N1790" i="12"/>
  <c r="N1740" i="12"/>
  <c r="N1706" i="12"/>
  <c r="N1071" i="12"/>
  <c r="N1018" i="12"/>
  <c r="N716" i="12"/>
  <c r="N380" i="12"/>
  <c r="N108" i="12"/>
  <c r="N1967" i="11"/>
  <c r="O1967" i="12" s="1"/>
  <c r="N1967" i="12"/>
  <c r="N1935" i="11"/>
  <c r="O1935" i="12" s="1"/>
  <c r="N1935" i="12"/>
  <c r="N1887" i="11"/>
  <c r="O1887" i="12" s="1"/>
  <c r="N1887" i="12"/>
  <c r="N1727" i="11"/>
  <c r="O1727" i="12" s="1"/>
  <c r="N1727" i="12"/>
  <c r="N1679" i="11"/>
  <c r="O1679" i="12" s="1"/>
  <c r="N1679" i="12"/>
  <c r="N1647" i="11"/>
  <c r="O1647" i="12" s="1"/>
  <c r="N1647" i="12"/>
  <c r="N1551" i="11"/>
  <c r="O1551" i="12" s="1"/>
  <c r="N1551" i="12"/>
  <c r="N1503" i="11"/>
  <c r="O1503" i="12" s="1"/>
  <c r="N1503" i="12"/>
  <c r="N1471" i="11"/>
  <c r="O1471" i="12" s="1"/>
  <c r="N1471" i="12"/>
  <c r="N1439" i="11"/>
  <c r="O1439" i="12" s="1"/>
  <c r="N1439" i="12"/>
  <c r="N1391" i="11"/>
  <c r="O1391" i="12" s="1"/>
  <c r="N1391" i="12"/>
  <c r="N1343" i="11"/>
  <c r="O1343" i="12" s="1"/>
  <c r="N1343" i="12"/>
  <c r="N1311" i="11"/>
  <c r="O1311" i="12" s="1"/>
  <c r="N1311" i="12"/>
  <c r="N1279" i="11"/>
  <c r="O1279" i="12" s="1"/>
  <c r="N1279" i="12"/>
  <c r="N1247" i="11"/>
  <c r="O1247" i="12" s="1"/>
  <c r="N1247" i="12"/>
  <c r="N1199" i="11"/>
  <c r="O1199" i="12" s="1"/>
  <c r="N1199" i="12"/>
  <c r="N1135" i="11"/>
  <c r="O1135" i="12" s="1"/>
  <c r="N1135" i="12"/>
  <c r="N1119" i="11"/>
  <c r="O1119" i="12" s="1"/>
  <c r="N1119" i="12"/>
  <c r="N1087" i="11"/>
  <c r="O1087" i="12" s="1"/>
  <c r="N1087" i="12"/>
  <c r="N975" i="11"/>
  <c r="O975" i="12" s="1"/>
  <c r="N975" i="12"/>
  <c r="N1964" i="11"/>
  <c r="O1964" i="12" s="1"/>
  <c r="N1964" i="12"/>
  <c r="N1948" i="11"/>
  <c r="O1948" i="12" s="1"/>
  <c r="N1948" i="12"/>
  <c r="N1916" i="11"/>
  <c r="O1916" i="12" s="1"/>
  <c r="N1916" i="12"/>
  <c r="N1900" i="11"/>
  <c r="O1900" i="12" s="1"/>
  <c r="N1900" i="12"/>
  <c r="N1868" i="11"/>
  <c r="O1868" i="12" s="1"/>
  <c r="N1868" i="12"/>
  <c r="N1836" i="11"/>
  <c r="O1836" i="12" s="1"/>
  <c r="N1836" i="12"/>
  <c r="N1804" i="11"/>
  <c r="O1804" i="12" s="1"/>
  <c r="N1804" i="12"/>
  <c r="N1788" i="11"/>
  <c r="O1788" i="12" s="1"/>
  <c r="N1788" i="12"/>
  <c r="N1724" i="11"/>
  <c r="O1724" i="12" s="1"/>
  <c r="N1724" i="12"/>
  <c r="N1692" i="11"/>
  <c r="O1692" i="12" s="1"/>
  <c r="N1692" i="12"/>
  <c r="N1660" i="11"/>
  <c r="O1660" i="12" s="1"/>
  <c r="N1660" i="12"/>
  <c r="N1644" i="11"/>
  <c r="O1644" i="12" s="1"/>
  <c r="N1644" i="12"/>
  <c r="N1628" i="11"/>
  <c r="O1628" i="12" s="1"/>
  <c r="N1628" i="12"/>
  <c r="N1612" i="11"/>
  <c r="O1612" i="12" s="1"/>
  <c r="N1612" i="12"/>
  <c r="N1596" i="11"/>
  <c r="O1596" i="12" s="1"/>
  <c r="N1596" i="12"/>
  <c r="N1564" i="11"/>
  <c r="O1564" i="12" s="1"/>
  <c r="N1564" i="12"/>
  <c r="N1548" i="11"/>
  <c r="O1548" i="12" s="1"/>
  <c r="N1548" i="12"/>
  <c r="N1532" i="11"/>
  <c r="O1532" i="12" s="1"/>
  <c r="N1532" i="12"/>
  <c r="N1500" i="11"/>
  <c r="O1500" i="12" s="1"/>
  <c r="N1500" i="12"/>
  <c r="N1468" i="11"/>
  <c r="O1468" i="12" s="1"/>
  <c r="N1468" i="12"/>
  <c r="N1436" i="11"/>
  <c r="O1436" i="12" s="1"/>
  <c r="N1436" i="12"/>
  <c r="N1420" i="11"/>
  <c r="O1420" i="12" s="1"/>
  <c r="N1420" i="12"/>
  <c r="N1404" i="11"/>
  <c r="O1404" i="12" s="1"/>
  <c r="N1404" i="12"/>
  <c r="N1388" i="11"/>
  <c r="O1388" i="12" s="1"/>
  <c r="N1388" i="12"/>
  <c r="N1372" i="11"/>
  <c r="O1372" i="12" s="1"/>
  <c r="N1372" i="12"/>
  <c r="N1340" i="11"/>
  <c r="O1340" i="12" s="1"/>
  <c r="N1340" i="12"/>
  <c r="N1324" i="11"/>
  <c r="O1324" i="12" s="1"/>
  <c r="N1324" i="12"/>
  <c r="N1308" i="11"/>
  <c r="O1308" i="12" s="1"/>
  <c r="N1308" i="12"/>
  <c r="N1292" i="11"/>
  <c r="O1292" i="12" s="1"/>
  <c r="N1292" i="12"/>
  <c r="N1276" i="11"/>
  <c r="O1276" i="12" s="1"/>
  <c r="N1276" i="12"/>
  <c r="N1260" i="11"/>
  <c r="O1260" i="12" s="1"/>
  <c r="N1260" i="12"/>
  <c r="N1244" i="11"/>
  <c r="O1244" i="12" s="1"/>
  <c r="N1244" i="12"/>
  <c r="N1228" i="11"/>
  <c r="O1228" i="12" s="1"/>
  <c r="N1228" i="12"/>
  <c r="N1212" i="11"/>
  <c r="O1212" i="12" s="1"/>
  <c r="N1212" i="12"/>
  <c r="N1180" i="11"/>
  <c r="O1180" i="12" s="1"/>
  <c r="N1180" i="12"/>
  <c r="N1164" i="11"/>
  <c r="O1164" i="12" s="1"/>
  <c r="N1164" i="12"/>
  <c r="N1148" i="11"/>
  <c r="O1148" i="12" s="1"/>
  <c r="N1148" i="12"/>
  <c r="N1132" i="11"/>
  <c r="O1132" i="12" s="1"/>
  <c r="N1132" i="12"/>
  <c r="N1116" i="11"/>
  <c r="O1116" i="12" s="1"/>
  <c r="N1116" i="12"/>
  <c r="N1100" i="11"/>
  <c r="O1100" i="12" s="1"/>
  <c r="N1100" i="12"/>
  <c r="N1084" i="11"/>
  <c r="O1084" i="12" s="1"/>
  <c r="N1084" i="12"/>
  <c r="N1068" i="11"/>
  <c r="O1068" i="12" s="1"/>
  <c r="N1068" i="12"/>
  <c r="N1052" i="11"/>
  <c r="O1052" i="12" s="1"/>
  <c r="N1052" i="12"/>
  <c r="N1036" i="11"/>
  <c r="O1036" i="12" s="1"/>
  <c r="N1036" i="12"/>
  <c r="N1020" i="11"/>
  <c r="O1020" i="12" s="1"/>
  <c r="N1020" i="12"/>
  <c r="N1004" i="11"/>
  <c r="O1004" i="12" s="1"/>
  <c r="N1004" i="12"/>
  <c r="N988" i="11"/>
  <c r="O988" i="12" s="1"/>
  <c r="N988" i="12"/>
  <c r="N972" i="11"/>
  <c r="O972" i="12" s="1"/>
  <c r="N972" i="12"/>
  <c r="N956" i="11"/>
  <c r="O956" i="12" s="1"/>
  <c r="N956" i="12"/>
  <c r="N908" i="11"/>
  <c r="O908" i="12" s="1"/>
  <c r="N908" i="12"/>
  <c r="N892" i="11"/>
  <c r="O892" i="12" s="1"/>
  <c r="N892" i="12"/>
  <c r="N876" i="11"/>
  <c r="O876" i="12" s="1"/>
  <c r="N876" i="12"/>
  <c r="N860" i="11"/>
  <c r="O860" i="12" s="1"/>
  <c r="N860" i="12"/>
  <c r="N844" i="11"/>
  <c r="O844" i="12" s="1"/>
  <c r="N844" i="12"/>
  <c r="N828" i="11"/>
  <c r="O828" i="12" s="1"/>
  <c r="N828" i="12"/>
  <c r="N812" i="11"/>
  <c r="O812" i="12" s="1"/>
  <c r="N812" i="12"/>
  <c r="N796" i="11"/>
  <c r="O796" i="12" s="1"/>
  <c r="N796" i="12"/>
  <c r="N780" i="11"/>
  <c r="O780" i="12" s="1"/>
  <c r="N780" i="12"/>
  <c r="N764" i="11"/>
  <c r="O764" i="12" s="1"/>
  <c r="N764" i="12"/>
  <c r="N748" i="11"/>
  <c r="O748" i="12" s="1"/>
  <c r="N748" i="12"/>
  <c r="N732" i="11"/>
  <c r="O732" i="12" s="1"/>
  <c r="N732" i="12"/>
  <c r="N700" i="11"/>
  <c r="O700" i="12" s="1"/>
  <c r="N700" i="12"/>
  <c r="N684" i="11"/>
  <c r="O684" i="12" s="1"/>
  <c r="N684" i="12"/>
  <c r="N668" i="11"/>
  <c r="O668" i="12" s="1"/>
  <c r="N668" i="12"/>
  <c r="N652" i="11"/>
  <c r="O652" i="12" s="1"/>
  <c r="N652" i="12"/>
  <c r="N636" i="11"/>
  <c r="O636" i="12" s="1"/>
  <c r="N636" i="12"/>
  <c r="N620" i="11"/>
  <c r="O620" i="12" s="1"/>
  <c r="N620" i="12"/>
  <c r="N588" i="11"/>
  <c r="O588" i="12" s="1"/>
  <c r="N588" i="12"/>
  <c r="N572" i="11"/>
  <c r="O572" i="12" s="1"/>
  <c r="N572" i="12"/>
  <c r="N556" i="11"/>
  <c r="O556" i="12" s="1"/>
  <c r="N556" i="12"/>
  <c r="N540" i="11"/>
  <c r="O540" i="12" s="1"/>
  <c r="N540" i="12"/>
  <c r="N524" i="11"/>
  <c r="O524" i="12" s="1"/>
  <c r="N524" i="12"/>
  <c r="N508" i="11"/>
  <c r="O508" i="12" s="1"/>
  <c r="N508" i="12"/>
  <c r="N492" i="11"/>
  <c r="O492" i="12" s="1"/>
  <c r="N492" i="12"/>
  <c r="N476" i="11"/>
  <c r="O476" i="12" s="1"/>
  <c r="N476" i="12"/>
  <c r="N460" i="11"/>
  <c r="O460" i="12" s="1"/>
  <c r="N460" i="12"/>
  <c r="N444" i="11"/>
  <c r="O444" i="12" s="1"/>
  <c r="N444" i="12"/>
  <c r="N428" i="11"/>
  <c r="O428" i="12" s="1"/>
  <c r="N428" i="12"/>
  <c r="N412" i="11"/>
  <c r="O412" i="12" s="1"/>
  <c r="N412" i="12"/>
  <c r="N396" i="11"/>
  <c r="O396" i="12" s="1"/>
  <c r="N396" i="12"/>
  <c r="N364" i="11"/>
  <c r="O364" i="12" s="1"/>
  <c r="N364" i="12"/>
  <c r="N348" i="11"/>
  <c r="O348" i="12" s="1"/>
  <c r="N348" i="12"/>
  <c r="N332" i="11"/>
  <c r="O332" i="12" s="1"/>
  <c r="N332" i="12"/>
  <c r="N316" i="11"/>
  <c r="O316" i="12" s="1"/>
  <c r="N316" i="12"/>
  <c r="N300" i="11"/>
  <c r="O300" i="12" s="1"/>
  <c r="N300" i="12"/>
  <c r="N284" i="11"/>
  <c r="O284" i="12" s="1"/>
  <c r="N284" i="12"/>
  <c r="N268" i="11"/>
  <c r="O268" i="12" s="1"/>
  <c r="N268" i="12"/>
  <c r="N236" i="11"/>
  <c r="O236" i="12" s="1"/>
  <c r="N236" i="12"/>
  <c r="N220" i="11"/>
  <c r="O220" i="12" s="1"/>
  <c r="N220" i="12"/>
  <c r="N204" i="11"/>
  <c r="O204" i="12" s="1"/>
  <c r="N204" i="12"/>
  <c r="N188" i="11"/>
  <c r="O188" i="12" s="1"/>
  <c r="N188" i="12"/>
  <c r="N172" i="11"/>
  <c r="O172" i="12" s="1"/>
  <c r="N172" i="12"/>
  <c r="N156" i="11"/>
  <c r="O156" i="12" s="1"/>
  <c r="N156" i="12"/>
  <c r="N140" i="11"/>
  <c r="O140" i="12" s="1"/>
  <c r="N140" i="12"/>
  <c r="N124" i="11"/>
  <c r="O124" i="12" s="1"/>
  <c r="N124" i="12"/>
  <c r="N92" i="11"/>
  <c r="O92" i="12" s="1"/>
  <c r="N92" i="12"/>
  <c r="N76" i="11"/>
  <c r="O76" i="12" s="1"/>
  <c r="N76" i="12"/>
  <c r="N60" i="11"/>
  <c r="O60" i="12" s="1"/>
  <c r="N60" i="12"/>
  <c r="N44" i="11"/>
  <c r="O44" i="12" s="1"/>
  <c r="N44" i="12"/>
  <c r="N28" i="11"/>
  <c r="O28" i="12" s="1"/>
  <c r="N28" i="12"/>
  <c r="N12" i="11"/>
  <c r="O12" i="12" s="1"/>
  <c r="N12" i="12"/>
  <c r="N1870" i="12"/>
  <c r="N1822" i="12"/>
  <c r="N1738" i="12"/>
  <c r="N1196" i="12"/>
  <c r="N1070" i="12"/>
  <c r="N924" i="12"/>
  <c r="N619" i="12"/>
  <c r="N107" i="12"/>
  <c r="N1979" i="11"/>
  <c r="O1979" i="12" s="1"/>
  <c r="N1979" i="12"/>
  <c r="N1947" i="11"/>
  <c r="O1947" i="12" s="1"/>
  <c r="N1947" i="12"/>
  <c r="N1915" i="11"/>
  <c r="O1915" i="12" s="1"/>
  <c r="N1915" i="12"/>
  <c r="N1899" i="11"/>
  <c r="O1899" i="12" s="1"/>
  <c r="N1899" i="12"/>
  <c r="N1883" i="11"/>
  <c r="O1883" i="12" s="1"/>
  <c r="N1883" i="12"/>
  <c r="N1867" i="11"/>
  <c r="O1867" i="12" s="1"/>
  <c r="N1867" i="12"/>
  <c r="N1835" i="11"/>
  <c r="O1835" i="12" s="1"/>
  <c r="N1835" i="12"/>
  <c r="N1803" i="11"/>
  <c r="O1803" i="12" s="1"/>
  <c r="N1803" i="12"/>
  <c r="N1787" i="11"/>
  <c r="O1787" i="12" s="1"/>
  <c r="N1787" i="12"/>
  <c r="N1771" i="11"/>
  <c r="O1771" i="12" s="1"/>
  <c r="N1771" i="12"/>
  <c r="N1755" i="11"/>
  <c r="O1755" i="12" s="1"/>
  <c r="N1755" i="12"/>
  <c r="N1739" i="11"/>
  <c r="O1739" i="12" s="1"/>
  <c r="N1739" i="12"/>
  <c r="N1723" i="11"/>
  <c r="O1723" i="12" s="1"/>
  <c r="N1723" i="12"/>
  <c r="N1691" i="11"/>
  <c r="O1691" i="12" s="1"/>
  <c r="N1691" i="12"/>
  <c r="N1675" i="11"/>
  <c r="O1675" i="12" s="1"/>
  <c r="N1675" i="12"/>
  <c r="N1659" i="11"/>
  <c r="O1659" i="12" s="1"/>
  <c r="N1659" i="12"/>
  <c r="N1643" i="11"/>
  <c r="O1643" i="12" s="1"/>
  <c r="N1643" i="12"/>
  <c r="N1627" i="11"/>
  <c r="O1627" i="12" s="1"/>
  <c r="N1627" i="12"/>
  <c r="N1611" i="11"/>
  <c r="O1611" i="12" s="1"/>
  <c r="N1611" i="12"/>
  <c r="N1595" i="11"/>
  <c r="O1595" i="12" s="1"/>
  <c r="N1595" i="12"/>
  <c r="N1579" i="11"/>
  <c r="O1579" i="12" s="1"/>
  <c r="N1579" i="12"/>
  <c r="N1563" i="11"/>
  <c r="O1563" i="12" s="1"/>
  <c r="N1563" i="12"/>
  <c r="N1547" i="11"/>
  <c r="O1547" i="12" s="1"/>
  <c r="N1547" i="12"/>
  <c r="N1531" i="11"/>
  <c r="O1531" i="12" s="1"/>
  <c r="N1531" i="12"/>
  <c r="N1499" i="11"/>
  <c r="O1499" i="12" s="1"/>
  <c r="N1499" i="12"/>
  <c r="N1467" i="11"/>
  <c r="O1467" i="12" s="1"/>
  <c r="N1467" i="12"/>
  <c r="N1451" i="11"/>
  <c r="O1451" i="12" s="1"/>
  <c r="N1451" i="12"/>
  <c r="N1435" i="11"/>
  <c r="O1435" i="12" s="1"/>
  <c r="N1435" i="12"/>
  <c r="N1403" i="11"/>
  <c r="O1403" i="12" s="1"/>
  <c r="N1403" i="12"/>
  <c r="N1387" i="11"/>
  <c r="O1387" i="12" s="1"/>
  <c r="N1387" i="12"/>
  <c r="N1371" i="11"/>
  <c r="O1371" i="12" s="1"/>
  <c r="N1371" i="12"/>
  <c r="N1355" i="11"/>
  <c r="O1355" i="12" s="1"/>
  <c r="N1355" i="12"/>
  <c r="N1339" i="11"/>
  <c r="O1339" i="12" s="1"/>
  <c r="N1339" i="12"/>
  <c r="N1323" i="11"/>
  <c r="O1323" i="12" s="1"/>
  <c r="N1323" i="12"/>
  <c r="N1307" i="11"/>
  <c r="O1307" i="12" s="1"/>
  <c r="N1307" i="12"/>
  <c r="N1291" i="11"/>
  <c r="O1291" i="12" s="1"/>
  <c r="N1291" i="12"/>
  <c r="N1275" i="11"/>
  <c r="O1275" i="12" s="1"/>
  <c r="N1275" i="12"/>
  <c r="N1259" i="11"/>
  <c r="O1259" i="12" s="1"/>
  <c r="N1259" i="12"/>
  <c r="N1243" i="11"/>
  <c r="O1243" i="12" s="1"/>
  <c r="N1243" i="12"/>
  <c r="N1227" i="11"/>
  <c r="O1227" i="12" s="1"/>
  <c r="N1227" i="12"/>
  <c r="N1211" i="11"/>
  <c r="O1211" i="12" s="1"/>
  <c r="N1211" i="12"/>
  <c r="N1195" i="11"/>
  <c r="O1195" i="12" s="1"/>
  <c r="N1195" i="12"/>
  <c r="N1179" i="11"/>
  <c r="O1179" i="12" s="1"/>
  <c r="N1179" i="12"/>
  <c r="N1163" i="11"/>
  <c r="O1163" i="12" s="1"/>
  <c r="N1163" i="12"/>
  <c r="N1147" i="11"/>
  <c r="O1147" i="12" s="1"/>
  <c r="N1147" i="12"/>
  <c r="N1131" i="11"/>
  <c r="O1131" i="12" s="1"/>
  <c r="N1131" i="12"/>
  <c r="N1115" i="11"/>
  <c r="O1115" i="12" s="1"/>
  <c r="N1115" i="12"/>
  <c r="N1099" i="11"/>
  <c r="O1099" i="12" s="1"/>
  <c r="N1099" i="12"/>
  <c r="N1083" i="11"/>
  <c r="O1083" i="12" s="1"/>
  <c r="N1083" i="12"/>
  <c r="N1067" i="11"/>
  <c r="O1067" i="12" s="1"/>
  <c r="N1067" i="12"/>
  <c r="N1051" i="11"/>
  <c r="O1051" i="12" s="1"/>
  <c r="N1051" i="12"/>
  <c r="N1035" i="11"/>
  <c r="O1035" i="12" s="1"/>
  <c r="N1035" i="12"/>
  <c r="N1019" i="11"/>
  <c r="O1019" i="12" s="1"/>
  <c r="N1019" i="12"/>
  <c r="N1003" i="11"/>
  <c r="O1003" i="12" s="1"/>
  <c r="N1003" i="12"/>
  <c r="N987" i="11"/>
  <c r="O987" i="12" s="1"/>
  <c r="N987" i="12"/>
  <c r="N971" i="11"/>
  <c r="O971" i="12" s="1"/>
  <c r="N971" i="12"/>
  <c r="N955" i="11"/>
  <c r="O955" i="12" s="1"/>
  <c r="N955" i="12"/>
  <c r="N939" i="11"/>
  <c r="O939" i="12" s="1"/>
  <c r="N939" i="12"/>
  <c r="N923" i="11"/>
  <c r="O923" i="12" s="1"/>
  <c r="N923" i="12"/>
  <c r="N907" i="11"/>
  <c r="O907" i="12" s="1"/>
  <c r="N907" i="12"/>
  <c r="N891" i="11"/>
  <c r="O891" i="12" s="1"/>
  <c r="N891" i="12"/>
  <c r="N859" i="11"/>
  <c r="O859" i="12" s="1"/>
  <c r="N859" i="12"/>
  <c r="N843" i="11"/>
  <c r="O843" i="12" s="1"/>
  <c r="N843" i="12"/>
  <c r="N811" i="11"/>
  <c r="O811" i="12" s="1"/>
  <c r="N811" i="12"/>
  <c r="N795" i="11"/>
  <c r="O795" i="12" s="1"/>
  <c r="N795" i="12"/>
  <c r="N763" i="11"/>
  <c r="O763" i="12" s="1"/>
  <c r="N763" i="12"/>
  <c r="N747" i="11"/>
  <c r="O747" i="12" s="1"/>
  <c r="N747" i="12"/>
  <c r="N731" i="11"/>
  <c r="O731" i="12" s="1"/>
  <c r="N731" i="12"/>
  <c r="N715" i="11"/>
  <c r="O715" i="12" s="1"/>
  <c r="N715" i="12"/>
  <c r="N699" i="11"/>
  <c r="O699" i="12" s="1"/>
  <c r="N699" i="12"/>
  <c r="N683" i="11"/>
  <c r="O683" i="12" s="1"/>
  <c r="N683" i="12"/>
  <c r="N651" i="11"/>
  <c r="O651" i="12" s="1"/>
  <c r="N651" i="12"/>
  <c r="N635" i="11"/>
  <c r="O635" i="12" s="1"/>
  <c r="N635" i="12"/>
  <c r="N587" i="11"/>
  <c r="O587" i="12" s="1"/>
  <c r="N587" i="12"/>
  <c r="N571" i="11"/>
  <c r="O571" i="12" s="1"/>
  <c r="N571" i="12"/>
  <c r="N555" i="11"/>
  <c r="O555" i="12" s="1"/>
  <c r="N555" i="12"/>
  <c r="N539" i="11"/>
  <c r="O539" i="12" s="1"/>
  <c r="N539" i="12"/>
  <c r="N523" i="11"/>
  <c r="O523" i="12" s="1"/>
  <c r="N523" i="12"/>
  <c r="N507" i="11"/>
  <c r="O507" i="12" s="1"/>
  <c r="N507" i="12"/>
  <c r="N491" i="11"/>
  <c r="O491" i="12" s="1"/>
  <c r="N491" i="12"/>
  <c r="N475" i="11"/>
  <c r="O475" i="12" s="1"/>
  <c r="N475" i="12"/>
  <c r="N459" i="11"/>
  <c r="O459" i="12" s="1"/>
  <c r="N459" i="12"/>
  <c r="N427" i="11"/>
  <c r="O427" i="12" s="1"/>
  <c r="N427" i="12"/>
  <c r="N411" i="11"/>
  <c r="O411" i="12" s="1"/>
  <c r="N411" i="12"/>
  <c r="N395" i="11"/>
  <c r="O395" i="12" s="1"/>
  <c r="N395" i="12"/>
  <c r="N379" i="11"/>
  <c r="O379" i="12" s="1"/>
  <c r="N379" i="12"/>
  <c r="N347" i="11"/>
  <c r="O347" i="12" s="1"/>
  <c r="N347" i="12"/>
  <c r="N331" i="11"/>
  <c r="O331" i="12" s="1"/>
  <c r="N331" i="12"/>
  <c r="N315" i="11"/>
  <c r="O315" i="12" s="1"/>
  <c r="N315" i="12"/>
  <c r="N299" i="11"/>
  <c r="O299" i="12" s="1"/>
  <c r="N299" i="12"/>
  <c r="N283" i="11"/>
  <c r="O283" i="12" s="1"/>
  <c r="N283" i="12"/>
  <c r="N267" i="11"/>
  <c r="O267" i="12" s="1"/>
  <c r="N267" i="12"/>
  <c r="N251" i="11"/>
  <c r="O251" i="12" s="1"/>
  <c r="N251" i="12"/>
  <c r="N235" i="11"/>
  <c r="O235" i="12" s="1"/>
  <c r="N235" i="12"/>
  <c r="N219" i="11"/>
  <c r="O219" i="12" s="1"/>
  <c r="N219" i="12"/>
  <c r="N203" i="11"/>
  <c r="O203" i="12" s="1"/>
  <c r="N203" i="12"/>
  <c r="N187" i="11"/>
  <c r="O187" i="12" s="1"/>
  <c r="N187" i="12"/>
  <c r="N171" i="11"/>
  <c r="O171" i="12" s="1"/>
  <c r="N171" i="12"/>
  <c r="N155" i="11"/>
  <c r="O155" i="12" s="1"/>
  <c r="N155" i="12"/>
  <c r="N139" i="11"/>
  <c r="O139" i="12" s="1"/>
  <c r="N139" i="12"/>
  <c r="N123" i="11"/>
  <c r="O123" i="12" s="1"/>
  <c r="N123" i="12"/>
  <c r="N91" i="11"/>
  <c r="O91" i="12" s="1"/>
  <c r="N91" i="12"/>
  <c r="N75" i="11"/>
  <c r="O75" i="12" s="1"/>
  <c r="N75" i="12"/>
  <c r="N59" i="11"/>
  <c r="O59" i="12" s="1"/>
  <c r="N59" i="12"/>
  <c r="N43" i="11"/>
  <c r="N43" i="12"/>
  <c r="N27" i="11"/>
  <c r="O27" i="12" s="1"/>
  <c r="N27" i="12"/>
  <c r="N11" i="11"/>
  <c r="N11" i="12"/>
  <c r="N1594" i="12"/>
  <c r="N1484" i="12"/>
  <c r="N1194" i="12"/>
  <c r="N1066" i="12"/>
  <c r="N190" i="12"/>
  <c r="N1978" i="11"/>
  <c r="O1978" i="12" s="1"/>
  <c r="N1978" i="12"/>
  <c r="N1946" i="11"/>
  <c r="O1946" i="12" s="1"/>
  <c r="N1946" i="12"/>
  <c r="N1914" i="11"/>
  <c r="O1914" i="12" s="1"/>
  <c r="N1914" i="12"/>
  <c r="N1898" i="11"/>
  <c r="O1898" i="12" s="1"/>
  <c r="N1898" i="12"/>
  <c r="N1866" i="11"/>
  <c r="O1866" i="12" s="1"/>
  <c r="N1866" i="12"/>
  <c r="N1834" i="11"/>
  <c r="O1834" i="12" s="1"/>
  <c r="N1834" i="12"/>
  <c r="N1802" i="11"/>
  <c r="O1802" i="12" s="1"/>
  <c r="N1802" i="12"/>
  <c r="N1786" i="11"/>
  <c r="O1786" i="12" s="1"/>
  <c r="N1786" i="12"/>
  <c r="N1770" i="11"/>
  <c r="O1770" i="12" s="1"/>
  <c r="N1770" i="12"/>
  <c r="N1754" i="11"/>
  <c r="O1754" i="12" s="1"/>
  <c r="N1754" i="12"/>
  <c r="N1722" i="11"/>
  <c r="O1722" i="12" s="1"/>
  <c r="N1722" i="12"/>
  <c r="N1690" i="11"/>
  <c r="O1690" i="12" s="1"/>
  <c r="N1690" i="12"/>
  <c r="N1674" i="11"/>
  <c r="O1674" i="12" s="1"/>
  <c r="N1674" i="12"/>
  <c r="N1642" i="11"/>
  <c r="O1642" i="12" s="1"/>
  <c r="N1642" i="12"/>
  <c r="N1626" i="11"/>
  <c r="O1626" i="12" s="1"/>
  <c r="N1626" i="12"/>
  <c r="N1610" i="11"/>
  <c r="O1610" i="12" s="1"/>
  <c r="N1610" i="12"/>
  <c r="N1578" i="11"/>
  <c r="O1578" i="12" s="1"/>
  <c r="N1578" i="12"/>
  <c r="N1562" i="11"/>
  <c r="O1562" i="12" s="1"/>
  <c r="N1562" i="12"/>
  <c r="N1546" i="11"/>
  <c r="O1546" i="12" s="1"/>
  <c r="N1546" i="12"/>
  <c r="N1530" i="11"/>
  <c r="O1530" i="12" s="1"/>
  <c r="N1530" i="12"/>
  <c r="N1498" i="11"/>
  <c r="O1498" i="12" s="1"/>
  <c r="N1498" i="12"/>
  <c r="N1466" i="11"/>
  <c r="O1466" i="12" s="1"/>
  <c r="N1466" i="12"/>
  <c r="N1450" i="11"/>
  <c r="O1450" i="12" s="1"/>
  <c r="N1450" i="12"/>
  <c r="N1434" i="11"/>
  <c r="O1434" i="12" s="1"/>
  <c r="N1434" i="12"/>
  <c r="N1402" i="11"/>
  <c r="O1402" i="12" s="1"/>
  <c r="N1402" i="12"/>
  <c r="N1370" i="11"/>
  <c r="O1370" i="12" s="1"/>
  <c r="N1370" i="12"/>
  <c r="N1338" i="11"/>
  <c r="O1338" i="12" s="1"/>
  <c r="N1338" i="12"/>
  <c r="N1322" i="11"/>
  <c r="O1322" i="12" s="1"/>
  <c r="N1322" i="12"/>
  <c r="N1290" i="11"/>
  <c r="O1290" i="12" s="1"/>
  <c r="N1290" i="12"/>
  <c r="N1274" i="11"/>
  <c r="O1274" i="12" s="1"/>
  <c r="N1274" i="12"/>
  <c r="N1258" i="11"/>
  <c r="O1258" i="12" s="1"/>
  <c r="N1258" i="12"/>
  <c r="N1242" i="11"/>
  <c r="O1242" i="12" s="1"/>
  <c r="N1242" i="12"/>
  <c r="N1226" i="11"/>
  <c r="O1226" i="12" s="1"/>
  <c r="N1226" i="12"/>
  <c r="N1210" i="11"/>
  <c r="O1210" i="12" s="1"/>
  <c r="N1210" i="12"/>
  <c r="N1178" i="11"/>
  <c r="O1178" i="12" s="1"/>
  <c r="N1178" i="12"/>
  <c r="N1146" i="11"/>
  <c r="O1146" i="12" s="1"/>
  <c r="N1146" i="12"/>
  <c r="N1130" i="11"/>
  <c r="O1130" i="12" s="1"/>
  <c r="N1130" i="12"/>
  <c r="N1114" i="11"/>
  <c r="O1114" i="12" s="1"/>
  <c r="N1114" i="12"/>
  <c r="N1098" i="11"/>
  <c r="O1098" i="12" s="1"/>
  <c r="N1098" i="12"/>
  <c r="N1082" i="11"/>
  <c r="O1082" i="12" s="1"/>
  <c r="N1082" i="12"/>
  <c r="N1050" i="11"/>
  <c r="O1050" i="12" s="1"/>
  <c r="N1050" i="12"/>
  <c r="N1034" i="11"/>
  <c r="O1034" i="12" s="1"/>
  <c r="N1034" i="12"/>
  <c r="N1002" i="11"/>
  <c r="O1002" i="12" s="1"/>
  <c r="N1002" i="12"/>
  <c r="N986" i="11"/>
  <c r="O986" i="12" s="1"/>
  <c r="N986" i="12"/>
  <c r="N970" i="11"/>
  <c r="O970" i="12" s="1"/>
  <c r="N970" i="12"/>
  <c r="N954" i="11"/>
  <c r="O954" i="12" s="1"/>
  <c r="N954" i="12"/>
  <c r="N1951" i="12"/>
  <c r="N1820" i="12"/>
  <c r="N1483" i="12"/>
  <c r="N443" i="12"/>
  <c r="N367" i="12"/>
  <c r="N1959" i="11"/>
  <c r="O1959" i="12" s="1"/>
  <c r="N1959" i="12"/>
  <c r="N1863" i="11"/>
  <c r="O1863" i="12" s="1"/>
  <c r="N1863" i="12"/>
  <c r="N1831" i="11"/>
  <c r="O1831" i="12" s="1"/>
  <c r="N1831" i="12"/>
  <c r="N1735" i="11"/>
  <c r="O1735" i="12" s="1"/>
  <c r="N1735" i="12"/>
  <c r="N1719" i="11"/>
  <c r="O1719" i="12" s="1"/>
  <c r="N1719" i="12"/>
  <c r="N1703" i="11"/>
  <c r="O1703" i="12" s="1"/>
  <c r="N1703" i="12"/>
  <c r="N1607" i="11"/>
  <c r="O1607" i="12" s="1"/>
  <c r="N1607" i="12"/>
  <c r="N1559" i="11"/>
  <c r="O1559" i="12" s="1"/>
  <c r="N1559" i="12"/>
  <c r="N1527" i="11"/>
  <c r="O1527" i="12" s="1"/>
  <c r="N1527" i="12"/>
  <c r="N1447" i="11"/>
  <c r="O1447" i="12" s="1"/>
  <c r="N1447" i="12"/>
  <c r="N1431" i="11"/>
  <c r="O1431" i="12" s="1"/>
  <c r="N1431" i="12"/>
  <c r="N1415" i="11"/>
  <c r="O1415" i="12" s="1"/>
  <c r="N1415" i="12"/>
  <c r="N1399" i="11"/>
  <c r="O1399" i="12" s="1"/>
  <c r="N1399" i="12"/>
  <c r="N1383" i="11"/>
  <c r="O1383" i="12" s="1"/>
  <c r="N1383" i="12"/>
  <c r="N1367" i="11"/>
  <c r="O1367" i="12" s="1"/>
  <c r="N1367" i="12"/>
  <c r="N1351" i="11"/>
  <c r="O1351" i="12" s="1"/>
  <c r="N1351" i="12"/>
  <c r="N1335" i="11"/>
  <c r="O1335" i="12" s="1"/>
  <c r="N1335" i="12"/>
  <c r="N1319" i="11"/>
  <c r="O1319" i="12" s="1"/>
  <c r="N1319" i="12"/>
  <c r="N1303" i="11"/>
  <c r="O1303" i="12" s="1"/>
  <c r="N1303" i="12"/>
  <c r="N1287" i="11"/>
  <c r="O1287" i="12" s="1"/>
  <c r="N1287" i="12"/>
  <c r="N1271" i="11"/>
  <c r="O1271" i="12" s="1"/>
  <c r="N1271" i="12"/>
  <c r="N1255" i="11"/>
  <c r="O1255" i="12" s="1"/>
  <c r="N1255" i="12"/>
  <c r="N1239" i="11"/>
  <c r="O1239" i="12" s="1"/>
  <c r="N1239" i="12"/>
  <c r="N1223" i="11"/>
  <c r="O1223" i="12" s="1"/>
  <c r="N1223" i="12"/>
  <c r="N1207" i="11"/>
  <c r="O1207" i="12" s="1"/>
  <c r="N1207" i="12"/>
  <c r="N1191" i="11"/>
  <c r="O1191" i="12" s="1"/>
  <c r="N1191" i="12"/>
  <c r="N1175" i="11"/>
  <c r="O1175" i="12" s="1"/>
  <c r="N1175" i="12"/>
  <c r="N1159" i="11"/>
  <c r="O1159" i="12" s="1"/>
  <c r="N1159" i="12"/>
  <c r="N1143" i="11"/>
  <c r="O1143" i="12" s="1"/>
  <c r="N1143" i="12"/>
  <c r="N1127" i="11"/>
  <c r="O1127" i="12" s="1"/>
  <c r="N1127" i="12"/>
  <c r="N1111" i="11"/>
  <c r="O1111" i="12" s="1"/>
  <c r="N1111" i="12"/>
  <c r="N1095" i="11"/>
  <c r="O1095" i="12" s="1"/>
  <c r="N1095" i="12"/>
  <c r="N1079" i="11"/>
  <c r="O1079" i="12" s="1"/>
  <c r="N1079" i="12"/>
  <c r="N1063" i="11"/>
  <c r="O1063" i="12" s="1"/>
  <c r="N1063" i="12"/>
  <c r="N1047" i="11"/>
  <c r="O1047" i="12" s="1"/>
  <c r="N1047" i="12"/>
  <c r="N1031" i="11"/>
  <c r="O1031" i="12" s="1"/>
  <c r="N1031" i="12"/>
  <c r="N1015" i="11"/>
  <c r="O1015" i="12" s="1"/>
  <c r="N1015" i="12"/>
  <c r="N999" i="11"/>
  <c r="O999" i="12" s="1"/>
  <c r="N999" i="12"/>
  <c r="N983" i="11"/>
  <c r="O983" i="12" s="1"/>
  <c r="N983" i="12"/>
  <c r="N967" i="11"/>
  <c r="O967" i="12" s="1"/>
  <c r="N967" i="12"/>
  <c r="N935" i="11"/>
  <c r="O935" i="12" s="1"/>
  <c r="N935" i="12"/>
  <c r="N919" i="11"/>
  <c r="O919" i="12" s="1"/>
  <c r="N919" i="12"/>
  <c r="N887" i="11"/>
  <c r="O887" i="12" s="1"/>
  <c r="N887" i="12"/>
  <c r="N871" i="11"/>
  <c r="O871" i="12" s="1"/>
  <c r="N871" i="12"/>
  <c r="N855" i="11"/>
  <c r="O855" i="12" s="1"/>
  <c r="N855" i="12"/>
  <c r="N823" i="11"/>
  <c r="O823" i="12" s="1"/>
  <c r="N823" i="12"/>
  <c r="N791" i="11"/>
  <c r="O791" i="12" s="1"/>
  <c r="N791" i="12"/>
  <c r="N775" i="11"/>
  <c r="O775" i="12" s="1"/>
  <c r="N775" i="12"/>
  <c r="N759" i="11"/>
  <c r="O759" i="12" s="1"/>
  <c r="N759" i="12"/>
  <c r="N727" i="11"/>
  <c r="O727" i="12" s="1"/>
  <c r="N727" i="12"/>
  <c r="N695" i="11"/>
  <c r="O695" i="12" s="1"/>
  <c r="N695" i="12"/>
  <c r="N679" i="11"/>
  <c r="O679" i="12" s="1"/>
  <c r="N679" i="12"/>
  <c r="N663" i="11"/>
  <c r="O663" i="12" s="1"/>
  <c r="N663" i="12"/>
  <c r="N647" i="11"/>
  <c r="O647" i="12" s="1"/>
  <c r="N647" i="12"/>
  <c r="N631" i="11"/>
  <c r="O631" i="12" s="1"/>
  <c r="N631" i="12"/>
  <c r="N615" i="11"/>
  <c r="O615" i="12" s="1"/>
  <c r="N615" i="12"/>
  <c r="N599" i="11"/>
  <c r="O599" i="12" s="1"/>
  <c r="N599" i="12"/>
  <c r="N583" i="11"/>
  <c r="O583" i="12" s="1"/>
  <c r="N583" i="12"/>
  <c r="N567" i="11"/>
  <c r="O567" i="12" s="1"/>
  <c r="N567" i="12"/>
  <c r="N551" i="11"/>
  <c r="O551" i="12" s="1"/>
  <c r="N551" i="12"/>
  <c r="N503" i="11"/>
  <c r="O503" i="12" s="1"/>
  <c r="N503" i="12"/>
  <c r="N487" i="11"/>
  <c r="O487" i="12" s="1"/>
  <c r="N487" i="12"/>
  <c r="N471" i="11"/>
  <c r="O471" i="12" s="1"/>
  <c r="N471" i="12"/>
  <c r="N455" i="11"/>
  <c r="O455" i="12" s="1"/>
  <c r="N455" i="12"/>
  <c r="N407" i="11"/>
  <c r="O407" i="12" s="1"/>
  <c r="N407" i="12"/>
  <c r="N391" i="11"/>
  <c r="O391" i="12" s="1"/>
  <c r="N391" i="12"/>
  <c r="N327" i="11"/>
  <c r="O327" i="12" s="1"/>
  <c r="N327" i="12"/>
  <c r="N311" i="11"/>
  <c r="O311" i="12" s="1"/>
  <c r="N311" i="12"/>
  <c r="N295" i="11"/>
  <c r="O295" i="12" s="1"/>
  <c r="N295" i="12"/>
  <c r="N279" i="11"/>
  <c r="O279" i="12" s="1"/>
  <c r="N279" i="12"/>
  <c r="N263" i="11"/>
  <c r="O263" i="12" s="1"/>
  <c r="N263" i="12"/>
  <c r="N247" i="11"/>
  <c r="O247" i="12" s="1"/>
  <c r="N247" i="12"/>
  <c r="N231" i="11"/>
  <c r="O231" i="12" s="1"/>
  <c r="N231" i="12"/>
  <c r="N199" i="11"/>
  <c r="O199" i="12" s="1"/>
  <c r="N199" i="12"/>
  <c r="N183" i="11"/>
  <c r="O183" i="12" s="1"/>
  <c r="N183" i="12"/>
  <c r="N167" i="11"/>
  <c r="N167" i="12"/>
  <c r="N135" i="11"/>
  <c r="O135" i="12" s="1"/>
  <c r="N135" i="12"/>
  <c r="N119" i="11"/>
  <c r="N119" i="12"/>
  <c r="N103" i="11"/>
  <c r="O103" i="12" s="1"/>
  <c r="N103" i="12"/>
  <c r="N87" i="11"/>
  <c r="O87" i="12" s="1"/>
  <c r="N87" i="12"/>
  <c r="N71" i="11"/>
  <c r="N71" i="12"/>
  <c r="N39" i="11"/>
  <c r="O39" i="12" s="1"/>
  <c r="N39" i="12"/>
  <c r="N23" i="11"/>
  <c r="O23" i="12" s="1"/>
  <c r="N23" i="12"/>
  <c r="N7" i="11"/>
  <c r="N7" i="12"/>
  <c r="N1927" i="12"/>
  <c r="N1895" i="12"/>
  <c r="N1783" i="12"/>
  <c r="N1671" i="12"/>
  <c r="N1575" i="12"/>
  <c r="N1511" i="12"/>
  <c r="N1477" i="12"/>
  <c r="N1299" i="12"/>
  <c r="N1058" i="12"/>
  <c r="N1011" i="12"/>
  <c r="N918" i="12"/>
  <c r="N867" i="12"/>
  <c r="N711" i="12"/>
  <c r="N534" i="12"/>
  <c r="N357" i="12"/>
  <c r="N294" i="12"/>
  <c r="N35" i="12"/>
  <c r="N1974" i="11"/>
  <c r="O1974" i="12" s="1"/>
  <c r="N1974" i="12"/>
  <c r="N1958" i="11"/>
  <c r="O1958" i="12" s="1"/>
  <c r="N1958" i="12"/>
  <c r="N1942" i="11"/>
  <c r="O1942" i="12" s="1"/>
  <c r="N1942" i="12"/>
  <c r="N1926" i="11"/>
  <c r="O1926" i="12" s="1"/>
  <c r="N1926" i="12"/>
  <c r="N1910" i="11"/>
  <c r="O1910" i="12" s="1"/>
  <c r="N1910" i="12"/>
  <c r="N1894" i="11"/>
  <c r="O1894" i="12" s="1"/>
  <c r="N1894" i="12"/>
  <c r="N1878" i="11"/>
  <c r="O1878" i="12" s="1"/>
  <c r="N1878" i="12"/>
  <c r="N1862" i="11"/>
  <c r="O1862" i="12" s="1"/>
  <c r="N1862" i="12"/>
  <c r="N1846" i="11"/>
  <c r="O1846" i="12" s="1"/>
  <c r="N1846" i="12"/>
  <c r="N1830" i="11"/>
  <c r="O1830" i="12" s="1"/>
  <c r="N1830" i="12"/>
  <c r="N1814" i="11"/>
  <c r="O1814" i="12" s="1"/>
  <c r="N1814" i="12"/>
  <c r="N1798" i="11"/>
  <c r="O1798" i="12" s="1"/>
  <c r="N1798" i="12"/>
  <c r="N1782" i="11"/>
  <c r="O1782" i="12" s="1"/>
  <c r="N1782" i="12"/>
  <c r="N1766" i="11"/>
  <c r="O1766" i="12" s="1"/>
  <c r="N1766" i="12"/>
  <c r="N1750" i="11"/>
  <c r="O1750" i="12" s="1"/>
  <c r="N1750" i="12"/>
  <c r="N1734" i="11"/>
  <c r="O1734" i="12" s="1"/>
  <c r="N1734" i="12"/>
  <c r="N1718" i="11"/>
  <c r="O1718" i="12" s="1"/>
  <c r="N1718" i="12"/>
  <c r="N1702" i="11"/>
  <c r="O1702" i="12" s="1"/>
  <c r="N1702" i="12"/>
  <c r="N1686" i="11"/>
  <c r="O1686" i="12" s="1"/>
  <c r="N1686" i="12"/>
  <c r="N1670" i="11"/>
  <c r="O1670" i="12" s="1"/>
  <c r="N1670" i="12"/>
  <c r="N1654" i="11"/>
  <c r="O1654" i="12" s="1"/>
  <c r="N1654" i="12"/>
  <c r="N1638" i="11"/>
  <c r="O1638" i="12" s="1"/>
  <c r="N1638" i="12"/>
  <c r="N1622" i="11"/>
  <c r="O1622" i="12" s="1"/>
  <c r="N1622" i="12"/>
  <c r="N1606" i="11"/>
  <c r="O1606" i="12" s="1"/>
  <c r="N1606" i="12"/>
  <c r="N1590" i="11"/>
  <c r="O1590" i="12" s="1"/>
  <c r="N1590" i="12"/>
  <c r="N1574" i="11"/>
  <c r="O1574" i="12" s="1"/>
  <c r="N1574" i="12"/>
  <c r="N1558" i="11"/>
  <c r="O1558" i="12" s="1"/>
  <c r="N1558" i="12"/>
  <c r="N1542" i="11"/>
  <c r="O1542" i="12" s="1"/>
  <c r="N1542" i="12"/>
  <c r="N1526" i="11"/>
  <c r="O1526" i="12" s="1"/>
  <c r="N1526" i="12"/>
  <c r="N1510" i="11"/>
  <c r="O1510" i="12" s="1"/>
  <c r="N1510" i="12"/>
  <c r="N1494" i="11"/>
  <c r="O1494" i="12" s="1"/>
  <c r="N1494" i="12"/>
  <c r="N1478" i="11"/>
  <c r="O1478" i="12" s="1"/>
  <c r="N1478" i="12"/>
  <c r="N1462" i="11"/>
  <c r="O1462" i="12" s="1"/>
  <c r="N1462" i="12"/>
  <c r="N1446" i="11"/>
  <c r="O1446" i="12" s="1"/>
  <c r="N1446" i="12"/>
  <c r="N1430" i="11"/>
  <c r="O1430" i="12" s="1"/>
  <c r="N1430" i="12"/>
  <c r="N1414" i="11"/>
  <c r="O1414" i="12" s="1"/>
  <c r="N1414" i="12"/>
  <c r="N1398" i="11"/>
  <c r="O1398" i="12" s="1"/>
  <c r="N1398" i="12"/>
  <c r="N1366" i="11"/>
  <c r="O1366" i="12" s="1"/>
  <c r="N1366" i="12"/>
  <c r="N1318" i="11"/>
  <c r="O1318" i="12" s="1"/>
  <c r="N1318" i="12"/>
  <c r="N1302" i="11"/>
  <c r="O1302" i="12" s="1"/>
  <c r="N1302" i="12"/>
  <c r="N1286" i="11"/>
  <c r="O1286" i="12" s="1"/>
  <c r="N1286" i="12"/>
  <c r="N1254" i="11"/>
  <c r="O1254" i="12" s="1"/>
  <c r="N1254" i="12"/>
  <c r="N1222" i="11"/>
  <c r="O1222" i="12" s="1"/>
  <c r="N1222" i="12"/>
  <c r="N1190" i="11"/>
  <c r="O1190" i="12" s="1"/>
  <c r="N1190" i="12"/>
  <c r="N1158" i="11"/>
  <c r="O1158" i="12" s="1"/>
  <c r="N1158" i="12"/>
  <c r="N1126" i="11"/>
  <c r="O1126" i="12" s="1"/>
  <c r="N1126" i="12"/>
  <c r="N1078" i="11"/>
  <c r="O1078" i="12" s="1"/>
  <c r="N1078" i="12"/>
  <c r="N1046" i="11"/>
  <c r="O1046" i="12" s="1"/>
  <c r="N1046" i="12"/>
  <c r="N1014" i="11"/>
  <c r="O1014" i="12" s="1"/>
  <c r="N1014" i="12"/>
  <c r="N966" i="11"/>
  <c r="O966" i="12" s="1"/>
  <c r="N966" i="12"/>
  <c r="N950" i="11"/>
  <c r="O950" i="12" s="1"/>
  <c r="N950" i="12"/>
  <c r="N934" i="11"/>
  <c r="O934" i="12" s="1"/>
  <c r="N934" i="12"/>
  <c r="N902" i="11"/>
  <c r="O902" i="12" s="1"/>
  <c r="N902" i="12"/>
  <c r="N886" i="11"/>
  <c r="O886" i="12" s="1"/>
  <c r="N886" i="12"/>
  <c r="N854" i="11"/>
  <c r="O854" i="12" s="1"/>
  <c r="N854" i="12"/>
  <c r="N790" i="11"/>
  <c r="O790" i="12" s="1"/>
  <c r="N790" i="12"/>
  <c r="N774" i="11"/>
  <c r="O774" i="12" s="1"/>
  <c r="N774" i="12"/>
  <c r="N758" i="11"/>
  <c r="O758" i="12" s="1"/>
  <c r="N758" i="12"/>
  <c r="N742" i="11"/>
  <c r="O742" i="12" s="1"/>
  <c r="N742" i="12"/>
  <c r="N726" i="11"/>
  <c r="O726" i="12" s="1"/>
  <c r="N726" i="12"/>
  <c r="N710" i="11"/>
  <c r="O710" i="12" s="1"/>
  <c r="N710" i="12"/>
  <c r="N694" i="11"/>
  <c r="O694" i="12" s="1"/>
  <c r="N694" i="12"/>
  <c r="N678" i="11"/>
  <c r="O678" i="12" s="1"/>
  <c r="N678" i="12"/>
  <c r="N662" i="11"/>
  <c r="O662" i="12" s="1"/>
  <c r="N662" i="12"/>
  <c r="N646" i="11"/>
  <c r="O646" i="12" s="1"/>
  <c r="N646" i="12"/>
  <c r="N598" i="11"/>
  <c r="O598" i="12" s="1"/>
  <c r="N598" i="12"/>
  <c r="N582" i="11"/>
  <c r="O582" i="12" s="1"/>
  <c r="N582" i="12"/>
  <c r="N566" i="11"/>
  <c r="O566" i="12" s="1"/>
  <c r="N566" i="12"/>
  <c r="N502" i="11"/>
  <c r="O502" i="12" s="1"/>
  <c r="N502" i="12"/>
  <c r="N486" i="11"/>
  <c r="O486" i="12" s="1"/>
  <c r="N486" i="12"/>
  <c r="N470" i="11"/>
  <c r="O470" i="12" s="1"/>
  <c r="N470" i="12"/>
  <c r="N454" i="11"/>
  <c r="O454" i="12" s="1"/>
  <c r="N454" i="12"/>
  <c r="N438" i="11"/>
  <c r="O438" i="12" s="1"/>
  <c r="N438" i="12"/>
  <c r="O422" i="12"/>
  <c r="N406" i="11"/>
  <c r="O406" i="12" s="1"/>
  <c r="N406" i="12"/>
  <c r="N390" i="11"/>
  <c r="O390" i="12" s="1"/>
  <c r="N390" i="12"/>
  <c r="N374" i="11"/>
  <c r="O374" i="12" s="1"/>
  <c r="N374" i="12"/>
  <c r="N358" i="11"/>
  <c r="O358" i="12" s="1"/>
  <c r="N358" i="12"/>
  <c r="N326" i="11"/>
  <c r="O326" i="12" s="1"/>
  <c r="N326" i="12"/>
  <c r="N310" i="11"/>
  <c r="O310" i="12" s="1"/>
  <c r="N310" i="12"/>
  <c r="N278" i="11"/>
  <c r="O278" i="12" s="1"/>
  <c r="N278" i="12"/>
  <c r="N246" i="11"/>
  <c r="O246" i="12" s="1"/>
  <c r="N246" i="12"/>
  <c r="N230" i="11"/>
  <c r="O230" i="12" s="1"/>
  <c r="N230" i="12"/>
  <c r="N214" i="11"/>
  <c r="O214" i="12" s="1"/>
  <c r="N214" i="12"/>
  <c r="N198" i="11"/>
  <c r="O198" i="12" s="1"/>
  <c r="N198" i="12"/>
  <c r="N182" i="11"/>
  <c r="O182" i="12" s="1"/>
  <c r="N182" i="12"/>
  <c r="N166" i="11"/>
  <c r="O166" i="12" s="1"/>
  <c r="N166" i="12"/>
  <c r="N150" i="11"/>
  <c r="O150" i="12" s="1"/>
  <c r="N150" i="12"/>
  <c r="N134" i="11"/>
  <c r="O134" i="12" s="1"/>
  <c r="N134" i="12"/>
  <c r="N118" i="11"/>
  <c r="O118" i="12" s="1"/>
  <c r="N118" i="12"/>
  <c r="N70" i="11"/>
  <c r="O70" i="12" s="1"/>
  <c r="N70" i="12"/>
  <c r="N54" i="11"/>
  <c r="O54" i="12" s="1"/>
  <c r="N54" i="12"/>
  <c r="N22" i="11"/>
  <c r="N22" i="12"/>
  <c r="N6" i="11"/>
  <c r="O6" i="12" s="1"/>
  <c r="N6" i="12"/>
  <c r="N1539" i="12"/>
  <c r="N1334" i="12"/>
  <c r="N1174" i="12"/>
  <c r="N1139" i="12"/>
  <c r="N707" i="12"/>
  <c r="N102" i="12"/>
  <c r="N1973" i="11"/>
  <c r="O1973" i="12" s="1"/>
  <c r="N1973" i="12"/>
  <c r="N1877" i="11"/>
  <c r="O1877" i="12" s="1"/>
  <c r="N1877" i="12"/>
  <c r="N1861" i="11"/>
  <c r="O1861" i="12" s="1"/>
  <c r="N1861" i="12"/>
  <c r="N1765" i="11"/>
  <c r="O1765" i="12" s="1"/>
  <c r="N1765" i="12"/>
  <c r="N1733" i="11"/>
  <c r="O1733" i="12" s="1"/>
  <c r="N1733" i="12"/>
  <c r="N1653" i="11"/>
  <c r="O1653" i="12" s="1"/>
  <c r="N1653" i="12"/>
  <c r="N1605" i="11"/>
  <c r="O1605" i="12" s="1"/>
  <c r="N1605" i="12"/>
  <c r="N1525" i="11"/>
  <c r="O1525" i="12" s="1"/>
  <c r="N1525" i="12"/>
  <c r="N1509" i="11"/>
  <c r="O1509" i="12" s="1"/>
  <c r="N1509" i="12"/>
  <c r="N1493" i="11"/>
  <c r="O1493" i="12" s="1"/>
  <c r="N1493" i="12"/>
  <c r="N1445" i="11"/>
  <c r="O1445" i="12" s="1"/>
  <c r="N1445" i="12"/>
  <c r="N1429" i="11"/>
  <c r="O1429" i="12" s="1"/>
  <c r="N1429" i="12"/>
  <c r="N1397" i="11"/>
  <c r="O1397" i="12" s="1"/>
  <c r="N1397" i="12"/>
  <c r="N1365" i="11"/>
  <c r="O1365" i="12" s="1"/>
  <c r="N1365" i="12"/>
  <c r="N1349" i="11"/>
  <c r="O1349" i="12" s="1"/>
  <c r="N1349" i="12"/>
  <c r="N1301" i="11"/>
  <c r="O1301" i="12" s="1"/>
  <c r="N1301" i="12"/>
  <c r="N1189" i="11"/>
  <c r="O1189" i="12" s="1"/>
  <c r="N1189" i="12"/>
  <c r="N1173" i="11"/>
  <c r="O1173" i="12" s="1"/>
  <c r="N1173" i="12"/>
  <c r="N1157" i="11"/>
  <c r="O1157" i="12" s="1"/>
  <c r="N1157" i="12"/>
  <c r="N1125" i="11"/>
  <c r="O1125" i="12" s="1"/>
  <c r="N1125" i="12"/>
  <c r="N1109" i="11"/>
  <c r="O1109" i="12" s="1"/>
  <c r="N1109" i="12"/>
  <c r="N1077" i="11"/>
  <c r="O1077" i="12" s="1"/>
  <c r="N1077" i="12"/>
  <c r="N1045" i="11"/>
  <c r="O1045" i="12" s="1"/>
  <c r="N1045" i="12"/>
  <c r="N1029" i="11"/>
  <c r="O1029" i="12" s="1"/>
  <c r="N1029" i="12"/>
  <c r="N1013" i="11"/>
  <c r="O1013" i="12" s="1"/>
  <c r="N1013" i="12"/>
  <c r="N965" i="11"/>
  <c r="O965" i="12" s="1"/>
  <c r="N965" i="12"/>
  <c r="N949" i="11"/>
  <c r="O949" i="12" s="1"/>
  <c r="N949" i="12"/>
  <c r="N933" i="11"/>
  <c r="O933" i="12" s="1"/>
  <c r="N933" i="12"/>
  <c r="N885" i="11"/>
  <c r="O885" i="12" s="1"/>
  <c r="N885" i="12"/>
  <c r="N853" i="11"/>
  <c r="O853" i="12" s="1"/>
  <c r="N853" i="12"/>
  <c r="N837" i="11"/>
  <c r="O837" i="12" s="1"/>
  <c r="N837" i="12"/>
  <c r="N821" i="11"/>
  <c r="O821" i="12" s="1"/>
  <c r="N821" i="12"/>
  <c r="N789" i="11"/>
  <c r="O789" i="12" s="1"/>
  <c r="N789" i="12"/>
  <c r="N773" i="11"/>
  <c r="O773" i="12" s="1"/>
  <c r="N773" i="12"/>
  <c r="N757" i="11"/>
  <c r="O757" i="12" s="1"/>
  <c r="N757" i="12"/>
  <c r="N741" i="11"/>
  <c r="O741" i="12" s="1"/>
  <c r="N741" i="12"/>
  <c r="N725" i="11"/>
  <c r="O725" i="12" s="1"/>
  <c r="N725" i="12"/>
  <c r="N709" i="11"/>
  <c r="O709" i="12" s="1"/>
  <c r="N709" i="12"/>
  <c r="N693" i="11"/>
  <c r="O693" i="12" s="1"/>
  <c r="N693" i="12"/>
  <c r="N677" i="11"/>
  <c r="O677" i="12" s="1"/>
  <c r="N677" i="12"/>
  <c r="N661" i="11"/>
  <c r="O661" i="12" s="1"/>
  <c r="N661" i="12"/>
  <c r="N645" i="11"/>
  <c r="O645" i="12" s="1"/>
  <c r="N645" i="12"/>
  <c r="N629" i="11"/>
  <c r="O629" i="12" s="1"/>
  <c r="N629" i="12"/>
  <c r="N613" i="11"/>
  <c r="O613" i="12" s="1"/>
  <c r="N613" i="12"/>
  <c r="N597" i="11"/>
  <c r="O597" i="12" s="1"/>
  <c r="N597" i="12"/>
  <c r="N581" i="11"/>
  <c r="O581" i="12" s="1"/>
  <c r="N581" i="12"/>
  <c r="N565" i="11"/>
  <c r="O565" i="12" s="1"/>
  <c r="N565" i="12"/>
  <c r="N549" i="11"/>
  <c r="O549" i="12" s="1"/>
  <c r="N549" i="12"/>
  <c r="N533" i="11"/>
  <c r="O533" i="12" s="1"/>
  <c r="N533" i="12"/>
  <c r="N517" i="11"/>
  <c r="O517" i="12" s="1"/>
  <c r="N517" i="12"/>
  <c r="N501" i="11"/>
  <c r="O501" i="12" s="1"/>
  <c r="N501" i="12"/>
  <c r="N485" i="11"/>
  <c r="O485" i="12" s="1"/>
  <c r="N485" i="12"/>
  <c r="N469" i="11"/>
  <c r="O469" i="12" s="1"/>
  <c r="N469" i="12"/>
  <c r="N453" i="11"/>
  <c r="O453" i="12" s="1"/>
  <c r="N453" i="12"/>
  <c r="N437" i="11"/>
  <c r="O437" i="12" s="1"/>
  <c r="N437" i="12"/>
  <c r="N421" i="11"/>
  <c r="O421" i="12" s="1"/>
  <c r="N421" i="12"/>
  <c r="N389" i="11"/>
  <c r="O389" i="12" s="1"/>
  <c r="N389" i="12"/>
  <c r="N373" i="11"/>
  <c r="O373" i="12" s="1"/>
  <c r="N373" i="12"/>
  <c r="O357" i="12"/>
  <c r="N325" i="11"/>
  <c r="N325" i="12"/>
  <c r="N309" i="11"/>
  <c r="O309" i="12" s="1"/>
  <c r="N309" i="12"/>
  <c r="N277" i="11"/>
  <c r="O277" i="12" s="1"/>
  <c r="N277" i="12"/>
  <c r="N261" i="11"/>
  <c r="O261" i="12" s="1"/>
  <c r="N261" i="12"/>
  <c r="N245" i="11"/>
  <c r="O245" i="12" s="1"/>
  <c r="N245" i="12"/>
  <c r="N213" i="11"/>
  <c r="O213" i="12" s="1"/>
  <c r="N213" i="12"/>
  <c r="N165" i="11"/>
  <c r="O165" i="12" s="1"/>
  <c r="N165" i="12"/>
  <c r="N149" i="11"/>
  <c r="N149" i="12"/>
  <c r="N133" i="11"/>
  <c r="O133" i="12" s="1"/>
  <c r="N133" i="12"/>
  <c r="N117" i="11"/>
  <c r="N117" i="12"/>
  <c r="N101" i="11"/>
  <c r="O101" i="12" s="1"/>
  <c r="N101" i="12"/>
  <c r="N85" i="11"/>
  <c r="O85" i="12" s="1"/>
  <c r="N85" i="12"/>
  <c r="N69" i="11"/>
  <c r="O69" i="12" s="1"/>
  <c r="N69" i="12"/>
  <c r="O53" i="12"/>
  <c r="N37" i="11"/>
  <c r="N37" i="12"/>
  <c r="N21" i="11"/>
  <c r="O21" i="12" s="1"/>
  <c r="N21" i="12"/>
  <c r="N5" i="11"/>
  <c r="N5" i="12"/>
  <c r="N1813" i="12"/>
  <c r="N1751" i="12"/>
  <c r="N1637" i="12"/>
  <c r="N1571" i="12"/>
  <c r="N1536" i="12"/>
  <c r="N1333" i="12"/>
  <c r="N1217" i="12"/>
  <c r="N1138" i="12"/>
  <c r="N1094" i="12"/>
  <c r="N807" i="12"/>
  <c r="N755" i="12"/>
  <c r="N705" i="12"/>
  <c r="N579" i="12"/>
  <c r="N343" i="12"/>
  <c r="N288" i="12"/>
  <c r="N151" i="12"/>
  <c r="N96" i="12"/>
  <c r="N1987" i="11"/>
  <c r="O1987" i="12" s="1"/>
  <c r="N1987" i="12"/>
  <c r="N1923" i="11"/>
  <c r="O1923" i="12" s="1"/>
  <c r="N1923" i="12"/>
  <c r="N1875" i="11"/>
  <c r="O1875" i="12" s="1"/>
  <c r="N1875" i="12"/>
  <c r="N1811" i="11"/>
  <c r="O1811" i="12" s="1"/>
  <c r="N1811" i="12"/>
  <c r="N1763" i="11"/>
  <c r="O1763" i="12" s="1"/>
  <c r="N1763" i="12"/>
  <c r="N1747" i="11"/>
  <c r="O1747" i="12" s="1"/>
  <c r="N1747" i="12"/>
  <c r="N1715" i="11"/>
  <c r="O1715" i="12" s="1"/>
  <c r="N1715" i="12"/>
  <c r="N1651" i="11"/>
  <c r="O1651" i="12" s="1"/>
  <c r="N1651" i="12"/>
  <c r="N1523" i="11"/>
  <c r="O1523" i="12" s="1"/>
  <c r="N1523" i="12"/>
  <c r="N1507" i="11"/>
  <c r="O1507" i="12" s="1"/>
  <c r="N1507" i="12"/>
  <c r="N1395" i="11"/>
  <c r="O1395" i="12" s="1"/>
  <c r="N1395" i="12"/>
  <c r="N1315" i="11"/>
  <c r="O1315" i="12" s="1"/>
  <c r="N1315" i="12"/>
  <c r="N1027" i="11"/>
  <c r="O1027" i="12" s="1"/>
  <c r="N1027" i="12"/>
  <c r="N995" i="11"/>
  <c r="O995" i="12" s="1"/>
  <c r="N995" i="12"/>
  <c r="N963" i="11"/>
  <c r="O963" i="12" s="1"/>
  <c r="N963" i="12"/>
  <c r="N915" i="11"/>
  <c r="O915" i="12" s="1"/>
  <c r="N915" i="12"/>
  <c r="N899" i="11"/>
  <c r="O899" i="12" s="1"/>
  <c r="N899" i="12"/>
  <c r="N883" i="11"/>
  <c r="O883" i="12" s="1"/>
  <c r="N883" i="12"/>
  <c r="N851" i="11"/>
  <c r="O851" i="12" s="1"/>
  <c r="N851" i="12"/>
  <c r="N819" i="11"/>
  <c r="O819" i="12" s="1"/>
  <c r="N819" i="12"/>
  <c r="N643" i="11"/>
  <c r="O643" i="12" s="1"/>
  <c r="N643" i="12"/>
  <c r="N627" i="11"/>
  <c r="O627" i="12" s="1"/>
  <c r="N627" i="12"/>
  <c r="N595" i="11"/>
  <c r="O595" i="12" s="1"/>
  <c r="N595" i="12"/>
  <c r="N547" i="11"/>
  <c r="O547" i="12" s="1"/>
  <c r="N547" i="12"/>
  <c r="N531" i="11"/>
  <c r="O531" i="12" s="1"/>
  <c r="N531" i="12"/>
  <c r="N515" i="11"/>
  <c r="O515" i="12" s="1"/>
  <c r="N515" i="12"/>
  <c r="N467" i="11"/>
  <c r="O467" i="12" s="1"/>
  <c r="N467" i="12"/>
  <c r="N403" i="11"/>
  <c r="O403" i="12" s="1"/>
  <c r="N403" i="12"/>
  <c r="N371" i="11"/>
  <c r="O371" i="12" s="1"/>
  <c r="N371" i="12"/>
  <c r="N323" i="11"/>
  <c r="O323" i="12" s="1"/>
  <c r="N323" i="12"/>
  <c r="N291" i="11"/>
  <c r="O291" i="12" s="1"/>
  <c r="N291" i="12"/>
  <c r="N243" i="11"/>
  <c r="O243" i="12" s="1"/>
  <c r="N243" i="12"/>
  <c r="N211" i="11"/>
  <c r="O211" i="12" s="1"/>
  <c r="N211" i="12"/>
  <c r="N179" i="11"/>
  <c r="O179" i="12" s="1"/>
  <c r="N179" i="12"/>
  <c r="N131" i="11"/>
  <c r="O131" i="12" s="1"/>
  <c r="N131" i="12"/>
  <c r="N67" i="11"/>
  <c r="O67" i="12" s="1"/>
  <c r="N67" i="12"/>
  <c r="N19" i="11"/>
  <c r="O19" i="12" s="1"/>
  <c r="N19" i="12"/>
  <c r="N1954" i="11"/>
  <c r="O1954" i="12" s="1"/>
  <c r="N1954" i="12"/>
  <c r="N1922" i="11"/>
  <c r="O1922" i="12" s="1"/>
  <c r="N1922" i="12"/>
  <c r="N1906" i="11"/>
  <c r="O1906" i="12" s="1"/>
  <c r="N1906" i="12"/>
  <c r="N1826" i="11"/>
  <c r="O1826" i="12" s="1"/>
  <c r="N1826" i="12"/>
  <c r="N1810" i="11"/>
  <c r="O1810" i="12" s="1"/>
  <c r="N1810" i="12"/>
  <c r="N1794" i="11"/>
  <c r="O1794" i="12" s="1"/>
  <c r="N1794" i="12"/>
  <c r="N1698" i="11"/>
  <c r="O1698" i="12" s="1"/>
  <c r="N1698" i="12"/>
  <c r="N1666" i="11"/>
  <c r="O1666" i="12" s="1"/>
  <c r="N1666" i="12"/>
  <c r="N1634" i="11"/>
  <c r="O1634" i="12" s="1"/>
  <c r="N1634" i="12"/>
  <c r="N1602" i="11"/>
  <c r="O1602" i="12" s="1"/>
  <c r="N1602" i="12"/>
  <c r="N1586" i="11"/>
  <c r="O1586" i="12" s="1"/>
  <c r="N1586" i="12"/>
  <c r="N1570" i="11"/>
  <c r="O1570" i="12" s="1"/>
  <c r="N1570" i="12"/>
  <c r="N1554" i="11"/>
  <c r="O1554" i="12" s="1"/>
  <c r="N1554" i="12"/>
  <c r="N1538" i="11"/>
  <c r="O1538" i="12" s="1"/>
  <c r="N1538" i="12"/>
  <c r="N1522" i="11"/>
  <c r="O1522" i="12" s="1"/>
  <c r="N1522" i="12"/>
  <c r="N1506" i="11"/>
  <c r="O1506" i="12" s="1"/>
  <c r="N1506" i="12"/>
  <c r="N1490" i="11"/>
  <c r="O1490" i="12" s="1"/>
  <c r="N1490" i="12"/>
  <c r="N1474" i="11"/>
  <c r="O1474" i="12" s="1"/>
  <c r="N1474" i="12"/>
  <c r="N1458" i="11"/>
  <c r="O1458" i="12" s="1"/>
  <c r="N1458" i="12"/>
  <c r="N1442" i="11"/>
  <c r="O1442" i="12" s="1"/>
  <c r="N1442" i="12"/>
  <c r="N1426" i="11"/>
  <c r="O1426" i="12" s="1"/>
  <c r="N1426" i="12"/>
  <c r="N1410" i="11"/>
  <c r="O1410" i="12" s="1"/>
  <c r="N1410" i="12"/>
  <c r="N1394" i="11"/>
  <c r="O1394" i="12" s="1"/>
  <c r="N1394" i="12"/>
  <c r="N1362" i="11"/>
  <c r="O1362" i="12" s="1"/>
  <c r="N1362" i="12"/>
  <c r="N1346" i="11"/>
  <c r="O1346" i="12" s="1"/>
  <c r="N1346" i="12"/>
  <c r="N1298" i="11"/>
  <c r="O1298" i="12" s="1"/>
  <c r="N1298" i="12"/>
  <c r="N1282" i="11"/>
  <c r="O1282" i="12" s="1"/>
  <c r="N1282" i="12"/>
  <c r="N1250" i="11"/>
  <c r="O1250" i="12" s="1"/>
  <c r="N1250" i="12"/>
  <c r="N1202" i="11"/>
  <c r="O1202" i="12" s="1"/>
  <c r="N1202" i="12"/>
  <c r="N1186" i="11"/>
  <c r="O1186" i="12" s="1"/>
  <c r="N1186" i="12"/>
  <c r="N1170" i="11"/>
  <c r="O1170" i="12" s="1"/>
  <c r="N1170" i="12"/>
  <c r="N1154" i="11"/>
  <c r="O1154" i="12" s="1"/>
  <c r="N1154" i="12"/>
  <c r="N1106" i="11"/>
  <c r="O1106" i="12" s="1"/>
  <c r="N1106" i="12"/>
  <c r="N1090" i="11"/>
  <c r="O1090" i="12" s="1"/>
  <c r="N1090" i="12"/>
  <c r="N1042" i="11"/>
  <c r="O1042" i="12" s="1"/>
  <c r="N1042" i="12"/>
  <c r="N1026" i="11"/>
  <c r="O1026" i="12" s="1"/>
  <c r="N1026" i="12"/>
  <c r="N1010" i="11"/>
  <c r="O1010" i="12" s="1"/>
  <c r="N1010" i="12"/>
  <c r="N994" i="11"/>
  <c r="O994" i="12" s="1"/>
  <c r="N994" i="12"/>
  <c r="N978" i="11"/>
  <c r="O978" i="12" s="1"/>
  <c r="N978" i="12"/>
  <c r="N962" i="11"/>
  <c r="O962" i="12" s="1"/>
  <c r="N962" i="12"/>
  <c r="N946" i="11"/>
  <c r="O946" i="12" s="1"/>
  <c r="N946" i="12"/>
  <c r="N930" i="11"/>
  <c r="O930" i="12" s="1"/>
  <c r="N930" i="12"/>
  <c r="N914" i="11"/>
  <c r="O914" i="12" s="1"/>
  <c r="N914" i="12"/>
  <c r="N898" i="11"/>
  <c r="O898" i="12" s="1"/>
  <c r="N898" i="12"/>
  <c r="N882" i="11"/>
  <c r="O882" i="12" s="1"/>
  <c r="N882" i="12"/>
  <c r="N866" i="11"/>
  <c r="O866" i="12" s="1"/>
  <c r="N866" i="12"/>
  <c r="N850" i="11"/>
  <c r="O850" i="12" s="1"/>
  <c r="N850" i="12"/>
  <c r="N834" i="11"/>
  <c r="O834" i="12" s="1"/>
  <c r="N834" i="12"/>
  <c r="N818" i="11"/>
  <c r="O818" i="12" s="1"/>
  <c r="N818" i="12"/>
  <c r="N802" i="11"/>
  <c r="O802" i="12" s="1"/>
  <c r="N802" i="12"/>
  <c r="N786" i="11"/>
  <c r="O786" i="12" s="1"/>
  <c r="N786" i="12"/>
  <c r="N770" i="11"/>
  <c r="O770" i="12" s="1"/>
  <c r="N770" i="12"/>
  <c r="N754" i="11"/>
  <c r="O754" i="12" s="1"/>
  <c r="N754" i="12"/>
  <c r="N738" i="11"/>
  <c r="O738" i="12" s="1"/>
  <c r="N738" i="12"/>
  <c r="N722" i="11"/>
  <c r="O722" i="12" s="1"/>
  <c r="N722" i="12"/>
  <c r="N706" i="11"/>
  <c r="O706" i="12" s="1"/>
  <c r="N706" i="12"/>
  <c r="N690" i="11"/>
  <c r="O690" i="12" s="1"/>
  <c r="N690" i="12"/>
  <c r="N674" i="11"/>
  <c r="O674" i="12" s="1"/>
  <c r="N674" i="12"/>
  <c r="N658" i="11"/>
  <c r="O658" i="12" s="1"/>
  <c r="N658" i="12"/>
  <c r="N642" i="11"/>
  <c r="O642" i="12" s="1"/>
  <c r="N642" i="12"/>
  <c r="N626" i="11"/>
  <c r="O626" i="12" s="1"/>
  <c r="N626" i="12"/>
  <c r="N610" i="11"/>
  <c r="O610" i="12" s="1"/>
  <c r="N610" i="12"/>
  <c r="N594" i="11"/>
  <c r="O594" i="12" s="1"/>
  <c r="N594" i="12"/>
  <c r="N578" i="11"/>
  <c r="O578" i="12" s="1"/>
  <c r="N578" i="12"/>
  <c r="N562" i="11"/>
  <c r="O562" i="12" s="1"/>
  <c r="N562" i="12"/>
  <c r="N546" i="11"/>
  <c r="O546" i="12" s="1"/>
  <c r="N546" i="12"/>
  <c r="N530" i="11"/>
  <c r="O530" i="12" s="1"/>
  <c r="N530" i="12"/>
  <c r="N514" i="11"/>
  <c r="O514" i="12" s="1"/>
  <c r="N514" i="12"/>
  <c r="N498" i="11"/>
  <c r="O498" i="12" s="1"/>
  <c r="N498" i="12"/>
  <c r="N482" i="11"/>
  <c r="O482" i="12" s="1"/>
  <c r="N482" i="12"/>
  <c r="N466" i="11"/>
  <c r="O466" i="12" s="1"/>
  <c r="N466" i="12"/>
  <c r="N450" i="11"/>
  <c r="O450" i="12" s="1"/>
  <c r="N450" i="12"/>
  <c r="N434" i="11"/>
  <c r="O434" i="12" s="1"/>
  <c r="N434" i="12"/>
  <c r="N418" i="11"/>
  <c r="O418" i="12" s="1"/>
  <c r="N418" i="12"/>
  <c r="N402" i="11"/>
  <c r="O402" i="12" s="1"/>
  <c r="N402" i="12"/>
  <c r="N386" i="11"/>
  <c r="O386" i="12" s="1"/>
  <c r="N386" i="12"/>
  <c r="N370" i="11"/>
  <c r="O370" i="12" s="1"/>
  <c r="N370" i="12"/>
  <c r="N354" i="11"/>
  <c r="O354" i="12" s="1"/>
  <c r="N354" i="12"/>
  <c r="N338" i="11"/>
  <c r="O338" i="12" s="1"/>
  <c r="N338" i="12"/>
  <c r="N322" i="11"/>
  <c r="O322" i="12" s="1"/>
  <c r="N322" i="12"/>
  <c r="N306" i="11"/>
  <c r="O306" i="12" s="1"/>
  <c r="N306" i="12"/>
  <c r="N290" i="11"/>
  <c r="O290" i="12" s="1"/>
  <c r="N290" i="12"/>
  <c r="N274" i="11"/>
  <c r="O274" i="12" s="1"/>
  <c r="N274" i="12"/>
  <c r="N258" i="11"/>
  <c r="O258" i="12" s="1"/>
  <c r="N258" i="12"/>
  <c r="N242" i="11"/>
  <c r="O242" i="12" s="1"/>
  <c r="N242" i="12"/>
  <c r="N226" i="11"/>
  <c r="O226" i="12" s="1"/>
  <c r="N226" i="12"/>
  <c r="N210" i="11"/>
  <c r="O210" i="12" s="1"/>
  <c r="N210" i="12"/>
  <c r="N194" i="11"/>
  <c r="O194" i="12" s="1"/>
  <c r="N194" i="12"/>
  <c r="N178" i="11"/>
  <c r="O178" i="12" s="1"/>
  <c r="N178" i="12"/>
  <c r="N162" i="11"/>
  <c r="O162" i="12" s="1"/>
  <c r="N162" i="12"/>
  <c r="N146" i="11"/>
  <c r="O146" i="12" s="1"/>
  <c r="N146" i="12"/>
  <c r="N130" i="11"/>
  <c r="O130" i="12" s="1"/>
  <c r="N130" i="12"/>
  <c r="N114" i="11"/>
  <c r="O114" i="12" s="1"/>
  <c r="N114" i="12"/>
  <c r="N98" i="11"/>
  <c r="O98" i="12" s="1"/>
  <c r="N98" i="12"/>
  <c r="N82" i="11"/>
  <c r="O82" i="12" s="1"/>
  <c r="N82" i="12"/>
  <c r="N66" i="11"/>
  <c r="O66" i="12" s="1"/>
  <c r="N66" i="12"/>
  <c r="N50" i="11"/>
  <c r="N50" i="12"/>
  <c r="N34" i="11"/>
  <c r="O34" i="12" s="1"/>
  <c r="N34" i="12"/>
  <c r="N18" i="11"/>
  <c r="N18" i="12"/>
  <c r="N2" i="11"/>
  <c r="N2" i="12"/>
  <c r="N1968" i="12"/>
  <c r="N1943" i="12"/>
  <c r="N1888" i="12"/>
  <c r="N1858" i="12"/>
  <c r="N1776" i="12"/>
  <c r="N1746" i="12"/>
  <c r="N1632" i="12"/>
  <c r="N1361" i="12"/>
  <c r="N1330" i="12"/>
  <c r="N1248" i="12"/>
  <c r="N1206" i="12"/>
  <c r="N1168" i="12"/>
  <c r="N1089" i="12"/>
  <c r="N997" i="12"/>
  <c r="N945" i="12"/>
  <c r="N901" i="12"/>
  <c r="N801" i="12"/>
  <c r="N630" i="12"/>
  <c r="N513" i="12"/>
  <c r="N144" i="12"/>
  <c r="N86" i="12"/>
  <c r="N1843" i="11"/>
  <c r="O1843" i="12" s="1"/>
  <c r="N1843" i="12"/>
  <c r="N1603" i="11"/>
  <c r="O1603" i="12" s="1"/>
  <c r="N1603" i="12"/>
  <c r="N1587" i="11"/>
  <c r="O1587" i="12" s="1"/>
  <c r="N1587" i="12"/>
  <c r="N1555" i="11"/>
  <c r="O1555" i="12" s="1"/>
  <c r="N1555" i="12"/>
  <c r="N1475" i="11"/>
  <c r="O1475" i="12" s="1"/>
  <c r="N1475" i="12"/>
  <c r="N1427" i="11"/>
  <c r="O1427" i="12" s="1"/>
  <c r="N1427" i="12"/>
  <c r="N1411" i="11"/>
  <c r="O1411" i="12" s="1"/>
  <c r="N1411" i="12"/>
  <c r="N1283" i="11"/>
  <c r="O1283" i="12" s="1"/>
  <c r="N1283" i="12"/>
  <c r="N1251" i="11"/>
  <c r="O1251" i="12" s="1"/>
  <c r="N1251" i="12"/>
  <c r="N1155" i="11"/>
  <c r="O1155" i="12" s="1"/>
  <c r="N1155" i="12"/>
  <c r="N1075" i="11"/>
  <c r="O1075" i="12" s="1"/>
  <c r="N1075" i="12"/>
  <c r="N771" i="11"/>
  <c r="O771" i="12" s="1"/>
  <c r="N771" i="12"/>
  <c r="N691" i="11"/>
  <c r="O691" i="12" s="1"/>
  <c r="N691" i="12"/>
  <c r="N659" i="11"/>
  <c r="O659" i="12" s="1"/>
  <c r="N659" i="12"/>
  <c r="N563" i="11"/>
  <c r="O563" i="12" s="1"/>
  <c r="N563" i="12"/>
  <c r="N451" i="11"/>
  <c r="O451" i="12" s="1"/>
  <c r="N451" i="12"/>
  <c r="N419" i="11"/>
  <c r="O419" i="12" s="1"/>
  <c r="N419" i="12"/>
  <c r="N355" i="11"/>
  <c r="O355" i="12" s="1"/>
  <c r="N355" i="12"/>
  <c r="N99" i="11"/>
  <c r="O99" i="12" s="1"/>
  <c r="N99" i="12"/>
  <c r="O35" i="12"/>
  <c r="N1091" i="12"/>
  <c r="N998" i="12"/>
  <c r="N147" i="12"/>
  <c r="N1985" i="11"/>
  <c r="O1985" i="12" s="1"/>
  <c r="N1985" i="12"/>
  <c r="N1969" i="11"/>
  <c r="O1969" i="12" s="1"/>
  <c r="N1969" i="12"/>
  <c r="N1953" i="11"/>
  <c r="O1953" i="12" s="1"/>
  <c r="N1953" i="12"/>
  <c r="N1937" i="11"/>
  <c r="O1937" i="12" s="1"/>
  <c r="N1937" i="12"/>
  <c r="N1921" i="11"/>
  <c r="O1921" i="12" s="1"/>
  <c r="N1921" i="12"/>
  <c r="N1905" i="11"/>
  <c r="O1905" i="12" s="1"/>
  <c r="N1905" i="12"/>
  <c r="N1889" i="11"/>
  <c r="O1889" i="12" s="1"/>
  <c r="N1889" i="12"/>
  <c r="N1873" i="11"/>
  <c r="O1873" i="12" s="1"/>
  <c r="N1873" i="12"/>
  <c r="N1857" i="11"/>
  <c r="O1857" i="12" s="1"/>
  <c r="N1857" i="12"/>
  <c r="N1841" i="11"/>
  <c r="O1841" i="12" s="1"/>
  <c r="N1841" i="12"/>
  <c r="N1825" i="11"/>
  <c r="O1825" i="12" s="1"/>
  <c r="N1825" i="12"/>
  <c r="N1809" i="11"/>
  <c r="O1809" i="12" s="1"/>
  <c r="N1809" i="12"/>
  <c r="N1793" i="11"/>
  <c r="O1793" i="12" s="1"/>
  <c r="N1793" i="12"/>
  <c r="N1777" i="11"/>
  <c r="O1777" i="12" s="1"/>
  <c r="N1777" i="12"/>
  <c r="N1761" i="11"/>
  <c r="O1761" i="12" s="1"/>
  <c r="N1761" i="12"/>
  <c r="N1745" i="11"/>
  <c r="O1745" i="12" s="1"/>
  <c r="N1745" i="12"/>
  <c r="N1729" i="11"/>
  <c r="O1729" i="12" s="1"/>
  <c r="N1729" i="12"/>
  <c r="N1713" i="11"/>
  <c r="O1713" i="12" s="1"/>
  <c r="N1713" i="12"/>
  <c r="N1697" i="11"/>
  <c r="O1697" i="12" s="1"/>
  <c r="N1697" i="12"/>
  <c r="N1681" i="11"/>
  <c r="O1681" i="12" s="1"/>
  <c r="N1681" i="12"/>
  <c r="N1665" i="11"/>
  <c r="O1665" i="12" s="1"/>
  <c r="N1665" i="12"/>
  <c r="N1649" i="11"/>
  <c r="O1649" i="12" s="1"/>
  <c r="N1649" i="12"/>
  <c r="N1633" i="11"/>
  <c r="O1633" i="12" s="1"/>
  <c r="N1633" i="12"/>
  <c r="N1617" i="11"/>
  <c r="O1617" i="12" s="1"/>
  <c r="N1617" i="12"/>
  <c r="N1601" i="11"/>
  <c r="O1601" i="12" s="1"/>
  <c r="N1601" i="12"/>
  <c r="N1585" i="11"/>
  <c r="O1585" i="12" s="1"/>
  <c r="N1585" i="12"/>
  <c r="N1569" i="11"/>
  <c r="O1569" i="12" s="1"/>
  <c r="N1569" i="12"/>
  <c r="N1553" i="11"/>
  <c r="O1553" i="12" s="1"/>
  <c r="N1553" i="12"/>
  <c r="N1537" i="11"/>
  <c r="O1537" i="12" s="1"/>
  <c r="N1537" i="12"/>
  <c r="N1521" i="11"/>
  <c r="O1521" i="12" s="1"/>
  <c r="N1521" i="12"/>
  <c r="N1505" i="11"/>
  <c r="O1505" i="12" s="1"/>
  <c r="N1505" i="12"/>
  <c r="N1489" i="11"/>
  <c r="O1489" i="12" s="1"/>
  <c r="N1489" i="12"/>
  <c r="N1473" i="11"/>
  <c r="O1473" i="12" s="1"/>
  <c r="N1473" i="12"/>
  <c r="N1457" i="11"/>
  <c r="O1457" i="12" s="1"/>
  <c r="N1457" i="12"/>
  <c r="N1441" i="11"/>
  <c r="O1441" i="12" s="1"/>
  <c r="N1441" i="12"/>
  <c r="N1425" i="11"/>
  <c r="O1425" i="12" s="1"/>
  <c r="N1425" i="12"/>
  <c r="N1409" i="11"/>
  <c r="O1409" i="12" s="1"/>
  <c r="N1409" i="12"/>
  <c r="N1393" i="11"/>
  <c r="O1393" i="12" s="1"/>
  <c r="N1393" i="12"/>
  <c r="N1377" i="11"/>
  <c r="O1377" i="12" s="1"/>
  <c r="N1377" i="12"/>
  <c r="N1345" i="11"/>
  <c r="O1345" i="12" s="1"/>
  <c r="N1345" i="12"/>
  <c r="N1297" i="11"/>
  <c r="O1297" i="12" s="1"/>
  <c r="N1297" i="12"/>
  <c r="N1281" i="11"/>
  <c r="O1281" i="12" s="1"/>
  <c r="N1281" i="12"/>
  <c r="N1265" i="11"/>
  <c r="O1265" i="12" s="1"/>
  <c r="N1265" i="12"/>
  <c r="N1249" i="11"/>
  <c r="O1249" i="12" s="1"/>
  <c r="N1249" i="12"/>
  <c r="N1233" i="11"/>
  <c r="O1233" i="12" s="1"/>
  <c r="N1233" i="12"/>
  <c r="N1201" i="11"/>
  <c r="O1201" i="12" s="1"/>
  <c r="N1201" i="12"/>
  <c r="N1185" i="11"/>
  <c r="O1185" i="12" s="1"/>
  <c r="N1185" i="12"/>
  <c r="N1153" i="11"/>
  <c r="O1153" i="12" s="1"/>
  <c r="N1153" i="12"/>
  <c r="N1137" i="11"/>
  <c r="O1137" i="12" s="1"/>
  <c r="N1137" i="12"/>
  <c r="N1121" i="11"/>
  <c r="O1121" i="12" s="1"/>
  <c r="N1121" i="12"/>
  <c r="N1073" i="11"/>
  <c r="O1073" i="12" s="1"/>
  <c r="N1073" i="12"/>
  <c r="N1041" i="11"/>
  <c r="O1041" i="12" s="1"/>
  <c r="N1041" i="12"/>
  <c r="N1009" i="11"/>
  <c r="O1009" i="12" s="1"/>
  <c r="N1009" i="12"/>
  <c r="N993" i="11"/>
  <c r="O993" i="12" s="1"/>
  <c r="N993" i="12"/>
  <c r="N961" i="11"/>
  <c r="O961" i="12" s="1"/>
  <c r="N961" i="12"/>
  <c r="N929" i="11"/>
  <c r="O929" i="12" s="1"/>
  <c r="N929" i="12"/>
  <c r="N913" i="11"/>
  <c r="O913" i="12" s="1"/>
  <c r="N913" i="12"/>
  <c r="N897" i="11"/>
  <c r="O897" i="12" s="1"/>
  <c r="N897" i="12"/>
  <c r="N865" i="11"/>
  <c r="O865" i="12" s="1"/>
  <c r="N865" i="12"/>
  <c r="N849" i="11"/>
  <c r="O849" i="12" s="1"/>
  <c r="N849" i="12"/>
  <c r="N833" i="11"/>
  <c r="O833" i="12" s="1"/>
  <c r="N833" i="12"/>
  <c r="N817" i="11"/>
  <c r="O817" i="12" s="1"/>
  <c r="N817" i="12"/>
  <c r="N785" i="11"/>
  <c r="O785" i="12" s="1"/>
  <c r="N785" i="12"/>
  <c r="N737" i="11"/>
  <c r="O737" i="12" s="1"/>
  <c r="N737" i="12"/>
  <c r="N689" i="11"/>
  <c r="O689" i="12" s="1"/>
  <c r="N689" i="12"/>
  <c r="N657" i="11"/>
  <c r="O657" i="12" s="1"/>
  <c r="N657" i="12"/>
  <c r="N641" i="11"/>
  <c r="O641" i="12" s="1"/>
  <c r="N641" i="12"/>
  <c r="N625" i="11"/>
  <c r="O625" i="12" s="1"/>
  <c r="N625" i="12"/>
  <c r="N593" i="11"/>
  <c r="O593" i="12" s="1"/>
  <c r="N593" i="12"/>
  <c r="N577" i="11"/>
  <c r="O577" i="12" s="1"/>
  <c r="N577" i="12"/>
  <c r="N529" i="11"/>
  <c r="O529" i="12" s="1"/>
  <c r="N529" i="12"/>
  <c r="N497" i="11"/>
  <c r="O497" i="12" s="1"/>
  <c r="N497" i="12"/>
  <c r="N465" i="11"/>
  <c r="O465" i="12" s="1"/>
  <c r="N465" i="12"/>
  <c r="N449" i="11"/>
  <c r="O449" i="12" s="1"/>
  <c r="N449" i="12"/>
  <c r="N433" i="11"/>
  <c r="O433" i="12" s="1"/>
  <c r="N433" i="12"/>
  <c r="N417" i="11"/>
  <c r="O417" i="12" s="1"/>
  <c r="N417" i="12"/>
  <c r="N385" i="11"/>
  <c r="O385" i="12" s="1"/>
  <c r="N385" i="12"/>
  <c r="N369" i="11"/>
  <c r="O369" i="12" s="1"/>
  <c r="N369" i="12"/>
  <c r="N353" i="11"/>
  <c r="O353" i="12" s="1"/>
  <c r="N353" i="12"/>
  <c r="N337" i="11"/>
  <c r="O337" i="12" s="1"/>
  <c r="N337" i="12"/>
  <c r="N321" i="11"/>
  <c r="O321" i="12" s="1"/>
  <c r="N321" i="12"/>
  <c r="N305" i="11"/>
  <c r="O305" i="12" s="1"/>
  <c r="N305" i="12"/>
  <c r="N289" i="11"/>
  <c r="O289" i="12" s="1"/>
  <c r="N289" i="12"/>
  <c r="N273" i="11"/>
  <c r="O273" i="12" s="1"/>
  <c r="N273" i="12"/>
  <c r="N257" i="11"/>
  <c r="O257" i="12" s="1"/>
  <c r="N257" i="12"/>
  <c r="N241" i="11"/>
  <c r="O241" i="12" s="1"/>
  <c r="N241" i="12"/>
  <c r="N225" i="11"/>
  <c r="O225" i="12" s="1"/>
  <c r="N225" i="12"/>
  <c r="N209" i="11"/>
  <c r="O209" i="12" s="1"/>
  <c r="N209" i="12"/>
  <c r="N193" i="11"/>
  <c r="O193" i="12" s="1"/>
  <c r="N193" i="12"/>
  <c r="N177" i="11"/>
  <c r="O177" i="12" s="1"/>
  <c r="N177" i="12"/>
  <c r="N161" i="11"/>
  <c r="O161" i="12" s="1"/>
  <c r="N161" i="12"/>
  <c r="N145" i="11"/>
  <c r="O145" i="12" s="1"/>
  <c r="N145" i="12"/>
  <c r="N129" i="11"/>
  <c r="O129" i="12" s="1"/>
  <c r="N129" i="12"/>
  <c r="N113" i="11"/>
  <c r="O113" i="12" s="1"/>
  <c r="N113" i="12"/>
  <c r="N97" i="11"/>
  <c r="O97" i="12" s="1"/>
  <c r="N97" i="12"/>
  <c r="N81" i="11"/>
  <c r="N81" i="12"/>
  <c r="N65" i="11"/>
  <c r="O65" i="12" s="1"/>
  <c r="N65" i="12"/>
  <c r="N49" i="11"/>
  <c r="O49" i="12" s="1"/>
  <c r="N49" i="12"/>
  <c r="N33" i="11"/>
  <c r="O33" i="12" s="1"/>
  <c r="N33" i="12"/>
  <c r="N17" i="11"/>
  <c r="N17" i="12"/>
  <c r="N1941" i="12"/>
  <c r="N1856" i="12"/>
  <c r="N1829" i="12"/>
  <c r="N1744" i="12"/>
  <c r="N1717" i="12"/>
  <c r="N1495" i="12"/>
  <c r="N1463" i="12"/>
  <c r="N1360" i="12"/>
  <c r="N1329" i="12"/>
  <c r="N1205" i="12"/>
  <c r="N1123" i="12"/>
  <c r="N992" i="12"/>
  <c r="N944" i="12"/>
  <c r="N896" i="12"/>
  <c r="N800" i="12"/>
  <c r="N688" i="12"/>
  <c r="N336" i="12"/>
  <c r="N262" i="12"/>
  <c r="N197" i="12"/>
  <c r="N1971" i="11"/>
  <c r="O1971" i="12" s="1"/>
  <c r="N1971" i="12"/>
  <c r="N1859" i="11"/>
  <c r="O1859" i="12" s="1"/>
  <c r="N1859" i="12"/>
  <c r="N1699" i="11"/>
  <c r="O1699" i="12" s="1"/>
  <c r="N1699" i="12"/>
  <c r="N1219" i="11"/>
  <c r="O1219" i="12" s="1"/>
  <c r="N1219" i="12"/>
  <c r="N1203" i="11"/>
  <c r="O1203" i="12" s="1"/>
  <c r="N1203" i="12"/>
  <c r="N1107" i="11"/>
  <c r="O1107" i="12" s="1"/>
  <c r="N1107" i="12"/>
  <c r="N947" i="11"/>
  <c r="O947" i="12" s="1"/>
  <c r="N947" i="12"/>
  <c r="N803" i="11"/>
  <c r="O803" i="12" s="1"/>
  <c r="N803" i="12"/>
  <c r="N435" i="11"/>
  <c r="O435" i="12" s="1"/>
  <c r="N435" i="12"/>
  <c r="N387" i="11"/>
  <c r="O387" i="12" s="1"/>
  <c r="N387" i="12"/>
  <c r="N339" i="11"/>
  <c r="O339" i="12" s="1"/>
  <c r="N339" i="12"/>
  <c r="N307" i="11"/>
  <c r="O307" i="12" s="1"/>
  <c r="N307" i="12"/>
  <c r="N275" i="11"/>
  <c r="O275" i="12" s="1"/>
  <c r="N275" i="12"/>
  <c r="N227" i="11"/>
  <c r="O227" i="12" s="1"/>
  <c r="N227" i="12"/>
  <c r="N195" i="11"/>
  <c r="O195" i="12" s="1"/>
  <c r="N195" i="12"/>
  <c r="N163" i="11"/>
  <c r="O163" i="12" s="1"/>
  <c r="N163" i="12"/>
  <c r="N115" i="11"/>
  <c r="O115" i="12" s="1"/>
  <c r="N115" i="12"/>
  <c r="N83" i="11"/>
  <c r="O83" i="12" s="1"/>
  <c r="N83" i="12"/>
  <c r="N3" i="11"/>
  <c r="N3" i="12"/>
  <c r="N1635" i="12"/>
  <c r="N1363" i="12"/>
  <c r="N1331" i="12"/>
  <c r="N518" i="12"/>
  <c r="N1952" i="11"/>
  <c r="O1952" i="12" s="1"/>
  <c r="N1952" i="12"/>
  <c r="N1920" i="11"/>
  <c r="O1920" i="12" s="1"/>
  <c r="N1920" i="12"/>
  <c r="N1824" i="11"/>
  <c r="O1824" i="12" s="1"/>
  <c r="N1824" i="12"/>
  <c r="N1808" i="11"/>
  <c r="O1808" i="12" s="1"/>
  <c r="N1808" i="12"/>
  <c r="N1792" i="11"/>
  <c r="O1792" i="12" s="1"/>
  <c r="N1792" i="12"/>
  <c r="N1696" i="11"/>
  <c r="O1696" i="12" s="1"/>
  <c r="N1696" i="12"/>
  <c r="N1680" i="11"/>
  <c r="O1680" i="12" s="1"/>
  <c r="N1680" i="12"/>
  <c r="N1600" i="11"/>
  <c r="O1600" i="12" s="1"/>
  <c r="N1600" i="12"/>
  <c r="N1584" i="11"/>
  <c r="O1584" i="12" s="1"/>
  <c r="N1584" i="12"/>
  <c r="N1552" i="11"/>
  <c r="O1552" i="12" s="1"/>
  <c r="N1552" i="12"/>
  <c r="N1488" i="11"/>
  <c r="O1488" i="12" s="1"/>
  <c r="N1488" i="12"/>
  <c r="N1472" i="11"/>
  <c r="O1472" i="12" s="1"/>
  <c r="N1472" i="12"/>
  <c r="N1408" i="11"/>
  <c r="O1408" i="12" s="1"/>
  <c r="N1408" i="12"/>
  <c r="N1392" i="11"/>
  <c r="O1392" i="12" s="1"/>
  <c r="N1392" i="12"/>
  <c r="N1376" i="11"/>
  <c r="O1376" i="12" s="1"/>
  <c r="N1376" i="12"/>
  <c r="N1344" i="11"/>
  <c r="O1344" i="12" s="1"/>
  <c r="N1344" i="12"/>
  <c r="N1328" i="11"/>
  <c r="O1328" i="12" s="1"/>
  <c r="N1328" i="12"/>
  <c r="N1312" i="11"/>
  <c r="O1312" i="12" s="1"/>
  <c r="N1312" i="12"/>
  <c r="N1296" i="11"/>
  <c r="O1296" i="12" s="1"/>
  <c r="N1296" i="12"/>
  <c r="N1280" i="11"/>
  <c r="O1280" i="12" s="1"/>
  <c r="N1280" i="12"/>
  <c r="N1216" i="11"/>
  <c r="O1216" i="12" s="1"/>
  <c r="N1216" i="12"/>
  <c r="N1200" i="11"/>
  <c r="O1200" i="12" s="1"/>
  <c r="N1200" i="12"/>
  <c r="N1184" i="11"/>
  <c r="O1184" i="12" s="1"/>
  <c r="N1184" i="12"/>
  <c r="N1152" i="11"/>
  <c r="O1152" i="12" s="1"/>
  <c r="N1152" i="12"/>
  <c r="N1088" i="11"/>
  <c r="O1088" i="12" s="1"/>
  <c r="N1088" i="12"/>
  <c r="N1072" i="11"/>
  <c r="O1072" i="12" s="1"/>
  <c r="N1072" i="12"/>
  <c r="N1056" i="11"/>
  <c r="O1056" i="12" s="1"/>
  <c r="N1056" i="12"/>
  <c r="N1040" i="11"/>
  <c r="O1040" i="12" s="1"/>
  <c r="N1040" i="12"/>
  <c r="N1008" i="11"/>
  <c r="O1008" i="12" s="1"/>
  <c r="N1008" i="12"/>
  <c r="N976" i="11"/>
  <c r="O976" i="12" s="1"/>
  <c r="N976" i="12"/>
  <c r="N928" i="11"/>
  <c r="O928" i="12" s="1"/>
  <c r="N928" i="12"/>
  <c r="N912" i="11"/>
  <c r="O912" i="12" s="1"/>
  <c r="N912" i="12"/>
  <c r="N880" i="11"/>
  <c r="O880" i="12" s="1"/>
  <c r="N880" i="12"/>
  <c r="N864" i="11"/>
  <c r="O864" i="12" s="1"/>
  <c r="N864" i="12"/>
  <c r="N848" i="11"/>
  <c r="O848" i="12" s="1"/>
  <c r="N848" i="12"/>
  <c r="N816" i="11"/>
  <c r="O816" i="12" s="1"/>
  <c r="N816" i="12"/>
  <c r="N768" i="11"/>
  <c r="O768" i="12" s="1"/>
  <c r="N768" i="12"/>
  <c r="N736" i="11"/>
  <c r="O736" i="12" s="1"/>
  <c r="N736" i="12"/>
  <c r="N720" i="11"/>
  <c r="O720" i="12" s="1"/>
  <c r="N720" i="12"/>
  <c r="N704" i="11"/>
  <c r="O704" i="12" s="1"/>
  <c r="N704" i="12"/>
  <c r="N656" i="11"/>
  <c r="O656" i="12" s="1"/>
  <c r="N656" i="12"/>
  <c r="N640" i="11"/>
  <c r="O640" i="12" s="1"/>
  <c r="N640" i="12"/>
  <c r="N624" i="11"/>
  <c r="O624" i="12" s="1"/>
  <c r="N624" i="12"/>
  <c r="N608" i="11"/>
  <c r="O608" i="12" s="1"/>
  <c r="N608" i="12"/>
  <c r="N592" i="11"/>
  <c r="O592" i="12" s="1"/>
  <c r="N592" i="12"/>
  <c r="N560" i="11"/>
  <c r="O560" i="12" s="1"/>
  <c r="N560" i="12"/>
  <c r="N528" i="11"/>
  <c r="O528" i="12" s="1"/>
  <c r="N528" i="12"/>
  <c r="N512" i="11"/>
  <c r="O512" i="12" s="1"/>
  <c r="N512" i="12"/>
  <c r="N496" i="11"/>
  <c r="O496" i="12" s="1"/>
  <c r="N496" i="12"/>
  <c r="N464" i="11"/>
  <c r="O464" i="12" s="1"/>
  <c r="N464" i="12"/>
  <c r="N448" i="11"/>
  <c r="O448" i="12" s="1"/>
  <c r="N448" i="12"/>
  <c r="N416" i="11"/>
  <c r="O416" i="12" s="1"/>
  <c r="N416" i="12"/>
  <c r="N400" i="11"/>
  <c r="O400" i="12" s="1"/>
  <c r="N400" i="12"/>
  <c r="N384" i="11"/>
  <c r="O384" i="12" s="1"/>
  <c r="N384" i="12"/>
  <c r="N368" i="11"/>
  <c r="O368" i="12" s="1"/>
  <c r="N368" i="12"/>
  <c r="N352" i="11"/>
  <c r="O352" i="12" s="1"/>
  <c r="N352" i="12"/>
  <c r="N320" i="11"/>
  <c r="O320" i="12" s="1"/>
  <c r="N320" i="12"/>
  <c r="N272" i="11"/>
  <c r="O272" i="12" s="1"/>
  <c r="N272" i="12"/>
  <c r="N240" i="11"/>
  <c r="O240" i="12" s="1"/>
  <c r="N240" i="12"/>
  <c r="N224" i="11"/>
  <c r="O224" i="12" s="1"/>
  <c r="N224" i="12"/>
  <c r="N208" i="11"/>
  <c r="O208" i="12" s="1"/>
  <c r="N208" i="12"/>
  <c r="N176" i="11"/>
  <c r="O176" i="12" s="1"/>
  <c r="N176" i="12"/>
  <c r="N160" i="11"/>
  <c r="O160" i="12" s="1"/>
  <c r="N160" i="12"/>
  <c r="N112" i="11"/>
  <c r="O112" i="12" s="1"/>
  <c r="N112" i="12"/>
  <c r="N80" i="11"/>
  <c r="O80" i="12" s="1"/>
  <c r="N80" i="12"/>
  <c r="N48" i="11"/>
  <c r="O48" i="12" s="1"/>
  <c r="N48" i="12"/>
  <c r="N32" i="11"/>
  <c r="O32" i="12" s="1"/>
  <c r="N32" i="12"/>
  <c r="N16" i="11"/>
  <c r="N16" i="12"/>
  <c r="N1939" i="12"/>
  <c r="N1714" i="12"/>
  <c r="N1623" i="12"/>
  <c r="N1461" i="12"/>
  <c r="N1424" i="12"/>
  <c r="N1285" i="12"/>
  <c r="N1122" i="12"/>
  <c r="N259" i="12"/>
  <c r="N825" i="12"/>
  <c r="N650" i="12"/>
  <c r="N473" i="12"/>
  <c r="N233" i="12"/>
  <c r="N185" i="12"/>
  <c r="N137" i="12"/>
  <c r="N938" i="11"/>
  <c r="O938" i="12" s="1"/>
  <c r="N938" i="12"/>
  <c r="N906" i="11"/>
  <c r="O906" i="12" s="1"/>
  <c r="N906" i="12"/>
  <c r="N874" i="11"/>
  <c r="O874" i="12" s="1"/>
  <c r="N874" i="12"/>
  <c r="N826" i="11"/>
  <c r="O826" i="12" s="1"/>
  <c r="N826" i="12"/>
  <c r="N810" i="11"/>
  <c r="O810" i="12" s="1"/>
  <c r="N810" i="12"/>
  <c r="N794" i="11"/>
  <c r="O794" i="12" s="1"/>
  <c r="N794" i="12"/>
  <c r="N778" i="11"/>
  <c r="O778" i="12" s="1"/>
  <c r="N778" i="12"/>
  <c r="N762" i="11"/>
  <c r="O762" i="12" s="1"/>
  <c r="N762" i="12"/>
  <c r="N746" i="11"/>
  <c r="O746" i="12" s="1"/>
  <c r="N746" i="12"/>
  <c r="N714" i="11"/>
  <c r="O714" i="12" s="1"/>
  <c r="N714" i="12"/>
  <c r="N698" i="11"/>
  <c r="O698" i="12" s="1"/>
  <c r="N698" i="12"/>
  <c r="N666" i="11"/>
  <c r="O666" i="12" s="1"/>
  <c r="N666" i="12"/>
  <c r="N554" i="11"/>
  <c r="O554" i="12" s="1"/>
  <c r="N554" i="12"/>
  <c r="N522" i="11"/>
  <c r="O522" i="12" s="1"/>
  <c r="N522" i="12"/>
  <c r="N490" i="11"/>
  <c r="O490" i="12" s="1"/>
  <c r="N490" i="12"/>
  <c r="N458" i="11"/>
  <c r="O458" i="12" s="1"/>
  <c r="N458" i="12"/>
  <c r="N426" i="11"/>
  <c r="O426" i="12" s="1"/>
  <c r="N426" i="12"/>
  <c r="N410" i="11"/>
  <c r="O410" i="12" s="1"/>
  <c r="N410" i="12"/>
  <c r="N330" i="11"/>
  <c r="O330" i="12" s="1"/>
  <c r="N330" i="12"/>
  <c r="N282" i="11"/>
  <c r="O282" i="12" s="1"/>
  <c r="N282" i="12"/>
  <c r="N266" i="11"/>
  <c r="O266" i="12" s="1"/>
  <c r="N266" i="12"/>
  <c r="N250" i="11"/>
  <c r="O250" i="12" s="1"/>
  <c r="N250" i="12"/>
  <c r="N218" i="11"/>
  <c r="O218" i="12" s="1"/>
  <c r="N218" i="12"/>
  <c r="N170" i="11"/>
  <c r="O170" i="12" s="1"/>
  <c r="N170" i="12"/>
  <c r="N122" i="11"/>
  <c r="O122" i="12" s="1"/>
  <c r="N122" i="12"/>
  <c r="N90" i="11"/>
  <c r="O90" i="12" s="1"/>
  <c r="N90" i="12"/>
  <c r="N74" i="11"/>
  <c r="O74" i="12" s="1"/>
  <c r="N74" i="12"/>
  <c r="N42" i="11"/>
  <c r="O42" i="12" s="1"/>
  <c r="N42" i="12"/>
  <c r="O26" i="12"/>
  <c r="N10" i="11"/>
  <c r="N10" i="12"/>
  <c r="N857" i="12"/>
  <c r="N602" i="12"/>
  <c r="N73" i="12"/>
  <c r="N1225" i="11"/>
  <c r="O1225" i="12" s="1"/>
  <c r="N1225" i="12"/>
  <c r="N1209" i="11"/>
  <c r="O1209" i="12" s="1"/>
  <c r="N1209" i="12"/>
  <c r="N1177" i="11"/>
  <c r="O1177" i="12" s="1"/>
  <c r="N1177" i="12"/>
  <c r="N1145" i="11"/>
  <c r="O1145" i="12" s="1"/>
  <c r="N1145" i="12"/>
  <c r="N1129" i="11"/>
  <c r="O1129" i="12" s="1"/>
  <c r="N1129" i="12"/>
  <c r="N1081" i="11"/>
  <c r="O1081" i="12" s="1"/>
  <c r="N1081" i="12"/>
  <c r="N1049" i="11"/>
  <c r="O1049" i="12" s="1"/>
  <c r="N1049" i="12"/>
  <c r="N1001" i="11"/>
  <c r="O1001" i="12" s="1"/>
  <c r="N1001" i="12"/>
  <c r="N969" i="11"/>
  <c r="O969" i="12" s="1"/>
  <c r="N969" i="12"/>
  <c r="N953" i="11"/>
  <c r="O953" i="12" s="1"/>
  <c r="N953" i="12"/>
  <c r="N937" i="11"/>
  <c r="O937" i="12" s="1"/>
  <c r="N937" i="12"/>
  <c r="N905" i="11"/>
  <c r="O905" i="12" s="1"/>
  <c r="N905" i="12"/>
  <c r="N873" i="11"/>
  <c r="O873" i="12" s="1"/>
  <c r="N873" i="12"/>
  <c r="N761" i="11"/>
  <c r="O761" i="12" s="1"/>
  <c r="N761" i="12"/>
  <c r="N745" i="11"/>
  <c r="O745" i="12" s="1"/>
  <c r="N745" i="12"/>
  <c r="N729" i="11"/>
  <c r="O729" i="12" s="1"/>
  <c r="N729" i="12"/>
  <c r="N697" i="11"/>
  <c r="O697" i="12" s="1"/>
  <c r="N697" i="12"/>
  <c r="N633" i="11"/>
  <c r="O633" i="12" s="1"/>
  <c r="N633" i="12"/>
  <c r="N617" i="11"/>
  <c r="O617" i="12" s="1"/>
  <c r="N617" i="12"/>
  <c r="N601" i="11"/>
  <c r="O601" i="12" s="1"/>
  <c r="N601" i="12"/>
  <c r="N553" i="11"/>
  <c r="O553" i="12" s="1"/>
  <c r="N553" i="12"/>
  <c r="N537" i="11"/>
  <c r="O537" i="12" s="1"/>
  <c r="N537" i="12"/>
  <c r="N521" i="11"/>
  <c r="O521" i="12" s="1"/>
  <c r="N521" i="12"/>
  <c r="N505" i="11"/>
  <c r="O505" i="12" s="1"/>
  <c r="N505" i="12"/>
  <c r="N489" i="11"/>
  <c r="O489" i="12" s="1"/>
  <c r="N489" i="12"/>
  <c r="N457" i="11"/>
  <c r="O457" i="12" s="1"/>
  <c r="N457" i="12"/>
  <c r="N441" i="11"/>
  <c r="O441" i="12" s="1"/>
  <c r="N441" i="12"/>
  <c r="N425" i="11"/>
  <c r="O425" i="12" s="1"/>
  <c r="N425" i="12"/>
  <c r="N409" i="11"/>
  <c r="O409" i="12" s="1"/>
  <c r="N409" i="12"/>
  <c r="N393" i="11"/>
  <c r="O393" i="12" s="1"/>
  <c r="N393" i="12"/>
  <c r="N377" i="11"/>
  <c r="O377" i="12" s="1"/>
  <c r="N377" i="12"/>
  <c r="N361" i="11"/>
  <c r="O361" i="12" s="1"/>
  <c r="N361" i="12"/>
  <c r="N345" i="11"/>
  <c r="O345" i="12" s="1"/>
  <c r="N345" i="12"/>
  <c r="N281" i="11"/>
  <c r="O281" i="12" s="1"/>
  <c r="N281" i="12"/>
  <c r="N249" i="11"/>
  <c r="O249" i="12" s="1"/>
  <c r="N249" i="12"/>
  <c r="N217" i="11"/>
  <c r="O217" i="12" s="1"/>
  <c r="N217" i="12"/>
  <c r="N201" i="11"/>
  <c r="O201" i="12" s="1"/>
  <c r="N201" i="12"/>
  <c r="N153" i="11"/>
  <c r="O153" i="12" s="1"/>
  <c r="N153" i="12"/>
  <c r="N121" i="11"/>
  <c r="O121" i="12" s="1"/>
  <c r="N121" i="12"/>
  <c r="N57" i="11"/>
  <c r="O57" i="12" s="1"/>
  <c r="N57" i="12"/>
  <c r="N41" i="11"/>
  <c r="O41" i="12" s="1"/>
  <c r="N41" i="12"/>
  <c r="N25" i="11"/>
  <c r="O25" i="12" s="1"/>
  <c r="N25" i="12"/>
  <c r="N506" i="12"/>
  <c r="N329" i="12"/>
  <c r="N1241" i="12"/>
  <c r="N890" i="12"/>
  <c r="N809" i="12"/>
  <c r="N730" i="12"/>
  <c r="N682" i="12"/>
  <c r="N1357" i="11"/>
  <c r="O1357" i="12" s="1"/>
  <c r="N1357" i="12"/>
  <c r="N1229" i="11"/>
  <c r="O1229" i="12" s="1"/>
  <c r="N1229" i="12"/>
  <c r="N1165" i="11"/>
  <c r="O1165" i="12" s="1"/>
  <c r="N1165" i="12"/>
  <c r="N1101" i="11"/>
  <c r="O1101" i="12" s="1"/>
  <c r="N1101" i="12"/>
  <c r="N1085" i="11"/>
  <c r="O1085" i="12" s="1"/>
  <c r="N1085" i="12"/>
  <c r="N1069" i="11"/>
  <c r="O1069" i="12" s="1"/>
  <c r="N1069" i="12"/>
  <c r="N989" i="11"/>
  <c r="O989" i="12" s="1"/>
  <c r="N989" i="12"/>
  <c r="N893" i="11"/>
  <c r="O893" i="12" s="1"/>
  <c r="N893" i="12"/>
  <c r="N829" i="11"/>
  <c r="O829" i="12" s="1"/>
  <c r="N829" i="12"/>
  <c r="N781" i="11"/>
  <c r="O781" i="12" s="1"/>
  <c r="N781" i="12"/>
  <c r="N765" i="11"/>
  <c r="O765" i="12" s="1"/>
  <c r="N765" i="12"/>
  <c r="N733" i="11"/>
  <c r="O733" i="12" s="1"/>
  <c r="N733" i="12"/>
  <c r="N717" i="11"/>
  <c r="O717" i="12" s="1"/>
  <c r="N717" i="12"/>
  <c r="N685" i="11"/>
  <c r="O685" i="12" s="1"/>
  <c r="N685" i="12"/>
  <c r="N621" i="11"/>
  <c r="O621" i="12" s="1"/>
  <c r="N621" i="12"/>
  <c r="N605" i="11"/>
  <c r="O605" i="12" s="1"/>
  <c r="N605" i="12"/>
  <c r="N589" i="11"/>
  <c r="O589" i="12" s="1"/>
  <c r="N589" i="12"/>
  <c r="N573" i="11"/>
  <c r="O573" i="12" s="1"/>
  <c r="N573" i="12"/>
  <c r="N509" i="11"/>
  <c r="O509" i="12" s="1"/>
  <c r="N509" i="12"/>
  <c r="N445" i="11"/>
  <c r="O445" i="12" s="1"/>
  <c r="N445" i="12"/>
  <c r="N429" i="11"/>
  <c r="O429" i="12" s="1"/>
  <c r="N429" i="12"/>
  <c r="N413" i="11"/>
  <c r="O413" i="12" s="1"/>
  <c r="N413" i="12"/>
  <c r="N381" i="11"/>
  <c r="O381" i="12" s="1"/>
  <c r="N381" i="12"/>
  <c r="N365" i="11"/>
  <c r="O365" i="12" s="1"/>
  <c r="N365" i="12"/>
  <c r="N349" i="11"/>
  <c r="O349" i="12" s="1"/>
  <c r="N349" i="12"/>
  <c r="N317" i="11"/>
  <c r="O317" i="12" s="1"/>
  <c r="N317" i="12"/>
  <c r="N301" i="11"/>
  <c r="O301" i="12" s="1"/>
  <c r="N301" i="12"/>
  <c r="N285" i="11"/>
  <c r="O285" i="12" s="1"/>
  <c r="N285" i="12"/>
  <c r="N269" i="11"/>
  <c r="O269" i="12" s="1"/>
  <c r="N269" i="12"/>
  <c r="N253" i="11"/>
  <c r="O253" i="12" s="1"/>
  <c r="N253" i="12"/>
  <c r="N237" i="11"/>
  <c r="O237" i="12" s="1"/>
  <c r="N237" i="12"/>
  <c r="N205" i="11"/>
  <c r="O205" i="12" s="1"/>
  <c r="N205" i="12"/>
  <c r="N189" i="11"/>
  <c r="O189" i="12" s="1"/>
  <c r="N189" i="12"/>
  <c r="N157" i="11"/>
  <c r="O157" i="12" s="1"/>
  <c r="N157" i="12"/>
  <c r="N141" i="11"/>
  <c r="O141" i="12" s="1"/>
  <c r="N141" i="12"/>
  <c r="N109" i="11"/>
  <c r="O109" i="12" s="1"/>
  <c r="N109" i="12"/>
  <c r="N93" i="11"/>
  <c r="O93" i="12" s="1"/>
  <c r="N93" i="12"/>
  <c r="N77" i="11"/>
  <c r="O77" i="12" s="1"/>
  <c r="N77" i="12"/>
  <c r="N61" i="11"/>
  <c r="O61" i="12" s="1"/>
  <c r="N61" i="12"/>
  <c r="N45" i="11"/>
  <c r="N45" i="12"/>
  <c r="N29" i="11"/>
  <c r="N29" i="12"/>
  <c r="N13" i="11"/>
  <c r="O13" i="12" s="1"/>
  <c r="N13" i="12"/>
  <c r="N1885" i="12"/>
  <c r="N1757" i="12"/>
  <c r="N1629" i="12"/>
  <c r="N1592" i="12"/>
  <c r="N1453" i="12"/>
  <c r="N1256" i="12"/>
  <c r="N1208" i="12"/>
  <c r="N1160" i="12"/>
  <c r="N973" i="12"/>
  <c r="N856" i="12"/>
  <c r="N797" i="12"/>
  <c r="N669" i="12"/>
  <c r="N1917" i="12"/>
  <c r="N1789" i="12"/>
  <c r="N1661" i="12"/>
  <c r="N1528" i="12"/>
  <c r="N1128" i="12"/>
  <c r="N1021" i="12"/>
  <c r="N877" i="12"/>
  <c r="N728" i="12"/>
  <c r="N557" i="12"/>
  <c r="N456" i="12"/>
  <c r="N200" i="12"/>
  <c r="N9" i="11"/>
  <c r="N9" i="12"/>
  <c r="N1320" i="11"/>
  <c r="O1320" i="12" s="1"/>
  <c r="N1320" i="12"/>
  <c r="N1288" i="11"/>
  <c r="O1288" i="12" s="1"/>
  <c r="N1288" i="12"/>
  <c r="N1224" i="11"/>
  <c r="O1224" i="12" s="1"/>
  <c r="N1224" i="12"/>
  <c r="N1192" i="11"/>
  <c r="O1192" i="12" s="1"/>
  <c r="N1192" i="12"/>
  <c r="N1112" i="11"/>
  <c r="O1112" i="12" s="1"/>
  <c r="N1112" i="12"/>
  <c r="N1064" i="11"/>
  <c r="O1064" i="12" s="1"/>
  <c r="N1064" i="12"/>
  <c r="N1048" i="11"/>
  <c r="O1048" i="12" s="1"/>
  <c r="N1048" i="12"/>
  <c r="N1000" i="11"/>
  <c r="O1000" i="12" s="1"/>
  <c r="N1000" i="12"/>
  <c r="N968" i="11"/>
  <c r="O968" i="12" s="1"/>
  <c r="N968" i="12"/>
  <c r="N952" i="11"/>
  <c r="O952" i="12" s="1"/>
  <c r="N952" i="12"/>
  <c r="N936" i="11"/>
  <c r="O936" i="12" s="1"/>
  <c r="N936" i="12"/>
  <c r="N888" i="11"/>
  <c r="O888" i="12" s="1"/>
  <c r="N888" i="12"/>
  <c r="N824" i="11"/>
  <c r="O824" i="12" s="1"/>
  <c r="N824" i="12"/>
  <c r="N808" i="11"/>
  <c r="O808" i="12" s="1"/>
  <c r="N808" i="12"/>
  <c r="N776" i="11"/>
  <c r="O776" i="12" s="1"/>
  <c r="N776" i="12"/>
  <c r="N760" i="11"/>
  <c r="O760" i="12" s="1"/>
  <c r="N760" i="12"/>
  <c r="N744" i="11"/>
  <c r="O744" i="12" s="1"/>
  <c r="N744" i="12"/>
  <c r="N680" i="11"/>
  <c r="O680" i="12" s="1"/>
  <c r="N680" i="12"/>
  <c r="N664" i="11"/>
  <c r="O664" i="12" s="1"/>
  <c r="N664" i="12"/>
  <c r="N632" i="11"/>
  <c r="O632" i="12" s="1"/>
  <c r="N632" i="12"/>
  <c r="N616" i="11"/>
  <c r="O616" i="12" s="1"/>
  <c r="N616" i="12"/>
  <c r="N600" i="11"/>
  <c r="O600" i="12" s="1"/>
  <c r="N600" i="12"/>
  <c r="N552" i="11"/>
  <c r="O552" i="12" s="1"/>
  <c r="N552" i="12"/>
  <c r="N536" i="11"/>
  <c r="O536" i="12" s="1"/>
  <c r="N536" i="12"/>
  <c r="N504" i="11"/>
  <c r="O504" i="12" s="1"/>
  <c r="N504" i="12"/>
  <c r="N488" i="11"/>
  <c r="O488" i="12" s="1"/>
  <c r="N488" i="12"/>
  <c r="N424" i="11"/>
  <c r="O424" i="12" s="1"/>
  <c r="N424" i="12"/>
  <c r="N408" i="11"/>
  <c r="O408" i="12" s="1"/>
  <c r="N408" i="12"/>
  <c r="N376" i="11"/>
  <c r="O376" i="12" s="1"/>
  <c r="N376" i="12"/>
  <c r="N360" i="11"/>
  <c r="O360" i="12" s="1"/>
  <c r="N360" i="12"/>
  <c r="N344" i="11"/>
  <c r="O344" i="12" s="1"/>
  <c r="N344" i="12"/>
  <c r="N328" i="11"/>
  <c r="O328" i="12" s="1"/>
  <c r="N328" i="12"/>
  <c r="N296" i="11"/>
  <c r="O296" i="12" s="1"/>
  <c r="N296" i="12"/>
  <c r="N280" i="11"/>
  <c r="O280" i="12" s="1"/>
  <c r="N280" i="12"/>
  <c r="N232" i="11"/>
  <c r="O232" i="12" s="1"/>
  <c r="N232" i="12"/>
  <c r="N184" i="11"/>
  <c r="O184" i="12" s="1"/>
  <c r="N184" i="12"/>
  <c r="N136" i="11"/>
  <c r="O136" i="12" s="1"/>
  <c r="N136" i="12"/>
  <c r="N120" i="11"/>
  <c r="O120" i="12" s="1"/>
  <c r="N120" i="12"/>
  <c r="N104" i="11"/>
  <c r="N104" i="12"/>
  <c r="N88" i="11"/>
  <c r="O88" i="12" s="1"/>
  <c r="N88" i="12"/>
  <c r="N72" i="11"/>
  <c r="O72" i="12" s="1"/>
  <c r="N72" i="12"/>
  <c r="N40" i="11"/>
  <c r="N40" i="12"/>
  <c r="N1880" i="12"/>
  <c r="N1752" i="12"/>
  <c r="N1624" i="12"/>
  <c r="N1565" i="12"/>
  <c r="N1448" i="12"/>
  <c r="N904" i="12"/>
  <c r="N845" i="12"/>
  <c r="N653" i="12"/>
  <c r="N520" i="12"/>
  <c r="U22" i="10"/>
  <c r="U11" i="10"/>
  <c r="P15" i="9"/>
  <c r="Y20" i="11" l="1"/>
  <c r="AB21" i="11"/>
  <c r="O11" i="12"/>
  <c r="Y21" i="11"/>
  <c r="O20" i="12"/>
  <c r="T20" i="11"/>
  <c r="O104" i="12"/>
  <c r="T19" i="11"/>
  <c r="O81" i="12"/>
  <c r="X20" i="11"/>
  <c r="O2" i="12"/>
  <c r="X19" i="11"/>
  <c r="O167" i="12"/>
  <c r="S19" i="11"/>
  <c r="O36" i="12"/>
  <c r="U21" i="11"/>
  <c r="O117" i="12"/>
  <c r="AA20" i="11"/>
  <c r="O45" i="12"/>
  <c r="U20" i="11"/>
  <c r="O4" i="12"/>
  <c r="AC21" i="11"/>
  <c r="O9" i="12"/>
  <c r="W21" i="11"/>
  <c r="O7" i="12"/>
  <c r="V21" i="11"/>
  <c r="O18" i="12"/>
  <c r="AD20" i="11"/>
  <c r="O43" i="12"/>
  <c r="AB19" i="11"/>
  <c r="S21" i="11"/>
  <c r="O149" i="12"/>
  <c r="V19" i="11"/>
  <c r="AC20" i="11"/>
  <c r="AD19" i="11"/>
  <c r="O50" i="12"/>
  <c r="AA19" i="11"/>
  <c r="O71" i="12"/>
  <c r="T21" i="11"/>
  <c r="O325" i="12"/>
  <c r="AA21" i="11"/>
  <c r="O37" i="12"/>
  <c r="AD21" i="11"/>
  <c r="O17" i="12"/>
  <c r="U19" i="11"/>
  <c r="O14" i="12"/>
  <c r="Z19" i="11"/>
  <c r="O15" i="12"/>
  <c r="Y19" i="11"/>
  <c r="O119" i="12"/>
  <c r="X21" i="11"/>
  <c r="O16" i="12"/>
  <c r="S20" i="11"/>
  <c r="O5" i="12"/>
  <c r="V20" i="11"/>
  <c r="O29" i="12"/>
  <c r="W20" i="11"/>
  <c r="O10" i="12"/>
  <c r="Z21" i="11"/>
  <c r="Z20" i="11"/>
  <c r="AC19" i="11"/>
  <c r="O3" i="12"/>
  <c r="O22" i="12"/>
  <c r="W19" i="11"/>
  <c r="AB20" i="11"/>
  <c r="O40" i="12"/>
  <c r="S26" i="11" l="1"/>
  <c r="S27" i="11"/>
  <c r="S25" i="11"/>
  <c r="S28" i="11" l="1"/>
  <c r="L3" i="8" l="1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8"/>
  <c r="L34" i="8"/>
  <c r="L35" i="8"/>
  <c r="L36" i="8"/>
  <c r="L37" i="8"/>
  <c r="L38" i="8"/>
  <c r="L39" i="8"/>
  <c r="L40" i="8"/>
  <c r="L41" i="8"/>
  <c r="L42" i="8"/>
  <c r="L43" i="8"/>
  <c r="L44" i="8"/>
  <c r="L45" i="8"/>
  <c r="L46" i="8"/>
  <c r="L47" i="8"/>
  <c r="L48" i="8"/>
  <c r="L49" i="8"/>
  <c r="L50" i="8"/>
  <c r="L51" i="8"/>
  <c r="L52" i="8"/>
  <c r="L53" i="8"/>
  <c r="L54" i="8"/>
  <c r="L55" i="8"/>
  <c r="L56" i="8"/>
  <c r="L57" i="8"/>
  <c r="L58" i="8"/>
  <c r="L59" i="8"/>
  <c r="L60" i="8"/>
  <c r="L61" i="8"/>
  <c r="L62" i="8"/>
  <c r="L63" i="8"/>
  <c r="L64" i="8"/>
  <c r="L65" i="8"/>
  <c r="L66" i="8"/>
  <c r="L67" i="8"/>
  <c r="L68" i="8"/>
  <c r="L69" i="8"/>
  <c r="L70" i="8"/>
  <c r="L71" i="8"/>
  <c r="L72" i="8"/>
  <c r="L73" i="8"/>
  <c r="L74" i="8"/>
  <c r="L75" i="8"/>
  <c r="L76" i="8"/>
  <c r="L77" i="8"/>
  <c r="L78" i="8"/>
  <c r="L79" i="8"/>
  <c r="L80" i="8"/>
  <c r="L81" i="8"/>
  <c r="L82" i="8"/>
  <c r="L83" i="8"/>
  <c r="L84" i="8"/>
  <c r="L85" i="8"/>
  <c r="L86" i="8"/>
  <c r="L87" i="8"/>
  <c r="L88" i="8"/>
  <c r="L89" i="8"/>
  <c r="L90" i="8"/>
  <c r="L91" i="8"/>
  <c r="L92" i="8"/>
  <c r="L93" i="8"/>
  <c r="L94" i="8"/>
  <c r="L95" i="8"/>
  <c r="L97" i="8"/>
  <c r="L98" i="8"/>
  <c r="L99" i="8"/>
  <c r="L100" i="8"/>
  <c r="L101" i="8"/>
  <c r="L102" i="8"/>
  <c r="L103" i="8"/>
  <c r="L104" i="8"/>
  <c r="L105" i="8"/>
  <c r="L106" i="8"/>
  <c r="L107" i="8"/>
  <c r="L108" i="8"/>
  <c r="L109" i="8"/>
  <c r="L110" i="8"/>
  <c r="L111" i="8"/>
  <c r="L112" i="8"/>
  <c r="L113" i="8"/>
  <c r="L114" i="8"/>
  <c r="L115" i="8"/>
  <c r="L116" i="8"/>
  <c r="L117" i="8"/>
  <c r="L118" i="8"/>
  <c r="L119" i="8"/>
  <c r="L120" i="8"/>
  <c r="L121" i="8"/>
  <c r="L122" i="8"/>
  <c r="L123" i="8"/>
  <c r="L124" i="8"/>
  <c r="L125" i="8"/>
  <c r="L126" i="8"/>
  <c r="L127" i="8"/>
  <c r="L128" i="8"/>
  <c r="L129" i="8"/>
  <c r="L130" i="8"/>
  <c r="L131" i="8"/>
  <c r="L132" i="8"/>
  <c r="L133" i="8"/>
  <c r="L134" i="8"/>
  <c r="L135" i="8"/>
  <c r="L136" i="8"/>
  <c r="L137" i="8"/>
  <c r="L138" i="8"/>
  <c r="L139" i="8"/>
  <c r="L140" i="8"/>
  <c r="L141" i="8"/>
  <c r="L142" i="8"/>
  <c r="L143" i="8"/>
  <c r="L144" i="8"/>
  <c r="L145" i="8"/>
  <c r="L146" i="8"/>
  <c r="L147" i="8"/>
  <c r="L148" i="8"/>
  <c r="L149" i="8"/>
  <c r="L150" i="8"/>
  <c r="L151" i="8"/>
  <c r="L152" i="8"/>
  <c r="L153" i="8"/>
  <c r="L154" i="8"/>
  <c r="L155" i="8"/>
  <c r="L156" i="8"/>
  <c r="L157" i="8"/>
  <c r="L158" i="8"/>
  <c r="L159" i="8"/>
  <c r="L160" i="8"/>
  <c r="L161" i="8"/>
  <c r="L162" i="8"/>
  <c r="L163" i="8"/>
  <c r="L164" i="8"/>
  <c r="L165" i="8"/>
  <c r="L166" i="8"/>
  <c r="L167" i="8"/>
  <c r="L168" i="8"/>
  <c r="L169" i="8"/>
  <c r="L170" i="8"/>
  <c r="L171" i="8"/>
  <c r="L172" i="8"/>
  <c r="L173" i="8"/>
  <c r="L174" i="8"/>
  <c r="L175" i="8"/>
  <c r="L176" i="8"/>
  <c r="L177" i="8"/>
  <c r="L178" i="8"/>
  <c r="L179" i="8"/>
  <c r="L180" i="8"/>
  <c r="L181" i="8"/>
  <c r="L182" i="8"/>
  <c r="L183" i="8"/>
  <c r="L184" i="8"/>
  <c r="L185" i="8"/>
  <c r="L186" i="8"/>
  <c r="L187" i="8"/>
  <c r="L188" i="8"/>
  <c r="L189" i="8"/>
  <c r="L190" i="8"/>
  <c r="L191" i="8"/>
  <c r="L192" i="8"/>
  <c r="L193" i="8"/>
  <c r="L194" i="8"/>
  <c r="L195" i="8"/>
  <c r="L196" i="8"/>
  <c r="L197" i="8"/>
  <c r="L198" i="8"/>
  <c r="L199" i="8"/>
  <c r="L200" i="8"/>
  <c r="L201" i="8"/>
  <c r="L202" i="8"/>
  <c r="L203" i="8"/>
  <c r="L204" i="8"/>
  <c r="L205" i="8"/>
  <c r="L206" i="8"/>
  <c r="L207" i="8"/>
  <c r="L208" i="8"/>
  <c r="L209" i="8"/>
  <c r="L210" i="8"/>
  <c r="L211" i="8"/>
  <c r="L212" i="8"/>
  <c r="L214" i="8"/>
  <c r="L215" i="8"/>
  <c r="L216" i="8"/>
  <c r="L218" i="8"/>
  <c r="L219" i="8"/>
  <c r="L220" i="8"/>
  <c r="L221" i="8"/>
  <c r="L222" i="8"/>
  <c r="L223" i="8"/>
  <c r="L224" i="8"/>
  <c r="L225" i="8"/>
  <c r="L226" i="8"/>
  <c r="L227" i="8"/>
  <c r="L228" i="8"/>
  <c r="L229" i="8"/>
  <c r="L230" i="8"/>
  <c r="L231" i="8"/>
  <c r="L232" i="8"/>
  <c r="L233" i="8"/>
  <c r="L234" i="8"/>
  <c r="L235" i="8"/>
  <c r="L236" i="8"/>
  <c r="L237" i="8"/>
  <c r="L238" i="8"/>
  <c r="L239" i="8"/>
  <c r="L240" i="8"/>
  <c r="L241" i="8"/>
  <c r="L242" i="8"/>
  <c r="L243" i="8"/>
  <c r="L244" i="8"/>
  <c r="L245" i="8"/>
  <c r="L246" i="8"/>
  <c r="L247" i="8"/>
  <c r="L248" i="8"/>
  <c r="L249" i="8"/>
  <c r="L250" i="8"/>
  <c r="L251" i="8"/>
  <c r="L252" i="8"/>
  <c r="L253" i="8"/>
  <c r="L254" i="8"/>
  <c r="L255" i="8"/>
  <c r="L256" i="8"/>
  <c r="L257" i="8"/>
  <c r="L258" i="8"/>
  <c r="L259" i="8"/>
  <c r="L260" i="8"/>
  <c r="L261" i="8"/>
  <c r="L262" i="8"/>
  <c r="L263" i="8"/>
  <c r="L264" i="8"/>
  <c r="L265" i="8"/>
  <c r="L266" i="8"/>
  <c r="L267" i="8"/>
  <c r="L268" i="8"/>
  <c r="L269" i="8"/>
  <c r="L270" i="8"/>
  <c r="L271" i="8"/>
  <c r="L272" i="8"/>
  <c r="L273" i="8"/>
  <c r="L274" i="8"/>
  <c r="L275" i="8"/>
  <c r="L276" i="8"/>
  <c r="L277" i="8"/>
  <c r="L278" i="8"/>
  <c r="L279" i="8"/>
  <c r="L280" i="8"/>
  <c r="L281" i="8"/>
  <c r="L282" i="8"/>
  <c r="L283" i="8"/>
  <c r="L284" i="8"/>
  <c r="L285" i="8"/>
  <c r="L286" i="8"/>
  <c r="L287" i="8"/>
  <c r="L288" i="8"/>
  <c r="L289" i="8"/>
  <c r="L290" i="8"/>
  <c r="L291" i="8"/>
  <c r="L292" i="8"/>
  <c r="L293" i="8"/>
  <c r="L294" i="8"/>
  <c r="L295" i="8"/>
  <c r="L296" i="8"/>
  <c r="L297" i="8"/>
  <c r="L298" i="8"/>
  <c r="L299" i="8"/>
  <c r="L300" i="8"/>
  <c r="L301" i="8"/>
  <c r="L302" i="8"/>
  <c r="L303" i="8"/>
  <c r="L304" i="8"/>
  <c r="L305" i="8"/>
  <c r="L306" i="8"/>
  <c r="L307" i="8"/>
  <c r="L308" i="8"/>
  <c r="L309" i="8"/>
  <c r="L310" i="8"/>
  <c r="L311" i="8"/>
  <c r="L312" i="8"/>
  <c r="L313" i="8"/>
  <c r="L314" i="8"/>
  <c r="L315" i="8"/>
  <c r="L316" i="8"/>
  <c r="L317" i="8"/>
  <c r="L318" i="8"/>
  <c r="L319" i="8"/>
  <c r="L320" i="8"/>
  <c r="L321" i="8"/>
  <c r="L322" i="8"/>
  <c r="L323" i="8"/>
  <c r="L324" i="8"/>
  <c r="L325" i="8"/>
  <c r="L326" i="8"/>
  <c r="L327" i="8"/>
  <c r="L328" i="8"/>
  <c r="L329" i="8"/>
  <c r="L330" i="8"/>
  <c r="L331" i="8"/>
  <c r="L332" i="8"/>
  <c r="L333" i="8"/>
  <c r="L335" i="8"/>
  <c r="L336" i="8"/>
  <c r="L337" i="8"/>
  <c r="L338" i="8"/>
  <c r="L339" i="8"/>
  <c r="L340" i="8"/>
  <c r="L341" i="8"/>
  <c r="L342" i="8"/>
  <c r="L343" i="8"/>
  <c r="L344" i="8"/>
  <c r="L345" i="8"/>
  <c r="L346" i="8"/>
  <c r="L347" i="8"/>
  <c r="L348" i="8"/>
  <c r="L349" i="8"/>
  <c r="L350" i="8"/>
  <c r="L351" i="8"/>
  <c r="L352" i="8"/>
  <c r="L353" i="8"/>
  <c r="L354" i="8"/>
  <c r="L355" i="8"/>
  <c r="L356" i="8"/>
  <c r="L357" i="8"/>
  <c r="L358" i="8"/>
  <c r="L359" i="8"/>
  <c r="L360" i="8"/>
  <c r="L361" i="8"/>
  <c r="L362" i="8"/>
  <c r="L363" i="8"/>
  <c r="L364" i="8"/>
  <c r="L365" i="8"/>
  <c r="L366" i="8"/>
  <c r="L367" i="8"/>
  <c r="L368" i="8"/>
  <c r="L369" i="8"/>
  <c r="L370" i="8"/>
  <c r="L371" i="8"/>
  <c r="L372" i="8"/>
  <c r="L373" i="8"/>
  <c r="L374" i="8"/>
  <c r="L375" i="8"/>
  <c r="L376" i="8"/>
  <c r="L377" i="8"/>
  <c r="L378" i="8"/>
  <c r="L379" i="8"/>
  <c r="L380" i="8"/>
  <c r="L381" i="8"/>
  <c r="L382" i="8"/>
  <c r="L383" i="8"/>
  <c r="L384" i="8"/>
  <c r="L385" i="8"/>
  <c r="L386" i="8"/>
  <c r="L387" i="8"/>
  <c r="L388" i="8"/>
  <c r="L389" i="8"/>
  <c r="L390" i="8"/>
  <c r="L391" i="8"/>
  <c r="L392" i="8"/>
  <c r="L393" i="8"/>
  <c r="L394" i="8"/>
  <c r="L395" i="8"/>
  <c r="L396" i="8"/>
  <c r="L397" i="8"/>
  <c r="L398" i="8"/>
  <c r="L399" i="8"/>
  <c r="L400" i="8"/>
  <c r="L401" i="8"/>
  <c r="L402" i="8"/>
  <c r="L403" i="8"/>
  <c r="L404" i="8"/>
  <c r="L405" i="8"/>
  <c r="L406" i="8"/>
  <c r="L407" i="8"/>
  <c r="L408" i="8"/>
  <c r="L409" i="8"/>
  <c r="L410" i="8"/>
  <c r="L411" i="8"/>
  <c r="L412" i="8"/>
  <c r="L413" i="8"/>
  <c r="L414" i="8"/>
  <c r="L415" i="8"/>
  <c r="L416" i="8"/>
  <c r="L417" i="8"/>
  <c r="L418" i="8"/>
  <c r="L419" i="8"/>
  <c r="L420" i="8"/>
  <c r="L421" i="8"/>
  <c r="L422" i="8"/>
  <c r="L423" i="8"/>
  <c r="L424" i="8"/>
  <c r="L425" i="8"/>
  <c r="L426" i="8"/>
  <c r="L427" i="8"/>
  <c r="L428" i="8"/>
  <c r="L429" i="8"/>
  <c r="L430" i="8"/>
  <c r="L431" i="8"/>
  <c r="L432" i="8"/>
  <c r="L433" i="8"/>
  <c r="L434" i="8"/>
  <c r="L435" i="8"/>
  <c r="L436" i="8"/>
  <c r="L437" i="8"/>
  <c r="L438" i="8"/>
  <c r="L439" i="8"/>
  <c r="L440" i="8"/>
  <c r="L441" i="8"/>
  <c r="L442" i="8"/>
  <c r="L443" i="8"/>
  <c r="L444" i="8"/>
  <c r="L445" i="8"/>
  <c r="L446" i="8"/>
  <c r="L447" i="8"/>
  <c r="L448" i="8"/>
  <c r="L449" i="8"/>
  <c r="L450" i="8"/>
  <c r="L451" i="8"/>
  <c r="L452" i="8"/>
  <c r="L453" i="8"/>
  <c r="L454" i="8"/>
  <c r="L455" i="8"/>
  <c r="L456" i="8"/>
  <c r="L457" i="8"/>
  <c r="L458" i="8"/>
  <c r="L459" i="8"/>
  <c r="L460" i="8"/>
  <c r="L461" i="8"/>
  <c r="L462" i="8"/>
  <c r="L463" i="8"/>
  <c r="L464" i="8"/>
  <c r="L465" i="8"/>
  <c r="L466" i="8"/>
  <c r="L467" i="8"/>
  <c r="L468" i="8"/>
  <c r="L469" i="8"/>
  <c r="L470" i="8"/>
  <c r="L471" i="8"/>
  <c r="L472" i="8"/>
  <c r="L473" i="8"/>
  <c r="L474" i="8"/>
  <c r="L475" i="8"/>
  <c r="L476" i="8"/>
  <c r="L477" i="8"/>
  <c r="L478" i="8"/>
  <c r="L479" i="8"/>
  <c r="L480" i="8"/>
  <c r="L481" i="8"/>
  <c r="L482" i="8"/>
  <c r="L483" i="8"/>
  <c r="L484" i="8"/>
  <c r="L485" i="8"/>
  <c r="L486" i="8"/>
  <c r="L487" i="8"/>
  <c r="L488" i="8"/>
  <c r="L489" i="8"/>
  <c r="L490" i="8"/>
  <c r="L491" i="8"/>
  <c r="L492" i="8"/>
  <c r="L493" i="8"/>
  <c r="L494" i="8"/>
  <c r="L495" i="8"/>
  <c r="L496" i="8"/>
  <c r="L497" i="8"/>
  <c r="L498" i="8"/>
  <c r="L499" i="8"/>
  <c r="L500" i="8"/>
  <c r="L501" i="8"/>
  <c r="L502" i="8"/>
  <c r="L503" i="8"/>
  <c r="L504" i="8"/>
  <c r="L505" i="8"/>
  <c r="L506" i="8"/>
  <c r="L507" i="8"/>
  <c r="L508" i="8"/>
  <c r="L509" i="8"/>
  <c r="L510" i="8"/>
  <c r="L511" i="8"/>
  <c r="L512" i="8"/>
  <c r="L513" i="8"/>
  <c r="L514" i="8"/>
  <c r="L515" i="8"/>
  <c r="L516" i="8"/>
  <c r="L517" i="8"/>
  <c r="L518" i="8"/>
  <c r="L519" i="8"/>
  <c r="L520" i="8"/>
  <c r="L521" i="8"/>
  <c r="L522" i="8"/>
  <c r="L523" i="8"/>
  <c r="L524" i="8"/>
  <c r="L525" i="8"/>
  <c r="L526" i="8"/>
  <c r="L527" i="8"/>
  <c r="L528" i="8"/>
  <c r="L529" i="8"/>
  <c r="L530" i="8"/>
  <c r="L531" i="8"/>
  <c r="L532" i="8"/>
  <c r="L533" i="8"/>
  <c r="L534" i="8"/>
  <c r="L535" i="8"/>
  <c r="L536" i="8"/>
  <c r="L537" i="8"/>
  <c r="L538" i="8"/>
  <c r="L539" i="8"/>
  <c r="L540" i="8"/>
  <c r="L541" i="8"/>
  <c r="L542" i="8"/>
  <c r="L543" i="8"/>
  <c r="L544" i="8"/>
  <c r="L545" i="8"/>
  <c r="L546" i="8"/>
  <c r="L547" i="8"/>
  <c r="L548" i="8"/>
  <c r="L549" i="8"/>
  <c r="L550" i="8"/>
  <c r="L551" i="8"/>
  <c r="L552" i="8"/>
  <c r="L553" i="8"/>
  <c r="L554" i="8"/>
  <c r="L555" i="8"/>
  <c r="L556" i="8"/>
  <c r="L557" i="8"/>
  <c r="L558" i="8"/>
  <c r="L559" i="8"/>
  <c r="L560" i="8"/>
  <c r="L561" i="8"/>
  <c r="L562" i="8"/>
  <c r="L563" i="8"/>
  <c r="L564" i="8"/>
  <c r="L565" i="8"/>
  <c r="L566" i="8"/>
  <c r="L567" i="8"/>
  <c r="L568" i="8"/>
  <c r="L569" i="8"/>
  <c r="L570" i="8"/>
  <c r="L571" i="8"/>
  <c r="L572" i="8"/>
  <c r="L573" i="8"/>
  <c r="L574" i="8"/>
  <c r="L575" i="8"/>
  <c r="L576" i="8"/>
  <c r="L577" i="8"/>
  <c r="L578" i="8"/>
  <c r="L579" i="8"/>
  <c r="L580" i="8"/>
  <c r="L581" i="8"/>
  <c r="L582" i="8"/>
  <c r="L583" i="8"/>
  <c r="L584" i="8"/>
  <c r="L585" i="8"/>
  <c r="L586" i="8"/>
  <c r="L587" i="8"/>
  <c r="L588" i="8"/>
  <c r="L589" i="8"/>
  <c r="L590" i="8"/>
  <c r="L591" i="8"/>
  <c r="L592" i="8"/>
  <c r="L593" i="8"/>
  <c r="L594" i="8"/>
  <c r="L595" i="8"/>
  <c r="L596" i="8"/>
  <c r="L597" i="8"/>
  <c r="L598" i="8"/>
  <c r="L599" i="8"/>
  <c r="L600" i="8"/>
  <c r="L601" i="8"/>
  <c r="L602" i="8"/>
  <c r="L603" i="8"/>
  <c r="L604" i="8"/>
  <c r="L605" i="8"/>
  <c r="L606" i="8"/>
  <c r="L607" i="8"/>
  <c r="L608" i="8"/>
  <c r="L609" i="8"/>
  <c r="L610" i="8"/>
  <c r="L611" i="8"/>
  <c r="L612" i="8"/>
  <c r="L613" i="8"/>
  <c r="L614" i="8"/>
  <c r="L615" i="8"/>
  <c r="L616" i="8"/>
  <c r="L617" i="8"/>
  <c r="L618" i="8"/>
  <c r="L619" i="8"/>
  <c r="L620" i="8"/>
  <c r="L621" i="8"/>
  <c r="L622" i="8"/>
  <c r="L623" i="8"/>
  <c r="L624" i="8"/>
  <c r="L625" i="8"/>
  <c r="L626" i="8"/>
  <c r="L627" i="8"/>
  <c r="L628" i="8"/>
  <c r="L629" i="8"/>
  <c r="L630" i="8"/>
  <c r="L631" i="8"/>
  <c r="L632" i="8"/>
  <c r="L633" i="8"/>
  <c r="L634" i="8"/>
  <c r="L635" i="8"/>
  <c r="L636" i="8"/>
  <c r="L637" i="8"/>
  <c r="L638" i="8"/>
  <c r="L639" i="8"/>
  <c r="L640" i="8"/>
  <c r="L641" i="8"/>
  <c r="L642" i="8"/>
  <c r="L643" i="8"/>
  <c r="L644" i="8"/>
  <c r="L645" i="8"/>
  <c r="L646" i="8"/>
  <c r="L647" i="8"/>
  <c r="L648" i="8"/>
  <c r="L649" i="8"/>
  <c r="L650" i="8"/>
  <c r="L651" i="8"/>
  <c r="L652" i="8"/>
  <c r="L653" i="8"/>
  <c r="L654" i="8"/>
  <c r="L655" i="8"/>
  <c r="L656" i="8"/>
  <c r="L657" i="8"/>
  <c r="L658" i="8"/>
  <c r="L659" i="8"/>
  <c r="L660" i="8"/>
  <c r="L661" i="8"/>
  <c r="L662" i="8"/>
  <c r="L663" i="8"/>
  <c r="L664" i="8"/>
  <c r="L665" i="8"/>
  <c r="L666" i="8"/>
  <c r="L667" i="8"/>
  <c r="L668" i="8"/>
  <c r="L669" i="8"/>
  <c r="L670" i="8"/>
  <c r="L671" i="8"/>
  <c r="L672" i="8"/>
  <c r="L673" i="8"/>
  <c r="L674" i="8"/>
  <c r="L675" i="8"/>
  <c r="L676" i="8"/>
  <c r="L677" i="8"/>
  <c r="L678" i="8"/>
  <c r="L679" i="8"/>
  <c r="L680" i="8"/>
  <c r="L681" i="8"/>
  <c r="L682" i="8"/>
  <c r="L683" i="8"/>
  <c r="L684" i="8"/>
  <c r="L685" i="8"/>
  <c r="L686" i="8"/>
  <c r="L687" i="8"/>
  <c r="L688" i="8"/>
  <c r="L689" i="8"/>
  <c r="L690" i="8"/>
  <c r="L691" i="8"/>
  <c r="L692" i="8"/>
  <c r="L693" i="8"/>
  <c r="L694" i="8"/>
  <c r="L695" i="8"/>
  <c r="L696" i="8"/>
  <c r="L697" i="8"/>
  <c r="L698" i="8"/>
  <c r="L699" i="8"/>
  <c r="L700" i="8"/>
  <c r="L701" i="8"/>
  <c r="L702" i="8"/>
  <c r="L703" i="8"/>
  <c r="L704" i="8"/>
  <c r="L705" i="8"/>
  <c r="L706" i="8"/>
  <c r="L707" i="8"/>
  <c r="L708" i="8"/>
  <c r="L709" i="8"/>
  <c r="L710" i="8"/>
  <c r="L711" i="8"/>
  <c r="L712" i="8"/>
  <c r="L713" i="8"/>
  <c r="L714" i="8"/>
  <c r="L715" i="8"/>
  <c r="L716" i="8"/>
  <c r="L717" i="8"/>
  <c r="L718" i="8"/>
  <c r="L719" i="8"/>
  <c r="L720" i="8"/>
  <c r="L721" i="8"/>
  <c r="L722" i="8"/>
  <c r="L723" i="8"/>
  <c r="L724" i="8"/>
  <c r="L725" i="8"/>
  <c r="L726" i="8"/>
  <c r="L727" i="8"/>
  <c r="L728" i="8"/>
  <c r="L729" i="8"/>
  <c r="L730" i="8"/>
  <c r="L731" i="8"/>
  <c r="L732" i="8"/>
  <c r="L733" i="8"/>
  <c r="L734" i="8"/>
  <c r="L735" i="8"/>
  <c r="L736" i="8"/>
  <c r="L737" i="8"/>
  <c r="L738" i="8"/>
  <c r="L739" i="8"/>
  <c r="L740" i="8"/>
  <c r="L741" i="8"/>
  <c r="L742" i="8"/>
  <c r="L743" i="8"/>
  <c r="L744" i="8"/>
  <c r="L745" i="8"/>
  <c r="L746" i="8"/>
  <c r="L747" i="8"/>
  <c r="L748" i="8"/>
  <c r="L749" i="8"/>
  <c r="L750" i="8"/>
  <c r="L751" i="8"/>
  <c r="L752" i="8"/>
  <c r="L753" i="8"/>
  <c r="L754" i="8"/>
  <c r="L755" i="8"/>
  <c r="L756" i="8"/>
  <c r="L757" i="8"/>
  <c r="L758" i="8"/>
  <c r="L759" i="8"/>
  <c r="L760" i="8"/>
  <c r="L761" i="8"/>
  <c r="L762" i="8"/>
  <c r="L763" i="8"/>
  <c r="L764" i="8"/>
  <c r="L765" i="8"/>
  <c r="L766" i="8"/>
  <c r="L767" i="8"/>
  <c r="L768" i="8"/>
  <c r="L769" i="8"/>
  <c r="L770" i="8"/>
  <c r="L771" i="8"/>
  <c r="L772" i="8"/>
  <c r="L773" i="8"/>
  <c r="L774" i="8"/>
  <c r="L775" i="8"/>
  <c r="L776" i="8"/>
  <c r="L777" i="8"/>
  <c r="L778" i="8"/>
  <c r="L779" i="8"/>
  <c r="L780" i="8"/>
  <c r="L781" i="8"/>
  <c r="L782" i="8"/>
  <c r="L783" i="8"/>
  <c r="L784" i="8"/>
  <c r="L785" i="8"/>
  <c r="L786" i="8"/>
  <c r="L787" i="8"/>
  <c r="L788" i="8"/>
  <c r="L789" i="8"/>
  <c r="L790" i="8"/>
  <c r="L791" i="8"/>
  <c r="L792" i="8"/>
  <c r="L793" i="8"/>
  <c r="L794" i="8"/>
  <c r="L795" i="8"/>
  <c r="L796" i="8"/>
  <c r="L797" i="8"/>
  <c r="L798" i="8"/>
  <c r="L799" i="8"/>
  <c r="L800" i="8"/>
  <c r="L801" i="8"/>
  <c r="L802" i="8"/>
  <c r="L803" i="8"/>
  <c r="L804" i="8"/>
  <c r="L805" i="8"/>
  <c r="L806" i="8"/>
  <c r="L807" i="8"/>
  <c r="L808" i="8"/>
  <c r="L809" i="8"/>
  <c r="L810" i="8"/>
  <c r="L811" i="8"/>
  <c r="L812" i="8"/>
  <c r="L814" i="8"/>
  <c r="L815" i="8"/>
  <c r="L816" i="8"/>
  <c r="L817" i="8"/>
  <c r="L818" i="8"/>
  <c r="L819" i="8"/>
  <c r="L820" i="8"/>
  <c r="L821" i="8"/>
  <c r="L822" i="8"/>
  <c r="L823" i="8"/>
  <c r="L824" i="8"/>
  <c r="L825" i="8"/>
  <c r="L826" i="8"/>
  <c r="L827" i="8"/>
  <c r="L828" i="8"/>
  <c r="L829" i="8"/>
  <c r="L830" i="8"/>
  <c r="L831" i="8"/>
  <c r="L832" i="8"/>
  <c r="L833" i="8"/>
  <c r="L834" i="8"/>
  <c r="L835" i="8"/>
  <c r="L836" i="8"/>
  <c r="L837" i="8"/>
  <c r="L838" i="8"/>
  <c r="L839" i="8"/>
  <c r="L840" i="8"/>
  <c r="L841" i="8"/>
  <c r="L842" i="8"/>
  <c r="L843" i="8"/>
  <c r="L844" i="8"/>
  <c r="L845" i="8"/>
  <c r="L846" i="8"/>
  <c r="L847" i="8"/>
  <c r="L848" i="8"/>
  <c r="L849" i="8"/>
  <c r="L850" i="8"/>
  <c r="L851" i="8"/>
  <c r="L852" i="8"/>
  <c r="L853" i="8"/>
  <c r="L854" i="8"/>
  <c r="L855" i="8"/>
  <c r="L856" i="8"/>
  <c r="L857" i="8"/>
  <c r="L858" i="8"/>
  <c r="L859" i="8"/>
  <c r="L860" i="8"/>
  <c r="L861" i="8"/>
  <c r="L862" i="8"/>
  <c r="L863" i="8"/>
  <c r="L864" i="8"/>
  <c r="L865" i="8"/>
  <c r="L866" i="8"/>
  <c r="L867" i="8"/>
  <c r="L868" i="8"/>
  <c r="L869" i="8"/>
  <c r="L870" i="8"/>
  <c r="L871" i="8"/>
  <c r="L872" i="8"/>
  <c r="L873" i="8"/>
  <c r="L874" i="8"/>
  <c r="L875" i="8"/>
  <c r="L876" i="8"/>
  <c r="L877" i="8"/>
  <c r="L878" i="8"/>
  <c r="L879" i="8"/>
  <c r="L880" i="8"/>
  <c r="L881" i="8"/>
  <c r="L882" i="8"/>
  <c r="L883" i="8"/>
  <c r="L884" i="8"/>
  <c r="L885" i="8"/>
  <c r="L886" i="8"/>
  <c r="L887" i="8"/>
  <c r="L888" i="8"/>
  <c r="L889" i="8"/>
  <c r="L890" i="8"/>
  <c r="L891" i="8"/>
  <c r="L892" i="8"/>
  <c r="L893" i="8"/>
  <c r="L894" i="8"/>
  <c r="L895" i="8"/>
  <c r="L896" i="8"/>
  <c r="L897" i="8"/>
  <c r="L898" i="8"/>
  <c r="L899" i="8"/>
  <c r="L900" i="8"/>
  <c r="L901" i="8"/>
  <c r="L902" i="8"/>
  <c r="L903" i="8"/>
  <c r="L904" i="8"/>
  <c r="L905" i="8"/>
  <c r="L906" i="8"/>
  <c r="L907" i="8"/>
  <c r="L908" i="8"/>
  <c r="L909" i="8"/>
  <c r="L910" i="8"/>
  <c r="L911" i="8"/>
  <c r="L912" i="8"/>
  <c r="L913" i="8"/>
  <c r="L914" i="8"/>
  <c r="L915" i="8"/>
  <c r="L916" i="8"/>
  <c r="L917" i="8"/>
  <c r="L918" i="8"/>
  <c r="L919" i="8"/>
  <c r="L920" i="8"/>
  <c r="L921" i="8"/>
  <c r="L922" i="8"/>
  <c r="L923" i="8"/>
  <c r="L924" i="8"/>
  <c r="L925" i="8"/>
  <c r="L926" i="8"/>
  <c r="L927" i="8"/>
  <c r="L928" i="8"/>
  <c r="L929" i="8"/>
  <c r="L930" i="8"/>
  <c r="L931" i="8"/>
  <c r="L932" i="8"/>
  <c r="L933" i="8"/>
  <c r="L934" i="8"/>
  <c r="L935" i="8"/>
  <c r="L936" i="8"/>
  <c r="L937" i="8"/>
  <c r="L938" i="8"/>
  <c r="L939" i="8"/>
  <c r="L940" i="8"/>
  <c r="L941" i="8"/>
  <c r="L942" i="8"/>
  <c r="L943" i="8"/>
  <c r="L944" i="8"/>
  <c r="L945" i="8"/>
  <c r="L946" i="8"/>
  <c r="L947" i="8"/>
  <c r="L948" i="8"/>
  <c r="L949" i="8"/>
  <c r="L950" i="8"/>
  <c r="L951" i="8"/>
  <c r="L952" i="8"/>
  <c r="L953" i="8"/>
  <c r="L954" i="8"/>
  <c r="L955" i="8"/>
  <c r="L956" i="8"/>
  <c r="L957" i="8"/>
  <c r="L958" i="8"/>
  <c r="L959" i="8"/>
  <c r="L960" i="8"/>
  <c r="L961" i="8"/>
  <c r="L962" i="8"/>
  <c r="L963" i="8"/>
  <c r="L964" i="8"/>
  <c r="L965" i="8"/>
  <c r="L966" i="8"/>
  <c r="L967" i="8"/>
  <c r="L968" i="8"/>
  <c r="L969" i="8"/>
  <c r="L970" i="8"/>
  <c r="L971" i="8"/>
  <c r="L972" i="8"/>
  <c r="L973" i="8"/>
  <c r="L974" i="8"/>
  <c r="L975" i="8"/>
  <c r="L976" i="8"/>
  <c r="L977" i="8"/>
  <c r="L978" i="8"/>
  <c r="L979" i="8"/>
  <c r="L980" i="8"/>
  <c r="L981" i="8"/>
  <c r="L982" i="8"/>
  <c r="L983" i="8"/>
  <c r="L984" i="8"/>
  <c r="L985" i="8"/>
  <c r="L986" i="8"/>
  <c r="L987" i="8"/>
  <c r="L988" i="8"/>
  <c r="L989" i="8"/>
  <c r="L990" i="8"/>
  <c r="L991" i="8"/>
  <c r="L992" i="8"/>
  <c r="L993" i="8"/>
  <c r="L994" i="8"/>
  <c r="L995" i="8"/>
  <c r="L996" i="8"/>
  <c r="L997" i="8"/>
  <c r="L998" i="8"/>
  <c r="L999" i="8"/>
  <c r="L1000" i="8"/>
  <c r="L1001" i="8"/>
  <c r="L1002" i="8"/>
  <c r="L1003" i="8"/>
  <c r="L1004" i="8"/>
  <c r="L1005" i="8"/>
  <c r="L1006" i="8"/>
  <c r="L1007" i="8"/>
  <c r="L1008" i="8"/>
  <c r="L1009" i="8"/>
  <c r="L1010" i="8"/>
  <c r="L1011" i="8"/>
  <c r="L1012" i="8"/>
  <c r="L1013" i="8"/>
  <c r="L1014" i="8"/>
  <c r="L1015" i="8"/>
  <c r="L1016" i="8"/>
  <c r="L1017" i="8"/>
  <c r="L1018" i="8"/>
  <c r="L1019" i="8"/>
  <c r="L1020" i="8"/>
  <c r="L1021" i="8"/>
  <c r="L1022" i="8"/>
  <c r="L1023" i="8"/>
  <c r="L1024" i="8"/>
  <c r="L1025" i="8"/>
  <c r="L1026" i="8"/>
  <c r="L1027" i="8"/>
  <c r="L1028" i="8"/>
  <c r="L1029" i="8"/>
  <c r="L1030" i="8"/>
  <c r="L1031" i="8"/>
  <c r="L1032" i="8"/>
  <c r="L1033" i="8"/>
  <c r="L1034" i="8"/>
  <c r="L1035" i="8"/>
  <c r="L1036" i="8"/>
  <c r="L1037" i="8"/>
  <c r="L1038" i="8"/>
  <c r="L1039" i="8"/>
  <c r="L1040" i="8"/>
  <c r="L1041" i="8"/>
  <c r="L1042" i="8"/>
  <c r="L1043" i="8"/>
  <c r="L1044" i="8"/>
  <c r="L1045" i="8"/>
  <c r="L1046" i="8"/>
  <c r="L1047" i="8"/>
  <c r="L1048" i="8"/>
  <c r="L1049" i="8"/>
  <c r="L1050" i="8"/>
  <c r="L1051" i="8"/>
  <c r="L1052" i="8"/>
  <c r="L1053" i="8"/>
  <c r="L1054" i="8"/>
  <c r="L1055" i="8"/>
  <c r="L1056" i="8"/>
  <c r="L1057" i="8"/>
  <c r="L1058" i="8"/>
  <c r="L1059" i="8"/>
  <c r="L1060" i="8"/>
  <c r="L1061" i="8"/>
  <c r="L1062" i="8"/>
  <c r="L1063" i="8"/>
  <c r="L1064" i="8"/>
  <c r="L1065" i="8"/>
  <c r="L1066" i="8"/>
  <c r="L1067" i="8"/>
  <c r="L1068" i="8"/>
  <c r="L1069" i="8"/>
  <c r="L1070" i="8"/>
  <c r="L1071" i="8"/>
  <c r="L1072" i="8"/>
  <c r="L1073" i="8"/>
  <c r="L1074" i="8"/>
  <c r="L1075" i="8"/>
  <c r="L1076" i="8"/>
  <c r="L1077" i="8"/>
  <c r="L1078" i="8"/>
  <c r="L1079" i="8"/>
  <c r="L1080" i="8"/>
  <c r="L1081" i="8"/>
  <c r="L1082" i="8"/>
  <c r="L1083" i="8"/>
  <c r="L1084" i="8"/>
  <c r="L1085" i="8"/>
  <c r="L1086" i="8"/>
  <c r="L1087" i="8"/>
  <c r="L1088" i="8"/>
  <c r="L1089" i="8"/>
  <c r="L1090" i="8"/>
  <c r="L1091" i="8"/>
  <c r="L1092" i="8"/>
  <c r="L1093" i="8"/>
  <c r="L1094" i="8"/>
  <c r="L1095" i="8"/>
  <c r="L1096" i="8"/>
  <c r="L1097" i="8"/>
  <c r="L1098" i="8"/>
  <c r="L1099" i="8"/>
  <c r="L1100" i="8"/>
  <c r="L1101" i="8"/>
  <c r="L1102" i="8"/>
  <c r="L1103" i="8"/>
  <c r="L1104" i="8"/>
  <c r="L1105" i="8"/>
  <c r="L1106" i="8"/>
  <c r="L1107" i="8"/>
  <c r="L1108" i="8"/>
  <c r="L1109" i="8"/>
  <c r="L1110" i="8"/>
  <c r="L1111" i="8"/>
  <c r="L1112" i="8"/>
  <c r="L1113" i="8"/>
  <c r="L1114" i="8"/>
  <c r="L1115" i="8"/>
  <c r="L1116" i="8"/>
  <c r="L1117" i="8"/>
  <c r="L1118" i="8"/>
  <c r="L1119" i="8"/>
  <c r="L1120" i="8"/>
  <c r="L1121" i="8"/>
  <c r="L1122" i="8"/>
  <c r="L1123" i="8"/>
  <c r="L1124" i="8"/>
  <c r="L1125" i="8"/>
  <c r="L1126" i="8"/>
  <c r="L1127" i="8"/>
  <c r="L1128" i="8"/>
  <c r="L1129" i="8"/>
  <c r="L1130" i="8"/>
  <c r="L1131" i="8"/>
  <c r="L1132" i="8"/>
  <c r="L1133" i="8"/>
  <c r="L1134" i="8"/>
  <c r="L1135" i="8"/>
  <c r="L1136" i="8"/>
  <c r="L1137" i="8"/>
  <c r="L1138" i="8"/>
  <c r="L1139" i="8"/>
  <c r="L1140" i="8"/>
  <c r="L1141" i="8"/>
  <c r="L1142" i="8"/>
  <c r="L1143" i="8"/>
  <c r="L1144" i="8"/>
  <c r="L1145" i="8"/>
  <c r="L1146" i="8"/>
  <c r="L1147" i="8"/>
  <c r="L1148" i="8"/>
  <c r="L1149" i="8"/>
  <c r="L1150" i="8"/>
  <c r="L1151" i="8"/>
  <c r="L1152" i="8"/>
  <c r="L1153" i="8"/>
  <c r="L1154" i="8"/>
  <c r="L1155" i="8"/>
  <c r="L1156" i="8"/>
  <c r="L1157" i="8"/>
  <c r="L1158" i="8"/>
  <c r="L1159" i="8"/>
  <c r="L1160" i="8"/>
  <c r="L1161" i="8"/>
  <c r="L1162" i="8"/>
  <c r="L1163" i="8"/>
  <c r="L1165" i="8"/>
  <c r="L1166" i="8"/>
  <c r="L1167" i="8"/>
  <c r="L1168" i="8"/>
  <c r="L1169" i="8"/>
  <c r="L1170" i="8"/>
  <c r="L1171" i="8"/>
  <c r="L1172" i="8"/>
  <c r="L1173" i="8"/>
  <c r="L1174" i="8"/>
  <c r="L1175" i="8"/>
  <c r="L1176" i="8"/>
  <c r="L1177" i="8"/>
  <c r="L1178" i="8"/>
  <c r="L1179" i="8"/>
  <c r="L1180" i="8"/>
  <c r="L1181" i="8"/>
  <c r="L1182" i="8"/>
  <c r="L1183" i="8"/>
  <c r="L1184" i="8"/>
  <c r="L1185" i="8"/>
  <c r="L1186" i="8"/>
  <c r="L1187" i="8"/>
  <c r="L1188" i="8"/>
  <c r="L1189" i="8"/>
  <c r="L1190" i="8"/>
  <c r="L1191" i="8"/>
  <c r="L1192" i="8"/>
  <c r="L1193" i="8"/>
  <c r="L1194" i="8"/>
  <c r="L1195" i="8"/>
  <c r="L1196" i="8"/>
  <c r="L1197" i="8"/>
  <c r="L1198" i="8"/>
  <c r="L1199" i="8"/>
  <c r="L1200" i="8"/>
  <c r="L1201" i="8"/>
  <c r="L1202" i="8"/>
  <c r="L1203" i="8"/>
  <c r="L1204" i="8"/>
  <c r="L1205" i="8"/>
  <c r="L1206" i="8"/>
  <c r="L1207" i="8"/>
  <c r="L1208" i="8"/>
  <c r="L1209" i="8"/>
  <c r="L1211" i="8"/>
  <c r="L1212" i="8"/>
  <c r="L1213" i="8"/>
  <c r="L1214" i="8"/>
  <c r="L1215" i="8"/>
  <c r="L1216" i="8"/>
  <c r="L1217" i="8"/>
  <c r="L1218" i="8"/>
  <c r="L1219" i="8"/>
  <c r="L1220" i="8"/>
  <c r="L1221" i="8"/>
  <c r="L1222" i="8"/>
  <c r="L1223" i="8"/>
  <c r="L1224" i="8"/>
  <c r="L1225" i="8"/>
  <c r="L1226" i="8"/>
  <c r="L1227" i="8"/>
  <c r="L1228" i="8"/>
  <c r="L1229" i="8"/>
  <c r="L1230" i="8"/>
  <c r="L1231" i="8"/>
  <c r="L1232" i="8"/>
  <c r="L1233" i="8"/>
  <c r="L1234" i="8"/>
  <c r="L1235" i="8"/>
  <c r="L1236" i="8"/>
  <c r="L1237" i="8"/>
  <c r="L1238" i="8"/>
  <c r="L1239" i="8"/>
  <c r="L1240" i="8"/>
  <c r="L1241" i="8"/>
  <c r="L1242" i="8"/>
  <c r="L1243" i="8"/>
  <c r="L1244" i="8"/>
  <c r="L1245" i="8"/>
  <c r="L1246" i="8"/>
  <c r="L1247" i="8"/>
  <c r="L1248" i="8"/>
  <c r="L1249" i="8"/>
  <c r="L1250" i="8"/>
  <c r="L1251" i="8"/>
  <c r="L1252" i="8"/>
  <c r="L1253" i="8"/>
  <c r="L1254" i="8"/>
  <c r="L1255" i="8"/>
  <c r="L1256" i="8"/>
  <c r="L1257" i="8"/>
  <c r="L1258" i="8"/>
  <c r="L1259" i="8"/>
  <c r="L1260" i="8"/>
  <c r="L1261" i="8"/>
  <c r="L1262" i="8"/>
  <c r="L1263" i="8"/>
  <c r="L1264" i="8"/>
  <c r="L1265" i="8"/>
  <c r="L1266" i="8"/>
  <c r="L1267" i="8"/>
  <c r="L1268" i="8"/>
  <c r="L1269" i="8"/>
  <c r="L1270" i="8"/>
  <c r="L1271" i="8"/>
  <c r="L1272" i="8"/>
  <c r="L1273" i="8"/>
  <c r="L1274" i="8"/>
  <c r="L1275" i="8"/>
  <c r="L1276" i="8"/>
  <c r="L1277" i="8"/>
  <c r="L1278" i="8"/>
  <c r="L1279" i="8"/>
  <c r="L1280" i="8"/>
  <c r="L1281" i="8"/>
  <c r="L1282" i="8"/>
  <c r="L1283" i="8"/>
  <c r="L1284" i="8"/>
  <c r="L1285" i="8"/>
  <c r="L1286" i="8"/>
  <c r="L1287" i="8"/>
  <c r="L1288" i="8"/>
  <c r="L1289" i="8"/>
  <c r="L1290" i="8"/>
  <c r="L1291" i="8"/>
  <c r="L1292" i="8"/>
  <c r="L1293" i="8"/>
  <c r="L1294" i="8"/>
  <c r="L1295" i="8"/>
  <c r="L1296" i="8"/>
  <c r="L1297" i="8"/>
  <c r="L1298" i="8"/>
  <c r="L1299" i="8"/>
  <c r="L1300" i="8"/>
  <c r="L1301" i="8"/>
  <c r="L1302" i="8"/>
  <c r="L1303" i="8"/>
  <c r="L1304" i="8"/>
  <c r="L1305" i="8"/>
  <c r="L1306" i="8"/>
  <c r="L1307" i="8"/>
  <c r="L1308" i="8"/>
  <c r="L1309" i="8"/>
  <c r="L1310" i="8"/>
  <c r="L1311" i="8"/>
  <c r="L1312" i="8"/>
  <c r="L1313" i="8"/>
  <c r="L1314" i="8"/>
  <c r="L1315" i="8"/>
  <c r="L1316" i="8"/>
  <c r="L1317" i="8"/>
  <c r="L1318" i="8"/>
  <c r="L1319" i="8"/>
  <c r="L1320" i="8"/>
  <c r="L1321" i="8"/>
  <c r="L1322" i="8"/>
  <c r="L1323" i="8"/>
  <c r="L1324" i="8"/>
  <c r="L1325" i="8"/>
  <c r="L1326" i="8"/>
  <c r="L1327" i="8"/>
  <c r="L1328" i="8"/>
  <c r="L1329" i="8"/>
  <c r="L1330" i="8"/>
  <c r="L1331" i="8"/>
  <c r="L1332" i="8"/>
  <c r="L1333" i="8"/>
  <c r="L1334" i="8"/>
  <c r="L1335" i="8"/>
  <c r="L1336" i="8"/>
  <c r="L1337" i="8"/>
  <c r="L1338" i="8"/>
  <c r="L1339" i="8"/>
  <c r="L1340" i="8"/>
  <c r="L1341" i="8"/>
  <c r="L1342" i="8"/>
  <c r="L1343" i="8"/>
  <c r="L1344" i="8"/>
  <c r="L1345" i="8"/>
  <c r="L1346" i="8"/>
  <c r="L1347" i="8"/>
  <c r="L1348" i="8"/>
  <c r="L1349" i="8"/>
  <c r="L1350" i="8"/>
  <c r="L1351" i="8"/>
  <c r="L1352" i="8"/>
  <c r="L1353" i="8"/>
  <c r="L1354" i="8"/>
  <c r="L1355" i="8"/>
  <c r="L1356" i="8"/>
  <c r="L1357" i="8"/>
  <c r="L1358" i="8"/>
  <c r="L1359" i="8"/>
  <c r="L1360" i="8"/>
  <c r="L1361" i="8"/>
  <c r="L1362" i="8"/>
  <c r="L1363" i="8"/>
  <c r="L1364" i="8"/>
  <c r="L1365" i="8"/>
  <c r="L1366" i="8"/>
  <c r="L1367" i="8"/>
  <c r="L1368" i="8"/>
  <c r="L1369" i="8"/>
  <c r="L1370" i="8"/>
  <c r="L1371" i="8"/>
  <c r="L1372" i="8"/>
  <c r="L1373" i="8"/>
  <c r="L1374" i="8"/>
  <c r="L1375" i="8"/>
  <c r="L1376" i="8"/>
  <c r="L1377" i="8"/>
  <c r="L1378" i="8"/>
  <c r="L1379" i="8"/>
  <c r="L1380" i="8"/>
  <c r="L1381" i="8"/>
  <c r="L1382" i="8"/>
  <c r="L1383" i="8"/>
  <c r="L1384" i="8"/>
  <c r="L1385" i="8"/>
  <c r="L1386" i="8"/>
  <c r="L1387" i="8"/>
  <c r="L1388" i="8"/>
  <c r="L1389" i="8"/>
  <c r="L1390" i="8"/>
  <c r="L1392" i="8"/>
  <c r="L1393" i="8"/>
  <c r="L1394" i="8"/>
  <c r="L1395" i="8"/>
  <c r="L1396" i="8"/>
  <c r="L1397" i="8"/>
  <c r="L1398" i="8"/>
  <c r="L1399" i="8"/>
  <c r="L1400" i="8"/>
  <c r="L1401" i="8"/>
  <c r="L1402" i="8"/>
  <c r="L1403" i="8"/>
  <c r="L1404" i="8"/>
  <c r="L1405" i="8"/>
  <c r="L1406" i="8"/>
  <c r="L1407" i="8"/>
  <c r="L1408" i="8"/>
  <c r="L1409" i="8"/>
  <c r="L1410" i="8"/>
  <c r="L1411" i="8"/>
  <c r="L1412" i="8"/>
  <c r="L1413" i="8"/>
  <c r="L1414" i="8"/>
  <c r="L1415" i="8"/>
  <c r="L1416" i="8"/>
  <c r="L1417" i="8"/>
  <c r="L1418" i="8"/>
  <c r="L1419" i="8"/>
  <c r="L1420" i="8"/>
  <c r="L1421" i="8"/>
  <c r="L1422" i="8"/>
  <c r="L1423" i="8"/>
  <c r="L1424" i="8"/>
  <c r="L1425" i="8"/>
  <c r="L1426" i="8"/>
  <c r="L1427" i="8"/>
  <c r="L1428" i="8"/>
  <c r="L1429" i="8"/>
  <c r="L1430" i="8"/>
  <c r="L1431" i="8"/>
  <c r="L1432" i="8"/>
  <c r="L1433" i="8"/>
  <c r="L1434" i="8"/>
  <c r="L1435" i="8"/>
  <c r="L1436" i="8"/>
  <c r="L1437" i="8"/>
  <c r="L1438" i="8"/>
  <c r="L1439" i="8"/>
  <c r="L1440" i="8"/>
  <c r="L1441" i="8"/>
  <c r="L1442" i="8"/>
  <c r="L1443" i="8"/>
  <c r="L1444" i="8"/>
  <c r="L1445" i="8"/>
  <c r="L1446" i="8"/>
  <c r="L1447" i="8"/>
  <c r="L1448" i="8"/>
  <c r="L1449" i="8"/>
  <c r="L1450" i="8"/>
  <c r="L1451" i="8"/>
  <c r="L1452" i="8"/>
  <c r="L1453" i="8"/>
  <c r="L1454" i="8"/>
  <c r="L1455" i="8"/>
  <c r="L1456" i="8"/>
  <c r="L1457" i="8"/>
  <c r="L1458" i="8"/>
  <c r="L1459" i="8"/>
  <c r="L1460" i="8"/>
  <c r="L1461" i="8"/>
  <c r="L1462" i="8"/>
  <c r="L1463" i="8"/>
  <c r="L1464" i="8"/>
  <c r="L1465" i="8"/>
  <c r="L1466" i="8"/>
  <c r="L1467" i="8"/>
  <c r="L1468" i="8"/>
  <c r="L1469" i="8"/>
  <c r="L1470" i="8"/>
  <c r="L1471" i="8"/>
  <c r="L1472" i="8"/>
  <c r="L1473" i="8"/>
  <c r="L1474" i="8"/>
  <c r="L1475" i="8"/>
  <c r="L1476" i="8"/>
  <c r="L1477" i="8"/>
  <c r="L1478" i="8"/>
  <c r="L1479" i="8"/>
  <c r="L1480" i="8"/>
  <c r="L1481" i="8"/>
  <c r="L1482" i="8"/>
  <c r="L1483" i="8"/>
  <c r="L1484" i="8"/>
  <c r="L1485" i="8"/>
  <c r="L1486" i="8"/>
  <c r="L1487" i="8"/>
  <c r="L1488" i="8"/>
  <c r="L1489" i="8"/>
  <c r="L1490" i="8"/>
  <c r="L1491" i="8"/>
  <c r="L1492" i="8"/>
  <c r="L1493" i="8"/>
  <c r="L1494" i="8"/>
  <c r="L1495" i="8"/>
  <c r="L1496" i="8"/>
  <c r="L1497" i="8"/>
  <c r="L1498" i="8"/>
  <c r="L1499" i="8"/>
  <c r="L1500" i="8"/>
  <c r="L1501" i="8"/>
  <c r="L1502" i="8"/>
  <c r="L1503" i="8"/>
  <c r="L1504" i="8"/>
  <c r="L1505" i="8"/>
  <c r="L1506" i="8"/>
  <c r="L1507" i="8"/>
  <c r="L1508" i="8"/>
  <c r="L1509" i="8"/>
  <c r="L1510" i="8"/>
  <c r="L1511" i="8"/>
  <c r="L1512" i="8"/>
  <c r="L1513" i="8"/>
  <c r="L1514" i="8"/>
  <c r="L1515" i="8"/>
  <c r="L1516" i="8"/>
  <c r="L1517" i="8"/>
  <c r="L1518" i="8"/>
  <c r="L1519" i="8"/>
  <c r="L1520" i="8"/>
  <c r="L1521" i="8"/>
  <c r="L1522" i="8"/>
  <c r="L1523" i="8"/>
  <c r="L1524" i="8"/>
  <c r="L1525" i="8"/>
  <c r="L1526" i="8"/>
  <c r="L1527" i="8"/>
  <c r="L1528" i="8"/>
  <c r="L1529" i="8"/>
  <c r="L1530" i="8"/>
  <c r="L1531" i="8"/>
  <c r="L1532" i="8"/>
  <c r="L1533" i="8"/>
  <c r="L1534" i="8"/>
  <c r="L1535" i="8"/>
  <c r="L1536" i="8"/>
  <c r="L1537" i="8"/>
  <c r="L1538" i="8"/>
  <c r="L1539" i="8"/>
  <c r="L1540" i="8"/>
  <c r="L1541" i="8"/>
  <c r="L1542" i="8"/>
  <c r="L1543" i="8"/>
  <c r="L1544" i="8"/>
  <c r="L1545" i="8"/>
  <c r="L1546" i="8"/>
  <c r="L1547" i="8"/>
  <c r="L1548" i="8"/>
  <c r="L1549" i="8"/>
  <c r="L1550" i="8"/>
  <c r="L1551" i="8"/>
  <c r="L1552" i="8"/>
  <c r="L1553" i="8"/>
  <c r="L1554" i="8"/>
  <c r="L1555" i="8"/>
  <c r="L1556" i="8"/>
  <c r="L1557" i="8"/>
  <c r="L1558" i="8"/>
  <c r="L1559" i="8"/>
  <c r="L1560" i="8"/>
  <c r="L1561" i="8"/>
  <c r="L1562" i="8"/>
  <c r="L1563" i="8"/>
  <c r="L1564" i="8"/>
  <c r="L1565" i="8"/>
  <c r="L1566" i="8"/>
  <c r="L1567" i="8"/>
  <c r="L1568" i="8"/>
  <c r="L1569" i="8"/>
  <c r="L1570" i="8"/>
  <c r="L1571" i="8"/>
  <c r="L1572" i="8"/>
  <c r="L1573" i="8"/>
  <c r="L1574" i="8"/>
  <c r="L1575" i="8"/>
  <c r="L1576" i="8"/>
  <c r="L1577" i="8"/>
  <c r="L1578" i="8"/>
  <c r="L1579" i="8"/>
  <c r="L1580" i="8"/>
  <c r="L1581" i="8"/>
  <c r="L1582" i="8"/>
  <c r="L1583" i="8"/>
  <c r="L1584" i="8"/>
  <c r="L1585" i="8"/>
  <c r="L1586" i="8"/>
  <c r="L1587" i="8"/>
  <c r="L1588" i="8"/>
  <c r="L1589" i="8"/>
  <c r="L1590" i="8"/>
  <c r="L1591" i="8"/>
  <c r="L1592" i="8"/>
  <c r="L1593" i="8"/>
  <c r="L1594" i="8"/>
  <c r="L1595" i="8"/>
  <c r="L1596" i="8"/>
  <c r="L1597" i="8"/>
  <c r="L1598" i="8"/>
  <c r="L1599" i="8"/>
  <c r="L1600" i="8"/>
  <c r="L1601" i="8"/>
  <c r="L1602" i="8"/>
  <c r="L1603" i="8"/>
  <c r="L1604" i="8"/>
  <c r="L1605" i="8"/>
  <c r="L1606" i="8"/>
  <c r="L1607" i="8"/>
  <c r="L1608" i="8"/>
  <c r="L1609" i="8"/>
  <c r="L1610" i="8"/>
  <c r="L1611" i="8"/>
  <c r="L1612" i="8"/>
  <c r="L1613" i="8"/>
  <c r="L1614" i="8"/>
  <c r="L1615" i="8"/>
  <c r="L1616" i="8"/>
  <c r="L1617" i="8"/>
  <c r="L1618" i="8"/>
  <c r="L1619" i="8"/>
  <c r="L1620" i="8"/>
  <c r="L1621" i="8"/>
  <c r="L1622" i="8"/>
  <c r="L1623" i="8"/>
  <c r="L1624" i="8"/>
  <c r="L1625" i="8"/>
  <c r="L1626" i="8"/>
  <c r="L1627" i="8"/>
  <c r="L1628" i="8"/>
  <c r="L1629" i="8"/>
  <c r="L1630" i="8"/>
  <c r="L1631" i="8"/>
  <c r="L1632" i="8"/>
  <c r="L1633" i="8"/>
  <c r="L1634" i="8"/>
  <c r="L1635" i="8"/>
  <c r="L1636" i="8"/>
  <c r="L1637" i="8"/>
  <c r="L1638" i="8"/>
  <c r="L1639" i="8"/>
  <c r="L1640" i="8"/>
  <c r="L1641" i="8"/>
  <c r="L1642" i="8"/>
  <c r="L1643" i="8"/>
  <c r="L1644" i="8"/>
  <c r="L1645" i="8"/>
  <c r="L1646" i="8"/>
  <c r="L1647" i="8"/>
  <c r="L1648" i="8"/>
  <c r="L1649" i="8"/>
  <c r="L1650" i="8"/>
  <c r="L1651" i="8"/>
  <c r="L1652" i="8"/>
  <c r="L1653" i="8"/>
  <c r="L1654" i="8"/>
  <c r="L1655" i="8"/>
  <c r="L1656" i="8"/>
  <c r="L1657" i="8"/>
  <c r="L1658" i="8"/>
  <c r="L1659" i="8"/>
  <c r="L1660" i="8"/>
  <c r="L1661" i="8"/>
  <c r="L1662" i="8"/>
  <c r="L1663" i="8"/>
  <c r="L1664" i="8"/>
  <c r="L1665" i="8"/>
  <c r="L1666" i="8"/>
  <c r="L1667" i="8"/>
  <c r="L1668" i="8"/>
  <c r="L1669" i="8"/>
  <c r="L1670" i="8"/>
  <c r="L1671" i="8"/>
  <c r="L1672" i="8"/>
  <c r="L1673" i="8"/>
  <c r="L1674" i="8"/>
  <c r="L1675" i="8"/>
  <c r="L1676" i="8"/>
  <c r="L1677" i="8"/>
  <c r="L1678" i="8"/>
  <c r="L1679" i="8"/>
  <c r="L1680" i="8"/>
  <c r="L1681" i="8"/>
  <c r="L1682" i="8"/>
  <c r="L1683" i="8"/>
  <c r="L1684" i="8"/>
  <c r="L1685" i="8"/>
  <c r="L1686" i="8"/>
  <c r="L1687" i="8"/>
  <c r="L1688" i="8"/>
  <c r="L1689" i="8"/>
  <c r="L1690" i="8"/>
  <c r="L1691" i="8"/>
  <c r="L1692" i="8"/>
  <c r="L1693" i="8"/>
  <c r="L1694" i="8"/>
  <c r="L1695" i="8"/>
  <c r="L1696" i="8"/>
  <c r="L1697" i="8"/>
  <c r="L1698" i="8"/>
  <c r="L1699" i="8"/>
  <c r="L1700" i="8"/>
  <c r="L1701" i="8"/>
  <c r="L1702" i="8"/>
  <c r="L1704" i="8"/>
  <c r="L1705" i="8"/>
  <c r="L1706" i="8"/>
  <c r="L1707" i="8"/>
  <c r="L1708" i="8"/>
  <c r="L1709" i="8"/>
  <c r="L1710" i="8"/>
  <c r="L1711" i="8"/>
  <c r="L1712" i="8"/>
  <c r="L1713" i="8"/>
  <c r="L1715" i="8"/>
  <c r="L1716" i="8"/>
  <c r="L1717" i="8"/>
  <c r="L1718" i="8"/>
  <c r="L1719" i="8"/>
  <c r="L1720" i="8"/>
  <c r="L1721" i="8"/>
  <c r="L1722" i="8"/>
  <c r="L1723" i="8"/>
  <c r="L1724" i="8"/>
  <c r="L1725" i="8"/>
  <c r="L1726" i="8"/>
  <c r="L1727" i="8"/>
  <c r="L1728" i="8"/>
  <c r="L1729" i="8"/>
  <c r="L1730" i="8"/>
  <c r="L1731" i="8"/>
  <c r="L1732" i="8"/>
  <c r="L1733" i="8"/>
  <c r="L1734" i="8"/>
  <c r="L1735" i="8"/>
  <c r="L1736" i="8"/>
  <c r="L1737" i="8"/>
  <c r="L1738" i="8"/>
  <c r="L1739" i="8"/>
  <c r="L1740" i="8"/>
  <c r="L1741" i="8"/>
  <c r="L1742" i="8"/>
  <c r="L1743" i="8"/>
  <c r="L1744" i="8"/>
  <c r="L1745" i="8"/>
  <c r="L1746" i="8"/>
  <c r="L1747" i="8"/>
  <c r="L1748" i="8"/>
  <c r="L1749" i="8"/>
  <c r="L1750" i="8"/>
  <c r="L1751" i="8"/>
  <c r="L1752" i="8"/>
  <c r="L1753" i="8"/>
  <c r="L1754" i="8"/>
  <c r="L1755" i="8"/>
  <c r="L1756" i="8"/>
  <c r="L1757" i="8"/>
  <c r="L1758" i="8"/>
  <c r="L1759" i="8"/>
  <c r="L1760" i="8"/>
  <c r="L1761" i="8"/>
  <c r="L1762" i="8"/>
  <c r="L1763" i="8"/>
  <c r="L1764" i="8"/>
  <c r="L1765" i="8"/>
  <c r="L1766" i="8"/>
  <c r="L1767" i="8"/>
  <c r="L1768" i="8"/>
  <c r="L1769" i="8"/>
  <c r="L1770" i="8"/>
  <c r="L1771" i="8"/>
  <c r="L1772" i="8"/>
  <c r="L1773" i="8"/>
  <c r="L1774" i="8"/>
  <c r="L1775" i="8"/>
  <c r="L1776" i="8"/>
  <c r="L1777" i="8"/>
  <c r="L1778" i="8"/>
  <c r="L1779" i="8"/>
  <c r="L1780" i="8"/>
  <c r="L1781" i="8"/>
  <c r="L1782" i="8"/>
  <c r="L1783" i="8"/>
  <c r="L1784" i="8"/>
  <c r="L1785" i="8"/>
  <c r="L1786" i="8"/>
  <c r="L1787" i="8"/>
  <c r="L1788" i="8"/>
  <c r="L1789" i="8"/>
  <c r="L1790" i="8"/>
  <c r="L1791" i="8"/>
  <c r="L1792" i="8"/>
  <c r="L1793" i="8"/>
  <c r="L1796" i="8"/>
  <c r="L1797" i="8"/>
  <c r="L1798" i="8"/>
  <c r="L1799" i="8"/>
  <c r="L1800" i="8"/>
  <c r="L1801" i="8"/>
  <c r="L1802" i="8"/>
  <c r="L1803" i="8"/>
  <c r="L1804" i="8"/>
  <c r="L1805" i="8"/>
  <c r="L1806" i="8"/>
  <c r="L1807" i="8"/>
  <c r="L1808" i="8"/>
  <c r="L1809" i="8"/>
  <c r="L1810" i="8"/>
  <c r="L1811" i="8"/>
  <c r="L1812" i="8"/>
  <c r="L1813" i="8"/>
  <c r="L1814" i="8"/>
  <c r="L1815" i="8"/>
  <c r="L1816" i="8"/>
  <c r="L1817" i="8"/>
  <c r="L1818" i="8"/>
  <c r="L1819" i="8"/>
  <c r="L1821" i="8"/>
  <c r="L1822" i="8"/>
  <c r="L1823" i="8"/>
  <c r="L1824" i="8"/>
  <c r="L1825" i="8"/>
  <c r="L1826" i="8"/>
  <c r="L1827" i="8"/>
  <c r="L1828" i="8"/>
  <c r="L1829" i="8"/>
  <c r="L1830" i="8"/>
  <c r="L1831" i="8"/>
  <c r="L1832" i="8"/>
  <c r="L1833" i="8"/>
  <c r="L1834" i="8"/>
  <c r="L1835" i="8"/>
  <c r="L1836" i="8"/>
  <c r="L1837" i="8"/>
  <c r="L1838" i="8"/>
  <c r="L1839" i="8"/>
  <c r="L1840" i="8"/>
  <c r="L1841" i="8"/>
  <c r="L1842" i="8"/>
  <c r="L1843" i="8"/>
  <c r="L1844" i="8"/>
  <c r="L1845" i="8"/>
  <c r="L1846" i="8"/>
  <c r="L1847" i="8"/>
  <c r="L1848" i="8"/>
  <c r="L1849" i="8"/>
  <c r="L1850" i="8"/>
  <c r="L1851" i="8"/>
  <c r="L1852" i="8"/>
  <c r="L1853" i="8"/>
  <c r="L1854" i="8"/>
  <c r="L1855" i="8"/>
  <c r="L1856" i="8"/>
  <c r="L1857" i="8"/>
  <c r="L1858" i="8"/>
  <c r="L1860" i="8"/>
  <c r="L1861" i="8"/>
  <c r="L1862" i="8"/>
  <c r="L1863" i="8"/>
  <c r="L1864" i="8"/>
  <c r="L1865" i="8"/>
  <c r="L1866" i="8"/>
  <c r="L1867" i="8"/>
  <c r="L1868" i="8"/>
  <c r="L1869" i="8"/>
  <c r="L1870" i="8"/>
  <c r="L1871" i="8"/>
  <c r="L1872" i="8"/>
  <c r="L1873" i="8"/>
  <c r="L1874" i="8"/>
  <c r="L1875" i="8"/>
  <c r="L1876" i="8"/>
  <c r="L1877" i="8"/>
  <c r="L1878" i="8"/>
  <c r="L1879" i="8"/>
  <c r="L1880" i="8"/>
  <c r="L1881" i="8"/>
  <c r="L1882" i="8"/>
  <c r="L1883" i="8"/>
  <c r="L1884" i="8"/>
  <c r="L1885" i="8"/>
  <c r="L1886" i="8"/>
  <c r="L1887" i="8"/>
  <c r="L1888" i="8"/>
  <c r="L1889" i="8"/>
  <c r="L1890" i="8"/>
  <c r="L1891" i="8"/>
  <c r="L1892" i="8"/>
  <c r="L1893" i="8"/>
  <c r="L1894" i="8"/>
  <c r="L1895" i="8"/>
  <c r="L1896" i="8"/>
  <c r="L1897" i="8"/>
  <c r="L1898" i="8"/>
  <c r="L1899" i="8"/>
  <c r="L1900" i="8"/>
  <c r="L1901" i="8"/>
  <c r="L1902" i="8"/>
  <c r="L1903" i="8"/>
  <c r="L1904" i="8"/>
  <c r="L1905" i="8"/>
  <c r="L1906" i="8"/>
  <c r="L1907" i="8"/>
  <c r="L1908" i="8"/>
  <c r="L1909" i="8"/>
  <c r="L1910" i="8"/>
  <c r="L1911" i="8"/>
  <c r="L1912" i="8"/>
  <c r="L1913" i="8"/>
  <c r="L1914" i="8"/>
  <c r="L1915" i="8"/>
  <c r="L1916" i="8"/>
  <c r="L1917" i="8"/>
  <c r="L1918" i="8"/>
  <c r="L1919" i="8"/>
  <c r="L1920" i="8"/>
  <c r="L1921" i="8"/>
  <c r="L1922" i="8"/>
  <c r="L1923" i="8"/>
  <c r="L1924" i="8"/>
  <c r="L1925" i="8"/>
  <c r="L1926" i="8"/>
  <c r="L1927" i="8"/>
  <c r="L1928" i="8"/>
  <c r="L1929" i="8"/>
  <c r="L1930" i="8"/>
  <c r="L1931" i="8"/>
  <c r="L1932" i="8"/>
  <c r="L1933" i="8"/>
  <c r="L1934" i="8"/>
  <c r="L1935" i="8"/>
  <c r="L1936" i="8"/>
  <c r="L1937" i="8"/>
  <c r="L1938" i="8"/>
  <c r="L1939" i="8"/>
  <c r="L1940" i="8"/>
  <c r="L1941" i="8"/>
  <c r="L1942" i="8"/>
  <c r="L1943" i="8"/>
  <c r="L1944" i="8"/>
  <c r="L1945" i="8"/>
  <c r="L1946" i="8"/>
  <c r="L1947" i="8"/>
  <c r="L1948" i="8"/>
  <c r="L1949" i="8"/>
  <c r="L1950" i="8"/>
  <c r="L1951" i="8"/>
  <c r="L1952" i="8"/>
  <c r="L1953" i="8"/>
  <c r="L1954" i="8"/>
  <c r="L1955" i="8"/>
  <c r="L1956" i="8"/>
  <c r="L1957" i="8"/>
  <c r="L1958" i="8"/>
  <c r="L1959" i="8"/>
  <c r="L1960" i="8"/>
  <c r="L1961" i="8"/>
  <c r="L1962" i="8"/>
  <c r="L1963" i="8"/>
  <c r="L1964" i="8"/>
  <c r="L1965" i="8"/>
  <c r="L1966" i="8"/>
  <c r="L1967" i="8"/>
  <c r="L1968" i="8"/>
  <c r="L1969" i="8"/>
  <c r="L1970" i="8"/>
  <c r="L1971" i="8"/>
  <c r="L1972" i="8"/>
  <c r="L1973" i="8"/>
  <c r="L1974" i="8"/>
  <c r="L1975" i="8"/>
  <c r="L1976" i="8"/>
  <c r="L1977" i="8"/>
  <c r="L1978" i="8"/>
  <c r="L1979" i="8"/>
  <c r="L1980" i="8"/>
  <c r="L1981" i="8"/>
  <c r="L1982" i="8"/>
  <c r="L1983" i="8"/>
  <c r="L1984" i="8"/>
  <c r="L1985" i="8"/>
  <c r="L1986" i="8"/>
  <c r="L1987" i="8"/>
  <c r="L1988" i="8"/>
  <c r="L1989" i="8"/>
  <c r="L1990" i="8"/>
  <c r="L1991" i="8"/>
  <c r="L1992" i="8"/>
  <c r="L1993" i="8"/>
  <c r="L1994" i="8"/>
  <c r="L1995" i="8"/>
  <c r="L1996" i="8"/>
  <c r="L1997" i="8"/>
  <c r="L1998" i="8"/>
  <c r="L1999" i="8"/>
  <c r="L2000" i="8"/>
  <c r="L2001" i="8"/>
  <c r="L2" i="8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3" i="4"/>
  <c r="B2" i="4"/>
  <c r="P5" i="8" l="1"/>
  <c r="P14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49DC96D-D591-42D4-99E4-4A23F4A02A71}" keepAlive="1" name="Query - Portfolio4" description="Connection to the 'Portfolio4' query in the workbook." type="5" refreshedVersion="8" background="1" saveData="1">
    <dbPr connection="Provider=Microsoft.Mashup.OleDb.1;Data Source=$Workbook$;Location=Portfolio4;Extended Properties=&quot;&quot;" command="SELECT * FROM [Portfolio4]"/>
  </connection>
  <connection id="2" xr16:uid="{8F631AF2-4F94-4607-A56A-FE65E86A43F8}" keepAlive="1" name="Query - Portfolio4 (2)" description="Connection to the 'Portfolio4 (2)' query in the workbook." type="5" refreshedVersion="8" background="1" saveData="1">
    <dbPr connection="Provider=Microsoft.Mashup.OleDb.1;Data Source=$Workbook$;Location=&quot;Portfolio4 (2)&quot;;Extended Properties=&quot;&quot;" command="SELECT * FROM [Portfolio4 (2)]"/>
  </connection>
  <connection id="3" xr16:uid="{AC9C7629-94BB-4F89-8E4B-85C6265320A0}" keepAlive="1" name="Query - Portfolio4 (3)" description="Connection to the 'Portfolio4 (3)' query in the workbook." type="5" refreshedVersion="8" background="1" saveData="1">
    <dbPr connection="Provider=Microsoft.Mashup.OleDb.1;Data Source=$Workbook$;Location=&quot;Portfolio4 (3)&quot;;Extended Properties=&quot;&quot;" command="SELECT * FROM [Portfolio4 (3)]"/>
  </connection>
  <connection id="4" xr16:uid="{34727FBB-A511-47B6-A742-9E3334B089F6}" keepAlive="1" name="Query - Portfolio4 (4)" description="Connection to the 'Portfolio4 (4)' query in the workbook." type="5" refreshedVersion="8" background="1" saveData="1">
    <dbPr connection="Provider=Microsoft.Mashup.OleDb.1;Data Source=$Workbook$;Location=&quot;Portfolio4 (4)&quot;;Extended Properties=&quot;&quot;" command="SELECT * FROM [Portfolio4 (4)]"/>
  </connection>
  <connection id="5" xr16:uid="{D874F723-0D8E-498B-ABC3-A89B982AB666}" keepAlive="1" name="Query - Portfolio4 (5)" description="Connection to the 'Portfolio4 (5)' query in the workbook." type="5" refreshedVersion="8" background="1" saveData="1">
    <dbPr connection="Provider=Microsoft.Mashup.OleDb.1;Data Source=$Workbook$;Location=&quot;Portfolio4 (5)&quot;;Extended Properties=&quot;&quot;" command="SELECT * FROM [Portfolio4 (5)]"/>
  </connection>
  <connection id="6" xr16:uid="{B5921212-D104-4585-915F-CA9C16CD052D}" keepAlive="1" name="Query - Portfolio4 (6)" description="Connection to the 'Portfolio4 (6)' query in the workbook." type="5" refreshedVersion="8" background="1" saveData="1">
    <dbPr connection="Provider=Microsoft.Mashup.OleDb.1;Data Source=$Workbook$;Location=&quot;Portfolio4 (6)&quot;;Extended Properties=&quot;&quot;" command="SELECT * FROM [Portfolio4 (6)]"/>
  </connection>
</connections>
</file>

<file path=xl/sharedStrings.xml><?xml version="1.0" encoding="utf-8"?>
<sst xmlns="http://schemas.openxmlformats.org/spreadsheetml/2006/main" count="75001" uniqueCount="6627">
  <si>
    <t>Aberdeen</t>
  </si>
  <si>
    <t>Milltimber</t>
  </si>
  <si>
    <t>Laurencekirk</t>
  </si>
  <si>
    <t>Banchory</t>
  </si>
  <si>
    <t>Aboyne</t>
  </si>
  <si>
    <t>Ballater</t>
  </si>
  <si>
    <t>Strathdon</t>
  </si>
  <si>
    <t>Ballindalloch</t>
  </si>
  <si>
    <t>Aberlour</t>
  </si>
  <si>
    <t>Inverurie</t>
  </si>
  <si>
    <t>Insch</t>
  </si>
  <si>
    <t>Turriff</t>
  </si>
  <si>
    <t>Buckie</t>
  </si>
  <si>
    <t>Harpenden</t>
  </si>
  <si>
    <t>Welwyn Garden City</t>
  </si>
  <si>
    <t>Birmingham</t>
  </si>
  <si>
    <t>Solihull</t>
  </si>
  <si>
    <t>Alcester</t>
  </si>
  <si>
    <t>Bromsgrove</t>
  </si>
  <si>
    <t>Halesowen</t>
  </si>
  <si>
    <t>Dudley</t>
  </si>
  <si>
    <t>Cradley Heath</t>
  </si>
  <si>
    <t>Rowley Regis</t>
  </si>
  <si>
    <t>West Bromwich</t>
  </si>
  <si>
    <t>Henley-in-Arden</t>
  </si>
  <si>
    <t>Redditch</t>
  </si>
  <si>
    <t>Shepton Mallet</t>
  </si>
  <si>
    <t>Glastonbury</t>
  </si>
  <si>
    <t>Castle Cary</t>
  </si>
  <si>
    <t>Templecombe</t>
  </si>
  <si>
    <t>Wincanton</t>
  </si>
  <si>
    <t>Bruton</t>
  </si>
  <si>
    <t>Frome</t>
  </si>
  <si>
    <t>Warminster</t>
  </si>
  <si>
    <t>Trowbridge</t>
  </si>
  <si>
    <t>Yeovil</t>
  </si>
  <si>
    <t>Blackburn</t>
  </si>
  <si>
    <t>Rossendale</t>
  </si>
  <si>
    <t>Burnley</t>
  </si>
  <si>
    <t>Bradford</t>
  </si>
  <si>
    <t>Bingley</t>
  </si>
  <si>
    <t>Bournemouth</t>
  </si>
  <si>
    <t>Poole</t>
  </si>
  <si>
    <t>Swanage</t>
  </si>
  <si>
    <t>Ringwood</t>
  </si>
  <si>
    <t>New Milton</t>
  </si>
  <si>
    <t>Verwood</t>
  </si>
  <si>
    <t>Bury</t>
  </si>
  <si>
    <t>Bolton</t>
  </si>
  <si>
    <t>Horsham</t>
  </si>
  <si>
    <t>Lewes</t>
  </si>
  <si>
    <t>Worthing</t>
  </si>
  <si>
    <t>Eastbourne</t>
  </si>
  <si>
    <t>Shoreham-by-Sea</t>
  </si>
  <si>
    <t>Brighton</t>
  </si>
  <si>
    <t>Hove</t>
  </si>
  <si>
    <t>Bromley</t>
  </si>
  <si>
    <t>West Wickham</t>
  </si>
  <si>
    <t>Swanley</t>
  </si>
  <si>
    <t>Sevenoaks</t>
  </si>
  <si>
    <t>Bristol</t>
  </si>
  <si>
    <t>Clevedon</t>
  </si>
  <si>
    <t>Wedmore</t>
  </si>
  <si>
    <t>Banwell</t>
  </si>
  <si>
    <t>Belfast</t>
  </si>
  <si>
    <t>Donaghadee</t>
  </si>
  <si>
    <t>Banbridge</t>
  </si>
  <si>
    <t>Lisburn</t>
  </si>
  <si>
    <t>Newtownabbey</t>
  </si>
  <si>
    <t>Carrickfergus</t>
  </si>
  <si>
    <t>Larne</t>
  </si>
  <si>
    <t>Ballymena</t>
  </si>
  <si>
    <t>Magherafelt</t>
  </si>
  <si>
    <t>Limavady</t>
  </si>
  <si>
    <t>Coleraine</t>
  </si>
  <si>
    <t>Ballymoney</t>
  </si>
  <si>
    <t>Portstewart</t>
  </si>
  <si>
    <t>Armagh</t>
  </si>
  <si>
    <t>Craigavon</t>
  </si>
  <si>
    <t>Clogher</t>
  </si>
  <si>
    <t>Augher</t>
  </si>
  <si>
    <t>Omagh</t>
  </si>
  <si>
    <t>Cookstown</t>
  </si>
  <si>
    <t>Strabane</t>
  </si>
  <si>
    <t>Appleby-in-Westmorland</t>
  </si>
  <si>
    <t>Ravenglass</t>
  </si>
  <si>
    <t>Beckermet</t>
  </si>
  <si>
    <t>Moor Row</t>
  </si>
  <si>
    <t>Cleator Moor</t>
  </si>
  <si>
    <t>Cambridge</t>
  </si>
  <si>
    <t>Cardiff</t>
  </si>
  <si>
    <t>Bridgend</t>
  </si>
  <si>
    <t>Merthyr Tydfil</t>
  </si>
  <si>
    <t>Caerphilly</t>
  </si>
  <si>
    <t>Wallasey</t>
  </si>
  <si>
    <t>Ellesmere Port</t>
  </si>
  <si>
    <t>Chester</t>
  </si>
  <si>
    <t>Chelmsford</t>
  </si>
  <si>
    <t>Witham</t>
  </si>
  <si>
    <t>Basildon</t>
  </si>
  <si>
    <t>Harlow</t>
  </si>
  <si>
    <t>Sawbridgeworth</t>
  </si>
  <si>
    <t>Bishop's Stortford</t>
  </si>
  <si>
    <t>Colchester</t>
  </si>
  <si>
    <t>Halstead</t>
  </si>
  <si>
    <t>Manningtree</t>
  </si>
  <si>
    <t>Harwich</t>
  </si>
  <si>
    <t>Frinton-on-Sea</t>
  </si>
  <si>
    <t>Clacton-on-Sea</t>
  </si>
  <si>
    <t>Croydon</t>
  </si>
  <si>
    <t>Thornton Heath</t>
  </si>
  <si>
    <t>Canterbury</t>
  </si>
  <si>
    <t>Whitstable</t>
  </si>
  <si>
    <t>Margate</t>
  </si>
  <si>
    <t>Broadstairs</t>
  </si>
  <si>
    <t>Ramsgate</t>
  </si>
  <si>
    <t>Dover</t>
  </si>
  <si>
    <t>Folkestone</t>
  </si>
  <si>
    <t>Coventry</t>
  </si>
  <si>
    <t>Warwick</t>
  </si>
  <si>
    <t>Shipston-on-Stour</t>
  </si>
  <si>
    <t>Southam</t>
  </si>
  <si>
    <t>Crewe</t>
  </si>
  <si>
    <t>Tarporley</t>
  </si>
  <si>
    <t>Winsford</t>
  </si>
  <si>
    <t>Northwich</t>
  </si>
  <si>
    <t>Middlewich</t>
  </si>
  <si>
    <t>Sandbach</t>
  </si>
  <si>
    <t>Congleton</t>
  </si>
  <si>
    <t>Dartford</t>
  </si>
  <si>
    <t>Bexley</t>
  </si>
  <si>
    <t>Dundee</t>
  </si>
  <si>
    <t>Carnoustie</t>
  </si>
  <si>
    <t>Brechin</t>
  </si>
  <si>
    <t>Derby</t>
  </si>
  <si>
    <t>Dumfries</t>
  </si>
  <si>
    <t>Sanquhar</t>
  </si>
  <si>
    <t>Dalbeattie</t>
  </si>
  <si>
    <t>Kirkcudbright</t>
  </si>
  <si>
    <t>Castle Douglas</t>
  </si>
  <si>
    <t>Newton Stewart</t>
  </si>
  <si>
    <t>Stranraer</t>
  </si>
  <si>
    <t>Moffat</t>
  </si>
  <si>
    <t>Lockerbie</t>
  </si>
  <si>
    <t>Langholm</t>
  </si>
  <si>
    <t>Canonbie</t>
  </si>
  <si>
    <t>Darlington</t>
  </si>
  <si>
    <t>Shildon</t>
  </si>
  <si>
    <t>Catterick Garrison</t>
  </si>
  <si>
    <t>Spennymoor</t>
  </si>
  <si>
    <t>Doncaster</t>
  </si>
  <si>
    <t>Grimsby</t>
  </si>
  <si>
    <t>Cleethorpes</t>
  </si>
  <si>
    <t>Bridport</t>
  </si>
  <si>
    <t>Lyme Regis</t>
  </si>
  <si>
    <t>Beaminster</t>
  </si>
  <si>
    <t>Sherborne</t>
  </si>
  <si>
    <t>Sturminster Newton</t>
  </si>
  <si>
    <t>Blandford Forum</t>
  </si>
  <si>
    <t>Kingswinford</t>
  </si>
  <si>
    <t>Kidderminster</t>
  </si>
  <si>
    <t>Bewdley</t>
  </si>
  <si>
    <t>Stourport-on-Severn</t>
  </si>
  <si>
    <t>Edinburgh</t>
  </si>
  <si>
    <t>Bonnyrigg</t>
  </si>
  <si>
    <t>Loanhead</t>
  </si>
  <si>
    <t>Gorebridge</t>
  </si>
  <si>
    <t>Penicuik</t>
  </si>
  <si>
    <t>Kirkliston</t>
  </si>
  <si>
    <t>South Queensferry</t>
  </si>
  <si>
    <t>Gullane</t>
  </si>
  <si>
    <t>Tranent</t>
  </si>
  <si>
    <t>Humbie</t>
  </si>
  <si>
    <t>North Berwick</t>
  </si>
  <si>
    <t>East Linton</t>
  </si>
  <si>
    <t>Walkerburn</t>
  </si>
  <si>
    <t>Innerleithen</t>
  </si>
  <si>
    <t>Peebles</t>
  </si>
  <si>
    <t>West Linton</t>
  </si>
  <si>
    <t>Linlithgow</t>
  </si>
  <si>
    <t>Bo'ness</t>
  </si>
  <si>
    <t>Falkirk</t>
  </si>
  <si>
    <t>West Calder</t>
  </si>
  <si>
    <t>Broxbourne</t>
  </si>
  <si>
    <t>Hoddesdon</t>
  </si>
  <si>
    <t>Exeter</t>
  </si>
  <si>
    <t>Dawlish</t>
  </si>
  <si>
    <t>Exmouth</t>
  </si>
  <si>
    <t>Budleigh Salterton</t>
  </si>
  <si>
    <t>Sidmouth</t>
  </si>
  <si>
    <t>Axminster</t>
  </si>
  <si>
    <t>Honiton</t>
  </si>
  <si>
    <t>Crediton</t>
  </si>
  <si>
    <t>Chulmleigh</t>
  </si>
  <si>
    <t>Winkleigh</t>
  </si>
  <si>
    <t>Okehampton</t>
  </si>
  <si>
    <t>Beaworthy</t>
  </si>
  <si>
    <t>Barnstaple</t>
  </si>
  <si>
    <t>Braunton</t>
  </si>
  <si>
    <t>South Molton</t>
  </si>
  <si>
    <t>Umberleigh</t>
  </si>
  <si>
    <t>Menstrie</t>
  </si>
  <si>
    <t>Callander</t>
  </si>
  <si>
    <t>Lochearnhead</t>
  </si>
  <si>
    <t>Blackpool</t>
  </si>
  <si>
    <t>Thornton-Cleveleys</t>
  </si>
  <si>
    <t>Fleetwood</t>
  </si>
  <si>
    <t>Glasgow</t>
  </si>
  <si>
    <t>Stirling</t>
  </si>
  <si>
    <t>Gloucester</t>
  </si>
  <si>
    <t>Stroud</t>
  </si>
  <si>
    <t>Tetbury</t>
  </si>
  <si>
    <t>Dursley</t>
  </si>
  <si>
    <t>Wotton-under-Edge</t>
  </si>
  <si>
    <t>Tewkesbury</t>
  </si>
  <si>
    <t>Cheltenham</t>
  </si>
  <si>
    <t>Chipping Campden</t>
  </si>
  <si>
    <t>Moreton-in-Marsh</t>
  </si>
  <si>
    <t>Guildford</t>
  </si>
  <si>
    <t>Aldershot</t>
  </si>
  <si>
    <t>Lightwater</t>
  </si>
  <si>
    <t>Bagshot</t>
  </si>
  <si>
    <t>Windlesham</t>
  </si>
  <si>
    <t>Woking</t>
  </si>
  <si>
    <t>Chichester</t>
  </si>
  <si>
    <t>Yateley</t>
  </si>
  <si>
    <t>Guernsey</t>
  </si>
  <si>
    <t>Ruislip</t>
  </si>
  <si>
    <t>Stanmore</t>
  </si>
  <si>
    <t>Edgware</t>
  </si>
  <si>
    <t>Harrogate</t>
  </si>
  <si>
    <t>Ripon</t>
  </si>
  <si>
    <t>Hereford</t>
  </si>
  <si>
    <t>Leominster</t>
  </si>
  <si>
    <t>Bromyard</t>
  </si>
  <si>
    <t>Ledbury</t>
  </si>
  <si>
    <t>Ross-on-Wye</t>
  </si>
  <si>
    <t>Hessle</t>
  </si>
  <si>
    <t>Beverley</t>
  </si>
  <si>
    <t>Ilford</t>
  </si>
  <si>
    <t>Chigwell</t>
  </si>
  <si>
    <t>Buckhurst Hill</t>
  </si>
  <si>
    <t>Barking</t>
  </si>
  <si>
    <t>Isle of Man</t>
  </si>
  <si>
    <t>Ipswich</t>
  </si>
  <si>
    <t>Aldeburgh</t>
  </si>
  <si>
    <t>Saxmundham</t>
  </si>
  <si>
    <t>Halesworth</t>
  </si>
  <si>
    <t>Diss</t>
  </si>
  <si>
    <t>Thetford</t>
  </si>
  <si>
    <t>Munlochy</t>
  </si>
  <si>
    <t>Avoch</t>
  </si>
  <si>
    <t>Fortrose</t>
  </si>
  <si>
    <t>Cromarty</t>
  </si>
  <si>
    <t>Strathpeffer</t>
  </si>
  <si>
    <t>Dingwall</t>
  </si>
  <si>
    <t>Alness</t>
  </si>
  <si>
    <t>Invergordon</t>
  </si>
  <si>
    <t>Tain</t>
  </si>
  <si>
    <t>Gairloch</t>
  </si>
  <si>
    <t>Achnasheen</t>
  </si>
  <si>
    <t>Garve</t>
  </si>
  <si>
    <t>Ardgay</t>
  </si>
  <si>
    <t>Dornoch</t>
  </si>
  <si>
    <t>Ullapool</t>
  </si>
  <si>
    <t>Rogart</t>
  </si>
  <si>
    <t>Lossiemouth</t>
  </si>
  <si>
    <t>Fochabers</t>
  </si>
  <si>
    <t>Forres</t>
  </si>
  <si>
    <t>Portree</t>
  </si>
  <si>
    <t>Plockton</t>
  </si>
  <si>
    <t>Inverness</t>
  </si>
  <si>
    <t>Jersey</t>
  </si>
  <si>
    <t>Kilwinning</t>
  </si>
  <si>
    <t>Darvel</t>
  </si>
  <si>
    <t>Saltcoats</t>
  </si>
  <si>
    <t>West Kilbride</t>
  </si>
  <si>
    <t>Kilbirnie</t>
  </si>
  <si>
    <t>Largs</t>
  </si>
  <si>
    <t>Kingston upon Thames</t>
  </si>
  <si>
    <t>New Malden</t>
  </si>
  <si>
    <t>Worcester Park</t>
  </si>
  <si>
    <t>Weybridge</t>
  </si>
  <si>
    <t>Ashtead</t>
  </si>
  <si>
    <t>Lybster</t>
  </si>
  <si>
    <t>Latheron</t>
  </si>
  <si>
    <t>Dunbeath</t>
  </si>
  <si>
    <t>Helmsdale</t>
  </si>
  <si>
    <t>Brora</t>
  </si>
  <si>
    <t>Golspie</t>
  </si>
  <si>
    <t>Kinbrace</t>
  </si>
  <si>
    <t>Halkirk</t>
  </si>
  <si>
    <t>Forsinard</t>
  </si>
  <si>
    <t>Thurso</t>
  </si>
  <si>
    <t>Kirkwall</t>
  </si>
  <si>
    <t>Stromness</t>
  </si>
  <si>
    <t>Orkney</t>
  </si>
  <si>
    <t>Kirkcaldy</t>
  </si>
  <si>
    <t>Burntisland</t>
  </si>
  <si>
    <t>Cowdenbeath</t>
  </si>
  <si>
    <t>Lochgelly</t>
  </si>
  <si>
    <t>Glenrothes</t>
  </si>
  <si>
    <t>Anstruther</t>
  </si>
  <si>
    <t>Dunfermline</t>
  </si>
  <si>
    <t>Kinross</t>
  </si>
  <si>
    <t>Cupar</t>
  </si>
  <si>
    <t>Liverpool</t>
  </si>
  <si>
    <t>Ormskirk</t>
  </si>
  <si>
    <t>Birkenhead</t>
  </si>
  <si>
    <t>Barrow-in-Furness</t>
  </si>
  <si>
    <t>Dalton-in-Furness</t>
  </si>
  <si>
    <t>Kirkby-in-Furness</t>
  </si>
  <si>
    <t>Millom</t>
  </si>
  <si>
    <t>Llandrindod Wells</t>
  </si>
  <si>
    <t>Builth Wells</t>
  </si>
  <si>
    <t>Llangammarch Wells</t>
  </si>
  <si>
    <t>Llanwrtyd Wells</t>
  </si>
  <si>
    <t>Rhayader</t>
  </si>
  <si>
    <t>Presteigne</t>
  </si>
  <si>
    <t>Leicester</t>
  </si>
  <si>
    <t>Hinckley</t>
  </si>
  <si>
    <t>Melton Mowbray</t>
  </si>
  <si>
    <t>Wrexham</t>
  </si>
  <si>
    <t>Conwy</t>
  </si>
  <si>
    <t>Dolwyddelan</t>
  </si>
  <si>
    <t>Trefriw</t>
  </si>
  <si>
    <t>Llwyngwril</t>
  </si>
  <si>
    <t>Arthog</t>
  </si>
  <si>
    <t>Dyffryn Ardudwy</t>
  </si>
  <si>
    <t>Llanbedr</t>
  </si>
  <si>
    <t>Garndolbenmaen</t>
  </si>
  <si>
    <t>Y Felinheli</t>
  </si>
  <si>
    <t>Rhosneigr</t>
  </si>
  <si>
    <t>Rhosgoch</t>
  </si>
  <si>
    <t>Penysarn</t>
  </si>
  <si>
    <t>Llanbedrgoch</t>
  </si>
  <si>
    <t>Market Rasen</t>
  </si>
  <si>
    <t>Woodhall Spa</t>
  </si>
  <si>
    <t>Leeds</t>
  </si>
  <si>
    <t>Luton</t>
  </si>
  <si>
    <t>Leighton Buzzard</t>
  </si>
  <si>
    <t>Manchester</t>
  </si>
  <si>
    <t>Rochdale</t>
  </si>
  <si>
    <t>Wigan</t>
  </si>
  <si>
    <t>Oldham</t>
  </si>
  <si>
    <t>Sittingbourne</t>
  </si>
  <si>
    <t>Faversham</t>
  </si>
  <si>
    <t>Maidstone</t>
  </si>
  <si>
    <t>West Malling</t>
  </si>
  <si>
    <t>Aylesford</t>
  </si>
  <si>
    <t>Milton Keynes</t>
  </si>
  <si>
    <t>Bedford</t>
  </si>
  <si>
    <t>Gateshead</t>
  </si>
  <si>
    <t>Cramlington</t>
  </si>
  <si>
    <t>Hebburn</t>
  </si>
  <si>
    <t>Boldon Colliery</t>
  </si>
  <si>
    <t>Wylam</t>
  </si>
  <si>
    <t>Ashington</t>
  </si>
  <si>
    <t>Newbiggin-by-the-Sea</t>
  </si>
  <si>
    <t>Bamburgh</t>
  </si>
  <si>
    <t>Wooler</t>
  </si>
  <si>
    <t>Newcastle upon Tyne</t>
  </si>
  <si>
    <t>Nottingham</t>
  </si>
  <si>
    <t>Mansfield</t>
  </si>
  <si>
    <t>Grantham</t>
  </si>
  <si>
    <t>Sleaford</t>
  </si>
  <si>
    <t>Northampton</t>
  </si>
  <si>
    <t>Daventry</t>
  </si>
  <si>
    <t>Wellingborough</t>
  </si>
  <si>
    <t>Kettering</t>
  </si>
  <si>
    <t>Corby</t>
  </si>
  <si>
    <t>Chepstow</t>
  </si>
  <si>
    <t>Abergavenny</t>
  </si>
  <si>
    <t>Crickhowell</t>
  </si>
  <si>
    <t>Abertillery</t>
  </si>
  <si>
    <t>New Tredegar</t>
  </si>
  <si>
    <t>Cwmbran</t>
  </si>
  <si>
    <t>Norwich</t>
  </si>
  <si>
    <t>Wymondham</t>
  </si>
  <si>
    <t>Dereham</t>
  </si>
  <si>
    <t>Walsingham</t>
  </si>
  <si>
    <t>Great Yarmouth</t>
  </si>
  <si>
    <t>Beccles</t>
  </si>
  <si>
    <t>Ashton-under-Lyne</t>
  </si>
  <si>
    <t>Oxford</t>
  </si>
  <si>
    <t>Kidlington</t>
  </si>
  <si>
    <t>Bicester</t>
  </si>
  <si>
    <t>Banbury</t>
  </si>
  <si>
    <t>Witney</t>
  </si>
  <si>
    <t>Chinnor</t>
  </si>
  <si>
    <t>Erskine</t>
  </si>
  <si>
    <t>Johnstone</t>
  </si>
  <si>
    <t>Kilmacolm</t>
  </si>
  <si>
    <t>Greenock</t>
  </si>
  <si>
    <t>Skelmorlie</t>
  </si>
  <si>
    <t>Wemyss Bay</t>
  </si>
  <si>
    <t>Gourock</t>
  </si>
  <si>
    <t>Tighnabruaich</t>
  </si>
  <si>
    <t>Dunoon</t>
  </si>
  <si>
    <t>Cairndow</t>
  </si>
  <si>
    <t>Campbeltown</t>
  </si>
  <si>
    <t>Lochgilphead</t>
  </si>
  <si>
    <t>Inveraray</t>
  </si>
  <si>
    <t>Dalmally</t>
  </si>
  <si>
    <t>Oban</t>
  </si>
  <si>
    <t>Taynuilt</t>
  </si>
  <si>
    <t>Appin</t>
  </si>
  <si>
    <t>Kinlochleven</t>
  </si>
  <si>
    <t>Peterborough</t>
  </si>
  <si>
    <t>Downham Market</t>
  </si>
  <si>
    <t>Crieff</t>
  </si>
  <si>
    <t>Dunkeld</t>
  </si>
  <si>
    <t>Pitlochry</t>
  </si>
  <si>
    <t>Dalwhinnie</t>
  </si>
  <si>
    <t>Aviemore</t>
  </si>
  <si>
    <t>Boat of Garten</t>
  </si>
  <si>
    <t>Nethy Bridge</t>
  </si>
  <si>
    <t>Corrour</t>
  </si>
  <si>
    <t>Spean Bridge</t>
  </si>
  <si>
    <t>Invergarry</t>
  </si>
  <si>
    <t>Acharacle</t>
  </si>
  <si>
    <t>Arisaig</t>
  </si>
  <si>
    <t>Ballachulish</t>
  </si>
  <si>
    <t>Plymouth</t>
  </si>
  <si>
    <t>Southsea</t>
  </si>
  <si>
    <t>Emsworth</t>
  </si>
  <si>
    <t>Hayling Island</t>
  </si>
  <si>
    <t>Bognor Regis</t>
  </si>
  <si>
    <t>Ryde</t>
  </si>
  <si>
    <t>Sandown</t>
  </si>
  <si>
    <t>Shanklin</t>
  </si>
  <si>
    <t>Ventnor</t>
  </si>
  <si>
    <t>Chorley</t>
  </si>
  <si>
    <t>Wokingham</t>
  </si>
  <si>
    <t>Hungerford</t>
  </si>
  <si>
    <t>Thatcham</t>
  </si>
  <si>
    <t>Reigate</t>
  </si>
  <si>
    <t>Dorking</t>
  </si>
  <si>
    <t>Crawley</t>
  </si>
  <si>
    <t>Oxted</t>
  </si>
  <si>
    <t>Forest Row</t>
  </si>
  <si>
    <t>Romford</t>
  </si>
  <si>
    <t>Dagenham</t>
  </si>
  <si>
    <t>Purfleet</t>
  </si>
  <si>
    <t>Sheffield</t>
  </si>
  <si>
    <t>Rotherham</t>
  </si>
  <si>
    <t>Barnsley</t>
  </si>
  <si>
    <t>Chesterfield</t>
  </si>
  <si>
    <t>Swansea</t>
  </si>
  <si>
    <t>Llandovery</t>
  </si>
  <si>
    <t>Whitland</t>
  </si>
  <si>
    <t>Llanfyrnach</t>
  </si>
  <si>
    <t>Boncath</t>
  </si>
  <si>
    <t>Newcastle Emlyn</t>
  </si>
  <si>
    <t>Llanybydder</t>
  </si>
  <si>
    <t>Crymych</t>
  </si>
  <si>
    <t>Llandysul</t>
  </si>
  <si>
    <t>New Quay</t>
  </si>
  <si>
    <t>Aberaeron</t>
  </si>
  <si>
    <t>Lampeter</t>
  </si>
  <si>
    <t>Haverfordwest</t>
  </si>
  <si>
    <t>Clarbeston Road</t>
  </si>
  <si>
    <t>Goodwick</t>
  </si>
  <si>
    <t>Fishguard</t>
  </si>
  <si>
    <t>Clynderwen</t>
  </si>
  <si>
    <t>Kilgetty</t>
  </si>
  <si>
    <t>Saundersfoot</t>
  </si>
  <si>
    <t>Tenby</t>
  </si>
  <si>
    <t>Pembroke Dock</t>
  </si>
  <si>
    <t>Milford Haven</t>
  </si>
  <si>
    <t>Stevenage</t>
  </si>
  <si>
    <t>Baldock</t>
  </si>
  <si>
    <t>Much Hadham</t>
  </si>
  <si>
    <t>Hertford</t>
  </si>
  <si>
    <t>Arlesey</t>
  </si>
  <si>
    <t>Stockport</t>
  </si>
  <si>
    <t>Macclesfield</t>
  </si>
  <si>
    <t>Dukinfield</t>
  </si>
  <si>
    <t>Slough</t>
  </si>
  <si>
    <t>Maidenhead</t>
  </si>
  <si>
    <t>Banstead</t>
  </si>
  <si>
    <t>Swindon</t>
  </si>
  <si>
    <t>Faringdon</t>
  </si>
  <si>
    <t>Pewsey</t>
  </si>
  <si>
    <t>Devizes</t>
  </si>
  <si>
    <t>Calne</t>
  </si>
  <si>
    <t>Melksham</t>
  </si>
  <si>
    <t>Corsham</t>
  </si>
  <si>
    <t>Chippenham</t>
  </si>
  <si>
    <t>Malmesbury</t>
  </si>
  <si>
    <t>Southampton</t>
  </si>
  <si>
    <t>Winchester</t>
  </si>
  <si>
    <t>Eastleigh</t>
  </si>
  <si>
    <t>Salisbury</t>
  </si>
  <si>
    <t>Fordingbridge</t>
  </si>
  <si>
    <t>Shaftesbury</t>
  </si>
  <si>
    <t>Tidworth</t>
  </si>
  <si>
    <t>Peterlee</t>
  </si>
  <si>
    <t>Southend-on-Sea</t>
  </si>
  <si>
    <t>Rochford</t>
  </si>
  <si>
    <t>Hockley</t>
  </si>
  <si>
    <t>Canvey Island</t>
  </si>
  <si>
    <t>Wickford</t>
  </si>
  <si>
    <t>Stafford</t>
  </si>
  <si>
    <t>Ludlow</t>
  </si>
  <si>
    <t>Oswestry</t>
  </si>
  <si>
    <t>Fraserburgh</t>
  </si>
  <si>
    <t>Peterculter</t>
  </si>
  <si>
    <t>Stonehaven</t>
  </si>
  <si>
    <t>Welwyn</t>
  </si>
  <si>
    <t>Smethwick</t>
  </si>
  <si>
    <t>Radstock</t>
  </si>
  <si>
    <t>Darwen</t>
  </si>
  <si>
    <t>Accrington</t>
  </si>
  <si>
    <t>Clitheroe</t>
  </si>
  <si>
    <t>Colne</t>
  </si>
  <si>
    <t>Barnoldswick</t>
  </si>
  <si>
    <t>Cleckheaton</t>
  </si>
  <si>
    <t>Henfield</t>
  </si>
  <si>
    <t>Hassocks</t>
  </si>
  <si>
    <t>Peacehaven</t>
  </si>
  <si>
    <t>Littlehampton</t>
  </si>
  <si>
    <t>Arundel</t>
  </si>
  <si>
    <t>Pevensey</t>
  </si>
  <si>
    <t>Polegate</t>
  </si>
  <si>
    <t>Hailsham</t>
  </si>
  <si>
    <t>Steyning</t>
  </si>
  <si>
    <t>Beckenham</t>
  </si>
  <si>
    <t>Orpington</t>
  </si>
  <si>
    <t>Chislehurst</t>
  </si>
  <si>
    <t>Axbridge</t>
  </si>
  <si>
    <t>Holywood</t>
  </si>
  <si>
    <t>Newtownards</t>
  </si>
  <si>
    <t>Downpatrick</t>
  </si>
  <si>
    <t>Castlewellan</t>
  </si>
  <si>
    <t>Newry</t>
  </si>
  <si>
    <t>Ballyclare</t>
  </si>
  <si>
    <t>Maghera</t>
  </si>
  <si>
    <t>Portrush</t>
  </si>
  <si>
    <t>Bushmills</t>
  </si>
  <si>
    <t>Dungannon</t>
  </si>
  <si>
    <t>Fivemiletown</t>
  </si>
  <si>
    <t>Castlederg</t>
  </si>
  <si>
    <t>Wigton</t>
  </si>
  <si>
    <t>Cockermouth</t>
  </si>
  <si>
    <t>Workington</t>
  </si>
  <si>
    <t>Maryport</t>
  </si>
  <si>
    <t>Kirkby Stephen</t>
  </si>
  <si>
    <t>Holmrook</t>
  </si>
  <si>
    <t>Seascale</t>
  </si>
  <si>
    <t>Frizington</t>
  </si>
  <si>
    <t>Whitehaven</t>
  </si>
  <si>
    <t>Maesteg</t>
  </si>
  <si>
    <t>Porthcawl</t>
  </si>
  <si>
    <t>Pontypridd</t>
  </si>
  <si>
    <t>Porth</t>
  </si>
  <si>
    <t>Tonypandy</t>
  </si>
  <si>
    <t>Pentre</t>
  </si>
  <si>
    <t>Treorchy</t>
  </si>
  <si>
    <t>Aberdare</t>
  </si>
  <si>
    <t>Treharris</t>
  </si>
  <si>
    <t>Llantwit Major</t>
  </si>
  <si>
    <t>Penarth</t>
  </si>
  <si>
    <t>Cowbridge</t>
  </si>
  <si>
    <t>Pontyclun</t>
  </si>
  <si>
    <t>Bargoed</t>
  </si>
  <si>
    <t>Hengoed</t>
  </si>
  <si>
    <t>Buckley</t>
  </si>
  <si>
    <t>Holywell</t>
  </si>
  <si>
    <t>Southminster</t>
  </si>
  <si>
    <t>South Croydon</t>
  </si>
  <si>
    <t>Caterham</t>
  </si>
  <si>
    <t>Mitcham</t>
  </si>
  <si>
    <t>Coulsdon</t>
  </si>
  <si>
    <t>Warlingham</t>
  </si>
  <si>
    <t>Kenilworth</t>
  </si>
  <si>
    <t>Atherstone</t>
  </si>
  <si>
    <t>Bedworth</t>
  </si>
  <si>
    <t>Nantwich</t>
  </si>
  <si>
    <t>Longfield</t>
  </si>
  <si>
    <t>Bexleyheath</t>
  </si>
  <si>
    <t>Erith</t>
  </si>
  <si>
    <t>Greenhithe</t>
  </si>
  <si>
    <t>Swanscombe</t>
  </si>
  <si>
    <t>Sidcup</t>
  </si>
  <si>
    <t>Welling</t>
  </si>
  <si>
    <t>Newport-on-Tay</t>
  </si>
  <si>
    <t>Forfar</t>
  </si>
  <si>
    <t>Arbroath</t>
  </si>
  <si>
    <t>Heanor</t>
  </si>
  <si>
    <t>Consett</t>
  </si>
  <si>
    <t>Newton Aycliffe</t>
  </si>
  <si>
    <t>Barnard Castle</t>
  </si>
  <si>
    <t>Bishop Auckland</t>
  </si>
  <si>
    <t>Ferryhill</t>
  </si>
  <si>
    <t>Goole</t>
  </si>
  <si>
    <t>Brigg</t>
  </si>
  <si>
    <t>Barnetby</t>
  </si>
  <si>
    <t>Tipton</t>
  </si>
  <si>
    <t>Brierley Hill</t>
  </si>
  <si>
    <t>Stourbridge</t>
  </si>
  <si>
    <t>Lasswade</t>
  </si>
  <si>
    <t>Musselburgh</t>
  </si>
  <si>
    <t>Dalkeith</t>
  </si>
  <si>
    <t>Prestonpans</t>
  </si>
  <si>
    <t>Dunbar</t>
  </si>
  <si>
    <t>Potters Bar</t>
  </si>
  <si>
    <t>Waltham Cross</t>
  </si>
  <si>
    <t>Cullompton</t>
  </si>
  <si>
    <t>Bude</t>
  </si>
  <si>
    <t>Ilfracombe</t>
  </si>
  <si>
    <t>Lynmouth</t>
  </si>
  <si>
    <t>Bideford</t>
  </si>
  <si>
    <t>Grangemouth</t>
  </si>
  <si>
    <t>Larbert</t>
  </si>
  <si>
    <t>Alloa</t>
  </si>
  <si>
    <t>Tillicoultry</t>
  </si>
  <si>
    <t>Doune</t>
  </si>
  <si>
    <t>Crianlarich</t>
  </si>
  <si>
    <t>Killin</t>
  </si>
  <si>
    <t>Cirencester</t>
  </si>
  <si>
    <t>Cinderford</t>
  </si>
  <si>
    <t>Lydbrook</t>
  </si>
  <si>
    <t>Dymock</t>
  </si>
  <si>
    <t>Cranleigh</t>
  </si>
  <si>
    <t>Farnham</t>
  </si>
  <si>
    <t>Camberley</t>
  </si>
  <si>
    <t>Virginia Water</t>
  </si>
  <si>
    <t>Hindhead</t>
  </si>
  <si>
    <t>Haslemere</t>
  </si>
  <si>
    <t>Petworth</t>
  </si>
  <si>
    <t>Midhurst</t>
  </si>
  <si>
    <t>Liphook</t>
  </si>
  <si>
    <t>Petersfield</t>
  </si>
  <si>
    <t>Liss</t>
  </si>
  <si>
    <t>Bordon</t>
  </si>
  <si>
    <t>Pinner</t>
  </si>
  <si>
    <t>Wembley</t>
  </si>
  <si>
    <t>Berkhamsted</t>
  </si>
  <si>
    <t>Chesham</t>
  </si>
  <si>
    <t>Amersham</t>
  </si>
  <si>
    <t>Beaconsfield</t>
  </si>
  <si>
    <t>High Wycombe</t>
  </si>
  <si>
    <t>Great Missenden</t>
  </si>
  <si>
    <t>Aylesbury</t>
  </si>
  <si>
    <t>Stornoway</t>
  </si>
  <si>
    <t>North Ferriby</t>
  </si>
  <si>
    <t>Hornsea</t>
  </si>
  <si>
    <t>Withernsea</t>
  </si>
  <si>
    <t>Elland</t>
  </si>
  <si>
    <t>Woodford Green</t>
  </si>
  <si>
    <t>Loughton</t>
  </si>
  <si>
    <t>Felixstowe</t>
  </si>
  <si>
    <t>Stowmarket</t>
  </si>
  <si>
    <t>Leiston</t>
  </si>
  <si>
    <t>Southwold</t>
  </si>
  <si>
    <t>Beauly</t>
  </si>
  <si>
    <t>Muir of Ord</t>
  </si>
  <si>
    <t>Lairg</t>
  </si>
  <si>
    <t>Kilmarnock</t>
  </si>
  <si>
    <t>Ayr</t>
  </si>
  <si>
    <t>Prestwick</t>
  </si>
  <si>
    <t>Troon</t>
  </si>
  <si>
    <t>Beith</t>
  </si>
  <si>
    <t>Newmilns</t>
  </si>
  <si>
    <t>Cumnock</t>
  </si>
  <si>
    <t>Maybole</t>
  </si>
  <si>
    <t>Stevenston</t>
  </si>
  <si>
    <t>Ardrossan</t>
  </si>
  <si>
    <t>Girvan</t>
  </si>
  <si>
    <t>Surbiton</t>
  </si>
  <si>
    <t>Thames Ditton</t>
  </si>
  <si>
    <t>West Molesey</t>
  </si>
  <si>
    <t>Chessington</t>
  </si>
  <si>
    <t>Esher</t>
  </si>
  <si>
    <t>Walton-on-Thames</t>
  </si>
  <si>
    <t>Addlestone</t>
  </si>
  <si>
    <t>Chertsey</t>
  </si>
  <si>
    <t>Epsom</t>
  </si>
  <si>
    <t>Tadworth</t>
  </si>
  <si>
    <t>Leatherhead</t>
  </si>
  <si>
    <t>Bootle</t>
  </si>
  <si>
    <t>Prescot</t>
  </si>
  <si>
    <t>Neston</t>
  </si>
  <si>
    <t>Morecambe</t>
  </si>
  <si>
    <t>Carnforth</t>
  </si>
  <si>
    <t>Milnthorpe</t>
  </si>
  <si>
    <t>Kendal</t>
  </si>
  <si>
    <t>Sedbergh</t>
  </si>
  <si>
    <t>Grange-over-Sands</t>
  </si>
  <si>
    <t>Ulverston</t>
  </si>
  <si>
    <t>Ambleside</t>
  </si>
  <si>
    <t>Brecon</t>
  </si>
  <si>
    <t>Loughborough</t>
  </si>
  <si>
    <t>Ashby-de-la-Zouch</t>
  </si>
  <si>
    <t>Coalville</t>
  </si>
  <si>
    <t>Ruthin</t>
  </si>
  <si>
    <t>Denbigh</t>
  </si>
  <si>
    <t>Rhyl</t>
  </si>
  <si>
    <t>Prestatyn</t>
  </si>
  <si>
    <t>Corwen</t>
  </si>
  <si>
    <t>Abergele</t>
  </si>
  <si>
    <t>Betws-y-Coed</t>
  </si>
  <si>
    <t>Llanrwst</t>
  </si>
  <si>
    <t>Colwyn Bay</t>
  </si>
  <si>
    <t>Penmaenmawr</t>
  </si>
  <si>
    <t>Tywyn</t>
  </si>
  <si>
    <t>Fairbourne</t>
  </si>
  <si>
    <t>Dolgellau</t>
  </si>
  <si>
    <t>Blaenau Ffestiniog</t>
  </si>
  <si>
    <t>Barmouth</t>
  </si>
  <si>
    <t>Harlech</t>
  </si>
  <si>
    <t>Talsarnau</t>
  </si>
  <si>
    <t>Penrhyndeudraeth</t>
  </si>
  <si>
    <t>Porthmadog</t>
  </si>
  <si>
    <t>Criccieth</t>
  </si>
  <si>
    <t>Pwllheli</t>
  </si>
  <si>
    <t>Caernarfon</t>
  </si>
  <si>
    <t>Beaumaris</t>
  </si>
  <si>
    <t>Menai Bridge</t>
  </si>
  <si>
    <t>Gaerwen</t>
  </si>
  <si>
    <t>Llanfairpwllgwyngyll</t>
  </si>
  <si>
    <t>Bodorgan</t>
  </si>
  <si>
    <t>Holyhead</t>
  </si>
  <si>
    <t>Cemaes Bay</t>
  </si>
  <si>
    <t>Amlwch</t>
  </si>
  <si>
    <t>Tyn-y-Gongl</t>
  </si>
  <si>
    <t>Pentraeth</t>
  </si>
  <si>
    <t>Mablethorpe</t>
  </si>
  <si>
    <t>Snodland</t>
  </si>
  <si>
    <t>Queenborough</t>
  </si>
  <si>
    <t>Motherwell</t>
  </si>
  <si>
    <t>Wishaw</t>
  </si>
  <si>
    <t>Bellshill</t>
  </si>
  <si>
    <t>Coatbridge</t>
  </si>
  <si>
    <t>Shotts</t>
  </si>
  <si>
    <t>Carluke</t>
  </si>
  <si>
    <t>Strathaven</t>
  </si>
  <si>
    <t>Bedlington</t>
  </si>
  <si>
    <t>Whitley Bay</t>
  </si>
  <si>
    <t>North Shields</t>
  </si>
  <si>
    <t>Jarrow</t>
  </si>
  <si>
    <t>Rowlands Gill</t>
  </si>
  <si>
    <t>Stocksfield</t>
  </si>
  <si>
    <t>Riding Mill</t>
  </si>
  <si>
    <t>Corbridge</t>
  </si>
  <si>
    <t>Hexham</t>
  </si>
  <si>
    <t>Haltwhistle</t>
  </si>
  <si>
    <t>Alnwick</t>
  </si>
  <si>
    <t>Seahouses</t>
  </si>
  <si>
    <t>Sutton-in-Ashfield</t>
  </si>
  <si>
    <t>Brackley</t>
  </si>
  <si>
    <t>Ebbw Vale</t>
  </si>
  <si>
    <t>Pontypool</t>
  </si>
  <si>
    <t>Monmouth</t>
  </si>
  <si>
    <t>Usk</t>
  </si>
  <si>
    <t>Tredegar</t>
  </si>
  <si>
    <t>Cromer</t>
  </si>
  <si>
    <t>Bungay</t>
  </si>
  <si>
    <t>Bacup</t>
  </si>
  <si>
    <t>Didcot</t>
  </si>
  <si>
    <t>Wantage</t>
  </si>
  <si>
    <t>Renfrew</t>
  </si>
  <si>
    <t>Lochwinnoch</t>
  </si>
  <si>
    <t>Port Glasgow</t>
  </si>
  <si>
    <t>Colintraive</t>
  </si>
  <si>
    <t>Wisbech</t>
  </si>
  <si>
    <t>Chatteris</t>
  </si>
  <si>
    <t>Huntingdon</t>
  </si>
  <si>
    <t>Skegness</t>
  </si>
  <si>
    <t>King's Lynn</t>
  </si>
  <si>
    <t>Hunstanton</t>
  </si>
  <si>
    <t>Swaffham</t>
  </si>
  <si>
    <t>Newtonmore</t>
  </si>
  <si>
    <t>Kingussie</t>
  </si>
  <si>
    <t>Carrbridge</t>
  </si>
  <si>
    <t>Grantown-on-Spey</t>
  </si>
  <si>
    <t>Fort Augustus</t>
  </si>
  <si>
    <t>Glenfinnan</t>
  </si>
  <si>
    <t>Lochailort</t>
  </si>
  <si>
    <t>Torpoint</t>
  </si>
  <si>
    <t>Saltash</t>
  </si>
  <si>
    <t>Looe</t>
  </si>
  <si>
    <t>Liskeard</t>
  </si>
  <si>
    <t>Calstock</t>
  </si>
  <si>
    <t>Ivybridge</t>
  </si>
  <si>
    <t>Lostwithiel</t>
  </si>
  <si>
    <t>Fowey</t>
  </si>
  <si>
    <t>Wadebridge</t>
  </si>
  <si>
    <t>Padstow</t>
  </si>
  <si>
    <t>Port Isaac</t>
  </si>
  <si>
    <t>Bodmin</t>
  </si>
  <si>
    <t>Camelford</t>
  </si>
  <si>
    <t>Delabole</t>
  </si>
  <si>
    <t>Tintagel</t>
  </si>
  <si>
    <t>Boscastle</t>
  </si>
  <si>
    <t>Portsmouth</t>
  </si>
  <si>
    <t>Waterlooville</t>
  </si>
  <si>
    <t>Havant</t>
  </si>
  <si>
    <t>Gosport</t>
  </si>
  <si>
    <t>Fareham</t>
  </si>
  <si>
    <t>Cowes</t>
  </si>
  <si>
    <t>East Cowes</t>
  </si>
  <si>
    <t>Bembridge</t>
  </si>
  <si>
    <t>Totland Bay</t>
  </si>
  <si>
    <t>Bracknell</t>
  </si>
  <si>
    <t>Crowthorne</t>
  </si>
  <si>
    <t>Betchworth</t>
  </si>
  <si>
    <t>Horley</t>
  </si>
  <si>
    <t>Godstone</t>
  </si>
  <si>
    <t>Billingshurst</t>
  </si>
  <si>
    <t>Burgess Hill</t>
  </si>
  <si>
    <t>Haywards Heath</t>
  </si>
  <si>
    <t>East Grinstead</t>
  </si>
  <si>
    <t>Pulborough</t>
  </si>
  <si>
    <t>Hornchurch</t>
  </si>
  <si>
    <t>Upminster</t>
  </si>
  <si>
    <t>South Ockendon</t>
  </si>
  <si>
    <t>Grays</t>
  </si>
  <si>
    <t>Tilbury</t>
  </si>
  <si>
    <t>Burry Port</t>
  </si>
  <si>
    <t>Ferryside</t>
  </si>
  <si>
    <t>Llandeilo</t>
  </si>
  <si>
    <t>Glogue</t>
  </si>
  <si>
    <t>Knebworth</t>
  </si>
  <si>
    <t>Buntingford</t>
  </si>
  <si>
    <t>Henlow</t>
  </si>
  <si>
    <t>Biggleswade</t>
  </si>
  <si>
    <t>Alderley Edge</t>
  </si>
  <si>
    <t>Glossop</t>
  </si>
  <si>
    <t>Stalybridge</t>
  </si>
  <si>
    <t>Buxton</t>
  </si>
  <si>
    <t>Iver</t>
  </si>
  <si>
    <t>Morden</t>
  </si>
  <si>
    <t>Carshalton</t>
  </si>
  <si>
    <t>Romsey</t>
  </si>
  <si>
    <t>Uttoxeter</t>
  </si>
  <si>
    <t>Church Stretton</t>
  </si>
  <si>
    <t>Caersws</t>
  </si>
  <si>
    <t>AB</t>
  </si>
  <si>
    <t>WESTHILL</t>
  </si>
  <si>
    <t>ALFORD</t>
  </si>
  <si>
    <t>ELLON</t>
  </si>
  <si>
    <t>Peterhead</t>
  </si>
  <si>
    <t>MACDUFF</t>
  </si>
  <si>
    <t>BANFF</t>
  </si>
  <si>
    <t>Huntly</t>
  </si>
  <si>
    <t>KEITH</t>
  </si>
  <si>
    <t>AL</t>
  </si>
  <si>
    <t>ST. ALBANS</t>
  </si>
  <si>
    <t>HATFIELD</t>
  </si>
  <si>
    <t>B</t>
  </si>
  <si>
    <t>OLDBURY</t>
  </si>
  <si>
    <t>Sutton Coldfield</t>
  </si>
  <si>
    <t>TAMWORTH</t>
  </si>
  <si>
    <t>STUDLEY</t>
  </si>
  <si>
    <t>BA</t>
  </si>
  <si>
    <t>BATH</t>
  </si>
  <si>
    <t>WELLS</t>
  </si>
  <si>
    <t>WESTBURY</t>
  </si>
  <si>
    <t>BRADFORD-ON-AVON</t>
  </si>
  <si>
    <t>STREET</t>
  </si>
  <si>
    <t>BB</t>
  </si>
  <si>
    <t>NELSON</t>
  </si>
  <si>
    <t>BD</t>
  </si>
  <si>
    <t>SHIPLEY</t>
  </si>
  <si>
    <t>Keighley</t>
  </si>
  <si>
    <t>Skipton</t>
  </si>
  <si>
    <t>SETTLE</t>
  </si>
  <si>
    <t>BF</t>
  </si>
  <si>
    <t>BFPO</t>
  </si>
  <si>
    <t>BH</t>
  </si>
  <si>
    <t>BROADSTONE</t>
  </si>
  <si>
    <t>WAREHAM</t>
  </si>
  <si>
    <t>WIMBORNE</t>
  </si>
  <si>
    <t>Ferndown</t>
  </si>
  <si>
    <t>CHRISTCHURCH</t>
  </si>
  <si>
    <t>BL</t>
  </si>
  <si>
    <t>BN</t>
  </si>
  <si>
    <t>NEWHAVEN</t>
  </si>
  <si>
    <t>LANCING</t>
  </si>
  <si>
    <t>SEAFORD</t>
  </si>
  <si>
    <t>BR</t>
  </si>
  <si>
    <t>Keston</t>
  </si>
  <si>
    <t>BS</t>
  </si>
  <si>
    <t>Weston-super-Mare</t>
  </si>
  <si>
    <t>Winscombe</t>
  </si>
  <si>
    <t>CHEDDAR</t>
  </si>
  <si>
    <t>BT</t>
  </si>
  <si>
    <t>BANGOR</t>
  </si>
  <si>
    <t>BALLYNAHINCH</t>
  </si>
  <si>
    <t>DROMORE</t>
  </si>
  <si>
    <t>HILLSBOROUGH</t>
  </si>
  <si>
    <t>CRUMLIN</t>
  </si>
  <si>
    <t>NEWCASTLE</t>
  </si>
  <si>
    <t>ANTRIM</t>
  </si>
  <si>
    <t>LONDONDERRY</t>
  </si>
  <si>
    <t>BALLYCASTLE</t>
  </si>
  <si>
    <t>CALEDON</t>
  </si>
  <si>
    <t>AUGHNACLOY</t>
  </si>
  <si>
    <t>Enniskillen</t>
  </si>
  <si>
    <t>BX</t>
  </si>
  <si>
    <t>not applicable</t>
  </si>
  <si>
    <t>CA</t>
  </si>
  <si>
    <t>CARLISLE</t>
  </si>
  <si>
    <t>BRAMPTON</t>
  </si>
  <si>
    <t>ALSTON</t>
  </si>
  <si>
    <t>PENRITH</t>
  </si>
  <si>
    <t>KESWICK</t>
  </si>
  <si>
    <t>EGREMONT</t>
  </si>
  <si>
    <t>Cleator</t>
  </si>
  <si>
    <t>ST. BEES</t>
  </si>
  <si>
    <t>CB</t>
  </si>
  <si>
    <t>ELY</t>
  </si>
  <si>
    <t>NEWMARKET</t>
  </si>
  <si>
    <t>HAVERHILL</t>
  </si>
  <si>
    <t>Saffron Walden</t>
  </si>
  <si>
    <t>CF</t>
  </si>
  <si>
    <t>FERNDALE</t>
  </si>
  <si>
    <t>MOUNTAIN ASH</t>
  </si>
  <si>
    <t>BARRY</t>
  </si>
  <si>
    <t>Dinas Powys</t>
  </si>
  <si>
    <t>CH</t>
  </si>
  <si>
    <t>Deeside</t>
  </si>
  <si>
    <t>Bagillt</t>
  </si>
  <si>
    <t>FLINT</t>
  </si>
  <si>
    <t>MOLD</t>
  </si>
  <si>
    <t>Prenton</t>
  </si>
  <si>
    <t>WIRRAL</t>
  </si>
  <si>
    <t>CM</t>
  </si>
  <si>
    <t>Burnham-on-Crouch</t>
  </si>
  <si>
    <t>Ingatestone</t>
  </si>
  <si>
    <t>ONGAR</t>
  </si>
  <si>
    <t>DUNMOW</t>
  </si>
  <si>
    <t>BRAINTREE</t>
  </si>
  <si>
    <t>MALDON</t>
  </si>
  <si>
    <t>Billericay</t>
  </si>
  <si>
    <t>BRENTWOOD</t>
  </si>
  <si>
    <t>EPPING</t>
  </si>
  <si>
    <t>STANSTED</t>
  </si>
  <si>
    <t>CO</t>
  </si>
  <si>
    <t>BURES</t>
  </si>
  <si>
    <t>SUDBURY</t>
  </si>
  <si>
    <t>WALTON ON THE NAZE</t>
  </si>
  <si>
    <t>CR</t>
  </si>
  <si>
    <t>Whyteleafe</t>
  </si>
  <si>
    <t>Kenley</t>
  </si>
  <si>
    <t>PURLEY</t>
  </si>
  <si>
    <t>CT</t>
  </si>
  <si>
    <t>HERNE BAY</t>
  </si>
  <si>
    <t>BIRCHINGTON</t>
  </si>
  <si>
    <t>Westgate-on-Sea</t>
  </si>
  <si>
    <t>SANDWICH</t>
  </si>
  <si>
    <t>DEAL</t>
  </si>
  <si>
    <t>HYTHE</t>
  </si>
  <si>
    <t>CV</t>
  </si>
  <si>
    <t>Nuneaton</t>
  </si>
  <si>
    <t>RUGBY</t>
  </si>
  <si>
    <t>LEAMINGTON SPA</t>
  </si>
  <si>
    <t>Stratford-upon-Avon</t>
  </si>
  <si>
    <t>CW</t>
  </si>
  <si>
    <t>DA</t>
  </si>
  <si>
    <t>GRAVESEND</t>
  </si>
  <si>
    <t>BELVEDERE</t>
  </si>
  <si>
    <t>DD</t>
  </si>
  <si>
    <t>Tayport</t>
  </si>
  <si>
    <t>Kirriemuir</t>
  </si>
  <si>
    <t>MONTROSE</t>
  </si>
  <si>
    <t>DE</t>
  </si>
  <si>
    <t>MATLOCK</t>
  </si>
  <si>
    <t>RIPLEY</t>
  </si>
  <si>
    <t>ASHBOURNE</t>
  </si>
  <si>
    <t>Ilkeston</t>
  </si>
  <si>
    <t>Swadlincote</t>
  </si>
  <si>
    <t>BURTON-ON-TRENT</t>
  </si>
  <si>
    <t>Bakewell</t>
  </si>
  <si>
    <t>Alfreton</t>
  </si>
  <si>
    <t>Belper</t>
  </si>
  <si>
    <t>DG</t>
  </si>
  <si>
    <t>THORNHILL</t>
  </si>
  <si>
    <t>ANNAN</t>
  </si>
  <si>
    <t>GRETNA</t>
  </si>
  <si>
    <t>DH</t>
  </si>
  <si>
    <t>DURHAM</t>
  </si>
  <si>
    <t>CHESTER LE STREET</t>
  </si>
  <si>
    <t>HOUGHTON LE SPRING</t>
  </si>
  <si>
    <t>STANLEY</t>
  </si>
  <si>
    <t>DL</t>
  </si>
  <si>
    <t>Northallerton</t>
  </si>
  <si>
    <t>Bedale</t>
  </si>
  <si>
    <t>Hawes</t>
  </si>
  <si>
    <t>Leyburn</t>
  </si>
  <si>
    <t>RICHMOND</t>
  </si>
  <si>
    <t>CROOK</t>
  </si>
  <si>
    <t>DN</t>
  </si>
  <si>
    <t>Scunthorpe</t>
  </si>
  <si>
    <t>Barton-upon-Humber</t>
  </si>
  <si>
    <t>BARROW-UPON-HUMBER</t>
  </si>
  <si>
    <t>GAINSBOROUGH</t>
  </si>
  <si>
    <t>Retford</t>
  </si>
  <si>
    <t>ULCEBY</t>
  </si>
  <si>
    <t>Immingham</t>
  </si>
  <si>
    <t>DT</t>
  </si>
  <si>
    <t>DORCHESTER</t>
  </si>
  <si>
    <t>WEYMOUTH</t>
  </si>
  <si>
    <t>PORTLAND</t>
  </si>
  <si>
    <t>DY</t>
  </si>
  <si>
    <t>E</t>
  </si>
  <si>
    <t>LONDON</t>
  </si>
  <si>
    <t>EC</t>
  </si>
  <si>
    <t>EH</t>
  </si>
  <si>
    <t>Balerno</t>
  </si>
  <si>
    <t>Currie</t>
  </si>
  <si>
    <t>Juniper Green</t>
  </si>
  <si>
    <t>ROSEWELL</t>
  </si>
  <si>
    <t>ROSLIN</t>
  </si>
  <si>
    <t>KIRKNEWTON</t>
  </si>
  <si>
    <t>NEWBRIDGE</t>
  </si>
  <si>
    <t>Longniddry</t>
  </si>
  <si>
    <t>PATHHEAD</t>
  </si>
  <si>
    <t>HERIOT</t>
  </si>
  <si>
    <t>HADDINGTON</t>
  </si>
  <si>
    <t>Bathgate</t>
  </si>
  <si>
    <t>BROXBURN</t>
  </si>
  <si>
    <t>LIVINGSTON</t>
  </si>
  <si>
    <t>EN</t>
  </si>
  <si>
    <t>ENFIELD</t>
  </si>
  <si>
    <t>BARNET</t>
  </si>
  <si>
    <t>WALTHAM ABBEY</t>
  </si>
  <si>
    <t>EX</t>
  </si>
  <si>
    <t>OTTERY ST. MARY</t>
  </si>
  <si>
    <t>SEATON</t>
  </si>
  <si>
    <t>TIVERTON</t>
  </si>
  <si>
    <t>North Tawton</t>
  </si>
  <si>
    <t>HOLSWORTHY</t>
  </si>
  <si>
    <t>COLYTON</t>
  </si>
  <si>
    <t>Woolacombe</t>
  </si>
  <si>
    <t>Lynton</t>
  </si>
  <si>
    <t>TORRINGTON</t>
  </si>
  <si>
    <t>FK</t>
  </si>
  <si>
    <t>Bonnybridge</t>
  </si>
  <si>
    <t>DENNY</t>
  </si>
  <si>
    <t>Clackmannan</t>
  </si>
  <si>
    <t>ALVA</t>
  </si>
  <si>
    <t>DOLLAR</t>
  </si>
  <si>
    <t>Dunblane</t>
  </si>
  <si>
    <t>FY</t>
  </si>
  <si>
    <t>Poulton-le-Fylde</t>
  </si>
  <si>
    <t>LYTHAM ST. ANNES</t>
  </si>
  <si>
    <t>G</t>
  </si>
  <si>
    <t>Clydebank</t>
  </si>
  <si>
    <t>Dumbarton</t>
  </si>
  <si>
    <t>ALEXANDRIA</t>
  </si>
  <si>
    <t>ARROCHAR</t>
  </si>
  <si>
    <t>Helensburgh</t>
  </si>
  <si>
    <t>GL</t>
  </si>
  <si>
    <t>Fairford</t>
  </si>
  <si>
    <t>Lechlade</t>
  </si>
  <si>
    <t>BADMINTON</t>
  </si>
  <si>
    <t>STONEHOUSE</t>
  </si>
  <si>
    <t>BERKELEY</t>
  </si>
  <si>
    <t>NEWNHAM</t>
  </si>
  <si>
    <t>Westbury-on-Severn</t>
  </si>
  <si>
    <t>BLAKENEY</t>
  </si>
  <si>
    <t>Lydney</t>
  </si>
  <si>
    <t>COLEFORD</t>
  </si>
  <si>
    <t>Drybrook</t>
  </si>
  <si>
    <t>Longhope</t>
  </si>
  <si>
    <t>Mitcheldean</t>
  </si>
  <si>
    <t>Ruardean</t>
  </si>
  <si>
    <t>Newent</t>
  </si>
  <si>
    <t>GU</t>
  </si>
  <si>
    <t>Godalming</t>
  </si>
  <si>
    <t>FARNBOROUGH</t>
  </si>
  <si>
    <t>ALTON</t>
  </si>
  <si>
    <t>SANDHURST</t>
  </si>
  <si>
    <t>FLEET</t>
  </si>
  <si>
    <t>GY</t>
  </si>
  <si>
    <t>HA</t>
  </si>
  <si>
    <t>HARROW</t>
  </si>
  <si>
    <t>NORTHWOOD</t>
  </si>
  <si>
    <t>HD</t>
  </si>
  <si>
    <t>Huddersfield</t>
  </si>
  <si>
    <t>Brighouse</t>
  </si>
  <si>
    <t>Holmfirth</t>
  </si>
  <si>
    <t>HG</t>
  </si>
  <si>
    <t>Knaresborough</t>
  </si>
  <si>
    <t>HP</t>
  </si>
  <si>
    <t>Hemel Hempstead</t>
  </si>
  <si>
    <t>CHALFONT ST. GILES</t>
  </si>
  <si>
    <t>Princes Risborough</t>
  </si>
  <si>
    <t>Tring</t>
  </si>
  <si>
    <t>HR</t>
  </si>
  <si>
    <t>KINGTON</t>
  </si>
  <si>
    <t>HS</t>
  </si>
  <si>
    <t>ISLE OF LEWIS</t>
  </si>
  <si>
    <t>ISLE OF HARRIS</t>
  </si>
  <si>
    <t>ISLE OF SCALPAY</t>
  </si>
  <si>
    <t>ISLE OF NORTH UIST</t>
  </si>
  <si>
    <t>ISLE OF BENBECULA</t>
  </si>
  <si>
    <t>ISLE OF SOUTH UIST</t>
  </si>
  <si>
    <t>ISLE OF BARRA</t>
  </si>
  <si>
    <t>HU</t>
  </si>
  <si>
    <t>HULL</t>
  </si>
  <si>
    <t>BROUGH</t>
  </si>
  <si>
    <t>COTTINGHAM</t>
  </si>
  <si>
    <t>HX</t>
  </si>
  <si>
    <t>HALIFAX</t>
  </si>
  <si>
    <t>Sowerby Bridge</t>
  </si>
  <si>
    <t>Hebden Bridge</t>
  </si>
  <si>
    <t>IG</t>
  </si>
  <si>
    <t>IM</t>
  </si>
  <si>
    <t>IP</t>
  </si>
  <si>
    <t>WOODBRIDGE</t>
  </si>
  <si>
    <t>HARLESTON</t>
  </si>
  <si>
    <t>EYE</t>
  </si>
  <si>
    <t>BRANDON</t>
  </si>
  <si>
    <t>BURY ST. EDMUNDS</t>
  </si>
  <si>
    <t>IV</t>
  </si>
  <si>
    <t>Nairn</t>
  </si>
  <si>
    <t>ELGIN</t>
  </si>
  <si>
    <t>KYLE</t>
  </si>
  <si>
    <t>ISLE OF SKYE</t>
  </si>
  <si>
    <t>STROME FERRY</t>
  </si>
  <si>
    <t>STRATHCARRON</t>
  </si>
  <si>
    <t>JE</t>
  </si>
  <si>
    <t>KA</t>
  </si>
  <si>
    <t>GALSTON</t>
  </si>
  <si>
    <t>Mauchline</t>
  </si>
  <si>
    <t>IRVINE</t>
  </si>
  <si>
    <t>DALRY</t>
  </si>
  <si>
    <t>Isle of Arran</t>
  </si>
  <si>
    <t>ISLE OF CUMBRAE</t>
  </si>
  <si>
    <t>KT</t>
  </si>
  <si>
    <t>East Molesey</t>
  </si>
  <si>
    <t>COBHAM</t>
  </si>
  <si>
    <t>West Byfleet</t>
  </si>
  <si>
    <t>KW</t>
  </si>
  <si>
    <t>WICK</t>
  </si>
  <si>
    <t>BERRIEDALE</t>
  </si>
  <si>
    <t>KY</t>
  </si>
  <si>
    <t>Kelty</t>
  </si>
  <si>
    <t>LEVEN</t>
  </si>
  <si>
    <t>Inverkeithing</t>
  </si>
  <si>
    <t>ST. ANDREWS</t>
  </si>
  <si>
    <t>L</t>
  </si>
  <si>
    <t>LA</t>
  </si>
  <si>
    <t>LANCASTER</t>
  </si>
  <si>
    <t>Askam-in-Furness</t>
  </si>
  <si>
    <t>Broughton-in-Furness</t>
  </si>
  <si>
    <t>CONISTON</t>
  </si>
  <si>
    <t>WINDERMERE</t>
  </si>
  <si>
    <t>LD</t>
  </si>
  <si>
    <t>KNIGHTON</t>
  </si>
  <si>
    <t>LE</t>
  </si>
  <si>
    <t>Oakham</t>
  </si>
  <si>
    <t>Market Harborough</t>
  </si>
  <si>
    <t>Lutterworth</t>
  </si>
  <si>
    <t>WIGSTON</t>
  </si>
  <si>
    <t>Ibstock</t>
  </si>
  <si>
    <t>Markfield</t>
  </si>
  <si>
    <t>LL</t>
  </si>
  <si>
    <t>ST. ASAPH</t>
  </si>
  <si>
    <t>Llangollen</t>
  </si>
  <si>
    <t>BALA</t>
  </si>
  <si>
    <t>Llandudno</t>
  </si>
  <si>
    <t>Llandudno Junction</t>
  </si>
  <si>
    <t>Llanfairfechan</t>
  </si>
  <si>
    <t>ABERDOVEY</t>
  </si>
  <si>
    <t>TALYBONT</t>
  </si>
  <si>
    <t>TY CROES</t>
  </si>
  <si>
    <t>DULAS</t>
  </si>
  <si>
    <t>LLANERCHYMEDD</t>
  </si>
  <si>
    <t>MOELFRE</t>
  </si>
  <si>
    <t>MARIANGLAS</t>
  </si>
  <si>
    <t>Llangefni</t>
  </si>
  <si>
    <t>BRYNTEG</t>
  </si>
  <si>
    <t>LN</t>
  </si>
  <si>
    <t>LINCOLN</t>
  </si>
  <si>
    <t>HORNCASTLE</t>
  </si>
  <si>
    <t>LOUTH</t>
  </si>
  <si>
    <t>LS</t>
  </si>
  <si>
    <t>Otley</t>
  </si>
  <si>
    <t>Wetherby</t>
  </si>
  <si>
    <t>Tadcaster</t>
  </si>
  <si>
    <t>Pudsey</t>
  </si>
  <si>
    <t>Ilkley</t>
  </si>
  <si>
    <t>LU</t>
  </si>
  <si>
    <t>Dunstable</t>
  </si>
  <si>
    <t>M</t>
  </si>
  <si>
    <t>SALFORD</t>
  </si>
  <si>
    <t>SALE</t>
  </si>
  <si>
    <t>ME</t>
  </si>
  <si>
    <t>ROCHESTER</t>
  </si>
  <si>
    <t>CHATHAM</t>
  </si>
  <si>
    <t>GILLINGHAM</t>
  </si>
  <si>
    <t>Sheerness</t>
  </si>
  <si>
    <t>MK</t>
  </si>
  <si>
    <t>Newport Pagnell</t>
  </si>
  <si>
    <t>Buckingham</t>
  </si>
  <si>
    <t>OLNEY</t>
  </si>
  <si>
    <t>ML</t>
  </si>
  <si>
    <t>HAMILTON</t>
  </si>
  <si>
    <t>AIRDRIE</t>
  </si>
  <si>
    <t>Larkhall</t>
  </si>
  <si>
    <t>Lanark</t>
  </si>
  <si>
    <t>BIGGAR</t>
  </si>
  <si>
    <t>N</t>
  </si>
  <si>
    <t>NE</t>
  </si>
  <si>
    <t>Blaydon-on-Tyne</t>
  </si>
  <si>
    <t>BLYTH</t>
  </si>
  <si>
    <t>Wallsend</t>
  </si>
  <si>
    <t>South Shields</t>
  </si>
  <si>
    <t>East Boldon</t>
  </si>
  <si>
    <t>WASHINGTON</t>
  </si>
  <si>
    <t>RYTON</t>
  </si>
  <si>
    <t>Prudhoe</t>
  </si>
  <si>
    <t>MORPETH</t>
  </si>
  <si>
    <t>Choppington</t>
  </si>
  <si>
    <t>Chathill</t>
  </si>
  <si>
    <t>BELFORD</t>
  </si>
  <si>
    <t>NG</t>
  </si>
  <si>
    <t>NEWARK</t>
  </si>
  <si>
    <t>SOUTHWELL</t>
  </si>
  <si>
    <t>NN</t>
  </si>
  <si>
    <t>Rushden</t>
  </si>
  <si>
    <t>Towcester</t>
  </si>
  <si>
    <t>NP</t>
  </si>
  <si>
    <t>NEWPORT</t>
  </si>
  <si>
    <t>BLACKWOOD</t>
  </si>
  <si>
    <t>CALDICOT</t>
  </si>
  <si>
    <t>NR</t>
  </si>
  <si>
    <t>Attleborough</t>
  </si>
  <si>
    <t>Fakenham</t>
  </si>
  <si>
    <t>Wells-next-the-Sea</t>
  </si>
  <si>
    <t>Melton Constable</t>
  </si>
  <si>
    <t>HOLT</t>
  </si>
  <si>
    <t>Sheringham</t>
  </si>
  <si>
    <t>North Walsham</t>
  </si>
  <si>
    <t>Lowestoft</t>
  </si>
  <si>
    <t>NW</t>
  </si>
  <si>
    <t>OL</t>
  </si>
  <si>
    <t>HEYWOOD</t>
  </si>
  <si>
    <t>Todmorden</t>
  </si>
  <si>
    <t>LITTLEBOROUGH</t>
  </si>
  <si>
    <t>OX</t>
  </si>
  <si>
    <t>Chipping Norton</t>
  </si>
  <si>
    <t>Thame</t>
  </si>
  <si>
    <t>WALLINGFORD</t>
  </si>
  <si>
    <t>ABINGDON</t>
  </si>
  <si>
    <t>BAMPTON</t>
  </si>
  <si>
    <t>Burford</t>
  </si>
  <si>
    <t>CARTERTON</t>
  </si>
  <si>
    <t>WOODSTOCK</t>
  </si>
  <si>
    <t>WATLINGTON</t>
  </si>
  <si>
    <t>PA</t>
  </si>
  <si>
    <t>PAISLEY</t>
  </si>
  <si>
    <t>BISHOPTON</t>
  </si>
  <si>
    <t>Bridge of Weir</t>
  </si>
  <si>
    <t>Isle of Bute</t>
  </si>
  <si>
    <t>TARBERT</t>
  </si>
  <si>
    <t>Bridge of Orchy</t>
  </si>
  <si>
    <t>ISLE OF GIGHA</t>
  </si>
  <si>
    <t>ISLE OF ISLAY</t>
  </si>
  <si>
    <t>ISLE OF JURA</t>
  </si>
  <si>
    <t>ISLE OF COLONSAY</t>
  </si>
  <si>
    <t>Isle of Mull</t>
  </si>
  <si>
    <t>ISLE OF IONA</t>
  </si>
  <si>
    <t>ISLE OF TIREE</t>
  </si>
  <si>
    <t>ISLE OF COLL</t>
  </si>
  <si>
    <t>PE</t>
  </si>
  <si>
    <t>STAMFORD</t>
  </si>
  <si>
    <t>BOURNE</t>
  </si>
  <si>
    <t>SPALDING</t>
  </si>
  <si>
    <t>MARCH</t>
  </si>
  <si>
    <t>ST. NEOTS</t>
  </si>
  <si>
    <t>BOSTON</t>
  </si>
  <si>
    <t>Spilsby</t>
  </si>
  <si>
    <t>ST. IVES</t>
  </si>
  <si>
    <t>SANDRINGHAM</t>
  </si>
  <si>
    <t>PH</t>
  </si>
  <si>
    <t>PERTH</t>
  </si>
  <si>
    <t>Auchterarder</t>
  </si>
  <si>
    <t>BLAIRGOWRIE</t>
  </si>
  <si>
    <t>ABERFELDY</t>
  </si>
  <si>
    <t>ROY BRIDGE</t>
  </si>
  <si>
    <t>FORT WILLIAM</t>
  </si>
  <si>
    <t>Mallaig</t>
  </si>
  <si>
    <t>ISLE OF EIGG</t>
  </si>
  <si>
    <t>ISLE OF RUM</t>
  </si>
  <si>
    <t>ISLE OF CANNA</t>
  </si>
  <si>
    <t>PL</t>
  </si>
  <si>
    <t>LAUNCESTON</t>
  </si>
  <si>
    <t>LIFTON</t>
  </si>
  <si>
    <t>CALLINGTON</t>
  </si>
  <si>
    <t>Gunnislake</t>
  </si>
  <si>
    <t>TAVISTOCK</t>
  </si>
  <si>
    <t>YELVERTON</t>
  </si>
  <si>
    <t>PAR</t>
  </si>
  <si>
    <t>ST. AUSTELL</t>
  </si>
  <si>
    <t>PO</t>
  </si>
  <si>
    <t>Rowland's Castle</t>
  </si>
  <si>
    <t>Lee-on-the-Solent</t>
  </si>
  <si>
    <t>YARMOUTH</t>
  </si>
  <si>
    <t>SEAVIEW</t>
  </si>
  <si>
    <t>FRESHWATER</t>
  </si>
  <si>
    <t>PR</t>
  </si>
  <si>
    <t>PRESTON</t>
  </si>
  <si>
    <t>Southport</t>
  </si>
  <si>
    <t>LEYLAND</t>
  </si>
  <si>
    <t>RG</t>
  </si>
  <si>
    <t>READING</t>
  </si>
  <si>
    <t>Henley-on-Thames</t>
  </si>
  <si>
    <t>NEWBURY</t>
  </si>
  <si>
    <t>Basingstoke</t>
  </si>
  <si>
    <t>Tadley</t>
  </si>
  <si>
    <t>HOOK</t>
  </si>
  <si>
    <t>WHITCHURCH</t>
  </si>
  <si>
    <t>RH</t>
  </si>
  <si>
    <t>REDHILL</t>
  </si>
  <si>
    <t>GATWICK</t>
  </si>
  <si>
    <t>LINGFIELD</t>
  </si>
  <si>
    <t>RM</t>
  </si>
  <si>
    <t>RAINHAM</t>
  </si>
  <si>
    <t>S</t>
  </si>
  <si>
    <t>Dronfield</t>
  </si>
  <si>
    <t>HOPE VALLEY</t>
  </si>
  <si>
    <t>Mexborough</t>
  </si>
  <si>
    <t>Worksop</t>
  </si>
  <si>
    <t>SA</t>
  </si>
  <si>
    <t>Neath</t>
  </si>
  <si>
    <t>Port Talbot</t>
  </si>
  <si>
    <t>Llanelli</t>
  </si>
  <si>
    <t>Kidwelly</t>
  </si>
  <si>
    <t>Ammanford</t>
  </si>
  <si>
    <t>Llangadog</t>
  </si>
  <si>
    <t>Llanwrda</t>
  </si>
  <si>
    <t>Carmarthen</t>
  </si>
  <si>
    <t>PENCADER</t>
  </si>
  <si>
    <t>CARDIGAN</t>
  </si>
  <si>
    <t>LLANARTH</t>
  </si>
  <si>
    <t>NARBERTH</t>
  </si>
  <si>
    <t>PEMBROKE</t>
  </si>
  <si>
    <t>SE</t>
  </si>
  <si>
    <t>SG</t>
  </si>
  <si>
    <t>Hitchin</t>
  </si>
  <si>
    <t>LETCHWORTH GARDEN CITY</t>
  </si>
  <si>
    <t>ROYSTON</t>
  </si>
  <si>
    <t>WARE</t>
  </si>
  <si>
    <t>SHEFFORD</t>
  </si>
  <si>
    <t>SANDY</t>
  </si>
  <si>
    <t>SK</t>
  </si>
  <si>
    <t>CHEADLE</t>
  </si>
  <si>
    <t>Wilmslow</t>
  </si>
  <si>
    <t>HYDE</t>
  </si>
  <si>
    <t>HIGH PEAK</t>
  </si>
  <si>
    <t>SL</t>
  </si>
  <si>
    <t>WINDSOR</t>
  </si>
  <si>
    <t>ASCOT</t>
  </si>
  <si>
    <t>MARLOW</t>
  </si>
  <si>
    <t>BOURNE END</t>
  </si>
  <si>
    <t>Gerrards Cross</t>
  </si>
  <si>
    <t>SM</t>
  </si>
  <si>
    <t>SUTTON</t>
  </si>
  <si>
    <t>WALLINGTON</t>
  </si>
  <si>
    <t>SN</t>
  </si>
  <si>
    <t>MARLBOROUGH</t>
  </si>
  <si>
    <t>SO</t>
  </si>
  <si>
    <t>STOCKBRIDGE</t>
  </si>
  <si>
    <t>ALRESFORD</t>
  </si>
  <si>
    <t>LYNDHURST</t>
  </si>
  <si>
    <t>Lymington</t>
  </si>
  <si>
    <t>Brockenhurst</t>
  </si>
  <si>
    <t>SP</t>
  </si>
  <si>
    <t>ANDOVER</t>
  </si>
  <si>
    <t>SR</t>
  </si>
  <si>
    <t>SUNDERLAND</t>
  </si>
  <si>
    <t>Seaham</t>
  </si>
  <si>
    <t>SS</t>
  </si>
  <si>
    <t>Westcliff-on-Sea</t>
  </si>
  <si>
    <t>RAYLEIGH</t>
  </si>
  <si>
    <t>BENFLEET</t>
  </si>
  <si>
    <t>Leigh-on-Sea</t>
  </si>
  <si>
    <t>Stanford-le-Hope</t>
  </si>
  <si>
    <t>ST</t>
  </si>
  <si>
    <t>Stoke-on-Trent</t>
  </si>
  <si>
    <t>LEEK</t>
  </si>
  <si>
    <t>STONE</t>
  </si>
  <si>
    <t>SW</t>
  </si>
  <si>
    <t>SY</t>
  </si>
  <si>
    <t>Shrewsbury</t>
  </si>
  <si>
    <t>BUCKNELL</t>
  </si>
  <si>
    <t>Craven Arms</t>
  </si>
  <si>
    <t>Lydbury North</t>
  </si>
  <si>
    <t>BISHOPS CASTLE</t>
  </si>
  <si>
    <t>ELLESMERE</t>
  </si>
  <si>
    <t>MALPAS</t>
  </si>
  <si>
    <t>MONTGOMERY</t>
  </si>
  <si>
    <t>NEWTOWN</t>
  </si>
  <si>
    <t>Llandinam</t>
  </si>
  <si>
    <t>Llanidloes</t>
  </si>
  <si>
    <t>Llanbrynmair</t>
  </si>
  <si>
    <t>Machynlleth</t>
  </si>
  <si>
    <t>Welshpool</t>
  </si>
  <si>
    <t>Llanfechain</t>
  </si>
  <si>
    <t>Llanfyllin</t>
  </si>
  <si>
    <t>LLANSANTFFRAID</t>
  </si>
  <si>
    <t>Llanymynech</t>
  </si>
  <si>
    <t>Meifod</t>
  </si>
  <si>
    <t>Aberystwyth</t>
  </si>
  <si>
    <t>Llanon</t>
  </si>
  <si>
    <t>Llanrhystud</t>
  </si>
  <si>
    <t>Borth</t>
  </si>
  <si>
    <t>BOW STREET</t>
  </si>
  <si>
    <t>Tregaron</t>
  </si>
  <si>
    <t>Ystrad Meurig</t>
  </si>
  <si>
    <t>TA</t>
  </si>
  <si>
    <t>Taunton</t>
  </si>
  <si>
    <t>Bridgwater</t>
  </si>
  <si>
    <t>Burnham-on-Sea</t>
  </si>
  <si>
    <t>HIGHBRIDGE</t>
  </si>
  <si>
    <t>Langport</t>
  </si>
  <si>
    <t>Somerton</t>
  </si>
  <si>
    <t>Martock</t>
  </si>
  <si>
    <t>South Petherton</t>
  </si>
  <si>
    <t>Stoke-sub-Hamdon</t>
  </si>
  <si>
    <t>Montacute</t>
  </si>
  <si>
    <t>Merriott</t>
  </si>
  <si>
    <t>HINTON ST. GEORGE</t>
  </si>
  <si>
    <t>Crewkerne</t>
  </si>
  <si>
    <t>Ilminster</t>
  </si>
  <si>
    <t>CHARD</t>
  </si>
  <si>
    <t>WELLINGTON</t>
  </si>
  <si>
    <t>Dulverton</t>
  </si>
  <si>
    <t>Watchet</t>
  </si>
  <si>
    <t>Minehead</t>
  </si>
  <si>
    <t>TD</t>
  </si>
  <si>
    <t>Galashiels</t>
  </si>
  <si>
    <t>Lauder</t>
  </si>
  <si>
    <t>GORDON</t>
  </si>
  <si>
    <t>Earlston</t>
  </si>
  <si>
    <t>KELSO</t>
  </si>
  <si>
    <t>MELROSE</t>
  </si>
  <si>
    <t>SELKIRK</t>
  </si>
  <si>
    <t>Jedburgh</t>
  </si>
  <si>
    <t>Hawick</t>
  </si>
  <si>
    <t>Newcastleton</t>
  </si>
  <si>
    <t>Duns</t>
  </si>
  <si>
    <t>Coldstream</t>
  </si>
  <si>
    <t>Cornhill-on-Tweed</t>
  </si>
  <si>
    <t>Mindrum</t>
  </si>
  <si>
    <t>Cockburnspath</t>
  </si>
  <si>
    <t>Eyemouth</t>
  </si>
  <si>
    <t>Berwick-upon-Tweed</t>
  </si>
  <si>
    <t>TF</t>
  </si>
  <si>
    <t>Telford</t>
  </si>
  <si>
    <t>Market Drayton</t>
  </si>
  <si>
    <t>Shifnal</t>
  </si>
  <si>
    <t>Broseley</t>
  </si>
  <si>
    <t>Much Wenlock</t>
  </si>
  <si>
    <t>TN</t>
  </si>
  <si>
    <t>TUNBRIDGE WELLS</t>
  </si>
  <si>
    <t>Wadhurst</t>
  </si>
  <si>
    <t>Crowborough</t>
  </si>
  <si>
    <t>Hartfield</t>
  </si>
  <si>
    <t>EDENBRIDGE</t>
  </si>
  <si>
    <t>Tonbridge</t>
  </si>
  <si>
    <t>Westerham</t>
  </si>
  <si>
    <t>CRANBROOK</t>
  </si>
  <si>
    <t>Etchingham</t>
  </si>
  <si>
    <t>MAYFIELD</t>
  </si>
  <si>
    <t>HEATHFIELD</t>
  </si>
  <si>
    <t>Uckfield</t>
  </si>
  <si>
    <t>ASHFORD</t>
  </si>
  <si>
    <t>New Romney</t>
  </si>
  <si>
    <t>Romney Marsh</t>
  </si>
  <si>
    <t>Tenterden</t>
  </si>
  <si>
    <t>RYE</t>
  </si>
  <si>
    <t>Robertsbridge</t>
  </si>
  <si>
    <t>BATTLE</t>
  </si>
  <si>
    <t>Hastings</t>
  </si>
  <si>
    <t>Winchelsea</t>
  </si>
  <si>
    <t>ST. LEONARDS-ON-SEA</t>
  </si>
  <si>
    <t>Bexhill-on-Sea</t>
  </si>
  <si>
    <t>TQ</t>
  </si>
  <si>
    <t>Torquay</t>
  </si>
  <si>
    <t>Paignton</t>
  </si>
  <si>
    <t>Brixham</t>
  </si>
  <si>
    <t>DARTMOUTH</t>
  </si>
  <si>
    <t>Kingsbridge</t>
  </si>
  <si>
    <t>Salcombe</t>
  </si>
  <si>
    <t>Totnes</t>
  </si>
  <si>
    <t>South Brent</t>
  </si>
  <si>
    <t>Buckfastleigh</t>
  </si>
  <si>
    <t>Newton Abbot</t>
  </si>
  <si>
    <t>Teignmouth</t>
  </si>
  <si>
    <t>TR</t>
  </si>
  <si>
    <t>Truro</t>
  </si>
  <si>
    <t>ST. AGNES</t>
  </si>
  <si>
    <t>Perranporth</t>
  </si>
  <si>
    <t>Newquay</t>
  </si>
  <si>
    <t>ST. COLUMB</t>
  </si>
  <si>
    <t>PENRYN</t>
  </si>
  <si>
    <t>FALMOUTH</t>
  </si>
  <si>
    <t>Helston</t>
  </si>
  <si>
    <t>Camborne</t>
  </si>
  <si>
    <t>Redruth</t>
  </si>
  <si>
    <t>Marazion</t>
  </si>
  <si>
    <t>Penzance</t>
  </si>
  <si>
    <t>Isles of Scilly</t>
  </si>
  <si>
    <t>Hayle</t>
  </si>
  <si>
    <t>TS</t>
  </si>
  <si>
    <t>Middlesbrough</t>
  </si>
  <si>
    <t>Redcar</t>
  </si>
  <si>
    <t>Saltburn-by-the-Sea</t>
  </si>
  <si>
    <t>Guisborough</t>
  </si>
  <si>
    <t>Yarm</t>
  </si>
  <si>
    <t>Stockton-on-Tees</t>
  </si>
  <si>
    <t>Billingham</t>
  </si>
  <si>
    <t>Hartlepool</t>
  </si>
  <si>
    <t>WINGATE</t>
  </si>
  <si>
    <t>Trimdon Station</t>
  </si>
  <si>
    <t>TW</t>
  </si>
  <si>
    <t>Twickenham</t>
  </si>
  <si>
    <t>Hounslow</t>
  </si>
  <si>
    <t>Isleworth</t>
  </si>
  <si>
    <t>Brentford</t>
  </si>
  <si>
    <t>Teddington</t>
  </si>
  <si>
    <t>HAMPTON</t>
  </si>
  <si>
    <t>Feltham</t>
  </si>
  <si>
    <t>Sunbury-on-Thames</t>
  </si>
  <si>
    <t>Shepperton</t>
  </si>
  <si>
    <t>Egham</t>
  </si>
  <si>
    <t>UB</t>
  </si>
  <si>
    <t>Southall</t>
  </si>
  <si>
    <t>HAYES</t>
  </si>
  <si>
    <t>Northolt</t>
  </si>
  <si>
    <t>Greenford</t>
  </si>
  <si>
    <t>West Drayton</t>
  </si>
  <si>
    <t>Uxbridge</t>
  </si>
  <si>
    <t>W</t>
  </si>
  <si>
    <t>WA</t>
  </si>
  <si>
    <t>Warrington</t>
  </si>
  <si>
    <t>Frodsham</t>
  </si>
  <si>
    <t>Runcorn</t>
  </si>
  <si>
    <t>Widnes</t>
  </si>
  <si>
    <t>ST. HELENS</t>
  </si>
  <si>
    <t>Newton-le-Willows</t>
  </si>
  <si>
    <t>Lymm</t>
  </si>
  <si>
    <t>Altrincham</t>
  </si>
  <si>
    <t>Knutsford</t>
  </si>
  <si>
    <t>WC</t>
  </si>
  <si>
    <t>WD</t>
  </si>
  <si>
    <t>Rickmansworth</t>
  </si>
  <si>
    <t>Kings Langley</t>
  </si>
  <si>
    <t>Abbots Langley</t>
  </si>
  <si>
    <t>Borehamwood</t>
  </si>
  <si>
    <t>Radlett</t>
  </si>
  <si>
    <t>Watford</t>
  </si>
  <si>
    <t>Bushey</t>
  </si>
  <si>
    <t>WF</t>
  </si>
  <si>
    <t>Wakefield</t>
  </si>
  <si>
    <t>Ossett</t>
  </si>
  <si>
    <t>NORMANTON</t>
  </si>
  <si>
    <t>Pontefract</t>
  </si>
  <si>
    <t>Castleford</t>
  </si>
  <si>
    <t>Knottingley</t>
  </si>
  <si>
    <t>Dewsbury</t>
  </si>
  <si>
    <t>Mirfield</t>
  </si>
  <si>
    <t>Liversedge</t>
  </si>
  <si>
    <t>Heckmondwike</t>
  </si>
  <si>
    <t>Batley</t>
  </si>
  <si>
    <t>WN</t>
  </si>
  <si>
    <t>LEIGH</t>
  </si>
  <si>
    <t>Skelmersdale</t>
  </si>
  <si>
    <t>WR</t>
  </si>
  <si>
    <t>Worcester</t>
  </si>
  <si>
    <t>DROITWICH</t>
  </si>
  <si>
    <t>Pershore</t>
  </si>
  <si>
    <t>Evesham</t>
  </si>
  <si>
    <t>BROADWAY</t>
  </si>
  <si>
    <t>MALVERN</t>
  </si>
  <si>
    <t>Tenbury Wells</t>
  </si>
  <si>
    <t>WS</t>
  </si>
  <si>
    <t>Walsall</t>
  </si>
  <si>
    <t>Burntwood</t>
  </si>
  <si>
    <t>Wednesbury</t>
  </si>
  <si>
    <t>Cannock</t>
  </si>
  <si>
    <t>Lichfield</t>
  </si>
  <si>
    <t>Rugeley</t>
  </si>
  <si>
    <t>WV</t>
  </si>
  <si>
    <t>Wolverhampton</t>
  </si>
  <si>
    <t>Willenhall</t>
  </si>
  <si>
    <t>Bilston</t>
  </si>
  <si>
    <t>Bridgnorth</t>
  </si>
  <si>
    <t>YO</t>
  </si>
  <si>
    <t>York</t>
  </si>
  <si>
    <t>Thirsk</t>
  </si>
  <si>
    <t>TOWN</t>
  </si>
  <si>
    <t>AREA</t>
  </si>
  <si>
    <t>Essex</t>
  </si>
  <si>
    <t>Aberdeenshire</t>
  </si>
  <si>
    <t>Avon</t>
  </si>
  <si>
    <t>Berkshire</t>
  </si>
  <si>
    <t>Buckinghamshire</t>
  </si>
  <si>
    <t>Cambridgeshire</t>
  </si>
  <si>
    <t>Cheshire</t>
  </si>
  <si>
    <t>Cleveland</t>
  </si>
  <si>
    <t>Cornwall</t>
  </si>
  <si>
    <t>County Antrim</t>
  </si>
  <si>
    <t>County Down</t>
  </si>
  <si>
    <t>County Durham</t>
  </si>
  <si>
    <t>County Fermanagh</t>
  </si>
  <si>
    <t>Cumbria</t>
  </si>
  <si>
    <t>Devon</t>
  </si>
  <si>
    <t>Dorset</t>
  </si>
  <si>
    <t>East Sussex</t>
  </si>
  <si>
    <t>Fife</t>
  </si>
  <si>
    <t>Gwent</t>
  </si>
  <si>
    <t>Hampshire</t>
  </si>
  <si>
    <t>Hertfordshire</t>
  </si>
  <si>
    <t>Kent</t>
  </si>
  <si>
    <t>Lanarkshire</t>
  </si>
  <si>
    <t>Lancashire</t>
  </si>
  <si>
    <t>Leicestershire</t>
  </si>
  <si>
    <t>Merseyside</t>
  </si>
  <si>
    <t>Midlothian</t>
  </si>
  <si>
    <t>Norfolk</t>
  </si>
  <si>
    <t>North Humberside</t>
  </si>
  <si>
    <t>Northamptonshire</t>
  </si>
  <si>
    <t>Nottinghamshire</t>
  </si>
  <si>
    <t>Oxfordshire</t>
  </si>
  <si>
    <t>Perthshire</t>
  </si>
  <si>
    <t>DD1</t>
  </si>
  <si>
    <t>Ross-Shire</t>
  </si>
  <si>
    <t>RS</t>
  </si>
  <si>
    <t>Shropshire</t>
  </si>
  <si>
    <t>South Glamorgan</t>
  </si>
  <si>
    <t>South Humberside</t>
  </si>
  <si>
    <t>South Yorkshire</t>
  </si>
  <si>
    <t>Staffordshire</t>
  </si>
  <si>
    <t>Suffolk</t>
  </si>
  <si>
    <t>Surrey</t>
  </si>
  <si>
    <t>Warwickshire</t>
  </si>
  <si>
    <t>West Midlands</t>
  </si>
  <si>
    <t>West Sussex</t>
  </si>
  <si>
    <t>West Yorkshire</t>
  </si>
  <si>
    <t>Staines-upon-Thames[11]</t>
  </si>
  <si>
    <t>Berkeley</t>
  </si>
  <si>
    <t>Broadstone</t>
  </si>
  <si>
    <t>St. Ives</t>
  </si>
  <si>
    <t>Newbridge</t>
  </si>
  <si>
    <t>London</t>
  </si>
  <si>
    <t>Caldicot</t>
  </si>
  <si>
    <t>Town</t>
  </si>
  <si>
    <t>Isles Of Scilly</t>
  </si>
  <si>
    <t>Badminton</t>
  </si>
  <si>
    <t>Kyle</t>
  </si>
  <si>
    <t>ID</t>
  </si>
  <si>
    <t>First Name</t>
  </si>
  <si>
    <t>Last Name</t>
  </si>
  <si>
    <t>Title</t>
  </si>
  <si>
    <t>Gender</t>
  </si>
  <si>
    <t>Credit</t>
  </si>
  <si>
    <t>Street</t>
  </si>
  <si>
    <t>Order Date</t>
  </si>
  <si>
    <t>Quantity</t>
  </si>
  <si>
    <t>Product</t>
  </si>
  <si>
    <t>Nanci</t>
  </si>
  <si>
    <t>Camp</t>
  </si>
  <si>
    <t>Mrs</t>
  </si>
  <si>
    <t>F</t>
  </si>
  <si>
    <t>Rosmore Road</t>
  </si>
  <si>
    <t>A1</t>
  </si>
  <si>
    <t>Erlinda</t>
  </si>
  <si>
    <t>Dorsey</t>
  </si>
  <si>
    <t>Roxwell Road</t>
  </si>
  <si>
    <t>C3</t>
  </si>
  <si>
    <t>Albertha</t>
  </si>
  <si>
    <t>Devine</t>
  </si>
  <si>
    <t>Ashbury Place</t>
  </si>
  <si>
    <t>Nathalie</t>
  </si>
  <si>
    <t>Washington</t>
  </si>
  <si>
    <t>Miss</t>
  </si>
  <si>
    <t>Grafton Road</t>
  </si>
  <si>
    <t>Shonta</t>
  </si>
  <si>
    <t>Hedrick</t>
  </si>
  <si>
    <t>fem</t>
  </si>
  <si>
    <t>Beechdale Road</t>
  </si>
  <si>
    <t>Veronika</t>
  </si>
  <si>
    <t>Lundy</t>
  </si>
  <si>
    <t>Katherine Gardens</t>
  </si>
  <si>
    <t>A3</t>
  </si>
  <si>
    <t>Valeria</t>
  </si>
  <si>
    <t>Frost</t>
  </si>
  <si>
    <t>Ross Way</t>
  </si>
  <si>
    <t>C2</t>
  </si>
  <si>
    <t>Randa</t>
  </si>
  <si>
    <t>Woods</t>
  </si>
  <si>
    <t>Artisans Dwellings</t>
  </si>
  <si>
    <t>C1</t>
  </si>
  <si>
    <t>Karole</t>
  </si>
  <si>
    <t>Navarro</t>
  </si>
  <si>
    <t>Rhoda Street</t>
  </si>
  <si>
    <t>Martin</t>
  </si>
  <si>
    <t>Anthony</t>
  </si>
  <si>
    <t>Iceland Road</t>
  </si>
  <si>
    <t>A2</t>
  </si>
  <si>
    <t>Shanae</t>
  </si>
  <si>
    <t>Roland</t>
  </si>
  <si>
    <t>Samels Court</t>
  </si>
  <si>
    <t>Yen</t>
  </si>
  <si>
    <t>Culver</t>
  </si>
  <si>
    <t>Garratt Green</t>
  </si>
  <si>
    <t>Monica</t>
  </si>
  <si>
    <t>Doran</t>
  </si>
  <si>
    <t>High St</t>
  </si>
  <si>
    <t>Laureen</t>
  </si>
  <si>
    <t>Richards</t>
  </si>
  <si>
    <t>Prof</t>
  </si>
  <si>
    <t>Brackenfield Close</t>
  </si>
  <si>
    <t>C4</t>
  </si>
  <si>
    <t>Meta</t>
  </si>
  <si>
    <t>Wright</t>
  </si>
  <si>
    <t>Bearstead Rise</t>
  </si>
  <si>
    <t>Bobbye</t>
  </si>
  <si>
    <t>Vasquez</t>
  </si>
  <si>
    <t>Baker Road</t>
  </si>
  <si>
    <t>Emily</t>
  </si>
  <si>
    <t>Butler</t>
  </si>
  <si>
    <t>Telford Close</t>
  </si>
  <si>
    <t>Iona</t>
  </si>
  <si>
    <t>Hutchinson</t>
  </si>
  <si>
    <t>Ms</t>
  </si>
  <si>
    <t>Queens Buildings</t>
  </si>
  <si>
    <t>Windy</t>
  </si>
  <si>
    <t>Cabrera</t>
  </si>
  <si>
    <t>Havelock Cottages</t>
  </si>
  <si>
    <t>Cherry</t>
  </si>
  <si>
    <t>Walsh</t>
  </si>
  <si>
    <t>Huntingdon Gardens</t>
  </si>
  <si>
    <t>Jaye</t>
  </si>
  <si>
    <t>FARLEY</t>
  </si>
  <si>
    <t>Embankment Gardens</t>
  </si>
  <si>
    <t>Garnet</t>
  </si>
  <si>
    <t>Burton Grove</t>
  </si>
  <si>
    <t>Coral</t>
  </si>
  <si>
    <t>Grace</t>
  </si>
  <si>
    <t>Alliance Road</t>
  </si>
  <si>
    <t>Kacy</t>
  </si>
  <si>
    <t>Ragland</t>
  </si>
  <si>
    <t>Coningsby Cottages</t>
  </si>
  <si>
    <t>Riva</t>
  </si>
  <si>
    <t>Crosby</t>
  </si>
  <si>
    <t>Burdett Place</t>
  </si>
  <si>
    <t>Thi</t>
  </si>
  <si>
    <t>Biddenden Way</t>
  </si>
  <si>
    <t>Ji</t>
  </si>
  <si>
    <t>Austin</t>
  </si>
  <si>
    <t>Selhurst Road</t>
  </si>
  <si>
    <t>Molly</t>
  </si>
  <si>
    <t>MARCUS</t>
  </si>
  <si>
    <t>Lyons Yard</t>
  </si>
  <si>
    <t>Alina</t>
  </si>
  <si>
    <t>Pryor</t>
  </si>
  <si>
    <t>Edgar Road</t>
  </si>
  <si>
    <t>Jo</t>
  </si>
  <si>
    <t>Simons</t>
  </si>
  <si>
    <t>Roe Lane</t>
  </si>
  <si>
    <t>Lacy</t>
  </si>
  <si>
    <t>Emerson</t>
  </si>
  <si>
    <t>Beaufort Wharf</t>
  </si>
  <si>
    <t>D</t>
  </si>
  <si>
    <t>Janice</t>
  </si>
  <si>
    <t>Oneal</t>
  </si>
  <si>
    <t>Anns Close</t>
  </si>
  <si>
    <t>Ellesmere</t>
  </si>
  <si>
    <t>Donella</t>
  </si>
  <si>
    <t>Fenton</t>
  </si>
  <si>
    <t>Sladedale Road</t>
  </si>
  <si>
    <t>Newnham</t>
  </si>
  <si>
    <t>Jacinta</t>
  </si>
  <si>
    <t>Falkland Place</t>
  </si>
  <si>
    <t>Ascot</t>
  </si>
  <si>
    <t>Chasity</t>
  </si>
  <si>
    <t>Mcfadden</t>
  </si>
  <si>
    <t>Westdean Close</t>
  </si>
  <si>
    <t>Margot</t>
  </si>
  <si>
    <t>Akers</t>
  </si>
  <si>
    <t>Roslyn Avenue</t>
  </si>
  <si>
    <t>Tresa</t>
  </si>
  <si>
    <t>Meza</t>
  </si>
  <si>
    <t>East Mount</t>
  </si>
  <si>
    <t>Jack</t>
  </si>
  <si>
    <t>Johnston</t>
  </si>
  <si>
    <t>Grainger Street</t>
  </si>
  <si>
    <t>Christchurch</t>
  </si>
  <si>
    <t>Kaley</t>
  </si>
  <si>
    <t>Kay</t>
  </si>
  <si>
    <t>Upper Paget</t>
  </si>
  <si>
    <t>Shaniqua</t>
  </si>
  <si>
    <t>Baker</t>
  </si>
  <si>
    <t>Claypole Road</t>
  </si>
  <si>
    <t>Lancaster</t>
  </si>
  <si>
    <t>Aurora</t>
  </si>
  <si>
    <t>Montgomery</t>
  </si>
  <si>
    <t>Halsbrook Road</t>
  </si>
  <si>
    <t>Egremont</t>
  </si>
  <si>
    <t>Carmelita</t>
  </si>
  <si>
    <t>Surname</t>
  </si>
  <si>
    <t>Kevelioc Road</t>
  </si>
  <si>
    <t>Maude</t>
  </si>
  <si>
    <t>Orozco</t>
  </si>
  <si>
    <t>Crede Cottages</t>
  </si>
  <si>
    <t>Beatrice</t>
  </si>
  <si>
    <t>Joseph</t>
  </si>
  <si>
    <t>Hanford Close</t>
  </si>
  <si>
    <t>Julio</t>
  </si>
  <si>
    <t>Barron</t>
  </si>
  <si>
    <t>Haydon Way</t>
  </si>
  <si>
    <t>March</t>
  </si>
  <si>
    <t>Nam</t>
  </si>
  <si>
    <t>Cullen</t>
  </si>
  <si>
    <t>Paragon Place</t>
  </si>
  <si>
    <t>Berta</t>
  </si>
  <si>
    <t>Grove</t>
  </si>
  <si>
    <t>Langdon Place</t>
  </si>
  <si>
    <t>Kandice</t>
  </si>
  <si>
    <t>Guthrie</t>
  </si>
  <si>
    <t>female</t>
  </si>
  <si>
    <t>Power Road</t>
  </si>
  <si>
    <t>Genesis</t>
  </si>
  <si>
    <t>Greene</t>
  </si>
  <si>
    <t>Paultons Square</t>
  </si>
  <si>
    <t>Chung</t>
  </si>
  <si>
    <t>Parson</t>
  </si>
  <si>
    <t>Trenchard Street</t>
  </si>
  <si>
    <t>Josefina</t>
  </si>
  <si>
    <t>Hancock</t>
  </si>
  <si>
    <t>College</t>
  </si>
  <si>
    <t>Henley-In-Arden</t>
  </si>
  <si>
    <t>Pearly</t>
  </si>
  <si>
    <t>Bridson Street</t>
  </si>
  <si>
    <t>Earline</t>
  </si>
  <si>
    <t>Hart</t>
  </si>
  <si>
    <t>Bowl Court</t>
  </si>
  <si>
    <t>Fredricka</t>
  </si>
  <si>
    <t>Sadler</t>
  </si>
  <si>
    <t>Lyons Inn</t>
  </si>
  <si>
    <t>Dia</t>
  </si>
  <si>
    <t>Finch</t>
  </si>
  <si>
    <t>Bells Buildings</t>
  </si>
  <si>
    <t>Gilda</t>
  </si>
  <si>
    <t>Flores</t>
  </si>
  <si>
    <t>Sotheron Road</t>
  </si>
  <si>
    <t>Dannie</t>
  </si>
  <si>
    <t>Darby</t>
  </si>
  <si>
    <t>Old Dover</t>
  </si>
  <si>
    <t>Philomena</t>
  </si>
  <si>
    <t>Beech Street</t>
  </si>
  <si>
    <t>Lea</t>
  </si>
  <si>
    <t>Perkins</t>
  </si>
  <si>
    <t>Petherton Road</t>
  </si>
  <si>
    <t>Isle Of Bute</t>
  </si>
  <si>
    <t>Shipman</t>
  </si>
  <si>
    <t>Quill Cottages</t>
  </si>
  <si>
    <t>Tifany</t>
  </si>
  <si>
    <t>Crockett</t>
  </si>
  <si>
    <t>Webb Place</t>
  </si>
  <si>
    <t>Chantel</t>
  </si>
  <si>
    <t>England</t>
  </si>
  <si>
    <t>Consort Road</t>
  </si>
  <si>
    <t>Yvonne</t>
  </si>
  <si>
    <t>Byrd</t>
  </si>
  <si>
    <t>Annie Besant</t>
  </si>
  <si>
    <t>Glennie</t>
  </si>
  <si>
    <t>Newsome</t>
  </si>
  <si>
    <t>Winns Cottage</t>
  </si>
  <si>
    <t>Isle Of Barra</t>
  </si>
  <si>
    <t>Laverna</t>
  </si>
  <si>
    <t>Case</t>
  </si>
  <si>
    <t>Maxfield Close</t>
  </si>
  <si>
    <t>Serita</t>
  </si>
  <si>
    <t>Quintero</t>
  </si>
  <si>
    <t>Shap Street</t>
  </si>
  <si>
    <t>Zina</t>
  </si>
  <si>
    <t>Sexton</t>
  </si>
  <si>
    <t>Saunders Way</t>
  </si>
  <si>
    <t>Jeanetta</t>
  </si>
  <si>
    <t>Coates</t>
  </si>
  <si>
    <t>Georges Place</t>
  </si>
  <si>
    <t>Jerica</t>
  </si>
  <si>
    <t>Stonard Road</t>
  </si>
  <si>
    <t>Lavonna</t>
  </si>
  <si>
    <t>Bonner</t>
  </si>
  <si>
    <t>Austin Friars</t>
  </si>
  <si>
    <t>Demetra</t>
  </si>
  <si>
    <t>Payton</t>
  </si>
  <si>
    <t>Bellot Gardens</t>
  </si>
  <si>
    <t>Mickey</t>
  </si>
  <si>
    <t>Abel</t>
  </si>
  <si>
    <t>Vant Road</t>
  </si>
  <si>
    <t>Evelynn</t>
  </si>
  <si>
    <t>Woodard</t>
  </si>
  <si>
    <t>Abbott Avenue</t>
  </si>
  <si>
    <t>Latina</t>
  </si>
  <si>
    <t>Roy</t>
  </si>
  <si>
    <t>Bucharest Road</t>
  </si>
  <si>
    <t>Hermelinda</t>
  </si>
  <si>
    <t>Medeiros</t>
  </si>
  <si>
    <t>Sawyer Close</t>
  </si>
  <si>
    <t>Corrin</t>
  </si>
  <si>
    <t>Abrams</t>
  </si>
  <si>
    <t>Glass Street</t>
  </si>
  <si>
    <t>Malena</t>
  </si>
  <si>
    <t>Zavala</t>
  </si>
  <si>
    <t>Walmington Fold</t>
  </si>
  <si>
    <t>Rutha</t>
  </si>
  <si>
    <t>Pope</t>
  </si>
  <si>
    <t>Plantain Place</t>
  </si>
  <si>
    <t>Artie</t>
  </si>
  <si>
    <t>Freeman</t>
  </si>
  <si>
    <t>Celtic Street</t>
  </si>
  <si>
    <t>Inell</t>
  </si>
  <si>
    <t>Burks</t>
  </si>
  <si>
    <t>Nelldale Road</t>
  </si>
  <si>
    <t>Camellia</t>
  </si>
  <si>
    <t>Santos</t>
  </si>
  <si>
    <t>Morgana? Villa</t>
  </si>
  <si>
    <t>Nettie</t>
  </si>
  <si>
    <t>Gedling Street</t>
  </si>
  <si>
    <t>Debby</t>
  </si>
  <si>
    <t>Whitfield</t>
  </si>
  <si>
    <t>Drivers Buildings</t>
  </si>
  <si>
    <t>Penni</t>
  </si>
  <si>
    <t>Rollins</t>
  </si>
  <si>
    <t>f</t>
  </si>
  <si>
    <t>Fulford Street</t>
  </si>
  <si>
    <t>Isle Of Cumbrae</t>
  </si>
  <si>
    <t>Patrick</t>
  </si>
  <si>
    <t>Duncan</t>
  </si>
  <si>
    <t>Meredith Place</t>
  </si>
  <si>
    <t>Nena</t>
  </si>
  <si>
    <t>Burslem Street</t>
  </si>
  <si>
    <t>Janell</t>
  </si>
  <si>
    <t>Wiggins</t>
  </si>
  <si>
    <t>Dr</t>
  </si>
  <si>
    <t>Knivet Road</t>
  </si>
  <si>
    <t>Rossie</t>
  </si>
  <si>
    <t>Mccain</t>
  </si>
  <si>
    <t>Frome Street</t>
  </si>
  <si>
    <t>Ollie</t>
  </si>
  <si>
    <t>Fischer</t>
  </si>
  <si>
    <t>Kenninghall Road</t>
  </si>
  <si>
    <t>Jodie</t>
  </si>
  <si>
    <t>Paulson</t>
  </si>
  <si>
    <t>Ashingdon Close</t>
  </si>
  <si>
    <t>Westgate-On-Sea</t>
  </si>
  <si>
    <t>Marquitta</t>
  </si>
  <si>
    <t>Durham</t>
  </si>
  <si>
    <t>Birchfield Street</t>
  </si>
  <si>
    <t>Consuelo</t>
  </si>
  <si>
    <t>Knight</t>
  </si>
  <si>
    <t>Chancellors Court</t>
  </si>
  <si>
    <t>Llansantffraid</t>
  </si>
  <si>
    <t>Verlie</t>
  </si>
  <si>
    <t>Keetons Road</t>
  </si>
  <si>
    <t>Waneta</t>
  </si>
  <si>
    <t>Klein</t>
  </si>
  <si>
    <t>Kidd Place</t>
  </si>
  <si>
    <t>Jadwiga</t>
  </si>
  <si>
    <t>Contreras</t>
  </si>
  <si>
    <t>Little Lemon</t>
  </si>
  <si>
    <t>Catherina</t>
  </si>
  <si>
    <t>Galvan</t>
  </si>
  <si>
    <t>Little New</t>
  </si>
  <si>
    <t>Leslie</t>
  </si>
  <si>
    <t>Hobson</t>
  </si>
  <si>
    <t>Templecombe Road</t>
  </si>
  <si>
    <t>Jona</t>
  </si>
  <si>
    <t>Mcneill</t>
  </si>
  <si>
    <t>Warner Road</t>
  </si>
  <si>
    <t>Coleford</t>
  </si>
  <si>
    <t>Phylis</t>
  </si>
  <si>
    <t>Starks</t>
  </si>
  <si>
    <t>Du Burstow</t>
  </si>
  <si>
    <t>Chasidy</t>
  </si>
  <si>
    <t>Pittman</t>
  </si>
  <si>
    <t>Vine Cottages</t>
  </si>
  <si>
    <t>Rina</t>
  </si>
  <si>
    <t>Hayes</t>
  </si>
  <si>
    <t>Jamaica Level</t>
  </si>
  <si>
    <t>Piedad</t>
  </si>
  <si>
    <t>Mcmullen</t>
  </si>
  <si>
    <t>College Yard</t>
  </si>
  <si>
    <t>Wanda</t>
  </si>
  <si>
    <t>Eubanks</t>
  </si>
  <si>
    <t>Woodington Close</t>
  </si>
  <si>
    <t>Taunya</t>
  </si>
  <si>
    <t>Westmoreland Mews</t>
  </si>
  <si>
    <t>Carla</t>
  </si>
  <si>
    <t>Grover</t>
  </si>
  <si>
    <t>Deepdene Close</t>
  </si>
  <si>
    <t>Wotton-Under-Edge</t>
  </si>
  <si>
    <t>Moon</t>
  </si>
  <si>
    <t>Cervantes</t>
  </si>
  <si>
    <t>Broadbridge Close</t>
  </si>
  <si>
    <t>Christin</t>
  </si>
  <si>
    <t>Wolfe</t>
  </si>
  <si>
    <t>Christchurch Mews</t>
  </si>
  <si>
    <t>Wells-Next-The-Sea</t>
  </si>
  <si>
    <t>Janis</t>
  </si>
  <si>
    <t>Woodcote Road</t>
  </si>
  <si>
    <t>Grantown-On-Spey</t>
  </si>
  <si>
    <t>Marlene</t>
  </si>
  <si>
    <t>Otero</t>
  </si>
  <si>
    <t>Plumbers Row</t>
  </si>
  <si>
    <t>Leigh-On-Sea</t>
  </si>
  <si>
    <t>Corene</t>
  </si>
  <si>
    <t>Mcnally</t>
  </si>
  <si>
    <t>Walpole Gardens</t>
  </si>
  <si>
    <t>Frida</t>
  </si>
  <si>
    <t>Trotter</t>
  </si>
  <si>
    <t>Rockhampton Road</t>
  </si>
  <si>
    <t>Joy</t>
  </si>
  <si>
    <t>Carson</t>
  </si>
  <si>
    <t>Locks Square</t>
  </si>
  <si>
    <t>Magdalene</t>
  </si>
  <si>
    <t>Hassendale Road</t>
  </si>
  <si>
    <t>Shirlene</t>
  </si>
  <si>
    <t>Hickey</t>
  </si>
  <si>
    <t>Tennison Terrace</t>
  </si>
  <si>
    <t>Lakeshia</t>
  </si>
  <si>
    <t>Nixon</t>
  </si>
  <si>
    <t>Gowrie Road</t>
  </si>
  <si>
    <t>Isle Of Harris</t>
  </si>
  <si>
    <t>Edelmira</t>
  </si>
  <si>
    <t>Acosta</t>
  </si>
  <si>
    <t>Wakeman Road</t>
  </si>
  <si>
    <t>Glynis</t>
  </si>
  <si>
    <t>Brown</t>
  </si>
  <si>
    <t>Luculus Street</t>
  </si>
  <si>
    <t>Moreton-In-Marsh</t>
  </si>
  <si>
    <t>Sharri</t>
  </si>
  <si>
    <t>Melton</t>
  </si>
  <si>
    <t>Maudsville Cottages</t>
  </si>
  <si>
    <t>Wells</t>
  </si>
  <si>
    <t>Keen</t>
  </si>
  <si>
    <t>Berrys Terrace</t>
  </si>
  <si>
    <t>Johnie</t>
  </si>
  <si>
    <t>Ferguson</t>
  </si>
  <si>
    <t>Magdalene Gardens</t>
  </si>
  <si>
    <t>Gia</t>
  </si>
  <si>
    <t>Dupree</t>
  </si>
  <si>
    <t>Goldsmith House</t>
  </si>
  <si>
    <t>Rosella</t>
  </si>
  <si>
    <t>Mendez</t>
  </si>
  <si>
    <t>Radford Road</t>
  </si>
  <si>
    <t>Venice</t>
  </si>
  <si>
    <t>Cain</t>
  </si>
  <si>
    <t>Paynton Street</t>
  </si>
  <si>
    <t>Calandra</t>
  </si>
  <si>
    <t>Zapata</t>
  </si>
  <si>
    <t>Neville Terrace</t>
  </si>
  <si>
    <t>Richmond</t>
  </si>
  <si>
    <t>Lyda</t>
  </si>
  <si>
    <t>Honeycutt</t>
  </si>
  <si>
    <t>Park Vista</t>
  </si>
  <si>
    <t>Donnetta</t>
  </si>
  <si>
    <t>Bynum</t>
  </si>
  <si>
    <t>Garden Row</t>
  </si>
  <si>
    <t>Joi</t>
  </si>
  <si>
    <t>Marcum</t>
  </si>
  <si>
    <t>Greatham Walk</t>
  </si>
  <si>
    <t>In</t>
  </si>
  <si>
    <t>Peck</t>
  </si>
  <si>
    <t>Kennedy Walk</t>
  </si>
  <si>
    <t>Elina</t>
  </si>
  <si>
    <t>Pierson</t>
  </si>
  <si>
    <t>Goulston's Buildings</t>
  </si>
  <si>
    <t>Bambi</t>
  </si>
  <si>
    <t>Thayer</t>
  </si>
  <si>
    <t>Kidderpore Gardens</t>
  </si>
  <si>
    <t>Maryjane</t>
  </si>
  <si>
    <t>Barrow</t>
  </si>
  <si>
    <t>Cheyne Court</t>
  </si>
  <si>
    <t>Valerie</t>
  </si>
  <si>
    <t>Napier</t>
  </si>
  <si>
    <t>Colina Mews</t>
  </si>
  <si>
    <t>Kenyetta</t>
  </si>
  <si>
    <t>Stubbs</t>
  </si>
  <si>
    <t>West Park</t>
  </si>
  <si>
    <t>Belvedere</t>
  </si>
  <si>
    <t>Iraida</t>
  </si>
  <si>
    <t>Hodges</t>
  </si>
  <si>
    <t>New Cross</t>
  </si>
  <si>
    <t>Bishop'S Stortford</t>
  </si>
  <si>
    <t>Jeanette</t>
  </si>
  <si>
    <t>Vaughn</t>
  </si>
  <si>
    <t>Gregorys Stables</t>
  </si>
  <si>
    <t>Bobbie</t>
  </si>
  <si>
    <t>Guerrero</t>
  </si>
  <si>
    <t>Banim Street</t>
  </si>
  <si>
    <t>Rowland'S Castle</t>
  </si>
  <si>
    <t>Krishna</t>
  </si>
  <si>
    <t>Robbins</t>
  </si>
  <si>
    <t>Wellington Way</t>
  </si>
  <si>
    <t>Kasey</t>
  </si>
  <si>
    <t>Wilson</t>
  </si>
  <si>
    <t>Condys Cottage</t>
  </si>
  <si>
    <t>Erika</t>
  </si>
  <si>
    <t>Tompkins</t>
  </si>
  <si>
    <t>Chiswick Wharf</t>
  </si>
  <si>
    <t>Scarlett</t>
  </si>
  <si>
    <t>Thornton</t>
  </si>
  <si>
    <t>Zampa Road</t>
  </si>
  <si>
    <t>Ailene</t>
  </si>
  <si>
    <t>Kingsmill Terrace</t>
  </si>
  <si>
    <t>Windermere</t>
  </si>
  <si>
    <t>Coretta</t>
  </si>
  <si>
    <t>Brent Way</t>
  </si>
  <si>
    <t>Caledon</t>
  </si>
  <si>
    <t>Loria</t>
  </si>
  <si>
    <t>Painter</t>
  </si>
  <si>
    <t>Avenue Terrace</t>
  </si>
  <si>
    <t>Talybont</t>
  </si>
  <si>
    <t>Ebonie</t>
  </si>
  <si>
    <t>Cook</t>
  </si>
  <si>
    <t>Constable Walk</t>
  </si>
  <si>
    <t>Richelle</t>
  </si>
  <si>
    <t>Hager</t>
  </si>
  <si>
    <t>Star Corner</t>
  </si>
  <si>
    <t>Julia</t>
  </si>
  <si>
    <t>Gore</t>
  </si>
  <si>
    <t>Chandlers Court</t>
  </si>
  <si>
    <t>Lili</t>
  </si>
  <si>
    <t>Osborne</t>
  </si>
  <si>
    <t>Dover Court</t>
  </si>
  <si>
    <t>Purley</t>
  </si>
  <si>
    <t>Herta</t>
  </si>
  <si>
    <t>Eldridge</t>
  </si>
  <si>
    <t>Medburn Street</t>
  </si>
  <si>
    <t>Latanya</t>
  </si>
  <si>
    <t>Mccarty</t>
  </si>
  <si>
    <t>Railway Avenue</t>
  </si>
  <si>
    <t>Anneliese</t>
  </si>
  <si>
    <t>Pauls Yard</t>
  </si>
  <si>
    <t>Vertie</t>
  </si>
  <si>
    <t>Bonds</t>
  </si>
  <si>
    <t>Lawrence Campe</t>
  </si>
  <si>
    <t>Sharleen</t>
  </si>
  <si>
    <t>Bray</t>
  </si>
  <si>
    <t>Courtland Terrace</t>
  </si>
  <si>
    <t>Isle Of Benbecula</t>
  </si>
  <si>
    <t>Yong</t>
  </si>
  <si>
    <t>Dickerson</t>
  </si>
  <si>
    <t>Beale Close</t>
  </si>
  <si>
    <t>Rayleigh</t>
  </si>
  <si>
    <t>Scott</t>
  </si>
  <si>
    <t>Unwin Court</t>
  </si>
  <si>
    <t>Mitsuko</t>
  </si>
  <si>
    <t>Alvarez</t>
  </si>
  <si>
    <t>Dombey Street</t>
  </si>
  <si>
    <t>Erminia</t>
  </si>
  <si>
    <t>Three Nun</t>
  </si>
  <si>
    <t>Fermina</t>
  </si>
  <si>
    <t>Patel</t>
  </si>
  <si>
    <t>Dorchester Drive</t>
  </si>
  <si>
    <t>Felicita</t>
  </si>
  <si>
    <t>Maddox</t>
  </si>
  <si>
    <t>Lincoln Street</t>
  </si>
  <si>
    <t>Sharyl</t>
  </si>
  <si>
    <t>Rosario</t>
  </si>
  <si>
    <t>Elkstone Road</t>
  </si>
  <si>
    <t>Mavis</t>
  </si>
  <si>
    <t>Lower Serles</t>
  </si>
  <si>
    <t>Isle Of Tiree</t>
  </si>
  <si>
    <t>Marquita</t>
  </si>
  <si>
    <t>Childs</t>
  </si>
  <si>
    <t>Thornton Road</t>
  </si>
  <si>
    <t>Carterton</t>
  </si>
  <si>
    <t>Lorinda</t>
  </si>
  <si>
    <t>Jaramillo</t>
  </si>
  <si>
    <t>Cowdenbeath Path</t>
  </si>
  <si>
    <t>Tatiana</t>
  </si>
  <si>
    <t>Baxter</t>
  </si>
  <si>
    <t>Daintry Way</t>
  </si>
  <si>
    <t>Ta</t>
  </si>
  <si>
    <t>Westcroft Mews</t>
  </si>
  <si>
    <t>Albertina</t>
  </si>
  <si>
    <t>Deleon</t>
  </si>
  <si>
    <t>Albert Crescent</t>
  </si>
  <si>
    <t>Queen</t>
  </si>
  <si>
    <t>Blue</t>
  </si>
  <si>
    <t>Birkbeck Hill</t>
  </si>
  <si>
    <t>Eleonore</t>
  </si>
  <si>
    <t>Kendall</t>
  </si>
  <si>
    <t>Beckett Close</t>
  </si>
  <si>
    <t>Sherryl</t>
  </si>
  <si>
    <t>Fox</t>
  </si>
  <si>
    <t>Westbrook</t>
  </si>
  <si>
    <t>Jeannie</t>
  </si>
  <si>
    <t>Rice</t>
  </si>
  <si>
    <t>Solebay Street</t>
  </si>
  <si>
    <t>Myesha</t>
  </si>
  <si>
    <t>Noel</t>
  </si>
  <si>
    <t>Cedar's Mews</t>
  </si>
  <si>
    <t>Tyler</t>
  </si>
  <si>
    <t>Hyatt</t>
  </si>
  <si>
    <t>Leoville Terrace</t>
  </si>
  <si>
    <t>Latricia</t>
  </si>
  <si>
    <t>Corbin</t>
  </si>
  <si>
    <t>Cart Lane</t>
  </si>
  <si>
    <t>Conchita</t>
  </si>
  <si>
    <t>Snow</t>
  </si>
  <si>
    <t>Belvedere Avenue</t>
  </si>
  <si>
    <t>Charles</t>
  </si>
  <si>
    <t>Travis</t>
  </si>
  <si>
    <t>Wybownes Place</t>
  </si>
  <si>
    <t>Letha</t>
  </si>
  <si>
    <t>Sumner</t>
  </si>
  <si>
    <t>Rossitter Terrace</t>
  </si>
  <si>
    <t>Llanerchymedd</t>
  </si>
  <si>
    <t>Janine</t>
  </si>
  <si>
    <t>Cruz</t>
  </si>
  <si>
    <t>Goldhawk Mews</t>
  </si>
  <si>
    <t>Mabel</t>
  </si>
  <si>
    <t>Proctor</t>
  </si>
  <si>
    <t>Minster Road</t>
  </si>
  <si>
    <t>Gene</t>
  </si>
  <si>
    <t>Amelia Row</t>
  </si>
  <si>
    <t>Lola</t>
  </si>
  <si>
    <t>Calderon</t>
  </si>
  <si>
    <t>Petersham Terrace</t>
  </si>
  <si>
    <t>Chin</t>
  </si>
  <si>
    <t>Marshall</t>
  </si>
  <si>
    <t>Breamore Close</t>
  </si>
  <si>
    <t>Porsche</t>
  </si>
  <si>
    <t>Waldron</t>
  </si>
  <si>
    <t>Swinnerton Street</t>
  </si>
  <si>
    <t>Milda</t>
  </si>
  <si>
    <t>Hagen</t>
  </si>
  <si>
    <t>Champions Alley</t>
  </si>
  <si>
    <t>Rosalinda</t>
  </si>
  <si>
    <t>Franks</t>
  </si>
  <si>
    <t>Meredith Street</t>
  </si>
  <si>
    <t>Lynne</t>
  </si>
  <si>
    <t>Jolly</t>
  </si>
  <si>
    <t>Beeches Close</t>
  </si>
  <si>
    <t>Marylin</t>
  </si>
  <si>
    <t>HERNANDEZ</t>
  </si>
  <si>
    <t>Elderfield House</t>
  </si>
  <si>
    <t>Victor</t>
  </si>
  <si>
    <t>Garcia</t>
  </si>
  <si>
    <t>Fairways Business</t>
  </si>
  <si>
    <t>Dulas</t>
  </si>
  <si>
    <t>Aurea</t>
  </si>
  <si>
    <t>Mueller</t>
  </si>
  <si>
    <t>Magri Walk</t>
  </si>
  <si>
    <t>Ruthann</t>
  </si>
  <si>
    <t>Ross</t>
  </si>
  <si>
    <t>Oakleigh Mews</t>
  </si>
  <si>
    <t>Lilia</t>
  </si>
  <si>
    <t>Henson</t>
  </si>
  <si>
    <t>Alabaster Cottages</t>
  </si>
  <si>
    <t>Kum</t>
  </si>
  <si>
    <t>Mead</t>
  </si>
  <si>
    <t>Shell Road</t>
  </si>
  <si>
    <t>Fredericka</t>
  </si>
  <si>
    <t>Hunt</t>
  </si>
  <si>
    <t>Arnos Road</t>
  </si>
  <si>
    <t>Seaford</t>
  </si>
  <si>
    <t>Liz</t>
  </si>
  <si>
    <t>Tripp</t>
  </si>
  <si>
    <t>Kings Highway</t>
  </si>
  <si>
    <t>Maryellen</t>
  </si>
  <si>
    <t>Landers</t>
  </si>
  <si>
    <t>Brooklyn Road</t>
  </si>
  <si>
    <t>Newcastle</t>
  </si>
  <si>
    <t>Rosaura</t>
  </si>
  <si>
    <t>Cummins</t>
  </si>
  <si>
    <t>The Pleasance</t>
  </si>
  <si>
    <t>Odell</t>
  </si>
  <si>
    <t>Cotswold Lodge</t>
  </si>
  <si>
    <t>Astrid</t>
  </si>
  <si>
    <t>Bridges</t>
  </si>
  <si>
    <t>Upper Green</t>
  </si>
  <si>
    <t>Sarina</t>
  </si>
  <si>
    <t>Parsons</t>
  </si>
  <si>
    <t>Green Coat</t>
  </si>
  <si>
    <t>Dianne</t>
  </si>
  <si>
    <t>Eaton Rise</t>
  </si>
  <si>
    <t>Earleen</t>
  </si>
  <si>
    <t>Castle</t>
  </si>
  <si>
    <t>Ravey Street</t>
  </si>
  <si>
    <t>Rebekah</t>
  </si>
  <si>
    <t>Brunson</t>
  </si>
  <si>
    <t>Hardman Road</t>
  </si>
  <si>
    <t>Selma</t>
  </si>
  <si>
    <t>Cates</t>
  </si>
  <si>
    <t>Middle Dene</t>
  </si>
  <si>
    <t>Delfina</t>
  </si>
  <si>
    <t>Camacho</t>
  </si>
  <si>
    <t>Providence Wharf</t>
  </si>
  <si>
    <t>Hang</t>
  </si>
  <si>
    <t>Mccarthy</t>
  </si>
  <si>
    <t>Woodheyes Road</t>
  </si>
  <si>
    <t>Margurite</t>
  </si>
  <si>
    <t>Shelton</t>
  </si>
  <si>
    <t>Cox's Buildings</t>
  </si>
  <si>
    <t>Marie</t>
  </si>
  <si>
    <t>Samuel</t>
  </si>
  <si>
    <t>Carrington Gdns</t>
  </si>
  <si>
    <t>Alford</t>
  </si>
  <si>
    <t>Jesse</t>
  </si>
  <si>
    <t>Strickland</t>
  </si>
  <si>
    <t>Europa Cottages</t>
  </si>
  <si>
    <t>Louth</t>
  </si>
  <si>
    <t>Wanetta</t>
  </si>
  <si>
    <t>Parkholme Road</t>
  </si>
  <si>
    <t>Keely</t>
  </si>
  <si>
    <t>Rutherford</t>
  </si>
  <si>
    <t>Sardinia Street</t>
  </si>
  <si>
    <t>Berwick-Upon-Tweed</t>
  </si>
  <si>
    <t>Anastasia</t>
  </si>
  <si>
    <t>Pritchard</t>
  </si>
  <si>
    <t>Kirkman Place</t>
  </si>
  <si>
    <t>Gilberte</t>
  </si>
  <si>
    <t>Fuller</t>
  </si>
  <si>
    <t>Carleton Terrace</t>
  </si>
  <si>
    <t>Rebbeca</t>
  </si>
  <si>
    <t>Middleton</t>
  </si>
  <si>
    <t>Harberson Road</t>
  </si>
  <si>
    <t>Paula</t>
  </si>
  <si>
    <t>Duke</t>
  </si>
  <si>
    <t>Colonial House</t>
  </si>
  <si>
    <t>Kristie</t>
  </si>
  <si>
    <t>Pembridge Crescent</t>
  </si>
  <si>
    <t>Bernarda</t>
  </si>
  <si>
    <t>Knutson</t>
  </si>
  <si>
    <t>Searles Close</t>
  </si>
  <si>
    <t>Mandy</t>
  </si>
  <si>
    <t>Beatrice Place</t>
  </si>
  <si>
    <t>Francina</t>
  </si>
  <si>
    <t>Corley</t>
  </si>
  <si>
    <t>Stewart Road</t>
  </si>
  <si>
    <t>Evan</t>
  </si>
  <si>
    <t>Holmes</t>
  </si>
  <si>
    <t>Stanthorpe Close</t>
  </si>
  <si>
    <t>Julieann</t>
  </si>
  <si>
    <t>Numbers</t>
  </si>
  <si>
    <t>Portman Gardens</t>
  </si>
  <si>
    <t>Francesca</t>
  </si>
  <si>
    <t>Neal</t>
  </si>
  <si>
    <t>Friars Close</t>
  </si>
  <si>
    <t>Priscila</t>
  </si>
  <si>
    <t>Sewell</t>
  </si>
  <si>
    <t>Popes Lane</t>
  </si>
  <si>
    <t>Shakira</t>
  </si>
  <si>
    <t>Krueger</t>
  </si>
  <si>
    <t>Mutton Place</t>
  </si>
  <si>
    <t>Cornelia</t>
  </si>
  <si>
    <t>Moreland</t>
  </si>
  <si>
    <t>Thorndean Street</t>
  </si>
  <si>
    <t>Studley</t>
  </si>
  <si>
    <t>Lyndsey</t>
  </si>
  <si>
    <t>Neely</t>
  </si>
  <si>
    <t>Fardon Row</t>
  </si>
  <si>
    <t>Smiley</t>
  </si>
  <si>
    <t>Bedale Street</t>
  </si>
  <si>
    <t>Ebony</t>
  </si>
  <si>
    <t>Simms</t>
  </si>
  <si>
    <t>Sussex Cottage</t>
  </si>
  <si>
    <t>Lilli</t>
  </si>
  <si>
    <t>Claverley Grove</t>
  </si>
  <si>
    <t>Grisel</t>
  </si>
  <si>
    <t>Comer</t>
  </si>
  <si>
    <t>Talfourd Place</t>
  </si>
  <si>
    <t>Pate</t>
  </si>
  <si>
    <t>Stock Street</t>
  </si>
  <si>
    <t>Bala</t>
  </si>
  <si>
    <t>Iluminada</t>
  </si>
  <si>
    <t>Barnett</t>
  </si>
  <si>
    <t>Sykes Buildings</t>
  </si>
  <si>
    <t>Charlie</t>
  </si>
  <si>
    <t>Norman</t>
  </si>
  <si>
    <t>Allan Street</t>
  </si>
  <si>
    <t>Bianca</t>
  </si>
  <si>
    <t>Beltran</t>
  </si>
  <si>
    <t>Chagford Street</t>
  </si>
  <si>
    <t>Jolene</t>
  </si>
  <si>
    <t>Pickett</t>
  </si>
  <si>
    <t>Church Gate</t>
  </si>
  <si>
    <t>Brentwood</t>
  </si>
  <si>
    <t>Myrtice</t>
  </si>
  <si>
    <t>Greer</t>
  </si>
  <si>
    <t>Berrymans Lane</t>
  </si>
  <si>
    <t>Susie</t>
  </si>
  <si>
    <t>Long</t>
  </si>
  <si>
    <t>New Alley</t>
  </si>
  <si>
    <t>Otilia</t>
  </si>
  <si>
    <t>Crump</t>
  </si>
  <si>
    <t>Dragonfly Close</t>
  </si>
  <si>
    <t>Daria</t>
  </si>
  <si>
    <t>Macias</t>
  </si>
  <si>
    <t>Westcroft Square</t>
  </si>
  <si>
    <t>Shalanda</t>
  </si>
  <si>
    <t>Macdonald</t>
  </si>
  <si>
    <t>Lancaster West</t>
  </si>
  <si>
    <t>Grazyna</t>
  </si>
  <si>
    <t>Summers</t>
  </si>
  <si>
    <t>Stoll Close</t>
  </si>
  <si>
    <t>Betws-Y-Coed</t>
  </si>
  <si>
    <t>Leanna</t>
  </si>
  <si>
    <t>Connor</t>
  </si>
  <si>
    <t>Listowel Close</t>
  </si>
  <si>
    <t>Berneice</t>
  </si>
  <si>
    <t>Jewell</t>
  </si>
  <si>
    <t>Churston Avenue</t>
  </si>
  <si>
    <t>Ardell</t>
  </si>
  <si>
    <t>Short</t>
  </si>
  <si>
    <t>Devonport Mews</t>
  </si>
  <si>
    <t>Ulceby</t>
  </si>
  <si>
    <t>Gay</t>
  </si>
  <si>
    <t>Florence Cantwell</t>
  </si>
  <si>
    <t>Honey</t>
  </si>
  <si>
    <t>Conway</t>
  </si>
  <si>
    <t>Catherine Wheel</t>
  </si>
  <si>
    <t>Dawna</t>
  </si>
  <si>
    <t>Hayden</t>
  </si>
  <si>
    <t>North Villas</t>
  </si>
  <si>
    <t>Dartmouth</t>
  </si>
  <si>
    <t>Doloris</t>
  </si>
  <si>
    <t>Crews</t>
  </si>
  <si>
    <t>Wormholt Road</t>
  </si>
  <si>
    <t>Ma</t>
  </si>
  <si>
    <t>Rose</t>
  </si>
  <si>
    <t>Eglinton Hill</t>
  </si>
  <si>
    <t>Luna</t>
  </si>
  <si>
    <t>North Colonnade</t>
  </si>
  <si>
    <t>Lorraine</t>
  </si>
  <si>
    <t>Whitehead</t>
  </si>
  <si>
    <t>Elgin Crescent</t>
  </si>
  <si>
    <t>Tammi</t>
  </si>
  <si>
    <t>Reyna</t>
  </si>
  <si>
    <t>Haven Street</t>
  </si>
  <si>
    <t>Adela</t>
  </si>
  <si>
    <t>Pitts</t>
  </si>
  <si>
    <t>Steels Cottages</t>
  </si>
  <si>
    <t>Marquerite</t>
  </si>
  <si>
    <t>Vann</t>
  </si>
  <si>
    <t>Friendly Place</t>
  </si>
  <si>
    <t>Dollie</t>
  </si>
  <si>
    <t>Perdue</t>
  </si>
  <si>
    <t>Sewell Street</t>
  </si>
  <si>
    <t>Linnie</t>
  </si>
  <si>
    <t>Denton</t>
  </si>
  <si>
    <t>Turpins Yard</t>
  </si>
  <si>
    <t>Roy Bridge</t>
  </si>
  <si>
    <t>Modesta</t>
  </si>
  <si>
    <t>Burroughs</t>
  </si>
  <si>
    <t>Lindley Estate</t>
  </si>
  <si>
    <t>Jacquie</t>
  </si>
  <si>
    <t>Montano</t>
  </si>
  <si>
    <t>Wardley Street</t>
  </si>
  <si>
    <t>Michaele</t>
  </si>
  <si>
    <t>Sanford</t>
  </si>
  <si>
    <t>Adelaide Chambers</t>
  </si>
  <si>
    <t>Jodee</t>
  </si>
  <si>
    <t>Cahill</t>
  </si>
  <si>
    <t>Springfield Lodge</t>
  </si>
  <si>
    <t>Odette</t>
  </si>
  <si>
    <t>Kenny</t>
  </si>
  <si>
    <t>Walcot Terrace</t>
  </si>
  <si>
    <t>Boston</t>
  </si>
  <si>
    <t>Xiao</t>
  </si>
  <si>
    <t>Valentin</t>
  </si>
  <si>
    <t>University Close</t>
  </si>
  <si>
    <t>Laree</t>
  </si>
  <si>
    <t>Quick</t>
  </si>
  <si>
    <t>Jews Orphan</t>
  </si>
  <si>
    <t>Chatham</t>
  </si>
  <si>
    <t>Chaya</t>
  </si>
  <si>
    <t>Paige</t>
  </si>
  <si>
    <t>Cathedral Place</t>
  </si>
  <si>
    <t>Sherilyn</t>
  </si>
  <si>
    <t>Mcintosh</t>
  </si>
  <si>
    <t>Zenoria Street</t>
  </si>
  <si>
    <t>Kristel</t>
  </si>
  <si>
    <t>West</t>
  </si>
  <si>
    <t>Bowmans Place</t>
  </si>
  <si>
    <t>Julian</t>
  </si>
  <si>
    <t>Angell Park</t>
  </si>
  <si>
    <t>Alayna</t>
  </si>
  <si>
    <t>Drew</t>
  </si>
  <si>
    <t>Winston Avenue</t>
  </si>
  <si>
    <t>Haverhill</t>
  </si>
  <si>
    <t>Lauralee</t>
  </si>
  <si>
    <t>Bell</t>
  </si>
  <si>
    <t>Oakleigh Gardens</t>
  </si>
  <si>
    <t>Florance</t>
  </si>
  <si>
    <t>Challin Street</t>
  </si>
  <si>
    <t>Hertha</t>
  </si>
  <si>
    <t>Glass</t>
  </si>
  <si>
    <t>Beulah Road</t>
  </si>
  <si>
    <t>Diamond</t>
  </si>
  <si>
    <t>Lehman</t>
  </si>
  <si>
    <t>Tower Croft</t>
  </si>
  <si>
    <t>Gibbons</t>
  </si>
  <si>
    <t>Fairclough Street</t>
  </si>
  <si>
    <t>Yuette</t>
  </si>
  <si>
    <t>Mock</t>
  </si>
  <si>
    <t>Boone Street</t>
  </si>
  <si>
    <t>Sabrina</t>
  </si>
  <si>
    <t>Richey</t>
  </si>
  <si>
    <t>Fordington Road</t>
  </si>
  <si>
    <t>Saltburn-By-The-Sea</t>
  </si>
  <si>
    <t>Barlow</t>
  </si>
  <si>
    <t>Natal Road</t>
  </si>
  <si>
    <t>Leyland</t>
  </si>
  <si>
    <t>Carrol</t>
  </si>
  <si>
    <t>Pereira</t>
  </si>
  <si>
    <t>Eveline Lowe</t>
  </si>
  <si>
    <t>Lovie</t>
  </si>
  <si>
    <t>Duarte</t>
  </si>
  <si>
    <t>Perrins Court</t>
  </si>
  <si>
    <t>Maryanna</t>
  </si>
  <si>
    <t>Thomson</t>
  </si>
  <si>
    <t>Chilton Avenue</t>
  </si>
  <si>
    <t>Joann</t>
  </si>
  <si>
    <t>Stephens</t>
  </si>
  <si>
    <t>Johns Avenue</t>
  </si>
  <si>
    <t>Bishops Castle</t>
  </si>
  <si>
    <t>Lizzie</t>
  </si>
  <si>
    <t>Hesewall Close</t>
  </si>
  <si>
    <t>Strathcarron</t>
  </si>
  <si>
    <t>Candi</t>
  </si>
  <si>
    <t>Lambert</t>
  </si>
  <si>
    <t>fem ale</t>
  </si>
  <si>
    <t>Britton Street</t>
  </si>
  <si>
    <t>Crouch</t>
  </si>
  <si>
    <t>Clarence Villa</t>
  </si>
  <si>
    <t>Stoke-Sub-Hamdon</t>
  </si>
  <si>
    <t>Jen</t>
  </si>
  <si>
    <t>Burris</t>
  </si>
  <si>
    <t>South Malton</t>
  </si>
  <si>
    <t>Clacton-On-Sea</t>
  </si>
  <si>
    <t>Kai</t>
  </si>
  <si>
    <t>Odonnell</t>
  </si>
  <si>
    <t>High Ridge</t>
  </si>
  <si>
    <t>Elizabeth</t>
  </si>
  <si>
    <t>Farmcote Road</t>
  </si>
  <si>
    <t>Glady</t>
  </si>
  <si>
    <t>Wang</t>
  </si>
  <si>
    <t>Northumberland Alley</t>
  </si>
  <si>
    <t>Shefford</t>
  </si>
  <si>
    <t>Eden</t>
  </si>
  <si>
    <t>Boyd</t>
  </si>
  <si>
    <t>Malmesey Place</t>
  </si>
  <si>
    <t>Houghton Le Spring</t>
  </si>
  <si>
    <t>Shoemaker</t>
  </si>
  <si>
    <t>Lavender Green</t>
  </si>
  <si>
    <t>Jerilyn</t>
  </si>
  <si>
    <t>Shafer</t>
  </si>
  <si>
    <t>Molesworth Road</t>
  </si>
  <si>
    <t>Roslin</t>
  </si>
  <si>
    <t>Ardath</t>
  </si>
  <si>
    <t>Howell</t>
  </si>
  <si>
    <t>Basar Street</t>
  </si>
  <si>
    <t>Blackwood</t>
  </si>
  <si>
    <t>Celestine</t>
  </si>
  <si>
    <t>Satchell Mead</t>
  </si>
  <si>
    <t>Knighton</t>
  </si>
  <si>
    <t>Catherin</t>
  </si>
  <si>
    <t>Perry</t>
  </si>
  <si>
    <t>Star Court</t>
  </si>
  <si>
    <t>Shawanda</t>
  </si>
  <si>
    <t>Brockley Place</t>
  </si>
  <si>
    <t>Yael</t>
  </si>
  <si>
    <t>Lake</t>
  </si>
  <si>
    <t>Matthew Parker</t>
  </si>
  <si>
    <t>Margaretta</t>
  </si>
  <si>
    <t>Lowery</t>
  </si>
  <si>
    <t>Blairgowrie</t>
  </si>
  <si>
    <t>Mike</t>
  </si>
  <si>
    <t>Wroxton Road</t>
  </si>
  <si>
    <t>Dann</t>
  </si>
  <si>
    <t>Ebor Cottages</t>
  </si>
  <si>
    <t>Janeen</t>
  </si>
  <si>
    <t>Locke</t>
  </si>
  <si>
    <t>Octavia Way</t>
  </si>
  <si>
    <t>Newport</t>
  </si>
  <si>
    <t>Nyla</t>
  </si>
  <si>
    <t>Mendoza</t>
  </si>
  <si>
    <t>Banbury Street</t>
  </si>
  <si>
    <t>Agatha</t>
  </si>
  <si>
    <t>Jarrett</t>
  </si>
  <si>
    <t>Libra Road</t>
  </si>
  <si>
    <t>Eustolia</t>
  </si>
  <si>
    <t>Hanbury Road</t>
  </si>
  <si>
    <t>Corina</t>
  </si>
  <si>
    <t>Mercer</t>
  </si>
  <si>
    <t>Gaskarth Road</t>
  </si>
  <si>
    <t>Gabriella</t>
  </si>
  <si>
    <t>Babel Place</t>
  </si>
  <si>
    <t>Lashawnda</t>
  </si>
  <si>
    <t>Soto</t>
  </si>
  <si>
    <t>Keyes Road</t>
  </si>
  <si>
    <t>Alycia</t>
  </si>
  <si>
    <t>Coulter</t>
  </si>
  <si>
    <t>Bloomburg Street</t>
  </si>
  <si>
    <t>Donette</t>
  </si>
  <si>
    <t>Denny</t>
  </si>
  <si>
    <t>Wynton Gardens</t>
  </si>
  <si>
    <t>Stone</t>
  </si>
  <si>
    <t>Bentley</t>
  </si>
  <si>
    <t>Glebe Street</t>
  </si>
  <si>
    <t>Lynsey</t>
  </si>
  <si>
    <t>Crum</t>
  </si>
  <si>
    <t>Station Approach</t>
  </si>
  <si>
    <t>Marvis</t>
  </si>
  <si>
    <t>Feldman</t>
  </si>
  <si>
    <t>Rozel Road</t>
  </si>
  <si>
    <t>Hinton St. George</t>
  </si>
  <si>
    <t>Chelsie</t>
  </si>
  <si>
    <t>Lawson</t>
  </si>
  <si>
    <t>Longworth Close</t>
  </si>
  <si>
    <t>Ashbourne</t>
  </si>
  <si>
    <t>Lecia</t>
  </si>
  <si>
    <t>Mayberry</t>
  </si>
  <si>
    <t>Webb Gardens</t>
  </si>
  <si>
    <t>Lingfield</t>
  </si>
  <si>
    <t>Glynda</t>
  </si>
  <si>
    <t>Staples</t>
  </si>
  <si>
    <t>Winslow Close</t>
  </si>
  <si>
    <t>Deon</t>
  </si>
  <si>
    <t>Constance Road</t>
  </si>
  <si>
    <t>Friend</t>
  </si>
  <si>
    <t>Doreen Avenue</t>
  </si>
  <si>
    <t>See</t>
  </si>
  <si>
    <t>Lunsford</t>
  </si>
  <si>
    <t>Romney Mews</t>
  </si>
  <si>
    <t>Mechelle</t>
  </si>
  <si>
    <t>Dempsey</t>
  </si>
  <si>
    <t>Duncan Street</t>
  </si>
  <si>
    <t>Jenni</t>
  </si>
  <si>
    <t>Fisher</t>
  </si>
  <si>
    <t>Appach Road</t>
  </si>
  <si>
    <t>Nash</t>
  </si>
  <si>
    <t>Awlfield Avenue</t>
  </si>
  <si>
    <t>Hettie</t>
  </si>
  <si>
    <t>Hatcher</t>
  </si>
  <si>
    <t>Great Woodstock</t>
  </si>
  <si>
    <t>Leeanna</t>
  </si>
  <si>
    <t>Skaggs</t>
  </si>
  <si>
    <t>Mariner Road</t>
  </si>
  <si>
    <t>Janie</t>
  </si>
  <si>
    <t>femal e</t>
  </si>
  <si>
    <t>Bridgefield Cottages</t>
  </si>
  <si>
    <t>Josephine</t>
  </si>
  <si>
    <t>Worbeck Road</t>
  </si>
  <si>
    <t>Matlock</t>
  </si>
  <si>
    <t>Herma</t>
  </si>
  <si>
    <t>Stein</t>
  </si>
  <si>
    <t>Jennings Road</t>
  </si>
  <si>
    <t>Mariah</t>
  </si>
  <si>
    <t>Aguilar</t>
  </si>
  <si>
    <t>Observatory Gardens</t>
  </si>
  <si>
    <t>Chau</t>
  </si>
  <si>
    <t>Reaves</t>
  </si>
  <si>
    <t>Cruikshank Road</t>
  </si>
  <si>
    <t>Keswick</t>
  </si>
  <si>
    <t>Aretha</t>
  </si>
  <si>
    <t>Drummond</t>
  </si>
  <si>
    <t>Vale Court</t>
  </si>
  <si>
    <t>Barrow-Upon-Humber</t>
  </si>
  <si>
    <t>Dot</t>
  </si>
  <si>
    <t>Ditchburn Street</t>
  </si>
  <si>
    <t>Yahaira</t>
  </si>
  <si>
    <t>Lang</t>
  </si>
  <si>
    <t>Regents Road</t>
  </si>
  <si>
    <t>Terica</t>
  </si>
  <si>
    <t>Light</t>
  </si>
  <si>
    <t>John Roll</t>
  </si>
  <si>
    <t>Sunshine</t>
  </si>
  <si>
    <t>Herbert</t>
  </si>
  <si>
    <t>Tangley Grove</t>
  </si>
  <si>
    <t>Saran</t>
  </si>
  <si>
    <t>Singer</t>
  </si>
  <si>
    <t>Banister Road</t>
  </si>
  <si>
    <t>Watlington</t>
  </si>
  <si>
    <t>Charline</t>
  </si>
  <si>
    <t>Burgos</t>
  </si>
  <si>
    <t>Ann Place</t>
  </si>
  <si>
    <t>Terresa</t>
  </si>
  <si>
    <t>Whalen</t>
  </si>
  <si>
    <t>Ripley Street</t>
  </si>
  <si>
    <t>Remedios</t>
  </si>
  <si>
    <t>Lion Yard</t>
  </si>
  <si>
    <t>Lilian</t>
  </si>
  <si>
    <t>Schneider</t>
  </si>
  <si>
    <t>Ponsonby Street</t>
  </si>
  <si>
    <t>Karma</t>
  </si>
  <si>
    <t>Stahl</t>
  </si>
  <si>
    <t>Broomhouse Road</t>
  </si>
  <si>
    <t>Irmgard</t>
  </si>
  <si>
    <t>Askew</t>
  </si>
  <si>
    <t>Dudley Villas</t>
  </si>
  <si>
    <t>Yan</t>
  </si>
  <si>
    <t>Thurlestone Avenue</t>
  </si>
  <si>
    <t>Felecia</t>
  </si>
  <si>
    <t>Copleston Mews</t>
  </si>
  <si>
    <t>Loreen</t>
  </si>
  <si>
    <t>Boykin</t>
  </si>
  <si>
    <t>Northburgh Street</t>
  </si>
  <si>
    <t>Ranee</t>
  </si>
  <si>
    <t>Herndon</t>
  </si>
  <si>
    <t>Brunswick Industrial</t>
  </si>
  <si>
    <t>Sena</t>
  </si>
  <si>
    <t>Bass</t>
  </si>
  <si>
    <t>Lansdowne Walk</t>
  </si>
  <si>
    <t>Annmarie</t>
  </si>
  <si>
    <t>Hearn</t>
  </si>
  <si>
    <t>Brent Park</t>
  </si>
  <si>
    <t>Eileen</t>
  </si>
  <si>
    <t>Walden</t>
  </si>
  <si>
    <t>Newmarket Terrace</t>
  </si>
  <si>
    <t>Brandon</t>
  </si>
  <si>
    <t>Dayna</t>
  </si>
  <si>
    <t>Quinn</t>
  </si>
  <si>
    <t>Pembroke Square</t>
  </si>
  <si>
    <t>Madaline</t>
  </si>
  <si>
    <t>Dunsford Way</t>
  </si>
  <si>
    <t>Marlborough</t>
  </si>
  <si>
    <t>Bernetta</t>
  </si>
  <si>
    <t>Moody</t>
  </si>
  <si>
    <t>Albion Yard</t>
  </si>
  <si>
    <t>Kam</t>
  </si>
  <si>
    <t>Beasley</t>
  </si>
  <si>
    <t>Boundary Terrace</t>
  </si>
  <si>
    <t>Fatimah</t>
  </si>
  <si>
    <t>Earl</t>
  </si>
  <si>
    <t>Claude Villas</t>
  </si>
  <si>
    <t>Ronna</t>
  </si>
  <si>
    <t>Pritchett</t>
  </si>
  <si>
    <t>Playhouse Yard</t>
  </si>
  <si>
    <t>Hannah</t>
  </si>
  <si>
    <t>John</t>
  </si>
  <si>
    <t>Bovay Place</t>
  </si>
  <si>
    <t>Loris</t>
  </si>
  <si>
    <t>Mcdonald</t>
  </si>
  <si>
    <t>Hunsdon Road</t>
  </si>
  <si>
    <t>Argelia</t>
  </si>
  <si>
    <t>Mcdaniel</t>
  </si>
  <si>
    <t>Cherry Garden</t>
  </si>
  <si>
    <t>Joey</t>
  </si>
  <si>
    <t>Lewisham Park</t>
  </si>
  <si>
    <t>Araceli</t>
  </si>
  <si>
    <t>Seay</t>
  </si>
  <si>
    <t>Orsman Road</t>
  </si>
  <si>
    <t>Grubbs</t>
  </si>
  <si>
    <t>Cardington Street</t>
  </si>
  <si>
    <t>Cassi</t>
  </si>
  <si>
    <t>Hargrove</t>
  </si>
  <si>
    <t>Arbutus Street</t>
  </si>
  <si>
    <t>Shauna</t>
  </si>
  <si>
    <t>Sherman</t>
  </si>
  <si>
    <t>Collingham Road</t>
  </si>
  <si>
    <t>Kristen</t>
  </si>
  <si>
    <t>Mcelroy</t>
  </si>
  <si>
    <t>Lynton Gardens</t>
  </si>
  <si>
    <t>Bobette</t>
  </si>
  <si>
    <t>Blackman</t>
  </si>
  <si>
    <t>Ambery</t>
  </si>
  <si>
    <t>Hillsborough</t>
  </si>
  <si>
    <t>Golden</t>
  </si>
  <si>
    <t>Barnes</t>
  </si>
  <si>
    <t>Hedger Street</t>
  </si>
  <si>
    <t>Kerry</t>
  </si>
  <si>
    <t>Gould</t>
  </si>
  <si>
    <t>Gloucester Crescent</t>
  </si>
  <si>
    <t>Dorthea</t>
  </si>
  <si>
    <t>Pursley Road</t>
  </si>
  <si>
    <t>Samira</t>
  </si>
  <si>
    <t>Tabernacle Street</t>
  </si>
  <si>
    <t>Morpeth</t>
  </si>
  <si>
    <t>Ilene</t>
  </si>
  <si>
    <t>Watts</t>
  </si>
  <si>
    <t>Watneys Cottages</t>
  </si>
  <si>
    <t>Deetta</t>
  </si>
  <si>
    <t>Gore Street</t>
  </si>
  <si>
    <t>Jerrica</t>
  </si>
  <si>
    <t>Rudolph</t>
  </si>
  <si>
    <t>North Mews</t>
  </si>
  <si>
    <t>Westminster Bridge</t>
  </si>
  <si>
    <t>Alton</t>
  </si>
  <si>
    <t>Raven</t>
  </si>
  <si>
    <t>Kemp</t>
  </si>
  <si>
    <t>Hambridge Way</t>
  </si>
  <si>
    <t>Maren</t>
  </si>
  <si>
    <t>Elder</t>
  </si>
  <si>
    <t>Salisbury Close</t>
  </si>
  <si>
    <t>Gwendolyn</t>
  </si>
  <si>
    <t>Walkers Court</t>
  </si>
  <si>
    <t>Tawnya</t>
  </si>
  <si>
    <t>Mccullough</t>
  </si>
  <si>
    <t>Ladds Court</t>
  </si>
  <si>
    <t>Deal</t>
  </si>
  <si>
    <t>Chong</t>
  </si>
  <si>
    <t>Latchmere Street</t>
  </si>
  <si>
    <t>Connelly</t>
  </si>
  <si>
    <t>Springhill Close</t>
  </si>
  <si>
    <t>Jennifer</t>
  </si>
  <si>
    <t>Swain</t>
  </si>
  <si>
    <t>Randalls Market</t>
  </si>
  <si>
    <t>Melanie</t>
  </si>
  <si>
    <t>Tilley</t>
  </si>
  <si>
    <t>Cobbold Mews</t>
  </si>
  <si>
    <t>Reva</t>
  </si>
  <si>
    <t>Hughes</t>
  </si>
  <si>
    <t>Ellerdale Street</t>
  </si>
  <si>
    <t>Zulma</t>
  </si>
  <si>
    <t>Conklin</t>
  </si>
  <si>
    <t>Woodget Close</t>
  </si>
  <si>
    <t>Cleotilde</t>
  </si>
  <si>
    <t>Cross</t>
  </si>
  <si>
    <t>Elliscombe Mount</t>
  </si>
  <si>
    <t>Monet</t>
  </si>
  <si>
    <t>Jorgensen</t>
  </si>
  <si>
    <t>Norman Terrace</t>
  </si>
  <si>
    <t>Antrim</t>
  </si>
  <si>
    <t>Charise</t>
  </si>
  <si>
    <t>Martlett Court</t>
  </si>
  <si>
    <t>Gabriel</t>
  </si>
  <si>
    <t>Gunpowder Alley</t>
  </si>
  <si>
    <t>Hooks</t>
  </si>
  <si>
    <t>Holmfield Avenue</t>
  </si>
  <si>
    <t>Finn</t>
  </si>
  <si>
    <t>Vineyard Grove</t>
  </si>
  <si>
    <t>Ballycastle</t>
  </si>
  <si>
    <t>Breanne</t>
  </si>
  <si>
    <t>Muniz</t>
  </si>
  <si>
    <t>Lower Hall</t>
  </si>
  <si>
    <t>Marcia</t>
  </si>
  <si>
    <t>Slater</t>
  </si>
  <si>
    <t>Homer Place</t>
  </si>
  <si>
    <t>Crissy</t>
  </si>
  <si>
    <t>Borthwick Street</t>
  </si>
  <si>
    <t>Doreatha</t>
  </si>
  <si>
    <t>Mcdowell</t>
  </si>
  <si>
    <t>Beechwood Gardens</t>
  </si>
  <si>
    <t>Adele</t>
  </si>
  <si>
    <t>Parr</t>
  </si>
  <si>
    <t>Coombs Place</t>
  </si>
  <si>
    <t>Crumlin</t>
  </si>
  <si>
    <t>Jettie</t>
  </si>
  <si>
    <t>Rutledge</t>
  </si>
  <si>
    <t>Connaught Avenue</t>
  </si>
  <si>
    <t>Sherrie</t>
  </si>
  <si>
    <t>Hester</t>
  </si>
  <si>
    <t>Pickering Mews</t>
  </si>
  <si>
    <t>Ileana</t>
  </si>
  <si>
    <t>Little Russell</t>
  </si>
  <si>
    <t>Delsie</t>
  </si>
  <si>
    <t>Dixon</t>
  </si>
  <si>
    <t>Timber Yard</t>
  </si>
  <si>
    <t>Sean</t>
  </si>
  <si>
    <t>Sloan</t>
  </si>
  <si>
    <t>Webb Road</t>
  </si>
  <si>
    <t>Zada</t>
  </si>
  <si>
    <t>Carlisle</t>
  </si>
  <si>
    <t>St John's</t>
  </si>
  <si>
    <t>Shannan</t>
  </si>
  <si>
    <t>Simon Close</t>
  </si>
  <si>
    <t>Isle Of Colonsay</t>
  </si>
  <si>
    <t>Tawanda</t>
  </si>
  <si>
    <t>Dougherty</t>
  </si>
  <si>
    <t>Quill Lane</t>
  </si>
  <si>
    <t>Malisa</t>
  </si>
  <si>
    <t>Noble</t>
  </si>
  <si>
    <t>Montem Road</t>
  </si>
  <si>
    <t>Hortensia</t>
  </si>
  <si>
    <t>Beard</t>
  </si>
  <si>
    <t>Millender Walk</t>
  </si>
  <si>
    <t>Bo'Ness</t>
  </si>
  <si>
    <t>Regan</t>
  </si>
  <si>
    <t>Wu</t>
  </si>
  <si>
    <t>fe</t>
  </si>
  <si>
    <t>Railway Arches</t>
  </si>
  <si>
    <t>Tashia</t>
  </si>
  <si>
    <t>Crandale Road</t>
  </si>
  <si>
    <t>Roth</t>
  </si>
  <si>
    <t>Harpur Street</t>
  </si>
  <si>
    <t>Selene</t>
  </si>
  <si>
    <t>Parks</t>
  </si>
  <si>
    <t>Denner Road</t>
  </si>
  <si>
    <t>Jill</t>
  </si>
  <si>
    <t>Law</t>
  </si>
  <si>
    <t>Cavern Cottages</t>
  </si>
  <si>
    <t>Aracelis</t>
  </si>
  <si>
    <t>Aldrich</t>
  </si>
  <si>
    <t>Phoenix Road</t>
  </si>
  <si>
    <t>Wick</t>
  </si>
  <si>
    <t>Alexa</t>
  </si>
  <si>
    <t>Bruno</t>
  </si>
  <si>
    <t>Cork Square</t>
  </si>
  <si>
    <t>Ashton-Under-Lyne</t>
  </si>
  <si>
    <t>Caprice</t>
  </si>
  <si>
    <t>Knapp</t>
  </si>
  <si>
    <t>Lymington Avenue</t>
  </si>
  <si>
    <t>Stamford</t>
  </si>
  <si>
    <t>Tanesha</t>
  </si>
  <si>
    <t>Griffith</t>
  </si>
  <si>
    <t>Grosmont Road</t>
  </si>
  <si>
    <t>Maryjo</t>
  </si>
  <si>
    <t>Copeland</t>
  </si>
  <si>
    <t>Sea Lion</t>
  </si>
  <si>
    <t>Banff</t>
  </si>
  <si>
    <t>Teresa</t>
  </si>
  <si>
    <t>Hyde</t>
  </si>
  <si>
    <t>Brentwood Cottages</t>
  </si>
  <si>
    <t>Allen</t>
  </si>
  <si>
    <t>Guildhall Chambers</t>
  </si>
  <si>
    <t>Darla</t>
  </si>
  <si>
    <t>Echols</t>
  </si>
  <si>
    <t>Paradise Row</t>
  </si>
  <si>
    <t>Whitburn Road</t>
  </si>
  <si>
    <t>Sherill</t>
  </si>
  <si>
    <t>Clay</t>
  </si>
  <si>
    <t>The Jubilee</t>
  </si>
  <si>
    <t>Slyvia</t>
  </si>
  <si>
    <t>Eddy</t>
  </si>
  <si>
    <t>Colless Road</t>
  </si>
  <si>
    <t>Luetta</t>
  </si>
  <si>
    <t>Rowe</t>
  </si>
  <si>
    <t>Popham Terrace</t>
  </si>
  <si>
    <t>Eda</t>
  </si>
  <si>
    <t>Green</t>
  </si>
  <si>
    <t>Allensbury Place</t>
  </si>
  <si>
    <t>Lyndsay</t>
  </si>
  <si>
    <t>Kings Terrace</t>
  </si>
  <si>
    <t>Pamelia</t>
  </si>
  <si>
    <t>Lamberts Buildings</t>
  </si>
  <si>
    <t>Camel Road</t>
  </si>
  <si>
    <t>Whitney</t>
  </si>
  <si>
    <t>DENNIS</t>
  </si>
  <si>
    <t>Magdalen Road</t>
  </si>
  <si>
    <t>Temple</t>
  </si>
  <si>
    <t>Combs</t>
  </si>
  <si>
    <t>Patshull Place</t>
  </si>
  <si>
    <t>Reanna</t>
  </si>
  <si>
    <t>Davison</t>
  </si>
  <si>
    <t>Hartismere Road</t>
  </si>
  <si>
    <t>Mobley</t>
  </si>
  <si>
    <t>Bolden Street</t>
  </si>
  <si>
    <t>Elise</t>
  </si>
  <si>
    <t>Staley</t>
  </si>
  <si>
    <t>Mayplace Lane</t>
  </si>
  <si>
    <t>Karin</t>
  </si>
  <si>
    <t>Bolden</t>
  </si>
  <si>
    <t>Farley Road</t>
  </si>
  <si>
    <t>Alejandra</t>
  </si>
  <si>
    <t>Gates</t>
  </si>
  <si>
    <t>Brendon Street</t>
  </si>
  <si>
    <t>Anya</t>
  </si>
  <si>
    <t>Christie</t>
  </si>
  <si>
    <t>Millbank Street</t>
  </si>
  <si>
    <t>Nidia</t>
  </si>
  <si>
    <t>Temperley Road</t>
  </si>
  <si>
    <t>Antionette</t>
  </si>
  <si>
    <t>Mata</t>
  </si>
  <si>
    <t>Almond Avenue</t>
  </si>
  <si>
    <t>Star</t>
  </si>
  <si>
    <t>Valenzuela</t>
  </si>
  <si>
    <t>Forest Villas</t>
  </si>
  <si>
    <t>Setsuko</t>
  </si>
  <si>
    <t>Reyes</t>
  </si>
  <si>
    <t>Colwick Street</t>
  </si>
  <si>
    <t>Kristle</t>
  </si>
  <si>
    <t>Kent Gardens</t>
  </si>
  <si>
    <t>Willa</t>
  </si>
  <si>
    <t>Gregory</t>
  </si>
  <si>
    <t>Longcroft</t>
  </si>
  <si>
    <t>Westcombe Cottage</t>
  </si>
  <si>
    <t>Yolonda</t>
  </si>
  <si>
    <t>Gee Street</t>
  </si>
  <si>
    <t>Meghan</t>
  </si>
  <si>
    <t>Mcclain</t>
  </si>
  <si>
    <t>Harrington Court</t>
  </si>
  <si>
    <t>Olinda</t>
  </si>
  <si>
    <t>Gillespie</t>
  </si>
  <si>
    <t>Holywell Close</t>
  </si>
  <si>
    <t>Mandie</t>
  </si>
  <si>
    <t>Banks</t>
  </si>
  <si>
    <t>Garibaldi Terrace</t>
  </si>
  <si>
    <t>felicita</t>
  </si>
  <si>
    <t>Watkins</t>
  </si>
  <si>
    <t>Woodley Close</t>
  </si>
  <si>
    <t>Leila</t>
  </si>
  <si>
    <t>Gary</t>
  </si>
  <si>
    <t>Tustin Street</t>
  </si>
  <si>
    <t>Torie</t>
  </si>
  <si>
    <t>Wise</t>
  </si>
  <si>
    <t>Hawly Mews</t>
  </si>
  <si>
    <t>Par</t>
  </si>
  <si>
    <t>Ngoc</t>
  </si>
  <si>
    <t>Ohara</t>
  </si>
  <si>
    <t>Barlby Road</t>
  </si>
  <si>
    <t>Shelia</t>
  </si>
  <si>
    <t>Abraham</t>
  </si>
  <si>
    <t>Waverley</t>
  </si>
  <si>
    <t>Lorretta</t>
  </si>
  <si>
    <t>Blanchard</t>
  </si>
  <si>
    <t>Barking Road</t>
  </si>
  <si>
    <t>Katharyn</t>
  </si>
  <si>
    <t>Worley</t>
  </si>
  <si>
    <t>The Old</t>
  </si>
  <si>
    <t>Garnett</t>
  </si>
  <si>
    <t>Morrow</t>
  </si>
  <si>
    <t>Bradley Gardens</t>
  </si>
  <si>
    <t>Eddie</t>
  </si>
  <si>
    <t>Guzman</t>
  </si>
  <si>
    <t>Moss</t>
  </si>
  <si>
    <t>Drysdale Avenue</t>
  </si>
  <si>
    <t>Veronica</t>
  </si>
  <si>
    <t>Morin</t>
  </si>
  <si>
    <t>Harrow Green</t>
  </si>
  <si>
    <t>Mercy</t>
  </si>
  <si>
    <t>Abbott</t>
  </si>
  <si>
    <t>Orissa Road</t>
  </si>
  <si>
    <t>Gaynelle</t>
  </si>
  <si>
    <t>Russell</t>
  </si>
  <si>
    <t>Cameron Close</t>
  </si>
  <si>
    <t>Elizbeth</t>
  </si>
  <si>
    <t>Connolly</t>
  </si>
  <si>
    <t>Station Rise</t>
  </si>
  <si>
    <t>Ines</t>
  </si>
  <si>
    <t>William</t>
  </si>
  <si>
    <t>Godolphin Close</t>
  </si>
  <si>
    <t>Nicole</t>
  </si>
  <si>
    <t>Hydeside Gardens</t>
  </si>
  <si>
    <t>Rhea</t>
  </si>
  <si>
    <t>Delaney</t>
  </si>
  <si>
    <t>Gurney Terrace</t>
  </si>
  <si>
    <t>Daina</t>
  </si>
  <si>
    <t>Mckenzie</t>
  </si>
  <si>
    <t>Enmore Gardens</t>
  </si>
  <si>
    <t>Aleen</t>
  </si>
  <si>
    <t>Walter</t>
  </si>
  <si>
    <t>Devonshire Green</t>
  </si>
  <si>
    <t>Walton On The Naze</t>
  </si>
  <si>
    <t>Enid</t>
  </si>
  <si>
    <t>Miranda</t>
  </si>
  <si>
    <t>Excel Court</t>
  </si>
  <si>
    <t>Woodbridge</t>
  </si>
  <si>
    <t>Workman</t>
  </si>
  <si>
    <t>Ann Lane</t>
  </si>
  <si>
    <t>Andre</t>
  </si>
  <si>
    <t>Boyd Road</t>
  </si>
  <si>
    <t>Marguerite</t>
  </si>
  <si>
    <t>Endymion Road</t>
  </si>
  <si>
    <t>Masters Street</t>
  </si>
  <si>
    <t>Traci</t>
  </si>
  <si>
    <t>Hickman</t>
  </si>
  <si>
    <t>Butlers Drive</t>
  </si>
  <si>
    <t>Eye</t>
  </si>
  <si>
    <t>Stephani</t>
  </si>
  <si>
    <t>Lyons</t>
  </si>
  <si>
    <t>Wastdale Road</t>
  </si>
  <si>
    <t>Tisa</t>
  </si>
  <si>
    <t>Tyson</t>
  </si>
  <si>
    <t>Roger Harriss</t>
  </si>
  <si>
    <t>Joanie</t>
  </si>
  <si>
    <t>Sunderland Rents</t>
  </si>
  <si>
    <t>Danna</t>
  </si>
  <si>
    <t>Benson</t>
  </si>
  <si>
    <t>Hartswood Gdns</t>
  </si>
  <si>
    <t>Stiles</t>
  </si>
  <si>
    <t>Durweston Mews</t>
  </si>
  <si>
    <t>Iris</t>
  </si>
  <si>
    <t>Sutherland Avenue</t>
  </si>
  <si>
    <t>Farnborough</t>
  </si>
  <si>
    <t>Dimple</t>
  </si>
  <si>
    <t>Dukes</t>
  </si>
  <si>
    <t>Phillpots Almshouses</t>
  </si>
  <si>
    <t>Cordia</t>
  </si>
  <si>
    <t>Whitman</t>
  </si>
  <si>
    <t>Gwendolen Avenue</t>
  </si>
  <si>
    <t>Holsworthy</t>
  </si>
  <si>
    <t>Maybell</t>
  </si>
  <si>
    <t>Morales</t>
  </si>
  <si>
    <t>Palace View</t>
  </si>
  <si>
    <t>Aughnacloy</t>
  </si>
  <si>
    <t>Blythe</t>
  </si>
  <si>
    <t>Peoples</t>
  </si>
  <si>
    <t>Albany Close</t>
  </si>
  <si>
    <t>Justine</t>
  </si>
  <si>
    <t>Thompson</t>
  </si>
  <si>
    <t>Church Alley</t>
  </si>
  <si>
    <t>Maida</t>
  </si>
  <si>
    <t>Khan</t>
  </si>
  <si>
    <t>Moncorvo Close</t>
  </si>
  <si>
    <t>Elvie</t>
  </si>
  <si>
    <t>Arthur</t>
  </si>
  <si>
    <t>Carlton Cottages</t>
  </si>
  <si>
    <t>Leanora</t>
  </si>
  <si>
    <t>Gunn</t>
  </si>
  <si>
    <t>Tremaine Road</t>
  </si>
  <si>
    <t>Charlena</t>
  </si>
  <si>
    <t>Dehar Crescent</t>
  </si>
  <si>
    <t>Reba</t>
  </si>
  <si>
    <t>Allred</t>
  </si>
  <si>
    <t>Brewery Square</t>
  </si>
  <si>
    <t>Eve</t>
  </si>
  <si>
    <t>Hathaway</t>
  </si>
  <si>
    <t>White Acre</t>
  </si>
  <si>
    <t>Vania</t>
  </si>
  <si>
    <t>Vernon</t>
  </si>
  <si>
    <t>Ethel Terrace</t>
  </si>
  <si>
    <t>St. Austell</t>
  </si>
  <si>
    <t>Taryn</t>
  </si>
  <si>
    <t>Walton</t>
  </si>
  <si>
    <t>South Row</t>
  </si>
  <si>
    <t>Bunny</t>
  </si>
  <si>
    <t>Fitch</t>
  </si>
  <si>
    <t>Rosethorn Close</t>
  </si>
  <si>
    <t>Enfield</t>
  </si>
  <si>
    <t>Holden</t>
  </si>
  <si>
    <t>Arran Walk</t>
  </si>
  <si>
    <t>Chun</t>
  </si>
  <si>
    <t>Puckett</t>
  </si>
  <si>
    <t>Merryfield</t>
  </si>
  <si>
    <t>Lurlene</t>
  </si>
  <si>
    <t>James</t>
  </si>
  <si>
    <t>Costa Street</t>
  </si>
  <si>
    <t>Nova</t>
  </si>
  <si>
    <t>Salisbury Pavement</t>
  </si>
  <si>
    <t>Ashlea</t>
  </si>
  <si>
    <t>Lamb Alley</t>
  </si>
  <si>
    <t>Regena</t>
  </si>
  <si>
    <t>Schaffer</t>
  </si>
  <si>
    <t>Coalecroft Road</t>
  </si>
  <si>
    <t>Katina</t>
  </si>
  <si>
    <t>Draper</t>
  </si>
  <si>
    <t>Scawfell Street</t>
  </si>
  <si>
    <t>Barbra</t>
  </si>
  <si>
    <t>Shannon</t>
  </si>
  <si>
    <t>Church Crescent</t>
  </si>
  <si>
    <t>Johnnie</t>
  </si>
  <si>
    <t>Denison Road</t>
  </si>
  <si>
    <t>Jimmy</t>
  </si>
  <si>
    <t>Bateman</t>
  </si>
  <si>
    <t>Juana</t>
  </si>
  <si>
    <t>Dickey</t>
  </si>
  <si>
    <t>Dome Hill</t>
  </si>
  <si>
    <t>Zofia</t>
  </si>
  <si>
    <t>Sanders</t>
  </si>
  <si>
    <t>Frognal Parade</t>
  </si>
  <si>
    <t>Antonette</t>
  </si>
  <si>
    <t>Thurman</t>
  </si>
  <si>
    <t>Fairholt Street</t>
  </si>
  <si>
    <t>Kevin</t>
  </si>
  <si>
    <t>Acevedo</t>
  </si>
  <si>
    <t>Haymarket Arcade</t>
  </si>
  <si>
    <t>Lyn</t>
  </si>
  <si>
    <t>Platt</t>
  </si>
  <si>
    <t>Great Arthur</t>
  </si>
  <si>
    <t>Tandy</t>
  </si>
  <si>
    <t>Lanier</t>
  </si>
  <si>
    <t>Hope Town</t>
  </si>
  <si>
    <t>Silvana</t>
  </si>
  <si>
    <t>Crowe</t>
  </si>
  <si>
    <t>Holden Avenue</t>
  </si>
  <si>
    <t>Lindsay</t>
  </si>
  <si>
    <t>Smithfield see</t>
  </si>
  <si>
    <t>Alta</t>
  </si>
  <si>
    <t>Epworth Street</t>
  </si>
  <si>
    <t>Eneida</t>
  </si>
  <si>
    <t>Lindsey</t>
  </si>
  <si>
    <t>Arundel Gardens</t>
  </si>
  <si>
    <t>Millicent</t>
  </si>
  <si>
    <t>Grimes</t>
  </si>
  <si>
    <t>Milton Park</t>
  </si>
  <si>
    <t>Concepcion</t>
  </si>
  <si>
    <t>Alderville Road</t>
  </si>
  <si>
    <t>Hope Valley</t>
  </si>
  <si>
    <t>Starla</t>
  </si>
  <si>
    <t>Cathcart Road</t>
  </si>
  <si>
    <t>Kasie</t>
  </si>
  <si>
    <t>Hallam Mews</t>
  </si>
  <si>
    <t>Cole</t>
  </si>
  <si>
    <t>Hoskins Close</t>
  </si>
  <si>
    <t>Yun</t>
  </si>
  <si>
    <t>Braun</t>
  </si>
  <si>
    <t>Fitzroy Court</t>
  </si>
  <si>
    <t>Manuela</t>
  </si>
  <si>
    <t>Caudill</t>
  </si>
  <si>
    <t>Langdale Villas</t>
  </si>
  <si>
    <t>Lina</t>
  </si>
  <si>
    <t>Devonshire Hill</t>
  </si>
  <si>
    <t>Davida</t>
  </si>
  <si>
    <t>Bingham</t>
  </si>
  <si>
    <t>Terrace Road</t>
  </si>
  <si>
    <t>Lenita</t>
  </si>
  <si>
    <t>Alfaro</t>
  </si>
  <si>
    <t>Clewer Court</t>
  </si>
  <si>
    <t>Margarite</t>
  </si>
  <si>
    <t>Jennings</t>
  </si>
  <si>
    <t>Turrett Grove</t>
  </si>
  <si>
    <t>Ngan</t>
  </si>
  <si>
    <t>Neff</t>
  </si>
  <si>
    <t>Mei</t>
  </si>
  <si>
    <t>Kramer</t>
  </si>
  <si>
    <t>Ground Street</t>
  </si>
  <si>
    <t>Luba</t>
  </si>
  <si>
    <t>Robertson</t>
  </si>
  <si>
    <t>Madinah Road</t>
  </si>
  <si>
    <t>Valentine</t>
  </si>
  <si>
    <t>Cochran</t>
  </si>
  <si>
    <t>Emerson Place</t>
  </si>
  <si>
    <t>Lonnie</t>
  </si>
  <si>
    <t>Malone</t>
  </si>
  <si>
    <t>Ring Road</t>
  </si>
  <si>
    <t>Deadra</t>
  </si>
  <si>
    <t>Trevino</t>
  </si>
  <si>
    <t>Sparkes Cottages</t>
  </si>
  <si>
    <t>Joycelyn</t>
  </si>
  <si>
    <t>Hurst</t>
  </si>
  <si>
    <t>Lakis Close</t>
  </si>
  <si>
    <t>Hui</t>
  </si>
  <si>
    <t>Marion</t>
  </si>
  <si>
    <t>Oaklands</t>
  </si>
  <si>
    <t>Armanda</t>
  </si>
  <si>
    <t>Hull</t>
  </si>
  <si>
    <t>Tessa Sanderson</t>
  </si>
  <si>
    <t>Lisette</t>
  </si>
  <si>
    <t>Milstead Terrace</t>
  </si>
  <si>
    <t>Jenae</t>
  </si>
  <si>
    <t>Mosley</t>
  </si>
  <si>
    <t>Nursery Street</t>
  </si>
  <si>
    <t>Arredondo</t>
  </si>
  <si>
    <t>Freedom Road</t>
  </si>
  <si>
    <t>Malpas</t>
  </si>
  <si>
    <t>Fransisca</t>
  </si>
  <si>
    <t>Hickly Road</t>
  </si>
  <si>
    <t>Airdrie</t>
  </si>
  <si>
    <t>Blanch</t>
  </si>
  <si>
    <t>Hairston</t>
  </si>
  <si>
    <t>Hillyfield</t>
  </si>
  <si>
    <t>Hilaria</t>
  </si>
  <si>
    <t>Portgate Close</t>
  </si>
  <si>
    <t>Gerry</t>
  </si>
  <si>
    <t>Poultney St</t>
  </si>
  <si>
    <t>Coker</t>
  </si>
  <si>
    <t>Dussore's Court</t>
  </si>
  <si>
    <t>Karren</t>
  </si>
  <si>
    <t>Farrell</t>
  </si>
  <si>
    <t>Lucina</t>
  </si>
  <si>
    <t>Weiss</t>
  </si>
  <si>
    <t>Wolsey Court</t>
  </si>
  <si>
    <t>Allena</t>
  </si>
  <si>
    <t>Crenshaw</t>
  </si>
  <si>
    <t>Lord Roberts</t>
  </si>
  <si>
    <t>Lilliana</t>
  </si>
  <si>
    <t>Weber</t>
  </si>
  <si>
    <t>Lidfield Road</t>
  </si>
  <si>
    <t>Lynn</t>
  </si>
  <si>
    <t>Kennedy</t>
  </si>
  <si>
    <t>Woodstock Street</t>
  </si>
  <si>
    <t>Treasa</t>
  </si>
  <si>
    <t>Sierra</t>
  </si>
  <si>
    <t>Smyrren Green</t>
  </si>
  <si>
    <t>Valery</t>
  </si>
  <si>
    <t>Oneill</t>
  </si>
  <si>
    <t>Monterio Villas</t>
  </si>
  <si>
    <t>Irina</t>
  </si>
  <si>
    <t>Mcgowan</t>
  </si>
  <si>
    <t>Chandler's Rents</t>
  </si>
  <si>
    <t>Saundra</t>
  </si>
  <si>
    <t>Latham</t>
  </si>
  <si>
    <t>Littlecombe</t>
  </si>
  <si>
    <t>Cassie</t>
  </si>
  <si>
    <t>Edmonds</t>
  </si>
  <si>
    <t>Chamberlens Garages</t>
  </si>
  <si>
    <t>Addie</t>
  </si>
  <si>
    <t>Rich</t>
  </si>
  <si>
    <t>Boyton Arms</t>
  </si>
  <si>
    <t>Gracia</t>
  </si>
  <si>
    <t>Huggins</t>
  </si>
  <si>
    <t>Jerdan Place</t>
  </si>
  <si>
    <t>Era</t>
  </si>
  <si>
    <t>Waters</t>
  </si>
  <si>
    <t>Tulip Grove</t>
  </si>
  <si>
    <t>Belsize Park</t>
  </si>
  <si>
    <t>Gidget</t>
  </si>
  <si>
    <t>Chen</t>
  </si>
  <si>
    <t>Eura</t>
  </si>
  <si>
    <t>Randall</t>
  </si>
  <si>
    <t>Meldon Close</t>
  </si>
  <si>
    <t>Melia</t>
  </si>
  <si>
    <t>Boyce</t>
  </si>
  <si>
    <t>Crescent Mews</t>
  </si>
  <si>
    <t>Julianne</t>
  </si>
  <si>
    <t>Field</t>
  </si>
  <si>
    <t>Brodia Road</t>
  </si>
  <si>
    <t>Clemmie</t>
  </si>
  <si>
    <t>Hadleigh Road</t>
  </si>
  <si>
    <t>Karla</t>
  </si>
  <si>
    <t>Raymond</t>
  </si>
  <si>
    <t>Woodhouse Grove</t>
  </si>
  <si>
    <t>Annalee</t>
  </si>
  <si>
    <t>Darling</t>
  </si>
  <si>
    <t>Waterden Road</t>
  </si>
  <si>
    <t>Ellis</t>
  </si>
  <si>
    <t>Irwin</t>
  </si>
  <si>
    <t>Adolphus Road</t>
  </si>
  <si>
    <t>Sharon</t>
  </si>
  <si>
    <t>Bloom</t>
  </si>
  <si>
    <t>fe male</t>
  </si>
  <si>
    <t>Great George</t>
  </si>
  <si>
    <t>Daphine</t>
  </si>
  <si>
    <t>Hansen</t>
  </si>
  <si>
    <t>Trundley Lane</t>
  </si>
  <si>
    <t>Carley</t>
  </si>
  <si>
    <t>Barker</t>
  </si>
  <si>
    <t>Broadstone Place</t>
  </si>
  <si>
    <t>Shaquana</t>
  </si>
  <si>
    <t>Bullard</t>
  </si>
  <si>
    <t>Wilmot Green</t>
  </si>
  <si>
    <t>Kirknewton</t>
  </si>
  <si>
    <t>Annie</t>
  </si>
  <si>
    <t>Jefferson</t>
  </si>
  <si>
    <t>Bruce Castle</t>
  </si>
  <si>
    <t>Yolanda</t>
  </si>
  <si>
    <t>Wood Hall</t>
  </si>
  <si>
    <t>Macy</t>
  </si>
  <si>
    <t>Billings</t>
  </si>
  <si>
    <t>Benyon Cottages</t>
  </si>
  <si>
    <t>Krysten</t>
  </si>
  <si>
    <t>Kelsey</t>
  </si>
  <si>
    <t>Moseley</t>
  </si>
  <si>
    <t>Martin Close</t>
  </si>
  <si>
    <t>Mayfield</t>
  </si>
  <si>
    <t>Marcela</t>
  </si>
  <si>
    <t>Romo</t>
  </si>
  <si>
    <t>Nicholas Passage</t>
  </si>
  <si>
    <t>Tajuana</t>
  </si>
  <si>
    <t>Babb</t>
  </si>
  <si>
    <t>Slough Lane</t>
  </si>
  <si>
    <t>Wenona</t>
  </si>
  <si>
    <t>Howe</t>
  </si>
  <si>
    <t>Boultwood Road</t>
  </si>
  <si>
    <t>Lizbeth</t>
  </si>
  <si>
    <t>Church</t>
  </si>
  <si>
    <t>Clarelawn Avenue</t>
  </si>
  <si>
    <t>Pasty</t>
  </si>
  <si>
    <t>Muller</t>
  </si>
  <si>
    <t>Overton Court</t>
  </si>
  <si>
    <t>Adelina</t>
  </si>
  <si>
    <t>Mcclellan</t>
  </si>
  <si>
    <t>Lidlington Place</t>
  </si>
  <si>
    <t>Royston</t>
  </si>
  <si>
    <t>Genna</t>
  </si>
  <si>
    <t>Rosales</t>
  </si>
  <si>
    <t>Chancellors Road</t>
  </si>
  <si>
    <t>Larita</t>
  </si>
  <si>
    <t>Emma Street</t>
  </si>
  <si>
    <t>Oak Park</t>
  </si>
  <si>
    <t>Paris</t>
  </si>
  <si>
    <t>Wallace</t>
  </si>
  <si>
    <t>Cavour Street</t>
  </si>
  <si>
    <t>Joye</t>
  </si>
  <si>
    <t>Pearce</t>
  </si>
  <si>
    <t>Camerton Close</t>
  </si>
  <si>
    <t>Appleby-In-Westmorland</t>
  </si>
  <si>
    <t>Marth</t>
  </si>
  <si>
    <t>Roseneath Avenue</t>
  </si>
  <si>
    <t>Shanelle</t>
  </si>
  <si>
    <t>Leon</t>
  </si>
  <si>
    <t>Langton Villas</t>
  </si>
  <si>
    <t>Berriedale</t>
  </si>
  <si>
    <t>Carl</t>
  </si>
  <si>
    <t>Stacy</t>
  </si>
  <si>
    <t>Single Place</t>
  </si>
  <si>
    <t>Lorean</t>
  </si>
  <si>
    <t>Parkington Cottages</t>
  </si>
  <si>
    <t>Sydney</t>
  </si>
  <si>
    <t>Florence Cottages</t>
  </si>
  <si>
    <t>Bea</t>
  </si>
  <si>
    <t>Avila</t>
  </si>
  <si>
    <t>Allhallows Lane</t>
  </si>
  <si>
    <t>Alyssa</t>
  </si>
  <si>
    <t>Benavides</t>
  </si>
  <si>
    <t>Eagle Cottages</t>
  </si>
  <si>
    <t>Delana</t>
  </si>
  <si>
    <t>Albemarle</t>
  </si>
  <si>
    <t>St. Neots</t>
  </si>
  <si>
    <t>Marguerita</t>
  </si>
  <si>
    <t>Slaughter</t>
  </si>
  <si>
    <t>Devonport Cottages</t>
  </si>
  <si>
    <t>Burma</t>
  </si>
  <si>
    <t>Sanderson</t>
  </si>
  <si>
    <t>Compton House</t>
  </si>
  <si>
    <t>Christi</t>
  </si>
  <si>
    <t>Evans</t>
  </si>
  <si>
    <t>Monmouth Court</t>
  </si>
  <si>
    <t>Delpha</t>
  </si>
  <si>
    <t>Oneil</t>
  </si>
  <si>
    <t>Hardwicks Way</t>
  </si>
  <si>
    <t>Abingdon</t>
  </si>
  <si>
    <t>Oda</t>
  </si>
  <si>
    <t>Providence Court</t>
  </si>
  <si>
    <t>Bourgeois</t>
  </si>
  <si>
    <t>Ashburton Terrace</t>
  </si>
  <si>
    <t>Ziegler</t>
  </si>
  <si>
    <t>Lee Place</t>
  </si>
  <si>
    <t>Chassidy</t>
  </si>
  <si>
    <t>Self</t>
  </si>
  <si>
    <t>Shirebrook Road</t>
  </si>
  <si>
    <t>Shaneka</t>
  </si>
  <si>
    <t>Kirkland</t>
  </si>
  <si>
    <t>Gardnor Road</t>
  </si>
  <si>
    <t>Battle</t>
  </si>
  <si>
    <t>Nicky</t>
  </si>
  <si>
    <t>Laird</t>
  </si>
  <si>
    <t>Piedmont Road</t>
  </si>
  <si>
    <t>Christian</t>
  </si>
  <si>
    <t>Raines</t>
  </si>
  <si>
    <t>Wells Cottages</t>
  </si>
  <si>
    <t>Takisha</t>
  </si>
  <si>
    <t>Hamlin</t>
  </si>
  <si>
    <t>Brouncker Road</t>
  </si>
  <si>
    <t>Tamie</t>
  </si>
  <si>
    <t>Robinsons Terrace</t>
  </si>
  <si>
    <t>Newbiggin-By-The-Sea</t>
  </si>
  <si>
    <t>Belinda</t>
  </si>
  <si>
    <t>Payne</t>
  </si>
  <si>
    <t>Eden Place</t>
  </si>
  <si>
    <t>Delora</t>
  </si>
  <si>
    <t>Kingfisher Close</t>
  </si>
  <si>
    <t>Kimiko</t>
  </si>
  <si>
    <t>Waddington Street</t>
  </si>
  <si>
    <t>Rugby</t>
  </si>
  <si>
    <t>Albina</t>
  </si>
  <si>
    <t>Nielsen</t>
  </si>
  <si>
    <t>Widley Road</t>
  </si>
  <si>
    <t>Lavona</t>
  </si>
  <si>
    <t>Hilton</t>
  </si>
  <si>
    <t>Clapham Place</t>
  </si>
  <si>
    <t>Keiko</t>
  </si>
  <si>
    <t>Mathis</t>
  </si>
  <si>
    <t>Argyle Road</t>
  </si>
  <si>
    <t>George</t>
  </si>
  <si>
    <t>Mooney</t>
  </si>
  <si>
    <t>St Hughs</t>
  </si>
  <si>
    <t>Jolynn</t>
  </si>
  <si>
    <t>Yeager</t>
  </si>
  <si>
    <t>Woodbine Place</t>
  </si>
  <si>
    <t>Westbury</t>
  </si>
  <si>
    <t>Dessie</t>
  </si>
  <si>
    <t>Peacock</t>
  </si>
  <si>
    <t>Monro Place</t>
  </si>
  <si>
    <t>Pencader</t>
  </si>
  <si>
    <t>Delores</t>
  </si>
  <si>
    <t>Diaz</t>
  </si>
  <si>
    <t>Bateman'S Buildings</t>
  </si>
  <si>
    <t>Selkirk</t>
  </si>
  <si>
    <t>Jacquelynn</t>
  </si>
  <si>
    <t>Appletree Close</t>
  </si>
  <si>
    <t>Tamica</t>
  </si>
  <si>
    <t>Danecroft Road</t>
  </si>
  <si>
    <t>Orpha</t>
  </si>
  <si>
    <t>Brook St</t>
  </si>
  <si>
    <t>Felisha</t>
  </si>
  <si>
    <t>Coffman</t>
  </si>
  <si>
    <t>Fitzgeorge Avenue</t>
  </si>
  <si>
    <t>Tyra</t>
  </si>
  <si>
    <t>Henley</t>
  </si>
  <si>
    <t>Sawkins Close</t>
  </si>
  <si>
    <t>Sunderland</t>
  </si>
  <si>
    <t>Cammy</t>
  </si>
  <si>
    <t>Chiltern Court</t>
  </si>
  <si>
    <t>Emelia</t>
  </si>
  <si>
    <t>Birchen Close</t>
  </si>
  <si>
    <t>Sherry</t>
  </si>
  <si>
    <t>Gill</t>
  </si>
  <si>
    <t>Elm Field</t>
  </si>
  <si>
    <t>Hisako</t>
  </si>
  <si>
    <t>Wilsons Court</t>
  </si>
  <si>
    <t>Byers</t>
  </si>
  <si>
    <t>Neathouse Buildings</t>
  </si>
  <si>
    <t>Marianglas</t>
  </si>
  <si>
    <t>Dierdre</t>
  </si>
  <si>
    <t>Salgado</t>
  </si>
  <si>
    <t>Clover Close</t>
  </si>
  <si>
    <t>Cherri</t>
  </si>
  <si>
    <t>Marino</t>
  </si>
  <si>
    <t>Merton Villas</t>
  </si>
  <si>
    <t>Elidia</t>
  </si>
  <si>
    <t>Sosa</t>
  </si>
  <si>
    <t>Kipling Street</t>
  </si>
  <si>
    <t>Susann</t>
  </si>
  <si>
    <t>Hare Place</t>
  </si>
  <si>
    <t>Shenika</t>
  </si>
  <si>
    <t>Juarez</t>
  </si>
  <si>
    <t>Allenbury Road</t>
  </si>
  <si>
    <t>Eastman</t>
  </si>
  <si>
    <t>Matchless Drive</t>
  </si>
  <si>
    <t>Shawna</t>
  </si>
  <si>
    <t>Silver</t>
  </si>
  <si>
    <t>Isobel</t>
  </si>
  <si>
    <t>School: Jewish</t>
  </si>
  <si>
    <t>Denise</t>
  </si>
  <si>
    <t>Glenview</t>
  </si>
  <si>
    <t>Gray</t>
  </si>
  <si>
    <t>South Elder</t>
  </si>
  <si>
    <t>Keena</t>
  </si>
  <si>
    <t>Pollock</t>
  </si>
  <si>
    <t>Riverview Road</t>
  </si>
  <si>
    <t>Langston</t>
  </si>
  <si>
    <t>Williams Close</t>
  </si>
  <si>
    <t>Loma</t>
  </si>
  <si>
    <t>Rivas</t>
  </si>
  <si>
    <t>Wittenham Way</t>
  </si>
  <si>
    <t>Leonard Cottages</t>
  </si>
  <si>
    <t>Marilee</t>
  </si>
  <si>
    <t>Cooper's Road</t>
  </si>
  <si>
    <t>Sale</t>
  </si>
  <si>
    <t>Mitzie</t>
  </si>
  <si>
    <t>Hunter</t>
  </si>
  <si>
    <t>Moresby Road</t>
  </si>
  <si>
    <t>Mercedes</t>
  </si>
  <si>
    <t>Wiseman</t>
  </si>
  <si>
    <t>Station Estate</t>
  </si>
  <si>
    <t>Marissa</t>
  </si>
  <si>
    <t>Cliveden Place</t>
  </si>
  <si>
    <t>Tennille</t>
  </si>
  <si>
    <t>Linden Lea</t>
  </si>
  <si>
    <t>leann</t>
  </si>
  <si>
    <t>Gordonbrock Road</t>
  </si>
  <si>
    <t>Vang</t>
  </si>
  <si>
    <t>Shoolhouse</t>
  </si>
  <si>
    <t>Hellen</t>
  </si>
  <si>
    <t>Woodcote Place</t>
  </si>
  <si>
    <t>Josefa</t>
  </si>
  <si>
    <t>Stallings</t>
  </si>
  <si>
    <t>Lisban Street</t>
  </si>
  <si>
    <t>Cranbrook</t>
  </si>
  <si>
    <t>Bev</t>
  </si>
  <si>
    <t>Donnelly</t>
  </si>
  <si>
    <t>Erewash Terrace</t>
  </si>
  <si>
    <t>Livingston</t>
  </si>
  <si>
    <t>Risa</t>
  </si>
  <si>
    <t>Dillard</t>
  </si>
  <si>
    <t>Bakers Mews</t>
  </si>
  <si>
    <t>Cressfield Close</t>
  </si>
  <si>
    <t>Winkler</t>
  </si>
  <si>
    <t>Broughton Street</t>
  </si>
  <si>
    <t>Hillcrest Close</t>
  </si>
  <si>
    <t>Candyce</t>
  </si>
  <si>
    <t>Lumley Street</t>
  </si>
  <si>
    <t>Destiny</t>
  </si>
  <si>
    <t>Aston Road</t>
  </si>
  <si>
    <t>Helen</t>
  </si>
  <si>
    <t>Rowena Crescent</t>
  </si>
  <si>
    <t>Gallo</t>
  </si>
  <si>
    <t>Dorchester Court</t>
  </si>
  <si>
    <t>Lesley</t>
  </si>
  <si>
    <t>Berger</t>
  </si>
  <si>
    <t>Pembroke Yard</t>
  </si>
  <si>
    <t>Marg</t>
  </si>
  <si>
    <t>Brock</t>
  </si>
  <si>
    <t>Northcott Avenue</t>
  </si>
  <si>
    <t>Ida</t>
  </si>
  <si>
    <t>Archer Place</t>
  </si>
  <si>
    <t>Chantal</t>
  </si>
  <si>
    <t>Rosen</t>
  </si>
  <si>
    <t>Condray Place</t>
  </si>
  <si>
    <t>Rochelle</t>
  </si>
  <si>
    <t>Beach</t>
  </si>
  <si>
    <t>Marshalls Pottery</t>
  </si>
  <si>
    <t>Murphy</t>
  </si>
  <si>
    <t>Batty's Yard</t>
  </si>
  <si>
    <t>Hwa</t>
  </si>
  <si>
    <t>Villa</t>
  </si>
  <si>
    <t>Arthur Terrace</t>
  </si>
  <si>
    <t>Arlette</t>
  </si>
  <si>
    <t>Central Park</t>
  </si>
  <si>
    <t>Dominga</t>
  </si>
  <si>
    <t>Sharpe</t>
  </si>
  <si>
    <t>Ralston Street</t>
  </si>
  <si>
    <t>Shanta</t>
  </si>
  <si>
    <t>Lusk</t>
  </si>
  <si>
    <t>Heathway Court</t>
  </si>
  <si>
    <t>Dyan</t>
  </si>
  <si>
    <t>Chang</t>
  </si>
  <si>
    <t>Acacia Close</t>
  </si>
  <si>
    <t>Shirely</t>
  </si>
  <si>
    <t>Burgess</t>
  </si>
  <si>
    <t>Winchester Place</t>
  </si>
  <si>
    <t>Florencia</t>
  </si>
  <si>
    <t>Valdez</t>
  </si>
  <si>
    <t>Highbury Terrace</t>
  </si>
  <si>
    <t>Adaline</t>
  </si>
  <si>
    <t>Notting Barn</t>
  </si>
  <si>
    <t>Sherell</t>
  </si>
  <si>
    <t>Sheldon</t>
  </si>
  <si>
    <t>Portland Gardens</t>
  </si>
  <si>
    <t>Vannessa</t>
  </si>
  <si>
    <t>Harmon</t>
  </si>
  <si>
    <t>Varden Street</t>
  </si>
  <si>
    <t>Shiela</t>
  </si>
  <si>
    <t>Gernon Road</t>
  </si>
  <si>
    <t>Arla</t>
  </si>
  <si>
    <t>Simpson Drive</t>
  </si>
  <si>
    <t>Amada</t>
  </si>
  <si>
    <t>Chavez</t>
  </si>
  <si>
    <t>Barnsbury Park</t>
  </si>
  <si>
    <t>Derwent Grove</t>
  </si>
  <si>
    <t>Willard</t>
  </si>
  <si>
    <t>Whitehead Close</t>
  </si>
  <si>
    <t>Vigil</t>
  </si>
  <si>
    <t>Palfrey Place</t>
  </si>
  <si>
    <t>Homewillow Close</t>
  </si>
  <si>
    <t>Lorrie</t>
  </si>
  <si>
    <t>Perceval Avenue</t>
  </si>
  <si>
    <t>Missy</t>
  </si>
  <si>
    <t>Cramer</t>
  </si>
  <si>
    <t>Ashley Place</t>
  </si>
  <si>
    <t>Downey</t>
  </si>
  <si>
    <t>Deane Street</t>
  </si>
  <si>
    <t>Denae</t>
  </si>
  <si>
    <t>Toney</t>
  </si>
  <si>
    <t>Holmleigh</t>
  </si>
  <si>
    <t>Yasuko</t>
  </si>
  <si>
    <t>Thistlebrook</t>
  </si>
  <si>
    <t>Samantha</t>
  </si>
  <si>
    <t>Horner</t>
  </si>
  <si>
    <t>Collingwood Avenue</t>
  </si>
  <si>
    <t>Wall</t>
  </si>
  <si>
    <t>Crescent Terrace</t>
  </si>
  <si>
    <t>Ballynahinch</t>
  </si>
  <si>
    <t>Mellisa</t>
  </si>
  <si>
    <t>Campus Road</t>
  </si>
  <si>
    <t>Bangor</t>
  </si>
  <si>
    <t>Upton Place</t>
  </si>
  <si>
    <t>Rona</t>
  </si>
  <si>
    <t>Helton</t>
  </si>
  <si>
    <t>Charity</t>
  </si>
  <si>
    <t>Knotsford Street</t>
  </si>
  <si>
    <t>Haywood</t>
  </si>
  <si>
    <t>Priestfield Road</t>
  </si>
  <si>
    <t>Hermine</t>
  </si>
  <si>
    <t>Mercado</t>
  </si>
  <si>
    <t>Templewood Avenue</t>
  </si>
  <si>
    <t>Qiana</t>
  </si>
  <si>
    <t>Daley</t>
  </si>
  <si>
    <t>Lambeth Terrace</t>
  </si>
  <si>
    <t>Janene</t>
  </si>
  <si>
    <t>Elliott</t>
  </si>
  <si>
    <t>Palyns Almshouse</t>
  </si>
  <si>
    <t>Danyel</t>
  </si>
  <si>
    <t>Goode</t>
  </si>
  <si>
    <t>Victor Villas</t>
  </si>
  <si>
    <t>Daniel</t>
  </si>
  <si>
    <t>Milton</t>
  </si>
  <si>
    <t>Dafforne Road</t>
  </si>
  <si>
    <t>Highbridge</t>
  </si>
  <si>
    <t>Kassie</t>
  </si>
  <si>
    <t>Kilgore</t>
  </si>
  <si>
    <t>Liffler Road</t>
  </si>
  <si>
    <t>Carlyn</t>
  </si>
  <si>
    <t>Dejesus</t>
  </si>
  <si>
    <t>Little Lant</t>
  </si>
  <si>
    <t>Claire</t>
  </si>
  <si>
    <t>Gee</t>
  </si>
  <si>
    <t>Melrose Close</t>
  </si>
  <si>
    <t>Bonny</t>
  </si>
  <si>
    <t>Guy</t>
  </si>
  <si>
    <t>Lakisha</t>
  </si>
  <si>
    <t>Dawkins</t>
  </si>
  <si>
    <t>Hitherfield Road</t>
  </si>
  <si>
    <t>Mariann</t>
  </si>
  <si>
    <t>Benitez</t>
  </si>
  <si>
    <t>Monkwell Street</t>
  </si>
  <si>
    <t>Abernathy</t>
  </si>
  <si>
    <t>Chalfont Way</t>
  </si>
  <si>
    <t>Catharine</t>
  </si>
  <si>
    <t>Merthyr Terrace</t>
  </si>
  <si>
    <t>Sarah</t>
  </si>
  <si>
    <t>Holland</t>
  </si>
  <si>
    <t>Lansdown Villas</t>
  </si>
  <si>
    <t>Giuseppina</t>
  </si>
  <si>
    <t>Hensley</t>
  </si>
  <si>
    <t>Medway Road</t>
  </si>
  <si>
    <t>Melodie</t>
  </si>
  <si>
    <t>Addison</t>
  </si>
  <si>
    <t>Briston Mews</t>
  </si>
  <si>
    <t>Mindy</t>
  </si>
  <si>
    <t>Goldfinch Road</t>
  </si>
  <si>
    <t>Heidy</t>
  </si>
  <si>
    <t>Hatch</t>
  </si>
  <si>
    <t>Stofield Gardens</t>
  </si>
  <si>
    <t>Gainsborough</t>
  </si>
  <si>
    <t>Vita</t>
  </si>
  <si>
    <t>Twelvetrees Crescent</t>
  </si>
  <si>
    <t>Keith</t>
  </si>
  <si>
    <t>Lanrick Road</t>
  </si>
  <si>
    <t>Wareham</t>
  </si>
  <si>
    <t>Nelda</t>
  </si>
  <si>
    <t>Carter Street</t>
  </si>
  <si>
    <t>Classie</t>
  </si>
  <si>
    <t>Stephenson Terrace</t>
  </si>
  <si>
    <t>Tomasa</t>
  </si>
  <si>
    <t>Horn</t>
  </si>
  <si>
    <t>Campshill Place</t>
  </si>
  <si>
    <t>Becki</t>
  </si>
  <si>
    <t>Lawson Close</t>
  </si>
  <si>
    <t>Flavia</t>
  </si>
  <si>
    <t>Hill</t>
  </si>
  <si>
    <t>Craven Avenue</t>
  </si>
  <si>
    <t>Epping</t>
  </si>
  <si>
    <t>Lorette</t>
  </si>
  <si>
    <t>Thorne</t>
  </si>
  <si>
    <t>Rosefield Gardens</t>
  </si>
  <si>
    <t>Alesia</t>
  </si>
  <si>
    <t>Velazquez</t>
  </si>
  <si>
    <t>Precious</t>
  </si>
  <si>
    <t>Spicer</t>
  </si>
  <si>
    <t>Tate Road</t>
  </si>
  <si>
    <t>Latasha</t>
  </si>
  <si>
    <t>Terrell</t>
  </si>
  <si>
    <t>Feather Row</t>
  </si>
  <si>
    <t>Maura</t>
  </si>
  <si>
    <t>Marsh</t>
  </si>
  <si>
    <t>Clarks Row</t>
  </si>
  <si>
    <t>Gerda</t>
  </si>
  <si>
    <t>Mckinley</t>
  </si>
  <si>
    <t>Victors Place</t>
  </si>
  <si>
    <t>marisolm</t>
  </si>
  <si>
    <t>Fordwych Road</t>
  </si>
  <si>
    <t>Elgin</t>
  </si>
  <si>
    <t>Fair</t>
  </si>
  <si>
    <t>Brydges Street</t>
  </si>
  <si>
    <t>Ibarra</t>
  </si>
  <si>
    <t>Lime Street</t>
  </si>
  <si>
    <t>Kacie</t>
  </si>
  <si>
    <t>Colvin</t>
  </si>
  <si>
    <t>Cobdon Street</t>
  </si>
  <si>
    <t>Sang</t>
  </si>
  <si>
    <t>Prater</t>
  </si>
  <si>
    <t>Fludyer Street</t>
  </si>
  <si>
    <t>Bradshaw</t>
  </si>
  <si>
    <t>Sailors Home</t>
  </si>
  <si>
    <t>Alresford</t>
  </si>
  <si>
    <t>Mark</t>
  </si>
  <si>
    <t>Sargent</t>
  </si>
  <si>
    <t>Leopold Street</t>
  </si>
  <si>
    <t>Shellie</t>
  </si>
  <si>
    <t>Tyrawley Road</t>
  </si>
  <si>
    <t>Stanley</t>
  </si>
  <si>
    <t>Falcon Place</t>
  </si>
  <si>
    <t>Wesley</t>
  </si>
  <si>
    <t>Owens</t>
  </si>
  <si>
    <t>Gentry Gardens</t>
  </si>
  <si>
    <t>Quintana</t>
  </si>
  <si>
    <t>Redcross Square</t>
  </si>
  <si>
    <t>Leilani</t>
  </si>
  <si>
    <t>Hoffman</t>
  </si>
  <si>
    <t>Chapel Side</t>
  </si>
  <si>
    <t>Janee</t>
  </si>
  <si>
    <t>Bruner</t>
  </si>
  <si>
    <t>Ferrestone Road</t>
  </si>
  <si>
    <t>Luciana</t>
  </si>
  <si>
    <t>Grayson</t>
  </si>
  <si>
    <t>Hawthorne Street</t>
  </si>
  <si>
    <t>Porter</t>
  </si>
  <si>
    <t>Basinghall Avenue</t>
  </si>
  <si>
    <t>Cornhill-On-Tweed</t>
  </si>
  <si>
    <t>Barbara</t>
  </si>
  <si>
    <t>Williamson</t>
  </si>
  <si>
    <t>Featherstone Street</t>
  </si>
  <si>
    <t>Rocio</t>
  </si>
  <si>
    <t>Jersey Road</t>
  </si>
  <si>
    <t>Krause</t>
  </si>
  <si>
    <t>Ida Street</t>
  </si>
  <si>
    <t>Thornhill</t>
  </si>
  <si>
    <t>Cindi</t>
  </si>
  <si>
    <t>Guidry</t>
  </si>
  <si>
    <t>Cleveland Grove</t>
  </si>
  <si>
    <t>Gillingham</t>
  </si>
  <si>
    <t>Nguyen</t>
  </si>
  <si>
    <t>Hannah Close</t>
  </si>
  <si>
    <t>Tarra</t>
  </si>
  <si>
    <t>Cody</t>
  </si>
  <si>
    <t>Iris Place</t>
  </si>
  <si>
    <t>Sanjuana</t>
  </si>
  <si>
    <t>Highland Avenue</t>
  </si>
  <si>
    <t>Verdie</t>
  </si>
  <si>
    <t>Como Road</t>
  </si>
  <si>
    <t>Bath</t>
  </si>
  <si>
    <t>Karie</t>
  </si>
  <si>
    <t>Rivera</t>
  </si>
  <si>
    <t>Oldfield Road</t>
  </si>
  <si>
    <t>An</t>
  </si>
  <si>
    <t>Bishopsgate</t>
  </si>
  <si>
    <t>Darwin Road</t>
  </si>
  <si>
    <t>Marlana</t>
  </si>
  <si>
    <t>Wilkinson</t>
  </si>
  <si>
    <t>Woodfield Lane</t>
  </si>
  <si>
    <t>Crook</t>
  </si>
  <si>
    <t>Maire</t>
  </si>
  <si>
    <t>Arthur Road</t>
  </si>
  <si>
    <t>Brandi</t>
  </si>
  <si>
    <t>Pollard</t>
  </si>
  <si>
    <t>Ogle Street</t>
  </si>
  <si>
    <t>Donya</t>
  </si>
  <si>
    <t>Dane Street</t>
  </si>
  <si>
    <t>Stasia</t>
  </si>
  <si>
    <t>Koehler</t>
  </si>
  <si>
    <t>Pheonix Terrace</t>
  </si>
  <si>
    <t>Rebecka</t>
  </si>
  <si>
    <t>King</t>
  </si>
  <si>
    <t>North Park</t>
  </si>
  <si>
    <t>Otelia</t>
  </si>
  <si>
    <t>Warren</t>
  </si>
  <si>
    <t>New City</t>
  </si>
  <si>
    <t>Alma</t>
  </si>
  <si>
    <t>Castaneda</t>
  </si>
  <si>
    <t>Revensdon Street</t>
  </si>
  <si>
    <t>Falmouth</t>
  </si>
  <si>
    <t>Minnie</t>
  </si>
  <si>
    <t>Silva</t>
  </si>
  <si>
    <t>Hanging Sword</t>
  </si>
  <si>
    <t>Keturah</t>
  </si>
  <si>
    <t>Penn</t>
  </si>
  <si>
    <t>Gordon Avenue</t>
  </si>
  <si>
    <t>Melynda</t>
  </si>
  <si>
    <t>Everett</t>
  </si>
  <si>
    <t>Archway Road</t>
  </si>
  <si>
    <t>Dortha</t>
  </si>
  <si>
    <t>Knaresborough Place</t>
  </si>
  <si>
    <t>Karissa</t>
  </si>
  <si>
    <t>Hythe Road</t>
  </si>
  <si>
    <t>Bassett</t>
  </si>
  <si>
    <t>Dilke Street</t>
  </si>
  <si>
    <t>Barrera</t>
  </si>
  <si>
    <t>Tylney Avenue</t>
  </si>
  <si>
    <t>Barrow-In-Furness</t>
  </si>
  <si>
    <t>Gail</t>
  </si>
  <si>
    <t>Dalemain Mews</t>
  </si>
  <si>
    <t>Cristine</t>
  </si>
  <si>
    <t>Bellendon Road</t>
  </si>
  <si>
    <t>Shawnna</t>
  </si>
  <si>
    <t>Hurt</t>
  </si>
  <si>
    <t>Ali</t>
  </si>
  <si>
    <t>Westbourne Park</t>
  </si>
  <si>
    <t>Maurine</t>
  </si>
  <si>
    <t>Burtonhole Close</t>
  </si>
  <si>
    <t>Dorchester</t>
  </si>
  <si>
    <t>Towanda</t>
  </si>
  <si>
    <t>Dooley</t>
  </si>
  <si>
    <t>Pritchard Place</t>
  </si>
  <si>
    <t>Signe</t>
  </si>
  <si>
    <t>Raymond Avenue</t>
  </si>
  <si>
    <t>Hedy</t>
  </si>
  <si>
    <t>Truman Place</t>
  </si>
  <si>
    <t>Myrtis</t>
  </si>
  <si>
    <t>Sams</t>
  </si>
  <si>
    <t>Elgin Chambers</t>
  </si>
  <si>
    <t>Liliana</t>
  </si>
  <si>
    <t>Ryecotes Mead</t>
  </si>
  <si>
    <t>Ware</t>
  </si>
  <si>
    <t>Florrie</t>
  </si>
  <si>
    <t>Dumas</t>
  </si>
  <si>
    <t>Wellington Cottages</t>
  </si>
  <si>
    <t>Bethel Mews</t>
  </si>
  <si>
    <t>Dorcas</t>
  </si>
  <si>
    <t>Belcher</t>
  </si>
  <si>
    <t>Emgah Square</t>
  </si>
  <si>
    <t>Walton-On-Thames</t>
  </si>
  <si>
    <t>Tunworth Close</t>
  </si>
  <si>
    <t>Freeda</t>
  </si>
  <si>
    <t>Reynolds</t>
  </si>
  <si>
    <t>Lodge Avenue</t>
  </si>
  <si>
    <t>Argentina</t>
  </si>
  <si>
    <t>Thornsett Terrace</t>
  </si>
  <si>
    <t>Wava</t>
  </si>
  <si>
    <t>Pell Street</t>
  </si>
  <si>
    <t>Deanna</t>
  </si>
  <si>
    <t>Rasmussen</t>
  </si>
  <si>
    <t>Mews Gleagall</t>
  </si>
  <si>
    <t>Casandra</t>
  </si>
  <si>
    <t>Broomfield Street</t>
  </si>
  <si>
    <t>Edenbridge Close</t>
  </si>
  <si>
    <t>Dorene</t>
  </si>
  <si>
    <t>Polk</t>
  </si>
  <si>
    <t>Hemingford Terrace</t>
  </si>
  <si>
    <t>Newark</t>
  </si>
  <si>
    <t>Christeen</t>
  </si>
  <si>
    <t>Ferreira</t>
  </si>
  <si>
    <t>Porters Place</t>
  </si>
  <si>
    <t>Pierce</t>
  </si>
  <si>
    <t>Hendre Cottages</t>
  </si>
  <si>
    <t>Reda</t>
  </si>
  <si>
    <t>Gerry Raffles</t>
  </si>
  <si>
    <t>Chiquita</t>
  </si>
  <si>
    <t>Mclain</t>
  </si>
  <si>
    <t>Hyndewood</t>
  </si>
  <si>
    <t>Barb</t>
  </si>
  <si>
    <t>Caron</t>
  </si>
  <si>
    <t>Thrale Almshouses</t>
  </si>
  <si>
    <t>Madelyn</t>
  </si>
  <si>
    <t>Esparza</t>
  </si>
  <si>
    <t>White Church</t>
  </si>
  <si>
    <t>Dinah</t>
  </si>
  <si>
    <t>Sullivan</t>
  </si>
  <si>
    <t>Radcliffe Avenue</t>
  </si>
  <si>
    <t>Shawnta</t>
  </si>
  <si>
    <t>Higgins</t>
  </si>
  <si>
    <t>Churston Mansions</t>
  </si>
  <si>
    <t>Melida</t>
  </si>
  <si>
    <t>Cartwright</t>
  </si>
  <si>
    <t>Bowness Crescent</t>
  </si>
  <si>
    <t>Vickie</t>
  </si>
  <si>
    <t>Gleneagles Close</t>
  </si>
  <si>
    <t>Keri</t>
  </si>
  <si>
    <t>Kearney</t>
  </si>
  <si>
    <t>Brailsford Villas</t>
  </si>
  <si>
    <t>Zandra</t>
  </si>
  <si>
    <t>Voluntary Place</t>
  </si>
  <si>
    <t>Brianne</t>
  </si>
  <si>
    <t>Childs Cottages</t>
  </si>
  <si>
    <t>Mamie</t>
  </si>
  <si>
    <t>Barnabas Road</t>
  </si>
  <si>
    <t>Melrose</t>
  </si>
  <si>
    <t>Tami</t>
  </si>
  <si>
    <t>Powers</t>
  </si>
  <si>
    <t>Salvin Road</t>
  </si>
  <si>
    <t>Micki</t>
  </si>
  <si>
    <t>Matthews</t>
  </si>
  <si>
    <t>Johns Street</t>
  </si>
  <si>
    <t>Ellon</t>
  </si>
  <si>
    <t>Laticia</t>
  </si>
  <si>
    <t>Norwood</t>
  </si>
  <si>
    <t>Dolman Close</t>
  </si>
  <si>
    <t>Erna</t>
  </si>
  <si>
    <t>Harrell</t>
  </si>
  <si>
    <t>Marlborough Place</t>
  </si>
  <si>
    <t>Gricelda</t>
  </si>
  <si>
    <t>Brockwell Park</t>
  </si>
  <si>
    <t>Jacquline</t>
  </si>
  <si>
    <t>Mccray</t>
  </si>
  <si>
    <t>Middlesex Place</t>
  </si>
  <si>
    <t>Portia</t>
  </si>
  <si>
    <t>Bergman</t>
  </si>
  <si>
    <t>Fenchurch Avenue</t>
  </si>
  <si>
    <t>Westcliff-On-Sea</t>
  </si>
  <si>
    <t>Denham Yard</t>
  </si>
  <si>
    <t>Masako</t>
  </si>
  <si>
    <t>Mckee</t>
  </si>
  <si>
    <t>Bermondsey Trading</t>
  </si>
  <si>
    <t>Gita</t>
  </si>
  <si>
    <t>Chacon</t>
  </si>
  <si>
    <t>Kensington Palace</t>
  </si>
  <si>
    <t>Ericka</t>
  </si>
  <si>
    <t>Curran</t>
  </si>
  <si>
    <t>Offenham Road</t>
  </si>
  <si>
    <t>Alva</t>
  </si>
  <si>
    <t>Billy</t>
  </si>
  <si>
    <t>Lower Tyler</t>
  </si>
  <si>
    <t>Candis</t>
  </si>
  <si>
    <t>Parham</t>
  </si>
  <si>
    <t>Oronsay Walk</t>
  </si>
  <si>
    <t>Zaida</t>
  </si>
  <si>
    <t>Decker</t>
  </si>
  <si>
    <t>Ellerslie Gardens</t>
  </si>
  <si>
    <t>Lan</t>
  </si>
  <si>
    <t>Metcalf</t>
  </si>
  <si>
    <t>Greet Street</t>
  </si>
  <si>
    <t>Leek</t>
  </si>
  <si>
    <t>Micah</t>
  </si>
  <si>
    <t>Lockhart</t>
  </si>
  <si>
    <t>Paul's Court</t>
  </si>
  <si>
    <t>Jennefer</t>
  </si>
  <si>
    <t>Hopper</t>
  </si>
  <si>
    <t>Kirby Estate</t>
  </si>
  <si>
    <t>Steffanie</t>
  </si>
  <si>
    <t>Napoleon Court</t>
  </si>
  <si>
    <t>Woodlawn Close</t>
  </si>
  <si>
    <t>Fort William</t>
  </si>
  <si>
    <t>Refugio</t>
  </si>
  <si>
    <t>Willis</t>
  </si>
  <si>
    <t>Ashbourne Villas</t>
  </si>
  <si>
    <t>Ashby-De-La-Zouch</t>
  </si>
  <si>
    <t>Nelle</t>
  </si>
  <si>
    <t>Miles</t>
  </si>
  <si>
    <t>Dimson Crescent</t>
  </si>
  <si>
    <t>Llanarth</t>
  </si>
  <si>
    <t>Marge</t>
  </si>
  <si>
    <t>Sprague</t>
  </si>
  <si>
    <t>Barnes Alley</t>
  </si>
  <si>
    <t>Ingrid</t>
  </si>
  <si>
    <t>Flowers</t>
  </si>
  <si>
    <t>Pilsdon Close</t>
  </si>
  <si>
    <t>Suzie</t>
  </si>
  <si>
    <t>Potts</t>
  </si>
  <si>
    <t>Pekin Place</t>
  </si>
  <si>
    <t>yoko</t>
  </si>
  <si>
    <t>College Mews</t>
  </si>
  <si>
    <t>Elvina</t>
  </si>
  <si>
    <t>Mcbride</t>
  </si>
  <si>
    <t>Mabley Street</t>
  </si>
  <si>
    <t>Newmarket</t>
  </si>
  <si>
    <t>Vernita</t>
  </si>
  <si>
    <t>Messer</t>
  </si>
  <si>
    <t>Chase Gardens</t>
  </si>
  <si>
    <t>Weston</t>
  </si>
  <si>
    <t>Windus Road</t>
  </si>
  <si>
    <t>Mildred</t>
  </si>
  <si>
    <t>Nieves</t>
  </si>
  <si>
    <t>Orleston Mews</t>
  </si>
  <si>
    <t>Leven</t>
  </si>
  <si>
    <t>Major</t>
  </si>
  <si>
    <t>Capitol Way</t>
  </si>
  <si>
    <t>Harold</t>
  </si>
  <si>
    <t>Stalham Street</t>
  </si>
  <si>
    <t>Velma</t>
  </si>
  <si>
    <t>Mcdonough</t>
  </si>
  <si>
    <t>The Sandhills</t>
  </si>
  <si>
    <t>Ewing</t>
  </si>
  <si>
    <t>Lydden Grove</t>
  </si>
  <si>
    <t>Adelia</t>
  </si>
  <si>
    <t>Kirk</t>
  </si>
  <si>
    <t>Cornflower Terrace</t>
  </si>
  <si>
    <t>Rebeca</t>
  </si>
  <si>
    <t>Begay</t>
  </si>
  <si>
    <t>Highbury Crescent</t>
  </si>
  <si>
    <t>vanna</t>
  </si>
  <si>
    <t>Franklin</t>
  </si>
  <si>
    <t>Molesford Road</t>
  </si>
  <si>
    <t>Octavia</t>
  </si>
  <si>
    <t>Collier</t>
  </si>
  <si>
    <t>Torriano Terrace</t>
  </si>
  <si>
    <t>Gertie</t>
  </si>
  <si>
    <t>Duffy</t>
  </si>
  <si>
    <t>Camden School</t>
  </si>
  <si>
    <t>Strome Ferry</t>
  </si>
  <si>
    <t>Tuttle</t>
  </si>
  <si>
    <t>Merrow Street</t>
  </si>
  <si>
    <t>Benton</t>
  </si>
  <si>
    <t>Cinda</t>
  </si>
  <si>
    <t>Coppetts Close</t>
  </si>
  <si>
    <t>Juli</t>
  </si>
  <si>
    <t>Britton</t>
  </si>
  <si>
    <t>Rockingham Street</t>
  </si>
  <si>
    <t>Montrose</t>
  </si>
  <si>
    <t>Ellan</t>
  </si>
  <si>
    <t>Healy</t>
  </si>
  <si>
    <t>Cromer Road</t>
  </si>
  <si>
    <t>High View</t>
  </si>
  <si>
    <t>Constance</t>
  </si>
  <si>
    <t>Jacobsen</t>
  </si>
  <si>
    <t>Clerkenwell Close</t>
  </si>
  <si>
    <t>Lyndia</t>
  </si>
  <si>
    <t>Reid</t>
  </si>
  <si>
    <t>St Gabriels</t>
  </si>
  <si>
    <t>Leblanc</t>
  </si>
  <si>
    <t>Bobeys Cottages</t>
  </si>
  <si>
    <t>Tavistock</t>
  </si>
  <si>
    <t>Georgianna</t>
  </si>
  <si>
    <t>Howland Street</t>
  </si>
  <si>
    <t>Genoveva</t>
  </si>
  <si>
    <t>Barnwood Close</t>
  </si>
  <si>
    <t>Kathryn</t>
  </si>
  <si>
    <t>Vargas</t>
  </si>
  <si>
    <t>Maverton Road</t>
  </si>
  <si>
    <t>Shanda</t>
  </si>
  <si>
    <t>Daubeney Gardens</t>
  </si>
  <si>
    <t>Lashawn</t>
  </si>
  <si>
    <t>Clarke</t>
  </si>
  <si>
    <t>Cholmondeley Avenue</t>
  </si>
  <si>
    <t>Larue</t>
  </si>
  <si>
    <t>Bolingbroke Grove</t>
  </si>
  <si>
    <t>Edra</t>
  </si>
  <si>
    <t>Cline</t>
  </si>
  <si>
    <t>Cross Road</t>
  </si>
  <si>
    <t>Sallie</t>
  </si>
  <si>
    <t>Morland Road</t>
  </si>
  <si>
    <t>Joannie</t>
  </si>
  <si>
    <t>Kessler</t>
  </si>
  <si>
    <t>Felton Street</t>
  </si>
  <si>
    <t>Penryn</t>
  </si>
  <si>
    <t>Ivette</t>
  </si>
  <si>
    <t>Ramsey</t>
  </si>
  <si>
    <t>Cold Street</t>
  </si>
  <si>
    <t>Tamisha</t>
  </si>
  <si>
    <t>Lassiter</t>
  </si>
  <si>
    <t>Guildhouse Street</t>
  </si>
  <si>
    <t>Ashlie</t>
  </si>
  <si>
    <t>Amos</t>
  </si>
  <si>
    <t>Hersham Close</t>
  </si>
  <si>
    <t>Tobie</t>
  </si>
  <si>
    <t>SHERMAN</t>
  </si>
  <si>
    <t>Spaniards Close</t>
  </si>
  <si>
    <t>Sindy</t>
  </si>
  <si>
    <t>Frankland Road</t>
  </si>
  <si>
    <t>Melisa</t>
  </si>
  <si>
    <t>Osier Street</t>
  </si>
  <si>
    <t>Christiana</t>
  </si>
  <si>
    <t>Ogden</t>
  </si>
  <si>
    <t>Roy Place</t>
  </si>
  <si>
    <t>Tyn-Y-Gongl</t>
  </si>
  <si>
    <t>Velia</t>
  </si>
  <si>
    <t>Whitt</t>
  </si>
  <si>
    <t>Edna Street</t>
  </si>
  <si>
    <t>Bernardine</t>
  </si>
  <si>
    <t>Molina</t>
  </si>
  <si>
    <t>Beachfield Road</t>
  </si>
  <si>
    <t>Vivian</t>
  </si>
  <si>
    <t>Bolwell Street</t>
  </si>
  <si>
    <t>Ira</t>
  </si>
  <si>
    <t>Dillon</t>
  </si>
  <si>
    <t>Admiral Walk</t>
  </si>
  <si>
    <t>Crocker</t>
  </si>
  <si>
    <t>Mardyke Street</t>
  </si>
  <si>
    <t>Karly</t>
  </si>
  <si>
    <t>William Barefoot</t>
  </si>
  <si>
    <t>Bridge Of Weir</t>
  </si>
  <si>
    <t>Hebert</t>
  </si>
  <si>
    <t>Orleans Road</t>
  </si>
  <si>
    <t>Seaton</t>
  </si>
  <si>
    <t>Jessica</t>
  </si>
  <si>
    <t>Youngblood</t>
  </si>
  <si>
    <t>Gaitskell Road</t>
  </si>
  <si>
    <t>Coralline Walk</t>
  </si>
  <si>
    <t>Audry</t>
  </si>
  <si>
    <t>Munson</t>
  </si>
  <si>
    <t>Delamere Terrace</t>
  </si>
  <si>
    <t>Terina</t>
  </si>
  <si>
    <t>Farley</t>
  </si>
  <si>
    <t>Strachan Place</t>
  </si>
  <si>
    <t>Wingate</t>
  </si>
  <si>
    <t>Biggs</t>
  </si>
  <si>
    <t>Gosterwood Street</t>
  </si>
  <si>
    <t>Rachelle</t>
  </si>
  <si>
    <t>Howard</t>
  </si>
  <si>
    <t>Wemyss Road</t>
  </si>
  <si>
    <t>Deloras</t>
  </si>
  <si>
    <t>Commonwealth Avenue</t>
  </si>
  <si>
    <t>Mariella</t>
  </si>
  <si>
    <t>Ardent Close</t>
  </si>
  <si>
    <t>Cristen</t>
  </si>
  <si>
    <t>Gustafson</t>
  </si>
  <si>
    <t>Hollingbourne Road</t>
  </si>
  <si>
    <t>Dalene</t>
  </si>
  <si>
    <t>Collyer Collages</t>
  </si>
  <si>
    <t>Hsiu</t>
  </si>
  <si>
    <t>Wooten</t>
  </si>
  <si>
    <t>Parker's Buildings</t>
  </si>
  <si>
    <t>Gamble</t>
  </si>
  <si>
    <t>Belfour Street</t>
  </si>
  <si>
    <t>Marline</t>
  </si>
  <si>
    <t>Shaver</t>
  </si>
  <si>
    <t>Dulwich Hill</t>
  </si>
  <si>
    <t>tatum</t>
  </si>
  <si>
    <t>Posey</t>
  </si>
  <si>
    <t>Norris Street</t>
  </si>
  <si>
    <t>Medcroft Gardens</t>
  </si>
  <si>
    <t>Tena</t>
  </si>
  <si>
    <t>Morgan</t>
  </si>
  <si>
    <t>Sandringham Flats</t>
  </si>
  <si>
    <t>Heller</t>
  </si>
  <si>
    <t>Greenacre Gardens</t>
  </si>
  <si>
    <t>Georgene</t>
  </si>
  <si>
    <t>Monster Square</t>
  </si>
  <si>
    <t>Tayna</t>
  </si>
  <si>
    <t>Ildersly Grove</t>
  </si>
  <si>
    <t>Angelena</t>
  </si>
  <si>
    <t>Velez</t>
  </si>
  <si>
    <t>Heathedge</t>
  </si>
  <si>
    <t>Nannie</t>
  </si>
  <si>
    <t>Norman Grove</t>
  </si>
  <si>
    <t>Nell</t>
  </si>
  <si>
    <t>Shapiro</t>
  </si>
  <si>
    <t>Orbel Street</t>
  </si>
  <si>
    <t>Agnes</t>
  </si>
  <si>
    <t>Hilliard</t>
  </si>
  <si>
    <t>Tinsley Road</t>
  </si>
  <si>
    <t>Hattie</t>
  </si>
  <si>
    <t>Belanger</t>
  </si>
  <si>
    <t>Creek Road</t>
  </si>
  <si>
    <t>Phillis</t>
  </si>
  <si>
    <t>Jacob</t>
  </si>
  <si>
    <t>Redburn House</t>
  </si>
  <si>
    <t>Natisha</t>
  </si>
  <si>
    <t>Barnsbury Green</t>
  </si>
  <si>
    <t>Yukiko</t>
  </si>
  <si>
    <t>Alpha Grove</t>
  </si>
  <si>
    <t>Tiffanie</t>
  </si>
  <si>
    <t>Sutherland Terrace</t>
  </si>
  <si>
    <t>Bailey</t>
  </si>
  <si>
    <t>Valle</t>
  </si>
  <si>
    <t>Pasley Close</t>
  </si>
  <si>
    <t>Haydee</t>
  </si>
  <si>
    <t>Gibbs</t>
  </si>
  <si>
    <t>Craven Buldings</t>
  </si>
  <si>
    <t>Latoyia</t>
  </si>
  <si>
    <t>Blicke Terrace</t>
  </si>
  <si>
    <t>Vermont Road</t>
  </si>
  <si>
    <t>Georgine</t>
  </si>
  <si>
    <t>Felix Terrace</t>
  </si>
  <si>
    <t>Demetria</t>
  </si>
  <si>
    <t>Glading Terrace</t>
  </si>
  <si>
    <t>Shae</t>
  </si>
  <si>
    <t>Kirton Lodge</t>
  </si>
  <si>
    <t>Katrina</t>
  </si>
  <si>
    <t>Stewarts Cottages</t>
  </si>
  <si>
    <t>Shawnee</t>
  </si>
  <si>
    <t>Sportsbank Street</t>
  </si>
  <si>
    <t>Darleen</t>
  </si>
  <si>
    <t>Ballard</t>
  </si>
  <si>
    <t>Hume Terrace</t>
  </si>
  <si>
    <t>Trula</t>
  </si>
  <si>
    <t>New Orleans</t>
  </si>
  <si>
    <t>Coulson Street</t>
  </si>
  <si>
    <t>Hillary</t>
  </si>
  <si>
    <t>Doherty</t>
  </si>
  <si>
    <t>Orford Road</t>
  </si>
  <si>
    <t>Adrianne</t>
  </si>
  <si>
    <t>Stark</t>
  </si>
  <si>
    <t>Camberwell House</t>
  </si>
  <si>
    <t>Rubin</t>
  </si>
  <si>
    <t>Shroffield Farm</t>
  </si>
  <si>
    <t>Isle Of Gigha</t>
  </si>
  <si>
    <t>Janella</t>
  </si>
  <si>
    <t>Smith's Lane</t>
  </si>
  <si>
    <t>Ashford</t>
  </si>
  <si>
    <t>Klara</t>
  </si>
  <si>
    <t>Vera</t>
  </si>
  <si>
    <t>Charlesfield</t>
  </si>
  <si>
    <t>Marni</t>
  </si>
  <si>
    <t>Mccauley</t>
  </si>
  <si>
    <t>Leithcote Gardens</t>
  </si>
  <si>
    <t>Leamington Spa</t>
  </si>
  <si>
    <t>Burch</t>
  </si>
  <si>
    <t>Heather Close</t>
  </si>
  <si>
    <t>Tracie</t>
  </si>
  <si>
    <t>Rodway Road</t>
  </si>
  <si>
    <t>Milissa</t>
  </si>
  <si>
    <t>Wong</t>
  </si>
  <si>
    <t>Erindale</t>
  </si>
  <si>
    <t>Romsey Road</t>
  </si>
  <si>
    <t>Harbour Yard</t>
  </si>
  <si>
    <t>Luella</t>
  </si>
  <si>
    <t>Skinner</t>
  </si>
  <si>
    <t>Little Sutton</t>
  </si>
  <si>
    <t>Kena</t>
  </si>
  <si>
    <t>Cornett</t>
  </si>
  <si>
    <t>Denyer Street</t>
  </si>
  <si>
    <t>Azucena</t>
  </si>
  <si>
    <t>Harding</t>
  </si>
  <si>
    <t>Baker's Alley</t>
  </si>
  <si>
    <t>Paola</t>
  </si>
  <si>
    <t>Chaney</t>
  </si>
  <si>
    <t>Mary Ann</t>
  </si>
  <si>
    <t>Gertrude</t>
  </si>
  <si>
    <t>Gross</t>
  </si>
  <si>
    <t>Kilravock Street</t>
  </si>
  <si>
    <t>Fiona</t>
  </si>
  <si>
    <t>Trumans Brewery</t>
  </si>
  <si>
    <t>Nola</t>
  </si>
  <si>
    <t>Brooks</t>
  </si>
  <si>
    <t>Charlotte Court</t>
  </si>
  <si>
    <t>Darcy</t>
  </si>
  <si>
    <t>Wills</t>
  </si>
  <si>
    <t>De Beauvoir</t>
  </si>
  <si>
    <t>Loren</t>
  </si>
  <si>
    <t>Ball</t>
  </si>
  <si>
    <t>Darlaston Road</t>
  </si>
  <si>
    <t>Erlene</t>
  </si>
  <si>
    <t>Esposito</t>
  </si>
  <si>
    <t>Eversholt Street</t>
  </si>
  <si>
    <t>Tabatha</t>
  </si>
  <si>
    <t>Amott Road</t>
  </si>
  <si>
    <t>Henry</t>
  </si>
  <si>
    <t>Nuthurst Avenue</t>
  </si>
  <si>
    <t>Tia</t>
  </si>
  <si>
    <t>Conley</t>
  </si>
  <si>
    <t>Kari</t>
  </si>
  <si>
    <t>Yarbrough</t>
  </si>
  <si>
    <t>Edgill Street</t>
  </si>
  <si>
    <t>Tasia</t>
  </si>
  <si>
    <t>Briggs</t>
  </si>
  <si>
    <t>Ansdell Terrace</t>
  </si>
  <si>
    <t>Elnora</t>
  </si>
  <si>
    <t>Kent Place</t>
  </si>
  <si>
    <t>Cathey</t>
  </si>
  <si>
    <t>Glaserton Road</t>
  </si>
  <si>
    <t>Deborah</t>
  </si>
  <si>
    <t>Larson</t>
  </si>
  <si>
    <t>Sparrows Row</t>
  </si>
  <si>
    <t>Brigette</t>
  </si>
  <si>
    <t>Poonah Street</t>
  </si>
  <si>
    <t>Hilda</t>
  </si>
  <si>
    <t>Havant Road</t>
  </si>
  <si>
    <t>Jeffrey</t>
  </si>
  <si>
    <t>Palmer</t>
  </si>
  <si>
    <t>Carpenters Place</t>
  </si>
  <si>
    <t>Isle Of North Uist</t>
  </si>
  <si>
    <t>Tonette</t>
  </si>
  <si>
    <t>Humphrey</t>
  </si>
  <si>
    <t>Maurice Brown</t>
  </si>
  <si>
    <t>Nannette</t>
  </si>
  <si>
    <t>Clare Place</t>
  </si>
  <si>
    <t>Dewitt</t>
  </si>
  <si>
    <t>Lodge Close</t>
  </si>
  <si>
    <t>Serafina</t>
  </si>
  <si>
    <t>Marcus</t>
  </si>
  <si>
    <t>Meadowbank</t>
  </si>
  <si>
    <t>Tessa</t>
  </si>
  <si>
    <t>Kirby Grove</t>
  </si>
  <si>
    <t>Synthia</t>
  </si>
  <si>
    <t>Goins</t>
  </si>
  <si>
    <t>New North</t>
  </si>
  <si>
    <t>Margeret</t>
  </si>
  <si>
    <t>Prescott</t>
  </si>
  <si>
    <t>Warrior Square</t>
  </si>
  <si>
    <t>Ashley</t>
  </si>
  <si>
    <t>Fitzpatrick</t>
  </si>
  <si>
    <t>Inca Drive</t>
  </si>
  <si>
    <t>Lorene</t>
  </si>
  <si>
    <t>Sandwich</t>
  </si>
  <si>
    <t>Cleopatra</t>
  </si>
  <si>
    <t>Southern Road</t>
  </si>
  <si>
    <t>Wallington</t>
  </si>
  <si>
    <t>Emerita</t>
  </si>
  <si>
    <t>Patterson</t>
  </si>
  <si>
    <t>Bones Cottages</t>
  </si>
  <si>
    <t>Aberfeldy</t>
  </si>
  <si>
    <t>Juliet</t>
  </si>
  <si>
    <t>Tor Gardens</t>
  </si>
  <si>
    <t>Sherise</t>
  </si>
  <si>
    <t>Chapman</t>
  </si>
  <si>
    <t>Frobisher Cres</t>
  </si>
  <si>
    <t>Angelo</t>
  </si>
  <si>
    <t>Ludovick Walk</t>
  </si>
  <si>
    <t>Melina</t>
  </si>
  <si>
    <t>Givens</t>
  </si>
  <si>
    <t>Keats Parade</t>
  </si>
  <si>
    <t>Cassy</t>
  </si>
  <si>
    <t>Daniels</t>
  </si>
  <si>
    <t>Seyssel Street</t>
  </si>
  <si>
    <t>Shin</t>
  </si>
  <si>
    <t>Fernandez</t>
  </si>
  <si>
    <t>Marylebone Mews</t>
  </si>
  <si>
    <t>Norris</t>
  </si>
  <si>
    <t>Eclipse Road</t>
  </si>
  <si>
    <t>Babcock</t>
  </si>
  <si>
    <t>Aylesbury Close</t>
  </si>
  <si>
    <t>Ottery St. Mary</t>
  </si>
  <si>
    <t>Hill Street</t>
  </si>
  <si>
    <t>Shanel</t>
  </si>
  <si>
    <t>Garza</t>
  </si>
  <si>
    <t>Marley Close</t>
  </si>
  <si>
    <t>Lacresha</t>
  </si>
  <si>
    <t>Avery</t>
  </si>
  <si>
    <t>Kentmere Road</t>
  </si>
  <si>
    <t>Kathleen</t>
  </si>
  <si>
    <t>Blackmon</t>
  </si>
  <si>
    <t>Morden Road</t>
  </si>
  <si>
    <t>Curtis</t>
  </si>
  <si>
    <t>Well Cottage</t>
  </si>
  <si>
    <t>St. Asaph</t>
  </si>
  <si>
    <t>Estefana</t>
  </si>
  <si>
    <t>Frank</t>
  </si>
  <si>
    <t>Rhodesia Road</t>
  </si>
  <si>
    <t>Holman</t>
  </si>
  <si>
    <t>Dacre Road</t>
  </si>
  <si>
    <t>Sina</t>
  </si>
  <si>
    <t>Lorrimore Terrace</t>
  </si>
  <si>
    <t>Carly</t>
  </si>
  <si>
    <t>Boone</t>
  </si>
  <si>
    <t>Portbury Close</t>
  </si>
  <si>
    <t>Katelynn</t>
  </si>
  <si>
    <t>Pegwell Cottages</t>
  </si>
  <si>
    <t>Susan</t>
  </si>
  <si>
    <t>Penny Fields</t>
  </si>
  <si>
    <t>Tolbert</t>
  </si>
  <si>
    <t>Brunswick Mews</t>
  </si>
  <si>
    <t>Maryrose</t>
  </si>
  <si>
    <t>Agnew Street</t>
  </si>
  <si>
    <t>Vickers</t>
  </si>
  <si>
    <t>Randon Street</t>
  </si>
  <si>
    <t>Trinh</t>
  </si>
  <si>
    <t>Macauley Mews</t>
  </si>
  <si>
    <t>Burnham-On-Crouch</t>
  </si>
  <si>
    <t>Kathyrn</t>
  </si>
  <si>
    <t>Becklow Road</t>
  </si>
  <si>
    <t>Marian</t>
  </si>
  <si>
    <t>Grecian Crescent</t>
  </si>
  <si>
    <t>Ona</t>
  </si>
  <si>
    <t>Stratton</t>
  </si>
  <si>
    <t>Grove Hall</t>
  </si>
  <si>
    <t>Summer</t>
  </si>
  <si>
    <t>Knowles</t>
  </si>
  <si>
    <t>Paddock Passage</t>
  </si>
  <si>
    <t>Castro</t>
  </si>
  <si>
    <t>Barlow Street</t>
  </si>
  <si>
    <t>Dania</t>
  </si>
  <si>
    <t>Earls Yard</t>
  </si>
  <si>
    <t>Tyrell Street</t>
  </si>
  <si>
    <t>soila</t>
  </si>
  <si>
    <t>Grosvenor Villas</t>
  </si>
  <si>
    <t>Asley</t>
  </si>
  <si>
    <t>Coveland Cottage</t>
  </si>
  <si>
    <t>Zoraida</t>
  </si>
  <si>
    <t>Bruce</t>
  </si>
  <si>
    <t>Hawkwell Walk</t>
  </si>
  <si>
    <t>Jammie</t>
  </si>
  <si>
    <t>Pavilion Mews</t>
  </si>
  <si>
    <t>Woodruff</t>
  </si>
  <si>
    <t>Cline Road</t>
  </si>
  <si>
    <t>Faulk</t>
  </si>
  <si>
    <t>Parkside Gardens</t>
  </si>
  <si>
    <t>High Peak</t>
  </si>
  <si>
    <t>Hong</t>
  </si>
  <si>
    <t>Witherspoon</t>
  </si>
  <si>
    <t>Goad's Place</t>
  </si>
  <si>
    <t>Jonelle</t>
  </si>
  <si>
    <t>Mcmahon</t>
  </si>
  <si>
    <t>Thamesbank Place</t>
  </si>
  <si>
    <t>Lettie</t>
  </si>
  <si>
    <t>Pratt</t>
  </si>
  <si>
    <t>Broad Way</t>
  </si>
  <si>
    <t>Chante</t>
  </si>
  <si>
    <t>Pruitt</t>
  </si>
  <si>
    <t>William Bonney</t>
  </si>
  <si>
    <t>Sonya</t>
  </si>
  <si>
    <t>Dubois</t>
  </si>
  <si>
    <t>Antrim Road</t>
  </si>
  <si>
    <t>Lonna</t>
  </si>
  <si>
    <t>Sedding Street</t>
  </si>
  <si>
    <t>Holli</t>
  </si>
  <si>
    <t>Beal</t>
  </si>
  <si>
    <t>Draycott Mews</t>
  </si>
  <si>
    <t>Richard</t>
  </si>
  <si>
    <t>Lyvenden Road</t>
  </si>
  <si>
    <t>Rosewell</t>
  </si>
  <si>
    <t>Zetta</t>
  </si>
  <si>
    <t>Blenheim Road</t>
  </si>
  <si>
    <t>Rozanne</t>
  </si>
  <si>
    <t>May</t>
  </si>
  <si>
    <t>James's Market</t>
  </si>
  <si>
    <t>Tanna</t>
  </si>
  <si>
    <t>Watson</t>
  </si>
  <si>
    <t>Gladding Road</t>
  </si>
  <si>
    <t>Brampton</t>
  </si>
  <si>
    <t>Consuela</t>
  </si>
  <si>
    <t>Hilgrove Road</t>
  </si>
  <si>
    <t>Cherrie</t>
  </si>
  <si>
    <t>Rocha</t>
  </si>
  <si>
    <t>Moselle Avenue</t>
  </si>
  <si>
    <t>Danyelle</t>
  </si>
  <si>
    <t>Emery</t>
  </si>
  <si>
    <t>China Hall</t>
  </si>
  <si>
    <t>Kyra</t>
  </si>
  <si>
    <t>Cortez</t>
  </si>
  <si>
    <t>Chalfont Road</t>
  </si>
  <si>
    <t>Sandhurst</t>
  </si>
  <si>
    <t>Tressa</t>
  </si>
  <si>
    <t>Yazzie</t>
  </si>
  <si>
    <t>King Frederick</t>
  </si>
  <si>
    <t>Kirkdale Road</t>
  </si>
  <si>
    <t>Maragret</t>
  </si>
  <si>
    <t>Stokesley Street</t>
  </si>
  <si>
    <t>Clarisa</t>
  </si>
  <si>
    <t>Geiger</t>
  </si>
  <si>
    <t>Ashby Grove</t>
  </si>
  <si>
    <t>Birdie</t>
  </si>
  <si>
    <t>Bravo</t>
  </si>
  <si>
    <t>Blanchedowne</t>
  </si>
  <si>
    <t>Lavon</t>
  </si>
  <si>
    <t>Mcconnell</t>
  </si>
  <si>
    <t>Wards Wharf</t>
  </si>
  <si>
    <t>Lesha</t>
  </si>
  <si>
    <t>Means</t>
  </si>
  <si>
    <t>Meliot Road</t>
  </si>
  <si>
    <t>Lucilla</t>
  </si>
  <si>
    <t>Delacruz</t>
  </si>
  <si>
    <t>Great New</t>
  </si>
  <si>
    <t>Jonathan</t>
  </si>
  <si>
    <t>Roach</t>
  </si>
  <si>
    <t>Mr</t>
  </si>
  <si>
    <t>Lansdowne Road</t>
  </si>
  <si>
    <t>Kermit</t>
  </si>
  <si>
    <t>Lynch</t>
  </si>
  <si>
    <t>Wesley Square</t>
  </si>
  <si>
    <t>Garth</t>
  </si>
  <si>
    <t>Bowling</t>
  </si>
  <si>
    <t>Epsom Road</t>
  </si>
  <si>
    <t>Ken</t>
  </si>
  <si>
    <t>Bouchard</t>
  </si>
  <si>
    <t>Dale Green</t>
  </si>
  <si>
    <t>Peter</t>
  </si>
  <si>
    <t>Coleman</t>
  </si>
  <si>
    <t>Lovegrove Cottages</t>
  </si>
  <si>
    <t>Vincent</t>
  </si>
  <si>
    <t>Turner Avenue</t>
  </si>
  <si>
    <t>Nigel</t>
  </si>
  <si>
    <t>Appleby Road</t>
  </si>
  <si>
    <t>Judson</t>
  </si>
  <si>
    <t>Percy Mews</t>
  </si>
  <si>
    <t>Gretna</t>
  </si>
  <si>
    <t>Jerrell</t>
  </si>
  <si>
    <t>Hogue</t>
  </si>
  <si>
    <t>Verity Close</t>
  </si>
  <si>
    <t>Dirk</t>
  </si>
  <si>
    <t>Flood</t>
  </si>
  <si>
    <t>York Square</t>
  </si>
  <si>
    <t>Chas</t>
  </si>
  <si>
    <t>Kempshead Road</t>
  </si>
  <si>
    <t>Gwudon Lodge</t>
  </si>
  <si>
    <t>Jed</t>
  </si>
  <si>
    <t>Barnhart</t>
  </si>
  <si>
    <t>Sailsbury Villas</t>
  </si>
  <si>
    <t>Queen Place</t>
  </si>
  <si>
    <t>Bryce</t>
  </si>
  <si>
    <t>Ritter</t>
  </si>
  <si>
    <t>Paley Street</t>
  </si>
  <si>
    <t>Shultz</t>
  </si>
  <si>
    <t>Branford Terrace</t>
  </si>
  <si>
    <t>Jared</t>
  </si>
  <si>
    <t>Dale Row</t>
  </si>
  <si>
    <t>Pickens</t>
  </si>
  <si>
    <t>Homelands</t>
  </si>
  <si>
    <t>Crummock Gardens</t>
  </si>
  <si>
    <t>Philip</t>
  </si>
  <si>
    <t>Rushing</t>
  </si>
  <si>
    <t>Burdett Avenue</t>
  </si>
  <si>
    <t>Lamont</t>
  </si>
  <si>
    <t>Nunez</t>
  </si>
  <si>
    <t>Union Drive</t>
  </si>
  <si>
    <t>St. Albans</t>
  </si>
  <si>
    <t>Lange</t>
  </si>
  <si>
    <t>Ahmed</t>
  </si>
  <si>
    <t>Dahl</t>
  </si>
  <si>
    <t>Bangor Street</t>
  </si>
  <si>
    <t>Thomas Doyle</t>
  </si>
  <si>
    <t>Randell</t>
  </si>
  <si>
    <t>Dye</t>
  </si>
  <si>
    <t>Echo Heights</t>
  </si>
  <si>
    <t>Darnell</t>
  </si>
  <si>
    <t>Hasler Close</t>
  </si>
  <si>
    <t>Irvine</t>
  </si>
  <si>
    <t>Troy</t>
  </si>
  <si>
    <t>Harden</t>
  </si>
  <si>
    <t>Oldbury Place</t>
  </si>
  <si>
    <t>Spencer</t>
  </si>
  <si>
    <t>Faulkners Alley</t>
  </si>
  <si>
    <t>Brough</t>
  </si>
  <si>
    <t>Parker</t>
  </si>
  <si>
    <t>Goldcrest Mews</t>
  </si>
  <si>
    <t>Dorian</t>
  </si>
  <si>
    <t>Schmitz</t>
  </si>
  <si>
    <t>Wykeham Rise</t>
  </si>
  <si>
    <t>Wilbert</t>
  </si>
  <si>
    <t>Tapp Street</t>
  </si>
  <si>
    <t>Winston</t>
  </si>
  <si>
    <t>Daly</t>
  </si>
  <si>
    <t>Leafield Close</t>
  </si>
  <si>
    <t>Thaddeus</t>
  </si>
  <si>
    <t>Booker Close</t>
  </si>
  <si>
    <t>Brantley</t>
  </si>
  <si>
    <t>Colquhoun Place</t>
  </si>
  <si>
    <t>Jae</t>
  </si>
  <si>
    <t>Britannia Close</t>
  </si>
  <si>
    <t>Morton</t>
  </si>
  <si>
    <t>Brixton Station</t>
  </si>
  <si>
    <t>Mitch</t>
  </si>
  <si>
    <t>Prince</t>
  </si>
  <si>
    <t>Stockwell Terrace</t>
  </si>
  <si>
    <t>Alonso</t>
  </si>
  <si>
    <t>0</t>
  </si>
  <si>
    <t>Benthal Road</t>
  </si>
  <si>
    <t>Guillermo</t>
  </si>
  <si>
    <t>Giles</t>
  </si>
  <si>
    <t>Brackenbury Gardens</t>
  </si>
  <si>
    <t>Annan</t>
  </si>
  <si>
    <t>Adrian</t>
  </si>
  <si>
    <t>Sloane Court</t>
  </si>
  <si>
    <t>Brain</t>
  </si>
  <si>
    <t>Calloway</t>
  </si>
  <si>
    <t>Greenwood Terrace</t>
  </si>
  <si>
    <t>Chalfont St. Giles</t>
  </si>
  <si>
    <t>Starr</t>
  </si>
  <si>
    <t>Coke Street</t>
  </si>
  <si>
    <t>Ezekiel</t>
  </si>
  <si>
    <t>Trafalgar Square</t>
  </si>
  <si>
    <t>Josue</t>
  </si>
  <si>
    <t>Marrero</t>
  </si>
  <si>
    <t>Rev</t>
  </si>
  <si>
    <t>Courtleigh Gardens</t>
  </si>
  <si>
    <t>Adolfo</t>
  </si>
  <si>
    <t>Downing</t>
  </si>
  <si>
    <t>Esmerelda Road</t>
  </si>
  <si>
    <t>Armando</t>
  </si>
  <si>
    <t>Aftab Terrace</t>
  </si>
  <si>
    <t>Markus</t>
  </si>
  <si>
    <t>Seals</t>
  </si>
  <si>
    <t>Redcliffe Mews</t>
  </si>
  <si>
    <t>Swift</t>
  </si>
  <si>
    <t>Hambledown Chase</t>
  </si>
  <si>
    <t>Graham</t>
  </si>
  <si>
    <t>m</t>
  </si>
  <si>
    <t>Shepperton Street</t>
  </si>
  <si>
    <t>Shoreham-By-Sea</t>
  </si>
  <si>
    <t>Dominique</t>
  </si>
  <si>
    <t>Zamora</t>
  </si>
  <si>
    <t>Sanders Buildings</t>
  </si>
  <si>
    <t>Rodger</t>
  </si>
  <si>
    <t>Meyer</t>
  </si>
  <si>
    <t>Edwards Cottages</t>
  </si>
  <si>
    <t>Gerald</t>
  </si>
  <si>
    <t>Buckner</t>
  </si>
  <si>
    <t>Perry Avenue</t>
  </si>
  <si>
    <t>Derrick</t>
  </si>
  <si>
    <t>Ruffin</t>
  </si>
  <si>
    <t>Capel Road</t>
  </si>
  <si>
    <t>Ashworth Road</t>
  </si>
  <si>
    <t>Shaw</t>
  </si>
  <si>
    <t>Marden Road</t>
  </si>
  <si>
    <t>Nickerson</t>
  </si>
  <si>
    <t>Dartford Street</t>
  </si>
  <si>
    <t>Jerrod</t>
  </si>
  <si>
    <t>Xiong</t>
  </si>
  <si>
    <t>Kimberley Gardens</t>
  </si>
  <si>
    <t>Alden</t>
  </si>
  <si>
    <t>Westholm</t>
  </si>
  <si>
    <t>Cokers Lane</t>
  </si>
  <si>
    <t>Raul</t>
  </si>
  <si>
    <t>Sterling</t>
  </si>
  <si>
    <t>Oxgate Court</t>
  </si>
  <si>
    <t>Joshua</t>
  </si>
  <si>
    <t>Leary</t>
  </si>
  <si>
    <t>Edmund Place</t>
  </si>
  <si>
    <t>Lamar</t>
  </si>
  <si>
    <t>Naquin</t>
  </si>
  <si>
    <t>Walton Terrace</t>
  </si>
  <si>
    <t>Andreas</t>
  </si>
  <si>
    <t>Holt</t>
  </si>
  <si>
    <t>male</t>
  </si>
  <si>
    <t>Stoneyard Place</t>
  </si>
  <si>
    <t>Freddie</t>
  </si>
  <si>
    <t>Leathermarket Court</t>
  </si>
  <si>
    <t>Rolando</t>
  </si>
  <si>
    <t>Southholme Close</t>
  </si>
  <si>
    <t>Jan</t>
  </si>
  <si>
    <t>Cannon</t>
  </si>
  <si>
    <t>Berryfield Street</t>
  </si>
  <si>
    <t>Rayford</t>
  </si>
  <si>
    <t>Merritt</t>
  </si>
  <si>
    <t>Roland Villas</t>
  </si>
  <si>
    <t>Danilo</t>
  </si>
  <si>
    <t>Riley</t>
  </si>
  <si>
    <t>Spring Mount</t>
  </si>
  <si>
    <t>Spalding</t>
  </si>
  <si>
    <t>Passmore Street</t>
  </si>
  <si>
    <t>Andover</t>
  </si>
  <si>
    <t>Arnoldo</t>
  </si>
  <si>
    <t>Parkdale Road</t>
  </si>
  <si>
    <t>East Place</t>
  </si>
  <si>
    <t>Louis</t>
  </si>
  <si>
    <t>Leeson Road</t>
  </si>
  <si>
    <t>Scottie</t>
  </si>
  <si>
    <t>Findon Close</t>
  </si>
  <si>
    <t>Felipe</t>
  </si>
  <si>
    <t>Inman</t>
  </si>
  <si>
    <t>Domenic</t>
  </si>
  <si>
    <t>Reed</t>
  </si>
  <si>
    <t>Francis Court</t>
  </si>
  <si>
    <t>Malcolm</t>
  </si>
  <si>
    <t>Mahoney</t>
  </si>
  <si>
    <t>Beckett Street</t>
  </si>
  <si>
    <t>Emil</t>
  </si>
  <si>
    <t>Lund</t>
  </si>
  <si>
    <t>Leaf Grove</t>
  </si>
  <si>
    <t>Booker</t>
  </si>
  <si>
    <t>Knights Chambers</t>
  </si>
  <si>
    <t>Alejandro</t>
  </si>
  <si>
    <t>Vine Place</t>
  </si>
  <si>
    <t>CLIFTON</t>
  </si>
  <si>
    <t>Shere Road</t>
  </si>
  <si>
    <t>Pembroke</t>
  </si>
  <si>
    <t>Margarito</t>
  </si>
  <si>
    <t>Taunton Avenue</t>
  </si>
  <si>
    <t>Gerardo</t>
  </si>
  <si>
    <t>Stokes</t>
  </si>
  <si>
    <t>Sturdys Cottage</t>
  </si>
  <si>
    <t>Memess Path</t>
  </si>
  <si>
    <t>Walker</t>
  </si>
  <si>
    <t>Cormier</t>
  </si>
  <si>
    <t>Lower Woolwich</t>
  </si>
  <si>
    <t>Olen</t>
  </si>
  <si>
    <t>Pugh</t>
  </si>
  <si>
    <t>Doctor Street</t>
  </si>
  <si>
    <t>Herrera</t>
  </si>
  <si>
    <t>Torrington Villas</t>
  </si>
  <si>
    <t>Colby</t>
  </si>
  <si>
    <t>Quentin</t>
  </si>
  <si>
    <t>Lugo</t>
  </si>
  <si>
    <t>Buckmaster Road</t>
  </si>
  <si>
    <t>David</t>
  </si>
  <si>
    <t>Julian Avenue</t>
  </si>
  <si>
    <t>Wayne</t>
  </si>
  <si>
    <t>Logan</t>
  </si>
  <si>
    <t>Homer Street</t>
  </si>
  <si>
    <t>Lauren</t>
  </si>
  <si>
    <t>Hardwicke Villas</t>
  </si>
  <si>
    <t>Jordon</t>
  </si>
  <si>
    <t>Chambers</t>
  </si>
  <si>
    <t>Ravensbury Road</t>
  </si>
  <si>
    <t>Arron</t>
  </si>
  <si>
    <t>Donahue</t>
  </si>
  <si>
    <t>Messeter Place</t>
  </si>
  <si>
    <t>Waylon</t>
  </si>
  <si>
    <t>Brady</t>
  </si>
  <si>
    <t>Luttrell Avenue</t>
  </si>
  <si>
    <t>Nestor</t>
  </si>
  <si>
    <t>Goldsmith</t>
  </si>
  <si>
    <t>Blackett Street</t>
  </si>
  <si>
    <t>Otha</t>
  </si>
  <si>
    <t>Lyme Grove</t>
  </si>
  <si>
    <t>Chris</t>
  </si>
  <si>
    <t>Hanley</t>
  </si>
  <si>
    <t>Leamington Villas</t>
  </si>
  <si>
    <t>Jerome</t>
  </si>
  <si>
    <t>Lujan</t>
  </si>
  <si>
    <t>Waterfield Close</t>
  </si>
  <si>
    <t>Vardens Road</t>
  </si>
  <si>
    <t>Maximo</t>
  </si>
  <si>
    <t>Deepdene Road</t>
  </si>
  <si>
    <t>Hipolito</t>
  </si>
  <si>
    <t>Kelfield Mews</t>
  </si>
  <si>
    <t>Barnet</t>
  </si>
  <si>
    <t>Donovan</t>
  </si>
  <si>
    <t>Saldana</t>
  </si>
  <si>
    <t>Knightly Court</t>
  </si>
  <si>
    <t>Boat Of Garten</t>
  </si>
  <si>
    <t>Deandre</t>
  </si>
  <si>
    <t>Choi</t>
  </si>
  <si>
    <t>Theodore Road</t>
  </si>
  <si>
    <t>Steve</t>
  </si>
  <si>
    <t>Bower</t>
  </si>
  <si>
    <t>Grovehall Terrace</t>
  </si>
  <si>
    <t>Albert</t>
  </si>
  <si>
    <t>Lorrimore Street</t>
  </si>
  <si>
    <t>Agustin</t>
  </si>
  <si>
    <t>Schafer</t>
  </si>
  <si>
    <t>Tritton Street</t>
  </si>
  <si>
    <t>Rodrick</t>
  </si>
  <si>
    <t>Kingsmead Avenue</t>
  </si>
  <si>
    <t>Buster</t>
  </si>
  <si>
    <t>Snider</t>
  </si>
  <si>
    <t>Autumn Street</t>
  </si>
  <si>
    <t>Orville</t>
  </si>
  <si>
    <t>Brompton Terrace</t>
  </si>
  <si>
    <t>West Row</t>
  </si>
  <si>
    <t>Kington</t>
  </si>
  <si>
    <t>Hardens Manorway</t>
  </si>
  <si>
    <t>Bush</t>
  </si>
  <si>
    <t>Charles Grinling</t>
  </si>
  <si>
    <t>Stacey</t>
  </si>
  <si>
    <t>Haarlem Road</t>
  </si>
  <si>
    <t>Landon</t>
  </si>
  <si>
    <t>Berry</t>
  </si>
  <si>
    <t>Claybrook Close</t>
  </si>
  <si>
    <t>Blair</t>
  </si>
  <si>
    <t>Sidney Cottages</t>
  </si>
  <si>
    <t>Doty</t>
  </si>
  <si>
    <t>Darlington Place</t>
  </si>
  <si>
    <t>Holcomb</t>
  </si>
  <si>
    <t>West Drive</t>
  </si>
  <si>
    <t>Isle Of Coll</t>
  </si>
  <si>
    <t>Rhett</t>
  </si>
  <si>
    <t>Melvin</t>
  </si>
  <si>
    <t>Glongall Terrace</t>
  </si>
  <si>
    <t>Rock</t>
  </si>
  <si>
    <t>Lewis</t>
  </si>
  <si>
    <t>Pancras Street</t>
  </si>
  <si>
    <t>Burston Villas</t>
  </si>
  <si>
    <t>Maldon</t>
  </si>
  <si>
    <t>Virginia Stone</t>
  </si>
  <si>
    <t>Joan</t>
  </si>
  <si>
    <t>Rossi</t>
  </si>
  <si>
    <t>Plum Lane</t>
  </si>
  <si>
    <t>Fermin</t>
  </si>
  <si>
    <t>Esmond Street</t>
  </si>
  <si>
    <t>Kim</t>
  </si>
  <si>
    <t>Osnaburgh Street</t>
  </si>
  <si>
    <t>Isle Of Scalpay</t>
  </si>
  <si>
    <t>Normand</t>
  </si>
  <si>
    <t>Delarosa</t>
  </si>
  <si>
    <t>Ongar</t>
  </si>
  <si>
    <t>willard</t>
  </si>
  <si>
    <t>Rojas</t>
  </si>
  <si>
    <t>Alcester Crescent</t>
  </si>
  <si>
    <t>Lozano</t>
  </si>
  <si>
    <t>Whittington Road</t>
  </si>
  <si>
    <t>leon</t>
  </si>
  <si>
    <t>Gallegos</t>
  </si>
  <si>
    <t>Lyndon</t>
  </si>
  <si>
    <t>Chappell</t>
  </si>
  <si>
    <t>Holmshaw Close</t>
  </si>
  <si>
    <t>Linwood</t>
  </si>
  <si>
    <t>Fryatt Road</t>
  </si>
  <si>
    <t>Gonzalo</t>
  </si>
  <si>
    <t>Ransom</t>
  </si>
  <si>
    <t>Tollington Place</t>
  </si>
  <si>
    <t>Curt</t>
  </si>
  <si>
    <t>Cromwell Road</t>
  </si>
  <si>
    <t>Luciano</t>
  </si>
  <si>
    <t>Ferriby Close</t>
  </si>
  <si>
    <t>Penrith</t>
  </si>
  <si>
    <t>Tommie</t>
  </si>
  <si>
    <t>Buck</t>
  </si>
  <si>
    <t>Fitchet's Court</t>
  </si>
  <si>
    <t>Ervin</t>
  </si>
  <si>
    <t>Eswyn Road</t>
  </si>
  <si>
    <t>Monty</t>
  </si>
  <si>
    <t>Mccormick</t>
  </si>
  <si>
    <t>Southgate Business</t>
  </si>
  <si>
    <t>Grant Close</t>
  </si>
  <si>
    <t>Jay</t>
  </si>
  <si>
    <t>Meeks</t>
  </si>
  <si>
    <t>Brodlove Lane</t>
  </si>
  <si>
    <t>Francesco</t>
  </si>
  <si>
    <t>Trust Walk</t>
  </si>
  <si>
    <t>Aaron</t>
  </si>
  <si>
    <t>Clements</t>
  </si>
  <si>
    <t>Streathbourne Road</t>
  </si>
  <si>
    <t>Dailey</t>
  </si>
  <si>
    <t>Westfield Way</t>
  </si>
  <si>
    <t>Isle Of Jura</t>
  </si>
  <si>
    <t>Dryburgh Gardens</t>
  </si>
  <si>
    <t>Erin</t>
  </si>
  <si>
    <t>Mayes</t>
  </si>
  <si>
    <t>Cedars</t>
  </si>
  <si>
    <t>Lytcott Grove</t>
  </si>
  <si>
    <t>Samual</t>
  </si>
  <si>
    <t>Northumberland Terrace</t>
  </si>
  <si>
    <t>Pete</t>
  </si>
  <si>
    <t>Hall</t>
  </si>
  <si>
    <t>Lancer Square</t>
  </si>
  <si>
    <t>Cory</t>
  </si>
  <si>
    <t>Ron</t>
  </si>
  <si>
    <t>Wilkerson</t>
  </si>
  <si>
    <t>Countess Road</t>
  </si>
  <si>
    <t>Aguirre</t>
  </si>
  <si>
    <t>Bromells Buildings</t>
  </si>
  <si>
    <t>Carver</t>
  </si>
  <si>
    <t>Nightingale Close</t>
  </si>
  <si>
    <t>Mariano</t>
  </si>
  <si>
    <t>Clifford Street</t>
  </si>
  <si>
    <t>Roscoe</t>
  </si>
  <si>
    <t>Cantu</t>
  </si>
  <si>
    <t>Bridges Street</t>
  </si>
  <si>
    <t>Mold</t>
  </si>
  <si>
    <t>Rey</t>
  </si>
  <si>
    <t>Stanswood Gardens</t>
  </si>
  <si>
    <t>Dalton</t>
  </si>
  <si>
    <t>Canal Wharf</t>
  </si>
  <si>
    <t>Preston</t>
  </si>
  <si>
    <t>Moser</t>
  </si>
  <si>
    <t>Culford Mews</t>
  </si>
  <si>
    <t>Israel</t>
  </si>
  <si>
    <t>Kirkdale Corner</t>
  </si>
  <si>
    <t>Robby</t>
  </si>
  <si>
    <t>Frostic Place</t>
  </si>
  <si>
    <t>Malik</t>
  </si>
  <si>
    <t>Swanson</t>
  </si>
  <si>
    <t>Horsmonden Road</t>
  </si>
  <si>
    <t>Filiberto</t>
  </si>
  <si>
    <t>Crown Dale</t>
  </si>
  <si>
    <t>Ward</t>
  </si>
  <si>
    <t>Golderton</t>
  </si>
  <si>
    <t>Barry</t>
  </si>
  <si>
    <t>Eldon</t>
  </si>
  <si>
    <t>Shrubbery Close</t>
  </si>
  <si>
    <t>Pat</t>
  </si>
  <si>
    <t>Chu</t>
  </si>
  <si>
    <t>India Road</t>
  </si>
  <si>
    <t>Pakeman Street</t>
  </si>
  <si>
    <t>Noe</t>
  </si>
  <si>
    <t>Suggs</t>
  </si>
  <si>
    <t>Trollope Street</t>
  </si>
  <si>
    <t>Edmundo</t>
  </si>
  <si>
    <t>Fitzgerald</t>
  </si>
  <si>
    <t>Mal e</t>
  </si>
  <si>
    <t>Halcrow Street</t>
  </si>
  <si>
    <t>Benjamin</t>
  </si>
  <si>
    <t>Dodson</t>
  </si>
  <si>
    <t>Burton</t>
  </si>
  <si>
    <t>Telford Avenue</t>
  </si>
  <si>
    <t>Vincenzo</t>
  </si>
  <si>
    <t>Whitehall Yard</t>
  </si>
  <si>
    <t>Orval</t>
  </si>
  <si>
    <t>Blount</t>
  </si>
  <si>
    <t>Well Grove</t>
  </si>
  <si>
    <t>Maynard</t>
  </si>
  <si>
    <t>Mcmillan</t>
  </si>
  <si>
    <t>Gunter Grove</t>
  </si>
  <si>
    <t>Rodrigo</t>
  </si>
  <si>
    <t>Holbein Mews</t>
  </si>
  <si>
    <t>Leo</t>
  </si>
  <si>
    <t>New Bond</t>
  </si>
  <si>
    <t>Edith Green</t>
  </si>
  <si>
    <t>Jame</t>
  </si>
  <si>
    <t>Taplow Street</t>
  </si>
  <si>
    <t>Cristobal</t>
  </si>
  <si>
    <t>Tuckers Rents</t>
  </si>
  <si>
    <t>Jim</t>
  </si>
  <si>
    <t>Adair</t>
  </si>
  <si>
    <t>Priors Dean</t>
  </si>
  <si>
    <t>Gaylord</t>
  </si>
  <si>
    <t>Lopez</t>
  </si>
  <si>
    <t>Trehurst Street</t>
  </si>
  <si>
    <t>Merlin</t>
  </si>
  <si>
    <t>Bradshaws Close</t>
  </si>
  <si>
    <t>Amelia Street</t>
  </si>
  <si>
    <t>Stevie</t>
  </si>
  <si>
    <t>Clonmore Street</t>
  </si>
  <si>
    <t>Garfield</t>
  </si>
  <si>
    <t>Dulwich High</t>
  </si>
  <si>
    <t>Marlow</t>
  </si>
  <si>
    <t>Cyril</t>
  </si>
  <si>
    <t>Rubio</t>
  </si>
  <si>
    <t>Sandringham Close</t>
  </si>
  <si>
    <t>Reggie</t>
  </si>
  <si>
    <t>Hawkins</t>
  </si>
  <si>
    <t>Harrow Manor</t>
  </si>
  <si>
    <t>Truman</t>
  </si>
  <si>
    <t>Mccall</t>
  </si>
  <si>
    <t>Rotherwick Hill</t>
  </si>
  <si>
    <t>Stan</t>
  </si>
  <si>
    <t>Little Cloisters</t>
  </si>
  <si>
    <t>Keneth</t>
  </si>
  <si>
    <t>Shipley</t>
  </si>
  <si>
    <t>Aeroville</t>
  </si>
  <si>
    <t>Callington</t>
  </si>
  <si>
    <t>Garland</t>
  </si>
  <si>
    <t>Bell Alley</t>
  </si>
  <si>
    <t>Phil</t>
  </si>
  <si>
    <t>Everards Place</t>
  </si>
  <si>
    <t>Gordon</t>
  </si>
  <si>
    <t>Christopher</t>
  </si>
  <si>
    <t>The Grove</t>
  </si>
  <si>
    <t>Russel</t>
  </si>
  <si>
    <t>Spa Green</t>
  </si>
  <si>
    <t>Manual</t>
  </si>
  <si>
    <t>Regent Street</t>
  </si>
  <si>
    <t>Lawerence</t>
  </si>
  <si>
    <t>Phipps</t>
  </si>
  <si>
    <t>Hilton House</t>
  </si>
  <si>
    <t>Rex</t>
  </si>
  <si>
    <t>Arlesey Close</t>
  </si>
  <si>
    <t>Aubrey</t>
  </si>
  <si>
    <t>Woodward</t>
  </si>
  <si>
    <t>Rock Green</t>
  </si>
  <si>
    <t>Hyman</t>
  </si>
  <si>
    <t>Loughbourough Park</t>
  </si>
  <si>
    <t>Willow Gardens</t>
  </si>
  <si>
    <t>Barr</t>
  </si>
  <si>
    <t>Sterling Close</t>
  </si>
  <si>
    <t>Millard</t>
  </si>
  <si>
    <t>Crowley</t>
  </si>
  <si>
    <t>Dovercourt Estate</t>
  </si>
  <si>
    <t>Stourport-On-Severn</t>
  </si>
  <si>
    <t>Hobart Place</t>
  </si>
  <si>
    <t>Kingston Upon Thames</t>
  </si>
  <si>
    <t>Hank</t>
  </si>
  <si>
    <t>Queens Elm</t>
  </si>
  <si>
    <t>Gregg</t>
  </si>
  <si>
    <t>Orr</t>
  </si>
  <si>
    <t>Eaton Lane</t>
  </si>
  <si>
    <t>Terry</t>
  </si>
  <si>
    <t>Pasteur Gardens</t>
  </si>
  <si>
    <t>Frinton-On-Sea</t>
  </si>
  <si>
    <t>Glen</t>
  </si>
  <si>
    <t>Grange Lodge</t>
  </si>
  <si>
    <t>Cummings</t>
  </si>
  <si>
    <t>Christopher Street</t>
  </si>
  <si>
    <t>Darrell</t>
  </si>
  <si>
    <t>Rowell</t>
  </si>
  <si>
    <t>Pardon Street</t>
  </si>
  <si>
    <t>Nathaniel</t>
  </si>
  <si>
    <t>Geneva Court</t>
  </si>
  <si>
    <t>Hubert</t>
  </si>
  <si>
    <t>Tanner</t>
  </si>
  <si>
    <t>Gutteridge Court</t>
  </si>
  <si>
    <t>Isaiah</t>
  </si>
  <si>
    <t>Hamm</t>
  </si>
  <si>
    <t>Earles Cottages</t>
  </si>
  <si>
    <t>Nolan</t>
  </si>
  <si>
    <t>Akins</t>
  </si>
  <si>
    <t>Royal Victoria</t>
  </si>
  <si>
    <t>Blaine</t>
  </si>
  <si>
    <t>Blake</t>
  </si>
  <si>
    <t>Trinity Lane</t>
  </si>
  <si>
    <t>Tobin</t>
  </si>
  <si>
    <t>Balliol Road</t>
  </si>
  <si>
    <t>Basil</t>
  </si>
  <si>
    <t>Chelsworth Drive</t>
  </si>
  <si>
    <t>Marc</t>
  </si>
  <si>
    <t>Oakley</t>
  </si>
  <si>
    <t>Station Crescent</t>
  </si>
  <si>
    <t>Jeffery</t>
  </si>
  <si>
    <t>Pace</t>
  </si>
  <si>
    <t>Loddige's Terrace</t>
  </si>
  <si>
    <t>Dwain</t>
  </si>
  <si>
    <t>Nassau Place</t>
  </si>
  <si>
    <t>Don</t>
  </si>
  <si>
    <t>Crowell</t>
  </si>
  <si>
    <t>Marsland Close</t>
  </si>
  <si>
    <t>Shipston-On-Stour</t>
  </si>
  <si>
    <t>Lynwood</t>
  </si>
  <si>
    <t>Mckay</t>
  </si>
  <si>
    <t>Minet Road</t>
  </si>
  <si>
    <t>Trig Lane</t>
  </si>
  <si>
    <t>Parterstia Place</t>
  </si>
  <si>
    <t>Farlton Road</t>
  </si>
  <si>
    <t>Faustino</t>
  </si>
  <si>
    <t>Saxfield Street</t>
  </si>
  <si>
    <t>Milan</t>
  </si>
  <si>
    <t>Frazer Street</t>
  </si>
  <si>
    <t>Leonardo</t>
  </si>
  <si>
    <t>Dunlap</t>
  </si>
  <si>
    <t>Haverstock Road</t>
  </si>
  <si>
    <t>Keven</t>
  </si>
  <si>
    <t>Champagne</t>
  </si>
  <si>
    <t>Royal Tent</t>
  </si>
  <si>
    <t>Robinson</t>
  </si>
  <si>
    <t>Nancy Street</t>
  </si>
  <si>
    <t>Bures</t>
  </si>
  <si>
    <t>Jonas</t>
  </si>
  <si>
    <t>Quinones</t>
  </si>
  <si>
    <t>Dunfield Road</t>
  </si>
  <si>
    <t>Ty</t>
  </si>
  <si>
    <t>Great Guilford</t>
  </si>
  <si>
    <t>Corbett</t>
  </si>
  <si>
    <t>Southcombe Street</t>
  </si>
  <si>
    <t>Brad</t>
  </si>
  <si>
    <t>Mims</t>
  </si>
  <si>
    <t>Fairfax Road</t>
  </si>
  <si>
    <t>Matthew</t>
  </si>
  <si>
    <t>Granary Road</t>
  </si>
  <si>
    <t>Scot</t>
  </si>
  <si>
    <t>Copper Mead</t>
  </si>
  <si>
    <t>Theo</t>
  </si>
  <si>
    <t>Evelyn Mews</t>
  </si>
  <si>
    <t>Winford</t>
  </si>
  <si>
    <t>Teague</t>
  </si>
  <si>
    <t>Ellaline Road</t>
  </si>
  <si>
    <t>Charley</t>
  </si>
  <si>
    <t>Beckway Street</t>
  </si>
  <si>
    <t>Rufus</t>
  </si>
  <si>
    <t>Cardenas</t>
  </si>
  <si>
    <t>Goulston Square</t>
  </si>
  <si>
    <t>Columbus</t>
  </si>
  <si>
    <t>Jacksons Lane</t>
  </si>
  <si>
    <t>Edward Road</t>
  </si>
  <si>
    <t>Rocco</t>
  </si>
  <si>
    <t>Geoffrey Close</t>
  </si>
  <si>
    <t>Jude</t>
  </si>
  <si>
    <t>Rush</t>
  </si>
  <si>
    <t>Maddison Villas</t>
  </si>
  <si>
    <t>Denmead Way</t>
  </si>
  <si>
    <t>Garry</t>
  </si>
  <si>
    <t>Holliday</t>
  </si>
  <si>
    <t>Lanbury Road</t>
  </si>
  <si>
    <t>Lower Gun</t>
  </si>
  <si>
    <t>Zachery</t>
  </si>
  <si>
    <t>Kaufman</t>
  </si>
  <si>
    <t>Frankfurt Road</t>
  </si>
  <si>
    <t>Von</t>
  </si>
  <si>
    <t>Humberstone Road</t>
  </si>
  <si>
    <t>Portinscale Road</t>
  </si>
  <si>
    <t>Madrid</t>
  </si>
  <si>
    <t>Reading Lane</t>
  </si>
  <si>
    <t>Rodgers</t>
  </si>
  <si>
    <t>John Adam</t>
  </si>
  <si>
    <t>Gibraltar Court</t>
  </si>
  <si>
    <t>Everette</t>
  </si>
  <si>
    <t>Barton</t>
  </si>
  <si>
    <t>Hobbs Place</t>
  </si>
  <si>
    <t>Willie</t>
  </si>
  <si>
    <t>Jarvis</t>
  </si>
  <si>
    <t>Bramble Gardens</t>
  </si>
  <si>
    <t>Montoya</t>
  </si>
  <si>
    <t>Shepherdess Place</t>
  </si>
  <si>
    <t>Bartle Avenue</t>
  </si>
  <si>
    <t>Sarah's Place</t>
  </si>
  <si>
    <t>Weldon</t>
  </si>
  <si>
    <t>Hatcliffes Alms</t>
  </si>
  <si>
    <t>Ignacio</t>
  </si>
  <si>
    <t>Normanton Park</t>
  </si>
  <si>
    <t>Harry</t>
  </si>
  <si>
    <t>Masslands Cottage</t>
  </si>
  <si>
    <t>Chance</t>
  </si>
  <si>
    <t>Sherwood Villas</t>
  </si>
  <si>
    <t>Carlton</t>
  </si>
  <si>
    <t>Meier</t>
  </si>
  <si>
    <t>Hambledon Gardens</t>
  </si>
  <si>
    <t>Bennie</t>
  </si>
  <si>
    <t>Coupland Terrace</t>
  </si>
  <si>
    <t>Calvert</t>
  </si>
  <si>
    <t>Radbourne Road</t>
  </si>
  <si>
    <t>Spears</t>
  </si>
  <si>
    <t>Ceres Road</t>
  </si>
  <si>
    <t>Jon</t>
  </si>
  <si>
    <t>Foote</t>
  </si>
  <si>
    <t>Crabtree Walk</t>
  </si>
  <si>
    <t>Raymon</t>
  </si>
  <si>
    <t>Balben Path</t>
  </si>
  <si>
    <t>Isaias</t>
  </si>
  <si>
    <t>Spangler</t>
  </si>
  <si>
    <t>Haysleigh Gardens</t>
  </si>
  <si>
    <t>Genaro</t>
  </si>
  <si>
    <t>Moulen House</t>
  </si>
  <si>
    <t>Alison Close</t>
  </si>
  <si>
    <t>King'S Lynn</t>
  </si>
  <si>
    <t>Kareem</t>
  </si>
  <si>
    <t>Hutchison</t>
  </si>
  <si>
    <t>Holborn</t>
  </si>
  <si>
    <t>Myles</t>
  </si>
  <si>
    <t>Friars Road</t>
  </si>
  <si>
    <t>Isle Of South Uist</t>
  </si>
  <si>
    <t>Bradley</t>
  </si>
  <si>
    <t>Lloyd</t>
  </si>
  <si>
    <t>Farnborough Way</t>
  </si>
  <si>
    <t>Clyde</t>
  </si>
  <si>
    <t>Diggs</t>
  </si>
  <si>
    <t>Brockley Hall</t>
  </si>
  <si>
    <t>dylan</t>
  </si>
  <si>
    <t>Hoyt</t>
  </si>
  <si>
    <t>Garden Close</t>
  </si>
  <si>
    <t>Lee-On-The-Solent</t>
  </si>
  <si>
    <t>Dewayne</t>
  </si>
  <si>
    <t>Claps Gate</t>
  </si>
  <si>
    <t>Alonzo</t>
  </si>
  <si>
    <t>Rodrigues</t>
  </si>
  <si>
    <t>Pierrepoint Road</t>
  </si>
  <si>
    <t>Jewel</t>
  </si>
  <si>
    <t>Oakes</t>
  </si>
  <si>
    <t>Lobelia Close</t>
  </si>
  <si>
    <t>Amies Street</t>
  </si>
  <si>
    <t>Orlando</t>
  </si>
  <si>
    <t>Hooker</t>
  </si>
  <si>
    <t>Ottaway Street</t>
  </si>
  <si>
    <t>Irvin</t>
  </si>
  <si>
    <t>Sawyer</t>
  </si>
  <si>
    <t>Stanton</t>
  </si>
  <si>
    <t>Walls</t>
  </si>
  <si>
    <t>Malthouse Drive</t>
  </si>
  <si>
    <t>Connors</t>
  </si>
  <si>
    <t>Boyd Street</t>
  </si>
  <si>
    <t>bob</t>
  </si>
  <si>
    <t>Lara</t>
  </si>
  <si>
    <t>Albert Avenue</t>
  </si>
  <si>
    <t>Lincoln</t>
  </si>
  <si>
    <t>Lessar Avenue</t>
  </si>
  <si>
    <t>Thad</t>
  </si>
  <si>
    <t>Frazier</t>
  </si>
  <si>
    <t>Blaker Road</t>
  </si>
  <si>
    <t>Goldman</t>
  </si>
  <si>
    <t>Southampton Mews</t>
  </si>
  <si>
    <t>Westhill</t>
  </si>
  <si>
    <t>Delmer</t>
  </si>
  <si>
    <t>Emerson Street</t>
  </si>
  <si>
    <t>Brewer</t>
  </si>
  <si>
    <t>Garrick Avenue</t>
  </si>
  <si>
    <t>Hershel</t>
  </si>
  <si>
    <t>North Dulwich</t>
  </si>
  <si>
    <t>Toby</t>
  </si>
  <si>
    <t>Gagnon</t>
  </si>
  <si>
    <t>St Crispins</t>
  </si>
  <si>
    <t>Griffin</t>
  </si>
  <si>
    <t>Selwood Place</t>
  </si>
  <si>
    <t>Milford</t>
  </si>
  <si>
    <t>Uverdale Road</t>
  </si>
  <si>
    <t>Stewart</t>
  </si>
  <si>
    <t>Chambon Place</t>
  </si>
  <si>
    <t>Faringford Road</t>
  </si>
  <si>
    <t>Leopoldo</t>
  </si>
  <si>
    <t>Sanctuary Buildings</t>
  </si>
  <si>
    <t>Orlando Villas</t>
  </si>
  <si>
    <t>Terence</t>
  </si>
  <si>
    <t>Jordan</t>
  </si>
  <si>
    <t>Cowthorpe Road</t>
  </si>
  <si>
    <t>Salvatore</t>
  </si>
  <si>
    <t>Jacobs</t>
  </si>
  <si>
    <t>Oxford Close</t>
  </si>
  <si>
    <t>Casey</t>
  </si>
  <si>
    <t>Crawford</t>
  </si>
  <si>
    <t>Anns Row</t>
  </si>
  <si>
    <t>Elmo</t>
  </si>
  <si>
    <t>Kendrick</t>
  </si>
  <si>
    <t>Margery Street</t>
  </si>
  <si>
    <t>Colyton</t>
  </si>
  <si>
    <t>Bright Street</t>
  </si>
  <si>
    <t>Lon</t>
  </si>
  <si>
    <t>Rudd</t>
  </si>
  <si>
    <t>St Bartholomew</t>
  </si>
  <si>
    <t>Cheadle</t>
  </si>
  <si>
    <t>Bartley</t>
  </si>
  <si>
    <t>Portsmouth Road</t>
  </si>
  <si>
    <t>Darin</t>
  </si>
  <si>
    <t>Wharton Street</t>
  </si>
  <si>
    <t>Medina</t>
  </si>
  <si>
    <t>Eyr Court</t>
  </si>
  <si>
    <t>Marquis</t>
  </si>
  <si>
    <t>Silvenhall</t>
  </si>
  <si>
    <t>Schultz</t>
  </si>
  <si>
    <t>Ambrose Close</t>
  </si>
  <si>
    <t>Valance Avenue</t>
  </si>
  <si>
    <t>Broughton-In-Furness</t>
  </si>
  <si>
    <t>HOSKINS</t>
  </si>
  <si>
    <t>Ashcroft Road</t>
  </si>
  <si>
    <t>Rashad</t>
  </si>
  <si>
    <t>Egan</t>
  </si>
  <si>
    <t>Conington Road</t>
  </si>
  <si>
    <t>Olney</t>
  </si>
  <si>
    <t>Leeland Road</t>
  </si>
  <si>
    <t>Federico</t>
  </si>
  <si>
    <t>Sherwood</t>
  </si>
  <si>
    <t>Vaudeville Court</t>
  </si>
  <si>
    <t>Isiah</t>
  </si>
  <si>
    <t>North Passage</t>
  </si>
  <si>
    <t>Domingo</t>
  </si>
  <si>
    <t>Ram Square</t>
  </si>
  <si>
    <t>Armand</t>
  </si>
  <si>
    <t>South Parade</t>
  </si>
  <si>
    <t>Johnson</t>
  </si>
  <si>
    <t>Daigeish Street</t>
  </si>
  <si>
    <t>Doyce Street</t>
  </si>
  <si>
    <t>Danny</t>
  </si>
  <si>
    <t>Morena Street</t>
  </si>
  <si>
    <t>Salvador</t>
  </si>
  <si>
    <t>Topsfield Close</t>
  </si>
  <si>
    <t>Virgilio</t>
  </si>
  <si>
    <t>Conrad</t>
  </si>
  <si>
    <t>Kotree Way</t>
  </si>
  <si>
    <t>Colegrove Road</t>
  </si>
  <si>
    <t>Dan</t>
  </si>
  <si>
    <t>Coppetts Road</t>
  </si>
  <si>
    <t>Shad</t>
  </si>
  <si>
    <t>Primrose Close</t>
  </si>
  <si>
    <t>burt</t>
  </si>
  <si>
    <t>Cambourne Avenue</t>
  </si>
  <si>
    <t>Herne Bay</t>
  </si>
  <si>
    <t>Arturo</t>
  </si>
  <si>
    <t>Mcghee</t>
  </si>
  <si>
    <t>Hillside Terrace</t>
  </si>
  <si>
    <t>Brendan</t>
  </si>
  <si>
    <t>Herbert Mews</t>
  </si>
  <si>
    <t>Jamal</t>
  </si>
  <si>
    <t>Primrose Mews</t>
  </si>
  <si>
    <t>Hook</t>
  </si>
  <si>
    <t>Vibart Gardens</t>
  </si>
  <si>
    <t>Bernard</t>
  </si>
  <si>
    <t>Compton Mews</t>
  </si>
  <si>
    <t>Downsfield Road</t>
  </si>
  <si>
    <t>Ronnie</t>
  </si>
  <si>
    <t>Diamond Terrace</t>
  </si>
  <si>
    <t>Redhill</t>
  </si>
  <si>
    <t>Leandro</t>
  </si>
  <si>
    <t>Driver</t>
  </si>
  <si>
    <t>Henrietta Cottages</t>
  </si>
  <si>
    <t>Spivey</t>
  </si>
  <si>
    <t>Hammond Gardens</t>
  </si>
  <si>
    <t>Bishopton</t>
  </si>
  <si>
    <t>Juan</t>
  </si>
  <si>
    <t>Electric Lane</t>
  </si>
  <si>
    <t>Claud</t>
  </si>
  <si>
    <t>Thorpe</t>
  </si>
  <si>
    <t>Chesterfield Gdns</t>
  </si>
  <si>
    <t>Damion</t>
  </si>
  <si>
    <t>Millais Road</t>
  </si>
  <si>
    <t>Lucius</t>
  </si>
  <si>
    <t>Dick</t>
  </si>
  <si>
    <t>Caravel Close</t>
  </si>
  <si>
    <t>Korey</t>
  </si>
  <si>
    <t>Castlands Road</t>
  </si>
  <si>
    <t>Gayle</t>
  </si>
  <si>
    <t>Cyprus Street</t>
  </si>
  <si>
    <t>Clays Lane</t>
  </si>
  <si>
    <t>Devon Cottages</t>
  </si>
  <si>
    <t>Rochester</t>
  </si>
  <si>
    <t>Wilburn</t>
  </si>
  <si>
    <t>Blechynden Street</t>
  </si>
  <si>
    <t>Reginald</t>
  </si>
  <si>
    <t>Pembroke Studios</t>
  </si>
  <si>
    <t>Robt</t>
  </si>
  <si>
    <t>Dorncliffe Road</t>
  </si>
  <si>
    <t>Rokeby Houses</t>
  </si>
  <si>
    <t>Green Avenue</t>
  </si>
  <si>
    <t>Faulkner</t>
  </si>
  <si>
    <t>Playfair Street</t>
  </si>
  <si>
    <t>Randal</t>
  </si>
  <si>
    <t>Leal</t>
  </si>
  <si>
    <t>Regents Place</t>
  </si>
  <si>
    <t>Felton</t>
  </si>
  <si>
    <t>Gibbs Avenue</t>
  </si>
  <si>
    <t>Good</t>
  </si>
  <si>
    <t>Wendover Road</t>
  </si>
  <si>
    <t>Carol</t>
  </si>
  <si>
    <t>Villa Road</t>
  </si>
  <si>
    <t>Rodney</t>
  </si>
  <si>
    <t>Harvey</t>
  </si>
  <si>
    <t>Sunnydale Road</t>
  </si>
  <si>
    <t>Rainham</t>
  </si>
  <si>
    <t>Colin</t>
  </si>
  <si>
    <t>Aldridge Walk</t>
  </si>
  <si>
    <t>Pump Lane</t>
  </si>
  <si>
    <t>Waterloo Road</t>
  </si>
  <si>
    <t>Lupe</t>
  </si>
  <si>
    <t>Oakshaw Road</t>
  </si>
  <si>
    <t>Giuseppe</t>
  </si>
  <si>
    <t>Ricks</t>
  </si>
  <si>
    <t>Eyot Green</t>
  </si>
  <si>
    <t>Deptford Market</t>
  </si>
  <si>
    <t>Jean</t>
  </si>
  <si>
    <t>Lutz</t>
  </si>
  <si>
    <t>Shannon Terrace</t>
  </si>
  <si>
    <t>Loraine Cottages</t>
  </si>
  <si>
    <t>Lenny</t>
  </si>
  <si>
    <t>Engel</t>
  </si>
  <si>
    <t>Budd Close</t>
  </si>
  <si>
    <t>Tate</t>
  </si>
  <si>
    <t>Chase</t>
  </si>
  <si>
    <t>Karl Place</t>
  </si>
  <si>
    <t>Andersen</t>
  </si>
  <si>
    <t>Roslyn Road</t>
  </si>
  <si>
    <t>Jeramy</t>
  </si>
  <si>
    <t>Woodside Grove</t>
  </si>
  <si>
    <t>Fidel</t>
  </si>
  <si>
    <t>Tracy</t>
  </si>
  <si>
    <t>Oliphant Street</t>
  </si>
  <si>
    <t>Arlen</t>
  </si>
  <si>
    <t>Hylton Street</t>
  </si>
  <si>
    <t>Shaun</t>
  </si>
  <si>
    <t>St Saviours</t>
  </si>
  <si>
    <t>Greg</t>
  </si>
  <si>
    <t>Fountain</t>
  </si>
  <si>
    <t>Millbank Way</t>
  </si>
  <si>
    <t>Albion Cottages</t>
  </si>
  <si>
    <t>Alphonse</t>
  </si>
  <si>
    <t>Cambrian Close</t>
  </si>
  <si>
    <t>Emanuel</t>
  </si>
  <si>
    <t>Burdett Close</t>
  </si>
  <si>
    <t>Hardin</t>
  </si>
  <si>
    <t>Hope Street</t>
  </si>
  <si>
    <t>St. Agnes</t>
  </si>
  <si>
    <t>Rick</t>
  </si>
  <si>
    <t>Land</t>
  </si>
  <si>
    <t>Balnacraig Avenue</t>
  </si>
  <si>
    <t>Franco</t>
  </si>
  <si>
    <t>Glendish Road</t>
  </si>
  <si>
    <t>Abdul</t>
  </si>
  <si>
    <t>Friedman</t>
  </si>
  <si>
    <t>Golden Plover</t>
  </si>
  <si>
    <t>Hampton</t>
  </si>
  <si>
    <t>Chaseley Drive</t>
  </si>
  <si>
    <t>Mel</t>
  </si>
  <si>
    <t>Prowse Place</t>
  </si>
  <si>
    <t>Beck</t>
  </si>
  <si>
    <t>Westmacott Street</t>
  </si>
  <si>
    <t>Shawn</t>
  </si>
  <si>
    <t>Blomfield Circus</t>
  </si>
  <si>
    <t>Lockwood</t>
  </si>
  <si>
    <t>Brancaster Drive</t>
  </si>
  <si>
    <t>Virgil</t>
  </si>
  <si>
    <t>Lane</t>
  </si>
  <si>
    <t>Litchfield St</t>
  </si>
  <si>
    <t>Riggs</t>
  </si>
  <si>
    <t>Castello Avenue</t>
  </si>
  <si>
    <t>Nathan</t>
  </si>
  <si>
    <t>Buss Yard</t>
  </si>
  <si>
    <t>Brett</t>
  </si>
  <si>
    <t>Silverthorne Road</t>
  </si>
  <si>
    <t>Darwin</t>
  </si>
  <si>
    <t>Champion</t>
  </si>
  <si>
    <t>Bolt Court</t>
  </si>
  <si>
    <t>Paisley</t>
  </si>
  <si>
    <t>Lucas</t>
  </si>
  <si>
    <t>Goddard</t>
  </si>
  <si>
    <t>Coleridge Gardens</t>
  </si>
  <si>
    <t>Estrada</t>
  </si>
  <si>
    <t>Coltness Crescent</t>
  </si>
  <si>
    <t>Stephenson</t>
  </si>
  <si>
    <t>Leeside Trading</t>
  </si>
  <si>
    <t>Sutton-In-Ashfield</t>
  </si>
  <si>
    <t>Bud</t>
  </si>
  <si>
    <t>Velasquez</t>
  </si>
  <si>
    <t>Linnell Road</t>
  </si>
  <si>
    <t>Zachary</t>
  </si>
  <si>
    <t>Romford Cottages</t>
  </si>
  <si>
    <t>Barton-Upon-Humber</t>
  </si>
  <si>
    <t>Horacio</t>
  </si>
  <si>
    <t>Haas</t>
  </si>
  <si>
    <t>Fairlawn Close</t>
  </si>
  <si>
    <t>Cornell</t>
  </si>
  <si>
    <t>Randalls Row</t>
  </si>
  <si>
    <t>Hugo</t>
  </si>
  <si>
    <t>Guerra</t>
  </si>
  <si>
    <t>Brunswick Wharf</t>
  </si>
  <si>
    <t>Rocky</t>
  </si>
  <si>
    <t>Holloway</t>
  </si>
  <si>
    <t>Highdown Road</t>
  </si>
  <si>
    <t>Laurence</t>
  </si>
  <si>
    <t>Sampson</t>
  </si>
  <si>
    <t>Everest Road</t>
  </si>
  <si>
    <t>Huey</t>
  </si>
  <si>
    <t>Marian Place</t>
  </si>
  <si>
    <t>Joaquin</t>
  </si>
  <si>
    <t>Sweeney</t>
  </si>
  <si>
    <t>Palace New</t>
  </si>
  <si>
    <t>Fleet Place</t>
  </si>
  <si>
    <t>Tomas</t>
  </si>
  <si>
    <t>Hoskins</t>
  </si>
  <si>
    <t>Glendale Way</t>
  </si>
  <si>
    <t>Gaston</t>
  </si>
  <si>
    <t>Haley</t>
  </si>
  <si>
    <t>Hermitage Close</t>
  </si>
  <si>
    <t>Rene</t>
  </si>
  <si>
    <t>Blairderry Road</t>
  </si>
  <si>
    <t>Shepard</t>
  </si>
  <si>
    <t>Howard Mews</t>
  </si>
  <si>
    <t>Jersey Villas</t>
  </si>
  <si>
    <t>Lowell</t>
  </si>
  <si>
    <t>Glenwood Avenue</t>
  </si>
  <si>
    <t>Nicolas</t>
  </si>
  <si>
    <t>Stebbington Street</t>
  </si>
  <si>
    <t>Harrison</t>
  </si>
  <si>
    <t>Enfield Road</t>
  </si>
  <si>
    <t>Dominguez</t>
  </si>
  <si>
    <t>Wotton Place</t>
  </si>
  <si>
    <t>Jerald</t>
  </si>
  <si>
    <t>Cooke</t>
  </si>
  <si>
    <t>Northcroft Road</t>
  </si>
  <si>
    <t>Jewish Converts</t>
  </si>
  <si>
    <t>Roderick</t>
  </si>
  <si>
    <t>Ely Place</t>
  </si>
  <si>
    <t>Aster Place</t>
  </si>
  <si>
    <t>Mack</t>
  </si>
  <si>
    <t>Davidge Street</t>
  </si>
  <si>
    <t>Darrel</t>
  </si>
  <si>
    <t>Brewster</t>
  </si>
  <si>
    <t>Cassidy Road</t>
  </si>
  <si>
    <t>Chad</t>
  </si>
  <si>
    <t>Bright</t>
  </si>
  <si>
    <t>Foxglove Street</t>
  </si>
  <si>
    <t>Fernando</t>
  </si>
  <si>
    <t>Britannia Way</t>
  </si>
  <si>
    <t>Furber Street</t>
  </si>
  <si>
    <t>Bethwin Road</t>
  </si>
  <si>
    <t>Stovall</t>
  </si>
  <si>
    <t>Digby Crescent</t>
  </si>
  <si>
    <t>Mikel</t>
  </si>
  <si>
    <t>Little Hunter</t>
  </si>
  <si>
    <t>Tod</t>
  </si>
  <si>
    <t>St Stephen's</t>
  </si>
  <si>
    <t>Williams</t>
  </si>
  <si>
    <t>Arundel Street</t>
  </si>
  <si>
    <t>Hollis</t>
  </si>
  <si>
    <t>Geoffrey Gardens</t>
  </si>
  <si>
    <t>Wilds Buildings</t>
  </si>
  <si>
    <t>Goff</t>
  </si>
  <si>
    <t>Rushgrove Parade</t>
  </si>
  <si>
    <t>Thorpe Road</t>
  </si>
  <si>
    <t>Rico</t>
  </si>
  <si>
    <t>Browne</t>
  </si>
  <si>
    <t>Thornhill Terrace</t>
  </si>
  <si>
    <t>Hythe</t>
  </si>
  <si>
    <t>Omar</t>
  </si>
  <si>
    <t>Stockton Road</t>
  </si>
  <si>
    <t>Gerard</t>
  </si>
  <si>
    <t>Lacey</t>
  </si>
  <si>
    <t>Whyteville Road</t>
  </si>
  <si>
    <t>Eason</t>
  </si>
  <si>
    <t>Bittacy Road</t>
  </si>
  <si>
    <t>Ramiro</t>
  </si>
  <si>
    <t>Rivers</t>
  </si>
  <si>
    <t>Leaside Road</t>
  </si>
  <si>
    <t>Sandringham</t>
  </si>
  <si>
    <t>Benny</t>
  </si>
  <si>
    <t>Woburn Place</t>
  </si>
  <si>
    <t>Cedrick</t>
  </si>
  <si>
    <t>Green Leaf</t>
  </si>
  <si>
    <t>Alvin</t>
  </si>
  <si>
    <t>Burger</t>
  </si>
  <si>
    <t>Ames</t>
  </si>
  <si>
    <t>Westcombe Hill</t>
  </si>
  <si>
    <t>Putnam</t>
  </si>
  <si>
    <t>Abbotts Park</t>
  </si>
  <si>
    <t>Donny</t>
  </si>
  <si>
    <t>Ridley Road</t>
  </si>
  <si>
    <t>Damian</t>
  </si>
  <si>
    <t>Fuentes</t>
  </si>
  <si>
    <t>Commerce Place</t>
  </si>
  <si>
    <t>Derby Terrace</t>
  </si>
  <si>
    <t>Summerfield Street</t>
  </si>
  <si>
    <t>Biggar</t>
  </si>
  <si>
    <t>Micheal</t>
  </si>
  <si>
    <t>Warwick Avenue</t>
  </si>
  <si>
    <t>Erick</t>
  </si>
  <si>
    <t>Whitaker</t>
  </si>
  <si>
    <t>Harts Wharf</t>
  </si>
  <si>
    <t>Padgett</t>
  </si>
  <si>
    <t>Landgrove Road</t>
  </si>
  <si>
    <t>Jamie</t>
  </si>
  <si>
    <t>Bernal</t>
  </si>
  <si>
    <t>Lodon Yard</t>
  </si>
  <si>
    <t>Staton</t>
  </si>
  <si>
    <t>Kelvin</t>
  </si>
  <si>
    <t>Rucker</t>
  </si>
  <si>
    <t>Crampton Road</t>
  </si>
  <si>
    <t>Isreal</t>
  </si>
  <si>
    <t>Lime Cottages</t>
  </si>
  <si>
    <t>Burton-On-Trent</t>
  </si>
  <si>
    <t>Jensen</t>
  </si>
  <si>
    <t>Greystoke Place</t>
  </si>
  <si>
    <t>Waldo</t>
  </si>
  <si>
    <t>Hawley Road</t>
  </si>
  <si>
    <t>Chet</t>
  </si>
  <si>
    <t>Tenby Road</t>
  </si>
  <si>
    <t>Merrill</t>
  </si>
  <si>
    <t>Harris' Place</t>
  </si>
  <si>
    <t>Elden</t>
  </si>
  <si>
    <t>Kincaid</t>
  </si>
  <si>
    <t>Winter Square</t>
  </si>
  <si>
    <t>Bland</t>
  </si>
  <si>
    <t>Irving Street</t>
  </si>
  <si>
    <t>Frostia Place</t>
  </si>
  <si>
    <t>Boyle</t>
  </si>
  <si>
    <t>Crookston Road</t>
  </si>
  <si>
    <t>Andrew</t>
  </si>
  <si>
    <t>Aberdeen Terrace</t>
  </si>
  <si>
    <t>Clancarty Road</t>
  </si>
  <si>
    <t>Loats Road</t>
  </si>
  <si>
    <t>Earnest</t>
  </si>
  <si>
    <t>Blewatin Row</t>
  </si>
  <si>
    <t>Haddington</t>
  </si>
  <si>
    <t>Terrapin Road</t>
  </si>
  <si>
    <t>Chatman</t>
  </si>
  <si>
    <t>New Burlington</t>
  </si>
  <si>
    <t>Edgar</t>
  </si>
  <si>
    <t>Hightower</t>
  </si>
  <si>
    <t>Shacklowen Street</t>
  </si>
  <si>
    <t>Grove Green</t>
  </si>
  <si>
    <t>Grady</t>
  </si>
  <si>
    <t>Coney Burrows</t>
  </si>
  <si>
    <t>Mary</t>
  </si>
  <si>
    <t>Windsor Road</t>
  </si>
  <si>
    <t>Garrick Way</t>
  </si>
  <si>
    <t>Boris</t>
  </si>
  <si>
    <t>Bonilla</t>
  </si>
  <si>
    <t>Hargood Road</t>
  </si>
  <si>
    <t>Ted</t>
  </si>
  <si>
    <t>Hanks</t>
  </si>
  <si>
    <t>Foxley Close</t>
  </si>
  <si>
    <t>Cohen</t>
  </si>
  <si>
    <t>Valley Drive</t>
  </si>
  <si>
    <t>Wm</t>
  </si>
  <si>
    <t>Hutchins</t>
  </si>
  <si>
    <t>Wolffe Gardens</t>
  </si>
  <si>
    <t>Burt</t>
  </si>
  <si>
    <t>North</t>
  </si>
  <si>
    <t>Princes Gate</t>
  </si>
  <si>
    <t>Quinton</t>
  </si>
  <si>
    <t>Saunders Terrace</t>
  </si>
  <si>
    <t>Shearer</t>
  </si>
  <si>
    <t>Dutch Yard</t>
  </si>
  <si>
    <t>Dion</t>
  </si>
  <si>
    <t>Koch</t>
  </si>
  <si>
    <t>Fife Court</t>
  </si>
  <si>
    <t>Arrochar</t>
  </si>
  <si>
    <t>Heriberto</t>
  </si>
  <si>
    <t>Princes Garden</t>
  </si>
  <si>
    <t>Theodore</t>
  </si>
  <si>
    <t>Rochester Road</t>
  </si>
  <si>
    <t>Sung</t>
  </si>
  <si>
    <t>Holloway Road</t>
  </si>
  <si>
    <t>Alan</t>
  </si>
  <si>
    <t>Lumley Court</t>
  </si>
  <si>
    <t>Pierre</t>
  </si>
  <si>
    <t>Canon Beck</t>
  </si>
  <si>
    <t>Del</t>
  </si>
  <si>
    <t>Patriot Row</t>
  </si>
  <si>
    <t>Edwards</t>
  </si>
  <si>
    <t>Todds Walk</t>
  </si>
  <si>
    <t>Erik</t>
  </si>
  <si>
    <t>Sylvester</t>
  </si>
  <si>
    <t>Rossmore Road</t>
  </si>
  <si>
    <t>Leonard</t>
  </si>
  <si>
    <t>Vaughan</t>
  </si>
  <si>
    <t>Manor Gdns</t>
  </si>
  <si>
    <t>Ely</t>
  </si>
  <si>
    <t>Small</t>
  </si>
  <si>
    <t>Pleasent Row</t>
  </si>
  <si>
    <t>Myatts Road</t>
  </si>
  <si>
    <t>Ivy Villas</t>
  </si>
  <si>
    <t>Louie</t>
  </si>
  <si>
    <t>Fields</t>
  </si>
  <si>
    <t>Topmast Point</t>
  </si>
  <si>
    <t>Robert</t>
  </si>
  <si>
    <t>Michaud</t>
  </si>
  <si>
    <t>Canon Street</t>
  </si>
  <si>
    <t>Dale</t>
  </si>
  <si>
    <t>Shields</t>
  </si>
  <si>
    <t>Shenton Street</t>
  </si>
  <si>
    <t>Cobbett Road</t>
  </si>
  <si>
    <t>Smythe Street</t>
  </si>
  <si>
    <t>Marcel</t>
  </si>
  <si>
    <t>Barton Rents</t>
  </si>
  <si>
    <t>Bragg</t>
  </si>
  <si>
    <t>Blacktree Mews</t>
  </si>
  <si>
    <t>Alphonso</t>
  </si>
  <si>
    <t>Post</t>
  </si>
  <si>
    <t>Thursley Gardens</t>
  </si>
  <si>
    <t>Great Western</t>
  </si>
  <si>
    <t>Oakleigh Road</t>
  </si>
  <si>
    <t>Mac</t>
  </si>
  <si>
    <t>Doveridge Terrace</t>
  </si>
  <si>
    <t>Heddon Court</t>
  </si>
  <si>
    <t>Rolland</t>
  </si>
  <si>
    <t>Wheeler</t>
  </si>
  <si>
    <t>Kildare Walk</t>
  </si>
  <si>
    <t>Otis</t>
  </si>
  <si>
    <t>Plover Way</t>
  </si>
  <si>
    <t>Guadalupe</t>
  </si>
  <si>
    <t>Hartman</t>
  </si>
  <si>
    <t>Cock-and-Hoop Yard</t>
  </si>
  <si>
    <t>BRIGHT</t>
  </si>
  <si>
    <t>Foxham Road</t>
  </si>
  <si>
    <t>Pena</t>
  </si>
  <si>
    <t>Waterfall Close</t>
  </si>
  <si>
    <t>Springfield Rise</t>
  </si>
  <si>
    <t>Kingsman Street</t>
  </si>
  <si>
    <t>Bradly</t>
  </si>
  <si>
    <t>Kern</t>
  </si>
  <si>
    <t>Whites Yard</t>
  </si>
  <si>
    <t>Milmrd Road</t>
  </si>
  <si>
    <t>Dennis</t>
  </si>
  <si>
    <t>Landry</t>
  </si>
  <si>
    <t>Mylne Street</t>
  </si>
  <si>
    <t>Silas</t>
  </si>
  <si>
    <t>Roberts</t>
  </si>
  <si>
    <t>Bouverie Mews</t>
  </si>
  <si>
    <t>Wendell</t>
  </si>
  <si>
    <t>Platt Terrace</t>
  </si>
  <si>
    <t>Duvall</t>
  </si>
  <si>
    <t>Winters Square</t>
  </si>
  <si>
    <t>Cook Hill</t>
  </si>
  <si>
    <t>Bourne End</t>
  </si>
  <si>
    <t>Plantain Court</t>
  </si>
  <si>
    <t>Mervin</t>
  </si>
  <si>
    <t>Ruskin Close</t>
  </si>
  <si>
    <t>Sandlings Close</t>
  </si>
  <si>
    <t>Shelby</t>
  </si>
  <si>
    <t>Madden</t>
  </si>
  <si>
    <t>Cunard Crescent</t>
  </si>
  <si>
    <t>Quincy</t>
  </si>
  <si>
    <t>Kennet Wharf</t>
  </si>
  <si>
    <t>Wilfred</t>
  </si>
  <si>
    <t>Oxford Market</t>
  </si>
  <si>
    <t>Burr</t>
  </si>
  <si>
    <t>Abbey Wood</t>
  </si>
  <si>
    <t>Homewood Gdns</t>
  </si>
  <si>
    <t>Cardigan</t>
  </si>
  <si>
    <t>Maritime Alms</t>
  </si>
  <si>
    <t>Sorensen</t>
  </si>
  <si>
    <t>Roland Mews</t>
  </si>
  <si>
    <t>Carroll</t>
  </si>
  <si>
    <t>Presley</t>
  </si>
  <si>
    <t>Dorcas Terrace</t>
  </si>
  <si>
    <t>Bert</t>
  </si>
  <si>
    <t>Chetwynd Villas</t>
  </si>
  <si>
    <t>Hogan</t>
  </si>
  <si>
    <t>Lockwood Road</t>
  </si>
  <si>
    <t>Harlan</t>
  </si>
  <si>
    <t>Bampton</t>
  </si>
  <si>
    <t>Buford</t>
  </si>
  <si>
    <t>Price</t>
  </si>
  <si>
    <t>Irongate Wharf</t>
  </si>
  <si>
    <t>Trent</t>
  </si>
  <si>
    <t>Overton</t>
  </si>
  <si>
    <t>Soames Place</t>
  </si>
  <si>
    <t>Virginia Street</t>
  </si>
  <si>
    <t>Costa</t>
  </si>
  <si>
    <t>Abbey Villas</t>
  </si>
  <si>
    <t>Jimmie</t>
  </si>
  <si>
    <t>Tovar</t>
  </si>
  <si>
    <t>Chestnut Avenue</t>
  </si>
  <si>
    <t>Plummer</t>
  </si>
  <si>
    <t>Field Mead</t>
  </si>
  <si>
    <t>Kaplan</t>
  </si>
  <si>
    <t>Pembury Close</t>
  </si>
  <si>
    <t>Benfleet</t>
  </si>
  <si>
    <t>Alexis</t>
  </si>
  <si>
    <t>Inkerman Road</t>
  </si>
  <si>
    <t>Moore</t>
  </si>
  <si>
    <t>Carina Mews</t>
  </si>
  <si>
    <t>Serles Place</t>
  </si>
  <si>
    <t>Sapphire Close</t>
  </si>
  <si>
    <t>Sheridan Walk</t>
  </si>
  <si>
    <t>The Baulk</t>
  </si>
  <si>
    <t>Karl</t>
  </si>
  <si>
    <t>Langford</t>
  </si>
  <si>
    <t>St Martin</t>
  </si>
  <si>
    <t>Javier</t>
  </si>
  <si>
    <t>Bond</t>
  </si>
  <si>
    <t>Marlborough Row</t>
  </si>
  <si>
    <t>Richie</t>
  </si>
  <si>
    <t>Westrow</t>
  </si>
  <si>
    <t>Alfred Street</t>
  </si>
  <si>
    <t>Love</t>
  </si>
  <si>
    <t>Caroline Mews</t>
  </si>
  <si>
    <t>Hewer Street</t>
  </si>
  <si>
    <t>Bryon</t>
  </si>
  <si>
    <t>Riverside Road</t>
  </si>
  <si>
    <t>Bective Villas</t>
  </si>
  <si>
    <t>Seth</t>
  </si>
  <si>
    <t>Hamilton</t>
  </si>
  <si>
    <t>Cambridge Place</t>
  </si>
  <si>
    <t>Flitcroft Street</t>
  </si>
  <si>
    <t>Ronny</t>
  </si>
  <si>
    <t>Fontenot</t>
  </si>
  <si>
    <t>Doncaster Place</t>
  </si>
  <si>
    <t>Trey</t>
  </si>
  <si>
    <t>Vassells Terrace</t>
  </si>
  <si>
    <t>Dollar</t>
  </si>
  <si>
    <t>Hill Villas</t>
  </si>
  <si>
    <t>Manuel</t>
  </si>
  <si>
    <t>Palmer Etrcet</t>
  </si>
  <si>
    <t>Ahmad</t>
  </si>
  <si>
    <t>Bryan</t>
  </si>
  <si>
    <t>Derwentwater Mansions</t>
  </si>
  <si>
    <t>Archie</t>
  </si>
  <si>
    <t>Oslo Square</t>
  </si>
  <si>
    <t>Lavern</t>
  </si>
  <si>
    <t>Allison</t>
  </si>
  <si>
    <t>Little Argyle</t>
  </si>
  <si>
    <t>Chamberlain</t>
  </si>
  <si>
    <t>Benlomond Mews</t>
  </si>
  <si>
    <t>Wyatt</t>
  </si>
  <si>
    <t>Harglaze Terrace</t>
  </si>
  <si>
    <t>Jesus</t>
  </si>
  <si>
    <t>Foskett Road</t>
  </si>
  <si>
    <t>Michael</t>
  </si>
  <si>
    <t>Mason Cottage</t>
  </si>
  <si>
    <t>Norfolk Street</t>
  </si>
  <si>
    <t>Michel</t>
  </si>
  <si>
    <t>Boswell</t>
  </si>
  <si>
    <t>Viaduct Cottages</t>
  </si>
  <si>
    <t>Clark</t>
  </si>
  <si>
    <t>Lilac Close</t>
  </si>
  <si>
    <t>Clements House</t>
  </si>
  <si>
    <t>Maxwell</t>
  </si>
  <si>
    <t>Sybourn Street</t>
  </si>
  <si>
    <t>Cheshire Close</t>
  </si>
  <si>
    <t>Frederic</t>
  </si>
  <si>
    <t>Walters</t>
  </si>
  <si>
    <t>Warden Road</t>
  </si>
  <si>
    <t>Moses</t>
  </si>
  <si>
    <t>Valetta Road</t>
  </si>
  <si>
    <t>Poulton-Le-Fylde</t>
  </si>
  <si>
    <t>Jeffry</t>
  </si>
  <si>
    <t>Wycliffe Road</t>
  </si>
  <si>
    <t>Dutfield's Yard</t>
  </si>
  <si>
    <t>Edgardo</t>
  </si>
  <si>
    <t>Sheppard Street</t>
  </si>
  <si>
    <t>Collin</t>
  </si>
  <si>
    <t>Bacon</t>
  </si>
  <si>
    <t>Ruislip Street</t>
  </si>
  <si>
    <t>Wilbur</t>
  </si>
  <si>
    <t>Nichol Terraces</t>
  </si>
  <si>
    <t>Roosevelt</t>
  </si>
  <si>
    <t>Lindsey Street</t>
  </si>
  <si>
    <t>Mcclure</t>
  </si>
  <si>
    <t>Horseshoe Court</t>
  </si>
  <si>
    <t>Princess Crescent</t>
  </si>
  <si>
    <t>Dorrell Place</t>
  </si>
  <si>
    <t>Bret</t>
  </si>
  <si>
    <t>Western Mews</t>
  </si>
  <si>
    <t>Stonewall</t>
  </si>
  <si>
    <t>Huber</t>
  </si>
  <si>
    <t>Muswell Avenue</t>
  </si>
  <si>
    <t>Donte</t>
  </si>
  <si>
    <t>Queenswood Park</t>
  </si>
  <si>
    <t>Doug</t>
  </si>
  <si>
    <t>Walter Rodney</t>
  </si>
  <si>
    <t>Jeremiah</t>
  </si>
  <si>
    <t>Linom Road</t>
  </si>
  <si>
    <t>Reynaldo</t>
  </si>
  <si>
    <t>Ambrose</t>
  </si>
  <si>
    <t>Fairway Close</t>
  </si>
  <si>
    <t>Sangley Road</t>
  </si>
  <si>
    <t>Ely Court</t>
  </si>
  <si>
    <t>Ash</t>
  </si>
  <si>
    <t>Millers Close</t>
  </si>
  <si>
    <t>Moises</t>
  </si>
  <si>
    <t>Manning</t>
  </si>
  <si>
    <t>Dingley Lane</t>
  </si>
  <si>
    <t>Lonny</t>
  </si>
  <si>
    <t>Rangel</t>
  </si>
  <si>
    <t>Coval Lane</t>
  </si>
  <si>
    <t>Crain</t>
  </si>
  <si>
    <t>Millicent Road</t>
  </si>
  <si>
    <t>Strong</t>
  </si>
  <si>
    <t>Charlow Close</t>
  </si>
  <si>
    <t>Horace</t>
  </si>
  <si>
    <t>mal e</t>
  </si>
  <si>
    <t>Conley Road</t>
  </si>
  <si>
    <t>Dane</t>
  </si>
  <si>
    <t>Thomas More</t>
  </si>
  <si>
    <t>Jerry</t>
  </si>
  <si>
    <t>Holbrook</t>
  </si>
  <si>
    <t>Bernard Gardens</t>
  </si>
  <si>
    <t>Hornleigh Villas</t>
  </si>
  <si>
    <t>Barrett</t>
  </si>
  <si>
    <t>Dales Buildings</t>
  </si>
  <si>
    <t>Bart</t>
  </si>
  <si>
    <t>Hewitt</t>
  </si>
  <si>
    <t>Rosemary Street</t>
  </si>
  <si>
    <t>Isle Of Arran</t>
  </si>
  <si>
    <t>Jeffers</t>
  </si>
  <si>
    <t>Aldgate Barrs</t>
  </si>
  <si>
    <t>Ho</t>
  </si>
  <si>
    <t>Oakwood Crescent</t>
  </si>
  <si>
    <t>Downs Park</t>
  </si>
  <si>
    <t>Burl</t>
  </si>
  <si>
    <t>Curry</t>
  </si>
  <si>
    <t>Melbury Drive</t>
  </si>
  <si>
    <t>Eastbourne Gardens</t>
  </si>
  <si>
    <t>Isle Of Iona</t>
  </si>
  <si>
    <t>Halliwell Road</t>
  </si>
  <si>
    <t>Shook</t>
  </si>
  <si>
    <t>Factory Yard</t>
  </si>
  <si>
    <t>Carey</t>
  </si>
  <si>
    <t>Sanchez</t>
  </si>
  <si>
    <t>Thornhill House</t>
  </si>
  <si>
    <t>Yarmouth</t>
  </si>
  <si>
    <t>Edison Grove</t>
  </si>
  <si>
    <t>Adan</t>
  </si>
  <si>
    <t>Vela</t>
  </si>
  <si>
    <t>Bentham Walk</t>
  </si>
  <si>
    <t>Brendon</t>
  </si>
  <si>
    <t>Ivey</t>
  </si>
  <si>
    <t>Little Waterloo</t>
  </si>
  <si>
    <t>Mohammed</t>
  </si>
  <si>
    <t>Fernbrook Road</t>
  </si>
  <si>
    <t>Carter</t>
  </si>
  <si>
    <t>Gifford Street</t>
  </si>
  <si>
    <t>Abe</t>
  </si>
  <si>
    <t>Elmore Street</t>
  </si>
  <si>
    <t>Renaldo</t>
  </si>
  <si>
    <t>Brookside Road</t>
  </si>
  <si>
    <t>Damien Street</t>
  </si>
  <si>
    <t>Alston</t>
  </si>
  <si>
    <t>Steven</t>
  </si>
  <si>
    <t>Kelley</t>
  </si>
  <si>
    <t>Monmouth Place</t>
  </si>
  <si>
    <t>Herchell Road</t>
  </si>
  <si>
    <t>MANNING</t>
  </si>
  <si>
    <t>Margaret Gardner</t>
  </si>
  <si>
    <t>Vince</t>
  </si>
  <si>
    <t>Delong</t>
  </si>
  <si>
    <t>Stationers Hall</t>
  </si>
  <si>
    <t>Kingscroft</t>
  </si>
  <si>
    <t>Lackey</t>
  </si>
  <si>
    <t>Argyle Passage</t>
  </si>
  <si>
    <t>Leland</t>
  </si>
  <si>
    <t>Obligation Road</t>
  </si>
  <si>
    <t>Glenalvon Street</t>
  </si>
  <si>
    <t>Lovett</t>
  </si>
  <si>
    <t>Havelock Close</t>
  </si>
  <si>
    <t>Tunbridge Wells</t>
  </si>
  <si>
    <t>Johnathon</t>
  </si>
  <si>
    <t>Hexal Road</t>
  </si>
  <si>
    <t>Mcknight</t>
  </si>
  <si>
    <t>Shropshire Road</t>
  </si>
  <si>
    <t>Darrin</t>
  </si>
  <si>
    <t>Jimenez</t>
  </si>
  <si>
    <t>Perivale Buildings</t>
  </si>
  <si>
    <t>Sergio</t>
  </si>
  <si>
    <t>Crowmarsh Gardens</t>
  </si>
  <si>
    <t>Vito</t>
  </si>
  <si>
    <t>Young</t>
  </si>
  <si>
    <t>Greenhurst Road</t>
  </si>
  <si>
    <t>Oak Row</t>
  </si>
  <si>
    <t>Dexter</t>
  </si>
  <si>
    <t>Robert's Mews</t>
  </si>
  <si>
    <t>morris</t>
  </si>
  <si>
    <t>Rogers Court</t>
  </si>
  <si>
    <t>Hamlea Close</t>
  </si>
  <si>
    <t>Mackennal Street</t>
  </si>
  <si>
    <t>Joyce</t>
  </si>
  <si>
    <t>Bank Chambers</t>
  </si>
  <si>
    <t>Darren</t>
  </si>
  <si>
    <t>Cumbella Terrace</t>
  </si>
  <si>
    <t>Dean</t>
  </si>
  <si>
    <t>Sandoval</t>
  </si>
  <si>
    <t>Furley Road</t>
  </si>
  <si>
    <t>Bautista</t>
  </si>
  <si>
    <t>Bond Place</t>
  </si>
  <si>
    <t>Cemetery Place</t>
  </si>
  <si>
    <t>Upbrook Mews</t>
  </si>
  <si>
    <t>Upper Elder</t>
  </si>
  <si>
    <t>Vogt</t>
  </si>
  <si>
    <t>Jowett Street</t>
  </si>
  <si>
    <t>Teddy</t>
  </si>
  <si>
    <t>Headcorn Road</t>
  </si>
  <si>
    <t>Gilbert</t>
  </si>
  <si>
    <t>Miller</t>
  </si>
  <si>
    <t>Bramshill Road</t>
  </si>
  <si>
    <t>Willian</t>
  </si>
  <si>
    <t>Coldfall Avenue</t>
  </si>
  <si>
    <t>Thomason</t>
  </si>
  <si>
    <t>Havering Street</t>
  </si>
  <si>
    <t>Branden</t>
  </si>
  <si>
    <t>Compton</t>
  </si>
  <si>
    <t>Saltley Close</t>
  </si>
  <si>
    <t>Hammersmith Terrace</t>
  </si>
  <si>
    <t>Schmitt</t>
  </si>
  <si>
    <t>Althorp Road</t>
  </si>
  <si>
    <t>Bow Street</t>
  </si>
  <si>
    <t>Gage</t>
  </si>
  <si>
    <t>Winchester Court</t>
  </si>
  <si>
    <t>Maurice</t>
  </si>
  <si>
    <t>Boyton's Place</t>
  </si>
  <si>
    <t>Hudsons Court</t>
  </si>
  <si>
    <t>Mauro</t>
  </si>
  <si>
    <t>Bullock</t>
  </si>
  <si>
    <t>Ginsburg Yard</t>
  </si>
  <si>
    <t>Martinez</t>
  </si>
  <si>
    <t>Bonchurch Road</t>
  </si>
  <si>
    <t>Biggerstaff Road</t>
  </si>
  <si>
    <t>Hickmans Folly</t>
  </si>
  <si>
    <t>Olsen</t>
  </si>
  <si>
    <t>Duncombe Road</t>
  </si>
  <si>
    <t>Aylings Alley</t>
  </si>
  <si>
    <t>Lionel</t>
  </si>
  <si>
    <t>Rickie</t>
  </si>
  <si>
    <t>Vulcan Road</t>
  </si>
  <si>
    <t>Tyrone</t>
  </si>
  <si>
    <t>Fleming</t>
  </si>
  <si>
    <t>Wicks Close</t>
  </si>
  <si>
    <t>Edenbridge</t>
  </si>
  <si>
    <t>Wiley</t>
  </si>
  <si>
    <t>Mal</t>
  </si>
  <si>
    <t>Caffyn Street</t>
  </si>
  <si>
    <t>Name</t>
  </si>
  <si>
    <t>Wayside Close</t>
  </si>
  <si>
    <t>Arthur Villas</t>
  </si>
  <si>
    <t>Pasquale</t>
  </si>
  <si>
    <t>Dotson</t>
  </si>
  <si>
    <t>Thakeham Close</t>
  </si>
  <si>
    <t>Tony</t>
  </si>
  <si>
    <t>Timmons</t>
  </si>
  <si>
    <t>Monros Cottages</t>
  </si>
  <si>
    <t>Ochoa</t>
  </si>
  <si>
    <t>Becmead Avenue</t>
  </si>
  <si>
    <t>Brice</t>
  </si>
  <si>
    <t>Fairway Avenue</t>
  </si>
  <si>
    <t>Tatum</t>
  </si>
  <si>
    <t>Limerstone Street</t>
  </si>
  <si>
    <t>Dante</t>
  </si>
  <si>
    <t>Lancaster Gardens</t>
  </si>
  <si>
    <t>Siegel</t>
  </si>
  <si>
    <t>Hawthorn Mews</t>
  </si>
  <si>
    <t>Cristopher</t>
  </si>
  <si>
    <t>Burgess Road</t>
  </si>
  <si>
    <t>Sedgemere Avenue</t>
  </si>
  <si>
    <t>Priestley Way</t>
  </si>
  <si>
    <t>Saxby Road</t>
  </si>
  <si>
    <t>Portman Square</t>
  </si>
  <si>
    <t>Zimmerman</t>
  </si>
  <si>
    <t>Boddington Square</t>
  </si>
  <si>
    <t>Ambler Road</t>
  </si>
  <si>
    <t>Donn</t>
  </si>
  <si>
    <t>Sapp</t>
  </si>
  <si>
    <t>Marlee Terrace</t>
  </si>
  <si>
    <t>Kristopher</t>
  </si>
  <si>
    <t>Rosedene Terrace</t>
  </si>
  <si>
    <t>Lance</t>
  </si>
  <si>
    <t>Sheppard</t>
  </si>
  <si>
    <t>Dales Place</t>
  </si>
  <si>
    <t>Greenwood Gardens</t>
  </si>
  <si>
    <t>Bishop</t>
  </si>
  <si>
    <t>Furnival Street</t>
  </si>
  <si>
    <t>Dave</t>
  </si>
  <si>
    <t>Walters Way</t>
  </si>
  <si>
    <t>Roger</t>
  </si>
  <si>
    <t>Conner</t>
  </si>
  <si>
    <t>Thomas's Passage</t>
  </si>
  <si>
    <t>Tory</t>
  </si>
  <si>
    <t>Witt</t>
  </si>
  <si>
    <t>Little Randolph</t>
  </si>
  <si>
    <t>Mauricio</t>
  </si>
  <si>
    <t>Clare Corner</t>
  </si>
  <si>
    <t>Clement</t>
  </si>
  <si>
    <t>Alfonzo</t>
  </si>
  <si>
    <t>Key</t>
  </si>
  <si>
    <t>Well Close</t>
  </si>
  <si>
    <t>Michal</t>
  </si>
  <si>
    <t>Joyner</t>
  </si>
  <si>
    <t>Gloucester Gardens</t>
  </si>
  <si>
    <t>Galston</t>
  </si>
  <si>
    <t>Ray</t>
  </si>
  <si>
    <t>Cameron</t>
  </si>
  <si>
    <t>Arcade Chambers</t>
  </si>
  <si>
    <t>Lanny</t>
  </si>
  <si>
    <t>Cottons Centre</t>
  </si>
  <si>
    <t>St. Andrews</t>
  </si>
  <si>
    <t>Bennett</t>
  </si>
  <si>
    <t>Huron Road</t>
  </si>
  <si>
    <t>Tyron</t>
  </si>
  <si>
    <t>Goring Road</t>
  </si>
  <si>
    <t>Osvaldo</t>
  </si>
  <si>
    <t>Lancelot Place</t>
  </si>
  <si>
    <t>Jayson</t>
  </si>
  <si>
    <t>St Matthews</t>
  </si>
  <si>
    <t>Jerrold</t>
  </si>
  <si>
    <t>Huff</t>
  </si>
  <si>
    <t>Fawood Avenue</t>
  </si>
  <si>
    <t>Drifield Road</t>
  </si>
  <si>
    <t>Leif</t>
  </si>
  <si>
    <t>Simmons</t>
  </si>
  <si>
    <t>Petty France</t>
  </si>
  <si>
    <t>Granite Street</t>
  </si>
  <si>
    <t>Alfred</t>
  </si>
  <si>
    <t>Lillian Villas</t>
  </si>
  <si>
    <t>Jarrod</t>
  </si>
  <si>
    <t>Coffey</t>
  </si>
  <si>
    <t>Counagmara</t>
  </si>
  <si>
    <t>Bowyer's Court</t>
  </si>
  <si>
    <t>Harp Lane</t>
  </si>
  <si>
    <t>Kinveachy Gardens</t>
  </si>
  <si>
    <t>kirk</t>
  </si>
  <si>
    <t>Crest Road</t>
  </si>
  <si>
    <t>Stringer</t>
  </si>
  <si>
    <t>Buckters Rents</t>
  </si>
  <si>
    <t>Campsbourne Parade</t>
  </si>
  <si>
    <t>Pablo</t>
  </si>
  <si>
    <t>Elm Walk</t>
  </si>
  <si>
    <t>Musjid Road</t>
  </si>
  <si>
    <t>Colville Place</t>
  </si>
  <si>
    <t>Childress</t>
  </si>
  <si>
    <t>Clarks Place</t>
  </si>
  <si>
    <t>Beulah Place</t>
  </si>
  <si>
    <t>Raymundo</t>
  </si>
  <si>
    <t>Calhoun</t>
  </si>
  <si>
    <t>Pelier Street</t>
  </si>
  <si>
    <t>Jacques</t>
  </si>
  <si>
    <t>Mason's Grove</t>
  </si>
  <si>
    <t>Reese</t>
  </si>
  <si>
    <t>Tent Street</t>
  </si>
  <si>
    <t>Lower Road</t>
  </si>
  <si>
    <t>Canfield Place</t>
  </si>
  <si>
    <t>Surrey Grove</t>
  </si>
  <si>
    <t>Penrose Grove</t>
  </si>
  <si>
    <t>Lordsmead Road</t>
  </si>
  <si>
    <t>Bryant</t>
  </si>
  <si>
    <t>Peel Close</t>
  </si>
  <si>
    <t>Houston</t>
  </si>
  <si>
    <t>Halfmoon Alley</t>
  </si>
  <si>
    <t>Antonio</t>
  </si>
  <si>
    <t>Triangle</t>
  </si>
  <si>
    <t>Shayne</t>
  </si>
  <si>
    <t>Winter</t>
  </si>
  <si>
    <t>Hockley Avenue</t>
  </si>
  <si>
    <t>Best</t>
  </si>
  <si>
    <t>Holden Street</t>
  </si>
  <si>
    <t>Clair</t>
  </si>
  <si>
    <t>Woodstock Terrace</t>
  </si>
  <si>
    <t>Joel</t>
  </si>
  <si>
    <t>Turnpike Parade</t>
  </si>
  <si>
    <t>ZAPATA</t>
  </si>
  <si>
    <t>Pier Road</t>
  </si>
  <si>
    <t>Lawn House</t>
  </si>
  <si>
    <t>Camille Close</t>
  </si>
  <si>
    <t>Bertram</t>
  </si>
  <si>
    <t>Strafford Road</t>
  </si>
  <si>
    <t>Gardeners Cottage</t>
  </si>
  <si>
    <t>Andrea</t>
  </si>
  <si>
    <t>Hardy</t>
  </si>
  <si>
    <t>Holly Bush</t>
  </si>
  <si>
    <t>Shaftsbury Stmet</t>
  </si>
  <si>
    <t>Pendleton</t>
  </si>
  <si>
    <t>Barn Street</t>
  </si>
  <si>
    <t>Irving</t>
  </si>
  <si>
    <t>Lebanon Gardens</t>
  </si>
  <si>
    <t>Raven Road</t>
  </si>
  <si>
    <t>Asa</t>
  </si>
  <si>
    <t>Godfrey</t>
  </si>
  <si>
    <t>Newgate Street</t>
  </si>
  <si>
    <t>Elliot</t>
  </si>
  <si>
    <t>Lower Putney</t>
  </si>
  <si>
    <t>Oscar</t>
  </si>
  <si>
    <t>Buchanan</t>
  </si>
  <si>
    <t>Upper Tachbrook</t>
  </si>
  <si>
    <t>Yelverton</t>
  </si>
  <si>
    <t>Farley Place</t>
  </si>
  <si>
    <t>Rectory Crescent</t>
  </si>
  <si>
    <t>Mitre Road</t>
  </si>
  <si>
    <t>Earle</t>
  </si>
  <si>
    <t>Edith Terrace</t>
  </si>
  <si>
    <t>German</t>
  </si>
  <si>
    <t>Carrillo</t>
  </si>
  <si>
    <t>Hal</t>
  </si>
  <si>
    <t>Wilby Road</t>
  </si>
  <si>
    <t>Carlisle Way</t>
  </si>
  <si>
    <t>Denis</t>
  </si>
  <si>
    <t>Amen Corner</t>
  </si>
  <si>
    <t>Jaggard Way</t>
  </si>
  <si>
    <t>Lucio</t>
  </si>
  <si>
    <t>Langford Place</t>
  </si>
  <si>
    <t>Garret</t>
  </si>
  <si>
    <t>Waller</t>
  </si>
  <si>
    <t>Fellmongers Yard</t>
  </si>
  <si>
    <t>Jermaine</t>
  </si>
  <si>
    <t>Ramey</t>
  </si>
  <si>
    <t>Lake Cottage</t>
  </si>
  <si>
    <t>Portway Gardens</t>
  </si>
  <si>
    <t>Salinas</t>
  </si>
  <si>
    <t>Hempstead Road</t>
  </si>
  <si>
    <t>Woods Court</t>
  </si>
  <si>
    <t>Seven Dials</t>
  </si>
  <si>
    <t>Jefferey</t>
  </si>
  <si>
    <t>Weir</t>
  </si>
  <si>
    <t>Martins Walk</t>
  </si>
  <si>
    <t>Jere</t>
  </si>
  <si>
    <t>Berthon Terrace</t>
  </si>
  <si>
    <t>Wedgwood Way</t>
  </si>
  <si>
    <t>Phillip</t>
  </si>
  <si>
    <t>Washburn</t>
  </si>
  <si>
    <t>Southampton Road</t>
  </si>
  <si>
    <t>Early</t>
  </si>
  <si>
    <t>Myrtle Lodge</t>
  </si>
  <si>
    <t>Nicholas Terrace</t>
  </si>
  <si>
    <t>Wimborne</t>
  </si>
  <si>
    <t>Darius</t>
  </si>
  <si>
    <t>Napier Villas</t>
  </si>
  <si>
    <t>Damon</t>
  </si>
  <si>
    <t>Macleod Street</t>
  </si>
  <si>
    <t>Minh</t>
  </si>
  <si>
    <t>Baez</t>
  </si>
  <si>
    <t>Monkford Court</t>
  </si>
  <si>
    <t>Glen Mohr</t>
  </si>
  <si>
    <t>Mendip Place</t>
  </si>
  <si>
    <t>Wimbourne Street</t>
  </si>
  <si>
    <t>Goodman's Yard</t>
  </si>
  <si>
    <t>Gregorio</t>
  </si>
  <si>
    <t>Swartz</t>
  </si>
  <si>
    <t>Aislibie Road</t>
  </si>
  <si>
    <t>Nelson</t>
  </si>
  <si>
    <t>Charmont Terrace</t>
  </si>
  <si>
    <t>Renato</t>
  </si>
  <si>
    <t>Steward</t>
  </si>
  <si>
    <t>Massie Road</t>
  </si>
  <si>
    <t>Max</t>
  </si>
  <si>
    <t>Marsh Drive</t>
  </si>
  <si>
    <t>Hammersmith Bridge</t>
  </si>
  <si>
    <t>Jenkins</t>
  </si>
  <si>
    <t>Richard Close</t>
  </si>
  <si>
    <t>Willen Field</t>
  </si>
  <si>
    <t>Revelon Road</t>
  </si>
  <si>
    <t>Elbert</t>
  </si>
  <si>
    <t>Carrara Wharf</t>
  </si>
  <si>
    <t>Hope</t>
  </si>
  <si>
    <t>Elm Hurst</t>
  </si>
  <si>
    <t>Jake</t>
  </si>
  <si>
    <t>Belvedere Court</t>
  </si>
  <si>
    <t>Farr</t>
  </si>
  <si>
    <t>Patience Street</t>
  </si>
  <si>
    <t>Wilkes</t>
  </si>
  <si>
    <t>Angell Town</t>
  </si>
  <si>
    <t>Tournay Road</t>
  </si>
  <si>
    <t>Moyer</t>
  </si>
  <si>
    <t>Strathaven Road</t>
  </si>
  <si>
    <t>Bebbington Road</t>
  </si>
  <si>
    <t>Stanford</t>
  </si>
  <si>
    <t>Hungerford Wharf</t>
  </si>
  <si>
    <t>Trinidad</t>
  </si>
  <si>
    <t>Carkers Lane</t>
  </si>
  <si>
    <t>Ruiz</t>
  </si>
  <si>
    <t>Page Street</t>
  </si>
  <si>
    <t>Tathams Street</t>
  </si>
  <si>
    <t>Chester Mews</t>
  </si>
  <si>
    <t>Terrence</t>
  </si>
  <si>
    <t>Sherboro Road</t>
  </si>
  <si>
    <t>Chauncey</t>
  </si>
  <si>
    <t>Hooper</t>
  </si>
  <si>
    <t>Turners Road</t>
  </si>
  <si>
    <t>Ty Croes</t>
  </si>
  <si>
    <t>Douglas</t>
  </si>
  <si>
    <t>Tudor Parade</t>
  </si>
  <si>
    <t>Lifford Street</t>
  </si>
  <si>
    <t>Brixham Street</t>
  </si>
  <si>
    <t>Lyles</t>
  </si>
  <si>
    <t>Farnham Gardens</t>
  </si>
  <si>
    <t>Fairbridge Road</t>
  </si>
  <si>
    <t>Woodstock</t>
  </si>
  <si>
    <t>Brompton Arcade</t>
  </si>
  <si>
    <t>Ivy Court</t>
  </si>
  <si>
    <t>Napoleon</t>
  </si>
  <si>
    <t>Parry Terrace</t>
  </si>
  <si>
    <t>Luther</t>
  </si>
  <si>
    <t>Gravesend</t>
  </si>
  <si>
    <t>Dugan</t>
  </si>
  <si>
    <t>St Elmos</t>
  </si>
  <si>
    <t>Oren</t>
  </si>
  <si>
    <t>Kings Avenue</t>
  </si>
  <si>
    <t>Farrant Avenue</t>
  </si>
  <si>
    <t>Percy</t>
  </si>
  <si>
    <t>Ybarra</t>
  </si>
  <si>
    <t>Clarence Farm</t>
  </si>
  <si>
    <t>Windsor</t>
  </si>
  <si>
    <t>Cary</t>
  </si>
  <si>
    <t>Yoder</t>
  </si>
  <si>
    <t>Woodland Place</t>
  </si>
  <si>
    <t>Peel Green</t>
  </si>
  <si>
    <t>Mostyn Road</t>
  </si>
  <si>
    <t>Monte</t>
  </si>
  <si>
    <t>Mora</t>
  </si>
  <si>
    <t>Charlemont Road</t>
  </si>
  <si>
    <t>Moshe</t>
  </si>
  <si>
    <t>Packhorse Lane</t>
  </si>
  <si>
    <t>Jess</t>
  </si>
  <si>
    <t>Fowler</t>
  </si>
  <si>
    <t>Brent Court</t>
  </si>
  <si>
    <t>Isaac</t>
  </si>
  <si>
    <t>Lansfield Terrace</t>
  </si>
  <si>
    <t>Freddy</t>
  </si>
  <si>
    <t>Hogshead Passage</t>
  </si>
  <si>
    <t>Elijah</t>
  </si>
  <si>
    <t>Levy</t>
  </si>
  <si>
    <t>Stafford Row</t>
  </si>
  <si>
    <t>Elkins</t>
  </si>
  <si>
    <t>Avon Terrace</t>
  </si>
  <si>
    <t>Darrick</t>
  </si>
  <si>
    <t>Nix</t>
  </si>
  <si>
    <t>Branch Place</t>
  </si>
  <si>
    <t>East Pole</t>
  </si>
  <si>
    <t>Darryl</t>
  </si>
  <si>
    <t>Hosack Road</t>
  </si>
  <si>
    <t>Bodley Manor</t>
  </si>
  <si>
    <t>Ben</t>
  </si>
  <si>
    <t>Pawsey Close</t>
  </si>
  <si>
    <t>Edwardo</t>
  </si>
  <si>
    <t>Angel Lane</t>
  </si>
  <si>
    <t>Newton</t>
  </si>
  <si>
    <t>Lewisham Way</t>
  </si>
  <si>
    <t>Plough Square</t>
  </si>
  <si>
    <t>Dorahs Place</t>
  </si>
  <si>
    <t>Dee</t>
  </si>
  <si>
    <t>Lower Doctor</t>
  </si>
  <si>
    <t>Huguenot Rosa</t>
  </si>
  <si>
    <t>Andres</t>
  </si>
  <si>
    <t>Northampton Square</t>
  </si>
  <si>
    <t>Lyon</t>
  </si>
  <si>
    <t>Bavent Road</t>
  </si>
  <si>
    <t>Twyford Avenue</t>
  </si>
  <si>
    <t>Blakeney</t>
  </si>
  <si>
    <t>Scruggs</t>
  </si>
  <si>
    <t>Mcgee</t>
  </si>
  <si>
    <t>Langton Avenue</t>
  </si>
  <si>
    <t>Aurelio</t>
  </si>
  <si>
    <t>Wilna Road</t>
  </si>
  <si>
    <t>Mount Tabor</t>
  </si>
  <si>
    <t>Monroe</t>
  </si>
  <si>
    <t>Surrey Cottage</t>
  </si>
  <si>
    <t>Creeland Grove</t>
  </si>
  <si>
    <t>Bridge Avenue</t>
  </si>
  <si>
    <t>Godfrey Place</t>
  </si>
  <si>
    <t>Wilford</t>
  </si>
  <si>
    <t>Villanueva</t>
  </si>
  <si>
    <t>Little Love</t>
  </si>
  <si>
    <t>Epcot Mews</t>
  </si>
  <si>
    <t>Galloway</t>
  </si>
  <si>
    <t>Golden Heart</t>
  </si>
  <si>
    <t>Back Church</t>
  </si>
  <si>
    <t>Sandy</t>
  </si>
  <si>
    <t>Wolf</t>
  </si>
  <si>
    <t>Marchington Villas</t>
  </si>
  <si>
    <t>Lucien</t>
  </si>
  <si>
    <t>Wardens Grove</t>
  </si>
  <si>
    <t>Theron</t>
  </si>
  <si>
    <t>Richardson</t>
  </si>
  <si>
    <t>Havil Place</t>
  </si>
  <si>
    <t>Hackett</t>
  </si>
  <si>
    <t>Brill Row</t>
  </si>
  <si>
    <t>North Cottages</t>
  </si>
  <si>
    <t>Waterworks La</t>
  </si>
  <si>
    <t>Courtney</t>
  </si>
  <si>
    <t>Marin</t>
  </si>
  <si>
    <t>Peveret Close</t>
  </si>
  <si>
    <t>Yang</t>
  </si>
  <si>
    <t>Lancaster Court</t>
  </si>
  <si>
    <t>High Park</t>
  </si>
  <si>
    <t>Gagne</t>
  </si>
  <si>
    <t>Fullwell Villas</t>
  </si>
  <si>
    <t>Glenn</t>
  </si>
  <si>
    <t>Hope Place</t>
  </si>
  <si>
    <t>Chester Le Street</t>
  </si>
  <si>
    <t>Sherwood Street</t>
  </si>
  <si>
    <t>Dodd</t>
  </si>
  <si>
    <t>Matlock Road</t>
  </si>
  <si>
    <t>Sal</t>
  </si>
  <si>
    <t>Talbot</t>
  </si>
  <si>
    <t>Ponton Street</t>
  </si>
  <si>
    <t>Romeo</t>
  </si>
  <si>
    <t>Longoria</t>
  </si>
  <si>
    <t>Restell Close</t>
  </si>
  <si>
    <t>Heath</t>
  </si>
  <si>
    <t>Tim</t>
  </si>
  <si>
    <t>Nelgarde Road</t>
  </si>
  <si>
    <t>Louise Road</t>
  </si>
  <si>
    <t>Winslow</t>
  </si>
  <si>
    <t>Havelock Street</t>
  </si>
  <si>
    <t>Aberdeen Lane</t>
  </si>
  <si>
    <t>Le</t>
  </si>
  <si>
    <t>Falcon Wharf</t>
  </si>
  <si>
    <t>Fredericks Place</t>
  </si>
  <si>
    <t>Leonards Square</t>
  </si>
  <si>
    <t>Frances</t>
  </si>
  <si>
    <t>Laurel Cottage</t>
  </si>
  <si>
    <t>Balmer Road</t>
  </si>
  <si>
    <t>Demarcus</t>
  </si>
  <si>
    <t>Grimm</t>
  </si>
  <si>
    <t>Landra Gardens</t>
  </si>
  <si>
    <t>Mcguire</t>
  </si>
  <si>
    <t>Beauval Road</t>
  </si>
  <si>
    <t>Whitehorse Street</t>
  </si>
  <si>
    <t>Stansted</t>
  </si>
  <si>
    <t>Offa'S Mead</t>
  </si>
  <si>
    <t>St. Leonards-On-Sea</t>
  </si>
  <si>
    <t>Verran Road</t>
  </si>
  <si>
    <t>Westbury Avenue</t>
  </si>
  <si>
    <t>Boston Gardens</t>
  </si>
  <si>
    <t>Josiah</t>
  </si>
  <si>
    <t>Golborne Gdns</t>
  </si>
  <si>
    <t>Avery Farm</t>
  </si>
  <si>
    <t>Strathnairn Street</t>
  </si>
  <si>
    <t>TONEY</t>
  </si>
  <si>
    <t>Taviton Street</t>
  </si>
  <si>
    <t>Cheddar</t>
  </si>
  <si>
    <t>Miquel</t>
  </si>
  <si>
    <t>Bush Hill</t>
  </si>
  <si>
    <t>Raleigh</t>
  </si>
  <si>
    <t>Thetford Close</t>
  </si>
  <si>
    <t>Ronald</t>
  </si>
  <si>
    <t>Tidwell</t>
  </si>
  <si>
    <t>Clement's Court</t>
  </si>
  <si>
    <t>Adam</t>
  </si>
  <si>
    <t>Lizard Street</t>
  </si>
  <si>
    <t>Haydon Square</t>
  </si>
  <si>
    <t>Wadding Street</t>
  </si>
  <si>
    <t>Kory</t>
  </si>
  <si>
    <t>Deepdene Court</t>
  </si>
  <si>
    <t>Mountain Ash</t>
  </si>
  <si>
    <t>Cano</t>
  </si>
  <si>
    <t>Fairfield Drive</t>
  </si>
  <si>
    <t>Sol</t>
  </si>
  <si>
    <t>Upper Gulland</t>
  </si>
  <si>
    <t>Sebastian</t>
  </si>
  <si>
    <t>Vick</t>
  </si>
  <si>
    <t>Colepits Wood</t>
  </si>
  <si>
    <t>Joyce Avenue</t>
  </si>
  <si>
    <t>Tommy</t>
  </si>
  <si>
    <t>Harling Cottages</t>
  </si>
  <si>
    <t>Lamb</t>
  </si>
  <si>
    <t>Copenhagen Gardens</t>
  </si>
  <si>
    <t>Long Acre</t>
  </si>
  <si>
    <t>Figueroa</t>
  </si>
  <si>
    <t>Bankwell Road</t>
  </si>
  <si>
    <t>Harleyford Mews</t>
  </si>
  <si>
    <t>Campsfield Road</t>
  </si>
  <si>
    <t>Elstree Villa</t>
  </si>
  <si>
    <t>Aragon</t>
  </si>
  <si>
    <t>Whitaways Wharf</t>
  </si>
  <si>
    <t>Connie</t>
  </si>
  <si>
    <t>York Row</t>
  </si>
  <si>
    <t>Colton</t>
  </si>
  <si>
    <t>Fauconberg Road</t>
  </si>
  <si>
    <t>Zachariah</t>
  </si>
  <si>
    <t>Sand Street</t>
  </si>
  <si>
    <t>Blanco</t>
  </si>
  <si>
    <t>Bedford Cottages</t>
  </si>
  <si>
    <t>Broxburn</t>
  </si>
  <si>
    <t>Hamors Court</t>
  </si>
  <si>
    <t>Gown Court</t>
  </si>
  <si>
    <t>Paston Crescent</t>
  </si>
  <si>
    <t>Alexander</t>
  </si>
  <si>
    <t>Heath Hurst</t>
  </si>
  <si>
    <t>Lowndes Place</t>
  </si>
  <si>
    <t>Highgate Road</t>
  </si>
  <si>
    <t>Skinners Row</t>
  </si>
  <si>
    <t>Ariel</t>
  </si>
  <si>
    <t>Laycocks Yard</t>
  </si>
  <si>
    <t>Clarence</t>
  </si>
  <si>
    <t>Warburton Street</t>
  </si>
  <si>
    <t>Penny Mews</t>
  </si>
  <si>
    <t>Douglass</t>
  </si>
  <si>
    <t>Georges Row</t>
  </si>
  <si>
    <t>Christiansen</t>
  </si>
  <si>
    <t>Clapton Passage</t>
  </si>
  <si>
    <t>Bill</t>
  </si>
  <si>
    <t>Storers Quay</t>
  </si>
  <si>
    <t>Allsop Terrace</t>
  </si>
  <si>
    <t>Burr Street</t>
  </si>
  <si>
    <t>Castillo</t>
  </si>
  <si>
    <t>Loyd</t>
  </si>
  <si>
    <t>Cash</t>
  </si>
  <si>
    <t>Vineyard Yard</t>
  </si>
  <si>
    <t>Ivers Gateway</t>
  </si>
  <si>
    <t>Daryl</t>
  </si>
  <si>
    <t>Riddle</t>
  </si>
  <si>
    <t>Adie Road</t>
  </si>
  <si>
    <t>Emilio</t>
  </si>
  <si>
    <t>Ryan</t>
  </si>
  <si>
    <t>Gartons Way</t>
  </si>
  <si>
    <t>Oakfield Gardens</t>
  </si>
  <si>
    <t>Thomas's Place</t>
  </si>
  <si>
    <t>Flint</t>
  </si>
  <si>
    <t>Block</t>
  </si>
  <si>
    <t>Grove Dwellings</t>
  </si>
  <si>
    <t>Beau</t>
  </si>
  <si>
    <t>Sly Street</t>
  </si>
  <si>
    <t>Stamford Terrace</t>
  </si>
  <si>
    <t>Colonial Chambers</t>
  </si>
  <si>
    <t>Swiss Cottages</t>
  </si>
  <si>
    <t>hassan</t>
  </si>
  <si>
    <t>Stover</t>
  </si>
  <si>
    <t>Queensbury Road</t>
  </si>
  <si>
    <t>Bexley Court</t>
  </si>
  <si>
    <t>Mccann</t>
  </si>
  <si>
    <t>Carpenter's Place</t>
  </si>
  <si>
    <t>Donnie</t>
  </si>
  <si>
    <t>Meredith</t>
  </si>
  <si>
    <t>Jenner Road</t>
  </si>
  <si>
    <t>Corbett's Lane</t>
  </si>
  <si>
    <t>Fulmer Road</t>
  </si>
  <si>
    <t>Pedro</t>
  </si>
  <si>
    <t>Moordown</t>
  </si>
  <si>
    <t>Eric</t>
  </si>
  <si>
    <t>Hogarth Close</t>
  </si>
  <si>
    <t>Fourth Avenue</t>
  </si>
  <si>
    <t>Hedingham Close</t>
  </si>
  <si>
    <t>Kris</t>
  </si>
  <si>
    <t>English</t>
  </si>
  <si>
    <t>Clifton Cottages</t>
  </si>
  <si>
    <t>Jamar</t>
  </si>
  <si>
    <t>Lavender Street</t>
  </si>
  <si>
    <t>Villegas</t>
  </si>
  <si>
    <t>Minstead Gardens</t>
  </si>
  <si>
    <t>Jorge</t>
  </si>
  <si>
    <t>Mccracken</t>
  </si>
  <si>
    <t>Heman Street</t>
  </si>
  <si>
    <t>Justin</t>
  </si>
  <si>
    <t>Pelham Road</t>
  </si>
  <si>
    <t>Bender</t>
  </si>
  <si>
    <t>Lincoln Close</t>
  </si>
  <si>
    <t>Keslake Road</t>
  </si>
  <si>
    <t>Edmonton Green</t>
  </si>
  <si>
    <t>Anton</t>
  </si>
  <si>
    <t>Middlesex Wharf</t>
  </si>
  <si>
    <t>Settle</t>
  </si>
  <si>
    <t>Upper Agnes</t>
  </si>
  <si>
    <t>Ernest</t>
  </si>
  <si>
    <t>Tucker</t>
  </si>
  <si>
    <t>Upper Bardsey</t>
  </si>
  <si>
    <t>Terrance</t>
  </si>
  <si>
    <t>Dukes Avenue</t>
  </si>
  <si>
    <t>Kieth</t>
  </si>
  <si>
    <t>Northway Road</t>
  </si>
  <si>
    <t>Ricardo</t>
  </si>
  <si>
    <t>Mcleod</t>
  </si>
  <si>
    <t>Burke Close</t>
  </si>
  <si>
    <t>Radcot Street</t>
  </si>
  <si>
    <t>John Maurice</t>
  </si>
  <si>
    <t>Shane</t>
  </si>
  <si>
    <t>Croydon Villas</t>
  </si>
  <si>
    <t>Florencio</t>
  </si>
  <si>
    <t>Crow</t>
  </si>
  <si>
    <t>Dumont Road</t>
  </si>
  <si>
    <t>Melendez</t>
  </si>
  <si>
    <t>Dumbreck Road</t>
  </si>
  <si>
    <t>Fishermans Drive</t>
  </si>
  <si>
    <t>Hiram</t>
  </si>
  <si>
    <t>Sneed</t>
  </si>
  <si>
    <t>Wren Close</t>
  </si>
  <si>
    <t>Zack</t>
  </si>
  <si>
    <t>Kilburn High</t>
  </si>
  <si>
    <t>Steerforth Street</t>
  </si>
  <si>
    <t>Randolph</t>
  </si>
  <si>
    <t>Heathfield</t>
  </si>
  <si>
    <t>Byron</t>
  </si>
  <si>
    <t>Colebrooke Row</t>
  </si>
  <si>
    <t>Augustus</t>
  </si>
  <si>
    <t>Langdale Close</t>
  </si>
  <si>
    <t>Burtons Buildings</t>
  </si>
  <si>
    <t>Elland Road</t>
  </si>
  <si>
    <t>brett</t>
  </si>
  <si>
    <t>Harrowby Street</t>
  </si>
  <si>
    <t>Caistor Park</t>
  </si>
  <si>
    <t>Tant Avenue</t>
  </si>
  <si>
    <t>Nickolas</t>
  </si>
  <si>
    <t>Meadows</t>
  </si>
  <si>
    <t>Hadley Street</t>
  </si>
  <si>
    <t>Surrey House</t>
  </si>
  <si>
    <t>Bridge Of Orchy</t>
  </si>
  <si>
    <t>Romeyn Road</t>
  </si>
  <si>
    <t>Ramon</t>
  </si>
  <si>
    <t>Cantlowe's Road</t>
  </si>
  <si>
    <t>Laverne</t>
  </si>
  <si>
    <t>Brown Cottges</t>
  </si>
  <si>
    <t>Wansbeck Road</t>
  </si>
  <si>
    <t>Blanks</t>
  </si>
  <si>
    <t>COUNTIF(L2:L2001,"&gt;0")</t>
  </si>
  <si>
    <t>COUNTBLANK(Portfolio43)</t>
  </si>
  <si>
    <t>Records Affected</t>
  </si>
  <si>
    <t>Last Name Correction</t>
  </si>
  <si>
    <t>Gender Correction</t>
  </si>
  <si>
    <t>Initials</t>
  </si>
  <si>
    <t>Records Affected2</t>
  </si>
  <si>
    <t>Code</t>
  </si>
  <si>
    <t>Item</t>
  </si>
  <si>
    <t>Cost</t>
  </si>
  <si>
    <t>Case Size</t>
  </si>
  <si>
    <t>Megawidget S</t>
  </si>
  <si>
    <t>Megawidget M</t>
  </si>
  <si>
    <t>Megawidget L</t>
  </si>
  <si>
    <t>Hyperwotsit</t>
  </si>
  <si>
    <t>Ultrathing V1</t>
  </si>
  <si>
    <t>Ultrathing V2</t>
  </si>
  <si>
    <t>Ultrathing V3</t>
  </si>
  <si>
    <t>Ultrathing V4</t>
  </si>
  <si>
    <t>Gigastuff</t>
  </si>
  <si>
    <t>Superwossname</t>
  </si>
  <si>
    <t>Lookup Table</t>
  </si>
  <si>
    <t>Product Name</t>
  </si>
  <si>
    <t>Order Value</t>
  </si>
  <si>
    <t>Order Quantity</t>
  </si>
  <si>
    <t>Year</t>
  </si>
  <si>
    <t>Month</t>
  </si>
  <si>
    <t>Method 1: Using SUMIFS Formula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</si>
  <si>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</si>
  <si>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</si>
  <si>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</si>
  <si>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</si>
  <si>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</si>
  <si>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</si>
  <si>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</si>
  <si>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</si>
  <si>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</si>
  <si>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</si>
  <si>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Total Sales</t>
  </si>
  <si>
    <t>Total Sales By Year</t>
  </si>
  <si>
    <t>Method 2: Using Pivot Table</t>
  </si>
  <si>
    <t>Row Labels</t>
  </si>
  <si>
    <t>Grand Total</t>
  </si>
  <si>
    <t>2008</t>
  </si>
  <si>
    <t>2009</t>
  </si>
  <si>
    <t>2010</t>
  </si>
  <si>
    <t>Sum of Order Value</t>
  </si>
  <si>
    <t>Postal Code</t>
  </si>
  <si>
    <t>STEPS</t>
  </si>
  <si>
    <r>
      <t xml:space="preserve">Imported the data from the Access database file named </t>
    </r>
    <r>
      <rPr>
        <b/>
        <sz val="11"/>
        <color theme="1"/>
        <rFont val="Calibri"/>
        <family val="2"/>
        <scheme val="minor"/>
      </rPr>
      <t xml:space="preserve">"Portfolio4.accdb" </t>
    </r>
    <r>
      <rPr>
        <sz val="11"/>
        <color theme="1"/>
        <rFont val="Calibri"/>
        <family val="2"/>
        <scheme val="minor"/>
      </rPr>
      <t>using Data Menu</t>
    </r>
  </si>
  <si>
    <t>Formatted the columns in the worksheet (width, number format, etc.)</t>
  </si>
  <si>
    <t>Formula:</t>
  </si>
  <si>
    <t>Blank cells detected</t>
  </si>
  <si>
    <r>
      <t xml:space="preserve">Used </t>
    </r>
    <r>
      <rPr>
        <b/>
        <sz val="11"/>
        <color theme="1"/>
        <rFont val="Calibri"/>
        <family val="2"/>
        <scheme val="minor"/>
      </rPr>
      <t>COUNTBLANK</t>
    </r>
    <r>
      <rPr>
        <sz val="11"/>
        <color theme="1"/>
        <rFont val="Calibri"/>
        <family val="2"/>
        <scheme val="minor"/>
      </rPr>
      <t xml:space="preserve"> Function to Identify the total number of Blank Cells in the sheet</t>
    </r>
  </si>
  <si>
    <r>
      <t xml:space="preserve">Added a new column named "Blanks" to identify the number of blank cells in each row by Using </t>
    </r>
    <r>
      <rPr>
        <b/>
        <sz val="11"/>
        <color theme="1"/>
        <rFont val="Calibri"/>
        <family val="2"/>
        <scheme val="minor"/>
      </rPr>
      <t>COUNTBLANK</t>
    </r>
    <r>
      <rPr>
        <sz val="11"/>
        <color theme="1"/>
        <rFont val="Calibri"/>
        <family val="2"/>
        <scheme val="minor"/>
      </rPr>
      <t xml:space="preserve"> Function</t>
    </r>
  </si>
  <si>
    <t>COUNTBLANK(Portfolio43[@[ID]:[Product]])</t>
  </si>
  <si>
    <t>Count</t>
  </si>
  <si>
    <r>
      <t xml:space="preserve">Used </t>
    </r>
    <r>
      <rPr>
        <b/>
        <sz val="11"/>
        <color theme="1"/>
        <rFont val="Calibri"/>
        <family val="2"/>
        <scheme val="minor"/>
      </rPr>
      <t>COUNTIF</t>
    </r>
    <r>
      <rPr>
        <sz val="11"/>
        <color theme="1"/>
        <rFont val="Calibri"/>
        <family val="2"/>
        <scheme val="minor"/>
      </rPr>
      <t xml:space="preserve"> function to count the number of rows containing values greater than 0 in the Blanks column</t>
    </r>
  </si>
  <si>
    <t>Using the Filter Option in the Blanks column we selected the values greater than 0 and deleted them</t>
  </si>
  <si>
    <t>The Below values were observed after deleting the blank cells in the Table</t>
  </si>
  <si>
    <t>Formula : =SUBTOTAL(3,A2:A1987)</t>
  </si>
  <si>
    <t>Values</t>
  </si>
  <si>
    <t>Blank rows deleted</t>
  </si>
  <si>
    <r>
      <t xml:space="preserve">The remaining values were identifyed using the </t>
    </r>
    <r>
      <rPr>
        <b/>
        <sz val="11"/>
        <color theme="1"/>
        <rFont val="Calibri"/>
        <family val="2"/>
        <scheme val="minor"/>
      </rPr>
      <t>SUBTOTAL</t>
    </r>
    <r>
      <rPr>
        <sz val="11"/>
        <color theme="1"/>
        <rFont val="Calibri"/>
        <family val="2"/>
        <scheme val="minor"/>
      </rPr>
      <t xml:space="preserve"> function</t>
    </r>
  </si>
  <si>
    <r>
      <t xml:space="preserve">Used the </t>
    </r>
    <r>
      <rPr>
        <b/>
        <sz val="11"/>
        <color theme="1"/>
        <rFont val="Calibri"/>
        <family val="2"/>
        <scheme val="minor"/>
      </rPr>
      <t>PROPER</t>
    </r>
    <r>
      <rPr>
        <sz val="11"/>
        <color theme="1"/>
        <rFont val="Calibri"/>
        <family val="2"/>
        <scheme val="minor"/>
      </rPr>
      <t xml:space="preserve"> function to change the Last Name from Upper Case to Title Case</t>
    </r>
  </si>
  <si>
    <t>Formula: =PROPER(Portfolio4346[@[Last Name]])</t>
  </si>
  <si>
    <r>
      <t xml:space="preserve">To calculate the number of records affected we used </t>
    </r>
    <r>
      <rPr>
        <b/>
        <sz val="11"/>
        <color theme="1"/>
        <rFont val="Calibri"/>
        <family val="2"/>
        <scheme val="minor"/>
      </rPr>
      <t>IF &amp; EXACT</t>
    </r>
    <r>
      <rPr>
        <sz val="11"/>
        <color theme="1"/>
        <rFont val="Calibri"/>
        <family val="2"/>
        <scheme val="minor"/>
      </rPr>
      <t xml:space="preserve"> function</t>
    </r>
  </si>
  <si>
    <r>
      <t xml:space="preserve">1. Created a new column named </t>
    </r>
    <r>
      <rPr>
        <b/>
        <sz val="11"/>
        <color theme="1"/>
        <rFont val="Calibri"/>
        <family val="2"/>
        <scheme val="minor"/>
      </rPr>
      <t>"Last Name Correction"</t>
    </r>
  </si>
  <si>
    <r>
      <t xml:space="preserve">Again to calculate the number of records affected we used </t>
    </r>
    <r>
      <rPr>
        <b/>
        <sz val="11"/>
        <color theme="1"/>
        <rFont val="Calibri"/>
        <family val="2"/>
        <scheme val="minor"/>
      </rPr>
      <t>IF &amp; EXACT</t>
    </r>
    <r>
      <rPr>
        <sz val="11"/>
        <color theme="1"/>
        <rFont val="Calibri"/>
        <family val="2"/>
        <scheme val="minor"/>
      </rPr>
      <t xml:space="preserve"> function</t>
    </r>
  </si>
  <si>
    <r>
      <t xml:space="preserve">Then we count the number of records affected using </t>
    </r>
    <r>
      <rPr>
        <b/>
        <sz val="11"/>
        <color theme="1"/>
        <rFont val="Calibri"/>
        <family val="2"/>
        <scheme val="minor"/>
      </rPr>
      <t>COUNTIF</t>
    </r>
    <r>
      <rPr>
        <sz val="11"/>
        <color theme="1"/>
        <rFont val="Calibri"/>
        <family val="2"/>
        <scheme val="minor"/>
      </rPr>
      <t xml:space="preserve"> function</t>
    </r>
  </si>
  <si>
    <r>
      <t xml:space="preserve">Then we count the number of Records affected using </t>
    </r>
    <r>
      <rPr>
        <b/>
        <sz val="11"/>
        <color theme="1"/>
        <rFont val="Calibri"/>
        <family val="2"/>
        <scheme val="minor"/>
      </rPr>
      <t>COUNTIF</t>
    </r>
    <r>
      <rPr>
        <sz val="11"/>
        <color theme="1"/>
        <rFont val="Calibri"/>
        <family val="2"/>
        <scheme val="minor"/>
      </rPr>
      <t xml:space="preserve"> function</t>
    </r>
  </si>
  <si>
    <r>
      <t>2. Created one more column for "</t>
    </r>
    <r>
      <rPr>
        <b/>
        <sz val="11"/>
        <color theme="1"/>
        <rFont val="Calibri"/>
        <family val="2"/>
        <scheme val="minor"/>
      </rPr>
      <t>Gender Correction</t>
    </r>
    <r>
      <rPr>
        <sz val="11"/>
        <color theme="1"/>
        <rFont val="Calibri"/>
        <family val="2"/>
        <scheme val="minor"/>
      </rPr>
      <t>"</t>
    </r>
  </si>
  <si>
    <r>
      <t xml:space="preserve">Used </t>
    </r>
    <r>
      <rPr>
        <b/>
        <sz val="11"/>
        <color theme="1"/>
        <rFont val="Calibri"/>
        <family val="2"/>
        <scheme val="minor"/>
      </rPr>
      <t>IF &amp; LEFT</t>
    </r>
    <r>
      <rPr>
        <sz val="11"/>
        <color theme="1"/>
        <rFont val="Calibri"/>
        <family val="2"/>
        <scheme val="minor"/>
      </rPr>
      <t xml:space="preserve"> function to correct the errors in Gender column</t>
    </r>
  </si>
  <si>
    <r>
      <t xml:space="preserve">Formula: </t>
    </r>
    <r>
      <rPr>
        <b/>
        <sz val="11"/>
        <color theme="1"/>
        <rFont val="Calibri"/>
        <family val="2"/>
        <scheme val="minor"/>
      </rPr>
      <t>=IF(EXACT(C2,M2)=TRUE, "-", "Corrected to Title Case")</t>
    </r>
  </si>
  <si>
    <r>
      <t xml:space="preserve">Formula: </t>
    </r>
    <r>
      <rPr>
        <b/>
        <sz val="11"/>
        <color theme="1"/>
        <rFont val="Calibri"/>
        <family val="2"/>
        <scheme val="minor"/>
      </rPr>
      <t>=IF(LEFT(E3,1)="f","F","M")</t>
    </r>
  </si>
  <si>
    <r>
      <t xml:space="preserve">Formula: </t>
    </r>
    <r>
      <rPr>
        <b/>
        <sz val="11"/>
        <color theme="1"/>
        <rFont val="Calibri"/>
        <family val="2"/>
        <scheme val="minor"/>
      </rPr>
      <t>=IF(EXACT(E3,O3)=TRUE,"-","Corrected Errors")</t>
    </r>
  </si>
  <si>
    <t>Count of Affected records</t>
  </si>
  <si>
    <r>
      <t>3. Added one more column to show "</t>
    </r>
    <r>
      <rPr>
        <b/>
        <sz val="11"/>
        <color theme="1"/>
        <rFont val="Calibri"/>
        <family val="2"/>
        <scheme val="minor"/>
      </rPr>
      <t>Initials"</t>
    </r>
  </si>
  <si>
    <r>
      <t xml:space="preserve">Used the </t>
    </r>
    <r>
      <rPr>
        <b/>
        <sz val="11"/>
        <color theme="1"/>
        <rFont val="Calibri"/>
        <family val="2"/>
        <scheme val="minor"/>
      </rPr>
      <t xml:space="preserve">UPPER &amp; LEFT </t>
    </r>
    <r>
      <rPr>
        <sz val="11"/>
        <color theme="1"/>
        <rFont val="Calibri"/>
        <family val="2"/>
        <scheme val="minor"/>
      </rPr>
      <t>function to show only Initials in the First name column</t>
    </r>
  </si>
  <si>
    <r>
      <t xml:space="preserve">Formula: </t>
    </r>
    <r>
      <rPr>
        <b/>
        <sz val="11"/>
        <color theme="1"/>
        <rFont val="Calibri"/>
        <family val="2"/>
        <scheme val="minor"/>
      </rPr>
      <t>=UPPER(LEFT(B2,1))</t>
    </r>
  </si>
  <si>
    <t>Created a lookup table to calculate Product Name, Order Quantity &amp; Order Value</t>
  </si>
  <si>
    <t xml:space="preserve">Formulas Used: </t>
  </si>
  <si>
    <t>VLOOKUP(K2,ProductName,4)*J2</t>
  </si>
  <si>
    <t>VLOOKUP([@Product],ProductName,2)</t>
  </si>
  <si>
    <t>VLOOKUP(K3,ProductName,3)*M3</t>
  </si>
  <si>
    <t>1. Using SUMIFS: Made a table listing all Years &amp; Months</t>
  </si>
  <si>
    <t>Formula =SUMIFS($N$2:$N$1987,$O$2:$O$1987,$R19,$P$2:$P$1987,S$18)</t>
  </si>
  <si>
    <t>To look at total sales by year and total sales by month we can use 2 methods</t>
  </si>
  <si>
    <r>
      <t xml:space="preserve">Used </t>
    </r>
    <r>
      <rPr>
        <b/>
        <sz val="11"/>
        <color theme="1"/>
        <rFont val="Calibri"/>
        <family val="2"/>
        <scheme val="minor"/>
      </rPr>
      <t>SUM</t>
    </r>
    <r>
      <rPr>
        <sz val="11"/>
        <color theme="1"/>
        <rFont val="Calibri"/>
        <family val="2"/>
        <scheme val="minor"/>
      </rPr>
      <t xml:space="preserve"> function to calculate the Total Sales for 2008,2009,2010</t>
    </r>
  </si>
  <si>
    <t>2. Using Pivot Tables: Inserted Pivot tables to show total sales by Year &amp; Month</t>
  </si>
  <si>
    <r>
      <t xml:space="preserve">Used the </t>
    </r>
    <r>
      <rPr>
        <b/>
        <sz val="11"/>
        <color theme="1"/>
        <rFont val="Calibri"/>
        <family val="2"/>
        <scheme val="minor"/>
      </rPr>
      <t>INDEX</t>
    </r>
    <r>
      <rPr>
        <sz val="11"/>
        <color theme="1"/>
        <rFont val="Calibri"/>
        <family val="2"/>
        <scheme val="minor"/>
      </rPr>
      <t xml:space="preserve"> function to find the right code for each town.</t>
    </r>
  </si>
  <si>
    <r>
      <t xml:space="preserve">Found a list of UK postal codes and imported it to a new sheet called </t>
    </r>
    <r>
      <rPr>
        <b/>
        <sz val="11"/>
        <color theme="1"/>
        <rFont val="Calibri"/>
        <family val="2"/>
        <scheme val="minor"/>
      </rPr>
      <t>"Postal Codes 1"</t>
    </r>
  </si>
  <si>
    <r>
      <t>Added a New column</t>
    </r>
    <r>
      <rPr>
        <b/>
        <sz val="11"/>
        <color theme="1"/>
        <rFont val="Calibri"/>
        <family val="2"/>
        <scheme val="minor"/>
      </rPr>
      <t>"Postal Code"</t>
    </r>
    <r>
      <rPr>
        <sz val="11"/>
        <color theme="1"/>
        <rFont val="Calibri"/>
        <family val="2"/>
        <scheme val="minor"/>
      </rPr>
      <t xml:space="preserve"> to show the correct Postal code Region</t>
    </r>
  </si>
  <si>
    <r>
      <t xml:space="preserve">Formula: </t>
    </r>
    <r>
      <rPr>
        <b/>
        <sz val="11"/>
        <color theme="1"/>
        <rFont val="Calibri"/>
        <family val="2"/>
        <scheme val="minor"/>
      </rPr>
      <t>=INDEX('Postal Codes 1'!$C$2:$C$1540,MATCH(H2,'Postal Codes 1'!$B$2:$B$1540,0))</t>
    </r>
  </si>
  <si>
    <r>
      <t>Note: This Sheet is Password Protected, To unlock this sheet use "</t>
    </r>
    <r>
      <rPr>
        <b/>
        <i/>
        <sz val="11"/>
        <color rgb="FF9C0006"/>
        <rFont val="Calibri"/>
        <family val="2"/>
        <scheme val="minor"/>
      </rPr>
      <t>qwer</t>
    </r>
    <r>
      <rPr>
        <i/>
        <sz val="11"/>
        <color rgb="FF9C0006"/>
        <rFont val="Calibri"/>
        <family val="2"/>
        <scheme val="minor"/>
      </rPr>
      <t>" as password</t>
    </r>
  </si>
  <si>
    <r>
      <t xml:space="preserve">Note: This Sheet is Password Protected, To unlock this sheet use </t>
    </r>
    <r>
      <rPr>
        <b/>
        <i/>
        <sz val="11"/>
        <color rgb="FF9C0006"/>
        <rFont val="Calibri"/>
        <family val="2"/>
        <scheme val="minor"/>
      </rPr>
      <t>"qwer"</t>
    </r>
    <r>
      <rPr>
        <i/>
        <sz val="11"/>
        <color rgb="FF9C0006"/>
        <rFont val="Calibri"/>
        <family val="2"/>
        <scheme val="minor"/>
      </rPr>
      <t xml:space="preserve"> as password</t>
    </r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</si>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</sst>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5" formatCode="_-[$£-809]* #,##0.00_-;\-[$£-809]* #,##0.00_-;_-[$£-809]* &quot;-&quot;??_-;_-@_-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i/>
      <sz val="11"/>
      <color rgb="FF9C0006"/>
      <name val="Calibri"/>
      <family val="2"/>
      <scheme val="minor"/>
    </font>
    <font>
      <b/>
      <i/>
      <sz val="11"/>
      <color rgb="FF9C0006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4"/>
        <bgColor theme="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double">
        <color theme="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2">
    <xf numFmtId="0" fontId="0" fillId="0" borderId="0" xfId="0"/>
    <xf numFmtId="0" fontId="0" fillId="33" borderId="0" xfId="0" applyFill="1"/>
    <xf numFmtId="0" fontId="18" fillId="0" borderId="0" xfId="0" applyFont="1"/>
    <xf numFmtId="0" fontId="0" fillId="34" borderId="10" xfId="0" applyFill="1" applyBorder="1"/>
    <xf numFmtId="0" fontId="0" fillId="0" borderId="10" xfId="0" applyBorder="1"/>
    <xf numFmtId="49" fontId="0" fillId="33" borderId="0" xfId="0" applyNumberFormat="1" applyFill="1"/>
    <xf numFmtId="49" fontId="0" fillId="0" borderId="0" xfId="0" applyNumberFormat="1"/>
    <xf numFmtId="49" fontId="18" fillId="0" borderId="0" xfId="0" applyNumberFormat="1" applyFont="1"/>
    <xf numFmtId="0" fontId="16" fillId="0" borderId="0" xfId="0" applyFont="1"/>
    <xf numFmtId="0" fontId="13" fillId="35" borderId="11" xfId="0" applyFont="1" applyFill="1" applyBorder="1"/>
    <xf numFmtId="164" fontId="0" fillId="0" borderId="0" xfId="0" applyNumberFormat="1"/>
    <xf numFmtId="0" fontId="16" fillId="0" borderId="12" xfId="0" applyFont="1" applyBorder="1"/>
    <xf numFmtId="0" fontId="0" fillId="0" borderId="12" xfId="0" applyBorder="1"/>
    <xf numFmtId="0" fontId="13" fillId="9" borderId="12" xfId="18" applyFont="1" applyBorder="1"/>
    <xf numFmtId="165" fontId="0" fillId="0" borderId="0" xfId="0" applyNumberFormat="1"/>
    <xf numFmtId="165" fontId="0" fillId="0" borderId="12" xfId="0" applyNumberFormat="1" applyBorder="1"/>
    <xf numFmtId="0" fontId="0" fillId="0" borderId="14" xfId="0" applyBorder="1"/>
    <xf numFmtId="0" fontId="0" fillId="0" borderId="15" xfId="0" applyBorder="1"/>
    <xf numFmtId="165" fontId="0" fillId="0" borderId="17" xfId="0" applyNumberFormat="1" applyBorder="1"/>
    <xf numFmtId="165" fontId="0" fillId="0" borderId="19" xfId="0" applyNumberFormat="1" applyBorder="1"/>
    <xf numFmtId="165" fontId="0" fillId="0" borderId="20" xfId="0" applyNumberFormat="1" applyBorder="1"/>
    <xf numFmtId="0" fontId="16" fillId="0" borderId="13" xfId="0" applyFont="1" applyBorder="1"/>
    <xf numFmtId="0" fontId="16" fillId="0" borderId="16" xfId="0" applyFont="1" applyBorder="1"/>
    <xf numFmtId="0" fontId="16" fillId="0" borderId="18" xfId="0" applyFont="1" applyBorder="1"/>
    <xf numFmtId="0" fontId="0" fillId="0" borderId="12" xfId="0" pivotButton="1" applyBorder="1"/>
    <xf numFmtId="0" fontId="0" fillId="0" borderId="12" xfId="0" applyBorder="1" applyAlignment="1">
      <alignment horizontal="left"/>
    </xf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21" xfId="0" applyNumberFormat="1" applyBorder="1"/>
    <xf numFmtId="0" fontId="20" fillId="3" borderId="17" xfId="7" applyFont="1" applyBorder="1" applyAlignment="1">
      <alignment horizontal="center" wrapText="1"/>
    </xf>
    <xf numFmtId="0" fontId="20" fillId="3" borderId="23" xfId="7" applyFont="1" applyBorder="1" applyAlignment="1">
      <alignment horizontal="center" wrapText="1"/>
    </xf>
    <xf numFmtId="0" fontId="20" fillId="3" borderId="16" xfId="7" applyFont="1" applyBorder="1" applyAlignment="1">
      <alignment horizontal="center" wrapText="1"/>
    </xf>
    <xf numFmtId="0" fontId="16" fillId="0" borderId="9" xfId="17" applyAlignment="1">
      <alignment horizontal="center" wrapText="1"/>
    </xf>
    <xf numFmtId="0" fontId="0" fillId="0" borderId="24" xfId="0" applyBorder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12" xfId="0" applyBorder="1" applyAlignment="1">
      <alignment horizontal="left" wrapText="1"/>
    </xf>
    <xf numFmtId="0" fontId="20" fillId="3" borderId="12" xfId="7" applyFont="1" applyBorder="1" applyAlignment="1">
      <alignment horizontal="center" wrapText="1"/>
    </xf>
    <xf numFmtId="0" fontId="0" fillId="0" borderId="12" xfId="0" applyBorder="1" applyAlignment="1">
      <alignment horizontal="center"/>
    </xf>
    <xf numFmtId="0" fontId="16" fillId="0" borderId="12" xfId="0" applyFont="1" applyBorder="1" applyAlignment="1">
      <alignment horizontal="center"/>
    </xf>
    <xf numFmtId="0" fontId="0" fillId="0" borderId="23" xfId="0" applyBorder="1" applyAlignment="1">
      <alignment horizontal="center"/>
    </xf>
    <xf numFmtId="0" fontId="16" fillId="0" borderId="12" xfId="0" applyFont="1" applyBorder="1" applyAlignment="1">
      <alignment horizontal="center" wrapText="1"/>
    </xf>
    <xf numFmtId="0" fontId="20" fillId="3" borderId="12" xfId="7" applyFont="1" applyBorder="1" applyAlignment="1">
      <alignment horizontal="center"/>
    </xf>
    <xf numFmtId="0" fontId="0" fillId="0" borderId="12" xfId="0" applyBorder="1" applyAlignment="1">
      <alignment horizontal="left"/>
    </xf>
    <xf numFmtId="0" fontId="0" fillId="0" borderId="15" xfId="0" applyBorder="1" applyAlignment="1">
      <alignment horizontal="left" wrapText="1"/>
    </xf>
    <xf numFmtId="0" fontId="0" fillId="0" borderId="22" xfId="0" applyBorder="1" applyAlignment="1">
      <alignment horizontal="left" wrapText="1"/>
    </xf>
    <xf numFmtId="0" fontId="0" fillId="0" borderId="13" xfId="0" applyBorder="1" applyAlignment="1">
      <alignment horizontal="left" wrapText="1"/>
    </xf>
    <xf numFmtId="0" fontId="0" fillId="0" borderId="17" xfId="0" applyBorder="1" applyAlignment="1">
      <alignment horizontal="center"/>
    </xf>
    <xf numFmtId="0" fontId="0" fillId="0" borderId="16" xfId="0" applyBorder="1" applyAlignment="1">
      <alignment horizontal="center"/>
    </xf>
    <xf numFmtId="0" fontId="16" fillId="0" borderId="17" xfId="0" applyFont="1" applyBorder="1" applyAlignment="1">
      <alignment horizontal="center"/>
    </xf>
    <xf numFmtId="0" fontId="16" fillId="0" borderId="23" xfId="0" applyFont="1" applyBorder="1" applyAlignment="1">
      <alignment horizontal="center"/>
    </xf>
    <xf numFmtId="0" fontId="16" fillId="0" borderId="16" xfId="0" applyFont="1" applyBorder="1" applyAlignment="1">
      <alignment horizontal="center"/>
    </xf>
    <xf numFmtId="0" fontId="0" fillId="8" borderId="12" xfId="15" applyFont="1" applyBorder="1" applyAlignment="1">
      <alignment horizontal="center"/>
    </xf>
    <xf numFmtId="0" fontId="0" fillId="0" borderId="17" xfId="0" applyBorder="1" applyAlignment="1">
      <alignment horizontal="left" wrapText="1"/>
    </xf>
    <xf numFmtId="0" fontId="0" fillId="0" borderId="23" xfId="0" applyBorder="1" applyAlignment="1">
      <alignment horizontal="left" wrapText="1"/>
    </xf>
    <xf numFmtId="0" fontId="0" fillId="0" borderId="16" xfId="0" applyBorder="1" applyAlignment="1">
      <alignment horizontal="left" wrapText="1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16" fillId="0" borderId="12" xfId="0" applyFont="1" applyBorder="1" applyAlignment="1">
      <alignment horizontal="left"/>
    </xf>
    <xf numFmtId="0" fontId="16" fillId="8" borderId="12" xfId="15" applyFont="1" applyBorder="1" applyAlignment="1">
      <alignment horizontal="center" wrapText="1"/>
    </xf>
    <xf numFmtId="0" fontId="16" fillId="8" borderId="8" xfId="15" applyFont="1" applyAlignment="1">
      <alignment horizontal="center"/>
    </xf>
    <xf numFmtId="0" fontId="0" fillId="0" borderId="12" xfId="0" applyBorder="1"/>
    <xf numFmtId="0" fontId="0" fillId="0" borderId="12" xfId="0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16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numFmt numFmtId="0" formatCode="General"/>
    </dxf>
    <dxf>
      <numFmt numFmtId="0" formatCode="General"/>
    </dxf>
    <dxf>
      <numFmt numFmtId="165" formatCode="_-[$£-809]* #,##0.00_-;\-[$£-809]* #,##0.00_-;_-[$£-809]* &quot;-&quot;??_-;_-@_-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409]d\-mmm\-yy;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_-[$£-809]* #,##0.00_-;\-[$£-809]* #,##0.00_-;_-[$£-809]* &quot;-&quot;??_-;_-@_-"/>
      <border diagonalUp="0" diagonalDown="0" outline="0">
        <left/>
        <right/>
        <top style="thin">
          <color indexed="64"/>
        </top>
        <bottom/>
      </border>
    </dxf>
    <dxf>
      <numFmt numFmtId="165" formatCode="_-[$£-809]* #,##0.00_-;\-[$£-809]* #,##0.00_-;_-[$£-809]* &quot;-&quot;??_-;_-@_-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165" formatCode="_-[$£-809]* #,##0.00_-;\-[$£-809]* #,##0.00_-;_-[$£-809]* &quot;-&quot;??_-;_-@_-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_-[$£-809]* #,##0.00_-;\-[$£-809]* #,##0.00_-;_-[$£-809]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_-[$£-809]* #,##0.00_-;\-[$£-809]* #,##0.00_-;_-[$£-809]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_-[$£-809]* #,##0.00_-;\-[$£-809]* #,##0.00_-;_-[$£-809]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_-[$£-809]* #,##0.00_-;\-[$£-809]* #,##0.00_-;_-[$£-809]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_-[$£-809]* #,##0.00_-;\-[$£-809]* #,##0.00_-;_-[$£-809]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_-[$£-809]* #,##0.00_-;\-[$£-809]* #,##0.00_-;_-[$£-809]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_-[$£-809]* #,##0.00_-;\-[$£-809]* #,##0.00_-;_-[$£-809]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_-[$£-809]* #,##0.00_-;\-[$£-809]* #,##0.00_-;_-[$£-809]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_-[$£-809]* #,##0.00_-;\-[$£-809]* #,##0.00_-;_-[$£-809]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_-[$£-809]* #,##0.00_-;\-[$£-809]* #,##0.00_-;_-[$£-809]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_-[$£-809]* #,##0.00_-;\-[$£-809]* #,##0.00_-;_-[$£-809]* &quot;-&quot;??_-;_-@_-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</dxf>
    <dxf>
      <numFmt numFmtId="0" formatCode="General"/>
    </dxf>
    <dxf>
      <numFmt numFmtId="165" formatCode="_-[$£-809]* #,##0.00_-;\-[$£-809]* #,##0.00_-;_-[$£-809]* &quot;-&quot;??_-;_-@_-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409]d\-mmm\-yy;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_-[$£-809]* #,##0.00_-;\-[$£-809]* #,##0.00_-;_-[$£-809]* &quot;-&quot;??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_-[$£-809]* #,##0.00_-;\-[$£-809]* #,##0.00_-;_-[$£-809]* &quot;-&quot;??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409]d\-mmm\-yy;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409]d\-mmm\-yy;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409]d\-mmm\-yy;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409]d\-mmm\-yy;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ash" refreshedDate="45508.010860300928" createdVersion="8" refreshedVersion="8" minRefreshableVersion="3" recordCount="1986" xr:uid="{06E9C740-60FF-4261-8A40-6F474F062E4C}">
  <cacheSource type="worksheet">
    <worksheetSource name="Portfolio43468"/>
  </cacheSource>
  <cacheFields count="19">
    <cacheField name="ID" numFmtId="0">
      <sharedItems containsSemiMixedTypes="0" containsString="0" containsNumber="1" containsInteger="1" minValue="1" maxValue="2000"/>
    </cacheField>
    <cacheField name="First Name" numFmtId="0">
      <sharedItems/>
    </cacheField>
    <cacheField name="Last Name" numFmtId="0">
      <sharedItems/>
    </cacheField>
    <cacheField name="Title" numFmtId="0">
      <sharedItems/>
    </cacheField>
    <cacheField name="Gender" numFmtId="0">
      <sharedItems/>
    </cacheField>
    <cacheField name="Credit" numFmtId="0">
      <sharedItems containsSemiMixedTypes="0" containsString="0" containsNumber="1" containsInteger="1" minValue="30" maxValue="90"/>
    </cacheField>
    <cacheField name="Street" numFmtId="0">
      <sharedItems/>
    </cacheField>
    <cacheField name="Town" numFmtId="0">
      <sharedItems/>
    </cacheField>
    <cacheField name="Order Date" numFmtId="164">
      <sharedItems containsSemiMixedTypes="0" containsNonDate="0" containsDate="1" containsString="0" minDate="2008-01-01T00:00:00" maxDate="2010-12-31T00:00:00" count="929">
        <d v="2009-06-24T00:00:00"/>
        <d v="2008-11-18T00:00:00"/>
        <d v="2009-03-23T00:00:00"/>
        <d v="2009-01-17T00:00:00"/>
        <d v="2010-05-18T00:00:00"/>
        <d v="2010-01-24T00:00:00"/>
        <d v="2010-11-15T00:00:00"/>
        <d v="2009-05-05T00:00:00"/>
        <d v="2010-10-15T00:00:00"/>
        <d v="2009-08-06T00:00:00"/>
        <d v="2009-06-01T00:00:00"/>
        <d v="2008-03-09T00:00:00"/>
        <d v="2008-08-05T00:00:00"/>
        <d v="2010-06-08T00:00:00"/>
        <d v="2010-12-20T00:00:00"/>
        <d v="2010-04-03T00:00:00"/>
        <d v="2010-01-05T00:00:00"/>
        <d v="2010-07-22T00:00:00"/>
        <d v="2010-10-18T00:00:00"/>
        <d v="2008-05-19T00:00:00"/>
        <d v="2009-06-29T00:00:00"/>
        <d v="2010-10-19T00:00:00"/>
        <d v="2009-08-27T00:00:00"/>
        <d v="2009-07-12T00:00:00"/>
        <d v="2009-03-21T00:00:00"/>
        <d v="2010-05-10T00:00:00"/>
        <d v="2009-04-13T00:00:00"/>
        <d v="2009-04-03T00:00:00"/>
        <d v="2008-08-10T00:00:00"/>
        <d v="2008-04-14T00:00:00"/>
        <d v="2010-11-26T00:00:00"/>
        <d v="2008-03-27T00:00:00"/>
        <d v="2008-10-25T00:00:00"/>
        <d v="2008-01-02T00:00:00"/>
        <d v="2010-09-21T00:00:00"/>
        <d v="2010-10-01T00:00:00"/>
        <d v="2008-03-23T00:00:00"/>
        <d v="2009-10-12T00:00:00"/>
        <d v="2008-03-10T00:00:00"/>
        <d v="2009-12-18T00:00:00"/>
        <d v="2009-04-02T00:00:00"/>
        <d v="2009-09-18T00:00:00"/>
        <d v="2010-07-23T00:00:00"/>
        <d v="2010-11-28T00:00:00"/>
        <d v="2008-12-16T00:00:00"/>
        <d v="2008-07-27T00:00:00"/>
        <d v="2008-08-08T00:00:00"/>
        <d v="2010-08-09T00:00:00"/>
        <d v="2010-02-12T00:00:00"/>
        <d v="2009-11-09T00:00:00"/>
        <d v="2008-01-18T00:00:00"/>
        <d v="2008-12-27T00:00:00"/>
        <d v="2010-11-10T00:00:00"/>
        <d v="2010-04-20T00:00:00"/>
        <d v="2010-04-24T00:00:00"/>
        <d v="2008-08-14T00:00:00"/>
        <d v="2008-03-11T00:00:00"/>
        <d v="2010-04-30T00:00:00"/>
        <d v="2009-03-18T00:00:00"/>
        <d v="2008-12-14T00:00:00"/>
        <d v="2009-07-24T00:00:00"/>
        <d v="2010-05-20T00:00:00"/>
        <d v="2009-01-04T00:00:00"/>
        <d v="2008-09-01T00:00:00"/>
        <d v="2009-08-17T00:00:00"/>
        <d v="2010-02-07T00:00:00"/>
        <d v="2008-01-23T00:00:00"/>
        <d v="2010-07-06T00:00:00"/>
        <d v="2010-05-26T00:00:00"/>
        <d v="2008-12-23T00:00:00"/>
        <d v="2008-04-27T00:00:00"/>
        <d v="2010-07-30T00:00:00"/>
        <d v="2008-02-23T00:00:00"/>
        <d v="2009-01-24T00:00:00"/>
        <d v="2008-05-17T00:00:00"/>
        <d v="2008-05-13T00:00:00"/>
        <d v="2009-12-19T00:00:00"/>
        <d v="2010-12-10T00:00:00"/>
        <d v="2009-07-21T00:00:00"/>
        <d v="2009-07-23T00:00:00"/>
        <d v="2008-05-01T00:00:00"/>
        <d v="2010-11-18T00:00:00"/>
        <d v="2008-01-21T00:00:00"/>
        <d v="2008-03-20T00:00:00"/>
        <d v="2008-03-01T00:00:00"/>
        <d v="2009-01-20T00:00:00"/>
        <d v="2009-04-24T00:00:00"/>
        <d v="2010-05-14T00:00:00"/>
        <d v="2009-08-12T00:00:00"/>
        <d v="2009-10-21T00:00:00"/>
        <d v="2009-07-06T00:00:00"/>
        <d v="2010-12-14T00:00:00"/>
        <d v="2008-11-08T00:00:00"/>
        <d v="2009-02-18T00:00:00"/>
        <d v="2008-03-16T00:00:00"/>
        <d v="2008-09-07T00:00:00"/>
        <d v="2009-10-20T00:00:00"/>
        <d v="2010-09-22T00:00:00"/>
        <d v="2008-09-14T00:00:00"/>
        <d v="2010-09-02T00:00:00"/>
        <d v="2008-09-09T00:00:00"/>
        <d v="2008-06-28T00:00:00"/>
        <d v="2008-11-15T00:00:00"/>
        <d v="2010-09-30T00:00:00"/>
        <d v="2009-02-15T00:00:00"/>
        <d v="2009-04-29T00:00:00"/>
        <d v="2010-03-08T00:00:00"/>
        <d v="2008-07-26T00:00:00"/>
        <d v="2010-08-11T00:00:00"/>
        <d v="2010-03-17T00:00:00"/>
        <d v="2008-11-02T00:00:00"/>
        <d v="2010-09-15T00:00:00"/>
        <d v="2010-02-19T00:00:00"/>
        <d v="2010-06-13T00:00:00"/>
        <d v="2008-08-13T00:00:00"/>
        <d v="2010-06-18T00:00:00"/>
        <d v="2010-04-08T00:00:00"/>
        <d v="2010-06-26T00:00:00"/>
        <d v="2010-12-11T00:00:00"/>
        <d v="2008-09-17T00:00:00"/>
        <d v="2008-07-04T00:00:00"/>
        <d v="2008-04-30T00:00:00"/>
        <d v="2009-09-19T00:00:00"/>
        <d v="2009-10-08T00:00:00"/>
        <d v="2009-09-24T00:00:00"/>
        <d v="2009-03-12T00:00:00"/>
        <d v="2009-12-10T00:00:00"/>
        <d v="2008-12-26T00:00:00"/>
        <d v="2008-09-02T00:00:00"/>
        <d v="2010-07-01T00:00:00"/>
        <d v="2008-01-03T00:00:00"/>
        <d v="2008-08-02T00:00:00"/>
        <d v="2009-11-11T00:00:00"/>
        <d v="2010-02-06T00:00:00"/>
        <d v="2009-09-28T00:00:00"/>
        <d v="2010-01-06T00:00:00"/>
        <d v="2009-04-04T00:00:00"/>
        <d v="2010-05-03T00:00:00"/>
        <d v="2008-05-24T00:00:00"/>
        <d v="2009-09-23T00:00:00"/>
        <d v="2010-07-15T00:00:00"/>
        <d v="2008-11-27T00:00:00"/>
        <d v="2010-03-18T00:00:00"/>
        <d v="2009-05-13T00:00:00"/>
        <d v="2009-02-28T00:00:00"/>
        <d v="2010-08-16T00:00:00"/>
        <d v="2008-03-12T00:00:00"/>
        <d v="2008-03-29T00:00:00"/>
        <d v="2009-01-18T00:00:00"/>
        <d v="2008-06-16T00:00:00"/>
        <d v="2008-04-07T00:00:00"/>
        <d v="2009-04-23T00:00:00"/>
        <d v="2009-11-26T00:00:00"/>
        <d v="2009-01-01T00:00:00"/>
        <d v="2010-04-18T00:00:00"/>
        <d v="2009-01-26T00:00:00"/>
        <d v="2009-04-01T00:00:00"/>
        <d v="2008-12-11T00:00:00"/>
        <d v="2009-02-17T00:00:00"/>
        <d v="2008-08-31T00:00:00"/>
        <d v="2010-07-20T00:00:00"/>
        <d v="2008-11-09T00:00:00"/>
        <d v="2008-09-18T00:00:00"/>
        <d v="2010-12-28T00:00:00"/>
        <d v="2008-02-11T00:00:00"/>
        <d v="2009-02-23T00:00:00"/>
        <d v="2010-07-08T00:00:00"/>
        <d v="2009-05-14T00:00:00"/>
        <d v="2008-10-28T00:00:00"/>
        <d v="2008-03-07T00:00:00"/>
        <d v="2009-11-24T00:00:00"/>
        <d v="2010-06-03T00:00:00"/>
        <d v="2008-08-26T00:00:00"/>
        <d v="2010-11-27T00:00:00"/>
        <d v="2010-07-04T00:00:00"/>
        <d v="2009-05-12T00:00:00"/>
        <d v="2010-05-02T00:00:00"/>
        <d v="2009-11-14T00:00:00"/>
        <d v="2008-10-08T00:00:00"/>
        <d v="2008-06-12T00:00:00"/>
        <d v="2008-06-22T00:00:00"/>
        <d v="2008-01-15T00:00:00"/>
        <d v="2008-03-17T00:00:00"/>
        <d v="2009-08-22T00:00:00"/>
        <d v="2010-03-13T00:00:00"/>
        <d v="2010-07-21T00:00:00"/>
        <d v="2009-10-06T00:00:00"/>
        <d v="2009-05-28T00:00:00"/>
        <d v="2009-09-22T00:00:00"/>
        <d v="2008-07-12T00:00:00"/>
        <d v="2010-06-11T00:00:00"/>
        <d v="2010-02-23T00:00:00"/>
        <d v="2010-09-18T00:00:00"/>
        <d v="2009-11-29T00:00:00"/>
        <d v="2009-04-06T00:00:00"/>
        <d v="2008-02-15T00:00:00"/>
        <d v="2010-04-23T00:00:00"/>
        <d v="2010-04-27T00:00:00"/>
        <d v="2009-09-07T00:00:00"/>
        <d v="2009-09-08T00:00:00"/>
        <d v="2008-01-14T00:00:00"/>
        <d v="2008-11-23T00:00:00"/>
        <d v="2009-12-07T00:00:00"/>
        <d v="2008-07-08T00:00:00"/>
        <d v="2008-08-03T00:00:00"/>
        <d v="2010-10-31T00:00:00"/>
        <d v="2008-07-03T00:00:00"/>
        <d v="2010-08-13T00:00:00"/>
        <d v="2008-06-04T00:00:00"/>
        <d v="2008-08-25T00:00:00"/>
        <d v="2008-02-09T00:00:00"/>
        <d v="2009-08-02T00:00:00"/>
        <d v="2009-01-29T00:00:00"/>
        <d v="2009-11-16T00:00:00"/>
        <d v="2009-03-13T00:00:00"/>
        <d v="2008-09-16T00:00:00"/>
        <d v="2009-11-12T00:00:00"/>
        <d v="2009-09-09T00:00:00"/>
        <d v="2010-08-26T00:00:00"/>
        <d v="2010-09-04T00:00:00"/>
        <d v="2009-05-06T00:00:00"/>
        <d v="2009-04-28T00:00:00"/>
        <d v="2009-01-10T00:00:00"/>
        <d v="2010-07-09T00:00:00"/>
        <d v="2010-01-25T00:00:00"/>
        <d v="2010-04-09T00:00:00"/>
        <d v="2008-08-11T00:00:00"/>
        <d v="2010-05-24T00:00:00"/>
        <d v="2008-10-06T00:00:00"/>
        <d v="2008-06-23T00:00:00"/>
        <d v="2010-05-28T00:00:00"/>
        <d v="2010-10-05T00:00:00"/>
        <d v="2009-08-29T00:00:00"/>
        <d v="2010-09-12T00:00:00"/>
        <d v="2009-08-23T00:00:00"/>
        <d v="2008-03-25T00:00:00"/>
        <d v="2009-09-02T00:00:00"/>
        <d v="2008-04-12T00:00:00"/>
        <d v="2010-09-11T00:00:00"/>
        <d v="2008-12-01T00:00:00"/>
        <d v="2008-07-05T00:00:00"/>
        <d v="2008-07-02T00:00:00"/>
        <d v="2008-11-14T00:00:00"/>
        <d v="2008-04-15T00:00:00"/>
        <d v="2009-11-02T00:00:00"/>
        <d v="2008-01-25T00:00:00"/>
        <d v="2008-05-15T00:00:00"/>
        <d v="2009-03-06T00:00:00"/>
        <d v="2008-02-12T00:00:00"/>
        <d v="2008-08-24T00:00:00"/>
        <d v="2008-11-07T00:00:00"/>
        <d v="2010-06-30T00:00:00"/>
        <d v="2010-11-08T00:00:00"/>
        <d v="2008-11-26T00:00:00"/>
        <d v="2008-08-04T00:00:00"/>
        <d v="2009-05-10T00:00:00"/>
        <d v="2009-03-31T00:00:00"/>
        <d v="2010-11-01T00:00:00"/>
        <d v="2008-10-15T00:00:00"/>
        <d v="2010-10-29T00:00:00"/>
        <d v="2008-02-10T00:00:00"/>
        <d v="2009-04-05T00:00:00"/>
        <d v="2009-09-13T00:00:00"/>
        <d v="2008-11-25T00:00:00"/>
        <d v="2010-08-31T00:00:00"/>
        <d v="2009-09-29T00:00:00"/>
        <d v="2010-02-08T00:00:00"/>
        <d v="2010-05-06T00:00:00"/>
        <d v="2010-03-04T00:00:00"/>
        <d v="2010-04-17T00:00:00"/>
        <d v="2008-10-17T00:00:00"/>
        <d v="2009-11-28T00:00:00"/>
        <d v="2008-04-29T00:00:00"/>
        <d v="2008-09-12T00:00:00"/>
        <d v="2009-12-21T00:00:00"/>
        <d v="2008-12-09T00:00:00"/>
        <d v="2009-04-27T00:00:00"/>
        <d v="2010-04-01T00:00:00"/>
        <d v="2008-09-23T00:00:00"/>
        <d v="2009-01-14T00:00:00"/>
        <d v="2009-01-08T00:00:00"/>
        <d v="2009-10-13T00:00:00"/>
        <d v="2009-07-16T00:00:00"/>
        <d v="2010-02-24T00:00:00"/>
        <d v="2010-11-03T00:00:00"/>
        <d v="2008-11-30T00:00:00"/>
        <d v="2008-12-03T00:00:00"/>
        <d v="2010-09-24T00:00:00"/>
        <d v="2008-09-06T00:00:00"/>
        <d v="2009-09-20T00:00:00"/>
        <d v="2009-12-14T00:00:00"/>
        <d v="2009-06-07T00:00:00"/>
        <d v="2009-11-07T00:00:00"/>
        <d v="2010-07-05T00:00:00"/>
        <d v="2008-06-14T00:00:00"/>
        <d v="2009-06-25T00:00:00"/>
        <d v="2009-05-18T00:00:00"/>
        <d v="2010-07-17T00:00:00"/>
        <d v="2010-12-12T00:00:00"/>
        <d v="2008-01-17T00:00:00"/>
        <d v="2010-01-23T00:00:00"/>
        <d v="2008-10-16T00:00:00"/>
        <d v="2010-01-11T00:00:00"/>
        <d v="2010-01-27T00:00:00"/>
        <d v="2008-03-21T00:00:00"/>
        <d v="2010-03-20T00:00:00"/>
        <d v="2010-06-07T00:00:00"/>
        <d v="2010-03-01T00:00:00"/>
        <d v="2010-07-14T00:00:00"/>
        <d v="2010-07-11T00:00:00"/>
        <d v="2009-05-11T00:00:00"/>
        <d v="2008-01-12T00:00:00"/>
        <d v="2009-08-04T00:00:00"/>
        <d v="2008-05-27T00:00:00"/>
        <d v="2009-04-20T00:00:00"/>
        <d v="2010-02-05T00:00:00"/>
        <d v="2010-03-23T00:00:00"/>
        <d v="2009-12-02T00:00:00"/>
        <d v="2009-06-05T00:00:00"/>
        <d v="2009-07-03T00:00:00"/>
        <d v="2010-10-20T00:00:00"/>
        <d v="2008-05-06T00:00:00"/>
        <d v="2010-09-06T00:00:00"/>
        <d v="2008-07-18T00:00:00"/>
        <d v="2009-12-03T00:00:00"/>
        <d v="2010-08-21T00:00:00"/>
        <d v="2008-09-28T00:00:00"/>
        <d v="2009-02-19T00:00:00"/>
        <d v="2009-05-07T00:00:00"/>
        <d v="2009-10-09T00:00:00"/>
        <d v="2009-01-03T00:00:00"/>
        <d v="2010-07-28T00:00:00"/>
        <d v="2010-02-28T00:00:00"/>
        <d v="2010-04-11T00:00:00"/>
        <d v="2010-12-15T00:00:00"/>
        <d v="2010-04-15T00:00:00"/>
        <d v="2009-05-01T00:00:00"/>
        <d v="2008-01-06T00:00:00"/>
        <d v="2010-03-27T00:00:00"/>
        <d v="2008-01-30T00:00:00"/>
        <d v="2010-02-14T00:00:00"/>
        <d v="2010-11-02T00:00:00"/>
        <d v="2009-10-07T00:00:00"/>
        <d v="2010-06-06T00:00:00"/>
        <d v="2010-02-04T00:00:00"/>
        <d v="2008-11-06T00:00:00"/>
        <d v="2010-02-13T00:00:00"/>
        <d v="2009-09-12T00:00:00"/>
        <d v="2009-10-22T00:00:00"/>
        <d v="2008-09-10T00:00:00"/>
        <d v="2009-11-05T00:00:00"/>
        <d v="2008-10-20T00:00:00"/>
        <d v="2009-02-22T00:00:00"/>
        <d v="2009-09-25T00:00:00"/>
        <d v="2008-09-03T00:00:00"/>
        <d v="2010-06-04T00:00:00"/>
        <d v="2010-08-04T00:00:00"/>
        <d v="2008-10-22T00:00:00"/>
        <d v="2008-07-29T00:00:00"/>
        <d v="2009-10-01T00:00:00"/>
        <d v="2010-06-09T00:00:00"/>
        <d v="2008-07-16T00:00:00"/>
        <d v="2010-03-22T00:00:00"/>
        <d v="2010-06-24T00:00:00"/>
        <d v="2008-06-08T00:00:00"/>
        <d v="2009-10-16T00:00:00"/>
        <d v="2010-10-12T00:00:00"/>
        <d v="2010-10-10T00:00:00"/>
        <d v="2009-03-15T00:00:00"/>
        <d v="2009-01-27T00:00:00"/>
        <d v="2008-08-09T00:00:00"/>
        <d v="2008-04-08T00:00:00"/>
        <d v="2010-02-10T00:00:00"/>
        <d v="2010-01-09T00:00:00"/>
        <d v="2009-03-30T00:00:00"/>
        <d v="2009-10-05T00:00:00"/>
        <d v="2008-07-25T00:00:00"/>
        <d v="2008-11-12T00:00:00"/>
        <d v="2010-01-15T00:00:00"/>
        <d v="2008-04-01T00:00:00"/>
        <d v="2010-10-02T00:00:00"/>
        <d v="2008-03-26T00:00:00"/>
        <d v="2010-08-02T00:00:00"/>
        <d v="2008-10-04T00:00:00"/>
        <d v="2009-06-14T00:00:00"/>
        <d v="2010-08-17T00:00:00"/>
        <d v="2008-11-29T00:00:00"/>
        <d v="2009-08-19T00:00:00"/>
        <d v="2009-11-01T00:00:00"/>
        <d v="2008-02-06T00:00:00"/>
        <d v="2008-05-20T00:00:00"/>
        <d v="2010-03-07T00:00:00"/>
        <d v="2008-06-07T00:00:00"/>
        <d v="2008-10-19T00:00:00"/>
        <d v="2010-06-10T00:00:00"/>
        <d v="2008-09-15T00:00:00"/>
        <d v="2009-06-18T00:00:00"/>
        <d v="2009-06-17T00:00:00"/>
        <d v="2009-08-21T00:00:00"/>
        <d v="2009-12-08T00:00:00"/>
        <d v="2009-09-10T00:00:00"/>
        <d v="2009-07-29T00:00:00"/>
        <d v="2009-03-10T00:00:00"/>
        <d v="2010-03-21T00:00:00"/>
        <d v="2010-03-30T00:00:00"/>
        <d v="2008-07-10T00:00:00"/>
        <d v="2010-03-05T00:00:00"/>
        <d v="2009-10-31T00:00:00"/>
        <d v="2009-03-11T00:00:00"/>
        <d v="2010-10-03T00:00:00"/>
        <d v="2009-02-10T00:00:00"/>
        <d v="2010-09-28T00:00:00"/>
        <d v="2008-02-03T00:00:00"/>
        <d v="2009-06-20T00:00:00"/>
        <d v="2009-12-01T00:00:00"/>
        <d v="2010-07-16T00:00:00"/>
        <d v="2009-04-25T00:00:00"/>
        <d v="2009-05-22T00:00:00"/>
        <d v="2010-12-24T00:00:00"/>
        <d v="2008-01-27T00:00:00"/>
        <d v="2008-06-13T00:00:00"/>
        <d v="2009-06-26T00:00:00"/>
        <d v="2008-05-23T00:00:00"/>
        <d v="2008-05-25T00:00:00"/>
        <d v="2008-07-15T00:00:00"/>
        <d v="2008-07-23T00:00:00"/>
        <d v="2010-02-09T00:00:00"/>
        <d v="2010-02-21T00:00:00"/>
        <d v="2008-01-09T00:00:00"/>
        <d v="2008-06-03T00:00:00"/>
        <d v="2008-02-25T00:00:00"/>
        <d v="2009-03-03T00:00:00"/>
        <d v="2008-01-28T00:00:00"/>
        <d v="2010-12-06T00:00:00"/>
        <d v="2008-01-08T00:00:00"/>
        <d v="2009-09-01T00:00:00"/>
        <d v="2008-04-18T00:00:00"/>
        <d v="2008-12-21T00:00:00"/>
        <d v="2010-02-03T00:00:00"/>
        <d v="2009-03-04T00:00:00"/>
        <d v="2010-06-16T00:00:00"/>
        <d v="2008-10-12T00:00:00"/>
        <d v="2008-11-03T00:00:00"/>
        <d v="2010-05-16T00:00:00"/>
        <d v="2010-12-25T00:00:00"/>
        <d v="2010-02-17T00:00:00"/>
        <d v="2009-10-04T00:00:00"/>
        <d v="2009-12-28T00:00:00"/>
        <d v="2008-05-07T00:00:00"/>
        <d v="2010-07-29T00:00:00"/>
        <d v="2010-01-21T00:00:00"/>
        <d v="2008-02-28T00:00:00"/>
        <d v="2008-11-04T00:00:00"/>
        <d v="2008-05-14T00:00:00"/>
        <d v="2008-01-19T00:00:00"/>
        <d v="2010-07-02T00:00:00"/>
        <d v="2009-09-16T00:00:00"/>
        <d v="2008-06-05T00:00:00"/>
        <d v="2009-01-06T00:00:00"/>
        <d v="2008-11-11T00:00:00"/>
        <d v="2009-08-03T00:00:00"/>
        <d v="2009-05-24T00:00:00"/>
        <d v="2009-01-07T00:00:00"/>
        <d v="2010-12-22T00:00:00"/>
        <d v="2009-11-15T00:00:00"/>
        <d v="2009-03-17T00:00:00"/>
        <d v="2010-08-18T00:00:00"/>
        <d v="2009-12-20T00:00:00"/>
        <d v="2010-05-09T00:00:00"/>
        <d v="2008-06-11T00:00:00"/>
        <d v="2008-05-03T00:00:00"/>
        <d v="2010-04-26T00:00:00"/>
        <d v="2010-09-08T00:00:00"/>
        <d v="2008-12-04T00:00:00"/>
        <d v="2010-08-20T00:00:00"/>
        <d v="2009-12-06T00:00:00"/>
        <d v="2009-12-31T00:00:00"/>
        <d v="2009-10-14T00:00:00"/>
        <d v="2010-03-19T00:00:00"/>
        <d v="2009-05-25T00:00:00"/>
        <d v="2010-09-17T00:00:00"/>
        <d v="2009-03-07T00:00:00"/>
        <d v="2008-03-28T00:00:00"/>
        <d v="2009-05-02T00:00:00"/>
        <d v="2008-07-11T00:00:00"/>
        <d v="2008-12-29T00:00:00"/>
        <d v="2010-11-30T00:00:00"/>
        <d v="2009-02-03T00:00:00"/>
        <d v="2009-01-05T00:00:00"/>
        <d v="2008-11-28T00:00:00"/>
        <d v="2009-03-16T00:00:00"/>
        <d v="2009-12-24T00:00:00"/>
        <d v="2008-05-31T00:00:00"/>
        <d v="2010-09-16T00:00:00"/>
        <d v="2009-08-01T00:00:00"/>
        <d v="2010-09-09T00:00:00"/>
        <d v="2010-10-11T00:00:00"/>
        <d v="2009-10-25T00:00:00"/>
        <d v="2010-11-06T00:00:00"/>
        <d v="2010-07-03T00:00:00"/>
        <d v="2009-07-07T00:00:00"/>
        <d v="2010-11-11T00:00:00"/>
        <d v="2008-09-13T00:00:00"/>
        <d v="2009-02-13T00:00:00"/>
        <d v="2010-08-24T00:00:00"/>
        <d v="2010-04-06T00:00:00"/>
        <d v="2009-07-04T00:00:00"/>
        <d v="2009-07-05T00:00:00"/>
        <d v="2010-10-09T00:00:00"/>
        <d v="2009-04-09T00:00:00"/>
        <d v="2009-06-21T00:00:00"/>
        <d v="2009-03-14T00:00:00"/>
        <d v="2009-04-07T00:00:00"/>
        <d v="2010-12-09T00:00:00"/>
        <d v="2009-05-20T00:00:00"/>
        <d v="2008-02-08T00:00:00"/>
        <d v="2008-12-19T00:00:00"/>
        <d v="2010-09-20T00:00:00"/>
        <d v="2008-06-02T00:00:00"/>
        <d v="2009-11-20T00:00:00"/>
        <d v="2009-06-06T00:00:00"/>
        <d v="2010-09-14T00:00:00"/>
        <d v="2010-05-15T00:00:00"/>
        <d v="2010-03-16T00:00:00"/>
        <d v="2008-09-11T00:00:00"/>
        <d v="2008-12-30T00:00:00"/>
        <d v="2008-11-20T00:00:00"/>
        <d v="2008-11-13T00:00:00"/>
        <d v="2010-02-02T00:00:00"/>
        <d v="2010-04-02T00:00:00"/>
        <d v="2008-04-11T00:00:00"/>
        <d v="2010-03-15T00:00:00"/>
        <d v="2010-01-12T00:00:00"/>
        <d v="2009-12-11T00:00:00"/>
        <d v="2009-10-03T00:00:00"/>
        <d v="2010-05-30T00:00:00"/>
        <d v="2009-03-19T00:00:00"/>
        <d v="2010-07-07T00:00:00"/>
        <d v="2009-04-21T00:00:00"/>
        <d v="2009-08-14T00:00:00"/>
        <d v="2009-12-09T00:00:00"/>
        <d v="2009-10-28T00:00:00"/>
        <d v="2010-04-07T00:00:00"/>
        <d v="2010-08-08T00:00:00"/>
        <d v="2010-03-09T00:00:00"/>
        <d v="2010-07-25T00:00:00"/>
        <d v="2008-09-25T00:00:00"/>
        <d v="2009-12-22T00:00:00"/>
        <d v="2010-06-02T00:00:00"/>
        <d v="2010-01-28T00:00:00"/>
        <d v="2008-06-21T00:00:00"/>
        <d v="2008-08-30T00:00:00"/>
        <d v="2010-01-31T00:00:00"/>
        <d v="2010-07-13T00:00:00"/>
        <d v="2008-05-09T00:00:00"/>
        <d v="2009-04-12T00:00:00"/>
        <d v="2010-01-26T00:00:00"/>
        <d v="2010-11-14T00:00:00"/>
        <d v="2010-04-25T00:00:00"/>
        <d v="2008-08-23T00:00:00"/>
        <d v="2010-12-17T00:00:00"/>
        <d v="2010-12-23T00:00:00"/>
        <d v="2009-09-04T00:00:00"/>
        <d v="2010-02-11T00:00:00"/>
        <d v="2010-11-19T00:00:00"/>
        <d v="2010-10-21T00:00:00"/>
        <d v="2010-05-25T00:00:00"/>
        <d v="2009-12-12T00:00:00"/>
        <d v="2010-08-30T00:00:00"/>
        <d v="2008-01-29T00:00:00"/>
        <d v="2008-06-10T00:00:00"/>
        <d v="2008-04-19T00:00:00"/>
        <d v="2008-08-06T00:00:00"/>
        <d v="2008-01-26T00:00:00"/>
        <d v="2009-08-20T00:00:00"/>
        <d v="2010-12-27T00:00:00"/>
        <d v="2008-02-26T00:00:00"/>
        <d v="2009-11-18T00:00:00"/>
        <d v="2010-08-29T00:00:00"/>
        <d v="2008-06-06T00:00:00"/>
        <d v="2008-02-05T00:00:00"/>
        <d v="2009-11-21T00:00:00"/>
        <d v="2008-02-20T00:00:00"/>
        <d v="2008-10-03T00:00:00"/>
        <d v="2008-06-29T00:00:00"/>
        <d v="2009-08-05T00:00:00"/>
        <d v="2010-11-16T00:00:00"/>
        <d v="2009-03-25T00:00:00"/>
        <d v="2008-10-05T00:00:00"/>
        <d v="2010-01-01T00:00:00"/>
        <d v="2009-06-30T00:00:00"/>
        <d v="2010-05-01T00:00:00"/>
        <d v="2008-12-31T00:00:00"/>
        <d v="2008-10-26T00:00:00"/>
        <d v="2009-02-14T00:00:00"/>
        <d v="2009-03-01T00:00:00"/>
        <d v="2010-11-12T00:00:00"/>
        <d v="2009-12-05T00:00:00"/>
        <d v="2009-08-10T00:00:00"/>
        <d v="2009-05-23T00:00:00"/>
        <d v="2010-04-14T00:00:00"/>
        <d v="2009-06-08T00:00:00"/>
        <d v="2008-01-16T00:00:00"/>
        <d v="2010-05-21T00:00:00"/>
        <d v="2009-01-22T00:00:00"/>
        <d v="2008-03-30T00:00:00"/>
        <d v="2009-05-31T00:00:00"/>
        <d v="2009-01-30T00:00:00"/>
        <d v="2009-10-24T00:00:00"/>
        <d v="2010-07-19T00:00:00"/>
        <d v="2010-10-04T00:00:00"/>
        <d v="2010-01-18T00:00:00"/>
        <d v="2008-08-15T00:00:00"/>
        <d v="2009-01-23T00:00:00"/>
        <d v="2010-08-05T00:00:00"/>
        <d v="2008-08-28T00:00:00"/>
        <d v="2008-08-16T00:00:00"/>
        <d v="2008-02-29T00:00:00"/>
        <d v="2010-04-05T00:00:00"/>
        <d v="2009-06-22T00:00:00"/>
        <d v="2009-02-08T00:00:00"/>
        <d v="2010-01-04T00:00:00"/>
        <d v="2009-11-10T00:00:00"/>
        <d v="2009-02-16T00:00:00"/>
        <d v="2009-02-21T00:00:00"/>
        <d v="2009-12-16T00:00:00"/>
        <d v="2009-02-26T00:00:00"/>
        <d v="2008-10-29T00:00:00"/>
        <d v="2008-04-24T00:00:00"/>
        <d v="2009-09-15T00:00:00"/>
        <d v="2010-08-06T00:00:00"/>
        <d v="2008-09-19T00:00:00"/>
        <d v="2008-01-10T00:00:00"/>
        <d v="2009-04-18T00:00:00"/>
        <d v="2009-05-09T00:00:00"/>
        <d v="2009-12-17T00:00:00"/>
        <d v="2010-10-25T00:00:00"/>
        <d v="2009-08-18T00:00:00"/>
        <d v="2009-07-14T00:00:00"/>
        <d v="2010-11-21T00:00:00"/>
        <d v="2010-10-16T00:00:00"/>
        <d v="2009-08-11T00:00:00"/>
        <d v="2008-10-11T00:00:00"/>
        <d v="2008-11-17T00:00:00"/>
        <d v="2008-02-13T00:00:00"/>
        <d v="2010-09-25T00:00:00"/>
        <d v="2010-05-29T00:00:00"/>
        <d v="2008-05-22T00:00:00"/>
        <d v="2008-02-14T00:00:00"/>
        <d v="2009-08-13T00:00:00"/>
        <d v="2008-03-19T00:00:00"/>
        <d v="2008-08-22T00:00:00"/>
        <d v="2009-09-17T00:00:00"/>
        <d v="2009-11-04T00:00:00"/>
        <d v="2010-05-31T00:00:00"/>
        <d v="2009-05-04T00:00:00"/>
        <d v="2008-05-11T00:00:00"/>
        <d v="2010-01-29T00:00:00"/>
        <d v="2009-04-14T00:00:00"/>
        <d v="2008-11-05T00:00:00"/>
        <d v="2009-11-17T00:00:00"/>
        <d v="2010-12-30T00:00:00"/>
        <d v="2008-05-10T00:00:00"/>
        <d v="2008-04-05T00:00:00"/>
        <d v="2010-01-14T00:00:00"/>
        <d v="2008-12-05T00:00:00"/>
        <d v="2010-04-16T00:00:00"/>
        <d v="2008-07-06T00:00:00"/>
        <d v="2010-03-11T00:00:00"/>
        <d v="2009-09-27T00:00:00"/>
        <d v="2010-10-13T00:00:00"/>
        <d v="2008-04-10T00:00:00"/>
        <d v="2009-10-02T00:00:00"/>
        <d v="2009-05-03T00:00:00"/>
        <d v="2010-08-22T00:00:00"/>
        <d v="2010-12-26T00:00:00"/>
        <d v="2008-12-20T00:00:00"/>
        <d v="2008-07-07T00:00:00"/>
        <d v="2009-02-20T00:00:00"/>
        <d v="2010-03-10T00:00:00"/>
        <d v="2009-10-29T00:00:00"/>
        <d v="2008-04-06T00:00:00"/>
        <d v="2010-04-29T00:00:00"/>
        <d v="2009-02-24T00:00:00"/>
        <d v="2010-09-29T00:00:00"/>
        <d v="2009-05-15T00:00:00"/>
        <d v="2008-08-27T00:00:00"/>
        <d v="2009-05-29T00:00:00"/>
        <d v="2010-06-27T00:00:00"/>
        <d v="2010-08-25T00:00:00"/>
        <d v="2008-05-12T00:00:00"/>
        <d v="2008-01-01T00:00:00"/>
        <d v="2008-12-10T00:00:00"/>
        <d v="2010-10-24T00:00:00"/>
        <d v="2010-03-26T00:00:00"/>
        <d v="2010-10-06T00:00:00"/>
        <d v="2008-09-20T00:00:00"/>
        <d v="2009-10-19T00:00:00"/>
        <d v="2009-11-13T00:00:00"/>
        <d v="2010-06-05T00:00:00"/>
        <d v="2010-12-02T00:00:00"/>
        <d v="2010-06-01T00:00:00"/>
        <d v="2009-07-15T00:00:00"/>
        <d v="2009-12-25T00:00:00"/>
        <d v="2010-11-29T00:00:00"/>
        <d v="2008-02-19T00:00:00"/>
        <d v="2009-11-30T00:00:00"/>
        <d v="2010-08-23T00:00:00"/>
        <d v="2010-10-23T00:00:00"/>
        <d v="2009-11-08T00:00:00"/>
        <d v="2008-08-21T00:00:00"/>
        <d v="2009-02-02T00:00:00"/>
        <d v="2010-01-13T00:00:00"/>
        <d v="2008-10-13T00:00:00"/>
        <d v="2008-04-16T00:00:00"/>
        <d v="2009-08-30T00:00:00"/>
        <d v="2009-04-26T00:00:00"/>
        <d v="2010-11-17T00:00:00"/>
        <d v="2010-10-07T00:00:00"/>
        <d v="2008-03-13T00:00:00"/>
        <d v="2008-12-18T00:00:00"/>
        <d v="2008-02-04T00:00:00"/>
        <d v="2010-12-16T00:00:00"/>
        <d v="2008-06-19T00:00:00"/>
        <d v="2010-08-28T00:00:00"/>
        <d v="2009-05-19T00:00:00"/>
        <d v="2008-12-12T00:00:00"/>
        <d v="2008-02-02T00:00:00"/>
        <d v="2010-05-23T00:00:00"/>
        <d v="2009-01-09T00:00:00"/>
        <d v="2008-12-22T00:00:00"/>
        <d v="2009-12-04T00:00:00"/>
        <d v="2008-05-16T00:00:00"/>
        <d v="2009-01-25T00:00:00"/>
        <d v="2008-05-21T00:00:00"/>
        <d v="2008-12-02T00:00:00"/>
        <d v="2008-06-15T00:00:00"/>
        <d v="2008-11-10T00:00:00"/>
        <d v="2009-12-29T00:00:00"/>
        <d v="2010-04-21T00:00:00"/>
        <d v="2010-04-10T00:00:00"/>
        <d v="2009-08-07T00:00:00"/>
        <d v="2010-08-15T00:00:00"/>
        <d v="2008-01-31T00:00:00"/>
        <d v="2008-10-21T00:00:00"/>
        <d v="2009-06-15T00:00:00"/>
        <d v="2009-11-03T00:00:00"/>
        <d v="2008-06-18T00:00:00"/>
        <d v="2008-10-01T00:00:00"/>
        <d v="2009-02-06T00:00:00"/>
        <d v="2008-05-08T00:00:00"/>
        <d v="2008-11-01T00:00:00"/>
        <d v="2010-06-15T00:00:00"/>
        <d v="2010-03-25T00:00:00"/>
        <d v="2009-06-19T00:00:00"/>
        <d v="2010-10-28T00:00:00"/>
        <d v="2010-04-22T00:00:00"/>
        <d v="2010-11-20T00:00:00"/>
        <d v="2009-07-28T00:00:00"/>
        <d v="2009-08-28T00:00:00"/>
        <d v="2008-10-02T00:00:00"/>
        <d v="2010-05-27T00:00:00"/>
        <d v="2009-03-09T00:00:00"/>
        <d v="2010-03-29T00:00:00"/>
        <d v="2008-06-01T00:00:00"/>
        <d v="2008-07-01T00:00:00"/>
        <d v="2009-11-06T00:00:00"/>
        <d v="2009-12-30T00:00:00"/>
        <d v="2009-06-02T00:00:00"/>
        <d v="2010-10-14T00:00:00"/>
        <d v="2009-09-05T00:00:00"/>
        <d v="2008-02-07T00:00:00"/>
        <d v="2009-03-29T00:00:00"/>
        <d v="2009-07-08T00:00:00"/>
        <d v="2008-07-30T00:00:00"/>
        <d v="2010-02-22T00:00:00"/>
        <d v="2008-10-24T00:00:00"/>
        <d v="2010-06-28T00:00:00"/>
        <d v="2009-12-26T00:00:00"/>
        <d v="2009-10-11T00:00:00"/>
        <d v="2008-11-24T00:00:00"/>
        <d v="2009-05-08T00:00:00"/>
        <d v="2010-04-19T00:00:00"/>
        <d v="2008-09-08T00:00:00"/>
        <d v="2008-03-31T00:00:00"/>
        <d v="2008-01-20T00:00:00"/>
        <d v="2009-07-10T00:00:00"/>
        <d v="2008-09-05T00:00:00"/>
        <d v="2009-04-19T00:00:00"/>
        <d v="2009-01-13T00:00:00"/>
        <d v="2010-06-12T00:00:00"/>
        <d v="2008-12-07T00:00:00"/>
        <d v="2010-01-30T00:00:00"/>
        <d v="2009-01-19T00:00:00"/>
        <d v="2008-04-03T00:00:00"/>
        <d v="2008-03-04T00:00:00"/>
        <d v="2010-10-17T00:00:00"/>
        <d v="2009-07-30T00:00:00"/>
        <d v="2008-01-22T00:00:00"/>
        <d v="2010-02-20T00:00:00"/>
        <d v="2008-05-04T00:00:00"/>
        <d v="2010-07-26T00:00:00"/>
        <d v="2008-08-17T00:00:00"/>
        <d v="2010-12-08T00:00:00"/>
        <d v="2008-04-21T00:00:00"/>
        <d v="2010-02-26T00:00:00"/>
        <d v="2008-06-27T00:00:00"/>
        <d v="2009-01-21T00:00:00"/>
        <d v="2010-10-27T00:00:00"/>
        <d v="2009-12-23T00:00:00"/>
        <d v="2008-04-09T00:00:00"/>
        <d v="2010-06-22T00:00:00"/>
        <d v="2009-09-06T00:00:00"/>
        <d v="2008-07-21T00:00:00"/>
        <d v="2010-08-19T00:00:00"/>
        <d v="2009-07-13T00:00:00"/>
        <d v="2008-04-17T00:00:00"/>
        <d v="2009-03-20T00:00:00"/>
        <d v="2009-06-16T00:00:00"/>
        <d v="2008-05-26T00:00:00"/>
        <d v="2008-08-29T00:00:00"/>
        <d v="2010-02-16T00:00:00"/>
        <d v="2009-02-09T00:00:00"/>
        <d v="2008-04-04T00:00:00"/>
        <d v="2010-12-03T00:00:00"/>
        <d v="2008-05-02T00:00:00"/>
        <d v="2010-06-20T00:00:00"/>
        <d v="2010-01-22T00:00:00"/>
        <d v="2009-01-28T00:00:00"/>
        <d v="2009-06-03T00:00:00"/>
        <d v="2010-03-02T00:00:00"/>
        <d v="2010-01-03T00:00:00"/>
        <d v="2008-12-25T00:00:00"/>
        <d v="2010-09-01T00:00:00"/>
        <d v="2010-05-13T00:00:00"/>
        <d v="2008-03-15T00:00:00"/>
        <d v="2010-03-24T00:00:00"/>
        <d v="2008-01-07T00:00:00"/>
        <d v="2010-01-07T00:00:00"/>
        <d v="2010-12-21T00:00:00"/>
        <d v="2009-10-17T00:00:00"/>
        <d v="2008-09-30T00:00:00"/>
        <d v="2009-10-23T00:00:00"/>
        <d v="2010-06-25T00:00:00"/>
        <d v="2009-07-26T00:00:00"/>
        <d v="2008-04-26T00:00:00"/>
        <d v="2009-08-09T00:00:00"/>
        <d v="2010-07-18T00:00:00"/>
        <d v="2009-03-22T00:00:00"/>
        <d v="2008-01-24T00:00:00"/>
        <d v="2009-07-01T00:00:00"/>
        <d v="2008-04-13T00:00:00"/>
        <d v="2010-09-13T00:00:00"/>
        <d v="2010-07-31T00:00:00"/>
        <d v="2009-10-30T00:00:00"/>
        <d v="2010-05-11T00:00:00"/>
        <d v="2008-07-28T00:00:00"/>
        <d v="2009-07-22T00:00:00"/>
        <d v="2010-02-25T00:00:00"/>
        <d v="2008-08-07T00:00:00"/>
        <d v="2010-06-21T00:00:00"/>
        <d v="2009-08-26T00:00:00"/>
        <d v="2010-05-07T00:00:00"/>
        <d v="2008-07-24T00:00:00"/>
        <d v="2008-12-08T00:00:00"/>
        <d v="2009-02-07T00:00:00"/>
        <d v="2008-02-27T00:00:00"/>
        <d v="2009-03-02T00:00:00"/>
        <d v="2010-02-18T00:00:00"/>
        <d v="2008-10-10T00:00:00"/>
        <d v="2008-07-22T00:00:00"/>
        <d v="2008-07-31T00:00:00"/>
        <d v="2009-06-09T00:00:00"/>
        <d v="2010-08-27T00:00:00"/>
        <d v="2009-06-27T00:00:00"/>
        <d v="2009-06-11T00:00:00"/>
        <d v="2008-03-03T00:00:00"/>
        <d v="2010-05-05T00:00:00"/>
        <d v="2010-01-02T00:00:00"/>
        <d v="2008-12-24T00:00:00"/>
        <d v="2009-03-27T00:00:00"/>
        <d v="2009-04-11T00:00:00"/>
        <d v="2010-04-28T00:00:00"/>
        <d v="2010-09-27T00:00:00"/>
        <d v="2010-09-03T00:00:00"/>
        <d v="2010-12-01T00:00:00"/>
        <d v="2010-09-07T00:00:00"/>
        <d v="2009-06-13T00:00:00"/>
        <d v="2010-06-23T00:00:00"/>
        <d v="2008-06-20T00:00:00"/>
        <d v="2010-01-20T00:00:00"/>
        <d v="2010-01-10T00:00:00"/>
        <d v="2009-03-24T00:00:00"/>
        <d v="2009-09-26T00:00:00"/>
        <d v="2010-03-31T00:00:00"/>
        <d v="2008-09-04T00:00:00"/>
        <d v="2008-10-27T00:00:00"/>
        <d v="2009-03-26T00:00:00"/>
        <d v="2009-07-27T00:00:00"/>
        <d v="2009-12-13T00:00:00"/>
        <d v="2009-02-01T00:00:00"/>
        <d v="2008-04-02T00:00:00"/>
        <d v="2008-08-12T00:00:00"/>
        <d v="2009-04-08T00:00:00"/>
        <d v="2010-06-17T00:00:00"/>
        <d v="2010-09-10T00:00:00"/>
        <d v="2008-10-30T00:00:00"/>
        <d v="2008-11-22T00:00:00"/>
        <d v="2008-03-02T00:00:00"/>
        <d v="2009-10-27T00:00:00"/>
        <d v="2009-05-26T00:00:00"/>
        <d v="2008-11-21T00:00:00"/>
        <d v="2009-07-09T00:00:00"/>
        <d v="2009-02-04T00:00:00"/>
        <d v="2008-06-24T00:00:00"/>
        <d v="2010-01-19T00:00:00"/>
        <d v="2010-10-08T00:00:00"/>
        <d v="2008-04-22T00:00:00"/>
        <d v="2008-06-17T00:00:00"/>
        <d v="2010-08-10T00:00:00"/>
        <d v="2008-08-20T00:00:00"/>
        <d v="2010-02-01T00:00:00"/>
        <d v="2009-05-17T00:00:00"/>
        <d v="2009-04-17T00:00:00"/>
        <d v="2010-02-27T00:00:00"/>
        <d v="2008-10-14T00:00:00"/>
        <d v="2008-07-14T00:00:00"/>
        <d v="2009-08-25T00:00:00"/>
        <d v="2008-06-09T00:00:00"/>
      </sharedItems>
      <fieldGroup par="18"/>
    </cacheField>
    <cacheField name="Quantity" numFmtId="0">
      <sharedItems containsSemiMixedTypes="0" containsString="0" containsNumber="1" containsInteger="1" minValue="2" maxValue="100"/>
    </cacheField>
    <cacheField name="Product" numFmtId="0">
      <sharedItems/>
    </cacheField>
    <cacheField name="Product Name" numFmtId="0">
      <sharedItems/>
    </cacheField>
    <cacheField name="Order Quantity" numFmtId="0">
      <sharedItems containsSemiMixedTypes="0" containsString="0" containsNumber="1" containsInteger="1" minValue="34" maxValue="2400"/>
    </cacheField>
    <cacheField name="Order Value" numFmtId="165">
      <sharedItems containsSemiMixedTypes="0" containsString="0" containsNumber="1" minValue="37.92" maxValue="9576"/>
    </cacheField>
    <cacheField name="Year" numFmtId="0">
      <sharedItems containsSemiMixedTypes="0" containsString="0" containsNumber="1" containsInteger="1" minValue="2008" maxValue="2010" count="3">
        <n v="2009"/>
        <n v="2008"/>
        <n v="2010"/>
      </sharedItems>
    </cacheField>
    <cacheField name="Month" numFmtId="0">
      <sharedItems count="12">
        <s v="Jun"/>
        <s v="Nov"/>
        <s v="Mar"/>
        <s v="Jan"/>
        <s v="May"/>
        <s v="Oct"/>
        <s v="Aug"/>
        <s v="Dec"/>
        <s v="Apr"/>
        <s v="Jul"/>
        <s v="Sep"/>
        <s v="Feb"/>
      </sharedItems>
    </cacheField>
    <cacheField name="Months (Order Date)" numFmtId="0" databaseField="0">
      <fieldGroup base="8">
        <rangePr groupBy="months" startDate="2008-01-01T00:00:00" endDate="2010-12-31T00:00:00"/>
        <groupItems count="14">
          <s v="&lt;1/1/2008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31/2010"/>
        </groupItems>
      </fieldGroup>
    </cacheField>
    <cacheField name="Quarters (Order Date)" numFmtId="0" databaseField="0">
      <fieldGroup base="8">
        <rangePr groupBy="quarters" startDate="2008-01-01T00:00:00" endDate="2010-12-31T00:00:00"/>
        <groupItems count="6">
          <s v="&lt;1/1/2008"/>
          <s v="Qtr1"/>
          <s v="Qtr2"/>
          <s v="Qtr3"/>
          <s v="Qtr4"/>
          <s v="&gt;12/31/2010"/>
        </groupItems>
      </fieldGroup>
    </cacheField>
    <cacheField name="Years (Order Date)" numFmtId="0" databaseField="0">
      <fieldGroup base="8">
        <rangePr groupBy="years" startDate="2008-01-01T00:00:00" endDate="2010-12-31T00:00:00"/>
        <groupItems count="5">
          <s v="&lt;1/1/2008"/>
          <s v="2008"/>
          <s v="2009"/>
          <s v="2010"/>
          <s v="&gt;12/31/201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86">
  <r>
    <n v="1"/>
    <s v="Nanci"/>
    <s v="Camp"/>
    <s v="Mrs"/>
    <s v="F"/>
    <n v="60"/>
    <s v="Rosmore Road"/>
    <s v="Berkeley"/>
    <x v="0"/>
    <n v="13"/>
    <s v="A1"/>
    <s v="Megawidget S"/>
    <n v="312"/>
    <n v="246.48000000000002"/>
    <x v="0"/>
    <x v="0"/>
  </r>
  <r>
    <n v="2"/>
    <s v="Erlinda"/>
    <s v="Dorsey"/>
    <s v="Mrs"/>
    <s v="F"/>
    <n v="90"/>
    <s v="Roxwell Road"/>
    <s v="Glossop"/>
    <x v="1"/>
    <n v="14"/>
    <s v="C3"/>
    <s v="Ultrathing V3"/>
    <n v="336"/>
    <n v="1172.6400000000001"/>
    <x v="1"/>
    <x v="1"/>
  </r>
  <r>
    <n v="3"/>
    <s v="Albertha"/>
    <s v="Devine"/>
    <s v="Mrs"/>
    <s v="F"/>
    <n v="60"/>
    <s v="Ashbury Place"/>
    <s v="Immingham"/>
    <x v="2"/>
    <n v="23"/>
    <s v="E"/>
    <s v="Superwossname"/>
    <n v="460"/>
    <n v="1430.6"/>
    <x v="0"/>
    <x v="2"/>
  </r>
  <r>
    <n v="4"/>
    <s v="Nathalie"/>
    <s v="Washington"/>
    <s v="Miss"/>
    <s v="F"/>
    <n v="60"/>
    <s v="Grafton Road"/>
    <s v="Broadstone"/>
    <x v="3"/>
    <n v="79"/>
    <s v="E"/>
    <s v="Superwossname"/>
    <n v="1580"/>
    <n v="4913.8"/>
    <x v="0"/>
    <x v="3"/>
  </r>
  <r>
    <n v="5"/>
    <s v="Shonta"/>
    <s v="Hedrick"/>
    <s v="Miss"/>
    <s v="fem"/>
    <n v="60"/>
    <s v="Beechdale Road"/>
    <s v="Port Talbot"/>
    <x v="0"/>
    <n v="44"/>
    <s v="C3"/>
    <s v="Ultrathing V3"/>
    <n v="1056"/>
    <n v="3685.44"/>
    <x v="0"/>
    <x v="0"/>
  </r>
  <r>
    <n v="6"/>
    <s v="Veronika"/>
    <s v="Lundy"/>
    <s v="Miss"/>
    <s v="F"/>
    <n v="90"/>
    <s v="Katherine Gardens"/>
    <s v="Ardgay"/>
    <x v="4"/>
    <n v="37"/>
    <s v="A3"/>
    <s v="Megawidget L"/>
    <n v="888"/>
    <n v="1411.92"/>
    <x v="2"/>
    <x v="4"/>
  </r>
  <r>
    <n v="7"/>
    <s v="Valeria"/>
    <s v="Frost"/>
    <s v="Mrs"/>
    <s v="F"/>
    <n v="30"/>
    <s v="Ross Way"/>
    <s v="Solihull"/>
    <x v="5"/>
    <n v="12"/>
    <s v="C2"/>
    <s v="Ultrathing V2"/>
    <n v="240"/>
    <n v="717.6"/>
    <x v="2"/>
    <x v="3"/>
  </r>
  <r>
    <n v="8"/>
    <s v="Randa"/>
    <s v="Woods"/>
    <s v="Mrs"/>
    <s v="F"/>
    <n v="30"/>
    <s v="Artisans Dwellings"/>
    <s v="Tring"/>
    <x v="6"/>
    <n v="55"/>
    <s v="C1"/>
    <s v="Ultrathing V1"/>
    <n v="935"/>
    <n v="1860.65"/>
    <x v="2"/>
    <x v="1"/>
  </r>
  <r>
    <n v="9"/>
    <s v="Karole"/>
    <s v="Navarro"/>
    <s v="Mrs"/>
    <s v="F"/>
    <n v="30"/>
    <s v="Rhoda Street"/>
    <s v="St. Ives"/>
    <x v="7"/>
    <n v="10"/>
    <s v="C3"/>
    <s v="Ultrathing V3"/>
    <n v="240"/>
    <n v="837.6"/>
    <x v="0"/>
    <x v="4"/>
  </r>
  <r>
    <n v="10"/>
    <s v="Martin"/>
    <s v="Anthony"/>
    <s v="Miss"/>
    <s v="F"/>
    <n v="90"/>
    <s v="Iceland Road"/>
    <s v="Campbeltown"/>
    <x v="8"/>
    <n v="76"/>
    <s v="A2"/>
    <s v="Megawidget M"/>
    <n v="1824"/>
    <n v="2170.56"/>
    <x v="2"/>
    <x v="5"/>
  </r>
  <r>
    <n v="11"/>
    <s v="Shanae"/>
    <s v="Roland"/>
    <s v="Mrs"/>
    <s v="F"/>
    <n v="90"/>
    <s v="Samels Court"/>
    <s v="Newbridge"/>
    <x v="9"/>
    <n v="28"/>
    <s v="C2"/>
    <s v="Ultrathing V2"/>
    <n v="560"/>
    <n v="1674.4"/>
    <x v="0"/>
    <x v="6"/>
  </r>
  <r>
    <n v="12"/>
    <s v="Yen"/>
    <s v="Culver"/>
    <s v="Miss"/>
    <s v="F"/>
    <n v="60"/>
    <s v="Garratt Green"/>
    <s v="London"/>
    <x v="10"/>
    <n v="41"/>
    <s v="A2"/>
    <s v="Megawidget M"/>
    <n v="984"/>
    <n v="1170.96"/>
    <x v="0"/>
    <x v="0"/>
  </r>
  <r>
    <n v="13"/>
    <s v="Monica"/>
    <s v="Doran"/>
    <s v="Miss"/>
    <s v="F"/>
    <n v="90"/>
    <s v="High St"/>
    <s v="Caldicot"/>
    <x v="11"/>
    <n v="48"/>
    <s v="B"/>
    <s v="Hyperwotsit"/>
    <n v="960"/>
    <n v="1929.6"/>
    <x v="1"/>
    <x v="2"/>
  </r>
  <r>
    <n v="14"/>
    <s v="Laureen"/>
    <s v="Richards"/>
    <s v="Prof"/>
    <s v="F"/>
    <n v="90"/>
    <s v="Brackenfield Close"/>
    <s v="Broseley"/>
    <x v="12"/>
    <n v="34"/>
    <s v="C4"/>
    <s v="Ultrathing V4"/>
    <n v="816"/>
    <n v="3255.84"/>
    <x v="1"/>
    <x v="6"/>
  </r>
  <r>
    <n v="15"/>
    <s v="Meta"/>
    <s v="Wright"/>
    <s v="Mrs"/>
    <s v="F"/>
    <n v="60"/>
    <s v="Bearstead Rise"/>
    <s v="Y Felinheli"/>
    <x v="13"/>
    <n v="57"/>
    <s v="C4"/>
    <s v="Ultrathing V4"/>
    <n v="1368"/>
    <n v="5458.3200000000006"/>
    <x v="2"/>
    <x v="0"/>
  </r>
  <r>
    <n v="16"/>
    <s v="Bobbye"/>
    <s v="Vasquez"/>
    <s v="Mrs"/>
    <s v="F"/>
    <n v="30"/>
    <s v="Baker Road"/>
    <s v="Trowbridge"/>
    <x v="14"/>
    <n v="59"/>
    <s v="E"/>
    <s v="Superwossname"/>
    <n v="1180"/>
    <n v="3669.7999999999997"/>
    <x v="2"/>
    <x v="7"/>
  </r>
  <r>
    <n v="17"/>
    <s v="Emily"/>
    <s v="Butler"/>
    <s v="Miss"/>
    <s v="F"/>
    <n v="30"/>
    <s v="Telford Close"/>
    <s v="Isles Of Scilly"/>
    <x v="15"/>
    <n v="84"/>
    <s v="C1"/>
    <s v="Ultrathing V1"/>
    <n v="1428"/>
    <n v="2841.72"/>
    <x v="2"/>
    <x v="8"/>
  </r>
  <r>
    <n v="18"/>
    <s v="Iona"/>
    <s v="Hutchinson"/>
    <s v="Ms"/>
    <s v="F"/>
    <n v="30"/>
    <s v="Queens Buildings"/>
    <s v="Kilmacolm"/>
    <x v="16"/>
    <n v="39"/>
    <s v="C4"/>
    <s v="Ultrathing V4"/>
    <n v="936"/>
    <n v="3734.6400000000003"/>
    <x v="2"/>
    <x v="3"/>
  </r>
  <r>
    <n v="19"/>
    <s v="Windy"/>
    <s v="Cabrera"/>
    <s v="Miss"/>
    <s v="F"/>
    <n v="90"/>
    <s v="Havelock Cottages"/>
    <s v="Bridgwater"/>
    <x v="17"/>
    <n v="54"/>
    <s v="A1"/>
    <s v="Megawidget S"/>
    <n v="1296"/>
    <n v="1023.84"/>
    <x v="2"/>
    <x v="9"/>
  </r>
  <r>
    <n v="20"/>
    <s v="Cherry"/>
    <s v="Walsh"/>
    <s v="Mrs"/>
    <s v="F"/>
    <n v="90"/>
    <s v="Huntingdon Gardens"/>
    <s v="Essex"/>
    <x v="18"/>
    <n v="33"/>
    <s v="C2"/>
    <s v="Ultrathing V2"/>
    <n v="660"/>
    <n v="1973.4"/>
    <x v="2"/>
    <x v="5"/>
  </r>
  <r>
    <n v="21"/>
    <s v="Jaye"/>
    <s v="FARLEY"/>
    <s v="Mrs"/>
    <s v="F"/>
    <n v="60"/>
    <s v="Embankment Gardens"/>
    <s v="Badminton"/>
    <x v="19"/>
    <n v="84"/>
    <s v="C2"/>
    <s v="Ultrathing V2"/>
    <n v="1680"/>
    <n v="5023.2000000000007"/>
    <x v="1"/>
    <x v="4"/>
  </r>
  <r>
    <n v="22"/>
    <s v="Garnet"/>
    <s v="Tipton"/>
    <s v="Miss"/>
    <s v="F"/>
    <n v="30"/>
    <s v="Burton Grove"/>
    <s v="Halesowen"/>
    <x v="20"/>
    <n v="94"/>
    <s v="C1"/>
    <s v="Ultrathing V1"/>
    <n v="1598"/>
    <n v="3180.02"/>
    <x v="0"/>
    <x v="0"/>
  </r>
  <r>
    <n v="23"/>
    <s v="Coral"/>
    <s v="Grace"/>
    <s v="Miss"/>
    <s v="F"/>
    <n v="90"/>
    <s v="Alliance Road"/>
    <s v="Kyle"/>
    <x v="21"/>
    <n v="84"/>
    <s v="A1"/>
    <s v="Megawidget S"/>
    <n v="2016"/>
    <n v="1592.64"/>
    <x v="2"/>
    <x v="5"/>
  </r>
  <r>
    <n v="24"/>
    <s v="Kacy"/>
    <s v="Ragland"/>
    <s v="Miss"/>
    <s v="F"/>
    <n v="90"/>
    <s v="Coningsby Cottages"/>
    <s v="Cradley Heath"/>
    <x v="22"/>
    <n v="37"/>
    <s v="A3"/>
    <s v="Megawidget L"/>
    <n v="888"/>
    <n v="1411.92"/>
    <x v="0"/>
    <x v="6"/>
  </r>
  <r>
    <n v="25"/>
    <s v="Riva"/>
    <s v="Crosby"/>
    <s v="Miss"/>
    <s v="F"/>
    <n v="60"/>
    <s v="Burdett Place"/>
    <s v="Frizington"/>
    <x v="23"/>
    <n v="3"/>
    <s v="C2"/>
    <s v="Ultrathing V2"/>
    <n v="60"/>
    <n v="179.4"/>
    <x v="0"/>
    <x v="9"/>
  </r>
  <r>
    <n v="26"/>
    <s v="Thi"/>
    <s v="Stroud"/>
    <s v="Mrs"/>
    <s v="F"/>
    <n v="30"/>
    <s v="Biddenden Way"/>
    <s v="Longfield"/>
    <x v="24"/>
    <n v="34"/>
    <s v="C1"/>
    <s v="Ultrathing V1"/>
    <n v="578"/>
    <n v="1150.22"/>
    <x v="0"/>
    <x v="2"/>
  </r>
  <r>
    <n v="27"/>
    <s v="Ji"/>
    <s v="Austin"/>
    <s v="Mrs"/>
    <s v="F"/>
    <n v="30"/>
    <s v="Selhurst Road"/>
    <s v="Downham Market"/>
    <x v="25"/>
    <n v="78"/>
    <s v="A3"/>
    <s v="Megawidget L"/>
    <n v="1872"/>
    <n v="2976.48"/>
    <x v="2"/>
    <x v="4"/>
  </r>
  <r>
    <n v="28"/>
    <s v="Molly"/>
    <s v="MARCUS"/>
    <s v="Mrs"/>
    <s v="F"/>
    <n v="90"/>
    <s v="Lyons Yard"/>
    <s v="Lyme Regis"/>
    <x v="26"/>
    <n v="46"/>
    <s v="A3"/>
    <s v="Megawidget L"/>
    <n v="1104"/>
    <n v="1755.3600000000001"/>
    <x v="0"/>
    <x v="8"/>
  </r>
  <r>
    <n v="29"/>
    <s v="Alina"/>
    <s v="Pryor"/>
    <s v="Ms"/>
    <s v="F"/>
    <n v="90"/>
    <s v="Edgar Road"/>
    <s v="Cornwall"/>
    <x v="27"/>
    <n v="34"/>
    <s v="E"/>
    <s v="Superwossname"/>
    <n v="680"/>
    <n v="2114.7999999999997"/>
    <x v="0"/>
    <x v="8"/>
  </r>
  <r>
    <n v="30"/>
    <s v="Jo"/>
    <s v="Simons"/>
    <s v="Mrs"/>
    <s v="F"/>
    <n v="30"/>
    <s v="Roe Lane"/>
    <s v="Pentre"/>
    <x v="28"/>
    <n v="64"/>
    <s v="E"/>
    <s v="Superwossname"/>
    <n v="1280"/>
    <n v="3980.7999999999997"/>
    <x v="1"/>
    <x v="6"/>
  </r>
  <r>
    <n v="31"/>
    <s v="Lacy"/>
    <s v="Emerson"/>
    <s v="Miss"/>
    <s v="F"/>
    <n v="90"/>
    <s v="Beaufort Wharf"/>
    <s v="Cirencester"/>
    <x v="29"/>
    <n v="80"/>
    <s v="D"/>
    <s v="Gigastuff"/>
    <n v="1440"/>
    <n v="2721.6"/>
    <x v="1"/>
    <x v="8"/>
  </r>
  <r>
    <n v="32"/>
    <s v="Janice"/>
    <s v="Oneal"/>
    <s v="Miss"/>
    <s v="F"/>
    <n v="60"/>
    <s v="Anns Close"/>
    <s v="Ellesmere"/>
    <x v="30"/>
    <n v="88"/>
    <s v="B"/>
    <s v="Hyperwotsit"/>
    <n v="1760"/>
    <n v="3537.5999999999995"/>
    <x v="2"/>
    <x v="1"/>
  </r>
  <r>
    <n v="33"/>
    <s v="Donella"/>
    <s v="Fenton"/>
    <s v="Miss"/>
    <s v="F"/>
    <n v="90"/>
    <s v="Sladedale Road"/>
    <s v="Newnham"/>
    <x v="31"/>
    <n v="60"/>
    <s v="E"/>
    <s v="Superwossname"/>
    <n v="1200"/>
    <n v="3732"/>
    <x v="1"/>
    <x v="2"/>
  </r>
  <r>
    <n v="34"/>
    <s v="Jacinta"/>
    <s v="Blackburn"/>
    <s v="Mrs"/>
    <s v="F"/>
    <n v="30"/>
    <s v="Falkland Place"/>
    <s v="Ascot"/>
    <x v="32"/>
    <n v="22"/>
    <s v="C1"/>
    <s v="Ultrathing V1"/>
    <n v="374"/>
    <n v="744.26"/>
    <x v="1"/>
    <x v="5"/>
  </r>
  <r>
    <n v="35"/>
    <s v="Chasity"/>
    <s v="Mcfadden"/>
    <s v="Miss"/>
    <s v="F"/>
    <n v="60"/>
    <s v="Westdean Close"/>
    <s v="Ardgay"/>
    <x v="33"/>
    <n v="99"/>
    <s v="A1"/>
    <s v="Megawidget S"/>
    <n v="2376"/>
    <n v="1877.0400000000002"/>
    <x v="1"/>
    <x v="3"/>
  </r>
  <r>
    <n v="36"/>
    <s v="Margot"/>
    <s v="Akers"/>
    <s v="Miss"/>
    <s v="F"/>
    <n v="30"/>
    <s v="Roslyn Avenue"/>
    <s v="Tidworth"/>
    <x v="34"/>
    <n v="94"/>
    <s v="A1"/>
    <s v="Megawidget S"/>
    <n v="2256"/>
    <n v="1782.24"/>
    <x v="2"/>
    <x v="10"/>
  </r>
  <r>
    <n v="37"/>
    <s v="Tresa"/>
    <s v="Meza"/>
    <s v="Mrs"/>
    <s v="F"/>
    <n v="90"/>
    <s v="East Mount"/>
    <s v="Llandinam"/>
    <x v="35"/>
    <n v="3"/>
    <s v="B"/>
    <s v="Hyperwotsit"/>
    <n v="60"/>
    <n v="120.6"/>
    <x v="2"/>
    <x v="5"/>
  </r>
  <r>
    <n v="38"/>
    <s v="Jack"/>
    <s v="Johnston"/>
    <s v="Mrs"/>
    <s v="F"/>
    <n v="60"/>
    <s v="Grainger Street"/>
    <s v="Christchurch"/>
    <x v="36"/>
    <n v="16"/>
    <s v="A1"/>
    <s v="Megawidget S"/>
    <n v="384"/>
    <n v="303.36"/>
    <x v="1"/>
    <x v="2"/>
  </r>
  <r>
    <n v="39"/>
    <s v="Kaley"/>
    <s v="Kay"/>
    <s v="Mrs"/>
    <s v="F"/>
    <n v="90"/>
    <s v="Upper Paget"/>
    <s v="Cheshire"/>
    <x v="37"/>
    <n v="57"/>
    <s v="C4"/>
    <s v="Ultrathing V4"/>
    <n v="1368"/>
    <n v="5458.3200000000006"/>
    <x v="0"/>
    <x v="5"/>
  </r>
  <r>
    <n v="40"/>
    <s v="Shaniqua"/>
    <s v="Baker"/>
    <s v="Miss"/>
    <s v="F"/>
    <n v="30"/>
    <s v="Claypole Road"/>
    <s v="Lancaster"/>
    <x v="13"/>
    <n v="44"/>
    <s v="C1"/>
    <s v="Ultrathing V1"/>
    <n v="748"/>
    <n v="1488.52"/>
    <x v="2"/>
    <x v="0"/>
  </r>
  <r>
    <n v="41"/>
    <s v="Aurora"/>
    <s v="Montgomery"/>
    <s v="Miss"/>
    <s v="F"/>
    <n v="60"/>
    <s v="Halsbrook Road"/>
    <s v="Egremont"/>
    <x v="38"/>
    <n v="73"/>
    <s v="A3"/>
    <s v="Megawidget L"/>
    <n v="1752"/>
    <n v="2785.6800000000003"/>
    <x v="1"/>
    <x v="2"/>
  </r>
  <r>
    <n v="42"/>
    <s v="Carmelita"/>
    <s v="Surname"/>
    <s v="Mrs"/>
    <s v="F"/>
    <n v="30"/>
    <s v="Kevelioc Road"/>
    <s v="Llangollen"/>
    <x v="39"/>
    <n v="85"/>
    <s v="A2"/>
    <s v="Megawidget M"/>
    <n v="2040"/>
    <n v="2427.6"/>
    <x v="0"/>
    <x v="7"/>
  </r>
  <r>
    <n v="43"/>
    <s v="Maude"/>
    <s v="Orozco"/>
    <s v="Mrs"/>
    <s v="F"/>
    <n v="60"/>
    <s v="Crede Cottages"/>
    <s v="Cockermouth"/>
    <x v="40"/>
    <n v="41"/>
    <s v="C4"/>
    <s v="Ultrathing V4"/>
    <n v="984"/>
    <n v="3926.1600000000003"/>
    <x v="0"/>
    <x v="8"/>
  </r>
  <r>
    <n v="44"/>
    <s v="Beatrice"/>
    <s v="Joseph"/>
    <s v="Mrs"/>
    <s v="F"/>
    <n v="90"/>
    <s v="Hanford Close"/>
    <s v="Torquay"/>
    <x v="41"/>
    <n v="19"/>
    <s v="C3"/>
    <s v="Ultrathing V3"/>
    <n v="456"/>
    <n v="1591.44"/>
    <x v="0"/>
    <x v="10"/>
  </r>
  <r>
    <n v="45"/>
    <s v="Julio"/>
    <s v="Barron"/>
    <s v="Miss"/>
    <s v="F"/>
    <n v="30"/>
    <s v="Haydon Way"/>
    <s v="March"/>
    <x v="42"/>
    <n v="22"/>
    <s v="D"/>
    <s v="Gigastuff"/>
    <n v="396"/>
    <n v="748.43999999999994"/>
    <x v="2"/>
    <x v="9"/>
  </r>
  <r>
    <n v="46"/>
    <s v="Nam"/>
    <s v="Cullen"/>
    <s v="Mrs"/>
    <s v="F"/>
    <n v="30"/>
    <s v="Paragon Place"/>
    <s v="Fareham"/>
    <x v="19"/>
    <n v="44"/>
    <s v="D"/>
    <s v="Gigastuff"/>
    <n v="792"/>
    <n v="1496.8799999999999"/>
    <x v="1"/>
    <x v="4"/>
  </r>
  <r>
    <n v="47"/>
    <s v="Berta"/>
    <s v="Grove"/>
    <s v="Miss"/>
    <s v="F"/>
    <n v="60"/>
    <s v="Langdon Place"/>
    <s v="Hertfordshire"/>
    <x v="43"/>
    <n v="52"/>
    <s v="C3"/>
    <s v="Ultrathing V3"/>
    <n v="1248"/>
    <n v="4355.5200000000004"/>
    <x v="2"/>
    <x v="1"/>
  </r>
  <r>
    <n v="48"/>
    <s v="Kandice"/>
    <s v="Guthrie"/>
    <s v="Miss"/>
    <s v="female"/>
    <n v="30"/>
    <s v="Power Road"/>
    <s v="Corsham"/>
    <x v="34"/>
    <n v="54"/>
    <s v="E"/>
    <s v="Superwossname"/>
    <n v="1080"/>
    <n v="3358.7999999999997"/>
    <x v="2"/>
    <x v="10"/>
  </r>
  <r>
    <n v="49"/>
    <s v="Genesis"/>
    <s v="Greene"/>
    <s v="Mrs"/>
    <s v="F"/>
    <n v="60"/>
    <s v="Paultons Square"/>
    <s v="Billericay"/>
    <x v="44"/>
    <n v="86"/>
    <s v="A2"/>
    <s v="Megawidget M"/>
    <n v="2064"/>
    <n v="2456.16"/>
    <x v="1"/>
    <x v="7"/>
  </r>
  <r>
    <n v="50"/>
    <s v="Chung"/>
    <s v="Parson"/>
    <s v="Miss"/>
    <s v="F"/>
    <n v="60"/>
    <s v="Trenchard Street"/>
    <s v="Badminton"/>
    <x v="45"/>
    <n v="34"/>
    <s v="B"/>
    <s v="Hyperwotsit"/>
    <n v="680"/>
    <n v="1366.8"/>
    <x v="1"/>
    <x v="9"/>
  </r>
  <r>
    <n v="51"/>
    <s v="Josefina"/>
    <s v="Hancock"/>
    <s v="Mrs"/>
    <s v="F"/>
    <n v="60"/>
    <s v="College"/>
    <s v="Henley-In-Arden"/>
    <x v="46"/>
    <n v="54"/>
    <s v="E"/>
    <s v="Superwossname"/>
    <n v="1080"/>
    <n v="3358.7999999999997"/>
    <x v="1"/>
    <x v="6"/>
  </r>
  <r>
    <n v="52"/>
    <s v="Pearly"/>
    <s v="Hancock"/>
    <s v="Mrs"/>
    <s v="F"/>
    <n v="60"/>
    <s v="Bridson Street"/>
    <s v="Oban"/>
    <x v="47"/>
    <n v="84"/>
    <s v="E"/>
    <s v="Superwossname"/>
    <n v="1680"/>
    <n v="5224.8"/>
    <x v="2"/>
    <x v="6"/>
  </r>
  <r>
    <n v="53"/>
    <s v="Earline"/>
    <s v="Hart"/>
    <s v="Miss"/>
    <s v="F"/>
    <n v="30"/>
    <s v="Bowl Court"/>
    <s v="Dalbeattie"/>
    <x v="48"/>
    <n v="46"/>
    <s v="C3"/>
    <s v="Ultrathing V3"/>
    <n v="1104"/>
    <n v="3852.96"/>
    <x v="2"/>
    <x v="11"/>
  </r>
  <r>
    <n v="54"/>
    <s v="Fredricka"/>
    <s v="Sadler"/>
    <s v="Miss"/>
    <s v="F"/>
    <n v="30"/>
    <s v="Lyons Inn"/>
    <s v="Builth Wells"/>
    <x v="49"/>
    <n v="72"/>
    <s v="C4"/>
    <s v="Ultrathing V4"/>
    <n v="1728"/>
    <n v="6894.72"/>
    <x v="0"/>
    <x v="1"/>
  </r>
  <r>
    <n v="55"/>
    <s v="Dia"/>
    <s v="Finch"/>
    <s v="Miss"/>
    <s v="F"/>
    <n v="60"/>
    <s v="Bells Buildings"/>
    <s v="Badminton"/>
    <x v="50"/>
    <n v="27"/>
    <s v="C4"/>
    <s v="Ultrathing V4"/>
    <n v="648"/>
    <n v="2585.52"/>
    <x v="1"/>
    <x v="3"/>
  </r>
  <r>
    <n v="56"/>
    <s v="Gilda"/>
    <s v="Flores"/>
    <s v="Mrs"/>
    <s v="F"/>
    <n v="90"/>
    <s v="Sotheron Road"/>
    <s v="Bideford"/>
    <x v="51"/>
    <n v="97"/>
    <s v="C2"/>
    <s v="Ultrathing V2"/>
    <n v="1940"/>
    <n v="5800.6"/>
    <x v="1"/>
    <x v="7"/>
  </r>
  <r>
    <n v="57"/>
    <s v="Dannie"/>
    <s v="Darby"/>
    <s v="Mrs"/>
    <s v="F"/>
    <n v="30"/>
    <s v="Old Dover"/>
    <s v="Halesworth"/>
    <x v="52"/>
    <n v="68"/>
    <s v="C3"/>
    <s v="Ultrathing V3"/>
    <n v="1632"/>
    <n v="5695.68"/>
    <x v="2"/>
    <x v="1"/>
  </r>
  <r>
    <n v="58"/>
    <s v="Philomena"/>
    <s v="Parson"/>
    <s v="Miss"/>
    <s v="F"/>
    <n v="90"/>
    <s v="Beech Street"/>
    <s v="Bungay"/>
    <x v="53"/>
    <n v="2"/>
    <s v="A2"/>
    <s v="Megawidget M"/>
    <n v="48"/>
    <n v="57.12"/>
    <x v="2"/>
    <x v="8"/>
  </r>
  <r>
    <n v="59"/>
    <s v="Lea"/>
    <s v="Perkins"/>
    <s v="Mrs"/>
    <s v="F"/>
    <n v="90"/>
    <s v="Petherton Road"/>
    <s v="Isle Of Bute"/>
    <x v="54"/>
    <n v="13"/>
    <s v="B"/>
    <s v="Hyperwotsit"/>
    <n v="260"/>
    <n v="522.59999999999991"/>
    <x v="2"/>
    <x v="8"/>
  </r>
  <r>
    <n v="60"/>
    <s v="Jaye"/>
    <s v="Shipman"/>
    <s v="Miss"/>
    <s v="F"/>
    <n v="30"/>
    <s v="Quill Cottages"/>
    <s v="Lancashire"/>
    <x v="20"/>
    <n v="82"/>
    <s v="C1"/>
    <s v="Ultrathing V1"/>
    <n v="1394"/>
    <n v="2774.06"/>
    <x v="0"/>
    <x v="0"/>
  </r>
  <r>
    <n v="61"/>
    <s v="Tifany"/>
    <s v="Crockett"/>
    <s v="Miss"/>
    <s v="F"/>
    <n v="60"/>
    <s v="Webb Place"/>
    <s v="Penmaenmawr"/>
    <x v="55"/>
    <n v="58"/>
    <s v="C1"/>
    <s v="Ultrathing V1"/>
    <n v="986"/>
    <n v="1962.14"/>
    <x v="1"/>
    <x v="6"/>
  </r>
  <r>
    <n v="62"/>
    <s v="Chantel"/>
    <s v="England"/>
    <s v="Miss"/>
    <s v="F"/>
    <n v="30"/>
    <s v="Consort Road"/>
    <s v="Dronfield"/>
    <x v="56"/>
    <n v="45"/>
    <s v="B"/>
    <s v="Hyperwotsit"/>
    <n v="900"/>
    <n v="1808.9999999999998"/>
    <x v="1"/>
    <x v="2"/>
  </r>
  <r>
    <n v="63"/>
    <s v="Yvonne"/>
    <s v="Byrd"/>
    <s v="Miss"/>
    <s v="F"/>
    <n v="30"/>
    <s v="Annie Besant"/>
    <s v="Oxted"/>
    <x v="57"/>
    <n v="68"/>
    <s v="C1"/>
    <s v="Ultrathing V1"/>
    <n v="1156"/>
    <n v="2300.44"/>
    <x v="2"/>
    <x v="8"/>
  </r>
  <r>
    <n v="64"/>
    <s v="Glennie"/>
    <s v="Newsome"/>
    <s v="Ms"/>
    <s v="F"/>
    <n v="30"/>
    <s v="Winns Cottage"/>
    <s v="Isle Of Barra"/>
    <x v="58"/>
    <n v="77"/>
    <s v="A1"/>
    <s v="Megawidget S"/>
    <n v="1848"/>
    <n v="1459.92"/>
    <x v="0"/>
    <x v="2"/>
  </r>
  <r>
    <n v="65"/>
    <s v="Laverna"/>
    <s v="Case"/>
    <s v="Mrs"/>
    <s v="F"/>
    <n v="60"/>
    <s v="Maxfield Close"/>
    <s v="Porthcawl"/>
    <x v="59"/>
    <n v="11"/>
    <s v="C4"/>
    <s v="Ultrathing V4"/>
    <n v="264"/>
    <n v="1053.3600000000001"/>
    <x v="1"/>
    <x v="7"/>
  </r>
  <r>
    <n v="66"/>
    <s v="Serita"/>
    <s v="Quintero"/>
    <s v="Mrs"/>
    <s v="F"/>
    <n v="30"/>
    <s v="Shap Street"/>
    <s v="Cookstown"/>
    <x v="60"/>
    <n v="48"/>
    <s v="C2"/>
    <s v="Ultrathing V2"/>
    <n v="960"/>
    <n v="2870.4"/>
    <x v="0"/>
    <x v="9"/>
  </r>
  <r>
    <n v="67"/>
    <s v="Zina"/>
    <s v="Sexton"/>
    <s v="Mrs"/>
    <s v="F"/>
    <n v="30"/>
    <s v="Saunders Way"/>
    <s v="Basildon"/>
    <x v="61"/>
    <n v="16"/>
    <s v="E"/>
    <s v="Superwossname"/>
    <n v="320"/>
    <n v="995.19999999999993"/>
    <x v="2"/>
    <x v="4"/>
  </r>
  <r>
    <n v="68"/>
    <s v="Jeanetta"/>
    <s v="Coates"/>
    <s v="Miss"/>
    <s v="F"/>
    <n v="30"/>
    <s v="Georges Place"/>
    <s v="Steyning"/>
    <x v="2"/>
    <n v="27"/>
    <s v="C3"/>
    <s v="Ultrathing V3"/>
    <n v="648"/>
    <n v="2261.52"/>
    <x v="0"/>
    <x v="2"/>
  </r>
  <r>
    <n v="69"/>
    <s v="Jerica"/>
    <s v="Pryor"/>
    <s v="Mrs"/>
    <s v="F"/>
    <n v="60"/>
    <s v="Stonard Road"/>
    <s v="Insch"/>
    <x v="62"/>
    <n v="62"/>
    <s v="A1"/>
    <s v="Megawidget S"/>
    <n v="1488"/>
    <n v="1175.52"/>
    <x v="0"/>
    <x v="3"/>
  </r>
  <r>
    <n v="70"/>
    <s v="Lavonna"/>
    <s v="Bonner"/>
    <s v="Mrs"/>
    <s v="F"/>
    <n v="60"/>
    <s v="Austin Friars"/>
    <s v="Guernsey"/>
    <x v="63"/>
    <n v="35"/>
    <s v="C2"/>
    <s v="Ultrathing V2"/>
    <n v="700"/>
    <n v="2093"/>
    <x v="1"/>
    <x v="10"/>
  </r>
  <r>
    <n v="71"/>
    <s v="Demetra"/>
    <s v="Payton"/>
    <s v="Mrs"/>
    <s v="F"/>
    <n v="30"/>
    <s v="Bellot Gardens"/>
    <s v="Bridport"/>
    <x v="64"/>
    <n v="89"/>
    <s v="A3"/>
    <s v="Megawidget L"/>
    <n v="2136"/>
    <n v="3396.2400000000002"/>
    <x v="0"/>
    <x v="6"/>
  </r>
  <r>
    <n v="72"/>
    <s v="Mickey"/>
    <s v="Abel"/>
    <s v="Miss"/>
    <s v="F"/>
    <n v="30"/>
    <s v="Vant Road"/>
    <s v="Minehead"/>
    <x v="65"/>
    <n v="22"/>
    <s v="C4"/>
    <s v="Ultrathing V4"/>
    <n v="528"/>
    <n v="2106.7200000000003"/>
    <x v="2"/>
    <x v="11"/>
  </r>
  <r>
    <n v="73"/>
    <s v="Evelynn"/>
    <s v="Woodard"/>
    <s v="Miss"/>
    <s v="F"/>
    <n v="60"/>
    <s v="Abbott Avenue"/>
    <s v="Lostwithiel"/>
    <x v="66"/>
    <n v="34"/>
    <s v="A1"/>
    <s v="Megawidget S"/>
    <n v="816"/>
    <n v="644.64"/>
    <x v="1"/>
    <x v="3"/>
  </r>
  <r>
    <n v="74"/>
    <s v="Latina"/>
    <s v="Roy"/>
    <s v="Mrs"/>
    <s v="F"/>
    <n v="30"/>
    <s v="Bucharest Road"/>
    <s v="Criccieth"/>
    <x v="67"/>
    <n v="56"/>
    <s v="A3"/>
    <s v="Megawidget L"/>
    <n v="1344"/>
    <n v="2136.96"/>
    <x v="2"/>
    <x v="9"/>
  </r>
  <r>
    <n v="75"/>
    <s v="Hermelinda"/>
    <s v="Medeiros"/>
    <s v="Mrs"/>
    <s v="F"/>
    <n v="60"/>
    <s v="Sawyer Close"/>
    <s v="Cromer"/>
    <x v="45"/>
    <n v="88"/>
    <s v="E"/>
    <s v="Superwossname"/>
    <n v="1760"/>
    <n v="5473.5999999999995"/>
    <x v="1"/>
    <x v="9"/>
  </r>
  <r>
    <n v="76"/>
    <s v="Corrin"/>
    <s v="Abrams"/>
    <s v="Mrs"/>
    <s v="F"/>
    <n v="60"/>
    <s v="Glass Street"/>
    <s v="Dunblane"/>
    <x v="68"/>
    <n v="58"/>
    <s v="A3"/>
    <s v="Megawidget L"/>
    <n v="1392"/>
    <n v="2213.2800000000002"/>
    <x v="2"/>
    <x v="4"/>
  </r>
  <r>
    <n v="77"/>
    <s v="Malena"/>
    <s v="Zavala"/>
    <s v="Miss"/>
    <s v="F"/>
    <n v="30"/>
    <s v="Walmington Fold"/>
    <s v="Welling"/>
    <x v="69"/>
    <n v="89"/>
    <s v="C1"/>
    <s v="Ultrathing V1"/>
    <n v="1513"/>
    <n v="3010.87"/>
    <x v="1"/>
    <x v="7"/>
  </r>
  <r>
    <n v="78"/>
    <s v="Rutha"/>
    <s v="Pope"/>
    <s v="Ms"/>
    <s v="F"/>
    <n v="30"/>
    <s v="Plantain Place"/>
    <s v="Lockerbie"/>
    <x v="70"/>
    <n v="39"/>
    <s v="B"/>
    <s v="Hyperwotsit"/>
    <n v="780"/>
    <n v="1567.7999999999997"/>
    <x v="1"/>
    <x v="8"/>
  </r>
  <r>
    <n v="79"/>
    <s v="Artie"/>
    <s v="Freeman"/>
    <s v="Mrs"/>
    <s v="F"/>
    <n v="90"/>
    <s v="Celtic Street"/>
    <s v="Basildon"/>
    <x v="71"/>
    <n v="27"/>
    <s v="A2"/>
    <s v="Megawidget M"/>
    <n v="648"/>
    <n v="771.12"/>
    <x v="2"/>
    <x v="9"/>
  </r>
  <r>
    <n v="80"/>
    <s v="Inell"/>
    <s v="Burks"/>
    <s v="Miss"/>
    <s v="F"/>
    <n v="30"/>
    <s v="Nelldale Road"/>
    <s v="Paignton"/>
    <x v="72"/>
    <n v="81"/>
    <s v="A1"/>
    <s v="Megawidget S"/>
    <n v="1944"/>
    <n v="1535.76"/>
    <x v="1"/>
    <x v="11"/>
  </r>
  <r>
    <n v="81"/>
    <s v="Camellia"/>
    <s v="Santos"/>
    <s v="Miss"/>
    <s v="F"/>
    <n v="60"/>
    <s v="Morgana? Villa"/>
    <s v="Yarm"/>
    <x v="35"/>
    <n v="80"/>
    <s v="A2"/>
    <s v="Megawidget M"/>
    <n v="1920"/>
    <n v="2284.7999999999997"/>
    <x v="2"/>
    <x v="5"/>
  </r>
  <r>
    <n v="82"/>
    <s v="Nettie"/>
    <s v="Camp"/>
    <s v="Mrs"/>
    <s v="F"/>
    <n v="30"/>
    <s v="Gedling Street"/>
    <s v="Egremont"/>
    <x v="73"/>
    <n v="36"/>
    <s v="C4"/>
    <s v="Ultrathing V4"/>
    <n v="864"/>
    <n v="3447.36"/>
    <x v="0"/>
    <x v="3"/>
  </r>
  <r>
    <n v="83"/>
    <s v="Debby"/>
    <s v="Whitfield"/>
    <s v="Mrs"/>
    <s v="F"/>
    <n v="90"/>
    <s v="Drivers Buildings"/>
    <s v="London"/>
    <x v="74"/>
    <n v="81"/>
    <s v="A1"/>
    <s v="Megawidget S"/>
    <n v="1944"/>
    <n v="1535.76"/>
    <x v="1"/>
    <x v="4"/>
  </r>
  <r>
    <n v="84"/>
    <s v="Penni"/>
    <s v="Rollins"/>
    <s v="Ms"/>
    <s v="F"/>
    <n v="90"/>
    <s v="Fulford Street"/>
    <s v="Isle Of Cumbrae"/>
    <x v="75"/>
    <n v="41"/>
    <s v="B"/>
    <s v="Hyperwotsit"/>
    <n v="820"/>
    <n v="1648.1999999999998"/>
    <x v="1"/>
    <x v="4"/>
  </r>
  <r>
    <n v="85"/>
    <s v="Patrick"/>
    <s v="Duncan"/>
    <s v="Mrs"/>
    <s v="F"/>
    <n v="90"/>
    <s v="Meredith Place"/>
    <s v="Newquay"/>
    <x v="76"/>
    <n v="96"/>
    <s v="A1"/>
    <s v="Megawidget S"/>
    <n v="2304"/>
    <n v="1820.16"/>
    <x v="0"/>
    <x v="7"/>
  </r>
  <r>
    <n v="86"/>
    <s v="Nena"/>
    <s v="Wright"/>
    <s v="Miss"/>
    <s v="F"/>
    <n v="90"/>
    <s v="Burslem Street"/>
    <s v="Carluke"/>
    <x v="77"/>
    <n v="77"/>
    <s v="A2"/>
    <s v="Megawidget M"/>
    <n v="1848"/>
    <n v="2199.12"/>
    <x v="2"/>
    <x v="7"/>
  </r>
  <r>
    <n v="87"/>
    <s v="Janell"/>
    <s v="Wiggins"/>
    <s v="Dr"/>
    <s v="F"/>
    <n v="60"/>
    <s v="Knivet Road"/>
    <s v="Craigavon"/>
    <x v="78"/>
    <n v="43"/>
    <s v="A3"/>
    <s v="Megawidget L"/>
    <n v="1032"/>
    <n v="1640.88"/>
    <x v="0"/>
    <x v="9"/>
  </r>
  <r>
    <n v="88"/>
    <s v="Rossie"/>
    <s v="Mccain"/>
    <s v="Miss"/>
    <s v="F"/>
    <n v="30"/>
    <s v="Frome Street"/>
    <s v="Llanwrda"/>
    <x v="79"/>
    <n v="36"/>
    <s v="C2"/>
    <s v="Ultrathing V2"/>
    <n v="720"/>
    <n v="2152.8000000000002"/>
    <x v="0"/>
    <x v="9"/>
  </r>
  <r>
    <n v="89"/>
    <s v="Ollie"/>
    <s v="Fischer"/>
    <s v="Miss"/>
    <s v="F"/>
    <n v="60"/>
    <s v="Kenninghall Road"/>
    <s v="Llanwrda"/>
    <x v="80"/>
    <n v="19"/>
    <s v="A2"/>
    <s v="Megawidget M"/>
    <n v="456"/>
    <n v="542.64"/>
    <x v="1"/>
    <x v="4"/>
  </r>
  <r>
    <n v="90"/>
    <s v="Jodie"/>
    <s v="Paulson"/>
    <s v="Miss"/>
    <s v="F"/>
    <n v="90"/>
    <s v="Ashingdon Close"/>
    <s v="Westgate-On-Sea"/>
    <x v="81"/>
    <n v="20"/>
    <s v="A3"/>
    <s v="Megawidget L"/>
    <n v="480"/>
    <n v="763.2"/>
    <x v="2"/>
    <x v="1"/>
  </r>
  <r>
    <n v="91"/>
    <s v="Marquitta"/>
    <s v="Durham"/>
    <s v="Miss"/>
    <s v="F"/>
    <n v="60"/>
    <s v="Birchfield Street"/>
    <s v="Barnard Castle"/>
    <x v="82"/>
    <n v="67"/>
    <s v="D"/>
    <s v="Gigastuff"/>
    <n v="1206"/>
    <n v="2279.3399999999997"/>
    <x v="1"/>
    <x v="3"/>
  </r>
  <r>
    <n v="92"/>
    <s v="Consuelo"/>
    <s v="Knight"/>
    <s v="Miss"/>
    <s v="F"/>
    <n v="60"/>
    <s v="Chancellors Court"/>
    <s v="Llansantffraid"/>
    <x v="83"/>
    <n v="67"/>
    <s v="A2"/>
    <s v="Megawidget M"/>
    <n v="1608"/>
    <n v="1913.52"/>
    <x v="1"/>
    <x v="2"/>
  </r>
  <r>
    <n v="93"/>
    <s v="Verlie"/>
    <s v="Akers"/>
    <s v="Mrs"/>
    <s v="F"/>
    <n v="60"/>
    <s v="Keetons Road"/>
    <s v="Loughton"/>
    <x v="84"/>
    <n v="64"/>
    <s v="C1"/>
    <s v="Ultrathing V1"/>
    <n v="1088"/>
    <n v="2165.12"/>
    <x v="1"/>
    <x v="2"/>
  </r>
  <r>
    <n v="94"/>
    <s v="Waneta"/>
    <s v="Klein"/>
    <s v="Miss"/>
    <s v="F"/>
    <n v="60"/>
    <s v="Kidd Place"/>
    <s v="Strathdon"/>
    <x v="85"/>
    <n v="97"/>
    <s v="C3"/>
    <s v="Ultrathing V3"/>
    <n v="2328"/>
    <n v="8124.72"/>
    <x v="0"/>
    <x v="3"/>
  </r>
  <r>
    <n v="96"/>
    <s v="Catherina"/>
    <s v="Galvan"/>
    <s v="Ms"/>
    <s v="F"/>
    <n v="60"/>
    <s v="Little New"/>
    <s v="Darwen"/>
    <x v="86"/>
    <n v="87"/>
    <s v="A2"/>
    <s v="Megawidget M"/>
    <n v="2088"/>
    <n v="2484.7199999999998"/>
    <x v="0"/>
    <x v="8"/>
  </r>
  <r>
    <n v="97"/>
    <s v="Leslie"/>
    <s v="Hobson"/>
    <s v="Mrs"/>
    <s v="F"/>
    <n v="30"/>
    <s v="Templecombe Road"/>
    <s v="Plockton"/>
    <x v="81"/>
    <n v="41"/>
    <s v="A2"/>
    <s v="Megawidget M"/>
    <n v="984"/>
    <n v="1170.96"/>
    <x v="2"/>
    <x v="1"/>
  </r>
  <r>
    <n v="98"/>
    <s v="Jona"/>
    <s v="Mcneill"/>
    <s v="Miss"/>
    <s v="F"/>
    <n v="90"/>
    <s v="Warner Road"/>
    <s v="Coleford"/>
    <x v="87"/>
    <n v="68"/>
    <s v="E"/>
    <s v="Superwossname"/>
    <n v="1360"/>
    <n v="4229.5999999999995"/>
    <x v="2"/>
    <x v="4"/>
  </r>
  <r>
    <n v="99"/>
    <s v="Phylis"/>
    <s v="Starks"/>
    <s v="Mrs"/>
    <s v="F"/>
    <n v="30"/>
    <s v="Du Burstow"/>
    <s v="Surrey"/>
    <x v="88"/>
    <n v="47"/>
    <s v="B"/>
    <s v="Hyperwotsit"/>
    <n v="940"/>
    <n v="1889.3999999999999"/>
    <x v="0"/>
    <x v="6"/>
  </r>
  <r>
    <n v="100"/>
    <s v="Chasidy"/>
    <s v="Pittman"/>
    <s v="Miss"/>
    <s v="F"/>
    <n v="90"/>
    <s v="Vine Cottages"/>
    <s v="Tewkesbury"/>
    <x v="89"/>
    <n v="51"/>
    <s v="C1"/>
    <s v="Ultrathing V1"/>
    <n v="867"/>
    <n v="1725.33"/>
    <x v="0"/>
    <x v="5"/>
  </r>
  <r>
    <n v="101"/>
    <s v="Rina"/>
    <s v="Hayes"/>
    <s v="Mrs"/>
    <s v="F"/>
    <n v="60"/>
    <s v="Jamaica Level"/>
    <s v="Buxton"/>
    <x v="90"/>
    <n v="97"/>
    <s v="B"/>
    <s v="Hyperwotsit"/>
    <n v="1940"/>
    <n v="3899.3999999999996"/>
    <x v="0"/>
    <x v="9"/>
  </r>
  <r>
    <n v="102"/>
    <s v="Piedad"/>
    <s v="Mcmullen"/>
    <s v="Miss"/>
    <s v="F"/>
    <n v="90"/>
    <s v="College Yard"/>
    <s v="Colchester"/>
    <x v="91"/>
    <n v="70"/>
    <s v="C2"/>
    <s v="Ultrathing V2"/>
    <n v="1400"/>
    <n v="4186"/>
    <x v="2"/>
    <x v="7"/>
  </r>
  <r>
    <n v="103"/>
    <s v="Wanda"/>
    <s v="Eubanks"/>
    <s v="Mrs"/>
    <s v="F"/>
    <n v="90"/>
    <s v="Woodington Close"/>
    <s v="Bushmills"/>
    <x v="92"/>
    <n v="83"/>
    <s v="E"/>
    <s v="Superwossname"/>
    <n v="1660"/>
    <n v="5162.5999999999995"/>
    <x v="1"/>
    <x v="1"/>
  </r>
  <r>
    <n v="104"/>
    <s v="Taunya"/>
    <s v="Medeiros"/>
    <s v="Miss"/>
    <s v="F"/>
    <n v="60"/>
    <s v="Westmoreland Mews"/>
    <s v="Ross-Shire"/>
    <x v="93"/>
    <n v="63"/>
    <s v="A2"/>
    <s v="Megawidget M"/>
    <n v="1512"/>
    <n v="1799.28"/>
    <x v="0"/>
    <x v="11"/>
  </r>
  <r>
    <n v="105"/>
    <s v="Carla"/>
    <s v="Grover"/>
    <s v="Mrs"/>
    <s v="F"/>
    <n v="60"/>
    <s v="Deepdene Close"/>
    <s v="Wotton-Under-Edge"/>
    <x v="94"/>
    <n v="67"/>
    <s v="C2"/>
    <s v="Ultrathing V2"/>
    <n v="1340"/>
    <n v="4006.6000000000004"/>
    <x v="1"/>
    <x v="2"/>
  </r>
  <r>
    <n v="106"/>
    <s v="Moon"/>
    <s v="Cervantes"/>
    <s v="Miss"/>
    <s v="F"/>
    <n v="90"/>
    <s v="Broadbridge Close"/>
    <s v="Sedbergh"/>
    <x v="95"/>
    <n v="65"/>
    <s v="A2"/>
    <s v="Megawidget M"/>
    <n v="1560"/>
    <n v="1856.3999999999999"/>
    <x v="1"/>
    <x v="10"/>
  </r>
  <r>
    <n v="107"/>
    <s v="Christin"/>
    <s v="Wolfe"/>
    <s v="Mrs"/>
    <s v="F"/>
    <n v="30"/>
    <s v="Christchurch Mews"/>
    <s v="Wells-Next-The-Sea"/>
    <x v="96"/>
    <n v="45"/>
    <s v="E"/>
    <s v="Superwossname"/>
    <n v="900"/>
    <n v="2799"/>
    <x v="0"/>
    <x v="5"/>
  </r>
  <r>
    <n v="108"/>
    <s v="Janis"/>
    <s v="Richards"/>
    <s v="Miss"/>
    <s v="F"/>
    <n v="90"/>
    <s v="Woodcote Road"/>
    <s v="Grantown-On-Spey"/>
    <x v="97"/>
    <n v="33"/>
    <s v="C4"/>
    <s v="Ultrathing V4"/>
    <n v="792"/>
    <n v="3160.0800000000004"/>
    <x v="2"/>
    <x v="10"/>
  </r>
  <r>
    <n v="109"/>
    <s v="Marlene"/>
    <s v="Otero"/>
    <s v="Mrs"/>
    <s v="F"/>
    <n v="30"/>
    <s v="Plumbers Row"/>
    <s v="Leigh-On-Sea"/>
    <x v="98"/>
    <n v="28"/>
    <s v="E"/>
    <s v="Superwossname"/>
    <n v="560"/>
    <n v="1741.6"/>
    <x v="1"/>
    <x v="10"/>
  </r>
  <r>
    <n v="110"/>
    <s v="Corene"/>
    <s v="Mcnally"/>
    <s v="Miss"/>
    <s v="F"/>
    <n v="60"/>
    <s v="Walpole Gardens"/>
    <s v="County Antrim"/>
    <x v="99"/>
    <n v="92"/>
    <s v="A1"/>
    <s v="Megawidget S"/>
    <n v="2208"/>
    <n v="1744.3200000000002"/>
    <x v="2"/>
    <x v="10"/>
  </r>
  <r>
    <n v="111"/>
    <s v="Frida"/>
    <s v="Trotter"/>
    <s v="Miss"/>
    <s v="F"/>
    <n v="60"/>
    <s v="Rockhampton Road"/>
    <s v="Cockburnspath"/>
    <x v="100"/>
    <n v="57"/>
    <s v="E"/>
    <s v="Superwossname"/>
    <n v="1140"/>
    <n v="3545.3999999999996"/>
    <x v="1"/>
    <x v="10"/>
  </r>
  <r>
    <n v="112"/>
    <s v="Joy"/>
    <s v="Carson"/>
    <s v="Mrs"/>
    <s v="F"/>
    <n v="60"/>
    <s v="Locks Square"/>
    <s v="Clevedon"/>
    <x v="101"/>
    <n v="17"/>
    <s v="D"/>
    <s v="Gigastuff"/>
    <n v="306"/>
    <n v="578.33999999999992"/>
    <x v="1"/>
    <x v="0"/>
  </r>
  <r>
    <n v="113"/>
    <s v="Magdalene"/>
    <s v="Buckley"/>
    <s v="Miss"/>
    <s v="F"/>
    <n v="30"/>
    <s v="Hassendale Road"/>
    <s v="Lockerbie"/>
    <x v="102"/>
    <n v="41"/>
    <s v="A2"/>
    <s v="Megawidget M"/>
    <n v="984"/>
    <n v="1170.96"/>
    <x v="1"/>
    <x v="1"/>
  </r>
  <r>
    <n v="114"/>
    <s v="Shirlene"/>
    <s v="Hickey"/>
    <s v="Ms"/>
    <s v="F"/>
    <n v="90"/>
    <s v="Tennison Terrace"/>
    <s v="Cowes"/>
    <x v="103"/>
    <n v="19"/>
    <s v="C4"/>
    <s v="Ultrathing V4"/>
    <n v="456"/>
    <n v="1819.44"/>
    <x v="2"/>
    <x v="10"/>
  </r>
  <r>
    <n v="115"/>
    <s v="Lakeshia"/>
    <s v="Nixon"/>
    <s v="Mrs"/>
    <s v="F"/>
    <n v="60"/>
    <s v="Gowrie Road"/>
    <s v="Isle Of Harris"/>
    <x v="104"/>
    <n v="11"/>
    <s v="A1"/>
    <s v="Megawidget S"/>
    <n v="264"/>
    <n v="208.56"/>
    <x v="0"/>
    <x v="11"/>
  </r>
  <r>
    <n v="116"/>
    <s v="Edelmira"/>
    <s v="Acosta"/>
    <s v="Miss"/>
    <s v="F"/>
    <n v="30"/>
    <s v="Wakeman Road"/>
    <s v="Brechin"/>
    <x v="105"/>
    <n v="77"/>
    <s v="A3"/>
    <s v="Megawidget L"/>
    <n v="1848"/>
    <n v="2938.32"/>
    <x v="0"/>
    <x v="8"/>
  </r>
  <r>
    <n v="117"/>
    <s v="Glynis"/>
    <s v="Brown"/>
    <s v="Mrs"/>
    <s v="F"/>
    <n v="30"/>
    <s v="Luculus Street"/>
    <s v="Moreton-In-Marsh"/>
    <x v="106"/>
    <n v="11"/>
    <s v="C2"/>
    <s v="Ultrathing V2"/>
    <n v="220"/>
    <n v="657.80000000000007"/>
    <x v="2"/>
    <x v="2"/>
  </r>
  <r>
    <n v="118"/>
    <s v="Sharri"/>
    <s v="Melton"/>
    <s v="Mrs"/>
    <s v="F"/>
    <n v="60"/>
    <s v="Maudsville Cottages"/>
    <s v="Wells"/>
    <x v="51"/>
    <n v="86"/>
    <s v="C2"/>
    <s v="Ultrathing V2"/>
    <n v="1720"/>
    <n v="5142.8"/>
    <x v="1"/>
    <x v="7"/>
  </r>
  <r>
    <n v="119"/>
    <s v="Janice"/>
    <s v="Keen"/>
    <s v="Mrs"/>
    <s v="F"/>
    <n v="60"/>
    <s v="Berrys Terrace"/>
    <s v="East Molesey"/>
    <x v="107"/>
    <n v="9"/>
    <s v="B"/>
    <s v="Hyperwotsit"/>
    <n v="180"/>
    <n v="361.79999999999995"/>
    <x v="1"/>
    <x v="9"/>
  </r>
  <r>
    <n v="120"/>
    <s v="Johnie"/>
    <s v="Ferguson"/>
    <s v="Miss"/>
    <s v="F"/>
    <n v="30"/>
    <s v="Magdalene Gardens"/>
    <s v="Brierley Hill"/>
    <x v="108"/>
    <n v="26"/>
    <s v="A1"/>
    <s v="Megawidget S"/>
    <n v="624"/>
    <n v="492.96000000000004"/>
    <x v="2"/>
    <x v="6"/>
  </r>
  <r>
    <n v="121"/>
    <s v="Gia"/>
    <s v="Dupree"/>
    <s v="Miss"/>
    <s v="F"/>
    <n v="90"/>
    <s v="Goldsmith House"/>
    <s v="Lancashire"/>
    <x v="109"/>
    <n v="29"/>
    <s v="D"/>
    <s v="Gigastuff"/>
    <n v="522"/>
    <n v="986.57999999999993"/>
    <x v="2"/>
    <x v="2"/>
  </r>
  <r>
    <n v="122"/>
    <s v="Rosella"/>
    <s v="Mendez"/>
    <s v="Mrs"/>
    <s v="F"/>
    <n v="60"/>
    <s v="Radford Road"/>
    <s v="Lancaster"/>
    <x v="109"/>
    <n v="63"/>
    <s v="C3"/>
    <s v="Ultrathing V3"/>
    <n v="1512"/>
    <n v="5276.88"/>
    <x v="2"/>
    <x v="2"/>
  </r>
  <r>
    <n v="123"/>
    <s v="Venice"/>
    <s v="Cain"/>
    <s v="Ms"/>
    <s v="F"/>
    <n v="90"/>
    <s v="Paynton Street"/>
    <s v="Egremont"/>
    <x v="110"/>
    <n v="19"/>
    <s v="B"/>
    <s v="Hyperwotsit"/>
    <n v="380"/>
    <n v="763.8"/>
    <x v="1"/>
    <x v="1"/>
  </r>
  <r>
    <n v="124"/>
    <s v="Calandra"/>
    <s v="Zapata"/>
    <s v="Mrs"/>
    <s v="F"/>
    <n v="30"/>
    <s v="Neville Terrace"/>
    <s v="Richmond"/>
    <x v="111"/>
    <n v="75"/>
    <s v="A3"/>
    <s v="Megawidget L"/>
    <n v="1800"/>
    <n v="2862"/>
    <x v="2"/>
    <x v="10"/>
  </r>
  <r>
    <n v="125"/>
    <s v="Lyda"/>
    <s v="Honeycutt"/>
    <s v="Mrs"/>
    <s v="F"/>
    <n v="60"/>
    <s v="Park Vista"/>
    <s v="Coleford"/>
    <x v="112"/>
    <n v="27"/>
    <s v="C4"/>
    <s v="Ultrathing V4"/>
    <n v="648"/>
    <n v="2585.52"/>
    <x v="2"/>
    <x v="11"/>
  </r>
  <r>
    <n v="126"/>
    <s v="Donnetta"/>
    <s v="Bynum"/>
    <s v="Miss"/>
    <s v="F"/>
    <n v="30"/>
    <s v="Garden Row"/>
    <s v="Worcester Park"/>
    <x v="113"/>
    <n v="96"/>
    <s v="C1"/>
    <s v="Ultrathing V1"/>
    <n v="1632"/>
    <n v="3247.68"/>
    <x v="2"/>
    <x v="0"/>
  </r>
  <r>
    <n v="127"/>
    <s v="Joi"/>
    <s v="Marcum"/>
    <s v="Miss"/>
    <s v="F"/>
    <n v="90"/>
    <s v="Greatham Walk"/>
    <s v="Blackpool"/>
    <x v="114"/>
    <n v="23"/>
    <s v="A3"/>
    <s v="Megawidget L"/>
    <n v="552"/>
    <n v="877.68000000000006"/>
    <x v="1"/>
    <x v="6"/>
  </r>
  <r>
    <n v="128"/>
    <s v="In"/>
    <s v="Peck"/>
    <s v="Mrs"/>
    <s v="F"/>
    <n v="30"/>
    <s v="Kennedy Walk"/>
    <s v="Porthmadog"/>
    <x v="115"/>
    <n v="92"/>
    <s v="C1"/>
    <s v="Ultrathing V1"/>
    <n v="1564"/>
    <n v="3112.36"/>
    <x v="2"/>
    <x v="0"/>
  </r>
  <r>
    <n v="129"/>
    <s v="Elina"/>
    <s v="Pierson"/>
    <s v="Miss"/>
    <s v="female"/>
    <n v="30"/>
    <s v="Goulston's Buildings"/>
    <s v="Skipton"/>
    <x v="116"/>
    <n v="26"/>
    <s v="E"/>
    <s v="Superwossname"/>
    <n v="520"/>
    <n v="1617.2"/>
    <x v="2"/>
    <x v="8"/>
  </r>
  <r>
    <n v="130"/>
    <s v="Bambi"/>
    <s v="Thayer"/>
    <s v="Miss"/>
    <s v="F"/>
    <n v="90"/>
    <s v="Kidderpore Gardens"/>
    <s v="Dumbarton"/>
    <x v="117"/>
    <n v="58"/>
    <s v="A2"/>
    <s v="Megawidget M"/>
    <n v="1392"/>
    <n v="1656.48"/>
    <x v="2"/>
    <x v="0"/>
  </r>
  <r>
    <n v="131"/>
    <s v="Maryjane"/>
    <s v="Barrow"/>
    <s v="Miss"/>
    <s v="F"/>
    <n v="60"/>
    <s v="Cheyne Court"/>
    <s v="Wishaw"/>
    <x v="118"/>
    <n v="68"/>
    <s v="A1"/>
    <s v="Megawidget S"/>
    <n v="1632"/>
    <n v="1289.28"/>
    <x v="2"/>
    <x v="7"/>
  </r>
  <r>
    <n v="132"/>
    <s v="Valerie"/>
    <s v="Napier"/>
    <s v="Miss"/>
    <s v="F"/>
    <n v="60"/>
    <s v="Colina Mews"/>
    <s v="Inverkeithing"/>
    <x v="119"/>
    <n v="43"/>
    <s v="A2"/>
    <s v="Megawidget M"/>
    <n v="1032"/>
    <n v="1228.08"/>
    <x v="1"/>
    <x v="10"/>
  </r>
  <r>
    <n v="133"/>
    <s v="Kenyetta"/>
    <s v="Stubbs"/>
    <s v="Mrs"/>
    <s v="F"/>
    <n v="60"/>
    <s v="West Park"/>
    <s v="Belvedere"/>
    <x v="120"/>
    <n v="83"/>
    <s v="A3"/>
    <s v="Megawidget L"/>
    <n v="1992"/>
    <n v="3167.28"/>
    <x v="1"/>
    <x v="9"/>
  </r>
  <r>
    <n v="134"/>
    <s v="Iraida"/>
    <s v="Hodges"/>
    <s v="Miss"/>
    <s v="F"/>
    <n v="30"/>
    <s v="New Cross"/>
    <s v="Bishop'S Stortford"/>
    <x v="121"/>
    <n v="96"/>
    <s v="D"/>
    <s v="Gigastuff"/>
    <n v="1728"/>
    <n v="3265.9199999999996"/>
    <x v="1"/>
    <x v="8"/>
  </r>
  <r>
    <n v="135"/>
    <s v="Jeanette"/>
    <s v="Vaughn"/>
    <s v="Mrs"/>
    <s v="F"/>
    <n v="60"/>
    <s v="Gregorys Stables"/>
    <s v="Munlochy"/>
    <x v="122"/>
    <n v="14"/>
    <s v="C2"/>
    <s v="Ultrathing V2"/>
    <n v="280"/>
    <n v="837.2"/>
    <x v="0"/>
    <x v="10"/>
  </r>
  <r>
    <n v="136"/>
    <s v="Bobbie"/>
    <s v="Guerrero"/>
    <s v="Mrs"/>
    <s v="F"/>
    <n v="60"/>
    <s v="Banim Street"/>
    <s v="Rowland'S Castle"/>
    <x v="123"/>
    <n v="45"/>
    <s v="B"/>
    <s v="Hyperwotsit"/>
    <n v="900"/>
    <n v="1808.9999999999998"/>
    <x v="0"/>
    <x v="5"/>
  </r>
  <r>
    <n v="137"/>
    <s v="Krishna"/>
    <s v="Robbins"/>
    <s v="Prof"/>
    <s v="F"/>
    <n v="90"/>
    <s v="Wellington Way"/>
    <s v="Lancashire"/>
    <x v="6"/>
    <n v="49"/>
    <s v="C3"/>
    <s v="Ultrathing V3"/>
    <n v="1176"/>
    <n v="4104.2400000000007"/>
    <x v="2"/>
    <x v="1"/>
  </r>
  <r>
    <n v="138"/>
    <s v="Kasey"/>
    <s v="Wilson"/>
    <s v="Miss"/>
    <s v="F"/>
    <n v="90"/>
    <s v="Condys Cottage"/>
    <s v="Treharris"/>
    <x v="124"/>
    <n v="86"/>
    <s v="C4"/>
    <s v="Ultrathing V4"/>
    <n v="2064"/>
    <n v="8235.36"/>
    <x v="0"/>
    <x v="10"/>
  </r>
  <r>
    <n v="139"/>
    <s v="Erika"/>
    <s v="Tompkins"/>
    <s v="Mrs"/>
    <s v="F"/>
    <n v="60"/>
    <s v="Chiswick Wharf"/>
    <s v="Iver"/>
    <x v="125"/>
    <n v="84"/>
    <s v="B"/>
    <s v="Hyperwotsit"/>
    <n v="1680"/>
    <n v="3376.7999999999997"/>
    <x v="0"/>
    <x v="2"/>
  </r>
  <r>
    <n v="140"/>
    <s v="Scarlett"/>
    <s v="Thornton"/>
    <s v="Miss"/>
    <s v="F"/>
    <n v="60"/>
    <s v="Zampa Road"/>
    <s v="Borth"/>
    <x v="126"/>
    <n v="19"/>
    <s v="E"/>
    <s v="Superwossname"/>
    <n v="380"/>
    <n v="1181.8"/>
    <x v="0"/>
    <x v="7"/>
  </r>
  <r>
    <n v="141"/>
    <s v="Ailene"/>
    <s v="Mendez"/>
    <s v="Miss"/>
    <s v="F"/>
    <n v="30"/>
    <s v="Kingsmill Terrace"/>
    <s v="Windermere"/>
    <x v="127"/>
    <n v="10"/>
    <s v="A2"/>
    <s v="Megawidget M"/>
    <n v="240"/>
    <n v="285.59999999999997"/>
    <x v="1"/>
    <x v="7"/>
  </r>
  <r>
    <n v="142"/>
    <s v="Coretta"/>
    <s v="Doran"/>
    <s v="Mrs"/>
    <s v="F"/>
    <n v="90"/>
    <s v="Brent Way"/>
    <s v="Caledon"/>
    <x v="128"/>
    <n v="81"/>
    <s v="C4"/>
    <s v="Ultrathing V4"/>
    <n v="1944"/>
    <n v="7756.56"/>
    <x v="1"/>
    <x v="10"/>
  </r>
  <r>
    <n v="143"/>
    <s v="Loria"/>
    <s v="Painter"/>
    <s v="Miss"/>
    <s v="F"/>
    <n v="60"/>
    <s v="Avenue Terrace"/>
    <s v="Talybont"/>
    <x v="129"/>
    <n v="19"/>
    <s v="E"/>
    <s v="Superwossname"/>
    <n v="380"/>
    <n v="1181.8"/>
    <x v="2"/>
    <x v="9"/>
  </r>
  <r>
    <n v="144"/>
    <s v="Ebonie"/>
    <s v="Cook"/>
    <s v="Mrs"/>
    <s v="F"/>
    <n v="60"/>
    <s v="Constable Walk"/>
    <s v="Jedburgh"/>
    <x v="130"/>
    <n v="35"/>
    <s v="A3"/>
    <s v="Megawidget L"/>
    <n v="840"/>
    <n v="1335.6000000000001"/>
    <x v="1"/>
    <x v="3"/>
  </r>
  <r>
    <n v="145"/>
    <s v="Richelle"/>
    <s v="Hager"/>
    <s v="Miss"/>
    <s v="F"/>
    <n v="60"/>
    <s v="Star Corner"/>
    <s v="Hexham"/>
    <x v="131"/>
    <n v="43"/>
    <s v="E"/>
    <s v="Superwossname"/>
    <n v="860"/>
    <n v="2674.6"/>
    <x v="1"/>
    <x v="6"/>
  </r>
  <r>
    <n v="146"/>
    <s v="Julia"/>
    <s v="Gore"/>
    <s v="Mrs"/>
    <s v="F"/>
    <n v="30"/>
    <s v="Chandlers Court"/>
    <s v="Bruton"/>
    <x v="132"/>
    <n v="58"/>
    <s v="A1"/>
    <s v="Megawidget S"/>
    <n v="1392"/>
    <n v="1099.68"/>
    <x v="0"/>
    <x v="1"/>
  </r>
  <r>
    <n v="147"/>
    <s v="Lili"/>
    <s v="Osborne"/>
    <s v="Miss"/>
    <s v="F"/>
    <n v="60"/>
    <s v="Dover Court"/>
    <s v="Purley"/>
    <x v="133"/>
    <n v="18"/>
    <s v="C3"/>
    <s v="Ultrathing V3"/>
    <n v="432"/>
    <n v="1507.68"/>
    <x v="2"/>
    <x v="11"/>
  </r>
  <r>
    <n v="148"/>
    <s v="Herta"/>
    <s v="Eldridge"/>
    <s v="Miss"/>
    <s v="F"/>
    <n v="60"/>
    <s v="Medburn Street"/>
    <s v="Lochwinnoch"/>
    <x v="134"/>
    <n v="68"/>
    <s v="C2"/>
    <s v="Ultrathing V2"/>
    <n v="1360"/>
    <n v="4066.4"/>
    <x v="0"/>
    <x v="10"/>
  </r>
  <r>
    <n v="149"/>
    <s v="Latanya"/>
    <s v="Mccarty"/>
    <s v="Mrs"/>
    <s v="F"/>
    <n v="30"/>
    <s v="Railway Avenue"/>
    <s v="Cumbria"/>
    <x v="135"/>
    <n v="63"/>
    <s v="E"/>
    <s v="Superwossname"/>
    <n v="1260"/>
    <n v="3918.6"/>
    <x v="2"/>
    <x v="3"/>
  </r>
  <r>
    <n v="150"/>
    <s v="Anneliese"/>
    <s v="Newsome"/>
    <s v="Miss"/>
    <s v="F"/>
    <n v="90"/>
    <s v="Pauls Yard"/>
    <s v="Llanrwst"/>
    <x v="136"/>
    <n v="73"/>
    <s v="C1"/>
    <s v="Ultrathing V1"/>
    <n v="1241"/>
    <n v="2469.59"/>
    <x v="0"/>
    <x v="8"/>
  </r>
  <r>
    <n v="151"/>
    <s v="Vertie"/>
    <s v="Bonds"/>
    <s v="Prof"/>
    <s v="F"/>
    <n v="90"/>
    <s v="Lawrence Campe"/>
    <s v="Longfield"/>
    <x v="137"/>
    <n v="97"/>
    <s v="C3"/>
    <s v="Ultrathing V3"/>
    <n v="2328"/>
    <n v="8124.72"/>
    <x v="2"/>
    <x v="4"/>
  </r>
  <r>
    <n v="152"/>
    <s v="Sharleen"/>
    <s v="Bray"/>
    <s v="Mrs"/>
    <s v="F"/>
    <n v="30"/>
    <s v="Courtland Terrace"/>
    <s v="Isle Of Benbecula"/>
    <x v="138"/>
    <n v="42"/>
    <s v="C3"/>
    <s v="Ultrathing V3"/>
    <n v="1008"/>
    <n v="3517.92"/>
    <x v="1"/>
    <x v="4"/>
  </r>
  <r>
    <n v="153"/>
    <s v="Yong"/>
    <s v="Dickerson"/>
    <s v="Miss"/>
    <s v="F"/>
    <n v="30"/>
    <s v="Beale Close"/>
    <s v="Rayleigh"/>
    <x v="139"/>
    <n v="75"/>
    <s v="C2"/>
    <s v="Ultrathing V2"/>
    <n v="1500"/>
    <n v="4485"/>
    <x v="0"/>
    <x v="10"/>
  </r>
  <r>
    <n v="154"/>
    <s v="Molly"/>
    <s v="Scott"/>
    <s v="Miss"/>
    <s v="F"/>
    <n v="30"/>
    <s v="Unwin Court"/>
    <s v="Huddersfield"/>
    <x v="140"/>
    <n v="7"/>
    <s v="A2"/>
    <s v="Megawidget M"/>
    <n v="168"/>
    <n v="199.92"/>
    <x v="2"/>
    <x v="9"/>
  </r>
  <r>
    <n v="155"/>
    <s v="Mitsuko"/>
    <s v="Alvarez"/>
    <s v="Miss"/>
    <s v="F"/>
    <n v="60"/>
    <s v="Dombey Street"/>
    <s v="County Down"/>
    <x v="141"/>
    <n v="41"/>
    <s v="D"/>
    <s v="Gigastuff"/>
    <n v="738"/>
    <n v="1394.82"/>
    <x v="1"/>
    <x v="1"/>
  </r>
  <r>
    <n v="156"/>
    <s v="Erminia"/>
    <s v="Rollins"/>
    <s v="Mrs"/>
    <s v="F"/>
    <n v="60"/>
    <s v="Three Nun"/>
    <s v="County Durham"/>
    <x v="142"/>
    <n v="82"/>
    <s v="A3"/>
    <s v="Megawidget L"/>
    <n v="1968"/>
    <n v="3129.1200000000003"/>
    <x v="2"/>
    <x v="2"/>
  </r>
  <r>
    <n v="157"/>
    <s v="Fermina"/>
    <s v="Patel"/>
    <s v="Mrs"/>
    <s v="F"/>
    <n v="60"/>
    <s v="Dorchester Drive"/>
    <s v="Portrush"/>
    <x v="8"/>
    <n v="23"/>
    <s v="A1"/>
    <s v="Megawidget S"/>
    <n v="552"/>
    <n v="436.08000000000004"/>
    <x v="2"/>
    <x v="5"/>
  </r>
  <r>
    <n v="158"/>
    <s v="Felicita"/>
    <s v="Maddox"/>
    <s v="Miss"/>
    <s v="F"/>
    <n v="90"/>
    <s v="Lincoln Street"/>
    <s v="Romney Marsh"/>
    <x v="55"/>
    <n v="18"/>
    <s v="C3"/>
    <s v="Ultrathing V3"/>
    <n v="432"/>
    <n v="1507.68"/>
    <x v="1"/>
    <x v="6"/>
  </r>
  <r>
    <n v="159"/>
    <s v="Sharyl"/>
    <s v="Rosario"/>
    <s v="Mrs"/>
    <s v="F"/>
    <n v="60"/>
    <s v="Elkstone Road"/>
    <s v="Somerton"/>
    <x v="143"/>
    <n v="40"/>
    <s v="A1"/>
    <s v="Megawidget S"/>
    <n v="960"/>
    <n v="758.40000000000009"/>
    <x v="0"/>
    <x v="4"/>
  </r>
  <r>
    <n v="160"/>
    <s v="Mavis"/>
    <s v="Case"/>
    <s v="Ms"/>
    <s v="F"/>
    <n v="30"/>
    <s v="Lower Serles"/>
    <s v="Isle Of Tiree"/>
    <x v="141"/>
    <n v="68"/>
    <s v="C2"/>
    <s v="Ultrathing V2"/>
    <n v="1360"/>
    <n v="4066.4"/>
    <x v="1"/>
    <x v="1"/>
  </r>
  <r>
    <n v="161"/>
    <s v="Marquita"/>
    <s v="Childs"/>
    <s v="Miss"/>
    <s v="F"/>
    <n v="60"/>
    <s v="Thornton Road"/>
    <s v="Carterton"/>
    <x v="143"/>
    <n v="39"/>
    <s v="D"/>
    <s v="Gigastuff"/>
    <n v="702"/>
    <n v="1326.78"/>
    <x v="0"/>
    <x v="4"/>
  </r>
  <r>
    <n v="162"/>
    <s v="Lorinda"/>
    <s v="Jaramillo"/>
    <s v="Mrs"/>
    <s v="F"/>
    <n v="30"/>
    <s v="Cowdenbeath Path"/>
    <s v="Llandeilo"/>
    <x v="144"/>
    <n v="91"/>
    <s v="A2"/>
    <s v="Megawidget M"/>
    <n v="2184"/>
    <n v="2598.96"/>
    <x v="0"/>
    <x v="11"/>
  </r>
  <r>
    <n v="163"/>
    <s v="Tatiana"/>
    <s v="Baxter"/>
    <s v="Mrs"/>
    <s v="F"/>
    <n v="60"/>
    <s v="Daintry Way"/>
    <s v="Coleford"/>
    <x v="145"/>
    <n v="54"/>
    <s v="D"/>
    <s v="Gigastuff"/>
    <n v="972"/>
    <n v="1837.08"/>
    <x v="2"/>
    <x v="6"/>
  </r>
  <r>
    <n v="164"/>
    <s v="Ta"/>
    <s v="Contreras"/>
    <s v="Miss"/>
    <s v="F"/>
    <n v="30"/>
    <s v="Westcroft Mews"/>
    <s v="Bishop Auckland"/>
    <x v="146"/>
    <n v="76"/>
    <s v="C3"/>
    <s v="Ultrathing V3"/>
    <n v="1824"/>
    <n v="6365.76"/>
    <x v="1"/>
    <x v="2"/>
  </r>
  <r>
    <n v="165"/>
    <s v="Albertina"/>
    <s v="Deleon"/>
    <s v="Dr"/>
    <s v="F"/>
    <n v="60"/>
    <s v="Albert Crescent"/>
    <s v="South Yorkshire"/>
    <x v="147"/>
    <n v="95"/>
    <s v="A3"/>
    <s v="Megawidget L"/>
    <n v="2280"/>
    <n v="3625.2000000000003"/>
    <x v="1"/>
    <x v="2"/>
  </r>
  <r>
    <n v="166"/>
    <s v="Queen"/>
    <s v="Blue"/>
    <s v="Mrs"/>
    <s v="F"/>
    <n v="60"/>
    <s v="Birkbeck Hill"/>
    <s v="Cleator"/>
    <x v="148"/>
    <n v="88"/>
    <s v="A3"/>
    <s v="Megawidget L"/>
    <n v="2112"/>
    <n v="3358.0800000000004"/>
    <x v="0"/>
    <x v="3"/>
  </r>
  <r>
    <n v="167"/>
    <s v="Eleonore"/>
    <s v="Kendall"/>
    <s v="Mrs"/>
    <s v="F"/>
    <n v="30"/>
    <s v="Beckett Close"/>
    <s v="Banchory"/>
    <x v="149"/>
    <n v="57"/>
    <s v="C4"/>
    <s v="Ultrathing V4"/>
    <n v="1368"/>
    <n v="5458.3200000000006"/>
    <x v="1"/>
    <x v="0"/>
  </r>
  <r>
    <n v="168"/>
    <s v="Sherryl"/>
    <s v="Fox"/>
    <s v="Mrs"/>
    <s v="F"/>
    <n v="30"/>
    <s v="Westbrook"/>
    <s v="Walsingham"/>
    <x v="150"/>
    <n v="40"/>
    <s v="A2"/>
    <s v="Megawidget M"/>
    <n v="960"/>
    <n v="1142.3999999999999"/>
    <x v="1"/>
    <x v="8"/>
  </r>
  <r>
    <n v="169"/>
    <s v="Jeannie"/>
    <s v="Rice"/>
    <s v="Miss"/>
    <s v="F"/>
    <n v="60"/>
    <s v="Solebay Street"/>
    <s v="Jersey"/>
    <x v="151"/>
    <n v="53"/>
    <s v="A2"/>
    <s v="Megawidget M"/>
    <n v="1272"/>
    <n v="1513.6799999999998"/>
    <x v="0"/>
    <x v="8"/>
  </r>
  <r>
    <n v="170"/>
    <s v="Myesha"/>
    <s v="Noel"/>
    <s v="Miss"/>
    <s v="F"/>
    <n v="90"/>
    <s v="Cedar's Mews"/>
    <s v="Kent"/>
    <x v="152"/>
    <n v="95"/>
    <s v="C3"/>
    <s v="Ultrathing V3"/>
    <n v="2280"/>
    <n v="7957.2000000000007"/>
    <x v="0"/>
    <x v="1"/>
  </r>
  <r>
    <n v="171"/>
    <s v="Tyler"/>
    <s v="Hyatt"/>
    <s v="Mrs"/>
    <s v="F"/>
    <n v="30"/>
    <s v="Leoville Terrace"/>
    <s v="Hertfordshire"/>
    <x v="153"/>
    <n v="83"/>
    <s v="E"/>
    <s v="Superwossname"/>
    <n v="1660"/>
    <n v="5162.5999999999995"/>
    <x v="0"/>
    <x v="3"/>
  </r>
  <r>
    <n v="172"/>
    <s v="Latricia"/>
    <s v="Corbin"/>
    <s v="Miss"/>
    <s v="F"/>
    <n v="90"/>
    <s v="Cart Lane"/>
    <s v="Ebbw Vale"/>
    <x v="154"/>
    <n v="90"/>
    <s v="C2"/>
    <s v="Ultrathing V2"/>
    <n v="1800"/>
    <n v="5382"/>
    <x v="2"/>
    <x v="8"/>
  </r>
  <r>
    <n v="173"/>
    <s v="Conchita"/>
    <s v="Snow"/>
    <s v="Miss"/>
    <s v="F"/>
    <n v="30"/>
    <s v="Belvedere Avenue"/>
    <s v="New Quay"/>
    <x v="155"/>
    <n v="13"/>
    <s v="D"/>
    <s v="Gigastuff"/>
    <n v="234"/>
    <n v="442.26"/>
    <x v="0"/>
    <x v="3"/>
  </r>
  <r>
    <n v="174"/>
    <s v="Charles"/>
    <s v="Travis"/>
    <s v="Mrs"/>
    <s v="F"/>
    <n v="30"/>
    <s v="Wybownes Place"/>
    <s v="Warwickshire"/>
    <x v="71"/>
    <n v="79"/>
    <s v="A2"/>
    <s v="Megawidget M"/>
    <n v="1896"/>
    <n v="2256.2399999999998"/>
    <x v="2"/>
    <x v="9"/>
  </r>
  <r>
    <n v="175"/>
    <s v="Letha"/>
    <s v="Sumner"/>
    <s v="Miss"/>
    <s v="F"/>
    <n v="60"/>
    <s v="Rossitter Terrace"/>
    <s v="Llanerchymedd"/>
    <x v="156"/>
    <n v="85"/>
    <s v="C3"/>
    <s v="Ultrathing V3"/>
    <n v="2040"/>
    <n v="7119.6"/>
    <x v="0"/>
    <x v="8"/>
  </r>
  <r>
    <n v="176"/>
    <s v="Janine"/>
    <s v="Cruz"/>
    <s v="Miss"/>
    <s v="F"/>
    <n v="30"/>
    <s v="Goldhawk Mews"/>
    <s v="Ilfracombe"/>
    <x v="157"/>
    <n v="12"/>
    <s v="D"/>
    <s v="Gigastuff"/>
    <n v="216"/>
    <n v="408.23999999999995"/>
    <x v="1"/>
    <x v="7"/>
  </r>
  <r>
    <n v="177"/>
    <s v="Mabel"/>
    <s v="Proctor"/>
    <s v="Mrs"/>
    <s v="F"/>
    <n v="90"/>
    <s v="Minster Road"/>
    <s v="Somerton"/>
    <x v="158"/>
    <n v="61"/>
    <s v="A2"/>
    <s v="Megawidget M"/>
    <n v="1464"/>
    <n v="1742.1599999999999"/>
    <x v="0"/>
    <x v="11"/>
  </r>
  <r>
    <n v="178"/>
    <s v="Gene"/>
    <s v="Hobson"/>
    <s v="Mrs"/>
    <s v="F"/>
    <n v="90"/>
    <s v="Amelia Row"/>
    <s v="Bungay"/>
    <x v="159"/>
    <n v="29"/>
    <s v="B"/>
    <s v="Hyperwotsit"/>
    <n v="580"/>
    <n v="1165.8"/>
    <x v="1"/>
    <x v="6"/>
  </r>
  <r>
    <n v="179"/>
    <s v="Lola"/>
    <s v="Calderon"/>
    <s v="Mrs"/>
    <s v="F"/>
    <n v="90"/>
    <s v="Petersham Terrace"/>
    <s v="Tetbury"/>
    <x v="160"/>
    <n v="76"/>
    <s v="C4"/>
    <s v="Ultrathing V4"/>
    <n v="1824"/>
    <n v="7277.76"/>
    <x v="2"/>
    <x v="9"/>
  </r>
  <r>
    <n v="180"/>
    <s v="Chin"/>
    <s v="Marshall"/>
    <s v="Miss"/>
    <s v="F"/>
    <n v="90"/>
    <s v="Breamore Close"/>
    <s v="Northampton"/>
    <x v="161"/>
    <n v="89"/>
    <s v="E"/>
    <s v="Superwossname"/>
    <n v="1780"/>
    <n v="5535.8"/>
    <x v="1"/>
    <x v="1"/>
  </r>
  <r>
    <n v="181"/>
    <s v="Porsche"/>
    <s v="Waldron"/>
    <s v="Miss"/>
    <s v="F"/>
    <n v="90"/>
    <s v="Swinnerton Street"/>
    <s v="Aboyne"/>
    <x v="162"/>
    <n v="29"/>
    <s v="E"/>
    <s v="Superwossname"/>
    <n v="580"/>
    <n v="1803.8"/>
    <x v="1"/>
    <x v="10"/>
  </r>
  <r>
    <n v="182"/>
    <s v="Milda"/>
    <s v="Hagen"/>
    <s v="Miss"/>
    <s v="F"/>
    <n v="30"/>
    <s v="Champions Alley"/>
    <s v="Seaham"/>
    <x v="163"/>
    <n v="13"/>
    <s v="D"/>
    <s v="Gigastuff"/>
    <n v="234"/>
    <n v="442.26"/>
    <x v="2"/>
    <x v="7"/>
  </r>
  <r>
    <n v="183"/>
    <s v="Rosalinda"/>
    <s v="Franks"/>
    <s v="Miss"/>
    <s v="F"/>
    <n v="90"/>
    <s v="Meredith Street"/>
    <s v="Colne"/>
    <x v="164"/>
    <n v="87"/>
    <s v="E"/>
    <s v="Superwossname"/>
    <n v="1740"/>
    <n v="5411.4"/>
    <x v="1"/>
    <x v="11"/>
  </r>
  <r>
    <n v="184"/>
    <s v="Lynne"/>
    <s v="Jolly"/>
    <s v="Ms"/>
    <s v="F"/>
    <n v="30"/>
    <s v="Beeches Close"/>
    <s v="Guisborough"/>
    <x v="84"/>
    <n v="60"/>
    <s v="A3"/>
    <s v="Megawidget L"/>
    <n v="1440"/>
    <n v="2289.6"/>
    <x v="1"/>
    <x v="2"/>
  </r>
  <r>
    <n v="185"/>
    <s v="Marylin"/>
    <s v="HERNANDEZ"/>
    <s v="Mrs"/>
    <s v="F"/>
    <n v="30"/>
    <s v="Elderfield House"/>
    <s v="Polegate"/>
    <x v="165"/>
    <n v="31"/>
    <s v="E"/>
    <s v="Superwossname"/>
    <n v="620"/>
    <n v="1928.1999999999998"/>
    <x v="0"/>
    <x v="11"/>
  </r>
  <r>
    <n v="186"/>
    <s v="Victor"/>
    <s v="Garcia"/>
    <s v="Ms"/>
    <s v="F"/>
    <n v="90"/>
    <s v="Fairways Business"/>
    <s v="Dulas"/>
    <x v="164"/>
    <n v="26"/>
    <s v="A3"/>
    <s v="Megawidget L"/>
    <n v="624"/>
    <n v="992.16000000000008"/>
    <x v="1"/>
    <x v="11"/>
  </r>
  <r>
    <n v="187"/>
    <s v="Aurea"/>
    <s v="Mueller"/>
    <s v="Mrs"/>
    <s v="F"/>
    <n v="90"/>
    <s v="Magri Walk"/>
    <s v="Calne"/>
    <x v="166"/>
    <n v="10"/>
    <s v="E"/>
    <s v="Superwossname"/>
    <n v="200"/>
    <n v="622"/>
    <x v="2"/>
    <x v="9"/>
  </r>
  <r>
    <n v="188"/>
    <s v="Ruthann"/>
    <s v="Ross"/>
    <s v="Miss"/>
    <s v="F"/>
    <n v="90"/>
    <s v="Oakleigh Mews"/>
    <s v="Rushden"/>
    <x v="69"/>
    <n v="63"/>
    <s v="A2"/>
    <s v="Megawidget M"/>
    <n v="1512"/>
    <n v="1799.28"/>
    <x v="1"/>
    <x v="7"/>
  </r>
  <r>
    <n v="189"/>
    <s v="Lilia"/>
    <s v="Henson"/>
    <s v="Miss"/>
    <s v="F"/>
    <n v="30"/>
    <s v="Alabaster Cottages"/>
    <s v="Chigwell"/>
    <x v="167"/>
    <n v="26"/>
    <s v="A2"/>
    <s v="Megawidget M"/>
    <n v="624"/>
    <n v="742.56"/>
    <x v="0"/>
    <x v="4"/>
  </r>
  <r>
    <n v="190"/>
    <s v="Kum"/>
    <s v="Mead"/>
    <s v="Miss"/>
    <s v="F"/>
    <n v="90"/>
    <s v="Shell Road"/>
    <s v="Canonbie"/>
    <x v="168"/>
    <n v="36"/>
    <s v="E"/>
    <s v="Superwossname"/>
    <n v="720"/>
    <n v="2239.1999999999998"/>
    <x v="1"/>
    <x v="5"/>
  </r>
  <r>
    <n v="191"/>
    <s v="Fredericka"/>
    <s v="Hunt"/>
    <s v="Miss"/>
    <s v="F"/>
    <n v="30"/>
    <s v="Arnos Road"/>
    <s v="Seaford"/>
    <x v="169"/>
    <n v="50"/>
    <s v="E"/>
    <s v="Superwossname"/>
    <n v="1000"/>
    <n v="3110"/>
    <x v="1"/>
    <x v="2"/>
  </r>
  <r>
    <n v="192"/>
    <s v="Liz"/>
    <s v="Tripp"/>
    <s v="Mrs"/>
    <s v="F"/>
    <n v="60"/>
    <s v="Kings Highway"/>
    <s v="Hawes"/>
    <x v="170"/>
    <n v="88"/>
    <s v="B"/>
    <s v="Hyperwotsit"/>
    <n v="1760"/>
    <n v="3537.5999999999995"/>
    <x v="0"/>
    <x v="1"/>
  </r>
  <r>
    <n v="193"/>
    <s v="Maryellen"/>
    <s v="Landers"/>
    <s v="Miss"/>
    <s v="F"/>
    <n v="90"/>
    <s v="Brooklyn Road"/>
    <s v="Newcastle"/>
    <x v="171"/>
    <n v="56"/>
    <s v="C3"/>
    <s v="Ultrathing V3"/>
    <n v="1344"/>
    <n v="4690.5600000000004"/>
    <x v="2"/>
    <x v="0"/>
  </r>
  <r>
    <n v="194"/>
    <s v="Rosaura"/>
    <s v="Cummins"/>
    <s v="Mrs"/>
    <s v="F"/>
    <n v="90"/>
    <s v="The Pleasance"/>
    <s v="Llanrwst"/>
    <x v="172"/>
    <n v="44"/>
    <s v="C2"/>
    <s v="Ultrathing V2"/>
    <n v="880"/>
    <n v="2631.2000000000003"/>
    <x v="1"/>
    <x v="6"/>
  </r>
  <r>
    <n v="195"/>
    <s v="Odell"/>
    <s v="Joseph"/>
    <s v="Mrs"/>
    <s v="F"/>
    <n v="60"/>
    <s v="Cotswold Lodge"/>
    <s v="Liphook"/>
    <x v="173"/>
    <n v="80"/>
    <s v="C1"/>
    <s v="Ultrathing V1"/>
    <n v="1360"/>
    <n v="2706.4"/>
    <x v="2"/>
    <x v="1"/>
  </r>
  <r>
    <n v="196"/>
    <s v="Astrid"/>
    <s v="Bridges"/>
    <s v="Ms"/>
    <s v="F"/>
    <n v="30"/>
    <s v="Upper Green"/>
    <s v="Dumbarton"/>
    <x v="174"/>
    <n v="28"/>
    <s v="C3"/>
    <s v="Ultrathing V3"/>
    <n v="672"/>
    <n v="2345.2800000000002"/>
    <x v="2"/>
    <x v="9"/>
  </r>
  <r>
    <n v="197"/>
    <s v="Sarina"/>
    <s v="Parsons"/>
    <s v="Miss"/>
    <s v="F"/>
    <n v="90"/>
    <s v="Green Coat"/>
    <s v="Withernsea"/>
    <x v="14"/>
    <n v="9"/>
    <s v="B"/>
    <s v="Hyperwotsit"/>
    <n v="180"/>
    <n v="361.79999999999995"/>
    <x v="2"/>
    <x v="7"/>
  </r>
  <r>
    <n v="198"/>
    <s v="Dianne"/>
    <s v="Jack"/>
    <s v="Miss"/>
    <s v="F"/>
    <n v="30"/>
    <s v="Eaton Rise"/>
    <s v="Burgess Hill"/>
    <x v="175"/>
    <n v="21"/>
    <s v="B"/>
    <s v="Hyperwotsit"/>
    <n v="420"/>
    <n v="844.19999999999993"/>
    <x v="0"/>
    <x v="4"/>
  </r>
  <r>
    <n v="199"/>
    <s v="Earleen"/>
    <s v="Castle"/>
    <s v="Mrs"/>
    <s v="F"/>
    <n v="60"/>
    <s v="Ravey Street"/>
    <s v="Blaenau Ffestiniog"/>
    <x v="176"/>
    <n v="86"/>
    <s v="B"/>
    <s v="Hyperwotsit"/>
    <n v="1720"/>
    <n v="3457.2"/>
    <x v="2"/>
    <x v="4"/>
  </r>
  <r>
    <n v="200"/>
    <s v="Rebekah"/>
    <s v="Brunson"/>
    <s v="Miss"/>
    <s v="F"/>
    <n v="90"/>
    <s v="Hardman Road"/>
    <s v="Corsham"/>
    <x v="177"/>
    <n v="25"/>
    <s v="A3"/>
    <s v="Megawidget L"/>
    <n v="600"/>
    <n v="954"/>
    <x v="0"/>
    <x v="1"/>
  </r>
  <r>
    <n v="201"/>
    <s v="Selma"/>
    <s v="Cates"/>
    <s v="Mrs"/>
    <s v="F"/>
    <n v="30"/>
    <s v="Middle Dene"/>
    <s v="Beith"/>
    <x v="178"/>
    <n v="55"/>
    <s v="C3"/>
    <s v="Ultrathing V3"/>
    <n v="1320"/>
    <n v="4606.8"/>
    <x v="1"/>
    <x v="5"/>
  </r>
  <r>
    <n v="202"/>
    <s v="Delfina"/>
    <s v="Camacho"/>
    <s v="Mrs"/>
    <s v="F"/>
    <n v="90"/>
    <s v="Providence Wharf"/>
    <s v="Forres"/>
    <x v="179"/>
    <n v="67"/>
    <s v="C4"/>
    <s v="Ultrathing V4"/>
    <n v="1608"/>
    <n v="6415.92"/>
    <x v="1"/>
    <x v="0"/>
  </r>
  <r>
    <n v="203"/>
    <s v="Hang"/>
    <s v="Mccarthy"/>
    <s v="Mrs"/>
    <s v="F"/>
    <n v="60"/>
    <s v="Woodheyes Road"/>
    <s v="Chippenham"/>
    <x v="180"/>
    <n v="16"/>
    <s v="C3"/>
    <s v="Ultrathing V3"/>
    <n v="384"/>
    <n v="1340.16"/>
    <x v="1"/>
    <x v="0"/>
  </r>
  <r>
    <n v="204"/>
    <s v="Margurite"/>
    <s v="Shelton"/>
    <s v="Miss"/>
    <s v="F"/>
    <n v="90"/>
    <s v="Cox's Buildings"/>
    <s v="Oxfordshire"/>
    <x v="181"/>
    <n v="24"/>
    <s v="B"/>
    <s v="Hyperwotsit"/>
    <n v="480"/>
    <n v="964.8"/>
    <x v="1"/>
    <x v="3"/>
  </r>
  <r>
    <n v="205"/>
    <s v="Marie"/>
    <s v="Samuel"/>
    <s v="Mrs"/>
    <s v="F"/>
    <n v="60"/>
    <s v="Carrington Gdns"/>
    <s v="Alford"/>
    <x v="182"/>
    <n v="9"/>
    <s v="C2"/>
    <s v="Ultrathing V2"/>
    <n v="180"/>
    <n v="538.20000000000005"/>
    <x v="1"/>
    <x v="2"/>
  </r>
  <r>
    <n v="206"/>
    <s v="Jesse"/>
    <s v="Strickland"/>
    <s v="Mrs"/>
    <s v="F"/>
    <n v="60"/>
    <s v="Europa Cottages"/>
    <s v="Louth"/>
    <x v="183"/>
    <n v="61"/>
    <s v="A1"/>
    <s v="Megawidget S"/>
    <n v="1464"/>
    <n v="1156.56"/>
    <x v="0"/>
    <x v="6"/>
  </r>
  <r>
    <n v="207"/>
    <s v="Wanetta"/>
    <s v="Stubbs"/>
    <s v="Miss"/>
    <s v="female"/>
    <n v="90"/>
    <s v="Parkholme Road"/>
    <s v="Daventry"/>
    <x v="184"/>
    <n v="32"/>
    <s v="E"/>
    <s v="Superwossname"/>
    <n v="640"/>
    <n v="1990.3999999999999"/>
    <x v="2"/>
    <x v="2"/>
  </r>
  <r>
    <n v="208"/>
    <s v="Keely"/>
    <s v="Rutherford"/>
    <s v="Mrs"/>
    <s v="F"/>
    <n v="90"/>
    <s v="Sardinia Street"/>
    <s v="Berwick-Upon-Tweed"/>
    <x v="185"/>
    <n v="21"/>
    <s v="C1"/>
    <s v="Ultrathing V1"/>
    <n v="357"/>
    <n v="710.43"/>
    <x v="2"/>
    <x v="9"/>
  </r>
  <r>
    <n v="209"/>
    <s v="Anastasia"/>
    <s v="Pritchard"/>
    <s v="Mrs"/>
    <s v="F"/>
    <n v="60"/>
    <s v="Kirkman Place"/>
    <s v="Peterlee"/>
    <x v="186"/>
    <n v="71"/>
    <s v="C3"/>
    <s v="Ultrathing V3"/>
    <n v="1704"/>
    <n v="5946.96"/>
    <x v="0"/>
    <x v="5"/>
  </r>
  <r>
    <n v="210"/>
    <s v="Gilberte"/>
    <s v="Fuller"/>
    <s v="Miss"/>
    <s v="F"/>
    <n v="90"/>
    <s v="Carleton Terrace"/>
    <s v="Sowerby Bridge"/>
    <x v="187"/>
    <n v="7"/>
    <s v="C2"/>
    <s v="Ultrathing V2"/>
    <n v="140"/>
    <n v="418.6"/>
    <x v="0"/>
    <x v="4"/>
  </r>
  <r>
    <n v="211"/>
    <s v="Rebbeca"/>
    <s v="Middleton"/>
    <s v="Miss"/>
    <s v="F"/>
    <n v="30"/>
    <s v="Harberson Road"/>
    <s v="Attleborough"/>
    <x v="188"/>
    <n v="63"/>
    <s v="A1"/>
    <s v="Megawidget S"/>
    <n v="1512"/>
    <n v="1194.48"/>
    <x v="0"/>
    <x v="10"/>
  </r>
  <r>
    <n v="213"/>
    <s v="Kristie"/>
    <s v="Santos"/>
    <s v="Miss"/>
    <s v="F"/>
    <n v="90"/>
    <s v="Pembridge Crescent"/>
    <s v="Portsmouth"/>
    <x v="189"/>
    <n v="82"/>
    <s v="A3"/>
    <s v="Megawidget L"/>
    <n v="1968"/>
    <n v="3129.1200000000003"/>
    <x v="1"/>
    <x v="9"/>
  </r>
  <r>
    <n v="214"/>
    <s v="Bernarda"/>
    <s v="Knutson"/>
    <s v="Miss"/>
    <s v="F"/>
    <n v="30"/>
    <s v="Searles Close"/>
    <s v="Llanfyrnach"/>
    <x v="190"/>
    <n v="81"/>
    <s v="C1"/>
    <s v="Ultrathing V1"/>
    <n v="1377"/>
    <n v="2740.23"/>
    <x v="2"/>
    <x v="0"/>
  </r>
  <r>
    <n v="215"/>
    <s v="Mandy"/>
    <s v="York"/>
    <s v="Mrs"/>
    <s v="F"/>
    <n v="60"/>
    <s v="Beatrice Place"/>
    <s v="Kinlochleven"/>
    <x v="191"/>
    <n v="50"/>
    <s v="A1"/>
    <s v="Megawidget S"/>
    <n v="1200"/>
    <n v="948"/>
    <x v="2"/>
    <x v="11"/>
  </r>
  <r>
    <n v="217"/>
    <s v="Evan"/>
    <s v="Holmes"/>
    <s v="Mrs"/>
    <s v="F"/>
    <n v="60"/>
    <s v="Stanthorpe Close"/>
    <s v="Helensburgh"/>
    <x v="192"/>
    <n v="72"/>
    <s v="C4"/>
    <s v="Ultrathing V4"/>
    <n v="1728"/>
    <n v="6894.72"/>
    <x v="2"/>
    <x v="10"/>
  </r>
  <r>
    <n v="218"/>
    <s v="Julieann"/>
    <s v="Numbers"/>
    <s v="Miss"/>
    <s v="F"/>
    <n v="60"/>
    <s v="Portman Gardens"/>
    <s v="South Yorkshire"/>
    <x v="11"/>
    <n v="93"/>
    <s v="E"/>
    <s v="Superwossname"/>
    <n v="1860"/>
    <n v="5784.5999999999995"/>
    <x v="1"/>
    <x v="2"/>
  </r>
  <r>
    <n v="219"/>
    <s v="Francesca"/>
    <s v="Neal"/>
    <s v="Miss"/>
    <s v="F"/>
    <n v="90"/>
    <s v="Friars Close"/>
    <s v="Hawes"/>
    <x v="193"/>
    <n v="98"/>
    <s v="B"/>
    <s v="Hyperwotsit"/>
    <n v="1960"/>
    <n v="3939.5999999999995"/>
    <x v="0"/>
    <x v="1"/>
  </r>
  <r>
    <n v="220"/>
    <s v="Priscila"/>
    <s v="Sewell"/>
    <s v="Ms"/>
    <s v="F"/>
    <n v="30"/>
    <s v="Popes Lane"/>
    <s v="Carnoustie"/>
    <x v="194"/>
    <n v="92"/>
    <s v="C2"/>
    <s v="Ultrathing V2"/>
    <n v="1840"/>
    <n v="5501.6"/>
    <x v="0"/>
    <x v="8"/>
  </r>
  <r>
    <n v="221"/>
    <s v="Shakira"/>
    <s v="Krueger"/>
    <s v="Mrs"/>
    <s v="F"/>
    <n v="90"/>
    <s v="Mutton Place"/>
    <s v="Colne"/>
    <x v="195"/>
    <n v="10"/>
    <s v="C4"/>
    <s v="Ultrathing V4"/>
    <n v="240"/>
    <n v="957.6"/>
    <x v="1"/>
    <x v="11"/>
  </r>
  <r>
    <n v="222"/>
    <s v="Cornelia"/>
    <s v="Moreland"/>
    <s v="Miss"/>
    <s v="F"/>
    <n v="60"/>
    <s v="Thorndean Street"/>
    <s v="Studley"/>
    <x v="196"/>
    <n v="27"/>
    <s v="A2"/>
    <s v="Megawidget M"/>
    <n v="648"/>
    <n v="771.12"/>
    <x v="2"/>
    <x v="8"/>
  </r>
  <r>
    <n v="223"/>
    <s v="Lyndsey"/>
    <s v="Neely"/>
    <s v="Mrs"/>
    <s v="F"/>
    <n v="30"/>
    <s v="Fardon Row"/>
    <s v="Morecambe"/>
    <x v="197"/>
    <n v="28"/>
    <s v="D"/>
    <s v="Gigastuff"/>
    <n v="504"/>
    <n v="952.56"/>
    <x v="2"/>
    <x v="8"/>
  </r>
  <r>
    <n v="224"/>
    <s v="Nettie"/>
    <s v="Smiley"/>
    <s v="Mrs"/>
    <s v="F"/>
    <n v="30"/>
    <s v="Bedale Street"/>
    <s v="Montgomery"/>
    <x v="198"/>
    <n v="30"/>
    <s v="C2"/>
    <s v="Ultrathing V2"/>
    <n v="600"/>
    <n v="1794.0000000000002"/>
    <x v="0"/>
    <x v="10"/>
  </r>
  <r>
    <n v="225"/>
    <s v="Ebony"/>
    <s v="Simms"/>
    <s v="Mrs"/>
    <s v="F"/>
    <n v="30"/>
    <s v="Sussex Cottage"/>
    <s v="Trowbridge"/>
    <x v="199"/>
    <n v="53"/>
    <s v="A1"/>
    <s v="Megawidget S"/>
    <n v="1272"/>
    <n v="1004.88"/>
    <x v="0"/>
    <x v="10"/>
  </r>
  <r>
    <n v="226"/>
    <s v="Lilli"/>
    <s v="Contreras"/>
    <s v="Miss"/>
    <s v="F"/>
    <n v="60"/>
    <s v="Claverley Grove"/>
    <s v="Immingham"/>
    <x v="94"/>
    <n v="89"/>
    <s v="A2"/>
    <s v="Megawidget M"/>
    <n v="2136"/>
    <n v="2541.8399999999997"/>
    <x v="1"/>
    <x v="2"/>
  </r>
  <r>
    <n v="227"/>
    <s v="Grisel"/>
    <s v="Comer"/>
    <s v="Mrs"/>
    <s v="F"/>
    <n v="90"/>
    <s v="Talfourd Place"/>
    <s v="North Humberside"/>
    <x v="200"/>
    <n v="22"/>
    <s v="C2"/>
    <s v="Ultrathing V2"/>
    <n v="440"/>
    <n v="1315.6000000000001"/>
    <x v="1"/>
    <x v="3"/>
  </r>
  <r>
    <n v="228"/>
    <s v="Lorinda"/>
    <s v="Pate"/>
    <s v="Miss"/>
    <s v="F"/>
    <n v="90"/>
    <s v="Stock Street"/>
    <s v="Bala"/>
    <x v="201"/>
    <n v="71"/>
    <s v="E"/>
    <s v="Superwossname"/>
    <n v="1420"/>
    <n v="4416.2"/>
    <x v="1"/>
    <x v="1"/>
  </r>
  <r>
    <n v="229"/>
    <s v="Iluminada"/>
    <s v="Barnett"/>
    <s v="Mrs"/>
    <s v="F"/>
    <n v="90"/>
    <s v="Sykes Buildings"/>
    <s v="Gosport"/>
    <x v="202"/>
    <n v="97"/>
    <s v="A2"/>
    <s v="Megawidget M"/>
    <n v="2328"/>
    <n v="2770.3199999999997"/>
    <x v="0"/>
    <x v="7"/>
  </r>
  <r>
    <n v="230"/>
    <s v="Charlie"/>
    <s v="Norman"/>
    <s v="Miss"/>
    <s v="F"/>
    <n v="60"/>
    <s v="Allan Street"/>
    <s v="Merriott"/>
    <x v="203"/>
    <n v="68"/>
    <s v="E"/>
    <s v="Superwossname"/>
    <n v="1360"/>
    <n v="4229.5999999999995"/>
    <x v="1"/>
    <x v="9"/>
  </r>
  <r>
    <n v="231"/>
    <s v="Bianca"/>
    <s v="Beltran"/>
    <s v="Mrs"/>
    <s v="F"/>
    <n v="60"/>
    <s v="Chagford Street"/>
    <s v="Kilgetty"/>
    <x v="204"/>
    <n v="77"/>
    <s v="A2"/>
    <s v="Megawidget M"/>
    <n v="1848"/>
    <n v="2199.12"/>
    <x v="1"/>
    <x v="6"/>
  </r>
  <r>
    <n v="232"/>
    <s v="Jolene"/>
    <s v="Pickett"/>
    <s v="Miss"/>
    <s v="F"/>
    <n v="30"/>
    <s v="Church Gate"/>
    <s v="Brentwood"/>
    <x v="205"/>
    <n v="73"/>
    <s v="C1"/>
    <s v="Ultrathing V1"/>
    <n v="1241"/>
    <n v="2469.59"/>
    <x v="2"/>
    <x v="5"/>
  </r>
  <r>
    <n v="233"/>
    <s v="Myrtice"/>
    <s v="Greer"/>
    <s v="Miss"/>
    <s v="F"/>
    <n v="60"/>
    <s v="Berrymans Lane"/>
    <s v="Cromarty"/>
    <x v="206"/>
    <n v="30"/>
    <s v="E"/>
    <s v="Superwossname"/>
    <n v="600"/>
    <n v="1866"/>
    <x v="1"/>
    <x v="9"/>
  </r>
  <r>
    <n v="234"/>
    <s v="Susie"/>
    <s v="Long"/>
    <s v="Mrs"/>
    <s v="F"/>
    <n v="30"/>
    <s v="New Alley"/>
    <s v="Prudhoe"/>
    <x v="207"/>
    <n v="76"/>
    <s v="C3"/>
    <s v="Ultrathing V3"/>
    <n v="1824"/>
    <n v="6365.76"/>
    <x v="2"/>
    <x v="6"/>
  </r>
  <r>
    <n v="235"/>
    <s v="Otilia"/>
    <s v="Crump"/>
    <s v="Mrs"/>
    <s v="F"/>
    <n v="90"/>
    <s v="Dragonfly Close"/>
    <s v="Coventry"/>
    <x v="49"/>
    <n v="56"/>
    <s v="A1"/>
    <s v="Megawidget S"/>
    <n v="1344"/>
    <n v="1061.76"/>
    <x v="0"/>
    <x v="1"/>
  </r>
  <r>
    <n v="236"/>
    <s v="Daria"/>
    <s v="Macias"/>
    <s v="Mrs"/>
    <s v="F"/>
    <n v="90"/>
    <s v="Westcroft Square"/>
    <s v="Corrour"/>
    <x v="208"/>
    <n v="92"/>
    <s v="A1"/>
    <s v="Megawidget S"/>
    <n v="2208"/>
    <n v="1744.3200000000002"/>
    <x v="1"/>
    <x v="0"/>
  </r>
  <r>
    <n v="237"/>
    <s v="Shalanda"/>
    <s v="Macdonald"/>
    <s v="Mrs"/>
    <s v="F"/>
    <n v="90"/>
    <s v="Lancaster West"/>
    <s v="Brecon"/>
    <x v="209"/>
    <n v="75"/>
    <s v="A3"/>
    <s v="Megawidget L"/>
    <n v="1800"/>
    <n v="2862"/>
    <x v="1"/>
    <x v="6"/>
  </r>
  <r>
    <n v="238"/>
    <s v="Grazyna"/>
    <s v="Summers"/>
    <s v="Mrs"/>
    <s v="F"/>
    <n v="60"/>
    <s v="Stoll Close"/>
    <s v="Betws-Y-Coed"/>
    <x v="210"/>
    <n v="4"/>
    <s v="A1"/>
    <s v="Megawidget S"/>
    <n v="96"/>
    <n v="75.84"/>
    <x v="1"/>
    <x v="11"/>
  </r>
  <r>
    <n v="239"/>
    <s v="Leanna"/>
    <s v="Connor"/>
    <s v="Mrs"/>
    <s v="F"/>
    <n v="60"/>
    <s v="Listowel Close"/>
    <s v="Shaftesbury"/>
    <x v="211"/>
    <n v="35"/>
    <s v="C3"/>
    <s v="Ultrathing V3"/>
    <n v="840"/>
    <n v="2931.6000000000004"/>
    <x v="0"/>
    <x v="6"/>
  </r>
  <r>
    <n v="240"/>
    <s v="Berneice"/>
    <s v="Jewell"/>
    <s v="Miss"/>
    <s v="F"/>
    <n v="60"/>
    <s v="Churston Avenue"/>
    <s v="Kent"/>
    <x v="212"/>
    <n v="38"/>
    <s v="D"/>
    <s v="Gigastuff"/>
    <n v="684"/>
    <n v="1292.76"/>
    <x v="0"/>
    <x v="3"/>
  </r>
  <r>
    <n v="241"/>
    <s v="Ardell"/>
    <s v="Short"/>
    <s v="Ms"/>
    <s v="F"/>
    <n v="60"/>
    <s v="Devonport Mews"/>
    <s v="Ulceby"/>
    <x v="139"/>
    <n v="48"/>
    <s v="A3"/>
    <s v="Megawidget L"/>
    <n v="1152"/>
    <n v="1831.68"/>
    <x v="0"/>
    <x v="10"/>
  </r>
  <r>
    <n v="242"/>
    <s v="Gay"/>
    <s v="Pritchard"/>
    <s v="Miss"/>
    <s v="F"/>
    <n v="90"/>
    <s v="Florence Cantwell"/>
    <s v="Wincanton"/>
    <x v="80"/>
    <n v="65"/>
    <s v="A3"/>
    <s v="Megawidget L"/>
    <n v="1560"/>
    <n v="2480.4"/>
    <x v="1"/>
    <x v="4"/>
  </r>
  <r>
    <n v="243"/>
    <s v="Honey"/>
    <s v="Conway"/>
    <s v="Miss"/>
    <s v="F"/>
    <n v="60"/>
    <s v="Catherine Wheel"/>
    <s v="Glossop"/>
    <x v="213"/>
    <n v="52"/>
    <s v="A3"/>
    <s v="Megawidget L"/>
    <n v="1248"/>
    <n v="1984.3200000000002"/>
    <x v="0"/>
    <x v="1"/>
  </r>
  <r>
    <n v="244"/>
    <s v="Dawna"/>
    <s v="Hayden"/>
    <s v="Mrs"/>
    <s v="F"/>
    <n v="30"/>
    <s v="North Villas"/>
    <s v="Dartmouth"/>
    <x v="214"/>
    <n v="20"/>
    <s v="A1"/>
    <s v="Megawidget S"/>
    <n v="480"/>
    <n v="379.20000000000005"/>
    <x v="0"/>
    <x v="2"/>
  </r>
  <r>
    <n v="245"/>
    <s v="Doloris"/>
    <s v="Crews"/>
    <s v="Mrs"/>
    <s v="F"/>
    <n v="30"/>
    <s v="Wormholt Road"/>
    <s v="Cowbridge"/>
    <x v="215"/>
    <n v="99"/>
    <s v="C3"/>
    <s v="Ultrathing V3"/>
    <n v="2376"/>
    <n v="8292.24"/>
    <x v="1"/>
    <x v="10"/>
  </r>
  <r>
    <n v="246"/>
    <s v="Ma"/>
    <s v="Rose"/>
    <s v="Miss"/>
    <s v="F"/>
    <n v="30"/>
    <s v="Eglinton Hill"/>
    <s v="Carrickfergus"/>
    <x v="216"/>
    <n v="53"/>
    <s v="D"/>
    <s v="Gigastuff"/>
    <n v="954"/>
    <n v="1803.06"/>
    <x v="0"/>
    <x v="1"/>
  </r>
  <r>
    <n v="247"/>
    <s v="Charlie"/>
    <s v="Luna"/>
    <s v="Miss"/>
    <s v="F"/>
    <n v="60"/>
    <s v="North Colonnade"/>
    <s v="Swanage"/>
    <x v="217"/>
    <n v="63"/>
    <s v="C3"/>
    <s v="Ultrathing V3"/>
    <n v="1512"/>
    <n v="5276.88"/>
    <x v="0"/>
    <x v="10"/>
  </r>
  <r>
    <n v="248"/>
    <s v="Lorraine"/>
    <s v="Whitehead"/>
    <s v="Mrs"/>
    <s v="F"/>
    <n v="30"/>
    <s v="Elgin Crescent"/>
    <s v="Prescot"/>
    <x v="218"/>
    <n v="2"/>
    <s v="B"/>
    <s v="Hyperwotsit"/>
    <n v="40"/>
    <n v="80.399999999999991"/>
    <x v="2"/>
    <x v="6"/>
  </r>
  <r>
    <n v="249"/>
    <s v="Tammi"/>
    <s v="Reyna"/>
    <s v="Miss"/>
    <s v="F"/>
    <n v="90"/>
    <s v="Haven Street"/>
    <s v="Beith"/>
    <x v="219"/>
    <n v="74"/>
    <s v="C4"/>
    <s v="Ultrathing V4"/>
    <n v="1776"/>
    <n v="7086.2400000000007"/>
    <x v="2"/>
    <x v="10"/>
  </r>
  <r>
    <n v="250"/>
    <s v="Adela"/>
    <s v="Pitts"/>
    <s v="Miss"/>
    <s v="F"/>
    <n v="30"/>
    <s v="Steels Cottages"/>
    <s v="Glossop"/>
    <x v="16"/>
    <n v="87"/>
    <s v="D"/>
    <s v="Gigastuff"/>
    <n v="1566"/>
    <n v="2959.74"/>
    <x v="2"/>
    <x v="3"/>
  </r>
  <r>
    <n v="251"/>
    <s v="Marquerite"/>
    <s v="Vann"/>
    <s v="Miss"/>
    <s v="F"/>
    <n v="90"/>
    <s v="Friendly Place"/>
    <s v="Galashiels"/>
    <x v="220"/>
    <n v="84"/>
    <s v="D"/>
    <s v="Gigastuff"/>
    <n v="1512"/>
    <n v="2857.68"/>
    <x v="0"/>
    <x v="4"/>
  </r>
  <r>
    <n v="252"/>
    <s v="Dollie"/>
    <s v="Perdue"/>
    <s v="Miss"/>
    <s v="F"/>
    <n v="30"/>
    <s v="Sewell Street"/>
    <s v="Inveraray"/>
    <x v="196"/>
    <n v="45"/>
    <s v="A3"/>
    <s v="Megawidget L"/>
    <n v="1080"/>
    <n v="1717.2"/>
    <x v="2"/>
    <x v="8"/>
  </r>
  <r>
    <n v="253"/>
    <s v="Linnie"/>
    <s v="Denton"/>
    <s v="Mrs"/>
    <s v="F"/>
    <n v="30"/>
    <s v="Turpins Yard"/>
    <s v="Roy Bridge"/>
    <x v="86"/>
    <n v="52"/>
    <s v="C4"/>
    <s v="Ultrathing V4"/>
    <n v="1248"/>
    <n v="4979.5200000000004"/>
    <x v="0"/>
    <x v="8"/>
  </r>
  <r>
    <n v="254"/>
    <s v="Modesta"/>
    <s v="Burroughs"/>
    <s v="Miss"/>
    <s v="F"/>
    <n v="30"/>
    <s v="Lindley Estate"/>
    <s v="Banbridge"/>
    <x v="221"/>
    <n v="64"/>
    <s v="D"/>
    <s v="Gigastuff"/>
    <n v="1152"/>
    <n v="2177.2799999999997"/>
    <x v="0"/>
    <x v="8"/>
  </r>
  <r>
    <n v="255"/>
    <s v="Jacquie"/>
    <s v="Montano"/>
    <s v="Miss"/>
    <s v="F"/>
    <n v="60"/>
    <s v="Wardley Street"/>
    <s v="Cleveland"/>
    <x v="222"/>
    <n v="49"/>
    <s v="C1"/>
    <s v="Ultrathing V1"/>
    <n v="833"/>
    <n v="1657.67"/>
    <x v="0"/>
    <x v="3"/>
  </r>
  <r>
    <n v="256"/>
    <s v="Michaele"/>
    <s v="Sanford"/>
    <s v="Mrs"/>
    <s v="F"/>
    <n v="60"/>
    <s v="Adelaide Chambers"/>
    <s v="Cumnock"/>
    <x v="223"/>
    <n v="66"/>
    <s v="D"/>
    <s v="Gigastuff"/>
    <n v="1188"/>
    <n v="2245.3199999999997"/>
    <x v="2"/>
    <x v="9"/>
  </r>
  <r>
    <n v="257"/>
    <s v="Jodee"/>
    <s v="Cahill"/>
    <s v="Miss"/>
    <s v="F"/>
    <n v="30"/>
    <s v="Springfield Lodge"/>
    <s v="Tipton"/>
    <x v="10"/>
    <n v="3"/>
    <s v="D"/>
    <s v="Gigastuff"/>
    <n v="54"/>
    <n v="102.05999999999999"/>
    <x v="0"/>
    <x v="0"/>
  </r>
  <r>
    <n v="258"/>
    <s v="Odette"/>
    <s v="Kenny"/>
    <s v="Miss"/>
    <s v="F"/>
    <n v="30"/>
    <s v="Walcot Terrace"/>
    <s v="Boston"/>
    <x v="224"/>
    <n v="5"/>
    <s v="C3"/>
    <s v="Ultrathing V3"/>
    <n v="120"/>
    <n v="418.8"/>
    <x v="2"/>
    <x v="3"/>
  </r>
  <r>
    <n v="259"/>
    <s v="Xiao"/>
    <s v="Valentin"/>
    <s v="Mrs"/>
    <s v="F"/>
    <n v="60"/>
    <s v="University Close"/>
    <s v="Forfar"/>
    <x v="225"/>
    <n v="53"/>
    <s v="A1"/>
    <s v="Megawidget S"/>
    <n v="1272"/>
    <n v="1004.88"/>
    <x v="2"/>
    <x v="8"/>
  </r>
  <r>
    <n v="260"/>
    <s v="Laree"/>
    <s v="Quick"/>
    <s v="Mrs"/>
    <s v="F"/>
    <n v="30"/>
    <s v="Jews Orphan"/>
    <s v="Chatham"/>
    <x v="226"/>
    <n v="82"/>
    <s v="A2"/>
    <s v="Megawidget M"/>
    <n v="1968"/>
    <n v="2341.92"/>
    <x v="1"/>
    <x v="6"/>
  </r>
  <r>
    <n v="261"/>
    <s v="Chaya"/>
    <s v="Paige"/>
    <s v="Mrs"/>
    <s v="F"/>
    <n v="60"/>
    <s v="Cathedral Place"/>
    <s v="East Boldon"/>
    <x v="227"/>
    <n v="37"/>
    <s v="B"/>
    <s v="Hyperwotsit"/>
    <n v="740"/>
    <n v="1487.3999999999999"/>
    <x v="2"/>
    <x v="4"/>
  </r>
  <r>
    <n v="262"/>
    <s v="Sherilyn"/>
    <s v="Mcintosh"/>
    <s v="Miss"/>
    <s v="F"/>
    <n v="60"/>
    <s v="Zenoria Street"/>
    <s v="Penicuik"/>
    <x v="228"/>
    <n v="8"/>
    <s v="D"/>
    <s v="Gigastuff"/>
    <n v="144"/>
    <n v="272.15999999999997"/>
    <x v="1"/>
    <x v="5"/>
  </r>
  <r>
    <n v="263"/>
    <s v="Kristel"/>
    <s v="West"/>
    <s v="Miss"/>
    <s v="F"/>
    <n v="60"/>
    <s v="Bowmans Place"/>
    <s v="Lanark"/>
    <x v="229"/>
    <n v="6"/>
    <s v="C4"/>
    <s v="Ultrathing V4"/>
    <n v="144"/>
    <n v="574.56000000000006"/>
    <x v="1"/>
    <x v="0"/>
  </r>
  <r>
    <n v="264"/>
    <s v="Julian"/>
    <s v="Navarro"/>
    <s v="Ms"/>
    <s v="F"/>
    <n v="90"/>
    <s v="Angell Park"/>
    <s v="Currie"/>
    <x v="230"/>
    <n v="61"/>
    <s v="C2"/>
    <s v="Ultrathing V2"/>
    <n v="1220"/>
    <n v="3647.8"/>
    <x v="2"/>
    <x v="4"/>
  </r>
  <r>
    <n v="265"/>
    <s v="Alayna"/>
    <s v="Drew"/>
    <s v="Mrs"/>
    <s v="F"/>
    <n v="60"/>
    <s v="Winston Avenue"/>
    <s v="Haverhill"/>
    <x v="231"/>
    <n v="52"/>
    <s v="D"/>
    <s v="Gigastuff"/>
    <n v="936"/>
    <n v="1769.04"/>
    <x v="2"/>
    <x v="5"/>
  </r>
  <r>
    <n v="266"/>
    <s v="Lauralee"/>
    <s v="Bell"/>
    <s v="Mrs"/>
    <s v="F"/>
    <n v="90"/>
    <s v="Oakleigh Gardens"/>
    <s v="Weybridge"/>
    <x v="232"/>
    <n v="98"/>
    <s v="A3"/>
    <s v="Megawidget L"/>
    <n v="2352"/>
    <n v="3739.6800000000003"/>
    <x v="0"/>
    <x v="6"/>
  </r>
  <r>
    <n v="267"/>
    <s v="Florance"/>
    <s v="Vann"/>
    <s v="Miss"/>
    <s v="F"/>
    <n v="60"/>
    <s v="Challin Street"/>
    <s v="Isle Of Tiree"/>
    <x v="187"/>
    <n v="81"/>
    <s v="E"/>
    <s v="Superwossname"/>
    <n v="1620"/>
    <n v="5038.2"/>
    <x v="0"/>
    <x v="4"/>
  </r>
  <r>
    <n v="268"/>
    <s v="Hertha"/>
    <s v="Glass"/>
    <s v="Miss"/>
    <s v="F"/>
    <n v="60"/>
    <s v="Beulah Road"/>
    <s v="Otley"/>
    <x v="233"/>
    <n v="72"/>
    <s v="C1"/>
    <s v="Ultrathing V1"/>
    <n v="1224"/>
    <n v="2435.7599999999998"/>
    <x v="2"/>
    <x v="10"/>
  </r>
  <r>
    <n v="269"/>
    <s v="Diamond"/>
    <s v="Lehman"/>
    <s v="Mrs"/>
    <s v="F"/>
    <n v="60"/>
    <s v="Tower Croft"/>
    <s v="Hereford"/>
    <x v="234"/>
    <n v="86"/>
    <s v="C3"/>
    <s v="Ultrathing V3"/>
    <n v="2064"/>
    <n v="7203.3600000000006"/>
    <x v="0"/>
    <x v="6"/>
  </r>
  <r>
    <n v="270"/>
    <s v="Eleonore"/>
    <s v="Gibbons"/>
    <s v="Mrs"/>
    <s v="F"/>
    <n v="60"/>
    <s v="Fairclough Street"/>
    <s v="Chepstow"/>
    <x v="235"/>
    <n v="80"/>
    <s v="A2"/>
    <s v="Megawidget M"/>
    <n v="1920"/>
    <n v="2284.7999999999997"/>
    <x v="1"/>
    <x v="2"/>
  </r>
  <r>
    <n v="271"/>
    <s v="Yuette"/>
    <s v="Mock"/>
    <s v="Miss"/>
    <s v="F"/>
    <n v="30"/>
    <s v="Boone Street"/>
    <s v="Poole"/>
    <x v="236"/>
    <n v="68"/>
    <s v="C1"/>
    <s v="Ultrathing V1"/>
    <n v="1156"/>
    <n v="2300.44"/>
    <x v="0"/>
    <x v="10"/>
  </r>
  <r>
    <n v="272"/>
    <s v="Sabrina"/>
    <s v="Richey"/>
    <s v="Miss"/>
    <s v="F"/>
    <n v="30"/>
    <s v="Fordington Road"/>
    <s v="Saltburn-By-The-Sea"/>
    <x v="37"/>
    <n v="38"/>
    <s v="C4"/>
    <s v="Ultrathing V4"/>
    <n v="912"/>
    <n v="3638.88"/>
    <x v="0"/>
    <x v="5"/>
  </r>
  <r>
    <n v="273"/>
    <s v="Margurite"/>
    <s v="Barlow"/>
    <s v="Mrs"/>
    <s v="F"/>
    <n v="30"/>
    <s v="Natal Road"/>
    <s v="Leyland"/>
    <x v="237"/>
    <n v="65"/>
    <s v="C1"/>
    <s v="Ultrathing V1"/>
    <n v="1105"/>
    <n v="2198.9499999999998"/>
    <x v="1"/>
    <x v="8"/>
  </r>
  <r>
    <n v="274"/>
    <s v="Carrol"/>
    <s v="Pereira"/>
    <s v="Miss"/>
    <s v="F"/>
    <n v="90"/>
    <s v="Eveline Lowe"/>
    <s v="London"/>
    <x v="238"/>
    <n v="79"/>
    <s v="A3"/>
    <s v="Megawidget L"/>
    <n v="1896"/>
    <n v="3014.6400000000003"/>
    <x v="2"/>
    <x v="10"/>
  </r>
  <r>
    <n v="275"/>
    <s v="Lovie"/>
    <s v="Duarte"/>
    <s v="Miss"/>
    <s v="F"/>
    <n v="30"/>
    <s v="Perrins Court"/>
    <s v="Inveraray"/>
    <x v="15"/>
    <n v="19"/>
    <s v="A1"/>
    <s v="Megawidget S"/>
    <n v="456"/>
    <n v="360.24"/>
    <x v="2"/>
    <x v="8"/>
  </r>
  <r>
    <n v="276"/>
    <s v="Maryanna"/>
    <s v="Thomson"/>
    <s v="Mrs"/>
    <s v="F"/>
    <n v="90"/>
    <s v="Chilton Avenue"/>
    <s v="Stalybridge"/>
    <x v="239"/>
    <n v="80"/>
    <s v="B"/>
    <s v="Hyperwotsit"/>
    <n v="1600"/>
    <n v="3215.9999999999995"/>
    <x v="1"/>
    <x v="7"/>
  </r>
  <r>
    <n v="277"/>
    <s v="Joann"/>
    <s v="Stephens"/>
    <s v="Mrs"/>
    <s v="F"/>
    <n v="60"/>
    <s v="Johns Avenue"/>
    <s v="Bishops Castle"/>
    <x v="240"/>
    <n v="56"/>
    <s v="D"/>
    <s v="Gigastuff"/>
    <n v="1008"/>
    <n v="1905.12"/>
    <x v="1"/>
    <x v="9"/>
  </r>
  <r>
    <n v="278"/>
    <s v="Lizzie"/>
    <s v="Marshall"/>
    <s v="Miss"/>
    <s v="F"/>
    <n v="60"/>
    <s v="Hesewall Close"/>
    <s v="Strathcarron"/>
    <x v="241"/>
    <n v="3"/>
    <s v="E"/>
    <s v="Superwossname"/>
    <n v="60"/>
    <n v="186.6"/>
    <x v="1"/>
    <x v="9"/>
  </r>
  <r>
    <n v="279"/>
    <s v="Candi"/>
    <s v="Lambert"/>
    <s v="Miss"/>
    <s v="fem ale"/>
    <n v="60"/>
    <s v="Britton Street"/>
    <s v="Dunkeld"/>
    <x v="127"/>
    <n v="100"/>
    <s v="C2"/>
    <s v="Ultrathing V2"/>
    <n v="2000"/>
    <n v="5980"/>
    <x v="1"/>
    <x v="7"/>
  </r>
  <r>
    <n v="280"/>
    <s v="Yuette"/>
    <s v="Crouch"/>
    <s v="Miss"/>
    <s v="F"/>
    <n v="60"/>
    <s v="Clarence Villa"/>
    <s v="Stoke-Sub-Hamdon"/>
    <x v="242"/>
    <n v="74"/>
    <s v="B"/>
    <s v="Hyperwotsit"/>
    <n v="1480"/>
    <n v="2974.7999999999997"/>
    <x v="1"/>
    <x v="1"/>
  </r>
  <r>
    <n v="281"/>
    <s v="Jen"/>
    <s v="Burris"/>
    <s v="Miss"/>
    <s v="F"/>
    <n v="60"/>
    <s v="South Malton"/>
    <s v="Clacton-On-Sea"/>
    <x v="243"/>
    <n v="12"/>
    <s v="C4"/>
    <s v="Ultrathing V4"/>
    <n v="288"/>
    <n v="1149.1200000000001"/>
    <x v="1"/>
    <x v="8"/>
  </r>
  <r>
    <n v="282"/>
    <s v="Kai"/>
    <s v="Odonnell"/>
    <s v="Ms"/>
    <s v="F"/>
    <n v="30"/>
    <s v="High Ridge"/>
    <s v="Troon"/>
    <x v="244"/>
    <n v="81"/>
    <s v="C4"/>
    <s v="Ultrathing V4"/>
    <n v="1944"/>
    <n v="7756.56"/>
    <x v="0"/>
    <x v="1"/>
  </r>
  <r>
    <n v="283"/>
    <s v="Elizabeth"/>
    <s v="Santos"/>
    <s v="Mrs"/>
    <s v="F"/>
    <n v="30"/>
    <s v="Farmcote Road"/>
    <s v="Boston"/>
    <x v="245"/>
    <n v="42"/>
    <s v="A3"/>
    <s v="Megawidget L"/>
    <n v="1008"/>
    <n v="1602.72"/>
    <x v="1"/>
    <x v="3"/>
  </r>
  <r>
    <n v="284"/>
    <s v="Glady"/>
    <s v="Wang"/>
    <s v="Miss"/>
    <s v="F"/>
    <n v="90"/>
    <s v="Northumberland Alley"/>
    <s v="Shefford"/>
    <x v="246"/>
    <n v="96"/>
    <s v="E"/>
    <s v="Superwossname"/>
    <n v="1920"/>
    <n v="5971.2"/>
    <x v="1"/>
    <x v="4"/>
  </r>
  <r>
    <n v="285"/>
    <s v="Eden"/>
    <s v="Boyd"/>
    <s v="Mrs"/>
    <s v="female"/>
    <n v="90"/>
    <s v="Malmesey Place"/>
    <s v="Houghton Le Spring"/>
    <x v="247"/>
    <n v="26"/>
    <s v="C3"/>
    <s v="Ultrathing V3"/>
    <n v="624"/>
    <n v="2177.7600000000002"/>
    <x v="0"/>
    <x v="2"/>
  </r>
  <r>
    <n v="286"/>
    <s v="Hertha"/>
    <s v="Shoemaker"/>
    <s v="Mrs"/>
    <s v="F"/>
    <n v="60"/>
    <s v="Lavender Green"/>
    <s v="Westgate-On-Sea"/>
    <x v="248"/>
    <n v="23"/>
    <s v="D"/>
    <s v="Gigastuff"/>
    <n v="414"/>
    <n v="782.45999999999992"/>
    <x v="1"/>
    <x v="11"/>
  </r>
  <r>
    <n v="287"/>
    <s v="Jerilyn"/>
    <s v="Shafer"/>
    <s v="Miss"/>
    <s v="F"/>
    <n v="90"/>
    <s v="Molesworth Road"/>
    <s v="Roslin"/>
    <x v="78"/>
    <n v="88"/>
    <s v="C2"/>
    <s v="Ultrathing V2"/>
    <n v="1760"/>
    <n v="5262.4000000000005"/>
    <x v="0"/>
    <x v="9"/>
  </r>
  <r>
    <n v="288"/>
    <s v="Ardath"/>
    <s v="Howell"/>
    <s v="Miss"/>
    <s v="F"/>
    <n v="60"/>
    <s v="Basar Street"/>
    <s v="Blackwood"/>
    <x v="249"/>
    <n v="73"/>
    <s v="A1"/>
    <s v="Megawidget S"/>
    <n v="1752"/>
    <n v="1384.0800000000002"/>
    <x v="1"/>
    <x v="6"/>
  </r>
  <r>
    <n v="289"/>
    <s v="Celestine"/>
    <s v="Marcum"/>
    <s v="Miss"/>
    <s v="F"/>
    <n v="30"/>
    <s v="Satchell Mead"/>
    <s v="Knighton"/>
    <x v="250"/>
    <n v="82"/>
    <s v="C4"/>
    <s v="Ultrathing V4"/>
    <n v="1968"/>
    <n v="7852.3200000000006"/>
    <x v="1"/>
    <x v="1"/>
  </r>
  <r>
    <n v="290"/>
    <s v="Catherin"/>
    <s v="Perry"/>
    <s v="Mrs"/>
    <s v="F"/>
    <n v="60"/>
    <s v="Star Court"/>
    <s v="Bungay"/>
    <x v="251"/>
    <n v="63"/>
    <s v="D"/>
    <s v="Gigastuff"/>
    <n v="1134"/>
    <n v="2143.2599999999998"/>
    <x v="2"/>
    <x v="0"/>
  </r>
  <r>
    <n v="291"/>
    <s v="Shawanda"/>
    <s v="Galvan"/>
    <s v="Mrs"/>
    <s v="F"/>
    <n v="90"/>
    <s v="Brockley Place"/>
    <s v="Markfield"/>
    <x v="252"/>
    <n v="49"/>
    <s v="C2"/>
    <s v="Ultrathing V2"/>
    <n v="980"/>
    <n v="2930.2000000000003"/>
    <x v="2"/>
    <x v="1"/>
  </r>
  <r>
    <n v="292"/>
    <s v="Yael"/>
    <s v="Lake"/>
    <s v="Miss"/>
    <s v="F"/>
    <n v="90"/>
    <s v="Matthew Parker"/>
    <s v="Barnard Castle"/>
    <x v="253"/>
    <n v="36"/>
    <s v="A1"/>
    <s v="Megawidget S"/>
    <n v="864"/>
    <n v="682.56000000000006"/>
    <x v="1"/>
    <x v="1"/>
  </r>
  <r>
    <n v="293"/>
    <s v="Margaretta"/>
    <s v="Lowery"/>
    <s v="Miss"/>
    <s v="F"/>
    <n v="30"/>
    <s v="Banim Street"/>
    <s v="Blairgowrie"/>
    <x v="254"/>
    <n v="3"/>
    <s v="D"/>
    <s v="Gigastuff"/>
    <n v="54"/>
    <n v="102.05999999999999"/>
    <x v="1"/>
    <x v="6"/>
  </r>
  <r>
    <n v="294"/>
    <s v="Mike"/>
    <s v="Cervantes"/>
    <s v="Miss"/>
    <s v="F"/>
    <n v="90"/>
    <s v="Wroxton Road"/>
    <s v="Dunstable"/>
    <x v="255"/>
    <n v="12"/>
    <s v="D"/>
    <s v="Gigastuff"/>
    <n v="216"/>
    <n v="408.23999999999995"/>
    <x v="0"/>
    <x v="4"/>
  </r>
  <r>
    <n v="295"/>
    <s v="Dann"/>
    <s v="Medeiros"/>
    <s v="Miss"/>
    <s v="F"/>
    <n v="30"/>
    <s v="Ebor Cottages"/>
    <s v="Wallsend"/>
    <x v="256"/>
    <n v="45"/>
    <s v="A1"/>
    <s v="Megawidget S"/>
    <n v="1080"/>
    <n v="853.2"/>
    <x v="0"/>
    <x v="2"/>
  </r>
  <r>
    <n v="296"/>
    <s v="Janeen"/>
    <s v="Locke"/>
    <s v="Mrs"/>
    <s v="F"/>
    <n v="30"/>
    <s v="Octavia Way"/>
    <s v="Newport"/>
    <x v="257"/>
    <n v="63"/>
    <s v="A1"/>
    <s v="Megawidget S"/>
    <n v="1512"/>
    <n v="1194.48"/>
    <x v="2"/>
    <x v="1"/>
  </r>
  <r>
    <n v="297"/>
    <s v="Nyla"/>
    <s v="Mendoza"/>
    <s v="Miss"/>
    <s v="F"/>
    <n v="90"/>
    <s v="Banbury Street"/>
    <s v="Potters Bar"/>
    <x v="258"/>
    <n v="97"/>
    <s v="A1"/>
    <s v="Megawidget S"/>
    <n v="2328"/>
    <n v="1839.1200000000001"/>
    <x v="1"/>
    <x v="5"/>
  </r>
  <r>
    <n v="298"/>
    <s v="Agatha"/>
    <s v="Jarrett"/>
    <s v="Ms"/>
    <s v="F"/>
    <n v="60"/>
    <s v="Libra Road"/>
    <s v="Rowland'S Castle"/>
    <x v="259"/>
    <n v="8"/>
    <s v="A2"/>
    <s v="Megawidget M"/>
    <n v="192"/>
    <n v="228.48"/>
    <x v="2"/>
    <x v="5"/>
  </r>
  <r>
    <n v="299"/>
    <s v="Eustolia"/>
    <s v="Poole"/>
    <s v="Ms"/>
    <s v="F"/>
    <n v="30"/>
    <s v="Hanbury Road"/>
    <s v="Purley"/>
    <x v="143"/>
    <n v="64"/>
    <s v="A1"/>
    <s v="Megawidget S"/>
    <n v="1536"/>
    <n v="1213.44"/>
    <x v="0"/>
    <x v="4"/>
  </r>
  <r>
    <n v="300"/>
    <s v="Corina"/>
    <s v="Mercer"/>
    <s v="Miss"/>
    <s v="F"/>
    <n v="30"/>
    <s v="Gaskarth Road"/>
    <s v="Paignton"/>
    <x v="260"/>
    <n v="39"/>
    <s v="A3"/>
    <s v="Megawidget L"/>
    <n v="936"/>
    <n v="1488.24"/>
    <x v="1"/>
    <x v="11"/>
  </r>
  <r>
    <n v="301"/>
    <s v="Gabriella"/>
    <s v="Doran"/>
    <s v="Mrs"/>
    <s v="F"/>
    <n v="90"/>
    <s v="Babel Place"/>
    <s v="New Romney"/>
    <x v="190"/>
    <n v="17"/>
    <s v="C1"/>
    <s v="Ultrathing V1"/>
    <n v="289"/>
    <n v="575.11"/>
    <x v="2"/>
    <x v="0"/>
  </r>
  <r>
    <n v="302"/>
    <s v="Lashawnda"/>
    <s v="Soto"/>
    <s v="Mrs"/>
    <s v="F"/>
    <n v="30"/>
    <s v="Keyes Road"/>
    <s v="Wells-Next-The-Sea"/>
    <x v="261"/>
    <n v="66"/>
    <s v="E"/>
    <s v="Superwossname"/>
    <n v="1320"/>
    <n v="4105.2"/>
    <x v="0"/>
    <x v="8"/>
  </r>
  <r>
    <n v="303"/>
    <s v="Alycia"/>
    <s v="Coulter"/>
    <s v="Mrs"/>
    <s v="F"/>
    <n v="90"/>
    <s v="Bloomburg Street"/>
    <s v="Essex"/>
    <x v="262"/>
    <n v="7"/>
    <s v="E"/>
    <s v="Superwossname"/>
    <n v="140"/>
    <n v="435.4"/>
    <x v="0"/>
    <x v="10"/>
  </r>
  <r>
    <n v="304"/>
    <s v="Donette"/>
    <s v="Denny"/>
    <s v="Mrs"/>
    <s v="F"/>
    <n v="30"/>
    <s v="Wynton Gardens"/>
    <s v="Stone"/>
    <x v="263"/>
    <n v="95"/>
    <s v="E"/>
    <s v="Superwossname"/>
    <n v="1900"/>
    <n v="5909"/>
    <x v="1"/>
    <x v="1"/>
  </r>
  <r>
    <n v="305"/>
    <s v="Noel"/>
    <s v="Bentley"/>
    <s v="Miss"/>
    <s v="F"/>
    <n v="90"/>
    <s v="Glebe Street"/>
    <s v="Tayport"/>
    <x v="264"/>
    <n v="100"/>
    <s v="A3"/>
    <s v="Megawidget L"/>
    <n v="2400"/>
    <n v="3816"/>
    <x v="2"/>
    <x v="6"/>
  </r>
  <r>
    <n v="306"/>
    <s v="Lynsey"/>
    <s v="Crum"/>
    <s v="Mrs"/>
    <s v="F"/>
    <n v="90"/>
    <s v="Station Approach"/>
    <s v="Calne"/>
    <x v="265"/>
    <n v="26"/>
    <s v="B"/>
    <s v="Hyperwotsit"/>
    <n v="520"/>
    <n v="1045.1999999999998"/>
    <x v="0"/>
    <x v="10"/>
  </r>
  <r>
    <n v="307"/>
    <s v="Marvis"/>
    <s v="Feldman"/>
    <s v="Miss"/>
    <s v="F"/>
    <n v="60"/>
    <s v="Rozel Road"/>
    <s v="Hinton St. George"/>
    <x v="266"/>
    <n v="38"/>
    <s v="B"/>
    <s v="Hyperwotsit"/>
    <n v="760"/>
    <n v="1527.6"/>
    <x v="2"/>
    <x v="11"/>
  </r>
  <r>
    <n v="308"/>
    <s v="Chelsie"/>
    <s v="Lawson"/>
    <s v="Miss"/>
    <s v="F"/>
    <n v="60"/>
    <s v="Longworth Close"/>
    <s v="Ashbourne"/>
    <x v="267"/>
    <n v="70"/>
    <s v="C3"/>
    <s v="Ultrathing V3"/>
    <n v="1680"/>
    <n v="5863.2000000000007"/>
    <x v="2"/>
    <x v="4"/>
  </r>
  <r>
    <n v="309"/>
    <s v="Lecia"/>
    <s v="Mayberry"/>
    <s v="Miss"/>
    <s v="F"/>
    <n v="60"/>
    <s v="Webb Gardens"/>
    <s v="Lingfield"/>
    <x v="268"/>
    <n v="25"/>
    <s v="C4"/>
    <s v="Ultrathing V4"/>
    <n v="600"/>
    <n v="2394"/>
    <x v="2"/>
    <x v="2"/>
  </r>
  <r>
    <n v="310"/>
    <s v="Glynda"/>
    <s v="Staples"/>
    <s v="Mrs"/>
    <s v="F"/>
    <n v="30"/>
    <s v="Winslow Close"/>
    <s v="Blackwood"/>
    <x v="28"/>
    <n v="6"/>
    <s v="C1"/>
    <s v="Ultrathing V1"/>
    <n v="102"/>
    <n v="202.98"/>
    <x v="1"/>
    <x v="6"/>
  </r>
  <r>
    <n v="311"/>
    <s v="Deon"/>
    <s v="Burroughs"/>
    <s v="Miss"/>
    <s v="F"/>
    <n v="30"/>
    <s v="Constance Road"/>
    <s v="Merseyside"/>
    <x v="269"/>
    <n v="37"/>
    <s v="C1"/>
    <s v="Ultrathing V1"/>
    <n v="629"/>
    <n v="1251.71"/>
    <x v="2"/>
    <x v="8"/>
  </r>
  <r>
    <n v="312"/>
    <s v="Carrol"/>
    <s v="Friend"/>
    <s v="Mrs"/>
    <s v="F"/>
    <n v="90"/>
    <s v="Doreen Avenue"/>
    <s v="Hornchurch"/>
    <x v="155"/>
    <n v="49"/>
    <s v="A3"/>
    <s v="Megawidget L"/>
    <n v="1176"/>
    <n v="1869.8400000000001"/>
    <x v="0"/>
    <x v="3"/>
  </r>
  <r>
    <n v="313"/>
    <s v="See"/>
    <s v="Lunsford"/>
    <s v="Miss"/>
    <s v="F"/>
    <n v="60"/>
    <s v="Romney Mews"/>
    <s v="Newton Stewart"/>
    <x v="270"/>
    <n v="58"/>
    <s v="B"/>
    <s v="Hyperwotsit"/>
    <n v="1160"/>
    <n v="2331.6"/>
    <x v="1"/>
    <x v="5"/>
  </r>
  <r>
    <n v="314"/>
    <s v="Mechelle"/>
    <s v="Dempsey"/>
    <s v="Dr"/>
    <s v="F"/>
    <n v="30"/>
    <s v="Duncan Street"/>
    <s v="Surrey"/>
    <x v="271"/>
    <n v="50"/>
    <s v="B"/>
    <s v="Hyperwotsit"/>
    <n v="1000"/>
    <n v="2009.9999999999998"/>
    <x v="0"/>
    <x v="1"/>
  </r>
  <r>
    <n v="315"/>
    <s v="Jenni"/>
    <s v="Fisher"/>
    <s v="Mrs"/>
    <s v="F"/>
    <n v="30"/>
    <s v="Appach Road"/>
    <s v="South Molton"/>
    <x v="272"/>
    <n v="45"/>
    <s v="B"/>
    <s v="Hyperwotsit"/>
    <n v="900"/>
    <n v="1808.9999999999998"/>
    <x v="1"/>
    <x v="8"/>
  </r>
  <r>
    <n v="316"/>
    <s v="Chin"/>
    <s v="Nash"/>
    <s v="Mrs"/>
    <s v="F"/>
    <n v="30"/>
    <s v="Awlfield Avenue"/>
    <s v="Chigwell"/>
    <x v="273"/>
    <n v="21"/>
    <s v="C2"/>
    <s v="Ultrathing V2"/>
    <n v="420"/>
    <n v="1255.8000000000002"/>
    <x v="1"/>
    <x v="10"/>
  </r>
  <r>
    <n v="317"/>
    <s v="Hettie"/>
    <s v="Hatcher"/>
    <s v="Ms"/>
    <s v="F"/>
    <n v="60"/>
    <s v="Great Woodstock"/>
    <s v="Dawlish"/>
    <x v="274"/>
    <n v="7"/>
    <s v="C1"/>
    <s v="Ultrathing V1"/>
    <n v="119"/>
    <n v="236.81"/>
    <x v="0"/>
    <x v="7"/>
  </r>
  <r>
    <n v="318"/>
    <s v="Leeanna"/>
    <s v="Skaggs"/>
    <s v="Mrs"/>
    <s v="F"/>
    <n v="90"/>
    <s v="Mariner Road"/>
    <s v="Keighley"/>
    <x v="275"/>
    <n v="79"/>
    <s v="A1"/>
    <s v="Megawidget S"/>
    <n v="1896"/>
    <n v="1497.8400000000001"/>
    <x v="1"/>
    <x v="7"/>
  </r>
  <r>
    <n v="319"/>
    <s v="Janie"/>
    <s v="Street"/>
    <s v="Mrs"/>
    <s v="femal e"/>
    <n v="90"/>
    <s v="Bridgefield Cottages"/>
    <s v="Fivemiletown"/>
    <x v="72"/>
    <n v="21"/>
    <s v="D"/>
    <s v="Gigastuff"/>
    <n v="378"/>
    <n v="714.42"/>
    <x v="1"/>
    <x v="11"/>
  </r>
  <r>
    <n v="320"/>
    <s v="Josephine"/>
    <s v="Butler"/>
    <s v="Miss"/>
    <s v="F"/>
    <n v="90"/>
    <s v="Worbeck Road"/>
    <s v="Matlock"/>
    <x v="276"/>
    <n v="26"/>
    <s v="D"/>
    <s v="Gigastuff"/>
    <n v="468"/>
    <n v="884.52"/>
    <x v="0"/>
    <x v="8"/>
  </r>
  <r>
    <n v="321"/>
    <s v="Herma"/>
    <s v="Stein"/>
    <s v="Miss"/>
    <s v="F"/>
    <n v="60"/>
    <s v="Jennings Road"/>
    <s v="Bodorgan"/>
    <x v="277"/>
    <n v="66"/>
    <s v="C2"/>
    <s v="Ultrathing V2"/>
    <n v="1320"/>
    <n v="3946.8"/>
    <x v="2"/>
    <x v="8"/>
  </r>
  <r>
    <n v="322"/>
    <s v="Mariah"/>
    <s v="Aguilar"/>
    <s v="Miss"/>
    <s v="F"/>
    <n v="30"/>
    <s v="Observatory Gardens"/>
    <s v="Iver"/>
    <x v="278"/>
    <n v="41"/>
    <s v="C2"/>
    <s v="Ultrathing V2"/>
    <n v="820"/>
    <n v="2451.8000000000002"/>
    <x v="1"/>
    <x v="10"/>
  </r>
  <r>
    <n v="323"/>
    <s v="Chau"/>
    <s v="Reaves"/>
    <s v="Miss"/>
    <s v="F"/>
    <n v="30"/>
    <s v="Cruikshank Road"/>
    <s v="Keswick"/>
    <x v="279"/>
    <n v="84"/>
    <s v="D"/>
    <s v="Gigastuff"/>
    <n v="1512"/>
    <n v="2857.68"/>
    <x v="0"/>
    <x v="3"/>
  </r>
  <r>
    <n v="324"/>
    <s v="Aretha"/>
    <s v="Drummond"/>
    <s v="Mrs"/>
    <s v="F"/>
    <n v="90"/>
    <s v="Vale Court"/>
    <s v="Barrow-Upon-Humber"/>
    <x v="280"/>
    <n v="6"/>
    <s v="C1"/>
    <s v="Ultrathing V1"/>
    <n v="102"/>
    <n v="202.98"/>
    <x v="0"/>
    <x v="3"/>
  </r>
  <r>
    <n v="325"/>
    <s v="Dot"/>
    <s v="Hedrick"/>
    <s v="Mrs"/>
    <s v="F"/>
    <n v="60"/>
    <s v="Ditchburn Street"/>
    <s v="Aberaeron"/>
    <x v="281"/>
    <n v="69"/>
    <s v="A3"/>
    <s v="Megawidget L"/>
    <n v="1656"/>
    <n v="2633.04"/>
    <x v="0"/>
    <x v="5"/>
  </r>
  <r>
    <n v="326"/>
    <s v="Yahaira"/>
    <s v="Lang"/>
    <s v="Mrs"/>
    <s v="F"/>
    <n v="30"/>
    <s v="Regents Road"/>
    <s v="Carluke"/>
    <x v="282"/>
    <n v="57"/>
    <s v="C2"/>
    <s v="Ultrathing V2"/>
    <n v="1140"/>
    <n v="3408.6000000000004"/>
    <x v="0"/>
    <x v="9"/>
  </r>
  <r>
    <n v="327"/>
    <s v="Terica"/>
    <s v="Light"/>
    <s v="Mrs"/>
    <s v="F"/>
    <n v="90"/>
    <s v="John Roll"/>
    <s v="Strathaven"/>
    <x v="283"/>
    <n v="71"/>
    <s v="C4"/>
    <s v="Ultrathing V4"/>
    <n v="1704"/>
    <n v="6798.96"/>
    <x v="2"/>
    <x v="11"/>
  </r>
  <r>
    <n v="328"/>
    <s v="Sunshine"/>
    <s v="Herbert"/>
    <s v="Miss"/>
    <s v="F"/>
    <n v="90"/>
    <s v="Tangley Grove"/>
    <s v="Broseley"/>
    <x v="246"/>
    <n v="54"/>
    <s v="A1"/>
    <s v="Megawidget S"/>
    <n v="1296"/>
    <n v="1023.84"/>
    <x v="1"/>
    <x v="4"/>
  </r>
  <r>
    <n v="329"/>
    <s v="Saran"/>
    <s v="Singer"/>
    <s v="Mrs"/>
    <s v="F"/>
    <n v="30"/>
    <s v="Banister Road"/>
    <s v="Watlington"/>
    <x v="284"/>
    <n v="41"/>
    <s v="B"/>
    <s v="Hyperwotsit"/>
    <n v="820"/>
    <n v="1648.1999999999998"/>
    <x v="2"/>
    <x v="1"/>
  </r>
  <r>
    <n v="330"/>
    <s v="Charline"/>
    <s v="Burgos"/>
    <s v="Mrs"/>
    <s v="F"/>
    <n v="30"/>
    <s v="Ann Place"/>
    <s v="Moffat"/>
    <x v="87"/>
    <n v="80"/>
    <s v="A3"/>
    <s v="Megawidget L"/>
    <n v="1920"/>
    <n v="3052.8"/>
    <x v="2"/>
    <x v="4"/>
  </r>
  <r>
    <n v="331"/>
    <s v="Terresa"/>
    <s v="Whalen"/>
    <s v="Mrs"/>
    <s v="F"/>
    <n v="30"/>
    <s v="Ripley Street"/>
    <s v="Drybrook"/>
    <x v="51"/>
    <n v="81"/>
    <s v="A2"/>
    <s v="Megawidget M"/>
    <n v="1944"/>
    <n v="2313.3599999999997"/>
    <x v="1"/>
    <x v="7"/>
  </r>
  <r>
    <n v="332"/>
    <s v="Remedios"/>
    <s v="Bolton"/>
    <s v="Mrs"/>
    <s v="F"/>
    <n v="90"/>
    <s v="Lion Yard"/>
    <s v="Monmouth"/>
    <x v="285"/>
    <n v="65"/>
    <s v="A3"/>
    <s v="Megawidget L"/>
    <n v="1560"/>
    <n v="2480.4"/>
    <x v="1"/>
    <x v="1"/>
  </r>
  <r>
    <n v="334"/>
    <s v="Karma"/>
    <s v="Stahl"/>
    <s v="Mrs"/>
    <s v="F"/>
    <n v="30"/>
    <s v="Broomhouse Road"/>
    <s v="Lynmouth"/>
    <x v="190"/>
    <n v="36"/>
    <s v="A2"/>
    <s v="Megawidget M"/>
    <n v="864"/>
    <n v="1028.1599999999999"/>
    <x v="2"/>
    <x v="0"/>
  </r>
  <r>
    <n v="335"/>
    <s v="Irmgard"/>
    <s v="Askew"/>
    <s v="Mrs"/>
    <s v="F"/>
    <n v="30"/>
    <s v="Dudley Villas"/>
    <s v="Buckley"/>
    <x v="286"/>
    <n v="27"/>
    <s v="A2"/>
    <s v="Megawidget M"/>
    <n v="648"/>
    <n v="771.12"/>
    <x v="1"/>
    <x v="7"/>
  </r>
  <r>
    <n v="336"/>
    <s v="Yan"/>
    <s v="Alford"/>
    <s v="Mrs"/>
    <s v="F"/>
    <n v="60"/>
    <s v="Thurlestone Avenue"/>
    <s v="Eastbourne"/>
    <x v="100"/>
    <n v="86"/>
    <s v="A2"/>
    <s v="Megawidget M"/>
    <n v="2064"/>
    <n v="2456.16"/>
    <x v="1"/>
    <x v="10"/>
  </r>
  <r>
    <n v="337"/>
    <s v="Felecia"/>
    <s v="Rose"/>
    <s v="Mrs"/>
    <s v="F"/>
    <n v="60"/>
    <s v="Copleston Mews"/>
    <s v="Broxbourne"/>
    <x v="112"/>
    <n v="26"/>
    <s v="A3"/>
    <s v="Megawidget L"/>
    <n v="624"/>
    <n v="992.16000000000008"/>
    <x v="2"/>
    <x v="11"/>
  </r>
  <r>
    <n v="338"/>
    <s v="Loreen"/>
    <s v="Boykin"/>
    <s v="Mrs"/>
    <s v="F"/>
    <n v="60"/>
    <s v="Northburgh Street"/>
    <s v="Sheerness"/>
    <x v="287"/>
    <n v="78"/>
    <s v="A3"/>
    <s v="Megawidget L"/>
    <n v="1872"/>
    <n v="2976.48"/>
    <x v="2"/>
    <x v="10"/>
  </r>
  <r>
    <n v="339"/>
    <s v="Ranee"/>
    <s v="Herndon"/>
    <s v="Miss"/>
    <s v="F"/>
    <n v="60"/>
    <s v="Brunswick Industrial"/>
    <s v="Cullompton"/>
    <x v="288"/>
    <n v="84"/>
    <s v="D"/>
    <s v="Gigastuff"/>
    <n v="1512"/>
    <n v="2857.68"/>
    <x v="1"/>
    <x v="10"/>
  </r>
  <r>
    <n v="340"/>
    <s v="Sena"/>
    <s v="Bass"/>
    <s v="Miss"/>
    <s v="F"/>
    <n v="60"/>
    <s v="Lansdowne Walk"/>
    <s v="South Yorkshire"/>
    <x v="289"/>
    <n v="65"/>
    <s v="D"/>
    <s v="Gigastuff"/>
    <n v="1170"/>
    <n v="2211.2999999999997"/>
    <x v="0"/>
    <x v="10"/>
  </r>
  <r>
    <n v="341"/>
    <s v="Annmarie"/>
    <s v="Hearn"/>
    <s v="Dr"/>
    <s v="F"/>
    <n v="90"/>
    <s v="Brent Park"/>
    <s v="Penrhyndeudraeth"/>
    <x v="290"/>
    <n v="82"/>
    <s v="E"/>
    <s v="Superwossname"/>
    <n v="1640"/>
    <n v="5100.3999999999996"/>
    <x v="0"/>
    <x v="7"/>
  </r>
  <r>
    <n v="342"/>
    <s v="Eileen"/>
    <s v="Walden"/>
    <s v="Miss"/>
    <s v="F"/>
    <n v="90"/>
    <s v="Newmarket Terrace"/>
    <s v="Brandon"/>
    <x v="291"/>
    <n v="37"/>
    <s v="A1"/>
    <s v="Megawidget S"/>
    <n v="888"/>
    <n v="701.52"/>
    <x v="0"/>
    <x v="0"/>
  </r>
  <r>
    <n v="343"/>
    <s v="Dayna"/>
    <s v="Quinn"/>
    <s v="Miss"/>
    <s v="F"/>
    <n v="60"/>
    <s v="Pembroke Square"/>
    <s v="Penarth"/>
    <x v="292"/>
    <n v="47"/>
    <s v="A2"/>
    <s v="Megawidget M"/>
    <n v="1128"/>
    <n v="1342.32"/>
    <x v="0"/>
    <x v="1"/>
  </r>
  <r>
    <n v="344"/>
    <s v="Madaline"/>
    <s v="Hickey"/>
    <s v="Mrs"/>
    <s v="F"/>
    <n v="90"/>
    <s v="Dunsford Way"/>
    <s v="Marlborough"/>
    <x v="293"/>
    <n v="100"/>
    <s v="D"/>
    <s v="Gigastuff"/>
    <n v="1800"/>
    <n v="3402"/>
    <x v="2"/>
    <x v="9"/>
  </r>
  <r>
    <n v="345"/>
    <s v="Bernetta"/>
    <s v="Moody"/>
    <s v="Mrs"/>
    <s v="F"/>
    <n v="30"/>
    <s v="Albion Yard"/>
    <s v="Guernsey"/>
    <x v="294"/>
    <n v="90"/>
    <s v="C1"/>
    <s v="Ultrathing V1"/>
    <n v="1530"/>
    <n v="3044.7"/>
    <x v="1"/>
    <x v="0"/>
  </r>
  <r>
    <n v="346"/>
    <s v="Kam"/>
    <s v="Beasley"/>
    <s v="Mrs"/>
    <s v="F"/>
    <n v="60"/>
    <s v="Boundary Terrace"/>
    <s v="Menstrie"/>
    <x v="295"/>
    <n v="69"/>
    <s v="C2"/>
    <s v="Ultrathing V2"/>
    <n v="1380"/>
    <n v="4126.2000000000007"/>
    <x v="0"/>
    <x v="0"/>
  </r>
  <r>
    <n v="347"/>
    <s v="Fatimah"/>
    <s v="Earl"/>
    <s v="Miss"/>
    <s v="F"/>
    <n v="60"/>
    <s v="Claude Villas"/>
    <s v="Merseyside"/>
    <x v="296"/>
    <n v="69"/>
    <s v="C4"/>
    <s v="Ultrathing V4"/>
    <n v="1656"/>
    <n v="6607.4400000000005"/>
    <x v="0"/>
    <x v="4"/>
  </r>
  <r>
    <n v="348"/>
    <s v="Ronna"/>
    <s v="Pritchett"/>
    <s v="Mrs"/>
    <s v="F"/>
    <n v="90"/>
    <s v="Playhouse Yard"/>
    <s v="Hengoed"/>
    <x v="297"/>
    <n v="94"/>
    <s v="C3"/>
    <s v="Ultrathing V3"/>
    <n v="2256"/>
    <n v="7873.4400000000005"/>
    <x v="2"/>
    <x v="9"/>
  </r>
  <r>
    <n v="349"/>
    <s v="Hannah"/>
    <s v="John"/>
    <s v="Mrs"/>
    <s v="F"/>
    <n v="60"/>
    <s v="Bovay Place"/>
    <s v="Chinnor"/>
    <x v="298"/>
    <n v="70"/>
    <s v="C4"/>
    <s v="Ultrathing V4"/>
    <n v="1680"/>
    <n v="6703.2000000000007"/>
    <x v="2"/>
    <x v="7"/>
  </r>
  <r>
    <n v="350"/>
    <s v="Loris"/>
    <s v="Mcdonald"/>
    <s v="Mrs"/>
    <s v="F"/>
    <n v="60"/>
    <s v="Hunsdon Road"/>
    <s v="Strathpeffer"/>
    <x v="299"/>
    <n v="8"/>
    <s v="A1"/>
    <s v="Megawidget S"/>
    <n v="192"/>
    <n v="151.68"/>
    <x v="1"/>
    <x v="3"/>
  </r>
  <r>
    <n v="351"/>
    <s v="Argelia"/>
    <s v="Mcdaniel"/>
    <s v="Miss"/>
    <s v="F"/>
    <n v="60"/>
    <s v="Cherry Garden"/>
    <s v="Shildon"/>
    <x v="300"/>
    <n v="21"/>
    <s v="A1"/>
    <s v="Megawidget S"/>
    <n v="504"/>
    <n v="398.16"/>
    <x v="2"/>
    <x v="3"/>
  </r>
  <r>
    <n v="352"/>
    <s v="Joey"/>
    <s v="Hayden"/>
    <s v="Mrs"/>
    <s v="F"/>
    <n v="60"/>
    <s v="Lewisham Park"/>
    <s v="Llanrhystud"/>
    <x v="301"/>
    <n v="98"/>
    <s v="A1"/>
    <s v="Megawidget S"/>
    <n v="2352"/>
    <n v="1858.0800000000002"/>
    <x v="1"/>
    <x v="5"/>
  </r>
  <r>
    <n v="353"/>
    <s v="Araceli"/>
    <s v="Seay"/>
    <s v="Miss"/>
    <s v="F"/>
    <n v="90"/>
    <s v="Orsman Road"/>
    <s v="Pentre"/>
    <x v="49"/>
    <n v="28"/>
    <s v="A1"/>
    <s v="Megawidget S"/>
    <n v="672"/>
    <n v="530.88"/>
    <x v="0"/>
    <x v="1"/>
  </r>
  <r>
    <n v="354"/>
    <s v="Annmarie"/>
    <s v="Grubbs"/>
    <s v="Miss"/>
    <s v="F"/>
    <n v="90"/>
    <s v="Cardington Street"/>
    <s v="Keighley"/>
    <x v="302"/>
    <n v="12"/>
    <s v="B"/>
    <s v="Hyperwotsit"/>
    <n v="240"/>
    <n v="482.4"/>
    <x v="2"/>
    <x v="3"/>
  </r>
  <r>
    <n v="355"/>
    <s v="Cassi"/>
    <s v="Hargrove"/>
    <s v="Miss"/>
    <s v="F"/>
    <n v="90"/>
    <s v="Arbutus Street"/>
    <s v="Downham Market"/>
    <x v="303"/>
    <n v="36"/>
    <s v="C3"/>
    <s v="Ultrathing V3"/>
    <n v="864"/>
    <n v="3015.36"/>
    <x v="2"/>
    <x v="3"/>
  </r>
  <r>
    <n v="356"/>
    <s v="Shauna"/>
    <s v="Sherman"/>
    <s v="Miss"/>
    <s v="F"/>
    <n v="30"/>
    <s v="Collingham Road"/>
    <s v="Dymock"/>
    <x v="304"/>
    <n v="68"/>
    <s v="A1"/>
    <s v="Megawidget S"/>
    <n v="1632"/>
    <n v="1289.28"/>
    <x v="1"/>
    <x v="2"/>
  </r>
  <r>
    <n v="357"/>
    <s v="Kristen"/>
    <s v="Mcelroy"/>
    <s v="Mrs"/>
    <s v="F"/>
    <n v="90"/>
    <s v="Lynton Gardens"/>
    <s v="Lochwinnoch"/>
    <x v="305"/>
    <n v="12"/>
    <s v="C1"/>
    <s v="Ultrathing V1"/>
    <n v="204"/>
    <n v="405.96"/>
    <x v="2"/>
    <x v="2"/>
  </r>
  <r>
    <n v="358"/>
    <s v="Bobette"/>
    <s v="Blackman"/>
    <s v="Miss"/>
    <s v="F"/>
    <n v="60"/>
    <s v="Ambery"/>
    <s v="Hillsborough"/>
    <x v="107"/>
    <n v="19"/>
    <s v="D"/>
    <s v="Gigastuff"/>
    <n v="342"/>
    <n v="646.38"/>
    <x v="1"/>
    <x v="9"/>
  </r>
  <r>
    <n v="359"/>
    <s v="Golden"/>
    <s v="Barnes"/>
    <s v="Mrs"/>
    <s v="F"/>
    <n v="90"/>
    <s v="Hedger Street"/>
    <s v="Blackpool"/>
    <x v="306"/>
    <n v="60"/>
    <s v="C2"/>
    <s v="Ultrathing V2"/>
    <n v="1200"/>
    <n v="3588.0000000000005"/>
    <x v="2"/>
    <x v="0"/>
  </r>
  <r>
    <n v="360"/>
    <s v="Kerry"/>
    <s v="Gould"/>
    <s v="Ms"/>
    <s v="F"/>
    <n v="90"/>
    <s v="Gloucester Crescent"/>
    <s v="Solihull"/>
    <x v="150"/>
    <n v="10"/>
    <s v="A1"/>
    <s v="Megawidget S"/>
    <n v="240"/>
    <n v="189.60000000000002"/>
    <x v="1"/>
    <x v="8"/>
  </r>
  <r>
    <n v="361"/>
    <s v="Dorthea"/>
    <s v="Krueger"/>
    <s v="Miss"/>
    <s v="F"/>
    <n v="30"/>
    <s v="Pursley Road"/>
    <s v="Yeovil"/>
    <x v="307"/>
    <n v="56"/>
    <s v="B"/>
    <s v="Hyperwotsit"/>
    <n v="1120"/>
    <n v="2251.1999999999998"/>
    <x v="2"/>
    <x v="2"/>
  </r>
  <r>
    <n v="362"/>
    <s v="Samira"/>
    <s v="Burris"/>
    <s v="Mrs"/>
    <s v="F"/>
    <n v="30"/>
    <s v="Tabernacle Street"/>
    <s v="Morpeth"/>
    <x v="308"/>
    <n v="89"/>
    <s v="A2"/>
    <s v="Megawidget M"/>
    <n v="2136"/>
    <n v="2541.8399999999997"/>
    <x v="2"/>
    <x v="9"/>
  </r>
  <r>
    <n v="363"/>
    <s v="Ilene"/>
    <s v="Watts"/>
    <s v="Mrs"/>
    <s v="female"/>
    <n v="90"/>
    <s v="Watneys Cottages"/>
    <s v="Camborne"/>
    <x v="309"/>
    <n v="7"/>
    <s v="A1"/>
    <s v="Megawidget S"/>
    <n v="168"/>
    <n v="132.72"/>
    <x v="2"/>
    <x v="9"/>
  </r>
  <r>
    <n v="364"/>
    <s v="Deetta"/>
    <s v="Sherman"/>
    <s v="Miss"/>
    <s v="F"/>
    <n v="60"/>
    <s v="Gore Street"/>
    <s v="Petworth"/>
    <x v="310"/>
    <n v="29"/>
    <s v="A1"/>
    <s v="Megawidget S"/>
    <n v="696"/>
    <n v="549.84"/>
    <x v="0"/>
    <x v="4"/>
  </r>
  <r>
    <n v="365"/>
    <s v="Jerrica"/>
    <s v="Rudolph"/>
    <s v="Miss"/>
    <s v="F"/>
    <n v="60"/>
    <s v="North Mews"/>
    <s v="Billericay"/>
    <x v="294"/>
    <n v="37"/>
    <s v="A2"/>
    <s v="Megawidget M"/>
    <n v="888"/>
    <n v="1056.72"/>
    <x v="1"/>
    <x v="0"/>
  </r>
  <r>
    <n v="366"/>
    <s v="Joey"/>
    <s v="Roland"/>
    <s v="Mrs"/>
    <s v="F"/>
    <n v="60"/>
    <s v="Westminster Bridge"/>
    <s v="Alton"/>
    <x v="311"/>
    <n v="66"/>
    <s v="C2"/>
    <s v="Ultrathing V2"/>
    <n v="1320"/>
    <n v="3946.8"/>
    <x v="1"/>
    <x v="3"/>
  </r>
  <r>
    <n v="367"/>
    <s v="Raven"/>
    <s v="Kemp"/>
    <s v="Miss"/>
    <s v="F"/>
    <n v="90"/>
    <s v="Hambridge Way"/>
    <s v="Leighton Buzzard"/>
    <x v="312"/>
    <n v="2"/>
    <s v="C3"/>
    <s v="Ultrathing V3"/>
    <n v="48"/>
    <n v="167.52"/>
    <x v="0"/>
    <x v="6"/>
  </r>
  <r>
    <n v="368"/>
    <s v="Maren"/>
    <s v="Elder"/>
    <s v="Mrs"/>
    <s v="F"/>
    <n v="90"/>
    <s v="Salisbury Close"/>
    <s v="Barnard Castle"/>
    <x v="313"/>
    <n v="85"/>
    <s v="A1"/>
    <s v="Megawidget S"/>
    <n v="2040"/>
    <n v="1611.6000000000001"/>
    <x v="1"/>
    <x v="4"/>
  </r>
  <r>
    <n v="369"/>
    <s v="Gwendolyn"/>
    <s v="Tipton"/>
    <s v="Miss"/>
    <s v="F"/>
    <n v="30"/>
    <s v="Walkers Court"/>
    <s v="Horsham"/>
    <x v="275"/>
    <n v="19"/>
    <s v="B"/>
    <s v="Hyperwotsit"/>
    <n v="380"/>
    <n v="763.8"/>
    <x v="1"/>
    <x v="7"/>
  </r>
  <r>
    <n v="370"/>
    <s v="Tawnya"/>
    <s v="Mccullough"/>
    <s v="Mrs"/>
    <s v="F"/>
    <n v="90"/>
    <s v="Ladds Court"/>
    <s v="Deal"/>
    <x v="152"/>
    <n v="13"/>
    <s v="C3"/>
    <s v="Ultrathing V3"/>
    <n v="312"/>
    <n v="1088.8800000000001"/>
    <x v="0"/>
    <x v="1"/>
  </r>
  <r>
    <n v="371"/>
    <s v="Chong"/>
    <s v="Noel"/>
    <s v="Miss"/>
    <s v="F"/>
    <n v="90"/>
    <s v="Latchmere Street"/>
    <s v="Llangefni"/>
    <x v="31"/>
    <n v="34"/>
    <s v="A3"/>
    <s v="Megawidget L"/>
    <n v="816"/>
    <n v="1297.44"/>
    <x v="1"/>
    <x v="2"/>
  </r>
  <r>
    <n v="372"/>
    <s v="Paula"/>
    <s v="Connelly"/>
    <s v="Miss"/>
    <s v="F"/>
    <n v="60"/>
    <s v="Springhill Close"/>
    <s v="Midhurst"/>
    <x v="314"/>
    <n v="39"/>
    <s v="C3"/>
    <s v="Ultrathing V3"/>
    <n v="936"/>
    <n v="3266.6400000000003"/>
    <x v="0"/>
    <x v="8"/>
  </r>
  <r>
    <n v="373"/>
    <s v="Jennifer"/>
    <s v="Swain"/>
    <s v="Miss"/>
    <s v="F"/>
    <n v="60"/>
    <s v="Randalls Market"/>
    <s v="Newcastleton"/>
    <x v="315"/>
    <n v="4"/>
    <s v="A3"/>
    <s v="Megawidget L"/>
    <n v="96"/>
    <n v="152.64000000000001"/>
    <x v="2"/>
    <x v="11"/>
  </r>
  <r>
    <n v="374"/>
    <s v="Melanie"/>
    <s v="Tilley"/>
    <s v="Miss"/>
    <s v="F"/>
    <n v="30"/>
    <s v="Cobbold Mews"/>
    <s v="Fairbourne"/>
    <x v="316"/>
    <n v="72"/>
    <s v="C3"/>
    <s v="Ultrathing V3"/>
    <n v="1728"/>
    <n v="6030.72"/>
    <x v="2"/>
    <x v="2"/>
  </r>
  <r>
    <n v="375"/>
    <s v="Reva"/>
    <s v="Hughes"/>
    <s v="Ms"/>
    <s v="F"/>
    <n v="30"/>
    <s v="Ellerdale Street"/>
    <s v="Princes Risborough"/>
    <x v="317"/>
    <n v="8"/>
    <s v="B"/>
    <s v="Hyperwotsit"/>
    <n v="160"/>
    <n v="321.59999999999997"/>
    <x v="0"/>
    <x v="7"/>
  </r>
  <r>
    <n v="376"/>
    <s v="Zulma"/>
    <s v="Conklin"/>
    <s v="Mrs"/>
    <s v="F"/>
    <n v="30"/>
    <s v="Woodget Close"/>
    <s v="Tidworth"/>
    <x v="318"/>
    <n v="4"/>
    <s v="D"/>
    <s v="Gigastuff"/>
    <n v="72"/>
    <n v="136.07999999999998"/>
    <x v="0"/>
    <x v="0"/>
  </r>
  <r>
    <n v="377"/>
    <s v="Cleotilde"/>
    <s v="Cross"/>
    <s v="Ms"/>
    <s v="F"/>
    <n v="60"/>
    <s v="Elliscombe Mount"/>
    <s v="Alton"/>
    <x v="319"/>
    <n v="83"/>
    <s v="C4"/>
    <s v="Ultrathing V4"/>
    <n v="1992"/>
    <n v="7948.0800000000008"/>
    <x v="0"/>
    <x v="9"/>
  </r>
  <r>
    <n v="378"/>
    <s v="Monet"/>
    <s v="Jorgensen"/>
    <s v="Miss"/>
    <s v="F"/>
    <n v="60"/>
    <s v="Norman Terrace"/>
    <s v="Antrim"/>
    <x v="320"/>
    <n v="14"/>
    <s v="E"/>
    <s v="Superwossname"/>
    <n v="280"/>
    <n v="870.8"/>
    <x v="2"/>
    <x v="5"/>
  </r>
  <r>
    <n v="379"/>
    <s v="Charise"/>
    <s v="Oneal"/>
    <s v="Miss"/>
    <s v="F"/>
    <n v="30"/>
    <s v="Martlett Court"/>
    <s v="West Midlands"/>
    <x v="115"/>
    <n v="90"/>
    <s v="A3"/>
    <s v="Megawidget L"/>
    <n v="2160"/>
    <n v="3434.4"/>
    <x v="2"/>
    <x v="0"/>
  </r>
  <r>
    <n v="380"/>
    <s v="Gabriel"/>
    <s v="Moreland"/>
    <s v="Miss"/>
    <s v="F"/>
    <n v="90"/>
    <s v="Gunpowder Alley"/>
    <s v="Godstone"/>
    <x v="191"/>
    <n v="91"/>
    <s v="E"/>
    <s v="Superwossname"/>
    <n v="1820"/>
    <n v="5660.2"/>
    <x v="2"/>
    <x v="11"/>
  </r>
  <r>
    <n v="381"/>
    <s v="Myrtice"/>
    <s v="Hooks"/>
    <s v="Miss"/>
    <s v="F"/>
    <n v="60"/>
    <s v="Holmfield Avenue"/>
    <s v="Moor Row"/>
    <x v="321"/>
    <n v="90"/>
    <s v="A3"/>
    <s v="Megawidget L"/>
    <n v="2160"/>
    <n v="3434.4"/>
    <x v="1"/>
    <x v="4"/>
  </r>
  <r>
    <n v="382"/>
    <s v="Santos"/>
    <s v="Finn"/>
    <s v="Miss"/>
    <s v="F"/>
    <n v="30"/>
    <s v="Vineyard Grove"/>
    <s v="Ballycastle"/>
    <x v="322"/>
    <n v="82"/>
    <s v="C3"/>
    <s v="Ultrathing V3"/>
    <n v="1968"/>
    <n v="6868.3200000000006"/>
    <x v="2"/>
    <x v="10"/>
  </r>
  <r>
    <n v="383"/>
    <s v="Breanne"/>
    <s v="Muniz"/>
    <s v="Miss"/>
    <s v="F"/>
    <n v="30"/>
    <s v="Lower Hall"/>
    <s v="Chigwell"/>
    <x v="323"/>
    <n v="64"/>
    <s v="E"/>
    <s v="Superwossname"/>
    <n v="1280"/>
    <n v="3980.7999999999997"/>
    <x v="1"/>
    <x v="9"/>
  </r>
  <r>
    <n v="384"/>
    <s v="Marcia"/>
    <s v="Slater"/>
    <s v="Ms"/>
    <s v="F"/>
    <n v="90"/>
    <s v="Homer Place"/>
    <s v="Carnforth"/>
    <x v="151"/>
    <n v="67"/>
    <s v="C1"/>
    <s v="Ultrathing V1"/>
    <n v="1139"/>
    <n v="2266.61"/>
    <x v="0"/>
    <x v="8"/>
  </r>
  <r>
    <n v="385"/>
    <s v="Crissy"/>
    <s v="Navarro"/>
    <s v="Mrs"/>
    <s v="F"/>
    <n v="60"/>
    <s v="Borthwick Street"/>
    <s v="Billingham"/>
    <x v="324"/>
    <n v="45"/>
    <s v="D"/>
    <s v="Gigastuff"/>
    <n v="810"/>
    <n v="1530.8999999999999"/>
    <x v="0"/>
    <x v="7"/>
  </r>
  <r>
    <n v="386"/>
    <s v="Doreatha"/>
    <s v="Mcdowell"/>
    <s v="Miss"/>
    <s v="F"/>
    <n v="60"/>
    <s v="Beechwood Gardens"/>
    <s v="Truro"/>
    <x v="325"/>
    <n v="52"/>
    <s v="A1"/>
    <s v="Megawidget S"/>
    <n v="1248"/>
    <n v="985.92000000000007"/>
    <x v="2"/>
    <x v="6"/>
  </r>
  <r>
    <n v="387"/>
    <s v="Adele"/>
    <s v="Parr"/>
    <s v="Mrs"/>
    <s v="F"/>
    <n v="60"/>
    <s v="Coombs Place"/>
    <s v="Crumlin"/>
    <x v="109"/>
    <n v="76"/>
    <s v="D"/>
    <s v="Gigastuff"/>
    <n v="1368"/>
    <n v="2585.52"/>
    <x v="2"/>
    <x v="2"/>
  </r>
  <r>
    <n v="388"/>
    <s v="Jettie"/>
    <s v="Rutledge"/>
    <s v="Mrs"/>
    <s v="F"/>
    <n v="60"/>
    <s v="Connaught Avenue"/>
    <s v="Umberleigh"/>
    <x v="326"/>
    <n v="98"/>
    <s v="C4"/>
    <s v="Ultrathing V4"/>
    <n v="2352"/>
    <n v="9384.4800000000014"/>
    <x v="1"/>
    <x v="10"/>
  </r>
  <r>
    <n v="389"/>
    <s v="Sherrie"/>
    <s v="Hester"/>
    <s v="Mrs"/>
    <s v="F"/>
    <n v="60"/>
    <s v="Pickering Mews"/>
    <s v="West Yorkshire"/>
    <x v="327"/>
    <n v="5"/>
    <s v="A1"/>
    <s v="Megawidget S"/>
    <n v="120"/>
    <n v="94.800000000000011"/>
    <x v="0"/>
    <x v="11"/>
  </r>
  <r>
    <n v="390"/>
    <s v="Ileana"/>
    <s v="Gay"/>
    <s v="Miss"/>
    <s v="F"/>
    <n v="30"/>
    <s v="Little Russell"/>
    <s v="Berkshire"/>
    <x v="95"/>
    <n v="70"/>
    <s v="B"/>
    <s v="Hyperwotsit"/>
    <n v="1400"/>
    <n v="2813.9999999999995"/>
    <x v="1"/>
    <x v="10"/>
  </r>
  <r>
    <n v="391"/>
    <s v="Delsie"/>
    <s v="Dixon"/>
    <s v="Mrs"/>
    <s v="F"/>
    <n v="90"/>
    <s v="Timber Yard"/>
    <s v="Llwyngwril"/>
    <x v="328"/>
    <n v="85"/>
    <s v="B"/>
    <s v="Hyperwotsit"/>
    <n v="1700"/>
    <n v="3416.9999999999995"/>
    <x v="0"/>
    <x v="4"/>
  </r>
  <r>
    <n v="392"/>
    <s v="Sean"/>
    <s v="Sloan"/>
    <s v="Miss"/>
    <s v="F"/>
    <n v="30"/>
    <s v="Webb Road"/>
    <s v="Llanon"/>
    <x v="329"/>
    <n v="4"/>
    <s v="D"/>
    <s v="Gigastuff"/>
    <n v="72"/>
    <n v="136.07999999999998"/>
    <x v="0"/>
    <x v="5"/>
  </r>
  <r>
    <n v="393"/>
    <s v="Zada"/>
    <s v="Carlisle"/>
    <s v="Mrs"/>
    <s v="F"/>
    <n v="90"/>
    <s v="St John's"/>
    <s v="Strabane"/>
    <x v="330"/>
    <n v="20"/>
    <s v="A1"/>
    <s v="Megawidget S"/>
    <n v="480"/>
    <n v="379.20000000000005"/>
    <x v="0"/>
    <x v="3"/>
  </r>
  <r>
    <n v="394"/>
    <s v="Shannan"/>
    <s v="Sexton"/>
    <s v="Miss"/>
    <s v="F"/>
    <n v="60"/>
    <s v="Simon Close"/>
    <s v="Isle Of Colonsay"/>
    <x v="331"/>
    <n v="12"/>
    <s v="C3"/>
    <s v="Ultrathing V3"/>
    <n v="288"/>
    <n v="1005.1200000000001"/>
    <x v="2"/>
    <x v="9"/>
  </r>
  <r>
    <n v="395"/>
    <s v="Tawanda"/>
    <s v="Dougherty"/>
    <s v="Mrs"/>
    <s v="F"/>
    <n v="60"/>
    <s v="Quill Lane"/>
    <s v="Llangadog"/>
    <x v="316"/>
    <n v="17"/>
    <s v="B"/>
    <s v="Hyperwotsit"/>
    <n v="340"/>
    <n v="683.4"/>
    <x v="2"/>
    <x v="2"/>
  </r>
  <r>
    <n v="396"/>
    <s v="Malisa"/>
    <s v="Noble"/>
    <s v="Ms"/>
    <s v="F"/>
    <n v="60"/>
    <s v="Montem Road"/>
    <s v="Salisbury"/>
    <x v="100"/>
    <n v="3"/>
    <s v="C3"/>
    <s v="Ultrathing V3"/>
    <n v="72"/>
    <n v="251.28000000000003"/>
    <x v="1"/>
    <x v="10"/>
  </r>
  <r>
    <n v="397"/>
    <s v="Hortensia"/>
    <s v="Beard"/>
    <s v="Miss"/>
    <s v="F"/>
    <n v="60"/>
    <s v="Millender Walk"/>
    <s v="Bo'Ness"/>
    <x v="332"/>
    <n v="77"/>
    <s v="C3"/>
    <s v="Ultrathing V3"/>
    <n v="1848"/>
    <n v="6449.52"/>
    <x v="2"/>
    <x v="11"/>
  </r>
  <r>
    <n v="398"/>
    <s v="Regan"/>
    <s v="Wu"/>
    <s v="Miss"/>
    <s v="fe"/>
    <n v="30"/>
    <s v="Railway Arches"/>
    <s v="Pudsey"/>
    <x v="333"/>
    <n v="30"/>
    <s v="E"/>
    <s v="Superwossname"/>
    <n v="600"/>
    <n v="1866"/>
    <x v="2"/>
    <x v="8"/>
  </r>
  <r>
    <n v="399"/>
    <s v="Tashia"/>
    <s v="Leslie"/>
    <s v="Mrs"/>
    <s v="F"/>
    <n v="90"/>
    <s v="Crandale Road"/>
    <s v="Duns"/>
    <x v="334"/>
    <n v="7"/>
    <s v="A3"/>
    <s v="Megawidget L"/>
    <n v="168"/>
    <n v="267.12"/>
    <x v="2"/>
    <x v="7"/>
  </r>
  <r>
    <n v="400"/>
    <s v="Piedad"/>
    <s v="Roth"/>
    <s v="Mrs"/>
    <s v="F"/>
    <n v="90"/>
    <s v="Harpur Street"/>
    <s v="Canterbury"/>
    <x v="335"/>
    <n v="67"/>
    <s v="C2"/>
    <s v="Ultrathing V2"/>
    <n v="1340"/>
    <n v="4006.6000000000004"/>
    <x v="2"/>
    <x v="8"/>
  </r>
  <r>
    <n v="401"/>
    <s v="Selene"/>
    <s v="Parks"/>
    <s v="Mrs"/>
    <s v="F"/>
    <n v="30"/>
    <s v="Denner Road"/>
    <s v="Kyle"/>
    <x v="336"/>
    <n v="53"/>
    <s v="A2"/>
    <s v="Megawidget M"/>
    <n v="1272"/>
    <n v="1513.6799999999998"/>
    <x v="0"/>
    <x v="4"/>
  </r>
  <r>
    <n v="402"/>
    <s v="Jill"/>
    <s v="Law"/>
    <s v="Miss"/>
    <s v="F"/>
    <n v="30"/>
    <s v="Cavern Cottages"/>
    <s v="Buckinghamshire"/>
    <x v="90"/>
    <n v="3"/>
    <s v="C1"/>
    <s v="Ultrathing V1"/>
    <n v="51"/>
    <n v="101.49"/>
    <x v="0"/>
    <x v="9"/>
  </r>
  <r>
    <n v="403"/>
    <s v="Aracelis"/>
    <s v="Aldrich"/>
    <s v="Dr"/>
    <s v="F"/>
    <n v="30"/>
    <s v="Phoenix Road"/>
    <s v="Wick"/>
    <x v="337"/>
    <n v="60"/>
    <s v="B"/>
    <s v="Hyperwotsit"/>
    <n v="1200"/>
    <n v="2411.9999999999995"/>
    <x v="1"/>
    <x v="3"/>
  </r>
  <r>
    <n v="404"/>
    <s v="Alexa"/>
    <s v="Bruno"/>
    <s v="Ms"/>
    <s v="F"/>
    <n v="90"/>
    <s v="Cork Square"/>
    <s v="Ashton-Under-Lyne"/>
    <x v="80"/>
    <n v="68"/>
    <s v="C4"/>
    <s v="Ultrathing V4"/>
    <n v="1632"/>
    <n v="6511.68"/>
    <x v="1"/>
    <x v="4"/>
  </r>
  <r>
    <n v="405"/>
    <s v="Caprice"/>
    <s v="Knapp"/>
    <s v="Mrs"/>
    <s v="F"/>
    <n v="90"/>
    <s v="Lymington Avenue"/>
    <s v="Stamford"/>
    <x v="132"/>
    <n v="62"/>
    <s v="C1"/>
    <s v="Ultrathing V1"/>
    <n v="1054"/>
    <n v="2097.46"/>
    <x v="0"/>
    <x v="1"/>
  </r>
  <r>
    <n v="406"/>
    <s v="Tanesha"/>
    <s v="Griffith"/>
    <s v="Mrs"/>
    <s v="F"/>
    <n v="90"/>
    <s v="Grosmont Road"/>
    <s v="Wadebridge"/>
    <x v="338"/>
    <n v="84"/>
    <s v="D"/>
    <s v="Gigastuff"/>
    <n v="1512"/>
    <n v="2857.68"/>
    <x v="2"/>
    <x v="2"/>
  </r>
  <r>
    <n v="407"/>
    <s v="Maryjo"/>
    <s v="Copeland"/>
    <s v="Miss"/>
    <s v="F"/>
    <n v="60"/>
    <s v="Sea Lion"/>
    <s v="Banff"/>
    <x v="265"/>
    <n v="91"/>
    <s v="C4"/>
    <s v="Ultrathing V4"/>
    <n v="2184"/>
    <n v="8714.16"/>
    <x v="0"/>
    <x v="10"/>
  </r>
  <r>
    <n v="408"/>
    <s v="Teresa"/>
    <s v="Hyde"/>
    <s v="Mrs"/>
    <s v="F"/>
    <n v="90"/>
    <s v="Brentwood Cottages"/>
    <s v="Kent"/>
    <x v="339"/>
    <n v="33"/>
    <s v="A2"/>
    <s v="Megawidget M"/>
    <n v="792"/>
    <n v="942.4799999999999"/>
    <x v="1"/>
    <x v="3"/>
  </r>
  <r>
    <n v="409"/>
    <s v="Artie"/>
    <s v="Allen"/>
    <s v="Ms"/>
    <s v="F"/>
    <n v="30"/>
    <s v="Guildhall Chambers"/>
    <s v="Robertsbridge"/>
    <x v="94"/>
    <n v="12"/>
    <s v="E"/>
    <s v="Superwossname"/>
    <n v="240"/>
    <n v="746.4"/>
    <x v="1"/>
    <x v="2"/>
  </r>
  <r>
    <n v="410"/>
    <s v="Darla"/>
    <s v="Echols"/>
    <s v="Miss"/>
    <s v="F"/>
    <n v="90"/>
    <s v="Paradise Row"/>
    <s v="Suffolk"/>
    <x v="340"/>
    <n v="58"/>
    <s v="B"/>
    <s v="Hyperwotsit"/>
    <n v="1160"/>
    <n v="2331.6"/>
    <x v="2"/>
    <x v="11"/>
  </r>
  <r>
    <n v="411"/>
    <s v="Chung"/>
    <s v="Whitehead"/>
    <s v="Mrs"/>
    <s v="F"/>
    <n v="90"/>
    <s v="Whitburn Road"/>
    <s v="London"/>
    <x v="341"/>
    <n v="82"/>
    <s v="C2"/>
    <s v="Ultrathing V2"/>
    <n v="1640"/>
    <n v="4903.6000000000004"/>
    <x v="2"/>
    <x v="1"/>
  </r>
  <r>
    <n v="412"/>
    <s v="Sherill"/>
    <s v="Clay"/>
    <s v="Miss"/>
    <s v="F"/>
    <n v="60"/>
    <s v="The Jubilee"/>
    <s v="Caledon"/>
    <x v="342"/>
    <n v="86"/>
    <s v="B"/>
    <s v="Hyperwotsit"/>
    <n v="1720"/>
    <n v="3457.2"/>
    <x v="0"/>
    <x v="5"/>
  </r>
  <r>
    <n v="413"/>
    <s v="Slyvia"/>
    <s v="Eddy"/>
    <s v="Miss"/>
    <s v="F"/>
    <n v="60"/>
    <s v="Colless Road"/>
    <s v="Pinner"/>
    <x v="343"/>
    <n v="43"/>
    <s v="D"/>
    <s v="Gigastuff"/>
    <n v="774"/>
    <n v="1462.86"/>
    <x v="2"/>
    <x v="0"/>
  </r>
  <r>
    <n v="414"/>
    <s v="Luetta"/>
    <s v="Rowe"/>
    <s v="Ms"/>
    <s v="F"/>
    <n v="90"/>
    <s v="Popham Terrace"/>
    <s v="Betchworth"/>
    <x v="344"/>
    <n v="80"/>
    <s v="C2"/>
    <s v="Ultrathing V2"/>
    <n v="1600"/>
    <n v="4784"/>
    <x v="2"/>
    <x v="11"/>
  </r>
  <r>
    <n v="415"/>
    <s v="Eda"/>
    <s v="Green"/>
    <s v="Miss"/>
    <s v="F"/>
    <n v="90"/>
    <s v="Allensbury Place"/>
    <s v="Amersham"/>
    <x v="345"/>
    <n v="26"/>
    <s v="B"/>
    <s v="Hyperwotsit"/>
    <n v="520"/>
    <n v="1045.1999999999998"/>
    <x v="1"/>
    <x v="1"/>
  </r>
  <r>
    <n v="416"/>
    <s v="Lyndsay"/>
    <s v="Crosby"/>
    <s v="Mrs"/>
    <s v="F"/>
    <n v="90"/>
    <s v="Kings Terrace"/>
    <s v="Carrbridge"/>
    <x v="346"/>
    <n v="6"/>
    <s v="C3"/>
    <s v="Ultrathing V3"/>
    <n v="144"/>
    <n v="502.56000000000006"/>
    <x v="2"/>
    <x v="11"/>
  </r>
  <r>
    <n v="417"/>
    <s v="Pamelia"/>
    <s v="Jewell"/>
    <s v="Miss"/>
    <s v="F"/>
    <n v="60"/>
    <s v="Lamberts Buildings"/>
    <s v="Eastleigh"/>
    <x v="347"/>
    <n v="89"/>
    <s v="C4"/>
    <s v="Ultrathing V4"/>
    <n v="2136"/>
    <n v="8522.6400000000012"/>
    <x v="0"/>
    <x v="10"/>
  </r>
  <r>
    <n v="418"/>
    <s v="Ardell"/>
    <s v="Luna"/>
    <s v="Miss"/>
    <s v="F"/>
    <n v="90"/>
    <s v="Camel Road"/>
    <s v="Isle Of Harris"/>
    <x v="348"/>
    <n v="36"/>
    <s v="C2"/>
    <s v="Ultrathing V2"/>
    <n v="720"/>
    <n v="2152.8000000000002"/>
    <x v="0"/>
    <x v="5"/>
  </r>
  <r>
    <n v="419"/>
    <s v="Whitney"/>
    <s v="DENNIS"/>
    <s v="Mrs"/>
    <s v="F"/>
    <n v="60"/>
    <s v="Magdalen Road"/>
    <s v="Salcombe"/>
    <x v="349"/>
    <n v="82"/>
    <s v="A1"/>
    <s v="Megawidget S"/>
    <n v="1968"/>
    <n v="1554.72"/>
    <x v="1"/>
    <x v="10"/>
  </r>
  <r>
    <n v="420"/>
    <s v="Temple"/>
    <s v="Combs"/>
    <s v="Miss"/>
    <s v="F"/>
    <n v="90"/>
    <s v="Patshull Place"/>
    <s v="Shaftesbury"/>
    <x v="350"/>
    <n v="71"/>
    <s v="A1"/>
    <s v="Megawidget S"/>
    <n v="1704"/>
    <n v="1346.16"/>
    <x v="0"/>
    <x v="1"/>
  </r>
  <r>
    <n v="421"/>
    <s v="Reanna"/>
    <s v="Davison"/>
    <s v="Miss"/>
    <s v="F"/>
    <n v="90"/>
    <s v="Hartismere Road"/>
    <s v="Norfolk"/>
    <x v="351"/>
    <n v="24"/>
    <s v="E"/>
    <s v="Superwossname"/>
    <n v="480"/>
    <n v="1492.8"/>
    <x v="1"/>
    <x v="5"/>
  </r>
  <r>
    <n v="422"/>
    <s v="Chasidy"/>
    <s v="Mobley"/>
    <s v="Miss"/>
    <s v="F"/>
    <n v="30"/>
    <s v="Bolden Street"/>
    <s v="Strathpeffer"/>
    <x v="165"/>
    <n v="87"/>
    <s v="E"/>
    <s v="Superwossname"/>
    <n v="1740"/>
    <n v="5411.4"/>
    <x v="0"/>
    <x v="11"/>
  </r>
  <r>
    <n v="423"/>
    <s v="Elise"/>
    <s v="Staley"/>
    <s v="Mrs"/>
    <s v="F"/>
    <n v="90"/>
    <s v="Mayplace Lane"/>
    <s v="Aberdeenshire"/>
    <x v="352"/>
    <n v="23"/>
    <s v="C4"/>
    <s v="Ultrathing V4"/>
    <n v="552"/>
    <n v="2202.48"/>
    <x v="0"/>
    <x v="11"/>
  </r>
  <r>
    <n v="424"/>
    <s v="Karin"/>
    <s v="Bolden"/>
    <s v="Miss"/>
    <s v="F"/>
    <n v="60"/>
    <s v="Farley Road"/>
    <s v="Edgware"/>
    <x v="93"/>
    <n v="13"/>
    <s v="A3"/>
    <s v="Megawidget L"/>
    <n v="312"/>
    <n v="496.08000000000004"/>
    <x v="0"/>
    <x v="11"/>
  </r>
  <r>
    <n v="425"/>
    <s v="Alejandra"/>
    <s v="Gates"/>
    <s v="Ms"/>
    <s v="F"/>
    <n v="60"/>
    <s v="Brendon Street"/>
    <s v="Fakenham"/>
    <x v="64"/>
    <n v="6"/>
    <s v="A1"/>
    <s v="Megawidget S"/>
    <n v="144"/>
    <n v="113.76"/>
    <x v="0"/>
    <x v="6"/>
  </r>
  <r>
    <n v="426"/>
    <s v="Anya"/>
    <s v="Christie"/>
    <s v="Miss"/>
    <s v="F"/>
    <n v="90"/>
    <s v="Millbank Street"/>
    <s v="Forfar"/>
    <x v="353"/>
    <n v="22"/>
    <s v="C3"/>
    <s v="Ultrathing V3"/>
    <n v="528"/>
    <n v="1842.72"/>
    <x v="0"/>
    <x v="10"/>
  </r>
  <r>
    <n v="427"/>
    <s v="Nidia"/>
    <s v="Charles"/>
    <s v="Ms"/>
    <s v="F"/>
    <n v="30"/>
    <s v="Temperley Road"/>
    <s v="Strathaven"/>
    <x v="137"/>
    <n v="84"/>
    <s v="E"/>
    <s v="Superwossname"/>
    <n v="1680"/>
    <n v="5224.8"/>
    <x v="2"/>
    <x v="4"/>
  </r>
  <r>
    <n v="428"/>
    <s v="Antionette"/>
    <s v="Mata"/>
    <s v="Mrs"/>
    <s v="F"/>
    <n v="30"/>
    <s v="Almond Avenue"/>
    <s v="Ilminster"/>
    <x v="144"/>
    <n v="63"/>
    <s v="C3"/>
    <s v="Ultrathing V3"/>
    <n v="1512"/>
    <n v="5276.88"/>
    <x v="0"/>
    <x v="11"/>
  </r>
  <r>
    <n v="429"/>
    <s v="Star"/>
    <s v="Valenzuela"/>
    <s v="Mrs"/>
    <s v="F"/>
    <n v="30"/>
    <s v="Forest Villas"/>
    <s v="Strabane"/>
    <x v="354"/>
    <n v="36"/>
    <s v="C2"/>
    <s v="Ultrathing V2"/>
    <n v="720"/>
    <n v="2152.8000000000002"/>
    <x v="1"/>
    <x v="10"/>
  </r>
  <r>
    <n v="430"/>
    <s v="Setsuko"/>
    <s v="Reyes"/>
    <s v="Mrs"/>
    <s v="F"/>
    <n v="30"/>
    <s v="Colwick Street"/>
    <s v="Skelmorlie"/>
    <x v="355"/>
    <n v="4"/>
    <s v="A2"/>
    <s v="Megawidget M"/>
    <n v="96"/>
    <n v="114.24"/>
    <x v="2"/>
    <x v="0"/>
  </r>
  <r>
    <n v="431"/>
    <s v="Kristle"/>
    <s v="Coulter"/>
    <s v="Miss"/>
    <s v="F"/>
    <n v="30"/>
    <s v="Kent Gardens"/>
    <s v="Totnes"/>
    <x v="261"/>
    <n v="18"/>
    <s v="C3"/>
    <s v="Ultrathing V3"/>
    <n v="432"/>
    <n v="1507.68"/>
    <x v="0"/>
    <x v="8"/>
  </r>
  <r>
    <n v="432"/>
    <s v="Willa"/>
    <s v="Gregory"/>
    <s v="Mrs"/>
    <s v="F"/>
    <n v="30"/>
    <s v="Longcroft"/>
    <s v="Stocksfield"/>
    <x v="356"/>
    <n v="7"/>
    <s v="A3"/>
    <s v="Megawidget L"/>
    <n v="168"/>
    <n v="267.12"/>
    <x v="2"/>
    <x v="6"/>
  </r>
  <r>
    <n v="433"/>
    <s v="Mitsuko"/>
    <s v="Mead"/>
    <s v="Mrs"/>
    <s v="F"/>
    <n v="30"/>
    <s v="Westcombe Cottage"/>
    <s v="Inverurie"/>
    <x v="42"/>
    <n v="4"/>
    <s v="B"/>
    <s v="Hyperwotsit"/>
    <n v="80"/>
    <n v="160.79999999999998"/>
    <x v="2"/>
    <x v="9"/>
  </r>
  <r>
    <n v="434"/>
    <s v="Yolonda"/>
    <s v="Christie"/>
    <s v="Miss"/>
    <s v="F"/>
    <n v="90"/>
    <s v="Gee Street"/>
    <s v="Paignton"/>
    <x v="357"/>
    <n v="24"/>
    <s v="A3"/>
    <s v="Megawidget L"/>
    <n v="576"/>
    <n v="915.84"/>
    <x v="1"/>
    <x v="5"/>
  </r>
  <r>
    <n v="435"/>
    <s v="Meghan"/>
    <s v="Mcclain"/>
    <s v="Mrs"/>
    <s v="F"/>
    <n v="30"/>
    <s v="Harrington Court"/>
    <s v="Hungerford"/>
    <x v="225"/>
    <n v="39"/>
    <s v="D"/>
    <s v="Gigastuff"/>
    <n v="702"/>
    <n v="1326.78"/>
    <x v="2"/>
    <x v="8"/>
  </r>
  <r>
    <n v="436"/>
    <s v="Olinda"/>
    <s v="Gillespie"/>
    <s v="Miss"/>
    <s v="F"/>
    <n v="60"/>
    <s v="Holywell Close"/>
    <s v="Invergordon"/>
    <x v="73"/>
    <n v="28"/>
    <s v="A1"/>
    <s v="Megawidget S"/>
    <n v="672"/>
    <n v="530.88"/>
    <x v="0"/>
    <x v="3"/>
  </r>
  <r>
    <n v="437"/>
    <s v="Mandie"/>
    <s v="Banks"/>
    <s v="Mrs"/>
    <s v="F"/>
    <n v="90"/>
    <s v="Garibaldi Terrace"/>
    <s v="Bedford"/>
    <x v="101"/>
    <n v="35"/>
    <s v="A2"/>
    <s v="Megawidget M"/>
    <n v="840"/>
    <n v="999.59999999999991"/>
    <x v="1"/>
    <x v="0"/>
  </r>
  <r>
    <n v="438"/>
    <s v="felicita"/>
    <s v="Watkins"/>
    <s v="Mrs"/>
    <s v="F"/>
    <n v="90"/>
    <s v="Woodley Close"/>
    <s v="Haywards Heath"/>
    <x v="215"/>
    <n v="51"/>
    <s v="C1"/>
    <s v="Ultrathing V1"/>
    <n v="867"/>
    <n v="1725.33"/>
    <x v="1"/>
    <x v="10"/>
  </r>
  <r>
    <n v="439"/>
    <s v="Leila"/>
    <s v="Gary"/>
    <s v="Mrs"/>
    <s v="F"/>
    <n v="30"/>
    <s v="Tustin Street"/>
    <s v="Grantown-On-Spey"/>
    <x v="358"/>
    <n v="75"/>
    <s v="A3"/>
    <s v="Megawidget L"/>
    <n v="1800"/>
    <n v="2862"/>
    <x v="1"/>
    <x v="9"/>
  </r>
  <r>
    <n v="440"/>
    <s v="Torie"/>
    <s v="Wise"/>
    <s v="Miss"/>
    <s v="F"/>
    <n v="60"/>
    <s v="Hawly Mews"/>
    <s v="Par"/>
    <x v="162"/>
    <n v="64"/>
    <s v="B"/>
    <s v="Hyperwotsit"/>
    <n v="1280"/>
    <n v="2572.7999999999997"/>
    <x v="1"/>
    <x v="10"/>
  </r>
  <r>
    <n v="441"/>
    <s v="Ngoc"/>
    <s v="Ohara"/>
    <s v="Miss"/>
    <s v="F"/>
    <n v="30"/>
    <s v="Barlby Road"/>
    <s v="Church Stretton"/>
    <x v="89"/>
    <n v="50"/>
    <s v="D"/>
    <s v="Gigastuff"/>
    <n v="900"/>
    <n v="1701"/>
    <x v="0"/>
    <x v="5"/>
  </r>
  <r>
    <n v="442"/>
    <s v="Shelia"/>
    <s v="Abraham"/>
    <s v="Miss"/>
    <s v="F"/>
    <n v="90"/>
    <s v="Waverley"/>
    <s v="Dorset"/>
    <x v="217"/>
    <n v="77"/>
    <s v="C1"/>
    <s v="Ultrathing V1"/>
    <n v="1309"/>
    <n v="2604.91"/>
    <x v="0"/>
    <x v="10"/>
  </r>
  <r>
    <n v="443"/>
    <s v="Lorretta"/>
    <s v="Blanchard"/>
    <s v="Mrs"/>
    <s v="F"/>
    <n v="30"/>
    <s v="Barking Road"/>
    <s v="Castle Cary"/>
    <x v="359"/>
    <n v="20"/>
    <s v="C2"/>
    <s v="Ultrathing V2"/>
    <n v="400"/>
    <n v="1196"/>
    <x v="0"/>
    <x v="5"/>
  </r>
  <r>
    <n v="444"/>
    <s v="Katharyn"/>
    <s v="Worley"/>
    <s v="Mrs"/>
    <s v="F"/>
    <n v="30"/>
    <s v="The Old"/>
    <s v="Clarbeston Road"/>
    <x v="172"/>
    <n v="55"/>
    <s v="C3"/>
    <s v="Ultrathing V3"/>
    <n v="1320"/>
    <n v="4606.8"/>
    <x v="1"/>
    <x v="6"/>
  </r>
  <r>
    <n v="445"/>
    <s v="Garnett"/>
    <s v="Morrow"/>
    <s v="Mrs"/>
    <s v="F"/>
    <n v="90"/>
    <s v="Bradley Gardens"/>
    <s v="Bexley"/>
    <x v="360"/>
    <n v="3"/>
    <s v="A3"/>
    <s v="Megawidget L"/>
    <n v="72"/>
    <n v="114.48"/>
    <x v="2"/>
    <x v="0"/>
  </r>
  <r>
    <n v="446"/>
    <s v="Eddie"/>
    <s v="Guzman"/>
    <s v="Miss"/>
    <s v="F"/>
    <n v="30"/>
    <s v="Magri Walk"/>
    <s v="Cleethorpes"/>
    <x v="361"/>
    <n v="74"/>
    <s v="C2"/>
    <s v="Ultrathing V2"/>
    <n v="1480"/>
    <n v="4425.2000000000007"/>
    <x v="1"/>
    <x v="9"/>
  </r>
  <r>
    <n v="447"/>
    <s v="Doloris"/>
    <s v="Moss"/>
    <s v="Mrs"/>
    <s v="F"/>
    <n v="30"/>
    <s v="Drysdale Avenue"/>
    <s v="Welshpool"/>
    <x v="362"/>
    <n v="80"/>
    <s v="A1"/>
    <s v="Megawidget S"/>
    <n v="1920"/>
    <n v="1516.8000000000002"/>
    <x v="2"/>
    <x v="2"/>
  </r>
  <r>
    <n v="448"/>
    <s v="Veronica"/>
    <s v="Morin"/>
    <s v="Miss"/>
    <s v="F"/>
    <n v="60"/>
    <s v="Harrow Green"/>
    <s v="Lochearnhead"/>
    <x v="363"/>
    <n v="89"/>
    <s v="C2"/>
    <s v="Ultrathing V2"/>
    <n v="1780"/>
    <n v="5322.2000000000007"/>
    <x v="2"/>
    <x v="0"/>
  </r>
  <r>
    <n v="449"/>
    <s v="Mercy"/>
    <s v="Abbott"/>
    <s v="Mrs"/>
    <s v="F"/>
    <n v="90"/>
    <s v="Orissa Road"/>
    <s v="Talybont"/>
    <x v="364"/>
    <n v="39"/>
    <s v="C2"/>
    <s v="Ultrathing V2"/>
    <n v="780"/>
    <n v="2332.2000000000003"/>
    <x v="1"/>
    <x v="0"/>
  </r>
  <r>
    <n v="450"/>
    <s v="Gaynelle"/>
    <s v="Russell"/>
    <s v="Ms"/>
    <s v="F"/>
    <n v="60"/>
    <s v="Cameron Close"/>
    <s v="Hailsham"/>
    <x v="365"/>
    <n v="39"/>
    <s v="C1"/>
    <s v="Ultrathing V1"/>
    <n v="663"/>
    <n v="1319.37"/>
    <x v="0"/>
    <x v="5"/>
  </r>
  <r>
    <n v="451"/>
    <s v="Elizbeth"/>
    <s v="Connolly"/>
    <s v="Prof"/>
    <s v="F"/>
    <n v="90"/>
    <s v="Station Rise"/>
    <s v="Frizington"/>
    <x v="366"/>
    <n v="28"/>
    <s v="A1"/>
    <s v="Megawidget S"/>
    <n v="672"/>
    <n v="530.88"/>
    <x v="2"/>
    <x v="5"/>
  </r>
  <r>
    <n v="452"/>
    <s v="Ines"/>
    <s v="William"/>
    <s v="Mrs"/>
    <s v="F"/>
    <n v="90"/>
    <s v="Godolphin Close"/>
    <s v="Pulborough"/>
    <x v="367"/>
    <n v="60"/>
    <s v="E"/>
    <s v="Superwossname"/>
    <n v="1200"/>
    <n v="3732"/>
    <x v="2"/>
    <x v="5"/>
  </r>
  <r>
    <n v="453"/>
    <s v="Nicole"/>
    <s v="Gates"/>
    <s v="Mrs"/>
    <s v="F"/>
    <n v="60"/>
    <s v="Hydeside Gardens"/>
    <s v="Brierley Hill"/>
    <x v="149"/>
    <n v="44"/>
    <s v="C4"/>
    <s v="Ultrathing V4"/>
    <n v="1056"/>
    <n v="4213.4400000000005"/>
    <x v="1"/>
    <x v="0"/>
  </r>
  <r>
    <n v="454"/>
    <s v="Rhea"/>
    <s v="Delaney"/>
    <s v="Miss"/>
    <s v="F"/>
    <n v="60"/>
    <s v="Gurney Terrace"/>
    <s v="Essex"/>
    <x v="368"/>
    <n v="46"/>
    <s v="A3"/>
    <s v="Megawidget L"/>
    <n v="1104"/>
    <n v="1755.3600000000001"/>
    <x v="0"/>
    <x v="2"/>
  </r>
  <r>
    <n v="455"/>
    <s v="Daina"/>
    <s v="Mckenzie"/>
    <s v="Prof"/>
    <s v="F"/>
    <n v="60"/>
    <s v="Enmore Gardens"/>
    <s v="Brandon"/>
    <x v="369"/>
    <n v="46"/>
    <s v="C1"/>
    <s v="Ultrathing V1"/>
    <n v="782"/>
    <n v="1556.18"/>
    <x v="0"/>
    <x v="3"/>
  </r>
  <r>
    <n v="456"/>
    <s v="Aleen"/>
    <s v="Walter"/>
    <s v="Mrs"/>
    <s v="F"/>
    <n v="60"/>
    <s v="Devonshire Green"/>
    <s v="Walton On The Naze"/>
    <x v="370"/>
    <n v="11"/>
    <s v="E"/>
    <s v="Superwossname"/>
    <n v="220"/>
    <n v="684.19999999999993"/>
    <x v="1"/>
    <x v="6"/>
  </r>
  <r>
    <n v="457"/>
    <s v="Enid"/>
    <s v="Miranda"/>
    <s v="Miss"/>
    <s v="F"/>
    <n v="60"/>
    <s v="Excel Court"/>
    <s v="Woodbridge"/>
    <x v="371"/>
    <n v="89"/>
    <s v="A1"/>
    <s v="Megawidget S"/>
    <n v="2136"/>
    <n v="1687.44"/>
    <x v="1"/>
    <x v="8"/>
  </r>
  <r>
    <n v="458"/>
    <s v="Fredricka"/>
    <s v="Workman"/>
    <s v="Ms"/>
    <s v="F"/>
    <n v="30"/>
    <s v="Ann Lane"/>
    <s v="Shropshire"/>
    <x v="225"/>
    <n v="94"/>
    <s v="C3"/>
    <s v="Ultrathing V3"/>
    <n v="2256"/>
    <n v="7873.4400000000005"/>
    <x v="2"/>
    <x v="8"/>
  </r>
  <r>
    <n v="459"/>
    <s v="Andre"/>
    <s v="Tripp"/>
    <s v="Miss"/>
    <s v="F"/>
    <n v="60"/>
    <s v="Boyd Road"/>
    <s v="Limavady"/>
    <x v="372"/>
    <n v="86"/>
    <s v="C2"/>
    <s v="Ultrathing V2"/>
    <n v="1720"/>
    <n v="5142.8"/>
    <x v="2"/>
    <x v="11"/>
  </r>
  <r>
    <n v="460"/>
    <s v="Marguerite"/>
    <s v="Smiley"/>
    <s v="Mrs"/>
    <s v="F"/>
    <n v="60"/>
    <s v="Endymion Road"/>
    <s v="Loanhead"/>
    <x v="373"/>
    <n v="84"/>
    <s v="C4"/>
    <s v="Ultrathing V4"/>
    <n v="2016"/>
    <n v="8043.84"/>
    <x v="2"/>
    <x v="3"/>
  </r>
  <r>
    <n v="461"/>
    <s v="Janie"/>
    <s v="Marcum"/>
    <s v="Miss"/>
    <s v="F"/>
    <n v="60"/>
    <s v="Masters Street"/>
    <s v="Haslemere"/>
    <x v="374"/>
    <n v="89"/>
    <s v="C3"/>
    <s v="Ultrathing V3"/>
    <n v="2136"/>
    <n v="7454.64"/>
    <x v="0"/>
    <x v="2"/>
  </r>
  <r>
    <n v="462"/>
    <s v="Traci"/>
    <s v="Hickman"/>
    <s v="Miss"/>
    <s v="F"/>
    <n v="30"/>
    <s v="Butlers Drive"/>
    <s v="Fochabers"/>
    <x v="287"/>
    <n v="62"/>
    <s v="C4"/>
    <s v="Ultrathing V4"/>
    <n v="1488"/>
    <n v="5937.12"/>
    <x v="2"/>
    <x v="10"/>
  </r>
  <r>
    <n v="463"/>
    <s v="Eustolia"/>
    <s v="Drew"/>
    <s v="Miss"/>
    <s v="F"/>
    <n v="60"/>
    <s v="Westcombe Cottage"/>
    <s v="Eye"/>
    <x v="375"/>
    <n v="10"/>
    <s v="C3"/>
    <s v="Ultrathing V3"/>
    <n v="240"/>
    <n v="837.6"/>
    <x v="0"/>
    <x v="5"/>
  </r>
  <r>
    <n v="464"/>
    <s v="Stephani"/>
    <s v="Lyons"/>
    <s v="Miss"/>
    <s v="F"/>
    <n v="30"/>
    <s v="Wastdale Road"/>
    <s v="Alloa"/>
    <x v="376"/>
    <n v="78"/>
    <s v="E"/>
    <s v="Superwossname"/>
    <n v="1560"/>
    <n v="4851.5999999999995"/>
    <x v="1"/>
    <x v="9"/>
  </r>
  <r>
    <n v="465"/>
    <s v="Tisa"/>
    <s v="Tyson"/>
    <s v="Dr"/>
    <s v="F"/>
    <n v="30"/>
    <s v="Roger Harriss"/>
    <s v="Kirkcudbright"/>
    <x v="377"/>
    <n v="45"/>
    <s v="E"/>
    <s v="Superwossname"/>
    <n v="900"/>
    <n v="2799"/>
    <x v="1"/>
    <x v="1"/>
  </r>
  <r>
    <n v="466"/>
    <s v="Joanie"/>
    <s v="Feldman"/>
    <s v="Mrs"/>
    <s v="F"/>
    <n v="90"/>
    <s v="Sunderland Rents"/>
    <s v="Ashton-Under-Lyne"/>
    <x v="378"/>
    <n v="52"/>
    <s v="D"/>
    <s v="Gigastuff"/>
    <n v="936"/>
    <n v="1769.04"/>
    <x v="2"/>
    <x v="3"/>
  </r>
  <r>
    <n v="467"/>
    <s v="Danna"/>
    <s v="Benson"/>
    <s v="Mrs"/>
    <s v="F"/>
    <n v="90"/>
    <s v="Hartswood Gdns"/>
    <s v="Sanquhar"/>
    <x v="379"/>
    <n v="45"/>
    <s v="C2"/>
    <s v="Ultrathing V2"/>
    <n v="900"/>
    <n v="2691"/>
    <x v="1"/>
    <x v="8"/>
  </r>
  <r>
    <n v="468"/>
    <s v="Yan"/>
    <s v="Stiles"/>
    <s v="Mrs"/>
    <s v="F"/>
    <n v="90"/>
    <s v="Durweston Mews"/>
    <s v="Strathpeffer"/>
    <x v="380"/>
    <n v="91"/>
    <s v="A2"/>
    <s v="Megawidget M"/>
    <n v="2184"/>
    <n v="2598.96"/>
    <x v="2"/>
    <x v="5"/>
  </r>
  <r>
    <n v="469"/>
    <s v="Iris"/>
    <s v="Fischer"/>
    <s v="Mrs"/>
    <s v="F"/>
    <n v="60"/>
    <s v="Sutherland Avenue"/>
    <s v="Farnborough"/>
    <x v="381"/>
    <n v="96"/>
    <s v="A3"/>
    <s v="Megawidget L"/>
    <n v="2304"/>
    <n v="3663.36"/>
    <x v="1"/>
    <x v="2"/>
  </r>
  <r>
    <n v="470"/>
    <s v="Dimple"/>
    <s v="Dukes"/>
    <s v="Mrs"/>
    <s v="F"/>
    <n v="90"/>
    <s v="Phillpots Almshouses"/>
    <s v="Norfolk"/>
    <x v="173"/>
    <n v="45"/>
    <s v="A3"/>
    <s v="Megawidget L"/>
    <n v="1080"/>
    <n v="1717.2"/>
    <x v="2"/>
    <x v="1"/>
  </r>
  <r>
    <n v="471"/>
    <s v="Cordia"/>
    <s v="Whitman"/>
    <s v="Mrs"/>
    <s v="F"/>
    <n v="90"/>
    <s v="Gwendolen Avenue"/>
    <s v="Holsworthy"/>
    <x v="159"/>
    <n v="33"/>
    <s v="C2"/>
    <s v="Ultrathing V2"/>
    <n v="660"/>
    <n v="1973.4"/>
    <x v="1"/>
    <x v="6"/>
  </r>
  <r>
    <n v="472"/>
    <s v="Maybell"/>
    <s v="Morales"/>
    <s v="Mrs"/>
    <s v="F"/>
    <n v="60"/>
    <s v="Palace View"/>
    <s v="Aughnacloy"/>
    <x v="382"/>
    <n v="72"/>
    <s v="A3"/>
    <s v="Megawidget L"/>
    <n v="1728"/>
    <n v="2747.52"/>
    <x v="2"/>
    <x v="6"/>
  </r>
  <r>
    <n v="473"/>
    <s v="Blythe"/>
    <s v="Peoples"/>
    <s v="Mrs"/>
    <s v="F"/>
    <n v="90"/>
    <s v="Albany Close"/>
    <s v="Crewkerne"/>
    <x v="160"/>
    <n v="73"/>
    <s v="A3"/>
    <s v="Megawidget L"/>
    <n v="1752"/>
    <n v="2785.6800000000003"/>
    <x v="2"/>
    <x v="9"/>
  </r>
  <r>
    <n v="474"/>
    <s v="Justine"/>
    <s v="Thompson"/>
    <s v="Mrs"/>
    <s v="F"/>
    <n v="60"/>
    <s v="Church Alley"/>
    <s v="Glenfinnan"/>
    <x v="383"/>
    <n v="46"/>
    <s v="A1"/>
    <s v="Megawidget S"/>
    <n v="1104"/>
    <n v="872.16000000000008"/>
    <x v="1"/>
    <x v="5"/>
  </r>
  <r>
    <n v="475"/>
    <s v="Maida"/>
    <s v="Khan"/>
    <s v="Miss"/>
    <s v="F"/>
    <n v="30"/>
    <s v="Moncorvo Close"/>
    <s v="Templecombe"/>
    <x v="384"/>
    <n v="79"/>
    <s v="D"/>
    <s v="Gigastuff"/>
    <n v="1422"/>
    <n v="2687.58"/>
    <x v="0"/>
    <x v="0"/>
  </r>
  <r>
    <n v="476"/>
    <s v="Elvie"/>
    <s v="Arthur"/>
    <s v="Miss"/>
    <s v="F"/>
    <n v="90"/>
    <s v="Carlton Cottages"/>
    <s v="Blairgowrie"/>
    <x v="85"/>
    <n v="72"/>
    <s v="B"/>
    <s v="Hyperwotsit"/>
    <n v="1440"/>
    <n v="2894.3999999999996"/>
    <x v="0"/>
    <x v="3"/>
  </r>
  <r>
    <n v="477"/>
    <s v="Leanora"/>
    <s v="Gunn"/>
    <s v="Mrs"/>
    <s v="F"/>
    <n v="90"/>
    <s v="Tremaine Road"/>
    <s v="Fleetwood"/>
    <x v="385"/>
    <n v="44"/>
    <s v="A3"/>
    <s v="Megawidget L"/>
    <n v="1056"/>
    <n v="1679.0400000000002"/>
    <x v="2"/>
    <x v="6"/>
  </r>
  <r>
    <n v="478"/>
    <s v="Charlena"/>
    <s v="Conklin"/>
    <s v="Ms"/>
    <s v="F"/>
    <n v="90"/>
    <s v="Dehar Crescent"/>
    <s v="Hawes"/>
    <x v="150"/>
    <n v="40"/>
    <s v="C1"/>
    <s v="Ultrathing V1"/>
    <n v="680"/>
    <n v="1353.2"/>
    <x v="1"/>
    <x v="8"/>
  </r>
  <r>
    <n v="479"/>
    <s v="Reba"/>
    <s v="Allred"/>
    <s v="Miss"/>
    <s v="F"/>
    <n v="30"/>
    <s v="Brewery Square"/>
    <s v="Acharacle"/>
    <x v="386"/>
    <n v="4"/>
    <s v="C2"/>
    <s v="Ultrathing V2"/>
    <n v="80"/>
    <n v="239.20000000000002"/>
    <x v="1"/>
    <x v="1"/>
  </r>
  <r>
    <n v="480"/>
    <s v="Eve"/>
    <s v="Hathaway"/>
    <s v="Miss"/>
    <s v="F"/>
    <n v="90"/>
    <s v="White Acre"/>
    <s v="Steyning"/>
    <x v="387"/>
    <n v="94"/>
    <s v="D"/>
    <s v="Gigastuff"/>
    <n v="1692"/>
    <n v="3197.8799999999997"/>
    <x v="0"/>
    <x v="6"/>
  </r>
  <r>
    <n v="481"/>
    <s v="Vania"/>
    <s v="Vernon"/>
    <s v="Mrs"/>
    <s v="F"/>
    <n v="90"/>
    <s v="Ethel Terrace"/>
    <s v="St. Austell"/>
    <x v="19"/>
    <n v="67"/>
    <s v="A1"/>
    <s v="Megawidget S"/>
    <n v="1608"/>
    <n v="1270.3200000000002"/>
    <x v="1"/>
    <x v="4"/>
  </r>
  <r>
    <n v="482"/>
    <s v="Taryn"/>
    <s v="Walton"/>
    <s v="Ms"/>
    <s v="F"/>
    <n v="30"/>
    <s v="South Row"/>
    <s v="Grantown-On-Spey"/>
    <x v="388"/>
    <n v="36"/>
    <s v="C1"/>
    <s v="Ultrathing V1"/>
    <n v="612"/>
    <n v="1217.8799999999999"/>
    <x v="0"/>
    <x v="1"/>
  </r>
  <r>
    <n v="483"/>
    <s v="Bunny"/>
    <s v="Fitch"/>
    <s v="Mrs"/>
    <s v="F"/>
    <n v="90"/>
    <s v="Rosethorn Close"/>
    <s v="Enfield"/>
    <x v="122"/>
    <n v="88"/>
    <s v="C2"/>
    <s v="Ultrathing V2"/>
    <n v="1760"/>
    <n v="5262.4000000000005"/>
    <x v="0"/>
    <x v="10"/>
  </r>
  <r>
    <n v="484"/>
    <s v="Torie"/>
    <s v="Holden"/>
    <s v="Ms"/>
    <s v="F"/>
    <n v="90"/>
    <s v="Arran Walk"/>
    <s v="Llangadog"/>
    <x v="366"/>
    <n v="43"/>
    <s v="E"/>
    <s v="Superwossname"/>
    <n v="860"/>
    <n v="2674.6"/>
    <x v="2"/>
    <x v="5"/>
  </r>
  <r>
    <n v="485"/>
    <s v="Chun"/>
    <s v="Puckett"/>
    <s v="Miss"/>
    <s v="F"/>
    <n v="90"/>
    <s v="Merryfield"/>
    <s v="Corbridge"/>
    <x v="25"/>
    <n v="40"/>
    <s v="B"/>
    <s v="Hyperwotsit"/>
    <n v="800"/>
    <n v="1607.9999999999998"/>
    <x v="2"/>
    <x v="4"/>
  </r>
  <r>
    <n v="486"/>
    <s v="Lurlene"/>
    <s v="James"/>
    <s v="Miss"/>
    <s v="F"/>
    <n v="60"/>
    <s v="Costa Street"/>
    <s v="Nottinghamshire"/>
    <x v="389"/>
    <n v="20"/>
    <s v="A2"/>
    <s v="Megawidget M"/>
    <n v="480"/>
    <n v="571.19999999999993"/>
    <x v="1"/>
    <x v="11"/>
  </r>
  <r>
    <n v="487"/>
    <s v="Nova"/>
    <s v="Knight"/>
    <s v="Miss"/>
    <s v="F"/>
    <n v="90"/>
    <s v="Salisbury Pavement"/>
    <s v="Buckingham"/>
    <x v="390"/>
    <n v="32"/>
    <s v="C1"/>
    <s v="Ultrathing V1"/>
    <n v="544"/>
    <n v="1082.56"/>
    <x v="1"/>
    <x v="4"/>
  </r>
  <r>
    <n v="488"/>
    <s v="Ashlea"/>
    <s v="Aldrich"/>
    <s v="Miss"/>
    <s v="F"/>
    <n v="30"/>
    <s v="Lamb Alley"/>
    <s v="Shepton Mallet"/>
    <x v="13"/>
    <n v="72"/>
    <s v="C4"/>
    <s v="Ultrathing V4"/>
    <n v="1728"/>
    <n v="6894.72"/>
    <x v="2"/>
    <x v="0"/>
  </r>
  <r>
    <n v="489"/>
    <s v="Regena"/>
    <s v="Schaffer"/>
    <s v="Mrs"/>
    <s v="F"/>
    <n v="30"/>
    <s v="Coalecroft Road"/>
    <s v="Southminster"/>
    <x v="391"/>
    <n v="47"/>
    <s v="E"/>
    <s v="Superwossname"/>
    <n v="940"/>
    <n v="2923.4"/>
    <x v="2"/>
    <x v="2"/>
  </r>
  <r>
    <n v="490"/>
    <s v="Katina"/>
    <s v="Draper"/>
    <s v="Miss"/>
    <s v="F"/>
    <n v="90"/>
    <s v="Scawfell Street"/>
    <s v="Rhayader"/>
    <x v="392"/>
    <n v="5"/>
    <s v="C2"/>
    <s v="Ultrathing V2"/>
    <n v="100"/>
    <n v="299"/>
    <x v="1"/>
    <x v="0"/>
  </r>
  <r>
    <n v="491"/>
    <s v="Barbra"/>
    <s v="Shannon"/>
    <s v="Miss"/>
    <s v="F"/>
    <n v="30"/>
    <s v="Church Crescent"/>
    <s v="West Yorkshire"/>
    <x v="393"/>
    <n v="96"/>
    <s v="D"/>
    <s v="Gigastuff"/>
    <n v="1728"/>
    <n v="3265.9199999999996"/>
    <x v="1"/>
    <x v="5"/>
  </r>
  <r>
    <n v="492"/>
    <s v="Johnnie"/>
    <s v="Nixon"/>
    <s v="Mrs"/>
    <s v="F"/>
    <n v="60"/>
    <s v="Denison Road"/>
    <s v="Norfolk"/>
    <x v="309"/>
    <n v="42"/>
    <s v="D"/>
    <s v="Gigastuff"/>
    <n v="756"/>
    <n v="1428.84"/>
    <x v="2"/>
    <x v="9"/>
  </r>
  <r>
    <n v="493"/>
    <s v="Jimmy"/>
    <s v="Bateman"/>
    <s v="Mrs"/>
    <s v="F"/>
    <n v="30"/>
    <s v="Bridgefield Cottages"/>
    <s v="Llangadog"/>
    <x v="164"/>
    <n v="14"/>
    <s v="C3"/>
    <s v="Ultrathing V3"/>
    <n v="336"/>
    <n v="1172.6400000000001"/>
    <x v="1"/>
    <x v="11"/>
  </r>
  <r>
    <n v="494"/>
    <s v="Juana"/>
    <s v="Dickey"/>
    <s v="Mrs"/>
    <s v="F"/>
    <n v="30"/>
    <s v="Dome Hill"/>
    <s v="Coatbridge"/>
    <x v="394"/>
    <n v="79"/>
    <s v="C2"/>
    <s v="Ultrathing V2"/>
    <n v="1580"/>
    <n v="4724.2000000000007"/>
    <x v="2"/>
    <x v="0"/>
  </r>
  <r>
    <n v="495"/>
    <s v="Zofia"/>
    <s v="Sanders"/>
    <s v="Mrs"/>
    <s v="F"/>
    <n v="30"/>
    <s v="Frognal Parade"/>
    <s v="Christchurch"/>
    <x v="395"/>
    <n v="57"/>
    <s v="E"/>
    <s v="Superwossname"/>
    <n v="1140"/>
    <n v="3545.3999999999996"/>
    <x v="1"/>
    <x v="10"/>
  </r>
  <r>
    <n v="496"/>
    <s v="Antonette"/>
    <s v="Thurman"/>
    <s v="Miss"/>
    <s v="F"/>
    <n v="90"/>
    <s v="Fairholt Street"/>
    <s v="Yeovil"/>
    <x v="396"/>
    <n v="59"/>
    <s v="C1"/>
    <s v="Ultrathing V1"/>
    <n v="1003"/>
    <n v="1995.97"/>
    <x v="0"/>
    <x v="0"/>
  </r>
  <r>
    <n v="497"/>
    <s v="Kevin"/>
    <s v="Acevedo"/>
    <s v="Dr"/>
    <s v="F"/>
    <n v="30"/>
    <s v="Haymarket Arcade"/>
    <s v="Cheshire"/>
    <x v="90"/>
    <n v="54"/>
    <s v="C1"/>
    <s v="Ultrathing V1"/>
    <n v="918"/>
    <n v="1826.82"/>
    <x v="0"/>
    <x v="9"/>
  </r>
  <r>
    <n v="498"/>
    <s v="Lyn"/>
    <s v="Platt"/>
    <s v="Miss"/>
    <s v="F"/>
    <n v="60"/>
    <s v="Great Arthur"/>
    <s v="Lockerbie"/>
    <x v="397"/>
    <n v="61"/>
    <s v="A1"/>
    <s v="Megawidget S"/>
    <n v="1464"/>
    <n v="1156.56"/>
    <x v="0"/>
    <x v="0"/>
  </r>
  <r>
    <n v="499"/>
    <s v="Tandy"/>
    <s v="Lanier"/>
    <s v="Miss"/>
    <s v="F"/>
    <n v="90"/>
    <s v="Hope Town"/>
    <s v="Caernarfon"/>
    <x v="109"/>
    <n v="54"/>
    <s v="A2"/>
    <s v="Megawidget M"/>
    <n v="1296"/>
    <n v="1542.24"/>
    <x v="2"/>
    <x v="2"/>
  </r>
  <r>
    <n v="500"/>
    <s v="Silvana"/>
    <s v="Crowe"/>
    <s v="Miss"/>
    <s v="F"/>
    <n v="60"/>
    <s v="Holden Avenue"/>
    <s v="Sowerby Bridge"/>
    <x v="398"/>
    <n v="35"/>
    <s v="D"/>
    <s v="Gigastuff"/>
    <n v="630"/>
    <n v="1190.7"/>
    <x v="0"/>
    <x v="6"/>
  </r>
  <r>
    <n v="501"/>
    <s v="Susie"/>
    <s v="Lindsay"/>
    <s v="Dr"/>
    <s v="F"/>
    <n v="30"/>
    <s v="Smithfield see"/>
    <s v="Tintagel"/>
    <x v="321"/>
    <n v="21"/>
    <s v="C1"/>
    <s v="Ultrathing V1"/>
    <n v="357"/>
    <n v="710.43"/>
    <x v="1"/>
    <x v="4"/>
  </r>
  <r>
    <n v="502"/>
    <s v="Alta"/>
    <s v="Boston"/>
    <s v="Mrs"/>
    <s v="F"/>
    <n v="30"/>
    <s v="Epworth Street"/>
    <s v="Great Missenden"/>
    <x v="224"/>
    <n v="42"/>
    <s v="D"/>
    <s v="Gigastuff"/>
    <n v="756"/>
    <n v="1428.84"/>
    <x v="2"/>
    <x v="3"/>
  </r>
  <r>
    <n v="503"/>
    <s v="Eneida"/>
    <s v="Lindsey"/>
    <s v="Miss"/>
    <s v="F"/>
    <n v="30"/>
    <s v="Arundel Gardens"/>
    <s v="Lancaster"/>
    <x v="261"/>
    <n v="40"/>
    <s v="A3"/>
    <s v="Megawidget L"/>
    <n v="960"/>
    <n v="1526.4"/>
    <x v="0"/>
    <x v="8"/>
  </r>
  <r>
    <n v="504"/>
    <s v="Millicent"/>
    <s v="Grimes"/>
    <s v="Ms"/>
    <s v="F"/>
    <n v="30"/>
    <s v="Milton Park"/>
    <s v="Isle Of Barra"/>
    <x v="399"/>
    <n v="32"/>
    <s v="C3"/>
    <s v="Ultrathing V3"/>
    <n v="768"/>
    <n v="2680.32"/>
    <x v="0"/>
    <x v="7"/>
  </r>
  <r>
    <n v="505"/>
    <s v="Concepcion"/>
    <s v="Meza"/>
    <s v="Miss"/>
    <s v="F"/>
    <n v="60"/>
    <s v="Alderville Road"/>
    <s v="Hope Valley"/>
    <x v="400"/>
    <n v="57"/>
    <s v="C4"/>
    <s v="Ultrathing V4"/>
    <n v="1368"/>
    <n v="5458.3200000000006"/>
    <x v="0"/>
    <x v="10"/>
  </r>
  <r>
    <n v="506"/>
    <s v="Starla"/>
    <s v="West"/>
    <s v="Mrs"/>
    <s v="F"/>
    <n v="90"/>
    <s v="Cathcart Road"/>
    <s v="Castle Douglas"/>
    <x v="401"/>
    <n v="41"/>
    <s v="E"/>
    <s v="Superwossname"/>
    <n v="820"/>
    <n v="2550.1999999999998"/>
    <x v="0"/>
    <x v="9"/>
  </r>
  <r>
    <n v="507"/>
    <s v="Kasie"/>
    <s v="Howell"/>
    <s v="Miss"/>
    <s v="F"/>
    <n v="60"/>
    <s v="Hallam Mews"/>
    <s v="Chipping Campden"/>
    <x v="402"/>
    <n v="35"/>
    <s v="B"/>
    <s v="Hyperwotsit"/>
    <n v="700"/>
    <n v="1406.9999999999998"/>
    <x v="0"/>
    <x v="2"/>
  </r>
  <r>
    <n v="508"/>
    <s v="Herta"/>
    <s v="Cole"/>
    <s v="Ms"/>
    <s v="F"/>
    <n v="90"/>
    <s v="Hoskins Close"/>
    <s v="Markfield"/>
    <x v="403"/>
    <n v="14"/>
    <s v="C1"/>
    <s v="Ultrathing V1"/>
    <n v="238"/>
    <n v="473.62"/>
    <x v="2"/>
    <x v="2"/>
  </r>
  <r>
    <n v="509"/>
    <s v="Yun"/>
    <s v="Braun"/>
    <s v="Miss"/>
    <s v="F"/>
    <n v="90"/>
    <s v="Fitzroy Court"/>
    <s v="Rhyl"/>
    <x v="404"/>
    <n v="43"/>
    <s v="C1"/>
    <s v="Ultrathing V1"/>
    <n v="731"/>
    <n v="1454.69"/>
    <x v="2"/>
    <x v="2"/>
  </r>
  <r>
    <n v="510"/>
    <s v="Manuela"/>
    <s v="Caudill"/>
    <s v="Miss"/>
    <s v="F"/>
    <n v="60"/>
    <s v="Langdale Villas"/>
    <s v="Merseyside"/>
    <x v="405"/>
    <n v="53"/>
    <s v="D"/>
    <s v="Gigastuff"/>
    <n v="954"/>
    <n v="1803.06"/>
    <x v="1"/>
    <x v="9"/>
  </r>
  <r>
    <n v="511"/>
    <s v="Lina"/>
    <s v="Lyons"/>
    <s v="Mrs"/>
    <s v="F"/>
    <n v="60"/>
    <s v="Devonshire Hill"/>
    <s v="Shotts"/>
    <x v="406"/>
    <n v="69"/>
    <s v="D"/>
    <s v="Gigastuff"/>
    <n v="1242"/>
    <n v="2347.3799999999997"/>
    <x v="2"/>
    <x v="2"/>
  </r>
  <r>
    <n v="512"/>
    <s v="Davida"/>
    <s v="Bingham"/>
    <s v="Mrs"/>
    <s v="F"/>
    <n v="60"/>
    <s v="Terrace Road"/>
    <s v="Colintraive"/>
    <x v="407"/>
    <n v="94"/>
    <s v="A3"/>
    <s v="Megawidget L"/>
    <n v="2256"/>
    <n v="3587.04"/>
    <x v="0"/>
    <x v="5"/>
  </r>
  <r>
    <n v="513"/>
    <s v="Lenita"/>
    <s v="Alfaro"/>
    <s v="Miss"/>
    <s v="F"/>
    <n v="30"/>
    <s v="Clewer Court"/>
    <s v="Newton Aycliffe"/>
    <x v="258"/>
    <n v="50"/>
    <s v="D"/>
    <s v="Gigastuff"/>
    <n v="900"/>
    <n v="1701"/>
    <x v="1"/>
    <x v="5"/>
  </r>
  <r>
    <n v="514"/>
    <s v="Margarite"/>
    <s v="Jennings"/>
    <s v="Mrs"/>
    <s v="F"/>
    <n v="60"/>
    <s v="Turrett Grove"/>
    <s v="Maesteg"/>
    <x v="408"/>
    <n v="2"/>
    <s v="C1"/>
    <s v="Ultrathing V1"/>
    <n v="34"/>
    <n v="67.66"/>
    <x v="0"/>
    <x v="2"/>
  </r>
  <r>
    <n v="515"/>
    <s v="Ngan"/>
    <s v="Neff"/>
    <s v="Mrs"/>
    <s v="F"/>
    <n v="90"/>
    <s v="Bowmans Place"/>
    <s v="Langholm"/>
    <x v="409"/>
    <n v="39"/>
    <s v="C1"/>
    <s v="Ultrathing V1"/>
    <n v="663"/>
    <n v="1319.37"/>
    <x v="2"/>
    <x v="5"/>
  </r>
  <r>
    <n v="516"/>
    <s v="Mei"/>
    <s v="Kramer"/>
    <s v="Miss"/>
    <s v="F"/>
    <n v="30"/>
    <s v="Ground Street"/>
    <s v="Skelmorlie"/>
    <x v="410"/>
    <n v="91"/>
    <s v="A1"/>
    <s v="Megawidget S"/>
    <n v="2184"/>
    <n v="1725.3600000000001"/>
    <x v="0"/>
    <x v="11"/>
  </r>
  <r>
    <n v="517"/>
    <s v="Luba"/>
    <s v="Robertson"/>
    <s v="Miss"/>
    <s v="F"/>
    <n v="30"/>
    <s v="Madinah Road"/>
    <s v="Helmsdale"/>
    <x v="411"/>
    <n v="86"/>
    <s v="B"/>
    <s v="Hyperwotsit"/>
    <n v="1720"/>
    <n v="3457.2"/>
    <x v="2"/>
    <x v="10"/>
  </r>
  <r>
    <n v="518"/>
    <s v="Valentine"/>
    <s v="Cochran"/>
    <s v="Mrs"/>
    <s v="F"/>
    <n v="30"/>
    <s v="Emerson Place"/>
    <s v="Wantage"/>
    <x v="412"/>
    <n v="84"/>
    <s v="B"/>
    <s v="Hyperwotsit"/>
    <n v="1680"/>
    <n v="3376.7999999999997"/>
    <x v="1"/>
    <x v="11"/>
  </r>
  <r>
    <n v="519"/>
    <s v="Lonnie"/>
    <s v="Malone"/>
    <s v="Mrs"/>
    <s v="female"/>
    <n v="90"/>
    <s v="Ring Road"/>
    <s v="South Humberside"/>
    <x v="105"/>
    <n v="55"/>
    <s v="A3"/>
    <s v="Megawidget L"/>
    <n v="1320"/>
    <n v="2098.8000000000002"/>
    <x v="0"/>
    <x v="8"/>
  </r>
  <r>
    <n v="520"/>
    <s v="Deadra"/>
    <s v="Trevino"/>
    <s v="Miss"/>
    <s v="F"/>
    <n v="60"/>
    <s v="Sparkes Cottages"/>
    <s v="Cambridgeshire"/>
    <x v="6"/>
    <n v="73"/>
    <s v="B"/>
    <s v="Hyperwotsit"/>
    <n v="1460"/>
    <n v="2934.6"/>
    <x v="2"/>
    <x v="1"/>
  </r>
  <r>
    <n v="521"/>
    <s v="Joycelyn"/>
    <s v="Hurst"/>
    <s v="Mrs"/>
    <s v="F"/>
    <n v="60"/>
    <s v="Lakis Close"/>
    <s v="London"/>
    <x v="114"/>
    <n v="51"/>
    <s v="B"/>
    <s v="Hyperwotsit"/>
    <n v="1020"/>
    <n v="2050.1999999999998"/>
    <x v="1"/>
    <x v="6"/>
  </r>
  <r>
    <n v="522"/>
    <s v="Hui"/>
    <s v="Marion"/>
    <s v="Mrs"/>
    <s v="F"/>
    <n v="90"/>
    <s v="Oaklands"/>
    <s v="Whitland"/>
    <x v="413"/>
    <n v="27"/>
    <s v="A1"/>
    <s v="Megawidget S"/>
    <n v="648"/>
    <n v="511.92"/>
    <x v="0"/>
    <x v="0"/>
  </r>
  <r>
    <n v="523"/>
    <s v="Armanda"/>
    <s v="Hull"/>
    <s v="Miss"/>
    <s v="F"/>
    <n v="90"/>
    <s v="Tessa Sanderson"/>
    <s v="Cheshire"/>
    <x v="172"/>
    <n v="90"/>
    <s v="C3"/>
    <s v="Ultrathing V3"/>
    <n v="2160"/>
    <n v="7538.4000000000005"/>
    <x v="1"/>
    <x v="6"/>
  </r>
  <r>
    <n v="524"/>
    <s v="Lisette"/>
    <s v="Bridges"/>
    <s v="Ms"/>
    <s v="F"/>
    <n v="60"/>
    <s v="Milstead Terrace"/>
    <s v="Newcastle Emlyn"/>
    <x v="414"/>
    <n v="10"/>
    <s v="C2"/>
    <s v="Ultrathing V2"/>
    <n v="200"/>
    <n v="598"/>
    <x v="0"/>
    <x v="7"/>
  </r>
  <r>
    <n v="525"/>
    <s v="Jenae"/>
    <s v="Mosley"/>
    <s v="Ms"/>
    <s v="F"/>
    <n v="60"/>
    <s v="Nursery Street"/>
    <s v="Bexleyheath"/>
    <x v="415"/>
    <n v="81"/>
    <s v="A3"/>
    <s v="Megawidget L"/>
    <n v="1944"/>
    <n v="3090.96"/>
    <x v="2"/>
    <x v="9"/>
  </r>
  <r>
    <n v="526"/>
    <s v="Nanci"/>
    <s v="Arredondo"/>
    <s v="Mrs"/>
    <s v="F"/>
    <n v="30"/>
    <s v="Freedom Road"/>
    <s v="Malpas"/>
    <x v="351"/>
    <n v="32"/>
    <s v="A3"/>
    <s v="Megawidget L"/>
    <n v="768"/>
    <n v="1221.1200000000001"/>
    <x v="1"/>
    <x v="5"/>
  </r>
  <r>
    <n v="527"/>
    <s v="Fransisca"/>
    <s v="Mcmullen"/>
    <s v="Miss"/>
    <s v="F"/>
    <n v="90"/>
    <s v="Hickly Road"/>
    <s v="Airdrie"/>
    <x v="321"/>
    <n v="35"/>
    <s v="B"/>
    <s v="Hyperwotsit"/>
    <n v="700"/>
    <n v="1406.9999999999998"/>
    <x v="1"/>
    <x v="4"/>
  </r>
  <r>
    <n v="528"/>
    <s v="Blanch"/>
    <s v="Hairston"/>
    <s v="Miss"/>
    <s v="F"/>
    <n v="60"/>
    <s v="Hillyfield"/>
    <s v="Milnthorpe"/>
    <x v="23"/>
    <n v="23"/>
    <s v="C1"/>
    <s v="Ultrathing V1"/>
    <n v="391"/>
    <n v="778.09"/>
    <x v="0"/>
    <x v="9"/>
  </r>
  <r>
    <n v="529"/>
    <s v="Hilaria"/>
    <s v="Richey"/>
    <s v="Miss"/>
    <s v="F"/>
    <n v="60"/>
    <s v="Portgate Close"/>
    <s v="Nottinghamshire"/>
    <x v="326"/>
    <n v="4"/>
    <s v="D"/>
    <s v="Gigastuff"/>
    <n v="72"/>
    <n v="136.07999999999998"/>
    <x v="1"/>
    <x v="10"/>
  </r>
  <r>
    <n v="530"/>
    <s v="Gerry"/>
    <s v="Melton"/>
    <s v="Mrs"/>
    <s v="F"/>
    <n v="30"/>
    <s v="Poultney St"/>
    <s v="Hornsea"/>
    <x v="416"/>
    <n v="27"/>
    <s v="C2"/>
    <s v="Ultrathing V2"/>
    <n v="540"/>
    <n v="1614.6000000000001"/>
    <x v="0"/>
    <x v="8"/>
  </r>
  <r>
    <n v="531"/>
    <s v="Victor"/>
    <s v="Coker"/>
    <s v="Mrs"/>
    <s v="F"/>
    <n v="30"/>
    <s v="Dussore's Court"/>
    <s v="Denbigh"/>
    <x v="417"/>
    <n v="40"/>
    <s v="C1"/>
    <s v="Ultrathing V1"/>
    <n v="680"/>
    <n v="1353.2"/>
    <x v="0"/>
    <x v="4"/>
  </r>
  <r>
    <n v="532"/>
    <s v="Karren"/>
    <s v="Farrell"/>
    <s v="Mrs"/>
    <s v="F"/>
    <n v="90"/>
    <s v="Ponsonby Street"/>
    <s v="Cockermouth"/>
    <x v="418"/>
    <n v="34"/>
    <s v="E"/>
    <s v="Superwossname"/>
    <n v="680"/>
    <n v="2114.7999999999997"/>
    <x v="2"/>
    <x v="7"/>
  </r>
  <r>
    <n v="533"/>
    <s v="Lucina"/>
    <s v="Weiss"/>
    <s v="Mrs"/>
    <s v="F"/>
    <n v="30"/>
    <s v="Wolsey Court"/>
    <s v="Market Harborough"/>
    <x v="419"/>
    <n v="83"/>
    <s v="C2"/>
    <s v="Ultrathing V2"/>
    <n v="1660"/>
    <n v="4963.4000000000005"/>
    <x v="1"/>
    <x v="3"/>
  </r>
  <r>
    <n v="534"/>
    <s v="Allena"/>
    <s v="Crenshaw"/>
    <s v="Miss"/>
    <s v="F"/>
    <n v="60"/>
    <s v="Lord Roberts"/>
    <s v="Forres"/>
    <x v="420"/>
    <n v="18"/>
    <s v="A3"/>
    <s v="Megawidget L"/>
    <n v="432"/>
    <n v="686.88"/>
    <x v="1"/>
    <x v="0"/>
  </r>
  <r>
    <n v="535"/>
    <s v="Lilliana"/>
    <s v="Weber"/>
    <s v="Miss"/>
    <s v="F"/>
    <n v="60"/>
    <s v="Lidfield Road"/>
    <s v="East Sussex"/>
    <x v="88"/>
    <n v="72"/>
    <s v="B"/>
    <s v="Hyperwotsit"/>
    <n v="1440"/>
    <n v="2894.3999999999996"/>
    <x v="0"/>
    <x v="6"/>
  </r>
  <r>
    <n v="536"/>
    <s v="Lynn"/>
    <s v="Kennedy"/>
    <s v="Prof"/>
    <s v="F"/>
    <n v="30"/>
    <s v="Woodstock Street"/>
    <s v="Isle Of Harris"/>
    <x v="280"/>
    <n v="19"/>
    <s v="A3"/>
    <s v="Megawidget L"/>
    <n v="456"/>
    <n v="725.04000000000008"/>
    <x v="0"/>
    <x v="3"/>
  </r>
  <r>
    <n v="537"/>
    <s v="Treasa"/>
    <s v="Sierra"/>
    <s v="Mrs"/>
    <s v="F"/>
    <n v="30"/>
    <s v="Smyrren Green"/>
    <s v="Penicuik"/>
    <x v="421"/>
    <n v="76"/>
    <s v="A3"/>
    <s v="Megawidget L"/>
    <n v="1824"/>
    <n v="2900.1600000000003"/>
    <x v="0"/>
    <x v="0"/>
  </r>
  <r>
    <n v="538"/>
    <s v="Valery"/>
    <s v="Oneill"/>
    <s v="Mrs"/>
    <s v="F"/>
    <n v="30"/>
    <s v="Monterio Villas"/>
    <s v="Musselburgh"/>
    <x v="422"/>
    <n v="36"/>
    <s v="D"/>
    <s v="Gigastuff"/>
    <n v="648"/>
    <n v="1224.72"/>
    <x v="1"/>
    <x v="4"/>
  </r>
  <r>
    <n v="539"/>
    <s v="Irina"/>
    <s v="Mcgowan"/>
    <s v="Mrs"/>
    <s v="F"/>
    <n v="90"/>
    <s v="Chandler's Rents"/>
    <s v="East Cowes"/>
    <x v="83"/>
    <n v="61"/>
    <s v="C3"/>
    <s v="Ultrathing V3"/>
    <n v="1464"/>
    <n v="5109.3600000000006"/>
    <x v="1"/>
    <x v="2"/>
  </r>
  <r>
    <n v="540"/>
    <s v="Saundra"/>
    <s v="Latham"/>
    <s v="Miss"/>
    <s v="F"/>
    <n v="60"/>
    <s v="Littlecombe"/>
    <s v="Ballindalloch"/>
    <x v="423"/>
    <n v="53"/>
    <s v="C2"/>
    <s v="Ultrathing V2"/>
    <n v="1060"/>
    <n v="3169.4"/>
    <x v="1"/>
    <x v="4"/>
  </r>
  <r>
    <n v="541"/>
    <s v="Cassie"/>
    <s v="Edmonds"/>
    <s v="Miss"/>
    <s v="F"/>
    <n v="90"/>
    <s v="Chamberlens Garages"/>
    <s v="Penmaenmawr"/>
    <x v="424"/>
    <n v="74"/>
    <s v="C3"/>
    <s v="Ultrathing V3"/>
    <n v="1776"/>
    <n v="6198.2400000000007"/>
    <x v="1"/>
    <x v="9"/>
  </r>
  <r>
    <n v="542"/>
    <s v="Addie"/>
    <s v="Rich"/>
    <s v="Mrs"/>
    <s v="F"/>
    <n v="30"/>
    <s v="Boyton Arms"/>
    <s v="Reigate"/>
    <x v="425"/>
    <n v="88"/>
    <s v="C3"/>
    <s v="Ultrathing V3"/>
    <n v="2112"/>
    <n v="7370.88"/>
    <x v="1"/>
    <x v="9"/>
  </r>
  <r>
    <n v="543"/>
    <s v="Gracia"/>
    <s v="Huggins"/>
    <s v="Mrs"/>
    <s v="F"/>
    <n v="60"/>
    <s v="Jerdan Place"/>
    <s v="Juniper Green"/>
    <x v="15"/>
    <n v="53"/>
    <s v="C2"/>
    <s v="Ultrathing V2"/>
    <n v="1060"/>
    <n v="3169.4"/>
    <x v="2"/>
    <x v="8"/>
  </r>
  <r>
    <n v="544"/>
    <s v="Era"/>
    <s v="Waters"/>
    <s v="Miss"/>
    <s v="F"/>
    <n v="60"/>
    <s v="Tulip Grove"/>
    <s v="Telford"/>
    <x v="57"/>
    <n v="65"/>
    <s v="C2"/>
    <s v="Ultrathing V2"/>
    <n v="1300"/>
    <n v="3887.0000000000005"/>
    <x v="2"/>
    <x v="8"/>
  </r>
  <r>
    <n v="545"/>
    <s v="John"/>
    <s v="Mccullough"/>
    <s v="Dr"/>
    <s v="F"/>
    <n v="30"/>
    <s v="Belsize Park"/>
    <s v="Port Isaac"/>
    <x v="253"/>
    <n v="61"/>
    <s v="D"/>
    <s v="Gigastuff"/>
    <n v="1098"/>
    <n v="2075.2199999999998"/>
    <x v="1"/>
    <x v="1"/>
  </r>
  <r>
    <n v="546"/>
    <s v="Gidget"/>
    <s v="Chen"/>
    <s v="Dr"/>
    <s v="F"/>
    <n v="90"/>
    <s v="Cathcart Road"/>
    <s v="Castle Cary"/>
    <x v="426"/>
    <n v="11"/>
    <s v="A2"/>
    <s v="Megawidget M"/>
    <n v="264"/>
    <n v="314.15999999999997"/>
    <x v="2"/>
    <x v="11"/>
  </r>
  <r>
    <n v="547"/>
    <s v="Eura"/>
    <s v="Randall"/>
    <s v="Miss"/>
    <s v="F"/>
    <n v="90"/>
    <s v="Meldon Close"/>
    <s v="Renfrew"/>
    <x v="427"/>
    <n v="54"/>
    <s v="B"/>
    <s v="Hyperwotsit"/>
    <n v="1080"/>
    <n v="2170.7999999999997"/>
    <x v="2"/>
    <x v="11"/>
  </r>
  <r>
    <n v="548"/>
    <s v="Melia"/>
    <s v="Boyce"/>
    <s v="Ms"/>
    <s v="F"/>
    <n v="60"/>
    <s v="Crescent Mews"/>
    <s v="Bishop'S Stortford"/>
    <x v="428"/>
    <n v="83"/>
    <s v="D"/>
    <s v="Gigastuff"/>
    <n v="1494"/>
    <n v="2823.66"/>
    <x v="1"/>
    <x v="3"/>
  </r>
  <r>
    <n v="549"/>
    <s v="Julianne"/>
    <s v="Field"/>
    <s v="Miss"/>
    <s v="F"/>
    <n v="30"/>
    <s v="Brodia Road"/>
    <s v="Bedford"/>
    <x v="242"/>
    <n v="59"/>
    <s v="C2"/>
    <s v="Ultrathing V2"/>
    <n v="1180"/>
    <n v="3528.2000000000003"/>
    <x v="1"/>
    <x v="1"/>
  </r>
  <r>
    <n v="550"/>
    <s v="Clemmie"/>
    <s v="Watkins"/>
    <s v="Mrs"/>
    <s v="F"/>
    <n v="30"/>
    <s v="Hadleigh Road"/>
    <s v="Carterton"/>
    <x v="429"/>
    <n v="15"/>
    <s v="C1"/>
    <s v="Ultrathing V1"/>
    <n v="255"/>
    <n v="507.45"/>
    <x v="1"/>
    <x v="0"/>
  </r>
  <r>
    <n v="551"/>
    <s v="Karla"/>
    <s v="Raymond"/>
    <s v="Miss"/>
    <s v="F"/>
    <n v="30"/>
    <s v="Woodhouse Grove"/>
    <s v="South Glamorgan"/>
    <x v="430"/>
    <n v="89"/>
    <s v="C4"/>
    <s v="Ultrathing V4"/>
    <n v="2136"/>
    <n v="8522.6400000000012"/>
    <x v="1"/>
    <x v="11"/>
  </r>
  <r>
    <n v="552"/>
    <s v="Annalee"/>
    <s v="Darling"/>
    <s v="Mrs"/>
    <s v="F"/>
    <n v="60"/>
    <s v="Waterden Road"/>
    <s v="Westerham"/>
    <x v="431"/>
    <n v="88"/>
    <s v="C2"/>
    <s v="Ultrathing V2"/>
    <n v="1760"/>
    <n v="5262.4000000000005"/>
    <x v="0"/>
    <x v="2"/>
  </r>
  <r>
    <n v="553"/>
    <s v="Ellis"/>
    <s v="Irwin"/>
    <s v="Miss"/>
    <s v="F"/>
    <n v="90"/>
    <s v="Adolphus Road"/>
    <s v="Ruthin"/>
    <x v="168"/>
    <n v="78"/>
    <s v="A1"/>
    <s v="Megawidget S"/>
    <n v="1872"/>
    <n v="1478.88"/>
    <x v="1"/>
    <x v="5"/>
  </r>
  <r>
    <n v="554"/>
    <s v="Sharon"/>
    <s v="Bloom"/>
    <s v="Mrs"/>
    <s v="fe male"/>
    <n v="90"/>
    <s v="Great George"/>
    <s v="Dyffryn Ardudwy"/>
    <x v="64"/>
    <n v="38"/>
    <s v="A1"/>
    <s v="Megawidget S"/>
    <n v="912"/>
    <n v="720.48"/>
    <x v="0"/>
    <x v="6"/>
  </r>
  <r>
    <n v="555"/>
    <s v="Daphine"/>
    <s v="Hansen"/>
    <s v="Mrs"/>
    <s v="F"/>
    <n v="60"/>
    <s v="Trundley Lane"/>
    <s v="Exeter"/>
    <x v="285"/>
    <n v="44"/>
    <s v="C3"/>
    <s v="Ultrathing V3"/>
    <n v="1056"/>
    <n v="3685.44"/>
    <x v="1"/>
    <x v="1"/>
  </r>
  <r>
    <n v="556"/>
    <s v="Carley"/>
    <s v="Barker"/>
    <s v="Mrs"/>
    <s v="F"/>
    <n v="60"/>
    <s v="Broadstone Place"/>
    <s v="Prestatyn"/>
    <x v="113"/>
    <n v="64"/>
    <s v="C3"/>
    <s v="Ultrathing V3"/>
    <n v="1536"/>
    <n v="5360.64"/>
    <x v="2"/>
    <x v="0"/>
  </r>
  <r>
    <n v="557"/>
    <s v="Shaquana"/>
    <s v="Bullard"/>
    <s v="Mrs"/>
    <s v="F"/>
    <n v="90"/>
    <s v="Wilmot Green"/>
    <s v="Kirknewton"/>
    <x v="342"/>
    <n v="69"/>
    <s v="B"/>
    <s v="Hyperwotsit"/>
    <n v="1380"/>
    <n v="2773.7999999999997"/>
    <x v="0"/>
    <x v="5"/>
  </r>
  <r>
    <n v="558"/>
    <s v="Annie"/>
    <s v="Jefferson"/>
    <s v="Mrs"/>
    <s v="F"/>
    <n v="90"/>
    <s v="Bruce Castle"/>
    <s v="Strabane"/>
    <x v="432"/>
    <n v="93"/>
    <s v="C4"/>
    <s v="Ultrathing V4"/>
    <n v="2232"/>
    <n v="8905.68"/>
    <x v="1"/>
    <x v="3"/>
  </r>
  <r>
    <n v="559"/>
    <s v="Yolanda"/>
    <s v="Grubbs"/>
    <s v="Miss"/>
    <s v="F"/>
    <n v="30"/>
    <s v="Wood Hall"/>
    <s v="Llanybydder"/>
    <x v="433"/>
    <n v="19"/>
    <s v="C3"/>
    <s v="Ultrathing V3"/>
    <n v="456"/>
    <n v="1591.44"/>
    <x v="2"/>
    <x v="7"/>
  </r>
  <r>
    <n v="560"/>
    <s v="Macy"/>
    <s v="Billings"/>
    <s v="Ms"/>
    <s v="F"/>
    <n v="60"/>
    <s v="Benyon Cottages"/>
    <s v="Brora"/>
    <x v="337"/>
    <n v="43"/>
    <s v="C4"/>
    <s v="Ultrathing V4"/>
    <n v="1032"/>
    <n v="4117.68"/>
    <x v="1"/>
    <x v="3"/>
  </r>
  <r>
    <n v="561"/>
    <s v="Krysten"/>
    <s v="Reyna"/>
    <s v="Miss"/>
    <s v="F"/>
    <n v="90"/>
    <s v="Georges Place"/>
    <s v="Bonnybridge"/>
    <x v="357"/>
    <n v="70"/>
    <s v="C3"/>
    <s v="Ultrathing V3"/>
    <n v="1680"/>
    <n v="5863.2000000000007"/>
    <x v="1"/>
    <x v="5"/>
  </r>
  <r>
    <n v="562"/>
    <s v="Kelsey"/>
    <s v="Moseley"/>
    <s v="Ms"/>
    <s v="F"/>
    <n v="60"/>
    <s v="Martin Close"/>
    <s v="Mayfield"/>
    <x v="92"/>
    <n v="24"/>
    <s v="A2"/>
    <s v="Megawidget M"/>
    <n v="576"/>
    <n v="685.43999999999994"/>
    <x v="1"/>
    <x v="1"/>
  </r>
  <r>
    <n v="563"/>
    <s v="Marcela"/>
    <s v="Romo"/>
    <s v="Miss"/>
    <s v="F"/>
    <n v="30"/>
    <s v="Nicholas Passage"/>
    <s v="Staffordshire"/>
    <x v="299"/>
    <n v="78"/>
    <s v="A2"/>
    <s v="Megawidget M"/>
    <n v="1872"/>
    <n v="2227.6799999999998"/>
    <x v="1"/>
    <x v="3"/>
  </r>
  <r>
    <n v="564"/>
    <s v="Tajuana"/>
    <s v="Babb"/>
    <s v="Miss"/>
    <s v="F"/>
    <n v="30"/>
    <s v="Slough Lane"/>
    <s v="Broxbourne"/>
    <x v="434"/>
    <n v="62"/>
    <s v="A2"/>
    <s v="Megawidget M"/>
    <n v="1488"/>
    <n v="1770.72"/>
    <x v="1"/>
    <x v="3"/>
  </r>
  <r>
    <n v="565"/>
    <s v="Wenona"/>
    <s v="Howe"/>
    <s v="Mrs"/>
    <s v="F"/>
    <n v="60"/>
    <s v="Boultwood Road"/>
    <s v="Woodbridge"/>
    <x v="435"/>
    <n v="60"/>
    <s v="A2"/>
    <s v="Megawidget M"/>
    <n v="1440"/>
    <n v="1713.6"/>
    <x v="0"/>
    <x v="10"/>
  </r>
  <r>
    <n v="566"/>
    <s v="Lizbeth"/>
    <s v="Church"/>
    <s v="Mrs"/>
    <s v="F"/>
    <n v="60"/>
    <s v="Clarelawn Avenue"/>
    <s v="Lanarkshire"/>
    <x v="436"/>
    <n v="47"/>
    <s v="E"/>
    <s v="Superwossname"/>
    <n v="940"/>
    <n v="2923.4"/>
    <x v="1"/>
    <x v="8"/>
  </r>
  <r>
    <n v="567"/>
    <s v="Pasty"/>
    <s v="Muller"/>
    <s v="Mrs"/>
    <s v="F"/>
    <n v="60"/>
    <s v="Overton Court"/>
    <s v="Dunkeld"/>
    <x v="437"/>
    <n v="3"/>
    <s v="C1"/>
    <s v="Ultrathing V1"/>
    <n v="51"/>
    <n v="101.49"/>
    <x v="1"/>
    <x v="7"/>
  </r>
  <r>
    <n v="568"/>
    <s v="Adelina"/>
    <s v="Mcclellan"/>
    <s v="Mrs"/>
    <s v="F"/>
    <n v="90"/>
    <s v="Lidlington Place"/>
    <s v="Royston"/>
    <x v="438"/>
    <n v="7"/>
    <s v="C4"/>
    <s v="Ultrathing V4"/>
    <n v="168"/>
    <n v="670.32"/>
    <x v="2"/>
    <x v="11"/>
  </r>
  <r>
    <n v="569"/>
    <s v="Genna"/>
    <s v="Rosales"/>
    <s v="Ms"/>
    <s v="F"/>
    <n v="30"/>
    <s v="Chancellors Road"/>
    <s v="Newry"/>
    <x v="439"/>
    <n v="6"/>
    <s v="C1"/>
    <s v="Ultrathing V1"/>
    <n v="102"/>
    <n v="202.98"/>
    <x v="0"/>
    <x v="2"/>
  </r>
  <r>
    <n v="570"/>
    <s v="Larita"/>
    <s v="Pate"/>
    <s v="Miss"/>
    <s v="F"/>
    <n v="60"/>
    <s v="Emma Street"/>
    <s v="Morpeth"/>
    <x v="440"/>
    <n v="5"/>
    <s v="C1"/>
    <s v="Ultrathing V1"/>
    <n v="85"/>
    <n v="169.15"/>
    <x v="2"/>
    <x v="0"/>
  </r>
  <r>
    <n v="571"/>
    <s v="Lili"/>
    <s v="Carson"/>
    <s v="Mrs"/>
    <s v="F"/>
    <n v="60"/>
    <s v="Oak Park"/>
    <s v="Banff"/>
    <x v="441"/>
    <n v="34"/>
    <s v="C3"/>
    <s v="Ultrathing V3"/>
    <n v="816"/>
    <n v="2847.84"/>
    <x v="1"/>
    <x v="5"/>
  </r>
  <r>
    <n v="572"/>
    <s v="Paris"/>
    <s v="Wallace"/>
    <s v="Mrs"/>
    <s v="F"/>
    <n v="60"/>
    <s v="Cavour Street"/>
    <s v="Essex"/>
    <x v="442"/>
    <n v="66"/>
    <s v="B"/>
    <s v="Hyperwotsit"/>
    <n v="1320"/>
    <n v="2653.2"/>
    <x v="1"/>
    <x v="1"/>
  </r>
  <r>
    <n v="573"/>
    <s v="Joye"/>
    <s v="Pearce"/>
    <s v="Miss"/>
    <s v="F"/>
    <n v="30"/>
    <s v="Camerton Close"/>
    <s v="Appleby-In-Westmorland"/>
    <x v="231"/>
    <n v="13"/>
    <s v="C4"/>
    <s v="Ultrathing V4"/>
    <n v="312"/>
    <n v="1244.8800000000001"/>
    <x v="2"/>
    <x v="5"/>
  </r>
  <r>
    <n v="574"/>
    <s v="Marth"/>
    <s v="Hurst"/>
    <s v="Mrs"/>
    <s v="F"/>
    <n v="60"/>
    <s v="Roseneath Avenue"/>
    <s v="Shefford"/>
    <x v="385"/>
    <n v="20"/>
    <s v="C2"/>
    <s v="Ultrathing V2"/>
    <n v="400"/>
    <n v="1196"/>
    <x v="2"/>
    <x v="6"/>
  </r>
  <r>
    <n v="575"/>
    <s v="Shanelle"/>
    <s v="Leon"/>
    <s v="Miss"/>
    <s v="F"/>
    <n v="30"/>
    <s v="Langton Villas"/>
    <s v="Berriedale"/>
    <x v="313"/>
    <n v="30"/>
    <s v="C2"/>
    <s v="Ultrathing V2"/>
    <n v="600"/>
    <n v="1794.0000000000002"/>
    <x v="1"/>
    <x v="4"/>
  </r>
  <r>
    <n v="576"/>
    <s v="Carl"/>
    <s v="Stacy"/>
    <s v="Miss"/>
    <s v="F"/>
    <n v="90"/>
    <s v="Single Place"/>
    <s v="Chatham"/>
    <x v="443"/>
    <n v="80"/>
    <s v="C1"/>
    <s v="Ultrathing V1"/>
    <n v="1360"/>
    <n v="2706.4"/>
    <x v="2"/>
    <x v="4"/>
  </r>
  <r>
    <n v="577"/>
    <s v="Lorean"/>
    <s v="Cochran"/>
    <s v="Miss"/>
    <s v="F"/>
    <n v="30"/>
    <s v="Parkington Cottages"/>
    <s v="Christchurch"/>
    <x v="444"/>
    <n v="76"/>
    <s v="C4"/>
    <s v="Ultrathing V4"/>
    <n v="1824"/>
    <n v="7277.76"/>
    <x v="2"/>
    <x v="7"/>
  </r>
  <r>
    <n v="578"/>
    <s v="Sydney"/>
    <s v="Walter"/>
    <s v="Miss"/>
    <s v="F"/>
    <n v="60"/>
    <s v="Florence Cottages"/>
    <s v="Walton On The Naze"/>
    <x v="110"/>
    <n v="39"/>
    <s v="A3"/>
    <s v="Megawidget L"/>
    <n v="936"/>
    <n v="1488.24"/>
    <x v="1"/>
    <x v="1"/>
  </r>
  <r>
    <n v="579"/>
    <s v="Bea"/>
    <s v="Avila"/>
    <s v="Ms"/>
    <s v="F"/>
    <n v="90"/>
    <s v="Allhallows Lane"/>
    <s v="Isle Of Harris"/>
    <x v="445"/>
    <n v="10"/>
    <s v="A1"/>
    <s v="Megawidget S"/>
    <n v="240"/>
    <n v="189.60000000000002"/>
    <x v="2"/>
    <x v="11"/>
  </r>
  <r>
    <n v="580"/>
    <s v="Alyssa"/>
    <s v="Benavides"/>
    <s v="Miss"/>
    <s v="F"/>
    <n v="30"/>
    <s v="Eagle Cottages"/>
    <s v="Saltburn-By-The-Sea"/>
    <x v="446"/>
    <n v="91"/>
    <s v="A1"/>
    <s v="Megawidget S"/>
    <n v="2184"/>
    <n v="1725.3600000000001"/>
    <x v="0"/>
    <x v="5"/>
  </r>
  <r>
    <n v="581"/>
    <s v="Delana"/>
    <s v="Beltran"/>
    <s v="Miss"/>
    <s v="F"/>
    <n v="90"/>
    <s v="Albemarle"/>
    <s v="St. Neots"/>
    <x v="447"/>
    <n v="33"/>
    <s v="D"/>
    <s v="Gigastuff"/>
    <n v="594"/>
    <n v="1122.6599999999999"/>
    <x v="0"/>
    <x v="7"/>
  </r>
  <r>
    <n v="582"/>
    <s v="Marguerita"/>
    <s v="Slaughter"/>
    <s v="Miss"/>
    <s v="F"/>
    <n v="30"/>
    <s v="Devonport Cottages"/>
    <s v="Great Missenden"/>
    <x v="448"/>
    <n v="85"/>
    <s v="C1"/>
    <s v="Ultrathing V1"/>
    <n v="1445"/>
    <n v="2875.55"/>
    <x v="1"/>
    <x v="4"/>
  </r>
  <r>
    <n v="583"/>
    <s v="Burma"/>
    <s v="Sanderson"/>
    <s v="Miss"/>
    <s v="F"/>
    <n v="30"/>
    <s v="Compton House"/>
    <s v="Bromsgrove"/>
    <x v="266"/>
    <n v="11"/>
    <s v="C2"/>
    <s v="Ultrathing V2"/>
    <n v="220"/>
    <n v="657.80000000000007"/>
    <x v="2"/>
    <x v="11"/>
  </r>
  <r>
    <n v="584"/>
    <s v="Christi"/>
    <s v="Evans"/>
    <s v="Miss"/>
    <s v="F"/>
    <n v="60"/>
    <s v="Monmouth Court"/>
    <s v="Ibstock"/>
    <x v="449"/>
    <n v="93"/>
    <s v="A1"/>
    <s v="Megawidget S"/>
    <n v="2232"/>
    <n v="1763.28"/>
    <x v="2"/>
    <x v="9"/>
  </r>
  <r>
    <n v="585"/>
    <s v="Delpha"/>
    <s v="Oneil"/>
    <s v="Mrs"/>
    <s v="F"/>
    <n v="30"/>
    <s v="Hardwicks Way"/>
    <s v="Abingdon"/>
    <x v="450"/>
    <n v="4"/>
    <s v="D"/>
    <s v="Gigastuff"/>
    <n v="72"/>
    <n v="136.07999999999998"/>
    <x v="2"/>
    <x v="3"/>
  </r>
  <r>
    <n v="586"/>
    <s v="Oda"/>
    <s v="Lancaster"/>
    <s v="Miss"/>
    <s v="F"/>
    <n v="90"/>
    <s v="Providence Court"/>
    <s v="West Kilbride"/>
    <x v="451"/>
    <n v="11"/>
    <s v="A1"/>
    <s v="Megawidget S"/>
    <n v="264"/>
    <n v="208.56"/>
    <x v="1"/>
    <x v="11"/>
  </r>
  <r>
    <n v="587"/>
    <s v="Oda"/>
    <s v="Bourgeois"/>
    <s v="Mrs"/>
    <s v="F"/>
    <n v="90"/>
    <s v="Ashburton Terrace"/>
    <s v="Augher"/>
    <x v="452"/>
    <n v="30"/>
    <s v="C3"/>
    <s v="Ultrathing V3"/>
    <n v="720"/>
    <n v="2512.8000000000002"/>
    <x v="1"/>
    <x v="1"/>
  </r>
  <r>
    <n v="588"/>
    <s v="Cornelia"/>
    <s v="Ziegler"/>
    <s v="Miss"/>
    <s v="F"/>
    <n v="60"/>
    <s v="Lee Place"/>
    <s v="Prestatyn"/>
    <x v="453"/>
    <n v="79"/>
    <s v="E"/>
    <s v="Superwossname"/>
    <n v="1580"/>
    <n v="4913.8"/>
    <x v="1"/>
    <x v="4"/>
  </r>
  <r>
    <n v="589"/>
    <s v="Chassidy"/>
    <s v="Self"/>
    <s v="Miss"/>
    <s v="F"/>
    <n v="60"/>
    <s v="Shirebrook Road"/>
    <s v="Dorking"/>
    <x v="454"/>
    <n v="51"/>
    <s v="C2"/>
    <s v="Ultrathing V2"/>
    <n v="1020"/>
    <n v="3049.8"/>
    <x v="1"/>
    <x v="3"/>
  </r>
  <r>
    <n v="590"/>
    <s v="Shaneka"/>
    <s v="Kirkland"/>
    <s v="Miss"/>
    <s v="F"/>
    <n v="30"/>
    <s v="Gardnor Road"/>
    <s v="Battle"/>
    <x v="455"/>
    <n v="40"/>
    <s v="C4"/>
    <s v="Ultrathing V4"/>
    <n v="960"/>
    <n v="3830.4"/>
    <x v="2"/>
    <x v="9"/>
  </r>
  <r>
    <n v="591"/>
    <s v="Nicky"/>
    <s v="Laird"/>
    <s v="Miss"/>
    <s v="F"/>
    <n v="30"/>
    <s v="Piedmont Road"/>
    <s v="New Malden"/>
    <x v="456"/>
    <n v="82"/>
    <s v="C1"/>
    <s v="Ultrathing V1"/>
    <n v="1394"/>
    <n v="2774.06"/>
    <x v="0"/>
    <x v="10"/>
  </r>
  <r>
    <n v="592"/>
    <s v="Christian"/>
    <s v="Raines"/>
    <s v="Mrs"/>
    <s v="F"/>
    <n v="90"/>
    <s v="Wells Cottages"/>
    <s v="Dalwhinnie"/>
    <x v="406"/>
    <n v="97"/>
    <s v="A1"/>
    <s v="Megawidget S"/>
    <n v="2328"/>
    <n v="1839.1200000000001"/>
    <x v="2"/>
    <x v="2"/>
  </r>
  <r>
    <n v="593"/>
    <s v="Takisha"/>
    <s v="Hamlin"/>
    <s v="Miss"/>
    <s v="F"/>
    <n v="30"/>
    <s v="Brouncker Road"/>
    <s v="Todmorden"/>
    <x v="44"/>
    <n v="28"/>
    <s v="C3"/>
    <s v="Ultrathing V3"/>
    <n v="672"/>
    <n v="2345.2800000000002"/>
    <x v="1"/>
    <x v="7"/>
  </r>
  <r>
    <n v="594"/>
    <s v="Tamie"/>
    <s v="Hooks"/>
    <s v="Miss"/>
    <s v="F"/>
    <n v="90"/>
    <s v="Robinsons Terrace"/>
    <s v="Newbiggin-By-The-Sea"/>
    <x v="176"/>
    <n v="28"/>
    <s v="C1"/>
    <s v="Ultrathing V1"/>
    <n v="476"/>
    <n v="947.24"/>
    <x v="2"/>
    <x v="4"/>
  </r>
  <r>
    <n v="595"/>
    <s v="Belinda"/>
    <s v="Payne"/>
    <s v="Miss"/>
    <s v="F"/>
    <n v="60"/>
    <s v="Eden Place"/>
    <s v="North Ferriby"/>
    <x v="457"/>
    <n v="45"/>
    <s v="A1"/>
    <s v="Megawidget S"/>
    <n v="1080"/>
    <n v="853.2"/>
    <x v="1"/>
    <x v="0"/>
  </r>
  <r>
    <n v="596"/>
    <s v="Delora"/>
    <s v="Rice"/>
    <s v="Mrs"/>
    <s v="F"/>
    <n v="90"/>
    <s v="Kingfisher Close"/>
    <s v="Cambridgeshire"/>
    <x v="458"/>
    <n v="94"/>
    <s v="A2"/>
    <s v="Megawidget M"/>
    <n v="2256"/>
    <n v="2684.64"/>
    <x v="0"/>
    <x v="3"/>
  </r>
  <r>
    <n v="597"/>
    <s v="Kimiko"/>
    <s v="Patel"/>
    <s v="Mrs"/>
    <s v="F"/>
    <n v="30"/>
    <s v="Waddington Street"/>
    <s v="Rugby"/>
    <x v="296"/>
    <n v="25"/>
    <s v="A2"/>
    <s v="Megawidget M"/>
    <n v="600"/>
    <n v="714"/>
    <x v="0"/>
    <x v="4"/>
  </r>
  <r>
    <n v="598"/>
    <s v="Albina"/>
    <s v="Nielsen"/>
    <s v="Miss"/>
    <s v="F"/>
    <n v="90"/>
    <s v="Widley Road"/>
    <s v="Burry Port"/>
    <x v="459"/>
    <n v="4"/>
    <s v="D"/>
    <s v="Gigastuff"/>
    <n v="72"/>
    <n v="136.07999999999998"/>
    <x v="1"/>
    <x v="1"/>
  </r>
  <r>
    <n v="599"/>
    <s v="Lavona"/>
    <s v="Hilton"/>
    <s v="Ms"/>
    <s v="F"/>
    <n v="30"/>
    <s v="Clapham Place"/>
    <s v="South Yorkshire"/>
    <x v="460"/>
    <n v="8"/>
    <s v="A3"/>
    <s v="Megawidget L"/>
    <n v="192"/>
    <n v="305.28000000000003"/>
    <x v="0"/>
    <x v="6"/>
  </r>
  <r>
    <n v="600"/>
    <s v="Keiko"/>
    <s v="Mathis"/>
    <s v="Prof"/>
    <s v="F"/>
    <n v="60"/>
    <s v="Argyle Road"/>
    <s v="Lybster"/>
    <x v="461"/>
    <n v="71"/>
    <s v="E"/>
    <s v="Superwossname"/>
    <n v="1420"/>
    <n v="4416.2"/>
    <x v="0"/>
    <x v="4"/>
  </r>
  <r>
    <n v="601"/>
    <s v="George"/>
    <s v="Mooney"/>
    <s v="Ms"/>
    <s v="F"/>
    <n v="30"/>
    <s v="St Hughs"/>
    <s v="Ballater"/>
    <x v="130"/>
    <n v="20"/>
    <s v="A1"/>
    <s v="Megawidget S"/>
    <n v="480"/>
    <n v="379.20000000000005"/>
    <x v="1"/>
    <x v="3"/>
  </r>
  <r>
    <n v="602"/>
    <s v="Jolynn"/>
    <s v="Yeager"/>
    <s v="Miss"/>
    <s v="F"/>
    <n v="60"/>
    <s v="Woodbine Place"/>
    <s v="Westbury"/>
    <x v="462"/>
    <n v="25"/>
    <s v="C2"/>
    <s v="Ultrathing V2"/>
    <n v="500"/>
    <n v="1495"/>
    <x v="0"/>
    <x v="3"/>
  </r>
  <r>
    <n v="603"/>
    <s v="Dessie"/>
    <s v="Peacock"/>
    <s v="Miss"/>
    <s v="F"/>
    <n v="30"/>
    <s v="Monro Place"/>
    <s v="Pencader"/>
    <x v="112"/>
    <n v="28"/>
    <s v="E"/>
    <s v="Superwossname"/>
    <n v="560"/>
    <n v="1741.6"/>
    <x v="2"/>
    <x v="11"/>
  </r>
  <r>
    <n v="604"/>
    <s v="Delores"/>
    <s v="Diaz"/>
    <s v="Miss"/>
    <s v="F"/>
    <n v="30"/>
    <s v="Bateman'S Buildings"/>
    <s v="Selkirk"/>
    <x v="320"/>
    <n v="28"/>
    <s v="D"/>
    <s v="Gigastuff"/>
    <n v="504"/>
    <n v="952.56"/>
    <x v="2"/>
    <x v="5"/>
  </r>
  <r>
    <n v="605"/>
    <s v="Jacquelynn"/>
    <s v="Bloom"/>
    <s v="Mrs"/>
    <s v="F"/>
    <n v="30"/>
    <s v="Appletree Close"/>
    <s v="Banff"/>
    <x v="307"/>
    <n v="33"/>
    <s v="B"/>
    <s v="Hyperwotsit"/>
    <n v="660"/>
    <n v="1326.6"/>
    <x v="2"/>
    <x v="2"/>
  </r>
  <r>
    <n v="606"/>
    <s v="Tamica"/>
    <s v="Hedrick"/>
    <s v="Mrs"/>
    <s v="F"/>
    <n v="30"/>
    <s v="Danecroft Road"/>
    <s v="Fortrose"/>
    <x v="463"/>
    <n v="24"/>
    <s v="A3"/>
    <s v="Megawidget L"/>
    <n v="576"/>
    <n v="915.84"/>
    <x v="2"/>
    <x v="7"/>
  </r>
  <r>
    <n v="607"/>
    <s v="Orpha"/>
    <s v="Earl"/>
    <s v="Miss"/>
    <s v="F"/>
    <n v="60"/>
    <s v="Brook St"/>
    <s v="Laurencekirk"/>
    <x v="464"/>
    <n v="74"/>
    <s v="C1"/>
    <s v="Ultrathing V1"/>
    <n v="1258"/>
    <n v="2503.42"/>
    <x v="0"/>
    <x v="1"/>
  </r>
  <r>
    <n v="608"/>
    <s v="Felisha"/>
    <s v="Coffman"/>
    <s v="Ms"/>
    <s v="F"/>
    <n v="60"/>
    <s v="Fitzgeorge Avenue"/>
    <s v="Cranleigh"/>
    <x v="465"/>
    <n v="17"/>
    <s v="C4"/>
    <s v="Ultrathing V4"/>
    <n v="408"/>
    <n v="1627.92"/>
    <x v="0"/>
    <x v="2"/>
  </r>
  <r>
    <n v="609"/>
    <s v="Tyra"/>
    <s v="Henley"/>
    <s v="Miss"/>
    <s v="F"/>
    <n v="30"/>
    <s v="Sawkins Close"/>
    <s v="Sunderland"/>
    <x v="371"/>
    <n v="71"/>
    <s v="A2"/>
    <s v="Megawidget M"/>
    <n v="1704"/>
    <n v="2027.76"/>
    <x v="1"/>
    <x v="8"/>
  </r>
  <r>
    <n v="610"/>
    <s v="Cammy"/>
    <s v="Kendall"/>
    <s v="Miss"/>
    <s v="F"/>
    <n v="30"/>
    <s v="Chiltern Court"/>
    <s v="Sidmouth"/>
    <x v="466"/>
    <n v="61"/>
    <s v="C2"/>
    <s v="Ultrathing V2"/>
    <n v="1220"/>
    <n v="3647.8"/>
    <x v="2"/>
    <x v="6"/>
  </r>
  <r>
    <n v="611"/>
    <s v="Emelia"/>
    <s v="Hull"/>
    <s v="Ms"/>
    <s v="F"/>
    <n v="90"/>
    <s v="Birchen Close"/>
    <s v="Pentre"/>
    <x v="467"/>
    <n v="80"/>
    <s v="A3"/>
    <s v="Megawidget L"/>
    <n v="1920"/>
    <n v="3052.8"/>
    <x v="0"/>
    <x v="7"/>
  </r>
  <r>
    <n v="612"/>
    <s v="Sherry"/>
    <s v="Gill"/>
    <s v="Miss"/>
    <s v="F"/>
    <n v="30"/>
    <s v="Elm Field"/>
    <s v="Llanrhystud"/>
    <x v="449"/>
    <n v="92"/>
    <s v="C2"/>
    <s v="Ultrathing V2"/>
    <n v="1840"/>
    <n v="5501.6"/>
    <x v="2"/>
    <x v="9"/>
  </r>
  <r>
    <n v="613"/>
    <s v="Hisako"/>
    <s v="Yeager"/>
    <s v="Ms"/>
    <s v="F"/>
    <n v="90"/>
    <s v="Wilsons Court"/>
    <s v="Woodhall Spa"/>
    <x v="468"/>
    <n v="82"/>
    <s v="C4"/>
    <s v="Ultrathing V4"/>
    <n v="1968"/>
    <n v="7852.3200000000006"/>
    <x v="2"/>
    <x v="4"/>
  </r>
  <r>
    <n v="614"/>
    <s v="Marshall"/>
    <s v="Byers"/>
    <s v="Miss"/>
    <s v="F"/>
    <n v="90"/>
    <s v="Neathouse Buildings"/>
    <s v="Marianglas"/>
    <x v="48"/>
    <n v="72"/>
    <s v="E"/>
    <s v="Superwossname"/>
    <n v="1440"/>
    <n v="4478.3999999999996"/>
    <x v="2"/>
    <x v="11"/>
  </r>
  <r>
    <n v="615"/>
    <s v="Dierdre"/>
    <s v="Salgado"/>
    <s v="Mrs"/>
    <s v="F"/>
    <n v="30"/>
    <s v="Clover Close"/>
    <s v="Ashington"/>
    <x v="469"/>
    <n v="93"/>
    <s v="C2"/>
    <s v="Ultrathing V2"/>
    <n v="1860"/>
    <n v="5561.4000000000005"/>
    <x v="1"/>
    <x v="0"/>
  </r>
  <r>
    <n v="616"/>
    <s v="Cherri"/>
    <s v="Marino"/>
    <s v="Miss"/>
    <s v="F"/>
    <n v="90"/>
    <s v="Merton Villas"/>
    <s v="Caterham"/>
    <x v="470"/>
    <n v="62"/>
    <s v="C3"/>
    <s v="Ultrathing V3"/>
    <n v="1488"/>
    <n v="5193.12"/>
    <x v="1"/>
    <x v="4"/>
  </r>
  <r>
    <n v="617"/>
    <s v="Elidia"/>
    <s v="Sosa"/>
    <s v="Miss"/>
    <s v="F"/>
    <n v="60"/>
    <s v="Kipling Street"/>
    <s v="Reigate"/>
    <x v="425"/>
    <n v="2"/>
    <s v="C2"/>
    <s v="Ultrathing V2"/>
    <n v="40"/>
    <n v="119.60000000000001"/>
    <x v="1"/>
    <x v="9"/>
  </r>
  <r>
    <n v="618"/>
    <s v="Susann"/>
    <s v="Huggins"/>
    <s v="Mrs"/>
    <s v="F"/>
    <n v="30"/>
    <s v="Hare Place"/>
    <s v="Honiton"/>
    <x v="471"/>
    <n v="21"/>
    <s v="E"/>
    <s v="Superwossname"/>
    <n v="420"/>
    <n v="1306.2"/>
    <x v="2"/>
    <x v="8"/>
  </r>
  <r>
    <n v="619"/>
    <s v="Shenika"/>
    <s v="Juarez"/>
    <s v="Miss"/>
    <s v="F"/>
    <n v="60"/>
    <s v="Allenbury Road"/>
    <s v="Midhurst"/>
    <x v="472"/>
    <n v="25"/>
    <s v="C1"/>
    <s v="Ultrathing V1"/>
    <n v="425"/>
    <n v="845.75"/>
    <x v="2"/>
    <x v="10"/>
  </r>
  <r>
    <n v="620"/>
    <s v="Shonta"/>
    <s v="Eastman"/>
    <s v="Mrs"/>
    <s v="F"/>
    <n v="60"/>
    <s v="Matchless Drive"/>
    <s v="Market Rasen"/>
    <x v="473"/>
    <n v="31"/>
    <s v="A3"/>
    <s v="Megawidget L"/>
    <n v="744"/>
    <n v="1182.96"/>
    <x v="1"/>
    <x v="7"/>
  </r>
  <r>
    <n v="621"/>
    <s v="Shawna"/>
    <s v="Silver"/>
    <s v="Mrs"/>
    <s v="F"/>
    <n v="60"/>
    <s v="Turpins Yard"/>
    <s v="Kirkwall"/>
    <x v="474"/>
    <n v="4"/>
    <s v="C3"/>
    <s v="Ultrathing V3"/>
    <n v="96"/>
    <n v="335.04"/>
    <x v="2"/>
    <x v="6"/>
  </r>
  <r>
    <n v="622"/>
    <s v="Isobel"/>
    <s v="Paige"/>
    <s v="Miss"/>
    <s v="F"/>
    <n v="90"/>
    <s v="School: Jewish"/>
    <s v="Bakewell"/>
    <x v="336"/>
    <n v="45"/>
    <s v="E"/>
    <s v="Superwossname"/>
    <n v="900"/>
    <n v="2799"/>
    <x v="0"/>
    <x v="4"/>
  </r>
  <r>
    <n v="623"/>
    <s v="Denise"/>
    <s v="Richey"/>
    <s v="Miss"/>
    <s v="F"/>
    <n v="90"/>
    <s v="Glenview"/>
    <s v="Dunbar"/>
    <x v="475"/>
    <n v="2"/>
    <s v="C2"/>
    <s v="Ultrathing V2"/>
    <n v="40"/>
    <n v="119.60000000000001"/>
    <x v="0"/>
    <x v="7"/>
  </r>
  <r>
    <n v="624"/>
    <s v="In"/>
    <s v="Gray"/>
    <s v="Mrs"/>
    <s v="F"/>
    <n v="90"/>
    <s v="South Elder"/>
    <s v="Brixham"/>
    <x v="27"/>
    <n v="59"/>
    <s v="A1"/>
    <s v="Megawidget S"/>
    <n v="1416"/>
    <n v="1118.6400000000001"/>
    <x v="0"/>
    <x v="8"/>
  </r>
  <r>
    <n v="625"/>
    <s v="Keena"/>
    <s v="Pollock"/>
    <s v="Miss"/>
    <s v="F"/>
    <n v="60"/>
    <s v="Riverview Road"/>
    <s v="Leiston"/>
    <x v="469"/>
    <n v="53"/>
    <s v="C4"/>
    <s v="Ultrathing V4"/>
    <n v="1272"/>
    <n v="5075.2800000000007"/>
    <x v="1"/>
    <x v="0"/>
  </r>
  <r>
    <n v="626"/>
    <s v="Janine"/>
    <s v="Langston"/>
    <s v="Mrs"/>
    <s v="F"/>
    <n v="30"/>
    <s v="Williams Close"/>
    <s v="Bishop'S Stortford"/>
    <x v="476"/>
    <n v="13"/>
    <s v="B"/>
    <s v="Hyperwotsit"/>
    <n v="260"/>
    <n v="522.59999999999991"/>
    <x v="0"/>
    <x v="7"/>
  </r>
  <r>
    <n v="627"/>
    <s v="Loma"/>
    <s v="Rivas"/>
    <s v="Miss"/>
    <s v="F"/>
    <n v="60"/>
    <s v="Wittenham Way"/>
    <s v="Hope Valley"/>
    <x v="477"/>
    <n v="13"/>
    <s v="D"/>
    <s v="Gigastuff"/>
    <n v="234"/>
    <n v="442.26"/>
    <x v="0"/>
    <x v="5"/>
  </r>
  <r>
    <n v="628"/>
    <s v="Lilia"/>
    <s v="Odonnell"/>
    <s v="Miss"/>
    <s v="F"/>
    <n v="90"/>
    <s v="Leonard Cottages"/>
    <s v="Ballyclare"/>
    <x v="478"/>
    <n v="8"/>
    <s v="C4"/>
    <s v="Ultrathing V4"/>
    <n v="192"/>
    <n v="766.08"/>
    <x v="2"/>
    <x v="2"/>
  </r>
  <r>
    <n v="629"/>
    <s v="Marilee"/>
    <s v="Crouch"/>
    <s v="Mrs"/>
    <s v="F"/>
    <n v="30"/>
    <s v="Cooper's Road"/>
    <s v="Sale"/>
    <x v="384"/>
    <n v="52"/>
    <s v="A3"/>
    <s v="Megawidget L"/>
    <n v="1248"/>
    <n v="1984.3200000000002"/>
    <x v="0"/>
    <x v="0"/>
  </r>
  <r>
    <n v="630"/>
    <s v="Mitzie"/>
    <s v="Hunter"/>
    <s v="Miss"/>
    <s v="F"/>
    <n v="90"/>
    <s v="Moresby Road"/>
    <s v="Chathill"/>
    <x v="479"/>
    <n v="64"/>
    <s v="C2"/>
    <s v="Ultrathing V2"/>
    <n v="1280"/>
    <n v="3827.2000000000003"/>
    <x v="0"/>
    <x v="4"/>
  </r>
  <r>
    <n v="631"/>
    <s v="Mercedes"/>
    <s v="Wiseman"/>
    <s v="Mrs"/>
    <s v="F"/>
    <n v="90"/>
    <s v="Station Estate"/>
    <s v="Ruislip"/>
    <x v="480"/>
    <n v="62"/>
    <s v="C3"/>
    <s v="Ultrathing V3"/>
    <n v="1488"/>
    <n v="5193.12"/>
    <x v="2"/>
    <x v="10"/>
  </r>
  <r>
    <n v="632"/>
    <s v="Marissa"/>
    <s v="Hunter"/>
    <s v="Mrs"/>
    <s v="F"/>
    <n v="60"/>
    <s v="Cliveden Place"/>
    <s v="Seaford"/>
    <x v="481"/>
    <n v="87"/>
    <s v="C2"/>
    <s v="Ultrathing V2"/>
    <n v="1740"/>
    <n v="5202.6000000000004"/>
    <x v="0"/>
    <x v="2"/>
  </r>
  <r>
    <n v="633"/>
    <s v="Tennille"/>
    <s v="Alfaro"/>
    <s v="Mrs"/>
    <s v="F"/>
    <n v="90"/>
    <s v="Linden Lea"/>
    <s v="Port Isaac"/>
    <x v="482"/>
    <n v="94"/>
    <s v="D"/>
    <s v="Gigastuff"/>
    <n v="1692"/>
    <n v="3197.8799999999997"/>
    <x v="1"/>
    <x v="2"/>
  </r>
  <r>
    <n v="634"/>
    <s v="leann"/>
    <s v="Brunson"/>
    <s v="Miss"/>
    <s v="F"/>
    <n v="90"/>
    <s v="Gordonbrock Road"/>
    <s v="Scunthorpe"/>
    <x v="483"/>
    <n v="69"/>
    <s v="E"/>
    <s v="Superwossname"/>
    <n v="1380"/>
    <n v="4291.8"/>
    <x v="0"/>
    <x v="4"/>
  </r>
  <r>
    <n v="635"/>
    <s v="Magdalene"/>
    <s v="Vang"/>
    <s v="Mrs"/>
    <s v="F"/>
    <n v="90"/>
    <s v="Shoolhouse"/>
    <s v="Paignton"/>
    <x v="484"/>
    <n v="19"/>
    <s v="B"/>
    <s v="Hyperwotsit"/>
    <n v="380"/>
    <n v="763.8"/>
    <x v="1"/>
    <x v="9"/>
  </r>
  <r>
    <n v="636"/>
    <s v="Hellen"/>
    <s v="Leon"/>
    <s v="Miss"/>
    <s v="F"/>
    <n v="60"/>
    <s v="Woodcote Place"/>
    <s v="Malpas"/>
    <x v="309"/>
    <n v="13"/>
    <s v="C2"/>
    <s v="Ultrathing V2"/>
    <n v="260"/>
    <n v="777.40000000000009"/>
    <x v="2"/>
    <x v="9"/>
  </r>
  <r>
    <n v="637"/>
    <s v="Josefa"/>
    <s v="Stallings"/>
    <s v="Miss"/>
    <s v="F"/>
    <n v="30"/>
    <s v="Lisban Street"/>
    <s v="Cranbrook"/>
    <x v="485"/>
    <n v="10"/>
    <s v="A2"/>
    <s v="Megawidget M"/>
    <n v="240"/>
    <n v="285.59999999999997"/>
    <x v="1"/>
    <x v="7"/>
  </r>
  <r>
    <n v="638"/>
    <s v="Bev"/>
    <s v="Donnelly"/>
    <s v="Mrs"/>
    <s v="F"/>
    <n v="30"/>
    <s v="Erewash Terrace"/>
    <s v="Livingston"/>
    <x v="250"/>
    <n v="75"/>
    <s v="C2"/>
    <s v="Ultrathing V2"/>
    <n v="1500"/>
    <n v="4485"/>
    <x v="1"/>
    <x v="1"/>
  </r>
  <r>
    <n v="639"/>
    <s v="Risa"/>
    <s v="Dillard"/>
    <s v="Miss"/>
    <s v="F"/>
    <n v="30"/>
    <s v="Bakers Mews"/>
    <s v="Caernarfon"/>
    <x v="486"/>
    <n v="62"/>
    <s v="A1"/>
    <s v="Megawidget S"/>
    <n v="1488"/>
    <n v="1175.52"/>
    <x v="2"/>
    <x v="1"/>
  </r>
  <r>
    <n v="640"/>
    <s v="Josephine"/>
    <s v="Hagen"/>
    <s v="Mrs"/>
    <s v="F"/>
    <n v="90"/>
    <s v="Cressfield Close"/>
    <s v="Smethwick"/>
    <x v="487"/>
    <n v="48"/>
    <s v="A3"/>
    <s v="Megawidget L"/>
    <n v="1152"/>
    <n v="1831.68"/>
    <x v="0"/>
    <x v="11"/>
  </r>
  <r>
    <n v="641"/>
    <s v="Kristen"/>
    <s v="Winkler"/>
    <s v="Mrs"/>
    <s v="F"/>
    <n v="60"/>
    <s v="Broughton Street"/>
    <s v="Alford"/>
    <x v="488"/>
    <n v="20"/>
    <s v="A1"/>
    <s v="Megawidget S"/>
    <n v="480"/>
    <n v="379.20000000000005"/>
    <x v="0"/>
    <x v="3"/>
  </r>
  <r>
    <n v="642"/>
    <s v="Slyvia"/>
    <s v="Blanchard"/>
    <s v="Miss"/>
    <s v="F"/>
    <n v="60"/>
    <s v="Hillcrest Close"/>
    <s v="Whitstable"/>
    <x v="278"/>
    <n v="52"/>
    <s v="D"/>
    <s v="Gigastuff"/>
    <n v="936"/>
    <n v="1769.04"/>
    <x v="1"/>
    <x v="10"/>
  </r>
  <r>
    <n v="643"/>
    <s v="Candyce"/>
    <s v="Deal"/>
    <s v="Miss"/>
    <s v="F"/>
    <n v="30"/>
    <s v="Lumley Street"/>
    <s v="Northamptonshire"/>
    <x v="489"/>
    <n v="40"/>
    <s v="D"/>
    <s v="Gigastuff"/>
    <n v="720"/>
    <n v="1360.8"/>
    <x v="1"/>
    <x v="1"/>
  </r>
  <r>
    <n v="644"/>
    <s v="Destiny"/>
    <s v="Duncan"/>
    <s v="Miss"/>
    <s v="F"/>
    <n v="60"/>
    <s v="Aston Road"/>
    <s v="Appin"/>
    <x v="41"/>
    <n v="61"/>
    <s v="A1"/>
    <s v="Megawidget S"/>
    <n v="1464"/>
    <n v="1156.56"/>
    <x v="0"/>
    <x v="10"/>
  </r>
  <r>
    <n v="645"/>
    <s v="Helen"/>
    <s v="Lacy"/>
    <s v="Mrs"/>
    <s v="F"/>
    <n v="90"/>
    <s v="Rowena Crescent"/>
    <s v="Newcastleton"/>
    <x v="490"/>
    <n v="82"/>
    <s v="A2"/>
    <s v="Megawidget M"/>
    <n v="1968"/>
    <n v="2341.92"/>
    <x v="0"/>
    <x v="2"/>
  </r>
  <r>
    <n v="646"/>
    <s v="Liz"/>
    <s v="Gallo"/>
    <s v="Dr"/>
    <s v="F"/>
    <n v="60"/>
    <s v="Dorchester Court"/>
    <s v="Etchingham"/>
    <x v="491"/>
    <n v="50"/>
    <s v="C3"/>
    <s v="Ultrathing V3"/>
    <n v="1200"/>
    <n v="4188"/>
    <x v="0"/>
    <x v="7"/>
  </r>
  <r>
    <n v="647"/>
    <s v="Lesley"/>
    <s v="Berger"/>
    <s v="Mrs"/>
    <s v="F"/>
    <n v="90"/>
    <s v="Pembroke Yard"/>
    <s v="Blairgowrie"/>
    <x v="492"/>
    <n v="13"/>
    <s v="C1"/>
    <s v="Ultrathing V1"/>
    <n v="221"/>
    <n v="439.79"/>
    <x v="1"/>
    <x v="4"/>
  </r>
  <r>
    <n v="648"/>
    <s v="Marg"/>
    <s v="Brock"/>
    <s v="Mrs"/>
    <s v="F"/>
    <n v="90"/>
    <s v="Northcott Avenue"/>
    <s v="Sleaford"/>
    <x v="493"/>
    <n v="69"/>
    <s v="A1"/>
    <s v="Megawidget S"/>
    <n v="1656"/>
    <n v="1308.24"/>
    <x v="2"/>
    <x v="10"/>
  </r>
  <r>
    <n v="649"/>
    <s v="Ida"/>
    <s v="Pryor"/>
    <s v="Miss"/>
    <s v="F"/>
    <n v="60"/>
    <s v="Archer Place"/>
    <s v="Wylam"/>
    <x v="494"/>
    <n v="47"/>
    <s v="C4"/>
    <s v="Ultrathing V4"/>
    <n v="1128"/>
    <n v="4500.72"/>
    <x v="0"/>
    <x v="6"/>
  </r>
  <r>
    <n v="650"/>
    <s v="Chantal"/>
    <s v="Rosen"/>
    <s v="Mrs"/>
    <s v="F"/>
    <n v="30"/>
    <s v="Condray Place"/>
    <s v="New Quay"/>
    <x v="328"/>
    <n v="44"/>
    <s v="C1"/>
    <s v="Ultrathing V1"/>
    <n v="748"/>
    <n v="1488.52"/>
    <x v="0"/>
    <x v="4"/>
  </r>
  <r>
    <n v="651"/>
    <s v="Rochelle"/>
    <s v="Beach"/>
    <s v="Miss"/>
    <s v="F"/>
    <n v="30"/>
    <s v="Marshalls Pottery"/>
    <s v="Milford Haven"/>
    <x v="495"/>
    <n v="5"/>
    <s v="C3"/>
    <s v="Ultrathing V3"/>
    <n v="120"/>
    <n v="418.8"/>
    <x v="2"/>
    <x v="10"/>
  </r>
  <r>
    <n v="652"/>
    <s v="Diamond"/>
    <s v="Murphy"/>
    <s v="Miss"/>
    <s v="F"/>
    <n v="90"/>
    <s v="Batty's Yard"/>
    <s v="North Humberside"/>
    <x v="74"/>
    <n v="93"/>
    <s v="A2"/>
    <s v="Megawidget M"/>
    <n v="2232"/>
    <n v="2656.08"/>
    <x v="1"/>
    <x v="4"/>
  </r>
  <r>
    <n v="653"/>
    <s v="Hwa"/>
    <s v="Villa"/>
    <s v="Mrs"/>
    <s v="F"/>
    <n v="60"/>
    <s v="Arthur Terrace"/>
    <s v="Haverhill"/>
    <x v="496"/>
    <n v="99"/>
    <s v="C1"/>
    <s v="Ultrathing V1"/>
    <n v="1683"/>
    <n v="3349.17"/>
    <x v="2"/>
    <x v="5"/>
  </r>
  <r>
    <n v="654"/>
    <s v="Arlette"/>
    <s v="Dukes"/>
    <s v="Mrs"/>
    <s v="F"/>
    <n v="60"/>
    <s v="Central Park"/>
    <s v="Riding Mill"/>
    <x v="497"/>
    <n v="85"/>
    <s v="A1"/>
    <s v="Megawidget S"/>
    <n v="2040"/>
    <n v="1611.6000000000001"/>
    <x v="0"/>
    <x v="5"/>
  </r>
  <r>
    <n v="655"/>
    <s v="Dominga"/>
    <s v="Sharpe"/>
    <s v="Mrs"/>
    <s v="F"/>
    <n v="30"/>
    <s v="Ralston Street"/>
    <s v="Shepton Mallet"/>
    <x v="498"/>
    <n v="52"/>
    <s v="D"/>
    <s v="Gigastuff"/>
    <n v="936"/>
    <n v="1769.04"/>
    <x v="2"/>
    <x v="1"/>
  </r>
  <r>
    <n v="656"/>
    <s v="Shanta"/>
    <s v="Lusk"/>
    <s v="Miss"/>
    <s v="F"/>
    <n v="30"/>
    <s v="Heathway Court"/>
    <s v="Teignmouth"/>
    <x v="499"/>
    <n v="5"/>
    <s v="C3"/>
    <s v="Ultrathing V3"/>
    <n v="120"/>
    <n v="418.8"/>
    <x v="2"/>
    <x v="9"/>
  </r>
  <r>
    <n v="657"/>
    <s v="Dyan"/>
    <s v="Chang"/>
    <s v="Mrs"/>
    <s v="F"/>
    <n v="30"/>
    <s v="Acacia Close"/>
    <s v="Blackpool"/>
    <x v="500"/>
    <n v="19"/>
    <s v="C2"/>
    <s v="Ultrathing V2"/>
    <n v="380"/>
    <n v="1136.2"/>
    <x v="0"/>
    <x v="9"/>
  </r>
  <r>
    <n v="658"/>
    <s v="Shirely"/>
    <s v="Burgess"/>
    <s v="Miss"/>
    <s v="F"/>
    <n v="30"/>
    <s v="Winchester Place"/>
    <s v="South Molton"/>
    <x v="133"/>
    <n v="53"/>
    <s v="C3"/>
    <s v="Ultrathing V3"/>
    <n v="1272"/>
    <n v="4439.2800000000007"/>
    <x v="2"/>
    <x v="11"/>
  </r>
  <r>
    <n v="659"/>
    <s v="Florencia"/>
    <s v="Valdez"/>
    <s v="Mrs"/>
    <s v="F"/>
    <n v="30"/>
    <s v="Highbury Terrace"/>
    <s v="Shefford"/>
    <x v="246"/>
    <n v="59"/>
    <s v="B"/>
    <s v="Hyperwotsit"/>
    <n v="1180"/>
    <n v="2371.7999999999997"/>
    <x v="1"/>
    <x v="4"/>
  </r>
  <r>
    <n v="660"/>
    <s v="Adaline"/>
    <s v="Crump"/>
    <s v="Mrs"/>
    <s v="F"/>
    <n v="90"/>
    <s v="Notting Barn"/>
    <s v="Belvedere"/>
    <x v="501"/>
    <n v="75"/>
    <s v="C4"/>
    <s v="Ultrathing V4"/>
    <n v="1800"/>
    <n v="7182"/>
    <x v="2"/>
    <x v="1"/>
  </r>
  <r>
    <n v="661"/>
    <s v="Sherell"/>
    <s v="Sheldon"/>
    <s v="Mrs"/>
    <s v="F"/>
    <n v="30"/>
    <s v="Portland Gardens"/>
    <s v="Moreton-In-Marsh"/>
    <x v="352"/>
    <n v="19"/>
    <s v="A2"/>
    <s v="Megawidget M"/>
    <n v="456"/>
    <n v="542.64"/>
    <x v="0"/>
    <x v="11"/>
  </r>
  <r>
    <n v="662"/>
    <s v="Vannessa"/>
    <s v="Harmon"/>
    <s v="Miss"/>
    <s v="F"/>
    <n v="30"/>
    <s v="Varden Street"/>
    <s v="Markfield"/>
    <x v="165"/>
    <n v="3"/>
    <s v="A1"/>
    <s v="Megawidget S"/>
    <n v="72"/>
    <n v="56.88"/>
    <x v="0"/>
    <x v="11"/>
  </r>
  <r>
    <n v="663"/>
    <s v="Shiela"/>
    <s v="Darling"/>
    <s v="Mrs"/>
    <s v="F"/>
    <n v="90"/>
    <s v="Gernon Road"/>
    <s v="Hampshire"/>
    <x v="204"/>
    <n v="41"/>
    <s v="A3"/>
    <s v="Megawidget L"/>
    <n v="984"/>
    <n v="1564.5600000000002"/>
    <x v="1"/>
    <x v="6"/>
  </r>
  <r>
    <n v="664"/>
    <s v="Arla"/>
    <s v="Kent"/>
    <s v="Miss"/>
    <s v="F"/>
    <n v="60"/>
    <s v="Simpson Drive"/>
    <s v="Berkeley"/>
    <x v="502"/>
    <n v="31"/>
    <s v="C1"/>
    <s v="Ultrathing V1"/>
    <n v="527"/>
    <n v="1048.73"/>
    <x v="1"/>
    <x v="10"/>
  </r>
  <r>
    <n v="665"/>
    <s v="Amada"/>
    <s v="Chavez"/>
    <s v="Mrs"/>
    <s v="F"/>
    <n v="60"/>
    <s v="Barnsbury Park"/>
    <s v="Armagh"/>
    <x v="503"/>
    <n v="5"/>
    <s v="C3"/>
    <s v="Ultrathing V3"/>
    <n v="120"/>
    <n v="418.8"/>
    <x v="0"/>
    <x v="11"/>
  </r>
  <r>
    <n v="666"/>
    <s v="Michaele"/>
    <s v="Hobson"/>
    <s v="Miss"/>
    <s v="F"/>
    <n v="30"/>
    <s v="Derwent Grove"/>
    <s v="Bromsgrove"/>
    <x v="504"/>
    <n v="15"/>
    <s v="B"/>
    <s v="Hyperwotsit"/>
    <n v="300"/>
    <n v="602.99999999999989"/>
    <x v="2"/>
    <x v="6"/>
  </r>
  <r>
    <n v="667"/>
    <s v="Terica"/>
    <s v="Willard"/>
    <s v="Mrs"/>
    <s v="F"/>
    <n v="60"/>
    <s v="Whitehead Close"/>
    <s v="Nantwich"/>
    <x v="490"/>
    <n v="79"/>
    <s v="C3"/>
    <s v="Ultrathing V3"/>
    <n v="1896"/>
    <n v="6617.04"/>
    <x v="0"/>
    <x v="2"/>
  </r>
  <r>
    <n v="668"/>
    <s v="Donnetta"/>
    <s v="Vigil"/>
    <s v="Mrs"/>
    <s v="F"/>
    <n v="60"/>
    <s v="Palfrey Place"/>
    <s v="Llanrwst"/>
    <x v="505"/>
    <n v="96"/>
    <s v="B"/>
    <s v="Hyperwotsit"/>
    <n v="1920"/>
    <n v="3859.2"/>
    <x v="2"/>
    <x v="8"/>
  </r>
  <r>
    <n v="669"/>
    <s v="Artie"/>
    <s v="Vang"/>
    <s v="Mrs"/>
    <s v="F"/>
    <n v="30"/>
    <s v="Homewillow Close"/>
    <s v="Blairgowrie"/>
    <x v="506"/>
    <n v="20"/>
    <s v="A1"/>
    <s v="Megawidget S"/>
    <n v="480"/>
    <n v="379.20000000000005"/>
    <x v="0"/>
    <x v="9"/>
  </r>
  <r>
    <n v="670"/>
    <s v="Lorrie"/>
    <s v="Wu"/>
    <s v="Mrs"/>
    <s v="F"/>
    <n v="90"/>
    <s v="Perceval Avenue"/>
    <s v="Purley"/>
    <x v="507"/>
    <n v="48"/>
    <s v="A3"/>
    <s v="Megawidget L"/>
    <n v="1152"/>
    <n v="1831.68"/>
    <x v="0"/>
    <x v="9"/>
  </r>
  <r>
    <n v="671"/>
    <s v="Missy"/>
    <s v="Cramer"/>
    <s v="Miss"/>
    <s v="F"/>
    <n v="90"/>
    <s v="Ashley Place"/>
    <s v="Llanymynech"/>
    <x v="508"/>
    <n v="68"/>
    <s v="A1"/>
    <s v="Megawidget S"/>
    <n v="1632"/>
    <n v="1289.28"/>
    <x v="2"/>
    <x v="5"/>
  </r>
  <r>
    <n v="672"/>
    <s v="Candyce"/>
    <s v="Downey"/>
    <s v="Mrs"/>
    <s v="F"/>
    <n v="90"/>
    <s v="Deane Street"/>
    <s v="Beaworthy"/>
    <x v="509"/>
    <n v="50"/>
    <s v="C2"/>
    <s v="Ultrathing V2"/>
    <n v="1000"/>
    <n v="2990"/>
    <x v="0"/>
    <x v="8"/>
  </r>
  <r>
    <n v="673"/>
    <s v="Denae"/>
    <s v="Toney"/>
    <s v="Mrs"/>
    <s v="F"/>
    <n v="30"/>
    <s v="Holmleigh"/>
    <s v="Pontyclun"/>
    <x v="510"/>
    <n v="96"/>
    <s v="A1"/>
    <s v="Megawidget S"/>
    <n v="2304"/>
    <n v="1820.16"/>
    <x v="0"/>
    <x v="0"/>
  </r>
  <r>
    <n v="674"/>
    <s v="Yasuko"/>
    <s v="Knapp"/>
    <s v="Miss"/>
    <s v="F"/>
    <n v="60"/>
    <s v="Thistlebrook"/>
    <s v="Dolgellau"/>
    <x v="422"/>
    <n v="87"/>
    <s v="C4"/>
    <s v="Ultrathing V4"/>
    <n v="2088"/>
    <n v="8331.1200000000008"/>
    <x v="1"/>
    <x v="4"/>
  </r>
  <r>
    <n v="675"/>
    <s v="Samantha"/>
    <s v="Horner"/>
    <s v="Mrs"/>
    <s v="female"/>
    <n v="60"/>
    <s v="Collingwood Avenue"/>
    <s v="Walsingham"/>
    <x v="511"/>
    <n v="65"/>
    <s v="C1"/>
    <s v="Ultrathing V1"/>
    <n v="1105"/>
    <n v="2198.9499999999998"/>
    <x v="0"/>
    <x v="2"/>
  </r>
  <r>
    <n v="676"/>
    <s v="Earleen"/>
    <s v="Wall"/>
    <s v="Miss"/>
    <s v="F"/>
    <n v="60"/>
    <s v="Crescent Terrace"/>
    <s v="Ballynahinch"/>
    <x v="291"/>
    <n v="71"/>
    <s v="A3"/>
    <s v="Megawidget L"/>
    <n v="1704"/>
    <n v="2709.36"/>
    <x v="0"/>
    <x v="0"/>
  </r>
  <r>
    <n v="677"/>
    <s v="Mellisa"/>
    <s v="Mcmullen"/>
    <s v="Miss"/>
    <s v="F"/>
    <n v="60"/>
    <s v="Campus Road"/>
    <s v="Bangor"/>
    <x v="393"/>
    <n v="9"/>
    <s v="D"/>
    <s v="Gigastuff"/>
    <n v="162"/>
    <n v="306.18"/>
    <x v="1"/>
    <x v="5"/>
  </r>
  <r>
    <n v="678"/>
    <s v="Penni"/>
    <s v="Waldron"/>
    <s v="Mrs"/>
    <s v="F"/>
    <n v="30"/>
    <s v="Upton Place"/>
    <s v="Okehampton"/>
    <x v="106"/>
    <n v="93"/>
    <s v="C1"/>
    <s v="Ultrathing V1"/>
    <n v="1581"/>
    <n v="3146.19"/>
    <x v="2"/>
    <x v="2"/>
  </r>
  <r>
    <n v="679"/>
    <s v="Rona"/>
    <s v="Helton"/>
    <s v="Miss"/>
    <s v="F"/>
    <n v="30"/>
    <s v="Hesewall Close"/>
    <s v="Ringwood"/>
    <x v="512"/>
    <n v="45"/>
    <s v="A1"/>
    <s v="Megawidget S"/>
    <n v="1080"/>
    <n v="853.2"/>
    <x v="0"/>
    <x v="8"/>
  </r>
  <r>
    <n v="680"/>
    <s v="Charity"/>
    <s v="Drummond"/>
    <s v="Mrs"/>
    <s v="F"/>
    <n v="60"/>
    <s v="Knotsford Street"/>
    <s v="Thame"/>
    <x v="513"/>
    <n v="91"/>
    <s v="A1"/>
    <s v="Megawidget S"/>
    <n v="2184"/>
    <n v="1725.3600000000001"/>
    <x v="2"/>
    <x v="7"/>
  </r>
  <r>
    <n v="681"/>
    <s v="Kristle"/>
    <s v="Haywood"/>
    <s v="Mrs"/>
    <s v="F"/>
    <n v="60"/>
    <s v="Priestfield Road"/>
    <s v="Taunton"/>
    <x v="514"/>
    <n v="15"/>
    <s v="A3"/>
    <s v="Megawidget L"/>
    <n v="360"/>
    <n v="572.4"/>
    <x v="0"/>
    <x v="4"/>
  </r>
  <r>
    <n v="682"/>
    <s v="Hermine"/>
    <s v="Mercado"/>
    <s v="Miss"/>
    <s v="F"/>
    <n v="90"/>
    <s v="Templewood Avenue"/>
    <s v="Thatcham"/>
    <x v="499"/>
    <n v="54"/>
    <s v="B"/>
    <s v="Hyperwotsit"/>
    <n v="1080"/>
    <n v="2170.7999999999997"/>
    <x v="2"/>
    <x v="9"/>
  </r>
  <r>
    <n v="683"/>
    <s v="Qiana"/>
    <s v="Daley"/>
    <s v="Mrs"/>
    <s v="F"/>
    <n v="90"/>
    <s v="Lambeth Terrace"/>
    <s v="Sturminster Newton"/>
    <x v="515"/>
    <n v="42"/>
    <s v="A2"/>
    <s v="Megawidget M"/>
    <n v="1008"/>
    <n v="1199.52"/>
    <x v="1"/>
    <x v="11"/>
  </r>
  <r>
    <n v="684"/>
    <s v="Janene"/>
    <s v="Elliott"/>
    <s v="Miss"/>
    <s v="F"/>
    <n v="60"/>
    <s v="Palyns Almshouse"/>
    <s v="Chorley"/>
    <x v="516"/>
    <n v="42"/>
    <s v="C1"/>
    <s v="Ultrathing V1"/>
    <n v="714"/>
    <n v="1420.86"/>
    <x v="1"/>
    <x v="7"/>
  </r>
  <r>
    <n v="685"/>
    <s v="Danyel"/>
    <s v="Goode"/>
    <s v="Miss"/>
    <s v="F"/>
    <n v="30"/>
    <s v="Victor Villas"/>
    <s v="Beith"/>
    <x v="517"/>
    <n v="16"/>
    <s v="C3"/>
    <s v="Ultrathing V3"/>
    <n v="384"/>
    <n v="1340.16"/>
    <x v="2"/>
    <x v="10"/>
  </r>
  <r>
    <n v="686"/>
    <s v="Daniel"/>
    <s v="Milton"/>
    <s v="Ms"/>
    <s v="F"/>
    <n v="90"/>
    <s v="Dafforne Road"/>
    <s v="Highbridge"/>
    <x v="182"/>
    <n v="35"/>
    <s v="E"/>
    <s v="Superwossname"/>
    <n v="700"/>
    <n v="2177"/>
    <x v="1"/>
    <x v="2"/>
  </r>
  <r>
    <n v="687"/>
    <s v="Kassie"/>
    <s v="Kilgore"/>
    <s v="Ms"/>
    <s v="F"/>
    <n v="90"/>
    <s v="Liffler Road"/>
    <s v="Ardgay"/>
    <x v="215"/>
    <n v="8"/>
    <s v="E"/>
    <s v="Superwossname"/>
    <n v="160"/>
    <n v="497.59999999999997"/>
    <x v="1"/>
    <x v="10"/>
  </r>
  <r>
    <n v="688"/>
    <s v="Carlyn"/>
    <s v="Dejesus"/>
    <s v="Miss"/>
    <s v="F"/>
    <n v="60"/>
    <s v="Little Lant"/>
    <s v="Stromness"/>
    <x v="406"/>
    <n v="8"/>
    <s v="C1"/>
    <s v="Ultrathing V1"/>
    <n v="136"/>
    <n v="270.64"/>
    <x v="2"/>
    <x v="2"/>
  </r>
  <r>
    <n v="689"/>
    <s v="Claire"/>
    <s v="Gee"/>
    <s v="Ms"/>
    <s v="F"/>
    <n v="90"/>
    <s v="Melrose Close"/>
    <s v="Holywell"/>
    <x v="518"/>
    <n v="2"/>
    <s v="E"/>
    <s v="Superwossname"/>
    <n v="40"/>
    <n v="124.39999999999999"/>
    <x v="1"/>
    <x v="0"/>
  </r>
  <r>
    <n v="690"/>
    <s v="Bonny"/>
    <s v="Guy"/>
    <s v="Mrs"/>
    <s v="F"/>
    <n v="90"/>
    <s v="Langton Villas"/>
    <s v="Stevenage"/>
    <x v="519"/>
    <n v="26"/>
    <s v="E"/>
    <s v="Superwossname"/>
    <n v="520"/>
    <n v="1617.2"/>
    <x v="0"/>
    <x v="1"/>
  </r>
  <r>
    <n v="691"/>
    <s v="Lakisha"/>
    <s v="Dawkins"/>
    <s v="Mrs"/>
    <s v="F"/>
    <n v="90"/>
    <s v="Hitherfield Road"/>
    <s v="Tranent"/>
    <x v="520"/>
    <n v="57"/>
    <s v="A3"/>
    <s v="Megawidget L"/>
    <n v="1368"/>
    <n v="2175.12"/>
    <x v="0"/>
    <x v="0"/>
  </r>
  <r>
    <n v="692"/>
    <s v="Mariann"/>
    <s v="Benitez"/>
    <s v="Ms"/>
    <s v="F"/>
    <n v="60"/>
    <s v="Monkwell Street"/>
    <s v="Romford"/>
    <x v="142"/>
    <n v="72"/>
    <s v="D"/>
    <s v="Gigastuff"/>
    <n v="1296"/>
    <n v="2449.44"/>
    <x v="2"/>
    <x v="2"/>
  </r>
  <r>
    <n v="693"/>
    <s v="Mandie"/>
    <s v="Abernathy"/>
    <s v="Miss"/>
    <s v="F"/>
    <n v="90"/>
    <s v="Chalfont Way"/>
    <s v="Beaminster"/>
    <x v="521"/>
    <n v="98"/>
    <s v="C4"/>
    <s v="Ultrathing V4"/>
    <n v="2352"/>
    <n v="9384.4800000000014"/>
    <x v="2"/>
    <x v="10"/>
  </r>
  <r>
    <n v="694"/>
    <s v="Catharine"/>
    <s v="Stiles"/>
    <s v="Miss"/>
    <s v="F"/>
    <n v="90"/>
    <s v="Merthyr Terrace"/>
    <s v="Balerno"/>
    <x v="522"/>
    <n v="94"/>
    <s v="D"/>
    <s v="Gigastuff"/>
    <n v="1692"/>
    <n v="3197.8799999999997"/>
    <x v="2"/>
    <x v="4"/>
  </r>
  <r>
    <n v="695"/>
    <s v="Sarah"/>
    <s v="Holland"/>
    <s v="Miss"/>
    <s v="F"/>
    <n v="60"/>
    <s v="Lansdown Villas"/>
    <s v="Tadworth"/>
    <x v="229"/>
    <n v="20"/>
    <s v="E"/>
    <s v="Superwossname"/>
    <n v="400"/>
    <n v="1244"/>
    <x v="1"/>
    <x v="0"/>
  </r>
  <r>
    <n v="696"/>
    <s v="Giuseppina"/>
    <s v="Hensley"/>
    <s v="Miss"/>
    <s v="F"/>
    <n v="60"/>
    <s v="Medway Road"/>
    <s v="Clevedon"/>
    <x v="523"/>
    <n v="75"/>
    <s v="A3"/>
    <s v="Megawidget L"/>
    <n v="1800"/>
    <n v="2862"/>
    <x v="2"/>
    <x v="2"/>
  </r>
  <r>
    <n v="697"/>
    <s v="Melodie"/>
    <s v="Addison"/>
    <s v="Prof"/>
    <s v="F"/>
    <n v="90"/>
    <s v="Briston Mews"/>
    <s v="Forest Row"/>
    <x v="170"/>
    <n v="25"/>
    <s v="A1"/>
    <s v="Megawidget S"/>
    <n v="600"/>
    <n v="474"/>
    <x v="0"/>
    <x v="1"/>
  </r>
  <r>
    <n v="698"/>
    <s v="Mindy"/>
    <s v="Smiley"/>
    <s v="Miss"/>
    <s v="F"/>
    <n v="90"/>
    <s v="Goldfinch Road"/>
    <s v="Carrickfergus"/>
    <x v="490"/>
    <n v="35"/>
    <s v="C1"/>
    <s v="Ultrathing V1"/>
    <n v="595"/>
    <n v="1184.05"/>
    <x v="0"/>
    <x v="2"/>
  </r>
  <r>
    <n v="699"/>
    <s v="Heidy"/>
    <s v="Hatch"/>
    <s v="Mrs"/>
    <s v="F"/>
    <n v="30"/>
    <s v="Stofield Gardens"/>
    <s v="Gainsborough"/>
    <x v="429"/>
    <n v="87"/>
    <s v="C2"/>
    <s v="Ultrathing V2"/>
    <n v="1740"/>
    <n v="5202.6000000000004"/>
    <x v="1"/>
    <x v="0"/>
  </r>
  <r>
    <n v="700"/>
    <s v="Vita"/>
    <s v="Mcclellan"/>
    <s v="Ms"/>
    <s v="F"/>
    <n v="60"/>
    <s v="Twelvetrees Crescent"/>
    <s v="Lancashire"/>
    <x v="512"/>
    <n v="53"/>
    <s v="D"/>
    <s v="Gigastuff"/>
    <n v="954"/>
    <n v="1803.06"/>
    <x v="0"/>
    <x v="8"/>
  </r>
  <r>
    <n v="701"/>
    <s v="Nyla"/>
    <s v="Keith"/>
    <s v="Miss"/>
    <s v="F"/>
    <n v="60"/>
    <s v="Lanrick Road"/>
    <s v="Wareham"/>
    <x v="118"/>
    <n v="36"/>
    <s v="C4"/>
    <s v="Ultrathing V4"/>
    <n v="864"/>
    <n v="3447.36"/>
    <x v="2"/>
    <x v="7"/>
  </r>
  <r>
    <n v="702"/>
    <s v="Nelda"/>
    <s v="Mcfadden"/>
    <s v="Miss"/>
    <s v="F"/>
    <n v="30"/>
    <s v="Carter Street"/>
    <s v="Kilgetty"/>
    <x v="214"/>
    <n v="18"/>
    <s v="E"/>
    <s v="Superwossname"/>
    <n v="360"/>
    <n v="1119.5999999999999"/>
    <x v="0"/>
    <x v="2"/>
  </r>
  <r>
    <n v="703"/>
    <s v="Classie"/>
    <s v="Abbott"/>
    <s v="Mrs"/>
    <s v="F"/>
    <n v="90"/>
    <s v="Stephenson Terrace"/>
    <s v="Glogue"/>
    <x v="524"/>
    <n v="67"/>
    <s v="B"/>
    <s v="Hyperwotsit"/>
    <n v="1340"/>
    <n v="2693.3999999999996"/>
    <x v="1"/>
    <x v="10"/>
  </r>
  <r>
    <n v="704"/>
    <s v="Tomasa"/>
    <s v="Horn"/>
    <s v="Miss"/>
    <s v="F"/>
    <n v="60"/>
    <s v="Campshill Place"/>
    <s v="Isles Of Scilly"/>
    <x v="525"/>
    <n v="97"/>
    <s v="C2"/>
    <s v="Ultrathing V2"/>
    <n v="1940"/>
    <n v="5800.6"/>
    <x v="1"/>
    <x v="7"/>
  </r>
  <r>
    <n v="705"/>
    <s v="Becki"/>
    <s v="Franks"/>
    <s v="Mrs"/>
    <s v="F"/>
    <n v="30"/>
    <s v="Lawson Close"/>
    <s v="West Wickham"/>
    <x v="526"/>
    <n v="78"/>
    <s v="D"/>
    <s v="Gigastuff"/>
    <n v="1404"/>
    <n v="2653.56"/>
    <x v="1"/>
    <x v="1"/>
  </r>
  <r>
    <n v="706"/>
    <s v="Flavia"/>
    <s v="Hill"/>
    <s v="Miss"/>
    <s v="F"/>
    <n v="30"/>
    <s v="Craven Avenue"/>
    <s v="Epping"/>
    <x v="527"/>
    <n v="41"/>
    <s v="A1"/>
    <s v="Megawidget S"/>
    <n v="984"/>
    <n v="777.36"/>
    <x v="1"/>
    <x v="1"/>
  </r>
  <r>
    <n v="707"/>
    <s v="Lorette"/>
    <s v="Thorne"/>
    <s v="Miss"/>
    <s v="F"/>
    <n v="90"/>
    <s v="Rosefield Gardens"/>
    <s v="Hawick"/>
    <x v="528"/>
    <n v="31"/>
    <s v="D"/>
    <s v="Gigastuff"/>
    <n v="558"/>
    <n v="1054.6199999999999"/>
    <x v="2"/>
    <x v="11"/>
  </r>
  <r>
    <n v="708"/>
    <s v="Alesia"/>
    <s v="Velazquez"/>
    <s v="Ms"/>
    <s v="F"/>
    <n v="30"/>
    <s v="Norman Terrace"/>
    <s v="Llanfyrnach"/>
    <x v="69"/>
    <n v="99"/>
    <s v="E"/>
    <s v="Superwossname"/>
    <n v="1980"/>
    <n v="6157.8"/>
    <x v="1"/>
    <x v="7"/>
  </r>
  <r>
    <n v="709"/>
    <s v="Precious"/>
    <s v="Spicer"/>
    <s v="Mrs"/>
    <s v="F"/>
    <n v="90"/>
    <s v="Tate Road"/>
    <s v="Kenley"/>
    <x v="390"/>
    <n v="36"/>
    <s v="C1"/>
    <s v="Ultrathing V1"/>
    <n v="612"/>
    <n v="1217.8799999999999"/>
    <x v="1"/>
    <x v="4"/>
  </r>
  <r>
    <n v="710"/>
    <s v="Latasha"/>
    <s v="Terrell"/>
    <s v="Mrs"/>
    <s v="F"/>
    <n v="90"/>
    <s v="Feather Row"/>
    <s v="Petersfield"/>
    <x v="491"/>
    <n v="77"/>
    <s v="A1"/>
    <s v="Megawidget S"/>
    <n v="1848"/>
    <n v="1459.92"/>
    <x v="0"/>
    <x v="7"/>
  </r>
  <r>
    <n v="711"/>
    <s v="Maura"/>
    <s v="Marsh"/>
    <s v="Ms"/>
    <s v="F"/>
    <n v="30"/>
    <s v="Clarks Row"/>
    <s v="Haslemere"/>
    <x v="529"/>
    <n v="63"/>
    <s v="E"/>
    <s v="Superwossname"/>
    <n v="1260"/>
    <n v="3918.6"/>
    <x v="2"/>
    <x v="8"/>
  </r>
  <r>
    <n v="712"/>
    <s v="Gerda"/>
    <s v="Mckinley"/>
    <s v="Mrs"/>
    <s v="F"/>
    <n v="30"/>
    <s v="Victors Place"/>
    <s v="Glastonbury"/>
    <x v="530"/>
    <n v="3"/>
    <s v="B"/>
    <s v="Hyperwotsit"/>
    <n v="60"/>
    <n v="120.6"/>
    <x v="1"/>
    <x v="8"/>
  </r>
  <r>
    <n v="713"/>
    <s v="marisolm"/>
    <s v="Cain"/>
    <s v="Miss"/>
    <s v="F"/>
    <n v="60"/>
    <s v="Fordwych Road"/>
    <s v="Elgin"/>
    <x v="531"/>
    <n v="80"/>
    <s v="C4"/>
    <s v="Ultrathing V4"/>
    <n v="1920"/>
    <n v="7660.8"/>
    <x v="2"/>
    <x v="2"/>
  </r>
  <r>
    <n v="714"/>
    <s v="Ileana"/>
    <s v="Fair"/>
    <s v="Mrs"/>
    <s v="F"/>
    <n v="60"/>
    <s v="Brydges Street"/>
    <s v="Meifod"/>
    <x v="532"/>
    <n v="28"/>
    <s v="B"/>
    <s v="Hyperwotsit"/>
    <n v="560"/>
    <n v="1125.5999999999999"/>
    <x v="2"/>
    <x v="3"/>
  </r>
  <r>
    <n v="715"/>
    <s v="Yolanda"/>
    <s v="Ibarra"/>
    <s v="Ms"/>
    <s v="F"/>
    <n v="30"/>
    <s v="Lime Street"/>
    <s v="Holmfirth"/>
    <x v="11"/>
    <n v="13"/>
    <s v="C3"/>
    <s v="Ultrathing V3"/>
    <n v="312"/>
    <n v="1088.8800000000001"/>
    <x v="1"/>
    <x v="2"/>
  </r>
  <r>
    <n v="716"/>
    <s v="Kacie"/>
    <s v="Colvin"/>
    <s v="Ms"/>
    <s v="F"/>
    <n v="30"/>
    <s v="Cobdon Street"/>
    <s v="Invergordon"/>
    <x v="533"/>
    <n v="52"/>
    <s v="E"/>
    <s v="Superwossname"/>
    <n v="1040"/>
    <n v="3234.4"/>
    <x v="0"/>
    <x v="7"/>
  </r>
  <r>
    <n v="717"/>
    <s v="Sang"/>
    <s v="Prater"/>
    <s v="Mrs"/>
    <s v="F"/>
    <n v="30"/>
    <s v="Fludyer Street"/>
    <s v="Sanquhar"/>
    <x v="41"/>
    <n v="27"/>
    <s v="E"/>
    <s v="Superwossname"/>
    <n v="540"/>
    <n v="1679.3999999999999"/>
    <x v="0"/>
    <x v="10"/>
  </r>
  <r>
    <n v="718"/>
    <s v="Charity"/>
    <s v="Bradshaw"/>
    <s v="Dr"/>
    <s v="F"/>
    <n v="60"/>
    <s v="Sailors Home"/>
    <s v="Alresford"/>
    <x v="534"/>
    <n v="69"/>
    <s v="A3"/>
    <s v="Megawidget L"/>
    <n v="1656"/>
    <n v="2633.04"/>
    <x v="0"/>
    <x v="5"/>
  </r>
  <r>
    <n v="719"/>
    <s v="Mark"/>
    <s v="Sargent"/>
    <s v="Miss"/>
    <s v="F"/>
    <n v="90"/>
    <s v="Leopold Street"/>
    <s v="Newbridge"/>
    <x v="228"/>
    <n v="44"/>
    <s v="C2"/>
    <s v="Ultrathing V2"/>
    <n v="880"/>
    <n v="2631.2000000000003"/>
    <x v="1"/>
    <x v="5"/>
  </r>
  <r>
    <n v="720"/>
    <s v="Shellie"/>
    <s v="Flores"/>
    <s v="Miss"/>
    <s v="F"/>
    <n v="30"/>
    <s v="Tyrawley Road"/>
    <s v="Stourbridge"/>
    <x v="166"/>
    <n v="43"/>
    <s v="A3"/>
    <s v="Megawidget L"/>
    <n v="1032"/>
    <n v="1640.88"/>
    <x v="2"/>
    <x v="9"/>
  </r>
  <r>
    <n v="721"/>
    <s v="Danna"/>
    <s v="Stanley"/>
    <s v="Mrs"/>
    <s v="F"/>
    <n v="90"/>
    <s v="Falcon Place"/>
    <s v="Newbiggin-By-The-Sea"/>
    <x v="535"/>
    <n v="75"/>
    <s v="C2"/>
    <s v="Ultrathing V2"/>
    <n v="1500"/>
    <n v="4485"/>
    <x v="2"/>
    <x v="4"/>
  </r>
  <r>
    <n v="722"/>
    <s v="Wesley"/>
    <s v="Owens"/>
    <s v="Miss"/>
    <s v="F"/>
    <n v="60"/>
    <s v="Gentry Gardens"/>
    <s v="Ashtead"/>
    <x v="226"/>
    <n v="5"/>
    <s v="A1"/>
    <s v="Megawidget S"/>
    <n v="120"/>
    <n v="94.800000000000011"/>
    <x v="1"/>
    <x v="6"/>
  </r>
  <r>
    <n v="723"/>
    <s v="Janie"/>
    <s v="Quintana"/>
    <s v="Mrs"/>
    <s v="F"/>
    <n v="30"/>
    <s v="Redcross Square"/>
    <s v="Dukinfield"/>
    <x v="536"/>
    <n v="83"/>
    <s v="B"/>
    <s v="Hyperwotsit"/>
    <n v="1660"/>
    <n v="3336.5999999999995"/>
    <x v="0"/>
    <x v="2"/>
  </r>
  <r>
    <n v="724"/>
    <s v="Leilani"/>
    <s v="Hoffman"/>
    <s v="Miss"/>
    <s v="F"/>
    <n v="60"/>
    <s v="Chapel Side"/>
    <s v="Washington"/>
    <x v="537"/>
    <n v="74"/>
    <s v="D"/>
    <s v="Gigastuff"/>
    <n v="1332"/>
    <n v="2517.48"/>
    <x v="2"/>
    <x v="9"/>
  </r>
  <r>
    <n v="725"/>
    <s v="Janee"/>
    <s v="Bruner"/>
    <s v="Mrs"/>
    <s v="F"/>
    <n v="90"/>
    <s v="Ferrestone Road"/>
    <s v="Warminster"/>
    <x v="4"/>
    <n v="66"/>
    <s v="C3"/>
    <s v="Ultrathing V3"/>
    <n v="1584"/>
    <n v="5528.1600000000008"/>
    <x v="2"/>
    <x v="4"/>
  </r>
  <r>
    <n v="726"/>
    <s v="Luciana"/>
    <s v="Grayson"/>
    <s v="Mrs"/>
    <s v="F"/>
    <n v="30"/>
    <s v="Hawthorne Street"/>
    <s v="Sheerness"/>
    <x v="538"/>
    <n v="15"/>
    <s v="D"/>
    <s v="Gigastuff"/>
    <n v="270"/>
    <n v="510.29999999999995"/>
    <x v="0"/>
    <x v="8"/>
  </r>
  <r>
    <n v="727"/>
    <s v="Elise"/>
    <s v="Porter"/>
    <s v="Miss"/>
    <s v="F"/>
    <n v="90"/>
    <s v="Basinghall Avenue"/>
    <s v="Cornhill-On-Tweed"/>
    <x v="539"/>
    <n v="72"/>
    <s v="B"/>
    <s v="Hyperwotsit"/>
    <n v="1440"/>
    <n v="2894.3999999999996"/>
    <x v="0"/>
    <x v="6"/>
  </r>
  <r>
    <n v="728"/>
    <s v="Barbara"/>
    <s v="Williamson"/>
    <s v="Mrs"/>
    <s v="F"/>
    <n v="30"/>
    <s v="Featherstone Street"/>
    <s v="Aboyne"/>
    <x v="540"/>
    <n v="96"/>
    <s v="C4"/>
    <s v="Ultrathing V4"/>
    <n v="2304"/>
    <n v="9192.9600000000009"/>
    <x v="0"/>
    <x v="7"/>
  </r>
  <r>
    <n v="729"/>
    <s v="Rocio"/>
    <s v="Gibbons"/>
    <s v="Miss"/>
    <s v="F"/>
    <n v="90"/>
    <s v="Jersey Road"/>
    <s v="Leighton Buzzard"/>
    <x v="541"/>
    <n v="30"/>
    <s v="E"/>
    <s v="Superwossname"/>
    <n v="600"/>
    <n v="1866"/>
    <x v="0"/>
    <x v="5"/>
  </r>
  <r>
    <n v="730"/>
    <s v="Jeanetta"/>
    <s v="Krause"/>
    <s v="Mrs"/>
    <s v="F"/>
    <n v="90"/>
    <s v="Ida Street"/>
    <s v="Thornhill"/>
    <x v="542"/>
    <n v="5"/>
    <s v="A1"/>
    <s v="Megawidget S"/>
    <n v="120"/>
    <n v="94.800000000000011"/>
    <x v="2"/>
    <x v="8"/>
  </r>
  <r>
    <n v="731"/>
    <s v="Cindi"/>
    <s v="Guidry"/>
    <s v="Mrs"/>
    <s v="F"/>
    <n v="30"/>
    <s v="Cleveland Grove"/>
    <s v="Gillingham"/>
    <x v="457"/>
    <n v="16"/>
    <s v="C4"/>
    <s v="Ultrathing V4"/>
    <n v="384"/>
    <n v="1532.16"/>
    <x v="1"/>
    <x v="0"/>
  </r>
  <r>
    <n v="732"/>
    <s v="Margot"/>
    <s v="Nguyen"/>
    <s v="Miss"/>
    <s v="F"/>
    <n v="30"/>
    <s v="Hannah Close"/>
    <s v="Pulborough"/>
    <x v="281"/>
    <n v="59"/>
    <s v="E"/>
    <s v="Superwossname"/>
    <n v="1180"/>
    <n v="3669.7999999999997"/>
    <x v="0"/>
    <x v="5"/>
  </r>
  <r>
    <n v="733"/>
    <s v="Tarra"/>
    <s v="Cody"/>
    <s v="Mrs"/>
    <s v="F"/>
    <n v="60"/>
    <s v="Iris Place"/>
    <s v="Dunoon"/>
    <x v="60"/>
    <n v="35"/>
    <s v="E"/>
    <s v="Superwossname"/>
    <n v="700"/>
    <n v="2177"/>
    <x v="0"/>
    <x v="9"/>
  </r>
  <r>
    <n v="734"/>
    <s v="Sanjuana"/>
    <s v="William"/>
    <s v="Mrs"/>
    <s v="F"/>
    <n v="30"/>
    <s v="Highland Avenue"/>
    <s v="Cradley Heath"/>
    <x v="307"/>
    <n v="60"/>
    <s v="C2"/>
    <s v="Ultrathing V2"/>
    <n v="1200"/>
    <n v="3588.0000000000005"/>
    <x v="2"/>
    <x v="2"/>
  </r>
  <r>
    <n v="735"/>
    <s v="Verdie"/>
    <s v="Cain"/>
    <s v="Mrs"/>
    <s v="F"/>
    <n v="90"/>
    <s v="Como Road"/>
    <s v="Bath"/>
    <x v="533"/>
    <n v="35"/>
    <s v="C3"/>
    <s v="Ultrathing V3"/>
    <n v="840"/>
    <n v="2931.6000000000004"/>
    <x v="0"/>
    <x v="7"/>
  </r>
  <r>
    <n v="736"/>
    <s v="Karie"/>
    <s v="Rivera"/>
    <s v="Ms"/>
    <s v="F"/>
    <n v="90"/>
    <s v="Oldfield Road"/>
    <s v="Billingshurst"/>
    <x v="223"/>
    <n v="65"/>
    <s v="E"/>
    <s v="Superwossname"/>
    <n v="1300"/>
    <n v="4043"/>
    <x v="2"/>
    <x v="9"/>
  </r>
  <r>
    <n v="737"/>
    <s v="An"/>
    <s v="Harmon"/>
    <s v="Mrs"/>
    <s v="F"/>
    <n v="90"/>
    <s v="Bishopsgate"/>
    <s v="Rhyl"/>
    <x v="500"/>
    <n v="39"/>
    <s v="B"/>
    <s v="Hyperwotsit"/>
    <n v="780"/>
    <n v="1567.7999999999997"/>
    <x v="0"/>
    <x v="9"/>
  </r>
  <r>
    <n v="738"/>
    <s v="Molly"/>
    <s v="Wesley"/>
    <s v="Mrs"/>
    <s v="F"/>
    <n v="90"/>
    <s v="Darwin Road"/>
    <s v="Bognor Regis"/>
    <x v="187"/>
    <n v="88"/>
    <s v="C3"/>
    <s v="Ultrathing V3"/>
    <n v="2112"/>
    <n v="7370.88"/>
    <x v="0"/>
    <x v="4"/>
  </r>
  <r>
    <n v="739"/>
    <s v="Marlana"/>
    <s v="Wilkinson"/>
    <s v="Mrs"/>
    <s v="F"/>
    <n v="30"/>
    <s v="Woodfield Lane"/>
    <s v="Crook"/>
    <x v="205"/>
    <n v="11"/>
    <s v="D"/>
    <s v="Gigastuff"/>
    <n v="198"/>
    <n v="374.21999999999997"/>
    <x v="2"/>
    <x v="5"/>
  </r>
  <r>
    <n v="740"/>
    <s v="Maire"/>
    <s v="Irwin"/>
    <s v="Mrs"/>
    <s v="F"/>
    <n v="30"/>
    <s v="Arthur Road"/>
    <s v="Cromer"/>
    <x v="543"/>
    <n v="20"/>
    <s v="D"/>
    <s v="Gigastuff"/>
    <n v="360"/>
    <n v="680.4"/>
    <x v="2"/>
    <x v="6"/>
  </r>
  <r>
    <n v="741"/>
    <s v="Brandi"/>
    <s v="Pollard"/>
    <s v="Miss"/>
    <s v="F"/>
    <n v="60"/>
    <s v="Ogle Street"/>
    <s v="Tywyn"/>
    <x v="478"/>
    <n v="38"/>
    <s v="D"/>
    <s v="Gigastuff"/>
    <n v="684"/>
    <n v="1292.76"/>
    <x v="2"/>
    <x v="2"/>
  </r>
  <r>
    <n v="742"/>
    <s v="Donya"/>
    <s v="Anthony"/>
    <s v="Miss"/>
    <s v="F"/>
    <n v="60"/>
    <s v="Dane Street"/>
    <s v="Stone"/>
    <x v="55"/>
    <n v="77"/>
    <s v="A2"/>
    <s v="Megawidget M"/>
    <n v="1848"/>
    <n v="2199.12"/>
    <x v="1"/>
    <x v="6"/>
  </r>
  <r>
    <n v="743"/>
    <s v="Stasia"/>
    <s v="Koehler"/>
    <s v="Miss"/>
    <s v="F"/>
    <n v="60"/>
    <s v="Pheonix Terrace"/>
    <s v="Leiston"/>
    <x v="207"/>
    <n v="43"/>
    <s v="A1"/>
    <s v="Megawidget S"/>
    <n v="1032"/>
    <n v="815.28000000000009"/>
    <x v="2"/>
    <x v="6"/>
  </r>
  <r>
    <n v="744"/>
    <s v="Rebecka"/>
    <s v="King"/>
    <s v="Mrs"/>
    <s v="F"/>
    <n v="60"/>
    <s v="North Park"/>
    <s v="Kilwinning"/>
    <x v="463"/>
    <n v="78"/>
    <s v="C4"/>
    <s v="Ultrathing V4"/>
    <n v="1872"/>
    <n v="7469.2800000000007"/>
    <x v="2"/>
    <x v="7"/>
  </r>
  <r>
    <n v="745"/>
    <s v="Otelia"/>
    <s v="Warren"/>
    <s v="Mrs"/>
    <s v="F"/>
    <n v="60"/>
    <s v="New City"/>
    <s v="Galashiels"/>
    <x v="436"/>
    <n v="20"/>
    <s v="A2"/>
    <s v="Megawidget M"/>
    <n v="480"/>
    <n v="571.19999999999993"/>
    <x v="1"/>
    <x v="8"/>
  </r>
  <r>
    <n v="746"/>
    <s v="Alma"/>
    <s v="Castaneda"/>
    <s v="Mrs"/>
    <s v="F"/>
    <n v="60"/>
    <s v="Revensdon Street"/>
    <s v="Falmouth"/>
    <x v="544"/>
    <n v="39"/>
    <s v="A3"/>
    <s v="Megawidget L"/>
    <n v="936"/>
    <n v="1488.24"/>
    <x v="2"/>
    <x v="2"/>
  </r>
  <r>
    <n v="747"/>
    <s v="Minnie"/>
    <s v="Silva"/>
    <s v="Miss"/>
    <s v="F"/>
    <n v="90"/>
    <s v="Hanging Sword"/>
    <s v="Tenterden"/>
    <x v="391"/>
    <n v="93"/>
    <s v="D"/>
    <s v="Gigastuff"/>
    <n v="1674"/>
    <n v="3163.8599999999997"/>
    <x v="2"/>
    <x v="2"/>
  </r>
  <r>
    <n v="748"/>
    <s v="Keturah"/>
    <s v="Penn"/>
    <s v="Mrs"/>
    <s v="F"/>
    <n v="60"/>
    <s v="Gordon Avenue"/>
    <s v="Aberdare"/>
    <x v="545"/>
    <n v="97"/>
    <s v="B"/>
    <s v="Hyperwotsit"/>
    <n v="1940"/>
    <n v="3899.3999999999996"/>
    <x v="2"/>
    <x v="9"/>
  </r>
  <r>
    <n v="749"/>
    <s v="Melynda"/>
    <s v="Everett"/>
    <s v="Miss"/>
    <s v="F"/>
    <n v="90"/>
    <s v="Archway Road"/>
    <s v="Whitstable"/>
    <x v="135"/>
    <n v="8"/>
    <s v="A3"/>
    <s v="Megawidget L"/>
    <n v="192"/>
    <n v="305.28000000000003"/>
    <x v="2"/>
    <x v="3"/>
  </r>
  <r>
    <n v="750"/>
    <s v="Dortha"/>
    <s v="Abel"/>
    <s v="Mrs"/>
    <s v="F"/>
    <n v="90"/>
    <s v="Knaresborough Place"/>
    <s v="Moffat"/>
    <x v="493"/>
    <n v="62"/>
    <s v="C4"/>
    <s v="Ultrathing V4"/>
    <n v="1488"/>
    <n v="5937.12"/>
    <x v="2"/>
    <x v="10"/>
  </r>
  <r>
    <n v="751"/>
    <s v="Karissa"/>
    <s v="Hyde"/>
    <s v="Mrs"/>
    <s v="F"/>
    <n v="30"/>
    <s v="Hythe Road"/>
    <s v="Dunbar"/>
    <x v="542"/>
    <n v="36"/>
    <s v="C2"/>
    <s v="Ultrathing V2"/>
    <n v="720"/>
    <n v="2152.8000000000002"/>
    <x v="2"/>
    <x v="8"/>
  </r>
  <r>
    <n v="752"/>
    <s v="Lurlene"/>
    <s v="Bassett"/>
    <s v="Miss"/>
    <s v="F"/>
    <n v="30"/>
    <s v="Dilke Street"/>
    <s v="Cleckheaton"/>
    <x v="366"/>
    <n v="86"/>
    <s v="D"/>
    <s v="Gigastuff"/>
    <n v="1548"/>
    <n v="2925.72"/>
    <x v="2"/>
    <x v="5"/>
  </r>
  <r>
    <n v="753"/>
    <s v="Fredricka"/>
    <s v="Barrera"/>
    <s v="Mrs"/>
    <s v="F"/>
    <n v="30"/>
    <s v="Tylney Avenue"/>
    <s v="Barrow-In-Furness"/>
    <x v="546"/>
    <n v="16"/>
    <s v="A2"/>
    <s v="Megawidget M"/>
    <n v="384"/>
    <n v="456.96"/>
    <x v="1"/>
    <x v="10"/>
  </r>
  <r>
    <n v="754"/>
    <s v="Gail"/>
    <s v="Puckett"/>
    <s v="Miss"/>
    <s v="F"/>
    <n v="60"/>
    <s v="Dalemain Mews"/>
    <s v="Redcar"/>
    <x v="405"/>
    <n v="64"/>
    <s v="C3"/>
    <s v="Ultrathing V3"/>
    <n v="1536"/>
    <n v="5360.64"/>
    <x v="1"/>
    <x v="9"/>
  </r>
  <r>
    <n v="755"/>
    <s v="Cristine"/>
    <s v="Reyes"/>
    <s v="Miss"/>
    <s v="F"/>
    <n v="90"/>
    <s v="Bellendon Road"/>
    <s v="Larbert"/>
    <x v="547"/>
    <n v="12"/>
    <s v="B"/>
    <s v="Hyperwotsit"/>
    <n v="240"/>
    <n v="482.4"/>
    <x v="0"/>
    <x v="7"/>
  </r>
  <r>
    <n v="756"/>
    <s v="Shawnna"/>
    <s v="Hurt"/>
    <s v="Mrs"/>
    <s v="F"/>
    <n v="90"/>
    <s v="Beech Street"/>
    <s v="Woodford Green"/>
    <x v="434"/>
    <n v="56"/>
    <s v="C1"/>
    <s v="Ultrathing V1"/>
    <n v="952"/>
    <n v="1894.48"/>
    <x v="1"/>
    <x v="3"/>
  </r>
  <r>
    <n v="757"/>
    <s v="Melynda"/>
    <s v="Ali"/>
    <s v="Mrs"/>
    <s v="F"/>
    <n v="90"/>
    <s v="Westbourne Park"/>
    <s v="Avoch"/>
    <x v="548"/>
    <n v="97"/>
    <s v="C3"/>
    <s v="Ultrathing V3"/>
    <n v="2328"/>
    <n v="8124.72"/>
    <x v="2"/>
    <x v="0"/>
  </r>
  <r>
    <n v="758"/>
    <s v="Maurine"/>
    <s v="Clay"/>
    <s v="Mrs"/>
    <s v="F"/>
    <n v="60"/>
    <s v="Burtonhole Close"/>
    <s v="Dorchester"/>
    <x v="182"/>
    <n v="37"/>
    <s v="C4"/>
    <s v="Ultrathing V4"/>
    <n v="888"/>
    <n v="3543.1200000000003"/>
    <x v="1"/>
    <x v="2"/>
  </r>
  <r>
    <n v="759"/>
    <s v="Towanda"/>
    <s v="Dooley"/>
    <s v="Miss"/>
    <s v="F"/>
    <n v="60"/>
    <s v="Pritchard Place"/>
    <s v="West Bromwich"/>
    <x v="371"/>
    <n v="74"/>
    <s v="A3"/>
    <s v="Megawidget L"/>
    <n v="1776"/>
    <n v="2823.84"/>
    <x v="1"/>
    <x v="8"/>
  </r>
  <r>
    <n v="760"/>
    <s v="Signe"/>
    <s v="Ross"/>
    <s v="Mrs"/>
    <s v="F"/>
    <n v="60"/>
    <s v="Raymond Avenue"/>
    <s v="Pewsey"/>
    <x v="332"/>
    <n v="69"/>
    <s v="C4"/>
    <s v="Ultrathing V4"/>
    <n v="1656"/>
    <n v="6607.4400000000005"/>
    <x v="2"/>
    <x v="11"/>
  </r>
  <r>
    <n v="761"/>
    <s v="Hedy"/>
    <s v="Hansen"/>
    <s v="Mrs"/>
    <s v="F"/>
    <n v="60"/>
    <s v="Truman Place"/>
    <s v="Swadlincote"/>
    <x v="72"/>
    <n v="95"/>
    <s v="A1"/>
    <s v="Megawidget S"/>
    <n v="2280"/>
    <n v="1801.2"/>
    <x v="1"/>
    <x v="11"/>
  </r>
  <r>
    <n v="762"/>
    <s v="Myrtis"/>
    <s v="Sams"/>
    <s v="Miss"/>
    <s v="F"/>
    <n v="60"/>
    <s v="Elgin Chambers"/>
    <s v="Billericay"/>
    <x v="549"/>
    <n v="100"/>
    <s v="D"/>
    <s v="Gigastuff"/>
    <n v="1800"/>
    <n v="3402"/>
    <x v="2"/>
    <x v="3"/>
  </r>
  <r>
    <n v="763"/>
    <s v="Liliana"/>
    <s v="Dillard"/>
    <s v="Miss"/>
    <s v="F"/>
    <n v="60"/>
    <s v="Ryecotes Mead"/>
    <s v="Ware"/>
    <x v="550"/>
    <n v="41"/>
    <s v="A2"/>
    <s v="Megawidget M"/>
    <n v="984"/>
    <n v="1170.96"/>
    <x v="1"/>
    <x v="0"/>
  </r>
  <r>
    <n v="764"/>
    <s v="Florrie"/>
    <s v="Dumas"/>
    <s v="Miss"/>
    <s v="F"/>
    <n v="90"/>
    <s v="Wellington Cottages"/>
    <s v="Langport"/>
    <x v="245"/>
    <n v="88"/>
    <s v="B"/>
    <s v="Hyperwotsit"/>
    <n v="1760"/>
    <n v="3537.5999999999995"/>
    <x v="1"/>
    <x v="3"/>
  </r>
  <r>
    <n v="765"/>
    <s v="Anya"/>
    <s v="Mcelroy"/>
    <s v="Miss"/>
    <s v="F"/>
    <n v="30"/>
    <s v="Bethel Mews"/>
    <s v="Ledbury"/>
    <x v="108"/>
    <n v="90"/>
    <s v="C1"/>
    <s v="Ultrathing V1"/>
    <n v="1530"/>
    <n v="3044.7"/>
    <x v="2"/>
    <x v="6"/>
  </r>
  <r>
    <n v="766"/>
    <s v="Dorcas"/>
    <s v="Belcher"/>
    <s v="Miss"/>
    <s v="F"/>
    <n v="90"/>
    <s v="Emgah Square"/>
    <s v="Walton-On-Thames"/>
    <x v="551"/>
    <n v="49"/>
    <s v="C4"/>
    <s v="Ultrathing V4"/>
    <n v="1176"/>
    <n v="4692.2400000000007"/>
    <x v="1"/>
    <x v="6"/>
  </r>
  <r>
    <n v="767"/>
    <s v="Phylis"/>
    <s v="Rosales"/>
    <s v="Miss"/>
    <s v="F"/>
    <n v="60"/>
    <s v="Tunworth Close"/>
    <s v="Newbridge"/>
    <x v="231"/>
    <n v="45"/>
    <s v="C2"/>
    <s v="Ultrathing V2"/>
    <n v="900"/>
    <n v="2691"/>
    <x v="2"/>
    <x v="5"/>
  </r>
  <r>
    <n v="768"/>
    <s v="Freeda"/>
    <s v="Reynolds"/>
    <s v="Miss"/>
    <s v="F"/>
    <n v="60"/>
    <s v="Lodge Avenue"/>
    <s v="Kinbrace"/>
    <x v="552"/>
    <n v="29"/>
    <s v="C1"/>
    <s v="Ultrathing V1"/>
    <n v="493"/>
    <n v="981.07"/>
    <x v="2"/>
    <x v="3"/>
  </r>
  <r>
    <n v="769"/>
    <s v="Argentina"/>
    <s v="Jack"/>
    <s v="Miss"/>
    <s v="F"/>
    <n v="30"/>
    <s v="Thornsett Terrace"/>
    <s v="Roslin"/>
    <x v="543"/>
    <n v="53"/>
    <s v="A3"/>
    <s v="Megawidget L"/>
    <n v="1272"/>
    <n v="2022.48"/>
    <x v="2"/>
    <x v="6"/>
  </r>
  <r>
    <n v="770"/>
    <s v="Wava"/>
    <s v="King"/>
    <s v="Miss"/>
    <s v="F"/>
    <n v="30"/>
    <s v="Pell Street"/>
    <s v="Keswick"/>
    <x v="40"/>
    <n v="5"/>
    <s v="A1"/>
    <s v="Megawidget S"/>
    <n v="120"/>
    <n v="94.800000000000011"/>
    <x v="0"/>
    <x v="8"/>
  </r>
  <r>
    <n v="771"/>
    <s v="Deanna"/>
    <s v="Rasmussen"/>
    <s v="Mrs"/>
    <s v="F"/>
    <n v="90"/>
    <s v="Mews Gleagall"/>
    <s v="Holsworthy"/>
    <x v="219"/>
    <n v="81"/>
    <s v="A2"/>
    <s v="Megawidget M"/>
    <n v="1944"/>
    <n v="2313.3599999999997"/>
    <x v="2"/>
    <x v="10"/>
  </r>
  <r>
    <n v="772"/>
    <s v="Casandra"/>
    <s v="Jolly"/>
    <s v="Miss"/>
    <s v="F"/>
    <n v="30"/>
    <s v="Broomfield Street"/>
    <s v="Lydney"/>
    <x v="160"/>
    <n v="8"/>
    <s v="D"/>
    <s v="Gigastuff"/>
    <n v="144"/>
    <n v="272.15999999999997"/>
    <x v="2"/>
    <x v="9"/>
  </r>
  <r>
    <n v="773"/>
    <s v="Christi"/>
    <s v="Stephens"/>
    <s v="Mrs"/>
    <s v="F"/>
    <n v="30"/>
    <s v="Edenbridge Close"/>
    <s v="Woodford Green"/>
    <x v="553"/>
    <n v="92"/>
    <s v="C3"/>
    <s v="Ultrathing V3"/>
    <n v="2208"/>
    <n v="7705.92"/>
    <x v="2"/>
    <x v="9"/>
  </r>
  <r>
    <n v="774"/>
    <s v="Dorene"/>
    <s v="Polk"/>
    <s v="Mrs"/>
    <s v="F"/>
    <n v="90"/>
    <s v="Hemingford Terrace"/>
    <s v="Newark"/>
    <x v="554"/>
    <n v="67"/>
    <s v="C2"/>
    <s v="Ultrathing V2"/>
    <n v="1340"/>
    <n v="4006.6000000000004"/>
    <x v="1"/>
    <x v="4"/>
  </r>
  <r>
    <n v="775"/>
    <s v="Christeen"/>
    <s v="Ferreira"/>
    <s v="Prof"/>
    <s v="F"/>
    <n v="30"/>
    <s v="Porters Place"/>
    <s v="Mayfield"/>
    <x v="88"/>
    <n v="60"/>
    <s v="A1"/>
    <s v="Megawidget S"/>
    <n v="1440"/>
    <n v="1137.6000000000001"/>
    <x v="0"/>
    <x v="6"/>
  </r>
  <r>
    <n v="776"/>
    <s v="Antonette"/>
    <s v="Pierce"/>
    <s v="Mrs"/>
    <s v="F"/>
    <n v="30"/>
    <s v="Hendre Cottages"/>
    <s v="Cambridgeshire"/>
    <x v="555"/>
    <n v="92"/>
    <s v="A1"/>
    <s v="Megawidget S"/>
    <n v="2208"/>
    <n v="1744.3200000000002"/>
    <x v="0"/>
    <x v="8"/>
  </r>
  <r>
    <n v="777"/>
    <s v="Reda"/>
    <s v="Kent"/>
    <s v="Mrs"/>
    <s v="F"/>
    <n v="90"/>
    <s v="Gerry Raffles"/>
    <s v="Deeside"/>
    <x v="489"/>
    <n v="6"/>
    <s v="A2"/>
    <s v="Megawidget M"/>
    <n v="144"/>
    <n v="171.35999999999999"/>
    <x v="1"/>
    <x v="1"/>
  </r>
  <r>
    <n v="778"/>
    <s v="Chiquita"/>
    <s v="Mclain"/>
    <s v="Miss"/>
    <s v="F"/>
    <n v="90"/>
    <s v="Hyndewood"/>
    <s v="Carrbridge"/>
    <x v="478"/>
    <n v="62"/>
    <s v="C4"/>
    <s v="Ultrathing V4"/>
    <n v="1488"/>
    <n v="5937.12"/>
    <x v="2"/>
    <x v="2"/>
  </r>
  <r>
    <n v="779"/>
    <s v="Barb"/>
    <s v="Caron"/>
    <s v="Mrs"/>
    <s v="F"/>
    <n v="60"/>
    <s v="Thrale Almshouses"/>
    <s v="Gunnislake"/>
    <x v="137"/>
    <n v="57"/>
    <s v="C2"/>
    <s v="Ultrathing V2"/>
    <n v="1140"/>
    <n v="3408.6000000000004"/>
    <x v="2"/>
    <x v="4"/>
  </r>
  <r>
    <n v="780"/>
    <s v="Madelyn"/>
    <s v="Esparza"/>
    <s v="Ms"/>
    <s v="F"/>
    <n v="60"/>
    <s v="White Church"/>
    <s v="Chathill"/>
    <x v="556"/>
    <n v="54"/>
    <s v="C1"/>
    <s v="Ultrathing V1"/>
    <n v="918"/>
    <n v="1826.82"/>
    <x v="2"/>
    <x v="3"/>
  </r>
  <r>
    <n v="781"/>
    <s v="Dinah"/>
    <s v="Sullivan"/>
    <s v="Ms"/>
    <s v="F"/>
    <n v="30"/>
    <s v="Radcliffe Avenue"/>
    <s v="Beckenham"/>
    <x v="557"/>
    <n v="33"/>
    <s v="A2"/>
    <s v="Megawidget M"/>
    <n v="792"/>
    <n v="942.4799999999999"/>
    <x v="2"/>
    <x v="1"/>
  </r>
  <r>
    <n v="782"/>
    <s v="Shawnta"/>
    <s v="Higgins"/>
    <s v="Mrs"/>
    <s v="F"/>
    <n v="90"/>
    <s v="Churston Mansions"/>
    <s v="Nethy Bridge"/>
    <x v="558"/>
    <n v="90"/>
    <s v="A3"/>
    <s v="Megawidget L"/>
    <n v="2160"/>
    <n v="3434.4"/>
    <x v="2"/>
    <x v="8"/>
  </r>
  <r>
    <n v="783"/>
    <s v="Melida"/>
    <s v="Cartwright"/>
    <s v="Miss"/>
    <s v="F"/>
    <n v="60"/>
    <s v="Bowness Crescent"/>
    <s v="Swadlincote"/>
    <x v="397"/>
    <n v="58"/>
    <s v="C3"/>
    <s v="Ultrathing V3"/>
    <n v="1392"/>
    <n v="4858.08"/>
    <x v="0"/>
    <x v="0"/>
  </r>
  <r>
    <n v="784"/>
    <s v="Vickie"/>
    <s v="Barrow"/>
    <s v="Miss"/>
    <s v="F"/>
    <n v="60"/>
    <s v="Gleneagles Close"/>
    <s v="Sale"/>
    <x v="478"/>
    <n v="13"/>
    <s v="E"/>
    <s v="Superwossname"/>
    <n v="260"/>
    <n v="808.6"/>
    <x v="2"/>
    <x v="2"/>
  </r>
  <r>
    <n v="785"/>
    <s v="Keri"/>
    <s v="Kearney"/>
    <s v="Miss"/>
    <s v="F"/>
    <n v="30"/>
    <s v="Brailsford Villas"/>
    <s v="Barmouth"/>
    <x v="559"/>
    <n v="97"/>
    <s v="C1"/>
    <s v="Ultrathing V1"/>
    <n v="1649"/>
    <n v="3281.5099999999998"/>
    <x v="1"/>
    <x v="6"/>
  </r>
  <r>
    <n v="786"/>
    <s v="Zandra"/>
    <s v="Bass"/>
    <s v="Mrs"/>
    <s v="F"/>
    <n v="90"/>
    <s v="Voluntary Place"/>
    <s v="Keswick"/>
    <x v="242"/>
    <n v="81"/>
    <s v="C3"/>
    <s v="Ultrathing V3"/>
    <n v="1944"/>
    <n v="6784.56"/>
    <x v="1"/>
    <x v="1"/>
  </r>
  <r>
    <n v="787"/>
    <s v="Brianne"/>
    <s v="Bradshaw"/>
    <s v="Miss"/>
    <s v="F"/>
    <n v="60"/>
    <s v="Childs Cottages"/>
    <s v="Beauly"/>
    <x v="560"/>
    <n v="17"/>
    <s v="A1"/>
    <s v="Megawidget S"/>
    <n v="408"/>
    <n v="322.32"/>
    <x v="2"/>
    <x v="7"/>
  </r>
  <r>
    <n v="788"/>
    <s v="Mamie"/>
    <s v="Marion"/>
    <s v="Ms"/>
    <s v="F"/>
    <n v="30"/>
    <s v="Barnabas Road"/>
    <s v="Melrose"/>
    <x v="561"/>
    <n v="93"/>
    <s v="B"/>
    <s v="Hyperwotsit"/>
    <n v="1860"/>
    <n v="3738.5999999999995"/>
    <x v="2"/>
    <x v="7"/>
  </r>
  <r>
    <n v="789"/>
    <s v="Tami"/>
    <s v="Powers"/>
    <s v="Mrs"/>
    <s v="F"/>
    <n v="30"/>
    <s v="Salvin Road"/>
    <s v="Tayport"/>
    <x v="549"/>
    <n v="68"/>
    <s v="C1"/>
    <s v="Ultrathing V1"/>
    <n v="1156"/>
    <n v="2300.44"/>
    <x v="2"/>
    <x v="3"/>
  </r>
  <r>
    <n v="790"/>
    <s v="Micki"/>
    <s v="Matthews"/>
    <s v="Miss"/>
    <s v="F"/>
    <n v="30"/>
    <s v="Johns Street"/>
    <s v="Ellon"/>
    <x v="336"/>
    <n v="39"/>
    <s v="B"/>
    <s v="Hyperwotsit"/>
    <n v="780"/>
    <n v="1567.7999999999997"/>
    <x v="0"/>
    <x v="4"/>
  </r>
  <r>
    <n v="791"/>
    <s v="Laticia"/>
    <s v="Norwood"/>
    <s v="Mrs"/>
    <s v="F"/>
    <n v="30"/>
    <s v="Dolman Close"/>
    <s v="Kilwinning"/>
    <x v="562"/>
    <n v="99"/>
    <s v="C1"/>
    <s v="Ultrathing V1"/>
    <n v="1683"/>
    <n v="3349.17"/>
    <x v="0"/>
    <x v="10"/>
  </r>
  <r>
    <n v="792"/>
    <s v="Erna"/>
    <s v="Harrell"/>
    <s v="Miss"/>
    <s v="female"/>
    <n v="90"/>
    <s v="Marlborough Place"/>
    <s v="Alness"/>
    <x v="563"/>
    <n v="69"/>
    <s v="E"/>
    <s v="Superwossname"/>
    <n v="1380"/>
    <n v="4291.8"/>
    <x v="2"/>
    <x v="11"/>
  </r>
  <r>
    <n v="793"/>
    <s v="Gricelda"/>
    <s v="Gunn"/>
    <s v="Mrs"/>
    <s v="F"/>
    <n v="60"/>
    <s v="Brockwell Park"/>
    <s v="Fochabers"/>
    <x v="48"/>
    <n v="96"/>
    <s v="A1"/>
    <s v="Megawidget S"/>
    <n v="2304"/>
    <n v="1820.16"/>
    <x v="2"/>
    <x v="11"/>
  </r>
  <r>
    <n v="794"/>
    <s v="Jacquline"/>
    <s v="Mccray"/>
    <s v="Miss"/>
    <s v="F"/>
    <n v="30"/>
    <s v="Middlesex Place"/>
    <s v="Cwmbran"/>
    <x v="564"/>
    <n v="95"/>
    <s v="C4"/>
    <s v="Ultrathing V4"/>
    <n v="2280"/>
    <n v="9097.2000000000007"/>
    <x v="2"/>
    <x v="1"/>
  </r>
  <r>
    <n v="795"/>
    <s v="Portia"/>
    <s v="Bergman"/>
    <s v="Mrs"/>
    <s v="F"/>
    <n v="90"/>
    <s v="Fenchurch Avenue"/>
    <s v="Westcliff-On-Sea"/>
    <x v="565"/>
    <n v="37"/>
    <s v="B"/>
    <s v="Hyperwotsit"/>
    <n v="740"/>
    <n v="1487.3999999999999"/>
    <x v="2"/>
    <x v="5"/>
  </r>
  <r>
    <n v="796"/>
    <s v="Carlyn"/>
    <s v="Dickerson"/>
    <s v="Mrs"/>
    <s v="F"/>
    <n v="60"/>
    <s v="Denham Yard"/>
    <s v="Hunstanton"/>
    <x v="175"/>
    <n v="16"/>
    <s v="D"/>
    <s v="Gigastuff"/>
    <n v="288"/>
    <n v="544.31999999999994"/>
    <x v="0"/>
    <x v="4"/>
  </r>
  <r>
    <n v="797"/>
    <s v="Masako"/>
    <s v="Mckee"/>
    <s v="Miss"/>
    <s v="F"/>
    <n v="30"/>
    <s v="Bermondsey Trading"/>
    <s v="Llanon"/>
    <x v="176"/>
    <n v="79"/>
    <s v="A1"/>
    <s v="Megawidget S"/>
    <n v="1896"/>
    <n v="1497.8400000000001"/>
    <x v="2"/>
    <x v="4"/>
  </r>
  <r>
    <n v="798"/>
    <s v="Gita"/>
    <s v="Chacon"/>
    <s v="Mrs"/>
    <s v="F"/>
    <n v="90"/>
    <s v="Kensington Palace"/>
    <s v="Sevenoaks"/>
    <x v="126"/>
    <n v="59"/>
    <s v="A3"/>
    <s v="Megawidget L"/>
    <n v="1416"/>
    <n v="2251.44"/>
    <x v="0"/>
    <x v="7"/>
  </r>
  <r>
    <n v="799"/>
    <s v="Ericka"/>
    <s v="Curran"/>
    <s v="Mrs"/>
    <s v="F"/>
    <n v="60"/>
    <s v="Offenham Road"/>
    <s v="Alva"/>
    <x v="566"/>
    <n v="73"/>
    <s v="E"/>
    <s v="Superwossname"/>
    <n v="1460"/>
    <n v="4540.5999999999995"/>
    <x v="2"/>
    <x v="4"/>
  </r>
  <r>
    <n v="800"/>
    <s v="Billy"/>
    <s v="John"/>
    <s v="Ms"/>
    <s v="F"/>
    <n v="60"/>
    <s v="Lower Tyler"/>
    <s v="Burry Port"/>
    <x v="567"/>
    <n v="62"/>
    <s v="D"/>
    <s v="Gigastuff"/>
    <n v="1116"/>
    <n v="2109.2399999999998"/>
    <x v="0"/>
    <x v="7"/>
  </r>
  <r>
    <n v="801"/>
    <s v="Candis"/>
    <s v="Parham"/>
    <s v="Miss"/>
    <s v="F"/>
    <n v="90"/>
    <s v="Oronsay Walk"/>
    <s v="Swanage"/>
    <x v="423"/>
    <n v="96"/>
    <s v="A3"/>
    <s v="Megawidget L"/>
    <n v="2304"/>
    <n v="3663.36"/>
    <x v="1"/>
    <x v="4"/>
  </r>
  <r>
    <n v="802"/>
    <s v="Zaida"/>
    <s v="Decker"/>
    <s v="Miss"/>
    <s v="F"/>
    <n v="30"/>
    <s v="Ellerslie Gardens"/>
    <s v="Westerham"/>
    <x v="568"/>
    <n v="65"/>
    <s v="A3"/>
    <s v="Megawidget L"/>
    <n v="1560"/>
    <n v="2480.4"/>
    <x v="2"/>
    <x v="6"/>
  </r>
  <r>
    <n v="803"/>
    <s v="Lan"/>
    <s v="Metcalf"/>
    <s v="Mrs"/>
    <s v="F"/>
    <n v="60"/>
    <s v="Greet Street"/>
    <s v="Leek"/>
    <x v="377"/>
    <n v="16"/>
    <s v="C1"/>
    <s v="Ultrathing V1"/>
    <n v="272"/>
    <n v="541.28"/>
    <x v="1"/>
    <x v="1"/>
  </r>
  <r>
    <n v="804"/>
    <s v="Micah"/>
    <s v="Lockhart"/>
    <s v="Mrs"/>
    <s v="F"/>
    <n v="30"/>
    <s v="Paul's Court"/>
    <s v="Abertillery"/>
    <x v="569"/>
    <n v="37"/>
    <s v="C1"/>
    <s v="Ultrathing V1"/>
    <n v="629"/>
    <n v="1251.71"/>
    <x v="1"/>
    <x v="3"/>
  </r>
  <r>
    <n v="805"/>
    <s v="Jennefer"/>
    <s v="Hopper"/>
    <s v="Mrs"/>
    <s v="F"/>
    <n v="90"/>
    <s v="Kirby Estate"/>
    <s v="Corwen"/>
    <x v="131"/>
    <n v="72"/>
    <s v="C3"/>
    <s v="Ultrathing V3"/>
    <n v="1728"/>
    <n v="6030.72"/>
    <x v="1"/>
    <x v="6"/>
  </r>
  <r>
    <n v="806"/>
    <s v="Steffanie"/>
    <s v="Lyons"/>
    <s v="Miss"/>
    <s v="F"/>
    <n v="60"/>
    <s v="Napoleon Court"/>
    <s v="Blackpool"/>
    <x v="457"/>
    <n v="24"/>
    <s v="E"/>
    <s v="Superwossname"/>
    <n v="480"/>
    <n v="1492.8"/>
    <x v="1"/>
    <x v="0"/>
  </r>
  <r>
    <n v="807"/>
    <s v="Donella"/>
    <s v="England"/>
    <s v="Miss"/>
    <s v="F"/>
    <n v="60"/>
    <s v="Woodlawn Close"/>
    <s v="Fort William"/>
    <x v="20"/>
    <n v="89"/>
    <s v="C3"/>
    <s v="Ultrathing V3"/>
    <n v="2136"/>
    <n v="7454.64"/>
    <x v="0"/>
    <x v="0"/>
  </r>
  <r>
    <n v="808"/>
    <s v="Refugio"/>
    <s v="Willis"/>
    <s v="Miss"/>
    <s v="F"/>
    <n v="60"/>
    <s v="Ashbourne Villas"/>
    <s v="Ashby-De-La-Zouch"/>
    <x v="570"/>
    <n v="21"/>
    <s v="D"/>
    <s v="Gigastuff"/>
    <n v="378"/>
    <n v="714.42"/>
    <x v="1"/>
    <x v="0"/>
  </r>
  <r>
    <n v="809"/>
    <s v="Nelle"/>
    <s v="Miles"/>
    <s v="Miss"/>
    <s v="F"/>
    <n v="60"/>
    <s v="Dimson Crescent"/>
    <s v="Llanarth"/>
    <x v="571"/>
    <n v="16"/>
    <s v="C1"/>
    <s v="Ultrathing V1"/>
    <n v="272"/>
    <n v="541.28"/>
    <x v="1"/>
    <x v="8"/>
  </r>
  <r>
    <n v="810"/>
    <s v="Marge"/>
    <s v="Sprague"/>
    <s v="Miss"/>
    <s v="F"/>
    <n v="60"/>
    <s v="Barnes Alley"/>
    <s v="Ludlow"/>
    <x v="143"/>
    <n v="73"/>
    <s v="C3"/>
    <s v="Ultrathing V3"/>
    <n v="1752"/>
    <n v="6114.4800000000005"/>
    <x v="0"/>
    <x v="4"/>
  </r>
  <r>
    <n v="811"/>
    <s v="Ingrid"/>
    <s v="Flowers"/>
    <s v="Miss"/>
    <s v="F"/>
    <n v="60"/>
    <s v="Pilsdon Close"/>
    <s v="Helmsdale"/>
    <x v="173"/>
    <n v="79"/>
    <s v="C2"/>
    <s v="Ultrathing V2"/>
    <n v="1580"/>
    <n v="4724.2000000000007"/>
    <x v="2"/>
    <x v="1"/>
  </r>
  <r>
    <n v="813"/>
    <s v="yoko"/>
    <s v="Holden"/>
    <s v="Mrs"/>
    <s v="F"/>
    <n v="30"/>
    <s v="College Mews"/>
    <s v="Attleborough"/>
    <x v="189"/>
    <n v="77"/>
    <s v="C2"/>
    <s v="Ultrathing V2"/>
    <n v="1540"/>
    <n v="4604.6000000000004"/>
    <x v="1"/>
    <x v="9"/>
  </r>
  <r>
    <n v="814"/>
    <s v="Elvina"/>
    <s v="Mcbride"/>
    <s v="Mrs"/>
    <s v="F"/>
    <n v="90"/>
    <s v="Mabley Street"/>
    <s v="Newmarket"/>
    <x v="259"/>
    <n v="28"/>
    <s v="C1"/>
    <s v="Ultrathing V1"/>
    <n v="476"/>
    <n v="947.24"/>
    <x v="2"/>
    <x v="5"/>
  </r>
  <r>
    <n v="815"/>
    <s v="Vernita"/>
    <s v="Messer"/>
    <s v="Mrs"/>
    <s v="F"/>
    <n v="90"/>
    <s v="Chase Gardens"/>
    <s v="Newcastle Emlyn"/>
    <x v="572"/>
    <n v="86"/>
    <s v="C2"/>
    <s v="Ultrathing V2"/>
    <n v="1720"/>
    <n v="5142.8"/>
    <x v="1"/>
    <x v="6"/>
  </r>
  <r>
    <n v="816"/>
    <s v="Lea"/>
    <s v="Weston"/>
    <s v="Mrs"/>
    <s v="F"/>
    <n v="90"/>
    <s v="Windus Road"/>
    <s v="Sleaford"/>
    <x v="573"/>
    <n v="97"/>
    <s v="B"/>
    <s v="Hyperwotsit"/>
    <n v="1940"/>
    <n v="3899.3999999999996"/>
    <x v="1"/>
    <x v="3"/>
  </r>
  <r>
    <n v="817"/>
    <s v="Mildred"/>
    <s v="Nieves"/>
    <s v="Miss"/>
    <s v="F"/>
    <n v="60"/>
    <s v="Orleston Mews"/>
    <s v="Leven"/>
    <x v="417"/>
    <n v="96"/>
    <s v="B"/>
    <s v="Hyperwotsit"/>
    <n v="1920"/>
    <n v="3859.2"/>
    <x v="0"/>
    <x v="4"/>
  </r>
  <r>
    <n v="818"/>
    <s v="Shakira"/>
    <s v="Major"/>
    <s v="Miss"/>
    <s v="F"/>
    <n v="90"/>
    <s v="Capitol Way"/>
    <s v="Bedlington"/>
    <x v="253"/>
    <n v="29"/>
    <s v="C3"/>
    <s v="Ultrathing V3"/>
    <n v="696"/>
    <n v="2429.04"/>
    <x v="1"/>
    <x v="1"/>
  </r>
  <r>
    <n v="819"/>
    <s v="Harold"/>
    <s v="Boykin"/>
    <s v="Miss"/>
    <s v="F"/>
    <n v="30"/>
    <s v="Stalham Street"/>
    <s v="Merriott"/>
    <x v="429"/>
    <n v="75"/>
    <s v="A3"/>
    <s v="Megawidget L"/>
    <n v="1800"/>
    <n v="2862"/>
    <x v="1"/>
    <x v="0"/>
  </r>
  <r>
    <n v="820"/>
    <s v="Velma"/>
    <s v="Mcdonough"/>
    <s v="Mrs"/>
    <s v="F"/>
    <n v="30"/>
    <s v="The Sandhills"/>
    <s v="Jedburgh"/>
    <x v="574"/>
    <n v="60"/>
    <s v="B"/>
    <s v="Hyperwotsit"/>
    <n v="1200"/>
    <n v="2411.9999999999995"/>
    <x v="0"/>
    <x v="6"/>
  </r>
  <r>
    <n v="821"/>
    <s v="Lecia"/>
    <s v="Ewing"/>
    <s v="Miss"/>
    <s v="F"/>
    <n v="90"/>
    <s v="Lydden Grove"/>
    <s v="Cumbria"/>
    <x v="572"/>
    <n v="51"/>
    <s v="D"/>
    <s v="Gigastuff"/>
    <n v="918"/>
    <n v="1735.02"/>
    <x v="1"/>
    <x v="6"/>
  </r>
  <r>
    <n v="822"/>
    <s v="Adelia"/>
    <s v="Kirk"/>
    <s v="Miss"/>
    <s v="F"/>
    <n v="30"/>
    <s v="Cornflower Terrace"/>
    <s v="Snodland"/>
    <x v="286"/>
    <n v="93"/>
    <s v="A3"/>
    <s v="Megawidget L"/>
    <n v="2232"/>
    <n v="3548.88"/>
    <x v="1"/>
    <x v="7"/>
  </r>
  <r>
    <n v="823"/>
    <s v="Rebeca"/>
    <s v="Begay"/>
    <s v="Mrs"/>
    <s v="F"/>
    <n v="60"/>
    <s v="Highbury Crescent"/>
    <s v="Stonehaven"/>
    <x v="528"/>
    <n v="26"/>
    <s v="C4"/>
    <s v="Ultrathing V4"/>
    <n v="624"/>
    <n v="2489.7600000000002"/>
    <x v="2"/>
    <x v="11"/>
  </r>
  <r>
    <n v="824"/>
    <s v="vanna"/>
    <s v="Franklin"/>
    <s v="Mrs"/>
    <s v="F"/>
    <n v="30"/>
    <s v="Molesford Road"/>
    <s v="Plockton"/>
    <x v="148"/>
    <n v="70"/>
    <s v="A1"/>
    <s v="Megawidget S"/>
    <n v="1680"/>
    <n v="1327.2"/>
    <x v="0"/>
    <x v="3"/>
  </r>
  <r>
    <n v="825"/>
    <s v="Octavia"/>
    <s v="Collier"/>
    <s v="Mrs"/>
    <s v="F"/>
    <n v="60"/>
    <s v="Torriano Terrace"/>
    <s v="Cradley Heath"/>
    <x v="127"/>
    <n v="9"/>
    <s v="D"/>
    <s v="Gigastuff"/>
    <n v="162"/>
    <n v="306.18"/>
    <x v="1"/>
    <x v="7"/>
  </r>
  <r>
    <n v="826"/>
    <s v="Gertie"/>
    <s v="Duffy"/>
    <s v="Dr"/>
    <s v="F"/>
    <n v="90"/>
    <s v="Camden School"/>
    <s v="Strome Ferry"/>
    <x v="275"/>
    <n v="66"/>
    <s v="B"/>
    <s v="Hyperwotsit"/>
    <n v="1320"/>
    <n v="2653.2"/>
    <x v="1"/>
    <x v="7"/>
  </r>
  <r>
    <n v="827"/>
    <s v="Wanetta"/>
    <s v="Tuttle"/>
    <s v="Mrs"/>
    <s v="F"/>
    <n v="90"/>
    <s v="Merrow Street"/>
    <s v="Boscastle"/>
    <x v="128"/>
    <n v="79"/>
    <s v="A3"/>
    <s v="Megawidget L"/>
    <n v="1896"/>
    <n v="3014.6400000000003"/>
    <x v="1"/>
    <x v="10"/>
  </r>
  <r>
    <n v="828"/>
    <s v="Charles"/>
    <s v="Benton"/>
    <s v="Ms"/>
    <s v="F"/>
    <n v="90"/>
    <s v="Bovay Place"/>
    <s v="Highbridge"/>
    <x v="324"/>
    <n v="17"/>
    <s v="A1"/>
    <s v="Megawidget S"/>
    <n v="408"/>
    <n v="322.32"/>
    <x v="0"/>
    <x v="7"/>
  </r>
  <r>
    <n v="829"/>
    <s v="Cinda"/>
    <s v="Blue"/>
    <s v="Miss"/>
    <s v="F"/>
    <n v="60"/>
    <s v="Coppetts Close"/>
    <s v="Aboyne"/>
    <x v="575"/>
    <n v="74"/>
    <s v="B"/>
    <s v="Hyperwotsit"/>
    <n v="1480"/>
    <n v="2974.7999999999997"/>
    <x v="2"/>
    <x v="7"/>
  </r>
  <r>
    <n v="830"/>
    <s v="Juli"/>
    <s v="Britton"/>
    <s v="Mrs"/>
    <s v="F"/>
    <n v="30"/>
    <s v="Rockingham Street"/>
    <s v="Montrose"/>
    <x v="529"/>
    <n v="67"/>
    <s v="D"/>
    <s v="Gigastuff"/>
    <n v="1206"/>
    <n v="2279.3399999999997"/>
    <x v="2"/>
    <x v="8"/>
  </r>
  <r>
    <n v="831"/>
    <s v="Ellan"/>
    <s v="Healy"/>
    <s v="Miss"/>
    <s v="F"/>
    <n v="30"/>
    <s v="Cromer Road"/>
    <s v="Highbridge"/>
    <x v="389"/>
    <n v="94"/>
    <s v="C2"/>
    <s v="Ultrathing V2"/>
    <n v="1880"/>
    <n v="5621.2000000000007"/>
    <x v="1"/>
    <x v="11"/>
  </r>
  <r>
    <n v="832"/>
    <s v="In"/>
    <s v="Samuel"/>
    <s v="Mrs"/>
    <s v="F"/>
    <n v="90"/>
    <s v="High View"/>
    <s v="Loughborough"/>
    <x v="255"/>
    <n v="41"/>
    <s v="D"/>
    <s v="Gigastuff"/>
    <n v="738"/>
    <n v="1394.82"/>
    <x v="0"/>
    <x v="4"/>
  </r>
  <r>
    <n v="833"/>
    <s v="Constance"/>
    <s v="Jacobsen"/>
    <s v="Ms"/>
    <s v="F"/>
    <n v="60"/>
    <s v="Clerkenwell Close"/>
    <s v="London"/>
    <x v="576"/>
    <n v="44"/>
    <s v="A2"/>
    <s v="Megawidget M"/>
    <n v="1056"/>
    <n v="1256.6399999999999"/>
    <x v="1"/>
    <x v="11"/>
  </r>
  <r>
    <n v="834"/>
    <s v="Lyndia"/>
    <s v="Reid"/>
    <s v="Miss"/>
    <s v="F"/>
    <n v="60"/>
    <s v="St Gabriels"/>
    <s v="Lancashire"/>
    <x v="577"/>
    <n v="44"/>
    <s v="D"/>
    <s v="Gigastuff"/>
    <n v="792"/>
    <n v="1496.8799999999999"/>
    <x v="0"/>
    <x v="1"/>
  </r>
  <r>
    <n v="835"/>
    <s v="Rebeca"/>
    <s v="Leblanc"/>
    <s v="Mrs"/>
    <s v="F"/>
    <n v="90"/>
    <s v="Bobeys Cottages"/>
    <s v="Tavistock"/>
    <x v="578"/>
    <n v="91"/>
    <s v="C2"/>
    <s v="Ultrathing V2"/>
    <n v="1820"/>
    <n v="5441.8"/>
    <x v="2"/>
    <x v="6"/>
  </r>
  <r>
    <n v="836"/>
    <s v="Georgianna"/>
    <s v="Reyes"/>
    <s v="Mrs"/>
    <s v="F"/>
    <n v="90"/>
    <s v="Howland Street"/>
    <s v="Livingston"/>
    <x v="579"/>
    <n v="83"/>
    <s v="C2"/>
    <s v="Ultrathing V2"/>
    <n v="1660"/>
    <n v="4963.4000000000005"/>
    <x v="1"/>
    <x v="0"/>
  </r>
  <r>
    <n v="837"/>
    <s v="Genoveva"/>
    <s v="Baker"/>
    <s v="Mrs"/>
    <s v="F"/>
    <n v="90"/>
    <s v="Barnwood Close"/>
    <s v="Wells-Next-The-Sea"/>
    <x v="398"/>
    <n v="52"/>
    <s v="C3"/>
    <s v="Ultrathing V3"/>
    <n v="1248"/>
    <n v="4355.5200000000004"/>
    <x v="0"/>
    <x v="6"/>
  </r>
  <r>
    <n v="838"/>
    <s v="Kathryn"/>
    <s v="Vargas"/>
    <s v="Mrs"/>
    <s v="F"/>
    <n v="30"/>
    <s v="Maverton Road"/>
    <s v="Liskeard"/>
    <x v="580"/>
    <n v="21"/>
    <s v="A2"/>
    <s v="Megawidget M"/>
    <n v="504"/>
    <n v="599.76"/>
    <x v="1"/>
    <x v="11"/>
  </r>
  <r>
    <n v="839"/>
    <s v="Shanda"/>
    <s v="Staples"/>
    <s v="Miss"/>
    <s v="F"/>
    <n v="90"/>
    <s v="Daubeney Gardens"/>
    <s v="Thurso"/>
    <x v="319"/>
    <n v="5"/>
    <s v="C3"/>
    <s v="Ultrathing V3"/>
    <n v="120"/>
    <n v="418.8"/>
    <x v="0"/>
    <x v="9"/>
  </r>
  <r>
    <n v="840"/>
    <s v="Lashawn"/>
    <s v="Clarke"/>
    <s v="Mrs"/>
    <s v="F"/>
    <n v="30"/>
    <s v="Cholmondeley Avenue"/>
    <s v="Oxfordshire"/>
    <x v="192"/>
    <n v="39"/>
    <s v="E"/>
    <s v="Superwossname"/>
    <n v="780"/>
    <n v="2425.7999999999997"/>
    <x v="2"/>
    <x v="10"/>
  </r>
  <r>
    <n v="841"/>
    <s v="Larue"/>
    <s v="Cramer"/>
    <s v="Miss"/>
    <s v="F"/>
    <n v="30"/>
    <s v="Bolingbroke Grove"/>
    <s v="Roy Bridge"/>
    <x v="215"/>
    <n v="23"/>
    <s v="C4"/>
    <s v="Ultrathing V4"/>
    <n v="552"/>
    <n v="2202.48"/>
    <x v="1"/>
    <x v="10"/>
  </r>
  <r>
    <n v="842"/>
    <s v="Edra"/>
    <s v="Cline"/>
    <s v="Mrs"/>
    <s v="F"/>
    <n v="90"/>
    <s v="Cross Road"/>
    <s v="Blandford Forum"/>
    <x v="581"/>
    <n v="47"/>
    <s v="C3"/>
    <s v="Ultrathing V3"/>
    <n v="1128"/>
    <n v="3936.7200000000003"/>
    <x v="0"/>
    <x v="1"/>
  </r>
  <r>
    <n v="843"/>
    <s v="Sallie"/>
    <s v="Middleton"/>
    <s v="Mrs"/>
    <s v="F"/>
    <n v="90"/>
    <s v="Morland Road"/>
    <s v="Somerton"/>
    <x v="582"/>
    <n v="35"/>
    <s v="C1"/>
    <s v="Ultrathing V1"/>
    <n v="595"/>
    <n v="1184.05"/>
    <x v="1"/>
    <x v="11"/>
  </r>
  <r>
    <n v="844"/>
    <s v="Joannie"/>
    <s v="Kessler"/>
    <s v="Miss"/>
    <s v="F"/>
    <n v="30"/>
    <s v="Felton Street"/>
    <s v="Penryn"/>
    <x v="583"/>
    <n v="100"/>
    <s v="C3"/>
    <s v="Ultrathing V3"/>
    <n v="2400"/>
    <n v="8376"/>
    <x v="1"/>
    <x v="5"/>
  </r>
  <r>
    <n v="845"/>
    <s v="Ivette"/>
    <s v="Ramsey"/>
    <s v="Ms"/>
    <s v="F"/>
    <n v="90"/>
    <s v="Cold Street"/>
    <s v="Wantage"/>
    <x v="147"/>
    <n v="17"/>
    <s v="A1"/>
    <s v="Megawidget S"/>
    <n v="408"/>
    <n v="322.32"/>
    <x v="1"/>
    <x v="2"/>
  </r>
  <r>
    <n v="846"/>
    <s v="Tamisha"/>
    <s v="Lassiter"/>
    <s v="Mrs"/>
    <s v="F"/>
    <n v="30"/>
    <s v="Guildhouse Street"/>
    <s v="Whitstable"/>
    <x v="584"/>
    <n v="50"/>
    <s v="A2"/>
    <s v="Megawidget M"/>
    <n v="1200"/>
    <n v="1428"/>
    <x v="1"/>
    <x v="0"/>
  </r>
  <r>
    <n v="847"/>
    <s v="Ashlie"/>
    <s v="Amos"/>
    <s v="Miss"/>
    <s v="F"/>
    <n v="90"/>
    <s v="Hersham Close"/>
    <s v="Cheshire"/>
    <x v="475"/>
    <n v="94"/>
    <s v="A1"/>
    <s v="Megawidget S"/>
    <n v="2256"/>
    <n v="1782.24"/>
    <x v="0"/>
    <x v="7"/>
  </r>
  <r>
    <n v="848"/>
    <s v="Tobie"/>
    <s v="SHERMAN"/>
    <s v="Mrs"/>
    <s v="F"/>
    <n v="90"/>
    <s v="Spaniards Close"/>
    <s v="Cornhill-On-Tweed"/>
    <x v="585"/>
    <n v="15"/>
    <s v="C4"/>
    <s v="Ultrathing V4"/>
    <n v="360"/>
    <n v="1436.4"/>
    <x v="0"/>
    <x v="6"/>
  </r>
  <r>
    <n v="849"/>
    <s v="Sindy"/>
    <s v="Benton"/>
    <s v="Miss"/>
    <s v="F"/>
    <n v="60"/>
    <s v="Frankland Road"/>
    <s v="Portrush"/>
    <x v="403"/>
    <n v="86"/>
    <s v="C1"/>
    <s v="Ultrathing V1"/>
    <n v="1462"/>
    <n v="2909.38"/>
    <x v="2"/>
    <x v="2"/>
  </r>
  <r>
    <n v="850"/>
    <s v="Melisa"/>
    <s v="Dillard"/>
    <s v="Mrs"/>
    <s v="F"/>
    <n v="30"/>
    <s v="Osier Street"/>
    <s v="Sanquhar"/>
    <x v="586"/>
    <n v="82"/>
    <s v="C2"/>
    <s v="Ultrathing V2"/>
    <n v="1640"/>
    <n v="4903.6000000000004"/>
    <x v="2"/>
    <x v="1"/>
  </r>
  <r>
    <n v="851"/>
    <s v="Christiana"/>
    <s v="Ogden"/>
    <s v="Miss"/>
    <s v="F"/>
    <n v="30"/>
    <s v="Roy Place"/>
    <s v="Tyn-Y-Gongl"/>
    <x v="108"/>
    <n v="61"/>
    <s v="C2"/>
    <s v="Ultrathing V2"/>
    <n v="1220"/>
    <n v="3647.8"/>
    <x v="2"/>
    <x v="6"/>
  </r>
  <r>
    <n v="852"/>
    <s v="Velia"/>
    <s v="Whitt"/>
    <s v="Mrs"/>
    <s v="F"/>
    <n v="60"/>
    <s v="Edna Street"/>
    <s v="Surrey"/>
    <x v="256"/>
    <n v="31"/>
    <s v="A3"/>
    <s v="Megawidget L"/>
    <n v="744"/>
    <n v="1182.96"/>
    <x v="0"/>
    <x v="2"/>
  </r>
  <r>
    <n v="853"/>
    <s v="Bernardine"/>
    <s v="Molina"/>
    <s v="Mrs"/>
    <s v="F"/>
    <n v="30"/>
    <s v="Beachfield Road"/>
    <s v="Rayleigh"/>
    <x v="482"/>
    <n v="23"/>
    <s v="C3"/>
    <s v="Ultrathing V3"/>
    <n v="552"/>
    <n v="1926.48"/>
    <x v="1"/>
    <x v="2"/>
  </r>
  <r>
    <n v="854"/>
    <s v="Vivian"/>
    <s v="Marcum"/>
    <s v="Mrs"/>
    <s v="F"/>
    <n v="90"/>
    <s v="Bolwell Street"/>
    <s v="Hayling Island"/>
    <x v="587"/>
    <n v="76"/>
    <s v="B"/>
    <s v="Hyperwotsit"/>
    <n v="1520"/>
    <n v="3055.2"/>
    <x v="0"/>
    <x v="2"/>
  </r>
  <r>
    <n v="855"/>
    <s v="Ira"/>
    <s v="Dillon"/>
    <s v="Miss"/>
    <s v="F"/>
    <n v="30"/>
    <s v="Admiral Walk"/>
    <s v="Withernsea"/>
    <x v="588"/>
    <n v="25"/>
    <s v="C4"/>
    <s v="Ultrathing V4"/>
    <n v="600"/>
    <n v="2394"/>
    <x v="1"/>
    <x v="5"/>
  </r>
  <r>
    <n v="856"/>
    <s v="Josefina"/>
    <s v="Crocker"/>
    <s v="Mrs"/>
    <s v="F"/>
    <n v="30"/>
    <s v="Mardyke Street"/>
    <s v="Melton Constable"/>
    <x v="24"/>
    <n v="48"/>
    <s v="D"/>
    <s v="Gigastuff"/>
    <n v="864"/>
    <n v="1632.9599999999998"/>
    <x v="0"/>
    <x v="2"/>
  </r>
  <r>
    <n v="857"/>
    <s v="Karly"/>
    <s v="Rivera"/>
    <s v="Miss"/>
    <s v="F"/>
    <n v="90"/>
    <s v="William Barefoot"/>
    <s v="Bridge Of Weir"/>
    <x v="589"/>
    <n v="5"/>
    <s v="E"/>
    <s v="Superwossname"/>
    <n v="100"/>
    <n v="311"/>
    <x v="2"/>
    <x v="3"/>
  </r>
  <r>
    <n v="858"/>
    <s v="Ida"/>
    <s v="Hebert"/>
    <s v="Prof"/>
    <s v="F"/>
    <n v="30"/>
    <s v="Orleans Road"/>
    <s v="Seaton"/>
    <x v="590"/>
    <n v="86"/>
    <s v="C1"/>
    <s v="Ultrathing V1"/>
    <n v="1462"/>
    <n v="2909.38"/>
    <x v="0"/>
    <x v="0"/>
  </r>
  <r>
    <n v="859"/>
    <s v="Jessica"/>
    <s v="Youngblood"/>
    <s v="Miss"/>
    <s v="F"/>
    <n v="60"/>
    <s v="Gaitskell Road"/>
    <s v="Dundee"/>
    <x v="591"/>
    <n v="43"/>
    <s v="C1"/>
    <s v="Ultrathing V1"/>
    <n v="731"/>
    <n v="1454.69"/>
    <x v="2"/>
    <x v="4"/>
  </r>
  <r>
    <n v="860"/>
    <s v="Kelsey"/>
    <s v="Stacy"/>
    <s v="Miss"/>
    <s v="F"/>
    <n v="90"/>
    <s v="Coralline Walk"/>
    <s v="Waltham Cross"/>
    <x v="592"/>
    <n v="67"/>
    <s v="D"/>
    <s v="Gigastuff"/>
    <n v="1206"/>
    <n v="2279.3399999999997"/>
    <x v="1"/>
    <x v="7"/>
  </r>
  <r>
    <n v="861"/>
    <s v="Audry"/>
    <s v="Munson"/>
    <s v="Miss"/>
    <s v="F"/>
    <n v="60"/>
    <s v="Delamere Terrace"/>
    <s v="Hereford"/>
    <x v="593"/>
    <n v="51"/>
    <s v="A3"/>
    <s v="Megawidget L"/>
    <n v="1224"/>
    <n v="1946.16"/>
    <x v="1"/>
    <x v="5"/>
  </r>
  <r>
    <n v="862"/>
    <s v="Terina"/>
    <s v="Farley"/>
    <s v="Mrs"/>
    <s v="F"/>
    <n v="30"/>
    <s v="Strachan Place"/>
    <s v="Wingate"/>
    <x v="110"/>
    <n v="47"/>
    <s v="A3"/>
    <s v="Megawidget L"/>
    <n v="1128"/>
    <n v="1793.52"/>
    <x v="1"/>
    <x v="1"/>
  </r>
  <r>
    <n v="863"/>
    <s v="Joannie"/>
    <s v="Biggs"/>
    <s v="Miss"/>
    <s v="F"/>
    <n v="60"/>
    <s v="Gosterwood Street"/>
    <s v="Whitland"/>
    <x v="594"/>
    <n v="83"/>
    <s v="A2"/>
    <s v="Megawidget M"/>
    <n v="1992"/>
    <n v="2370.48"/>
    <x v="0"/>
    <x v="11"/>
  </r>
  <r>
    <n v="864"/>
    <s v="Rachelle"/>
    <s v="Howard"/>
    <s v="Miss"/>
    <s v="F"/>
    <n v="60"/>
    <s v="Wemyss Road"/>
    <s v="Woking"/>
    <x v="545"/>
    <n v="41"/>
    <s v="A3"/>
    <s v="Megawidget L"/>
    <n v="984"/>
    <n v="1564.5600000000002"/>
    <x v="2"/>
    <x v="9"/>
  </r>
  <r>
    <n v="865"/>
    <s v="Deloras"/>
    <s v="Middleton"/>
    <s v="Ms"/>
    <s v="F"/>
    <n v="90"/>
    <s v="Commonwealth Avenue"/>
    <s v="Inveraray"/>
    <x v="503"/>
    <n v="70"/>
    <s v="C3"/>
    <s v="Ultrathing V3"/>
    <n v="1680"/>
    <n v="5863.2000000000007"/>
    <x v="0"/>
    <x v="11"/>
  </r>
  <r>
    <n v="866"/>
    <s v="Mariella"/>
    <s v="Crenshaw"/>
    <s v="Miss"/>
    <s v="F"/>
    <n v="30"/>
    <s v="Ardent Close"/>
    <s v="Seascale"/>
    <x v="595"/>
    <n v="17"/>
    <s v="C3"/>
    <s v="Ultrathing V3"/>
    <n v="408"/>
    <n v="1423.92"/>
    <x v="0"/>
    <x v="2"/>
  </r>
  <r>
    <n v="867"/>
    <s v="Cristen"/>
    <s v="Gustafson"/>
    <s v="Mrs"/>
    <s v="F"/>
    <n v="60"/>
    <s v="Hollingbourne Road"/>
    <s v="South Shields"/>
    <x v="538"/>
    <n v="81"/>
    <s v="A3"/>
    <s v="Megawidget L"/>
    <n v="1944"/>
    <n v="3090.96"/>
    <x v="0"/>
    <x v="8"/>
  </r>
  <r>
    <n v="868"/>
    <s v="Dalene"/>
    <s v="Jefferson"/>
    <s v="Mrs"/>
    <s v="F"/>
    <n v="60"/>
    <s v="Collyer Collages"/>
    <s v="Burnley"/>
    <x v="596"/>
    <n v="23"/>
    <s v="E"/>
    <s v="Superwossname"/>
    <n v="460"/>
    <n v="1430.6"/>
    <x v="2"/>
    <x v="1"/>
  </r>
  <r>
    <n v="869"/>
    <s v="Hsiu"/>
    <s v="Wooten"/>
    <s v="Mrs"/>
    <s v="F"/>
    <n v="30"/>
    <s v="Parker's Buildings"/>
    <s v="Markfield"/>
    <x v="597"/>
    <n v="9"/>
    <s v="C1"/>
    <s v="Ultrathing V1"/>
    <n v="153"/>
    <n v="304.46999999999997"/>
    <x v="0"/>
    <x v="7"/>
  </r>
  <r>
    <n v="870"/>
    <s v="Jadwiga"/>
    <s v="Gamble"/>
    <s v="Dr"/>
    <s v="F"/>
    <n v="60"/>
    <s v="Belfour Street"/>
    <s v="South Shields"/>
    <x v="598"/>
    <n v="33"/>
    <s v="D"/>
    <s v="Gigastuff"/>
    <n v="594"/>
    <n v="1122.6599999999999"/>
    <x v="0"/>
    <x v="6"/>
  </r>
  <r>
    <n v="871"/>
    <s v="Marline"/>
    <s v="Shaver"/>
    <s v="Miss"/>
    <s v="F"/>
    <n v="60"/>
    <s v="Dulwich Hill"/>
    <s v="Camborne"/>
    <x v="201"/>
    <n v="82"/>
    <s v="D"/>
    <s v="Gigastuff"/>
    <n v="1476"/>
    <n v="2789.64"/>
    <x v="1"/>
    <x v="1"/>
  </r>
  <r>
    <n v="872"/>
    <s v="tatum"/>
    <s v="Posey"/>
    <s v="Miss"/>
    <s v="F"/>
    <n v="30"/>
    <s v="Norris Street"/>
    <s v="Gillingham"/>
    <x v="220"/>
    <n v="21"/>
    <s v="A2"/>
    <s v="Megawidget M"/>
    <n v="504"/>
    <n v="599.76"/>
    <x v="0"/>
    <x v="4"/>
  </r>
  <r>
    <n v="873"/>
    <s v="Cleotilde"/>
    <s v="Thomson"/>
    <s v="Mrs"/>
    <s v="F"/>
    <n v="60"/>
    <s v="Medcroft Gardens"/>
    <s v="Bellshill"/>
    <x v="599"/>
    <n v="3"/>
    <s v="E"/>
    <s v="Superwossname"/>
    <n v="60"/>
    <n v="186.6"/>
    <x v="0"/>
    <x v="4"/>
  </r>
  <r>
    <n v="874"/>
    <s v="Tena"/>
    <s v="Morgan"/>
    <s v="Miss"/>
    <s v="F"/>
    <n v="60"/>
    <s v="Sandringham Flats"/>
    <s v="Dolgellau"/>
    <x v="181"/>
    <n v="58"/>
    <s v="C2"/>
    <s v="Ultrathing V2"/>
    <n v="1160"/>
    <n v="3468.4"/>
    <x v="1"/>
    <x v="3"/>
  </r>
  <r>
    <n v="875"/>
    <s v="Luba"/>
    <s v="Heller"/>
    <s v="Miss"/>
    <s v="F"/>
    <n v="60"/>
    <s v="Greenacre Gardens"/>
    <s v="Boncath"/>
    <x v="600"/>
    <n v="99"/>
    <s v="A2"/>
    <s v="Megawidget M"/>
    <n v="2376"/>
    <n v="2827.44"/>
    <x v="2"/>
    <x v="8"/>
  </r>
  <r>
    <n v="876"/>
    <s v="Georgene"/>
    <s v="Askew"/>
    <s v="Mrs"/>
    <s v="F"/>
    <n v="30"/>
    <s v="Monster Square"/>
    <s v="Stroud"/>
    <x v="601"/>
    <n v="40"/>
    <s v="A2"/>
    <s v="Megawidget M"/>
    <n v="960"/>
    <n v="1142.3999999999999"/>
    <x v="0"/>
    <x v="0"/>
  </r>
  <r>
    <n v="877"/>
    <s v="Tayna"/>
    <s v="Marcum"/>
    <s v="Mrs"/>
    <s v="F"/>
    <n v="90"/>
    <s v="Ildersly Grove"/>
    <s v="Gillingham"/>
    <x v="136"/>
    <n v="26"/>
    <s v="C1"/>
    <s v="Ultrathing V1"/>
    <n v="442"/>
    <n v="879.58"/>
    <x v="0"/>
    <x v="8"/>
  </r>
  <r>
    <n v="878"/>
    <s v="Angelena"/>
    <s v="Velez"/>
    <s v="Ms"/>
    <s v="F"/>
    <n v="90"/>
    <s v="Heathedge"/>
    <s v="Newbiggin-By-The-Sea"/>
    <x v="107"/>
    <n v="31"/>
    <s v="A1"/>
    <s v="Megawidget S"/>
    <n v="744"/>
    <n v="587.76"/>
    <x v="1"/>
    <x v="9"/>
  </r>
  <r>
    <n v="879"/>
    <s v="Nannie"/>
    <s v="Flowers"/>
    <s v="Miss"/>
    <s v="F"/>
    <n v="30"/>
    <s v="Norman Grove"/>
    <s v="Wareham"/>
    <x v="456"/>
    <n v="58"/>
    <s v="D"/>
    <s v="Gigastuff"/>
    <n v="1044"/>
    <n v="1973.1599999999999"/>
    <x v="0"/>
    <x v="10"/>
  </r>
  <r>
    <n v="880"/>
    <s v="Nell"/>
    <s v="Shapiro"/>
    <s v="Ms"/>
    <s v="F"/>
    <n v="30"/>
    <s v="Orbel Street"/>
    <s v="Tipton"/>
    <x v="602"/>
    <n v="40"/>
    <s v="D"/>
    <s v="Gigastuff"/>
    <n v="720"/>
    <n v="1360.8"/>
    <x v="1"/>
    <x v="3"/>
  </r>
  <r>
    <n v="881"/>
    <s v="Agnes"/>
    <s v="Hilliard"/>
    <s v="Miss"/>
    <s v="F"/>
    <n v="60"/>
    <s v="Tinsley Road"/>
    <s v="Wigton"/>
    <x v="603"/>
    <n v="43"/>
    <s v="C2"/>
    <s v="Ultrathing V2"/>
    <n v="860"/>
    <n v="2571.4"/>
    <x v="2"/>
    <x v="4"/>
  </r>
  <r>
    <n v="882"/>
    <s v="Hattie"/>
    <s v="Belanger"/>
    <s v="Mrs"/>
    <s v="F"/>
    <n v="60"/>
    <s v="Creek Road"/>
    <s v="Isle Of Tiree"/>
    <x v="311"/>
    <n v="19"/>
    <s v="E"/>
    <s v="Superwossname"/>
    <n v="380"/>
    <n v="1181.8"/>
    <x v="1"/>
    <x v="3"/>
  </r>
  <r>
    <n v="883"/>
    <s v="Phillis"/>
    <s v="Jacob"/>
    <s v="Miss"/>
    <s v="F"/>
    <n v="60"/>
    <s v="Redburn House"/>
    <s v="Craigavon"/>
    <x v="367"/>
    <n v="49"/>
    <s v="C4"/>
    <s v="Ultrathing V4"/>
    <n v="1176"/>
    <n v="4692.2400000000007"/>
    <x v="2"/>
    <x v="5"/>
  </r>
  <r>
    <n v="884"/>
    <s v="Natisha"/>
    <s v="Diaz"/>
    <s v="Miss"/>
    <s v="F"/>
    <n v="30"/>
    <s v="Barnsbury Green"/>
    <s v="Guernsey"/>
    <x v="604"/>
    <n v="82"/>
    <s v="C4"/>
    <s v="Ultrathing V4"/>
    <n v="1968"/>
    <n v="7852.3200000000006"/>
    <x v="0"/>
    <x v="3"/>
  </r>
  <r>
    <n v="885"/>
    <s v="Yukiko"/>
    <s v="Kramer"/>
    <s v="Miss"/>
    <s v="F"/>
    <n v="60"/>
    <s v="Alpha Grove"/>
    <s v="Enfield"/>
    <x v="605"/>
    <n v="58"/>
    <s v="C2"/>
    <s v="Ultrathing V2"/>
    <n v="1160"/>
    <n v="3468.4"/>
    <x v="1"/>
    <x v="2"/>
  </r>
  <r>
    <n v="886"/>
    <s v="Tiffanie"/>
    <s v="Orozco"/>
    <s v="Miss"/>
    <s v="F"/>
    <n v="60"/>
    <s v="Sutherland Terrace"/>
    <s v="Musselburgh"/>
    <x v="506"/>
    <n v="62"/>
    <s v="B"/>
    <s v="Hyperwotsit"/>
    <n v="1240"/>
    <n v="2492.3999999999996"/>
    <x v="0"/>
    <x v="9"/>
  </r>
  <r>
    <n v="887"/>
    <s v="Bailey"/>
    <s v="Valle"/>
    <s v="Miss"/>
    <s v="F"/>
    <n v="60"/>
    <s v="Pasley Close"/>
    <s v="Thetford"/>
    <x v="513"/>
    <n v="74"/>
    <s v="A3"/>
    <s v="Megawidget L"/>
    <n v="1776"/>
    <n v="2823.84"/>
    <x v="2"/>
    <x v="7"/>
  </r>
  <r>
    <n v="888"/>
    <s v="Haydee"/>
    <s v="Gibbs"/>
    <s v="Miss"/>
    <s v="F"/>
    <n v="60"/>
    <s v="Craven Buldings"/>
    <s v="Llanelli"/>
    <x v="464"/>
    <n v="77"/>
    <s v="A2"/>
    <s v="Megawidget M"/>
    <n v="1848"/>
    <n v="2199.12"/>
    <x v="0"/>
    <x v="1"/>
  </r>
  <r>
    <n v="889"/>
    <s v="Latoyia"/>
    <s v="Watkins"/>
    <s v="Miss"/>
    <s v="F"/>
    <n v="60"/>
    <s v="Blicke Terrace"/>
    <s v="Winsford"/>
    <x v="606"/>
    <n v="61"/>
    <s v="B"/>
    <s v="Hyperwotsit"/>
    <n v="1220"/>
    <n v="2452.1999999999998"/>
    <x v="0"/>
    <x v="4"/>
  </r>
  <r>
    <n v="890"/>
    <s v="Glynda"/>
    <s v="Burgos"/>
    <s v="Ms"/>
    <s v="F"/>
    <n v="90"/>
    <s v="Vermont Road"/>
    <s v="Romney Marsh"/>
    <x v="393"/>
    <n v="32"/>
    <s v="C4"/>
    <s v="Ultrathing V4"/>
    <n v="768"/>
    <n v="3064.32"/>
    <x v="1"/>
    <x v="5"/>
  </r>
  <r>
    <n v="891"/>
    <s v="Georgine"/>
    <s v="Bonds"/>
    <s v="Miss"/>
    <s v="F"/>
    <n v="30"/>
    <s v="Felix Terrace"/>
    <s v="Hayle"/>
    <x v="222"/>
    <n v="3"/>
    <s v="C4"/>
    <s v="Ultrathing V4"/>
    <n v="72"/>
    <n v="287.28000000000003"/>
    <x v="0"/>
    <x v="3"/>
  </r>
  <r>
    <n v="892"/>
    <s v="Demetria"/>
    <s v="Mosley"/>
    <s v="Mrs"/>
    <s v="F"/>
    <n v="60"/>
    <s v="Glading Terrace"/>
    <s v="Dunstable"/>
    <x v="442"/>
    <n v="40"/>
    <s v="E"/>
    <s v="Superwossname"/>
    <n v="800"/>
    <n v="2488"/>
    <x v="1"/>
    <x v="1"/>
  </r>
  <r>
    <n v="893"/>
    <s v="Shae"/>
    <s v="Sheldon"/>
    <s v="Miss"/>
    <s v="F"/>
    <n v="60"/>
    <s v="Watneys Cottages"/>
    <s v="Hyde"/>
    <x v="607"/>
    <n v="85"/>
    <s v="B"/>
    <s v="Hyperwotsit"/>
    <n v="1700"/>
    <n v="3416.9999999999995"/>
    <x v="0"/>
    <x v="3"/>
  </r>
  <r>
    <n v="894"/>
    <s v="Aurora"/>
    <s v="Hebert"/>
    <s v="Miss"/>
    <s v="F"/>
    <n v="30"/>
    <s v="Kirton Lodge"/>
    <s v="Dorset"/>
    <x v="560"/>
    <n v="73"/>
    <s v="B"/>
    <s v="Hyperwotsit"/>
    <n v="1460"/>
    <n v="2934.6"/>
    <x v="2"/>
    <x v="7"/>
  </r>
  <r>
    <n v="895"/>
    <s v="Katrina"/>
    <s v="Wise"/>
    <s v="Miss"/>
    <s v="F"/>
    <n v="90"/>
    <s v="Stewarts Cottages"/>
    <s v="Hayling Island"/>
    <x v="122"/>
    <n v="16"/>
    <s v="B"/>
    <s v="Hyperwotsit"/>
    <n v="320"/>
    <n v="643.19999999999993"/>
    <x v="0"/>
    <x v="10"/>
  </r>
  <r>
    <n v="896"/>
    <s v="Shawnee"/>
    <s v="Gay"/>
    <s v="Miss"/>
    <s v="F"/>
    <n v="90"/>
    <s v="Sportsbank Street"/>
    <s v="Magherafelt"/>
    <x v="608"/>
    <n v="36"/>
    <s v="D"/>
    <s v="Gigastuff"/>
    <n v="648"/>
    <n v="1224.72"/>
    <x v="0"/>
    <x v="5"/>
  </r>
  <r>
    <n v="897"/>
    <s v="Darleen"/>
    <s v="Ballard"/>
    <s v="Ms"/>
    <s v="F"/>
    <n v="30"/>
    <s v="Hume Terrace"/>
    <s v="Hailsham"/>
    <x v="609"/>
    <n v="51"/>
    <s v="C2"/>
    <s v="Ultrathing V2"/>
    <n v="1020"/>
    <n v="3049.8"/>
    <x v="2"/>
    <x v="9"/>
  </r>
  <r>
    <n v="898"/>
    <s v="Trula"/>
    <s v="Dixon"/>
    <s v="Miss"/>
    <s v="F"/>
    <n v="60"/>
    <s v="New Orleans"/>
    <s v="Newcastleton"/>
    <x v="610"/>
    <n v="59"/>
    <s v="B"/>
    <s v="Hyperwotsit"/>
    <n v="1180"/>
    <n v="2371.7999999999997"/>
    <x v="2"/>
    <x v="5"/>
  </r>
  <r>
    <n v="899"/>
    <s v="Adaline"/>
    <s v="Aguilar"/>
    <s v="Miss"/>
    <s v="F"/>
    <n v="60"/>
    <s v="Coulson Street"/>
    <s v="South Humberside"/>
    <x v="611"/>
    <n v="61"/>
    <s v="A3"/>
    <s v="Megawidget L"/>
    <n v="1464"/>
    <n v="2327.7600000000002"/>
    <x v="2"/>
    <x v="3"/>
  </r>
  <r>
    <n v="900"/>
    <s v="Hillary"/>
    <s v="Doherty"/>
    <s v="Miss"/>
    <s v="F"/>
    <n v="60"/>
    <s v="Orford Road"/>
    <s v="Crickhowell"/>
    <x v="612"/>
    <n v="30"/>
    <s v="A3"/>
    <s v="Megawidget L"/>
    <n v="720"/>
    <n v="1144.8"/>
    <x v="1"/>
    <x v="6"/>
  </r>
  <r>
    <n v="901"/>
    <s v="Adrianne"/>
    <s v="Stark"/>
    <s v="Miss"/>
    <s v="F"/>
    <n v="60"/>
    <s v="Camberwell House"/>
    <s v="Ludlow"/>
    <x v="119"/>
    <n v="16"/>
    <s v="C3"/>
    <s v="Ultrathing V3"/>
    <n v="384"/>
    <n v="1340.16"/>
    <x v="1"/>
    <x v="10"/>
  </r>
  <r>
    <n v="902"/>
    <s v="Wanda"/>
    <s v="Rubin"/>
    <s v="Mrs"/>
    <s v="F"/>
    <n v="60"/>
    <s v="Shroffield Farm"/>
    <s v="Isle Of Gigha"/>
    <x v="58"/>
    <n v="36"/>
    <s v="D"/>
    <s v="Gigastuff"/>
    <n v="648"/>
    <n v="1224.72"/>
    <x v="0"/>
    <x v="2"/>
  </r>
  <r>
    <n v="903"/>
    <s v="Janella"/>
    <s v="Randall"/>
    <s v="Miss"/>
    <s v="F"/>
    <n v="30"/>
    <s v="Smith's Lane"/>
    <s v="Ashford"/>
    <x v="317"/>
    <n v="96"/>
    <s v="E"/>
    <s v="Superwossname"/>
    <n v="1920"/>
    <n v="5971.2"/>
    <x v="0"/>
    <x v="7"/>
  </r>
  <r>
    <n v="904"/>
    <s v="Klara"/>
    <s v="Vera"/>
    <s v="Dr"/>
    <s v="F"/>
    <n v="60"/>
    <s v="Charlesfield"/>
    <s v="Llanon"/>
    <x v="494"/>
    <n v="41"/>
    <s v="A2"/>
    <s v="Megawidget M"/>
    <n v="984"/>
    <n v="1170.96"/>
    <x v="0"/>
    <x v="6"/>
  </r>
  <r>
    <n v="905"/>
    <s v="Marni"/>
    <s v="Mccauley"/>
    <s v="Mrs"/>
    <s v="F"/>
    <n v="60"/>
    <s v="Leithcote Gardens"/>
    <s v="Leamington Spa"/>
    <x v="9"/>
    <n v="30"/>
    <s v="C3"/>
    <s v="Ultrathing V3"/>
    <n v="720"/>
    <n v="2512.8000000000002"/>
    <x v="0"/>
    <x v="6"/>
  </r>
  <r>
    <n v="906"/>
    <s v="Jenae"/>
    <s v="Burch"/>
    <s v="Miss"/>
    <s v="F"/>
    <n v="90"/>
    <s v="Heather Close"/>
    <s v="Llandrindod Wells"/>
    <x v="613"/>
    <n v="81"/>
    <s v="A1"/>
    <s v="Megawidget S"/>
    <n v="1944"/>
    <n v="1535.76"/>
    <x v="0"/>
    <x v="3"/>
  </r>
  <r>
    <n v="907"/>
    <s v="Tracie"/>
    <s v="Gunn"/>
    <s v="Mrs"/>
    <s v="F"/>
    <n v="30"/>
    <s v="Rodway Road"/>
    <s v="Ystrad Meurig"/>
    <x v="614"/>
    <n v="48"/>
    <s v="B"/>
    <s v="Hyperwotsit"/>
    <n v="960"/>
    <n v="1929.6"/>
    <x v="2"/>
    <x v="6"/>
  </r>
  <r>
    <n v="908"/>
    <s v="Milissa"/>
    <s v="Wong"/>
    <s v="Miss"/>
    <s v="F"/>
    <n v="90"/>
    <s v="Erindale"/>
    <s v="Kirkcaldy"/>
    <x v="592"/>
    <n v="90"/>
    <s v="C1"/>
    <s v="Ultrathing V1"/>
    <n v="1530"/>
    <n v="3044.7"/>
    <x v="1"/>
    <x v="7"/>
  </r>
  <r>
    <n v="909"/>
    <s v="Albina"/>
    <s v="Abernathy"/>
    <s v="Miss"/>
    <s v="F"/>
    <n v="90"/>
    <s v="Romsey Road"/>
    <s v="Templecombe"/>
    <x v="259"/>
    <n v="79"/>
    <s v="C2"/>
    <s v="Ultrathing V2"/>
    <n v="1580"/>
    <n v="4724.2000000000007"/>
    <x v="2"/>
    <x v="5"/>
  </r>
  <r>
    <n v="910"/>
    <s v="Anya"/>
    <s v="Morin"/>
    <s v="Mrs"/>
    <s v="F"/>
    <n v="90"/>
    <s v="Harbour Yard"/>
    <s v="Kirkcudbright"/>
    <x v="154"/>
    <n v="47"/>
    <s v="E"/>
    <s v="Superwossname"/>
    <n v="940"/>
    <n v="2923.4"/>
    <x v="2"/>
    <x v="8"/>
  </r>
  <r>
    <n v="911"/>
    <s v="Luella"/>
    <s v="Skinner"/>
    <s v="Mrs"/>
    <s v="F"/>
    <n v="60"/>
    <s v="Little Sutton"/>
    <s v="Warlingham"/>
    <x v="391"/>
    <n v="53"/>
    <s v="C4"/>
    <s v="Ultrathing V4"/>
    <n v="1272"/>
    <n v="5075.2800000000007"/>
    <x v="2"/>
    <x v="2"/>
  </r>
  <r>
    <n v="912"/>
    <s v="Kena"/>
    <s v="Cornett"/>
    <s v="Mrs"/>
    <s v="F"/>
    <n v="30"/>
    <s v="Denyer Street"/>
    <s v="Clydebank"/>
    <x v="615"/>
    <n v="48"/>
    <s v="C2"/>
    <s v="Ultrathing V2"/>
    <n v="960"/>
    <n v="2870.4"/>
    <x v="1"/>
    <x v="6"/>
  </r>
  <r>
    <n v="913"/>
    <s v="Azucena"/>
    <s v="Harding"/>
    <s v="Miss"/>
    <s v="F"/>
    <n v="90"/>
    <s v="Baker's Alley"/>
    <s v="Tranent"/>
    <x v="93"/>
    <n v="41"/>
    <s v="B"/>
    <s v="Hyperwotsit"/>
    <n v="820"/>
    <n v="1648.1999999999998"/>
    <x v="0"/>
    <x v="11"/>
  </r>
  <r>
    <n v="914"/>
    <s v="Paola"/>
    <s v="Chaney"/>
    <s v="Mrs"/>
    <s v="F"/>
    <n v="60"/>
    <s v="Mary Ann"/>
    <s v="Tilbury"/>
    <x v="616"/>
    <n v="10"/>
    <s v="C3"/>
    <s v="Ultrathing V3"/>
    <n v="240"/>
    <n v="837.6"/>
    <x v="1"/>
    <x v="6"/>
  </r>
  <r>
    <n v="915"/>
    <s v="Gertrude"/>
    <s v="Gross"/>
    <s v="Miss"/>
    <s v="F"/>
    <n v="30"/>
    <s v="Kilravock Street"/>
    <s v="Newbridge"/>
    <x v="617"/>
    <n v="15"/>
    <s v="C3"/>
    <s v="Ultrathing V3"/>
    <n v="360"/>
    <n v="1256.4000000000001"/>
    <x v="1"/>
    <x v="11"/>
  </r>
  <r>
    <n v="916"/>
    <s v="Fiona"/>
    <s v="Spicer"/>
    <s v="Miss"/>
    <s v="F"/>
    <n v="90"/>
    <s v="Trumans Brewery"/>
    <s v="Bude"/>
    <x v="272"/>
    <n v="88"/>
    <s v="C3"/>
    <s v="Ultrathing V3"/>
    <n v="2112"/>
    <n v="7370.88"/>
    <x v="1"/>
    <x v="8"/>
  </r>
  <r>
    <n v="917"/>
    <s v="Nola"/>
    <s v="Brooks"/>
    <s v="Miss"/>
    <s v="F"/>
    <n v="90"/>
    <s v="Charlotte Court"/>
    <s v="Swanley"/>
    <x v="596"/>
    <n v="31"/>
    <s v="A3"/>
    <s v="Megawidget L"/>
    <n v="744"/>
    <n v="1182.96"/>
    <x v="2"/>
    <x v="1"/>
  </r>
  <r>
    <n v="918"/>
    <s v="Darcy"/>
    <s v="Wills"/>
    <s v="Mrs"/>
    <s v="F"/>
    <n v="60"/>
    <s v="De Beauvoir"/>
    <s v="Marlborough"/>
    <x v="592"/>
    <n v="27"/>
    <s v="A1"/>
    <s v="Megawidget S"/>
    <n v="648"/>
    <n v="511.92"/>
    <x v="1"/>
    <x v="7"/>
  </r>
  <r>
    <n v="919"/>
    <s v="Loren"/>
    <s v="Ball"/>
    <s v="Miss"/>
    <s v="F"/>
    <n v="90"/>
    <s v="Darlaston Road"/>
    <s v="Purfleet"/>
    <x v="464"/>
    <n v="47"/>
    <s v="A1"/>
    <s v="Megawidget S"/>
    <n v="1128"/>
    <n v="891.12"/>
    <x v="0"/>
    <x v="1"/>
  </r>
  <r>
    <n v="920"/>
    <s v="Erlene"/>
    <s v="Esposito"/>
    <s v="Mrs"/>
    <s v="F"/>
    <n v="30"/>
    <s v="Eversholt Street"/>
    <s v="Lancashire"/>
    <x v="618"/>
    <n v="34"/>
    <s v="C2"/>
    <s v="Ultrathing V2"/>
    <n v="680"/>
    <n v="2033.2"/>
    <x v="2"/>
    <x v="8"/>
  </r>
  <r>
    <n v="921"/>
    <s v="Tabatha"/>
    <s v="Kendall"/>
    <s v="Mrs"/>
    <s v="F"/>
    <n v="60"/>
    <s v="Amott Road"/>
    <s v="Seaton"/>
    <x v="619"/>
    <n v="53"/>
    <s v="C3"/>
    <s v="Ultrathing V3"/>
    <n v="1272"/>
    <n v="4439.2800000000007"/>
    <x v="0"/>
    <x v="0"/>
  </r>
  <r>
    <n v="922"/>
    <s v="Bobbye"/>
    <s v="Henry"/>
    <s v="Miss"/>
    <s v="F"/>
    <n v="90"/>
    <s v="Nuthurst Avenue"/>
    <s v="Canterbury"/>
    <x v="620"/>
    <n v="78"/>
    <s v="A2"/>
    <s v="Megawidget M"/>
    <n v="1872"/>
    <n v="2227.6799999999998"/>
    <x v="0"/>
    <x v="11"/>
  </r>
  <r>
    <n v="923"/>
    <s v="Tia"/>
    <s v="Conley"/>
    <s v="Miss"/>
    <s v="F"/>
    <n v="30"/>
    <s v="Dragonfly Close"/>
    <s v="Ware"/>
    <x v="621"/>
    <n v="34"/>
    <s v="E"/>
    <s v="Superwossname"/>
    <n v="680"/>
    <n v="2114.7999999999997"/>
    <x v="2"/>
    <x v="3"/>
  </r>
  <r>
    <n v="924"/>
    <s v="Kari"/>
    <s v="Yarbrough"/>
    <s v="Miss"/>
    <s v="F"/>
    <n v="60"/>
    <s v="Edgill Street"/>
    <s v="Abergele"/>
    <x v="524"/>
    <n v="13"/>
    <s v="A1"/>
    <s v="Megawidget S"/>
    <n v="312"/>
    <n v="246.48000000000002"/>
    <x v="1"/>
    <x v="10"/>
  </r>
  <r>
    <n v="925"/>
    <s v="Tasia"/>
    <s v="Briggs"/>
    <s v="Ms"/>
    <s v="F"/>
    <n v="30"/>
    <s v="Ansdell Terrace"/>
    <s v="Cambridgeshire"/>
    <x v="434"/>
    <n v="52"/>
    <s v="C2"/>
    <s v="Ultrathing V2"/>
    <n v="1040"/>
    <n v="3109.6000000000004"/>
    <x v="1"/>
    <x v="3"/>
  </r>
  <r>
    <n v="926"/>
    <s v="Elnora"/>
    <s v="Oneil"/>
    <s v="Miss"/>
    <s v="F"/>
    <n v="90"/>
    <s v="Kent Place"/>
    <s v="Cambridgeshire"/>
    <x v="622"/>
    <n v="23"/>
    <s v="C4"/>
    <s v="Ultrathing V4"/>
    <n v="552"/>
    <n v="2202.48"/>
    <x v="0"/>
    <x v="1"/>
  </r>
  <r>
    <n v="927"/>
    <s v="Cathey"/>
    <s v="Fox"/>
    <s v="Ms"/>
    <s v="F"/>
    <n v="30"/>
    <s v="Glaserton Road"/>
    <s v="Lancaster"/>
    <x v="623"/>
    <n v="67"/>
    <s v="A2"/>
    <s v="Megawidget M"/>
    <n v="1608"/>
    <n v="1913.52"/>
    <x v="0"/>
    <x v="11"/>
  </r>
  <r>
    <n v="928"/>
    <s v="Deborah"/>
    <s v="Larson"/>
    <s v="Mrs"/>
    <s v="F"/>
    <n v="30"/>
    <s v="Sparrows Row"/>
    <s v="Kilwinning"/>
    <x v="310"/>
    <n v="100"/>
    <s v="A3"/>
    <s v="Megawidget L"/>
    <n v="2400"/>
    <n v="3816"/>
    <x v="0"/>
    <x v="4"/>
  </r>
  <r>
    <n v="929"/>
    <s v="Brigette"/>
    <s v="John"/>
    <s v="Mrs"/>
    <s v="F"/>
    <n v="60"/>
    <s v="Poonah Street"/>
    <s v="East Molesey"/>
    <x v="288"/>
    <n v="60"/>
    <s v="C2"/>
    <s v="Ultrathing V2"/>
    <n v="1200"/>
    <n v="3588.0000000000005"/>
    <x v="1"/>
    <x v="10"/>
  </r>
  <r>
    <n v="930"/>
    <s v="Hilda"/>
    <s v="Lyons"/>
    <s v="Ms"/>
    <s v="F"/>
    <n v="60"/>
    <s v="Havant Road"/>
    <s v="Lyme Regis"/>
    <x v="486"/>
    <n v="44"/>
    <s v="C4"/>
    <s v="Ultrathing V4"/>
    <n v="1056"/>
    <n v="4213.4400000000005"/>
    <x v="2"/>
    <x v="1"/>
  </r>
  <r>
    <n v="931"/>
    <s v="Jeffrey"/>
    <s v="Palmer"/>
    <s v="Miss"/>
    <s v="F"/>
    <n v="60"/>
    <s v="Carpenters Place"/>
    <s v="Isle Of North Uist"/>
    <x v="624"/>
    <n v="6"/>
    <s v="A3"/>
    <s v="Megawidget L"/>
    <n v="144"/>
    <n v="228.96"/>
    <x v="0"/>
    <x v="11"/>
  </r>
  <r>
    <n v="932"/>
    <s v="Tonette"/>
    <s v="Humphrey"/>
    <s v="Mrs"/>
    <s v="F"/>
    <n v="30"/>
    <s v="Maurice Brown"/>
    <s v="Shefford"/>
    <x v="625"/>
    <n v="78"/>
    <s v="A3"/>
    <s v="Megawidget L"/>
    <n v="1872"/>
    <n v="2976.48"/>
    <x v="0"/>
    <x v="7"/>
  </r>
  <r>
    <n v="933"/>
    <s v="Nannette"/>
    <s v="Pickett"/>
    <s v="Prof"/>
    <s v="F"/>
    <n v="90"/>
    <s v="Clare Place"/>
    <s v="Ashby-De-La-Zouch"/>
    <x v="31"/>
    <n v="49"/>
    <s v="A1"/>
    <s v="Megawidget S"/>
    <n v="1176"/>
    <n v="929.04000000000008"/>
    <x v="1"/>
    <x v="2"/>
  </r>
  <r>
    <n v="934"/>
    <s v="Leon"/>
    <s v="Dewitt"/>
    <s v="Mrs"/>
    <s v="F"/>
    <n v="90"/>
    <s v="Lodge Close"/>
    <s v="Calstock"/>
    <x v="626"/>
    <n v="6"/>
    <s v="D"/>
    <s v="Gigastuff"/>
    <n v="108"/>
    <n v="204.11999999999998"/>
    <x v="0"/>
    <x v="11"/>
  </r>
  <r>
    <n v="935"/>
    <s v="Serafina"/>
    <s v="Marcus"/>
    <s v="Miss"/>
    <s v="F"/>
    <n v="90"/>
    <s v="Meadowbank"/>
    <s v="Thornton Heath"/>
    <x v="627"/>
    <n v="23"/>
    <s v="C3"/>
    <s v="Ultrathing V3"/>
    <n v="552"/>
    <n v="1926.48"/>
    <x v="1"/>
    <x v="5"/>
  </r>
  <r>
    <n v="936"/>
    <s v="Tessa"/>
    <s v="Stacy"/>
    <s v="Mrs"/>
    <s v="F"/>
    <n v="90"/>
    <s v="Kirby Grove"/>
    <s v="Loughborough"/>
    <x v="322"/>
    <n v="76"/>
    <s v="C4"/>
    <s v="Ultrathing V4"/>
    <n v="1824"/>
    <n v="7277.76"/>
    <x v="2"/>
    <x v="10"/>
  </r>
  <r>
    <n v="937"/>
    <s v="Synthia"/>
    <s v="Goins"/>
    <s v="Miss"/>
    <s v="F"/>
    <n v="90"/>
    <s v="New North"/>
    <s v="Cleethorpes"/>
    <x v="358"/>
    <n v="80"/>
    <s v="C4"/>
    <s v="Ultrathing V4"/>
    <n v="1920"/>
    <n v="7660.8"/>
    <x v="1"/>
    <x v="9"/>
  </r>
  <r>
    <n v="938"/>
    <s v="Margeret"/>
    <s v="Prescott"/>
    <s v="Miss"/>
    <s v="F"/>
    <n v="90"/>
    <s v="Warrior Square"/>
    <s v="Llanymynech"/>
    <x v="58"/>
    <n v="93"/>
    <s v="E"/>
    <s v="Superwossname"/>
    <n v="1860"/>
    <n v="5784.5999999999995"/>
    <x v="0"/>
    <x v="2"/>
  </r>
  <r>
    <n v="939"/>
    <s v="Ashley"/>
    <s v="Fitzpatrick"/>
    <s v="Mrs"/>
    <s v="F"/>
    <n v="30"/>
    <s v="Inca Drive"/>
    <s v="Newton Abbot"/>
    <x v="628"/>
    <n v="55"/>
    <s v="C4"/>
    <s v="Ultrathing V4"/>
    <n v="1320"/>
    <n v="5266.8"/>
    <x v="1"/>
    <x v="8"/>
  </r>
  <r>
    <n v="940"/>
    <s v="Lorene"/>
    <s v="Hansen"/>
    <s v="Mrs"/>
    <s v="F"/>
    <n v="90"/>
    <s v="Carpenters Place"/>
    <s v="Sandwich"/>
    <x v="629"/>
    <n v="27"/>
    <s v="A2"/>
    <s v="Megawidget M"/>
    <n v="648"/>
    <n v="771.12"/>
    <x v="0"/>
    <x v="10"/>
  </r>
  <r>
    <n v="941"/>
    <s v="Cleopatra"/>
    <s v="Brown"/>
    <s v="Mrs"/>
    <s v="F"/>
    <n v="60"/>
    <s v="Southern Road"/>
    <s v="Wallington"/>
    <x v="511"/>
    <n v="52"/>
    <s v="A1"/>
    <s v="Megawidget S"/>
    <n v="1248"/>
    <n v="985.92000000000007"/>
    <x v="0"/>
    <x v="2"/>
  </r>
  <r>
    <n v="942"/>
    <s v="Emerita"/>
    <s v="Patterson"/>
    <s v="Mrs"/>
    <s v="F"/>
    <n v="30"/>
    <s v="Bones Cottages"/>
    <s v="Aberfeldy"/>
    <x v="475"/>
    <n v="72"/>
    <s v="C2"/>
    <s v="Ultrathing V2"/>
    <n v="1440"/>
    <n v="4305.6000000000004"/>
    <x v="0"/>
    <x v="7"/>
  </r>
  <r>
    <n v="943"/>
    <s v="Juliet"/>
    <s v="Connolly"/>
    <s v="Mrs"/>
    <s v="F"/>
    <n v="90"/>
    <s v="Tor Gardens"/>
    <s v="Brixham"/>
    <x v="630"/>
    <n v="53"/>
    <s v="C2"/>
    <s v="Ultrathing V2"/>
    <n v="1060"/>
    <n v="3169.4"/>
    <x v="2"/>
    <x v="6"/>
  </r>
  <r>
    <n v="944"/>
    <s v="Sherise"/>
    <s v="Chapman"/>
    <s v="Miss"/>
    <s v="F"/>
    <n v="90"/>
    <s v="Frobisher Cres"/>
    <s v="Taunton"/>
    <x v="233"/>
    <n v="15"/>
    <s v="C1"/>
    <s v="Ultrathing V1"/>
    <n v="255"/>
    <n v="507.45"/>
    <x v="2"/>
    <x v="10"/>
  </r>
  <r>
    <n v="945"/>
    <s v="Angelo"/>
    <s v="Mcclellan"/>
    <s v="Mrs"/>
    <s v="F"/>
    <n v="30"/>
    <s v="Ludovick Walk"/>
    <s v="Tewkesbury"/>
    <x v="631"/>
    <n v="56"/>
    <s v="C4"/>
    <s v="Ultrathing V4"/>
    <n v="1344"/>
    <n v="5362.56"/>
    <x v="1"/>
    <x v="10"/>
  </r>
  <r>
    <n v="946"/>
    <s v="Melina"/>
    <s v="Givens"/>
    <s v="Miss"/>
    <s v="F"/>
    <n v="90"/>
    <s v="Keats Parade"/>
    <s v="Loanhead"/>
    <x v="253"/>
    <n v="33"/>
    <s v="C1"/>
    <s v="Ultrathing V1"/>
    <n v="561"/>
    <n v="1116.3900000000001"/>
    <x v="1"/>
    <x v="1"/>
  </r>
  <r>
    <n v="947"/>
    <s v="Cassy"/>
    <s v="Daniels"/>
    <s v="Mrs"/>
    <s v="F"/>
    <n v="60"/>
    <s v="Seyssel Street"/>
    <s v="Royston"/>
    <x v="632"/>
    <n v="32"/>
    <s v="A1"/>
    <s v="Megawidget S"/>
    <n v="768"/>
    <n v="606.72"/>
    <x v="1"/>
    <x v="3"/>
  </r>
  <r>
    <n v="948"/>
    <s v="Shin"/>
    <s v="Fernandez"/>
    <s v="Mrs"/>
    <s v="female"/>
    <n v="30"/>
    <s v="Marylebone Mews"/>
    <s v="Dalwhinnie"/>
    <x v="633"/>
    <n v="24"/>
    <s v="C2"/>
    <s v="Ultrathing V2"/>
    <n v="480"/>
    <n v="1435.2"/>
    <x v="0"/>
    <x v="8"/>
  </r>
  <r>
    <n v="949"/>
    <s v="Porsche"/>
    <s v="Norris"/>
    <s v="Miss"/>
    <s v="F"/>
    <n v="90"/>
    <s v="Eclipse Road"/>
    <s v="Falmouth"/>
    <x v="634"/>
    <n v="18"/>
    <s v="C3"/>
    <s v="Ultrathing V3"/>
    <n v="432"/>
    <n v="1507.68"/>
    <x v="0"/>
    <x v="4"/>
  </r>
  <r>
    <n v="950"/>
    <s v="Chung"/>
    <s v="Babcock"/>
    <s v="Miss"/>
    <s v="F"/>
    <n v="60"/>
    <s v="Aylesbury Close"/>
    <s v="Ottery St. Mary"/>
    <x v="635"/>
    <n v="44"/>
    <s v="A1"/>
    <s v="Megawidget S"/>
    <n v="1056"/>
    <n v="834.24"/>
    <x v="0"/>
    <x v="7"/>
  </r>
  <r>
    <n v="951"/>
    <s v="Macy"/>
    <s v="Byrd"/>
    <s v="Miss"/>
    <s v="F"/>
    <n v="90"/>
    <s v="Hill Street"/>
    <s v="Livingston"/>
    <x v="636"/>
    <n v="20"/>
    <s v="D"/>
    <s v="Gigastuff"/>
    <n v="360"/>
    <n v="680.4"/>
    <x v="2"/>
    <x v="5"/>
  </r>
  <r>
    <n v="952"/>
    <s v="Shanel"/>
    <s v="Garza"/>
    <s v="Mrs"/>
    <s v="F"/>
    <n v="90"/>
    <s v="Marley Close"/>
    <s v="New Romney"/>
    <x v="637"/>
    <n v="91"/>
    <s v="E"/>
    <s v="Superwossname"/>
    <n v="1820"/>
    <n v="5660.2"/>
    <x v="0"/>
    <x v="6"/>
  </r>
  <r>
    <n v="953"/>
    <s v="Lacresha"/>
    <s v="Avery"/>
    <s v="Mrs"/>
    <s v="F"/>
    <n v="90"/>
    <s v="Kentmere Road"/>
    <s v="Bodmin"/>
    <x v="520"/>
    <n v="56"/>
    <s v="C3"/>
    <s v="Ultrathing V3"/>
    <n v="1344"/>
    <n v="4690.5600000000004"/>
    <x v="0"/>
    <x v="0"/>
  </r>
  <r>
    <n v="954"/>
    <s v="Kathleen"/>
    <s v="Blackmon"/>
    <s v="Dr"/>
    <s v="F"/>
    <n v="90"/>
    <s v="Morden Road"/>
    <s v="Oban"/>
    <x v="232"/>
    <n v="98"/>
    <s v="A3"/>
    <s v="Megawidget L"/>
    <n v="2352"/>
    <n v="3739.6800000000003"/>
    <x v="0"/>
    <x v="6"/>
  </r>
  <r>
    <n v="955"/>
    <s v="Janella"/>
    <s v="Curtis"/>
    <s v="Mrs"/>
    <s v="F"/>
    <n v="60"/>
    <s v="Well Cottage"/>
    <s v="St. Asaph"/>
    <x v="638"/>
    <n v="11"/>
    <s v="C4"/>
    <s v="Ultrathing V4"/>
    <n v="264"/>
    <n v="1053.3600000000001"/>
    <x v="0"/>
    <x v="9"/>
  </r>
  <r>
    <n v="956"/>
    <s v="Estefana"/>
    <s v="Frank"/>
    <s v="Mrs"/>
    <s v="F"/>
    <n v="60"/>
    <s v="Rhodesia Road"/>
    <s v="Ludlow"/>
    <x v="636"/>
    <n v="58"/>
    <s v="E"/>
    <s v="Superwossname"/>
    <n v="1160"/>
    <n v="3607.6"/>
    <x v="2"/>
    <x v="5"/>
  </r>
  <r>
    <n v="957"/>
    <s v="Rebekah"/>
    <s v="Holman"/>
    <s v="Miss"/>
    <s v="F"/>
    <n v="60"/>
    <s v="Dacre Road"/>
    <s v="Tenterden"/>
    <x v="639"/>
    <n v="26"/>
    <s v="C2"/>
    <s v="Ultrathing V2"/>
    <n v="520"/>
    <n v="1554.8000000000002"/>
    <x v="2"/>
    <x v="1"/>
  </r>
  <r>
    <n v="958"/>
    <s v="Sina"/>
    <s v="Bullard"/>
    <s v="Mrs"/>
    <s v="F"/>
    <n v="60"/>
    <s v="Lorrimore Terrace"/>
    <s v="Falmouth"/>
    <x v="640"/>
    <n v="68"/>
    <s v="A2"/>
    <s v="Megawidget M"/>
    <n v="1632"/>
    <n v="1942.08"/>
    <x v="2"/>
    <x v="5"/>
  </r>
  <r>
    <n v="959"/>
    <s v="Carly"/>
    <s v="Boone"/>
    <s v="Miss"/>
    <s v="F"/>
    <n v="30"/>
    <s v="Portbury Close"/>
    <s v="West Sussex"/>
    <x v="641"/>
    <n v="11"/>
    <s v="A1"/>
    <s v="Megawidget S"/>
    <n v="264"/>
    <n v="208.56"/>
    <x v="0"/>
    <x v="6"/>
  </r>
  <r>
    <n v="960"/>
    <s v="Katelynn"/>
    <s v="Mcgowan"/>
    <s v="Miss"/>
    <s v="F"/>
    <n v="60"/>
    <s v="Pegwell Cottages"/>
    <s v="Bexleyheath"/>
    <x v="294"/>
    <n v="12"/>
    <s v="B"/>
    <s v="Hyperwotsit"/>
    <n v="240"/>
    <n v="482.4"/>
    <x v="1"/>
    <x v="0"/>
  </r>
  <r>
    <n v="961"/>
    <s v="Susan"/>
    <s v="Brandon"/>
    <s v="Mrs"/>
    <s v="F"/>
    <n v="30"/>
    <s v="Penny Fields"/>
    <s v="Melton Constable"/>
    <x v="642"/>
    <n v="74"/>
    <s v="C1"/>
    <s v="Ultrathing V1"/>
    <n v="1258"/>
    <n v="2503.42"/>
    <x v="1"/>
    <x v="5"/>
  </r>
  <r>
    <n v="962"/>
    <s v="Pearly"/>
    <s v="Tolbert"/>
    <s v="Mrs"/>
    <s v="F"/>
    <n v="90"/>
    <s v="Brunswick Mews"/>
    <s v="Kidwelly"/>
    <x v="643"/>
    <n v="49"/>
    <s v="C2"/>
    <s v="Ultrathing V2"/>
    <n v="980"/>
    <n v="2930.2000000000003"/>
    <x v="1"/>
    <x v="1"/>
  </r>
  <r>
    <n v="963"/>
    <s v="Maryrose"/>
    <s v="Jaramillo"/>
    <s v="Miss"/>
    <s v="F"/>
    <n v="30"/>
    <s v="Agnew Street"/>
    <s v="Whitland"/>
    <x v="110"/>
    <n v="90"/>
    <s v="A1"/>
    <s v="Megawidget S"/>
    <n v="2160"/>
    <n v="1706.4"/>
    <x v="1"/>
    <x v="1"/>
  </r>
  <r>
    <n v="964"/>
    <s v="Yahaira"/>
    <s v="Vickers"/>
    <s v="Miss"/>
    <s v="F"/>
    <n v="90"/>
    <s v="Randon Street"/>
    <s v="Hessle"/>
    <x v="644"/>
    <n v="45"/>
    <s v="D"/>
    <s v="Gigastuff"/>
    <n v="810"/>
    <n v="1530.8999999999999"/>
    <x v="1"/>
    <x v="11"/>
  </r>
  <r>
    <n v="965"/>
    <s v="Trinh"/>
    <s v="Wells"/>
    <s v="Miss"/>
    <s v="F"/>
    <n v="60"/>
    <s v="Macauley Mews"/>
    <s v="Burnham-On-Crouch"/>
    <x v="35"/>
    <n v="83"/>
    <s v="C2"/>
    <s v="Ultrathing V2"/>
    <n v="1660"/>
    <n v="4963.4000000000005"/>
    <x v="2"/>
    <x v="5"/>
  </r>
  <r>
    <n v="966"/>
    <s v="Kathyrn"/>
    <s v="Henley"/>
    <s v="Miss"/>
    <s v="F"/>
    <n v="60"/>
    <s v="Becklow Road"/>
    <s v="Morecambe"/>
    <x v="524"/>
    <n v="15"/>
    <s v="C3"/>
    <s v="Ultrathing V3"/>
    <n v="360"/>
    <n v="1256.4000000000001"/>
    <x v="1"/>
    <x v="10"/>
  </r>
  <r>
    <n v="967"/>
    <s v="Marian"/>
    <s v="Coker"/>
    <s v="Mrs"/>
    <s v="F"/>
    <n v="30"/>
    <s v="Grecian Crescent"/>
    <s v="Bordon"/>
    <x v="596"/>
    <n v="36"/>
    <s v="C4"/>
    <s v="Ultrathing V4"/>
    <n v="864"/>
    <n v="3447.36"/>
    <x v="2"/>
    <x v="1"/>
  </r>
  <r>
    <n v="968"/>
    <s v="Ona"/>
    <s v="Stratton"/>
    <s v="Mrs"/>
    <s v="F"/>
    <n v="90"/>
    <s v="Grove Hall"/>
    <s v="Strathcarron"/>
    <x v="526"/>
    <n v="100"/>
    <s v="C3"/>
    <s v="Ultrathing V3"/>
    <n v="2400"/>
    <n v="8376"/>
    <x v="1"/>
    <x v="1"/>
  </r>
  <r>
    <n v="969"/>
    <s v="Summer"/>
    <s v="Knowles"/>
    <s v="Mrs"/>
    <s v="F"/>
    <n v="30"/>
    <s v="Paddock Passage"/>
    <s v="Denbigh"/>
    <x v="358"/>
    <n v="28"/>
    <s v="D"/>
    <s v="Gigastuff"/>
    <n v="504"/>
    <n v="952.56"/>
    <x v="1"/>
    <x v="9"/>
  </r>
  <r>
    <n v="970"/>
    <s v="Iraida"/>
    <s v="Castro"/>
    <s v="Miss"/>
    <s v="F"/>
    <n v="90"/>
    <s v="Barlow Street"/>
    <s v="Lochgelly"/>
    <x v="645"/>
    <n v="67"/>
    <s v="E"/>
    <s v="Superwossname"/>
    <n v="1340"/>
    <n v="4167.3999999999996"/>
    <x v="2"/>
    <x v="10"/>
  </r>
  <r>
    <n v="971"/>
    <s v="Dania"/>
    <s v="Hyde"/>
    <s v="Miss"/>
    <s v="F"/>
    <n v="60"/>
    <s v="Earls Yard"/>
    <s v="Acharacle"/>
    <x v="273"/>
    <n v="96"/>
    <s v="A2"/>
    <s v="Megawidget M"/>
    <n v="2304"/>
    <n v="2741.7599999999998"/>
    <x v="1"/>
    <x v="10"/>
  </r>
  <r>
    <n v="972"/>
    <s v="Burma"/>
    <s v="Farrell"/>
    <s v="Mrs"/>
    <s v="F"/>
    <n v="90"/>
    <s v="Tyrell Street"/>
    <s v="Colchester"/>
    <x v="565"/>
    <n v="25"/>
    <s v="E"/>
    <s v="Superwossname"/>
    <n v="500"/>
    <n v="1555"/>
    <x v="2"/>
    <x v="5"/>
  </r>
  <r>
    <n v="973"/>
    <s v="soila"/>
    <s v="Stallings"/>
    <s v="Mrs"/>
    <s v="F"/>
    <n v="60"/>
    <s v="Grosvenor Villas"/>
    <s v="Treharris"/>
    <x v="64"/>
    <n v="21"/>
    <s v="C3"/>
    <s v="Ultrathing V3"/>
    <n v="504"/>
    <n v="1758.96"/>
    <x v="0"/>
    <x v="6"/>
  </r>
  <r>
    <n v="974"/>
    <s v="Asley"/>
    <s v="Oneal"/>
    <s v="Miss"/>
    <s v="F"/>
    <n v="30"/>
    <s v="Coveland Cottage"/>
    <s v="Devizes"/>
    <x v="289"/>
    <n v="82"/>
    <s v="C2"/>
    <s v="Ultrathing V2"/>
    <n v="1640"/>
    <n v="4903.6000000000004"/>
    <x v="0"/>
    <x v="10"/>
  </r>
  <r>
    <n v="975"/>
    <s v="Zoraida"/>
    <s v="Bruce"/>
    <s v="Miss"/>
    <s v="F"/>
    <n v="60"/>
    <s v="Hawkwell Walk"/>
    <s v="Bedworth"/>
    <x v="109"/>
    <n v="34"/>
    <s v="D"/>
    <s v="Gigastuff"/>
    <n v="612"/>
    <n v="1156.6799999999998"/>
    <x v="2"/>
    <x v="2"/>
  </r>
  <r>
    <n v="976"/>
    <s v="Jammie"/>
    <s v="Joseph"/>
    <s v="Mrs"/>
    <s v="F"/>
    <n v="60"/>
    <s v="Pavilion Mews"/>
    <s v="West Sussex"/>
    <x v="646"/>
    <n v="14"/>
    <s v="B"/>
    <s v="Hyperwotsit"/>
    <n v="280"/>
    <n v="562.79999999999995"/>
    <x v="2"/>
    <x v="4"/>
  </r>
  <r>
    <n v="977"/>
    <s v="Star"/>
    <s v="Woodruff"/>
    <s v="Mrs"/>
    <s v="F"/>
    <n v="90"/>
    <s v="Cline Road"/>
    <s v="Newry"/>
    <x v="647"/>
    <n v="62"/>
    <s v="B"/>
    <s v="Hyperwotsit"/>
    <n v="1240"/>
    <n v="2492.3999999999996"/>
    <x v="1"/>
    <x v="4"/>
  </r>
  <r>
    <n v="978"/>
    <s v="Wanda"/>
    <s v="Faulk"/>
    <s v="Mrs"/>
    <s v="F"/>
    <n v="60"/>
    <s v="Parkside Gardens"/>
    <s v="High Peak"/>
    <x v="648"/>
    <n v="63"/>
    <s v="E"/>
    <s v="Superwossname"/>
    <n v="1260"/>
    <n v="3918.6"/>
    <x v="1"/>
    <x v="11"/>
  </r>
  <r>
    <n v="979"/>
    <s v="Hong"/>
    <s v="Witherspoon"/>
    <s v="Mrs"/>
    <s v="F"/>
    <n v="30"/>
    <s v="Goad's Place"/>
    <s v="Dyffryn Ardudwy"/>
    <x v="649"/>
    <n v="77"/>
    <s v="C2"/>
    <s v="Ultrathing V2"/>
    <n v="1540"/>
    <n v="4604.6000000000004"/>
    <x v="0"/>
    <x v="6"/>
  </r>
  <r>
    <n v="980"/>
    <s v="Jonelle"/>
    <s v="Mcmahon"/>
    <s v="Miss"/>
    <s v="F"/>
    <n v="30"/>
    <s v="Thamesbank Place"/>
    <s v="Aldershot"/>
    <x v="650"/>
    <n v="64"/>
    <s v="B"/>
    <s v="Hyperwotsit"/>
    <n v="1280"/>
    <n v="2572.7999999999997"/>
    <x v="1"/>
    <x v="2"/>
  </r>
  <r>
    <n v="981"/>
    <s v="Lettie"/>
    <s v="Pratt"/>
    <s v="Mrs"/>
    <s v="F"/>
    <n v="60"/>
    <s v="Broad Way"/>
    <s v="Gosport"/>
    <x v="44"/>
    <n v="92"/>
    <s v="B"/>
    <s v="Hyperwotsit"/>
    <n v="1840"/>
    <n v="3698.3999999999996"/>
    <x v="1"/>
    <x v="7"/>
  </r>
  <r>
    <n v="982"/>
    <s v="Chante"/>
    <s v="Pruitt"/>
    <s v="Mrs"/>
    <s v="F"/>
    <n v="90"/>
    <s v="William Bonney"/>
    <s v="Denny"/>
    <x v="651"/>
    <n v="89"/>
    <s v="B"/>
    <s v="Hyperwotsit"/>
    <n v="1780"/>
    <n v="3577.7999999999997"/>
    <x v="1"/>
    <x v="6"/>
  </r>
  <r>
    <n v="983"/>
    <s v="Sonya"/>
    <s v="Dubois"/>
    <s v="Mrs"/>
    <s v="F"/>
    <n v="60"/>
    <s v="Antrim Road"/>
    <s v="Brackley"/>
    <x v="16"/>
    <n v="67"/>
    <s v="C1"/>
    <s v="Ultrathing V1"/>
    <n v="1139"/>
    <n v="2266.61"/>
    <x v="2"/>
    <x v="3"/>
  </r>
  <r>
    <n v="984"/>
    <s v="Lonna"/>
    <s v="Culver"/>
    <s v="Miss"/>
    <s v="F"/>
    <n v="30"/>
    <s v="Sedding Street"/>
    <s v="Kilwinning"/>
    <x v="338"/>
    <n v="27"/>
    <s v="A2"/>
    <s v="Megawidget M"/>
    <n v="648"/>
    <n v="771.12"/>
    <x v="2"/>
    <x v="2"/>
  </r>
  <r>
    <n v="985"/>
    <s v="Holli"/>
    <s v="Beal"/>
    <s v="Miss"/>
    <s v="F"/>
    <n v="30"/>
    <s v="Draycott Mews"/>
    <s v="Exmouth"/>
    <x v="424"/>
    <n v="43"/>
    <s v="A1"/>
    <s v="Megawidget S"/>
    <n v="1032"/>
    <n v="815.28000000000009"/>
    <x v="1"/>
    <x v="9"/>
  </r>
  <r>
    <n v="986"/>
    <s v="Freeda"/>
    <s v="Richard"/>
    <s v="Miss"/>
    <s v="F"/>
    <n v="30"/>
    <s v="Lyvenden Road"/>
    <s v="Rosewell"/>
    <x v="652"/>
    <n v="70"/>
    <s v="D"/>
    <s v="Gigastuff"/>
    <n v="1260"/>
    <n v="2381.4"/>
    <x v="0"/>
    <x v="10"/>
  </r>
  <r>
    <n v="987"/>
    <s v="Zetta"/>
    <s v="Cullen"/>
    <s v="Mrs"/>
    <s v="F"/>
    <n v="90"/>
    <s v="Blenheim Road"/>
    <s v="Romford"/>
    <x v="653"/>
    <n v="9"/>
    <s v="E"/>
    <s v="Superwossname"/>
    <n v="180"/>
    <n v="559.79999999999995"/>
    <x v="0"/>
    <x v="1"/>
  </r>
  <r>
    <n v="988"/>
    <s v="Rozanne"/>
    <s v="May"/>
    <s v="Mrs"/>
    <s v="F"/>
    <n v="90"/>
    <s v="James's Market"/>
    <s v="Strathpeffer"/>
    <x v="420"/>
    <n v="52"/>
    <s v="C1"/>
    <s v="Ultrathing V1"/>
    <n v="884"/>
    <n v="1759.16"/>
    <x v="1"/>
    <x v="0"/>
  </r>
  <r>
    <n v="989"/>
    <s v="Tanna"/>
    <s v="Watson"/>
    <s v="Miss"/>
    <s v="F"/>
    <n v="60"/>
    <s v="Gladding Road"/>
    <s v="Brampton"/>
    <x v="513"/>
    <n v="82"/>
    <s v="A1"/>
    <s v="Megawidget S"/>
    <n v="1968"/>
    <n v="1554.72"/>
    <x v="2"/>
    <x v="7"/>
  </r>
  <r>
    <n v="990"/>
    <s v="Consuela"/>
    <s v="Bonds"/>
    <s v="Miss"/>
    <s v="F"/>
    <n v="60"/>
    <s v="Hilgrove Road"/>
    <s v="Chipping Campden"/>
    <x v="476"/>
    <n v="85"/>
    <s v="C1"/>
    <s v="Ultrathing V1"/>
    <n v="1445"/>
    <n v="2875.55"/>
    <x v="0"/>
    <x v="7"/>
  </r>
  <r>
    <n v="991"/>
    <s v="Cherrie"/>
    <s v="Rocha"/>
    <s v="Miss"/>
    <s v="F"/>
    <n v="90"/>
    <s v="Moselle Avenue"/>
    <s v="Ruislip"/>
    <x v="654"/>
    <n v="22"/>
    <s v="E"/>
    <s v="Superwossname"/>
    <n v="440"/>
    <n v="1368.3999999999999"/>
    <x v="2"/>
    <x v="4"/>
  </r>
  <r>
    <n v="992"/>
    <s v="Danyelle"/>
    <s v="Emery"/>
    <s v="Mrs"/>
    <s v="F"/>
    <n v="30"/>
    <s v="China Hall"/>
    <s v="Holywood"/>
    <x v="655"/>
    <n v="42"/>
    <s v="D"/>
    <s v="Gigastuff"/>
    <n v="756"/>
    <n v="1428.84"/>
    <x v="0"/>
    <x v="4"/>
  </r>
  <r>
    <n v="993"/>
    <s v="Kyra"/>
    <s v="Cortez"/>
    <s v="Miss"/>
    <s v="F"/>
    <n v="60"/>
    <s v="Chalfont Road"/>
    <s v="Sandhurst"/>
    <x v="552"/>
    <n v="66"/>
    <s v="A1"/>
    <s v="Megawidget S"/>
    <n v="1584"/>
    <n v="1251.3600000000001"/>
    <x v="2"/>
    <x v="3"/>
  </r>
  <r>
    <n v="994"/>
    <s v="Tressa"/>
    <s v="Yazzie"/>
    <s v="Miss"/>
    <s v="F"/>
    <n v="60"/>
    <s v="King Frederick"/>
    <s v="Bagshot"/>
    <x v="271"/>
    <n v="47"/>
    <s v="C2"/>
    <s v="Ultrathing V2"/>
    <n v="940"/>
    <n v="2810.6000000000004"/>
    <x v="0"/>
    <x v="1"/>
  </r>
  <r>
    <n v="995"/>
    <s v="Traci"/>
    <s v="Akers"/>
    <s v="Mrs"/>
    <s v="F"/>
    <n v="30"/>
    <s v="Kirkdale Road"/>
    <s v="Dorchester"/>
    <x v="390"/>
    <n v="90"/>
    <s v="C1"/>
    <s v="Ultrathing V1"/>
    <n v="1530"/>
    <n v="3044.7"/>
    <x v="1"/>
    <x v="4"/>
  </r>
  <r>
    <n v="996"/>
    <s v="Maragret"/>
    <s v="Mcmahon"/>
    <s v="Mrs"/>
    <s v="F"/>
    <n v="60"/>
    <s v="Stokesley Street"/>
    <s v="Eastbourne"/>
    <x v="656"/>
    <n v="4"/>
    <s v="C3"/>
    <s v="Ultrathing V3"/>
    <n v="96"/>
    <n v="335.04"/>
    <x v="1"/>
    <x v="4"/>
  </r>
  <r>
    <n v="997"/>
    <s v="Clarisa"/>
    <s v="Geiger"/>
    <s v="Mrs"/>
    <s v="F"/>
    <n v="60"/>
    <s v="Ashby Grove"/>
    <s v="Markfield"/>
    <x v="506"/>
    <n v="93"/>
    <s v="C3"/>
    <s v="Ultrathing V3"/>
    <n v="2232"/>
    <n v="7789.68"/>
    <x v="0"/>
    <x v="9"/>
  </r>
  <r>
    <n v="998"/>
    <s v="Birdie"/>
    <s v="Bravo"/>
    <s v="Mrs"/>
    <s v="F"/>
    <n v="90"/>
    <s v="Blanchedowne"/>
    <s v="Kingussie"/>
    <x v="657"/>
    <n v="41"/>
    <s v="E"/>
    <s v="Superwossname"/>
    <n v="820"/>
    <n v="2550.1999999999998"/>
    <x v="2"/>
    <x v="3"/>
  </r>
  <r>
    <n v="999"/>
    <s v="Lavon"/>
    <s v="Mcconnell"/>
    <s v="Miss"/>
    <s v="F"/>
    <n v="90"/>
    <s v="Wards Wharf"/>
    <s v="North Tawton"/>
    <x v="658"/>
    <n v="11"/>
    <s v="A1"/>
    <s v="Megawidget S"/>
    <n v="264"/>
    <n v="208.56"/>
    <x v="0"/>
    <x v="8"/>
  </r>
  <r>
    <n v="1000"/>
    <s v="Lesha"/>
    <s v="Means"/>
    <s v="Miss"/>
    <s v="F"/>
    <n v="90"/>
    <s v="Meliot Road"/>
    <s v="Plockton"/>
    <x v="384"/>
    <n v="89"/>
    <s v="C3"/>
    <s v="Ultrathing V3"/>
    <n v="2136"/>
    <n v="7454.64"/>
    <x v="0"/>
    <x v="0"/>
  </r>
  <r>
    <n v="1001"/>
    <s v="Lucilla"/>
    <s v="Delacruz"/>
    <s v="Miss"/>
    <s v="F"/>
    <n v="30"/>
    <s v="Great New"/>
    <s v="Hungerford"/>
    <x v="659"/>
    <n v="49"/>
    <s v="C4"/>
    <s v="Ultrathing V4"/>
    <n v="1176"/>
    <n v="4692.2400000000007"/>
    <x v="1"/>
    <x v="1"/>
  </r>
  <r>
    <n v="1002"/>
    <s v="Jonathan"/>
    <s v="Roach"/>
    <s v="Mr"/>
    <s v="M"/>
    <n v="60"/>
    <s v="Lansdowne Road"/>
    <s v="Fraserburgh"/>
    <x v="660"/>
    <n v="78"/>
    <s v="C4"/>
    <s v="Ultrathing V4"/>
    <n v="1872"/>
    <n v="7469.2800000000007"/>
    <x v="0"/>
    <x v="1"/>
  </r>
  <r>
    <n v="1003"/>
    <s v="Kermit"/>
    <s v="Lynch"/>
    <s v="Mr"/>
    <s v="M"/>
    <n v="30"/>
    <s v="Wesley Square"/>
    <s v="Cockburnspath"/>
    <x v="661"/>
    <n v="46"/>
    <s v="A3"/>
    <s v="Megawidget L"/>
    <n v="1104"/>
    <n v="1755.3600000000001"/>
    <x v="2"/>
    <x v="7"/>
  </r>
  <r>
    <n v="1004"/>
    <s v="Garth"/>
    <s v="Bowling"/>
    <s v="Mr"/>
    <s v="M"/>
    <n v="60"/>
    <s v="Epsom Road"/>
    <s v="Kent"/>
    <x v="361"/>
    <n v="59"/>
    <s v="C4"/>
    <s v="Ultrathing V4"/>
    <n v="1416"/>
    <n v="5649.84"/>
    <x v="1"/>
    <x v="9"/>
  </r>
  <r>
    <n v="1005"/>
    <s v="Ken"/>
    <s v="Bouchard"/>
    <s v="Mr"/>
    <s v="M"/>
    <n v="90"/>
    <s v="Dale Green"/>
    <s v="Airdrie"/>
    <x v="662"/>
    <n v="58"/>
    <s v="A3"/>
    <s v="Megawidget L"/>
    <n v="1392"/>
    <n v="2213.2800000000002"/>
    <x v="1"/>
    <x v="4"/>
  </r>
  <r>
    <n v="1006"/>
    <s v="Peter"/>
    <s v="Coleman"/>
    <s v="Mr"/>
    <s v="M"/>
    <n v="60"/>
    <s v="Lovegrove Cottages"/>
    <s v="Loughton"/>
    <x v="386"/>
    <n v="51"/>
    <s v="D"/>
    <s v="Gigastuff"/>
    <n v="918"/>
    <n v="1735.02"/>
    <x v="1"/>
    <x v="1"/>
  </r>
  <r>
    <n v="1007"/>
    <s v="Vincent"/>
    <s v="Mcnally"/>
    <s v="Mr"/>
    <s v="M"/>
    <n v="90"/>
    <s v="Turner Avenue"/>
    <s v="Pudsey"/>
    <x v="663"/>
    <n v="70"/>
    <s v="C1"/>
    <s v="Ultrathing V1"/>
    <n v="1190"/>
    <n v="2368.1"/>
    <x v="1"/>
    <x v="8"/>
  </r>
  <r>
    <n v="1008"/>
    <s v="Nigel"/>
    <s v="Lindsey"/>
    <s v="Mr"/>
    <s v="M"/>
    <n v="60"/>
    <s v="Appleby Road"/>
    <s v="Washington"/>
    <x v="664"/>
    <n v="21"/>
    <s v="A1"/>
    <s v="Megawidget S"/>
    <n v="504"/>
    <n v="398.16"/>
    <x v="2"/>
    <x v="3"/>
  </r>
  <r>
    <n v="1009"/>
    <s v="Judson"/>
    <s v="Wall"/>
    <s v="Mr"/>
    <s v="M"/>
    <n v="90"/>
    <s v="Percy Mews"/>
    <s v="Gretna"/>
    <x v="227"/>
    <n v="34"/>
    <s v="A1"/>
    <s v="Megawidget S"/>
    <n v="816"/>
    <n v="644.64"/>
    <x v="2"/>
    <x v="4"/>
  </r>
  <r>
    <n v="1010"/>
    <s v="Jerrell"/>
    <s v="Hogue"/>
    <s v="Mr"/>
    <s v="M"/>
    <n v="30"/>
    <s v="Verity Close"/>
    <s v="Holsworthy"/>
    <x v="405"/>
    <n v="73"/>
    <s v="A2"/>
    <s v="Megawidget M"/>
    <n v="1752"/>
    <n v="2084.88"/>
    <x v="1"/>
    <x v="9"/>
  </r>
  <r>
    <n v="1011"/>
    <s v="Dirk"/>
    <s v="Flood"/>
    <s v="Mr"/>
    <s v="M"/>
    <n v="60"/>
    <s v="York Square"/>
    <s v="Buckley"/>
    <x v="481"/>
    <n v="25"/>
    <s v="E"/>
    <s v="Superwossname"/>
    <n v="500"/>
    <n v="1555"/>
    <x v="0"/>
    <x v="2"/>
  </r>
  <r>
    <n v="1012"/>
    <s v="Chas"/>
    <s v="Blackmon"/>
    <s v="Mr"/>
    <s v="M"/>
    <n v="30"/>
    <s v="Kempshead Road"/>
    <s v="Penryn"/>
    <x v="137"/>
    <n v="84"/>
    <s v="D"/>
    <s v="Gigastuff"/>
    <n v="1512"/>
    <n v="2857.68"/>
    <x v="2"/>
    <x v="4"/>
  </r>
  <r>
    <n v="1013"/>
    <s v="Leon"/>
    <s v="Montano"/>
    <s v="Mr"/>
    <s v="M"/>
    <n v="30"/>
    <s v="Gwudon Lodge"/>
    <s v="South Croydon"/>
    <x v="665"/>
    <n v="32"/>
    <s v="A1"/>
    <s v="Megawidget S"/>
    <n v="768"/>
    <n v="606.72"/>
    <x v="1"/>
    <x v="7"/>
  </r>
  <r>
    <n v="1014"/>
    <s v="Jed"/>
    <s v="Barnhart"/>
    <s v="Mr"/>
    <s v="M"/>
    <n v="60"/>
    <s v="Sailsbury Villas"/>
    <s v="Chinnor"/>
    <x v="666"/>
    <n v="39"/>
    <s v="C1"/>
    <s v="Ultrathing V1"/>
    <n v="663"/>
    <n v="1319.37"/>
    <x v="2"/>
    <x v="8"/>
  </r>
  <r>
    <n v="1015"/>
    <s v="Boyd"/>
    <s v="Franks"/>
    <s v="Mr"/>
    <s v="M"/>
    <n v="30"/>
    <s v="Queen Place"/>
    <s v="Wishaw"/>
    <x v="122"/>
    <n v="63"/>
    <s v="C2"/>
    <s v="Ultrathing V2"/>
    <n v="1260"/>
    <n v="3767.4"/>
    <x v="0"/>
    <x v="10"/>
  </r>
  <r>
    <n v="1016"/>
    <s v="Bryce"/>
    <s v="Ritter"/>
    <s v="Mr"/>
    <s v="M"/>
    <n v="90"/>
    <s v="Paley Street"/>
    <s v="Uttoxeter"/>
    <x v="70"/>
    <n v="13"/>
    <s v="C3"/>
    <s v="Ultrathing V3"/>
    <n v="312"/>
    <n v="1088.8800000000001"/>
    <x v="1"/>
    <x v="8"/>
  </r>
  <r>
    <n v="1017"/>
    <s v="Henry"/>
    <s v="Shultz"/>
    <s v="Mr"/>
    <s v="M"/>
    <n v="90"/>
    <s v="Branford Terrace"/>
    <s v="Tighnabruaich"/>
    <x v="279"/>
    <n v="91"/>
    <s v="C3"/>
    <s v="Ultrathing V3"/>
    <n v="2184"/>
    <n v="7622.1600000000008"/>
    <x v="0"/>
    <x v="3"/>
  </r>
  <r>
    <n v="1018"/>
    <s v="Jared"/>
    <s v="Pierce"/>
    <s v="Mr"/>
    <s v="M"/>
    <n v="30"/>
    <s v="Dale Row"/>
    <s v="Walsingham"/>
    <x v="667"/>
    <n v="66"/>
    <s v="C3"/>
    <s v="Ultrathing V3"/>
    <n v="1584"/>
    <n v="5528.1600000000008"/>
    <x v="1"/>
    <x v="9"/>
  </r>
  <r>
    <n v="1019"/>
    <s v="Toney"/>
    <s v="Pickens"/>
    <s v="Mr"/>
    <s v="M"/>
    <n v="30"/>
    <s v="Homelands"/>
    <s v="Tring"/>
    <x v="668"/>
    <n v="4"/>
    <s v="A3"/>
    <s v="Megawidget L"/>
    <n v="96"/>
    <n v="152.64000000000001"/>
    <x v="2"/>
    <x v="2"/>
  </r>
  <r>
    <n v="1020"/>
    <s v="Bobbie"/>
    <s v="Vernon"/>
    <s v="Prof"/>
    <s v="M"/>
    <n v="60"/>
    <s v="Crummock Gardens"/>
    <s v="Gillingham"/>
    <x v="292"/>
    <n v="69"/>
    <s v="A2"/>
    <s v="Megawidget M"/>
    <n v="1656"/>
    <n v="1970.6399999999999"/>
    <x v="0"/>
    <x v="1"/>
  </r>
  <r>
    <n v="1021"/>
    <s v="Philip"/>
    <s v="Rushing"/>
    <s v="Mr"/>
    <s v="M"/>
    <n v="30"/>
    <s v="Burdett Avenue"/>
    <s v="Menstrie"/>
    <x v="654"/>
    <n v="94"/>
    <s v="D"/>
    <s v="Gigastuff"/>
    <n v="1692"/>
    <n v="3197.8799999999997"/>
    <x v="2"/>
    <x v="4"/>
  </r>
  <r>
    <n v="1022"/>
    <s v="Lamont"/>
    <s v="Nunez"/>
    <s v="Mr"/>
    <s v="M"/>
    <n v="60"/>
    <s v="Union Drive"/>
    <s v="St. Albans"/>
    <x v="669"/>
    <n v="50"/>
    <s v="B"/>
    <s v="Hyperwotsit"/>
    <n v="1000"/>
    <n v="2009.9999999999998"/>
    <x v="0"/>
    <x v="10"/>
  </r>
  <r>
    <n v="1023"/>
    <s v="Walter"/>
    <s v="Lange"/>
    <s v="Mr"/>
    <s v="M"/>
    <n v="60"/>
    <s v="Sutherland Avenue"/>
    <s v="Hertfordshire"/>
    <x v="670"/>
    <n v="76"/>
    <s v="C2"/>
    <s v="Ultrathing V2"/>
    <n v="1520"/>
    <n v="4544.8"/>
    <x v="2"/>
    <x v="5"/>
  </r>
  <r>
    <n v="1024"/>
    <s v="Ahmed"/>
    <s v="Dahl"/>
    <s v="Mr"/>
    <s v="M"/>
    <n v="60"/>
    <s v="Bangor Street"/>
    <s v="Buntingford"/>
    <x v="671"/>
    <n v="69"/>
    <s v="C1"/>
    <s v="Ultrathing V1"/>
    <n v="1173"/>
    <n v="2334.27"/>
    <x v="1"/>
    <x v="8"/>
  </r>
  <r>
    <n v="1025"/>
    <s v="Wallace"/>
    <s v="Metcalf"/>
    <s v="Mr"/>
    <s v="M"/>
    <n v="60"/>
    <s v="Thomas Doyle"/>
    <s v="Sandhurst"/>
    <x v="345"/>
    <n v="13"/>
    <s v="E"/>
    <s v="Superwossname"/>
    <n v="260"/>
    <n v="808.6"/>
    <x v="1"/>
    <x v="1"/>
  </r>
  <r>
    <n v="1026"/>
    <s v="Randell"/>
    <s v="Dye"/>
    <s v="Mr"/>
    <s v="M"/>
    <n v="90"/>
    <s v="Echo Heights"/>
    <s v="North Walsham"/>
    <x v="277"/>
    <n v="15"/>
    <s v="C2"/>
    <s v="Ultrathing V2"/>
    <n v="300"/>
    <n v="897.00000000000011"/>
    <x v="2"/>
    <x v="8"/>
  </r>
  <r>
    <n v="1027"/>
    <s v="Jared"/>
    <s v="Darnell"/>
    <s v="Mr"/>
    <s v="M"/>
    <n v="60"/>
    <s v="Hasler Close"/>
    <s v="Irvine"/>
    <x v="532"/>
    <n v="79"/>
    <s v="A2"/>
    <s v="Megawidget M"/>
    <n v="1896"/>
    <n v="2256.2399999999998"/>
    <x v="2"/>
    <x v="3"/>
  </r>
  <r>
    <n v="1028"/>
    <s v="Troy"/>
    <s v="Harden"/>
    <s v="Mr"/>
    <s v="M"/>
    <n v="30"/>
    <s v="Oldbury Place"/>
    <s v="Louth"/>
    <x v="597"/>
    <n v="29"/>
    <s v="B"/>
    <s v="Hyperwotsit"/>
    <n v="580"/>
    <n v="1165.8"/>
    <x v="0"/>
    <x v="7"/>
  </r>
  <r>
    <n v="1029"/>
    <s v="Spencer"/>
    <s v="Edmonds"/>
    <s v="Mr"/>
    <s v="M"/>
    <n v="90"/>
    <s v="Faulkners Alley"/>
    <s v="Brough"/>
    <x v="672"/>
    <n v="54"/>
    <s v="A3"/>
    <s v="Megawidget L"/>
    <n v="1296"/>
    <n v="2060.6400000000003"/>
    <x v="0"/>
    <x v="5"/>
  </r>
  <r>
    <n v="1030"/>
    <s v="Parker"/>
    <s v="Malone"/>
    <s v="Mr"/>
    <s v="M"/>
    <n v="60"/>
    <s v="Goldcrest Mews"/>
    <s v="Essex"/>
    <x v="78"/>
    <n v="57"/>
    <s v="C2"/>
    <s v="Ultrathing V2"/>
    <n v="1140"/>
    <n v="3408.6000000000004"/>
    <x v="0"/>
    <x v="9"/>
  </r>
  <r>
    <n v="1031"/>
    <s v="Dorian"/>
    <s v="Schmitz"/>
    <s v="Mr"/>
    <s v="M"/>
    <n v="90"/>
    <s v="Wykeham Rise"/>
    <s v="Corrour"/>
    <x v="673"/>
    <n v="23"/>
    <s v="A2"/>
    <s v="Megawidget M"/>
    <n v="552"/>
    <n v="656.88"/>
    <x v="0"/>
    <x v="4"/>
  </r>
  <r>
    <n v="1032"/>
    <s v="Wilbert"/>
    <s v="Self"/>
    <s v="Mr"/>
    <s v="M"/>
    <n v="90"/>
    <s v="Tapp Street"/>
    <s v="Currie"/>
    <x v="612"/>
    <n v="17"/>
    <s v="C1"/>
    <s v="Ultrathing V1"/>
    <n v="289"/>
    <n v="575.11"/>
    <x v="1"/>
    <x v="6"/>
  </r>
  <r>
    <n v="1033"/>
    <s v="Winston"/>
    <s v="Daly"/>
    <s v="Mr"/>
    <s v="M"/>
    <n v="90"/>
    <s v="Leafield Close"/>
    <s v="Fowey"/>
    <x v="651"/>
    <n v="18"/>
    <s v="A3"/>
    <s v="Megawidget L"/>
    <n v="432"/>
    <n v="686.88"/>
    <x v="1"/>
    <x v="6"/>
  </r>
  <r>
    <n v="1034"/>
    <s v="Thaddeus"/>
    <s v="Valdez"/>
    <s v="Mr"/>
    <s v="M"/>
    <n v="30"/>
    <s v="Booker Close"/>
    <s v="Tarporley"/>
    <x v="201"/>
    <n v="3"/>
    <s v="A3"/>
    <s v="Megawidget L"/>
    <n v="72"/>
    <n v="114.48"/>
    <x v="1"/>
    <x v="1"/>
  </r>
  <r>
    <n v="1035"/>
    <s v="Frank"/>
    <s v="Brantley"/>
    <s v="Mr"/>
    <s v="M"/>
    <n v="30"/>
    <s v="Colquhoun Place"/>
    <s v="Godalming"/>
    <x v="149"/>
    <n v="79"/>
    <s v="E"/>
    <s v="Superwossname"/>
    <n v="1580"/>
    <n v="4913.8"/>
    <x v="1"/>
    <x v="0"/>
  </r>
  <r>
    <n v="1036"/>
    <s v="Jae"/>
    <s v="Pritchard"/>
    <s v="Mr"/>
    <s v="M"/>
    <n v="90"/>
    <s v="Britannia Close"/>
    <s v="Laurencekirk"/>
    <x v="84"/>
    <n v="4"/>
    <s v="A2"/>
    <s v="Megawidget M"/>
    <n v="96"/>
    <n v="114.24"/>
    <x v="1"/>
    <x v="2"/>
  </r>
  <r>
    <n v="1037"/>
    <s v="Morton"/>
    <s v="Barrow"/>
    <s v="Mr"/>
    <s v="M"/>
    <n v="30"/>
    <s v="Brixton Station"/>
    <s v="Ellon"/>
    <x v="674"/>
    <n v="40"/>
    <s v="C1"/>
    <s v="Ultrathing V1"/>
    <n v="680"/>
    <n v="1353.2"/>
    <x v="2"/>
    <x v="6"/>
  </r>
  <r>
    <n v="1038"/>
    <s v="Mitch"/>
    <s v="Prince"/>
    <s v="Mr"/>
    <s v="M"/>
    <n v="90"/>
    <s v="Stockwell Terrace"/>
    <s v="Wigton"/>
    <x v="375"/>
    <n v="55"/>
    <s v="A1"/>
    <s v="Megawidget S"/>
    <n v="1320"/>
    <n v="1042.8"/>
    <x v="0"/>
    <x v="5"/>
  </r>
  <r>
    <n v="1039"/>
    <s v="Alonso"/>
    <s v="0"/>
    <s v="Mr"/>
    <s v="M"/>
    <n v="30"/>
    <s v="Benthal Road"/>
    <s v="Leek"/>
    <x v="621"/>
    <n v="38"/>
    <s v="A3"/>
    <s v="Megawidget L"/>
    <n v="912"/>
    <n v="1450.0800000000002"/>
    <x v="2"/>
    <x v="3"/>
  </r>
  <r>
    <n v="1040"/>
    <s v="Guillermo"/>
    <s v="Giles"/>
    <s v="Mr"/>
    <s v="M"/>
    <n v="90"/>
    <s v="Brackenbury Gardens"/>
    <s v="Annan"/>
    <x v="110"/>
    <n v="10"/>
    <s v="A3"/>
    <s v="Megawidget L"/>
    <n v="240"/>
    <n v="381.6"/>
    <x v="1"/>
    <x v="1"/>
  </r>
  <r>
    <n v="1041"/>
    <s v="Adrian"/>
    <s v="Parham"/>
    <s v="Mr"/>
    <s v="M"/>
    <n v="60"/>
    <s v="Sloane Court"/>
    <s v="Ibstock"/>
    <x v="675"/>
    <n v="48"/>
    <s v="C1"/>
    <s v="Ultrathing V1"/>
    <n v="816"/>
    <n v="1623.84"/>
    <x v="2"/>
    <x v="7"/>
  </r>
  <r>
    <n v="1042"/>
    <s v="Brain"/>
    <s v="Calloway"/>
    <s v="Mr"/>
    <s v="M"/>
    <n v="90"/>
    <s v="Westminster Bridge"/>
    <s v="Huddersfield"/>
    <x v="143"/>
    <n v="41"/>
    <s v="C2"/>
    <s v="Ultrathing V2"/>
    <n v="820"/>
    <n v="2451.8000000000002"/>
    <x v="0"/>
    <x v="4"/>
  </r>
  <r>
    <n v="1043"/>
    <s v="Ahmed"/>
    <s v="Rudolph"/>
    <s v="Mr"/>
    <s v="M"/>
    <n v="90"/>
    <s v="Greenwood Terrace"/>
    <s v="Chalfont St. Giles"/>
    <x v="676"/>
    <n v="50"/>
    <s v="A1"/>
    <s v="Megawidget S"/>
    <n v="1200"/>
    <n v="948"/>
    <x v="1"/>
    <x v="7"/>
  </r>
  <r>
    <n v="1044"/>
    <s v="Billy"/>
    <s v="Starr"/>
    <s v="Mr"/>
    <s v="M"/>
    <n v="30"/>
    <s v="Coke Street"/>
    <s v="Alloa"/>
    <x v="386"/>
    <n v="59"/>
    <s v="C2"/>
    <s v="Ultrathing V2"/>
    <n v="1180"/>
    <n v="3528.2000000000003"/>
    <x v="1"/>
    <x v="1"/>
  </r>
  <r>
    <n v="1045"/>
    <s v="Ezekiel"/>
    <s v="Harden"/>
    <s v="Mr"/>
    <s v="M"/>
    <n v="90"/>
    <s v="Trafalgar Square"/>
    <s v="Kent"/>
    <x v="677"/>
    <n v="9"/>
    <s v="C4"/>
    <s v="Ultrathing V4"/>
    <n v="216"/>
    <n v="861.84"/>
    <x v="1"/>
    <x v="9"/>
  </r>
  <r>
    <n v="1046"/>
    <s v="Josue"/>
    <s v="Marrero"/>
    <s v="Rev"/>
    <s v="M"/>
    <n v="90"/>
    <s v="Courtleigh Gardens"/>
    <s v="Cleator Moor"/>
    <x v="576"/>
    <n v="66"/>
    <s v="A3"/>
    <s v="Megawidget L"/>
    <n v="1584"/>
    <n v="2518.56"/>
    <x v="1"/>
    <x v="11"/>
  </r>
  <r>
    <n v="1047"/>
    <s v="Adolfo"/>
    <s v="Downing"/>
    <s v="Mr"/>
    <s v="M"/>
    <n v="30"/>
    <s v="Esmerelda Road"/>
    <s v="Llanrhystud"/>
    <x v="247"/>
    <n v="84"/>
    <s v="E"/>
    <s v="Superwossname"/>
    <n v="1680"/>
    <n v="5224.8"/>
    <x v="0"/>
    <x v="2"/>
  </r>
  <r>
    <n v="1048"/>
    <s v="Armando"/>
    <s v="Kemp"/>
    <s v="Mr"/>
    <s v="M"/>
    <n v="60"/>
    <s v="Aftab Terrace"/>
    <s v="Westbury"/>
    <x v="678"/>
    <n v="26"/>
    <s v="C1"/>
    <s v="Ultrathing V1"/>
    <n v="442"/>
    <n v="879.58"/>
    <x v="0"/>
    <x v="11"/>
  </r>
  <r>
    <n v="1049"/>
    <s v="Markus"/>
    <s v="Seals"/>
    <s v="Mr"/>
    <s v="M"/>
    <n v="30"/>
    <s v="Redcliffe Mews"/>
    <s v="Carterton"/>
    <x v="679"/>
    <n v="74"/>
    <s v="A3"/>
    <s v="Megawidget L"/>
    <n v="1776"/>
    <n v="2823.84"/>
    <x v="2"/>
    <x v="2"/>
  </r>
  <r>
    <n v="1050"/>
    <s v="Reyes"/>
    <s v="Swift"/>
    <s v="Mr"/>
    <s v="M"/>
    <n v="60"/>
    <s v="Hambledown Chase"/>
    <s v="Faversham"/>
    <x v="628"/>
    <n v="62"/>
    <s v="C1"/>
    <s v="Ultrathing V1"/>
    <n v="1054"/>
    <n v="2097.46"/>
    <x v="1"/>
    <x v="8"/>
  </r>
  <r>
    <n v="1051"/>
    <s v="Graham"/>
    <s v="Payton"/>
    <s v="Mr"/>
    <s v="M"/>
    <n v="60"/>
    <s v="Shepperton Street"/>
    <s v="Shoreham-By-Sea"/>
    <x v="680"/>
    <n v="69"/>
    <s v="B"/>
    <s v="Hyperwotsit"/>
    <n v="1380"/>
    <n v="2773.7999999999997"/>
    <x v="0"/>
    <x v="5"/>
  </r>
  <r>
    <n v="1052"/>
    <s v="Dominique"/>
    <s v="Zamora"/>
    <s v="Mr"/>
    <s v="M"/>
    <n v="90"/>
    <s v="Sanders Buildings"/>
    <s v="Milltimber"/>
    <x v="681"/>
    <n v="85"/>
    <s v="E"/>
    <s v="Superwossname"/>
    <n v="1700"/>
    <n v="5287"/>
    <x v="1"/>
    <x v="8"/>
  </r>
  <r>
    <n v="1053"/>
    <s v="Rodger"/>
    <s v="Meyer"/>
    <s v="Mr"/>
    <s v="M"/>
    <n v="30"/>
    <s v="Edwards Cottages"/>
    <s v="Drybrook"/>
    <x v="107"/>
    <n v="40"/>
    <s v="C3"/>
    <s v="Ultrathing V3"/>
    <n v="960"/>
    <n v="3350.4"/>
    <x v="1"/>
    <x v="9"/>
  </r>
  <r>
    <n v="1054"/>
    <s v="Gerald"/>
    <s v="Buckner"/>
    <s v="Prof"/>
    <s v="M"/>
    <n v="60"/>
    <s v="Perry Avenue"/>
    <s v="Skelmorlie"/>
    <x v="261"/>
    <n v="37"/>
    <s v="C3"/>
    <s v="Ultrathing V3"/>
    <n v="888"/>
    <n v="3099.1200000000003"/>
    <x v="0"/>
    <x v="8"/>
  </r>
  <r>
    <n v="1055"/>
    <s v="Derrick"/>
    <s v="Ruffin"/>
    <s v="Mr"/>
    <s v="M"/>
    <n v="30"/>
    <s v="Capel Road"/>
    <s v="Kyle"/>
    <x v="274"/>
    <n v="50"/>
    <s v="C3"/>
    <s v="Ultrathing V3"/>
    <n v="1200"/>
    <n v="4188"/>
    <x v="0"/>
    <x v="7"/>
  </r>
  <r>
    <n v="1056"/>
    <s v="Jarrett"/>
    <s v="Copeland"/>
    <s v="Mr"/>
    <s v="M"/>
    <n v="60"/>
    <s v="Ashworth Road"/>
    <s v="Richmond"/>
    <x v="174"/>
    <n v="66"/>
    <s v="E"/>
    <s v="Superwossname"/>
    <n v="1320"/>
    <n v="4105.2"/>
    <x v="2"/>
    <x v="9"/>
  </r>
  <r>
    <n v="1057"/>
    <s v="Cortez"/>
    <s v="Shaw"/>
    <s v="Dr"/>
    <s v="M"/>
    <n v="90"/>
    <s v="Marden Road"/>
    <s v="Beverley"/>
    <x v="682"/>
    <n v="88"/>
    <s v="E"/>
    <s v="Superwossname"/>
    <n v="1760"/>
    <n v="5473.5999999999995"/>
    <x v="2"/>
    <x v="8"/>
  </r>
  <r>
    <n v="1058"/>
    <s v="Bradford"/>
    <s v="Nickerson"/>
    <s v="Mr"/>
    <s v="M"/>
    <n v="60"/>
    <s v="Dartford Street"/>
    <s v="Portree"/>
    <x v="683"/>
    <n v="26"/>
    <s v="A2"/>
    <s v="Megawidget M"/>
    <n v="624"/>
    <n v="742.56"/>
    <x v="0"/>
    <x v="11"/>
  </r>
  <r>
    <n v="1059"/>
    <s v="Jerrod"/>
    <s v="Xiong"/>
    <s v="Mr"/>
    <s v="M"/>
    <n v="60"/>
    <s v="Kimberley Gardens"/>
    <s v="Mitcham"/>
    <x v="302"/>
    <n v="34"/>
    <s v="D"/>
    <s v="Gigastuff"/>
    <n v="612"/>
    <n v="1156.6799999999998"/>
    <x v="2"/>
    <x v="3"/>
  </r>
  <r>
    <n v="1060"/>
    <s v="Alden"/>
    <s v="Bolden"/>
    <s v="Mr"/>
    <s v="M"/>
    <n v="90"/>
    <s v="Westholm"/>
    <s v="Colintraive"/>
    <x v="155"/>
    <n v="96"/>
    <s v="D"/>
    <s v="Gigastuff"/>
    <n v="1728"/>
    <n v="3265.9199999999996"/>
    <x v="0"/>
    <x v="3"/>
  </r>
  <r>
    <n v="1061"/>
    <s v="Jonathan"/>
    <s v="Laird"/>
    <s v="Mr"/>
    <s v="M"/>
    <n v="90"/>
    <s v="Cokers Lane"/>
    <s v="Abergele"/>
    <x v="684"/>
    <n v="41"/>
    <s v="A1"/>
    <s v="Megawidget S"/>
    <n v="984"/>
    <n v="777.36"/>
    <x v="2"/>
    <x v="10"/>
  </r>
  <r>
    <n v="1062"/>
    <s v="Raul"/>
    <s v="Sterling"/>
    <s v="Mr"/>
    <s v="M"/>
    <n v="90"/>
    <s v="Oxgate Court"/>
    <s v="Dyffryn Ardudwy"/>
    <x v="685"/>
    <n v="39"/>
    <s v="A2"/>
    <s v="Megawidget M"/>
    <n v="936"/>
    <n v="1113.8399999999999"/>
    <x v="0"/>
    <x v="4"/>
  </r>
  <r>
    <n v="1063"/>
    <s v="Joshua"/>
    <s v="Leary"/>
    <s v="Mr"/>
    <s v="M"/>
    <n v="90"/>
    <s v="Edmund Place"/>
    <s v="Holmfirth"/>
    <x v="225"/>
    <n v="46"/>
    <s v="E"/>
    <s v="Superwossname"/>
    <n v="920"/>
    <n v="2861.2"/>
    <x v="2"/>
    <x v="8"/>
  </r>
  <r>
    <n v="1064"/>
    <s v="Lamar"/>
    <s v="Naquin"/>
    <s v="Mr"/>
    <s v="M"/>
    <n v="90"/>
    <s v="Walton Terrace"/>
    <s v="North Walsham"/>
    <x v="686"/>
    <n v="59"/>
    <s v="D"/>
    <s v="Gigastuff"/>
    <n v="1062"/>
    <n v="2007.1799999999998"/>
    <x v="1"/>
    <x v="6"/>
  </r>
  <r>
    <n v="1065"/>
    <s v="Andreas"/>
    <s v="Holt"/>
    <s v="Mr"/>
    <s v="male"/>
    <n v="60"/>
    <s v="Stoneyard Place"/>
    <s v="Bedworth"/>
    <x v="142"/>
    <n v="9"/>
    <s v="A2"/>
    <s v="Megawidget M"/>
    <n v="216"/>
    <n v="257.03999999999996"/>
    <x v="2"/>
    <x v="2"/>
  </r>
  <r>
    <n v="1066"/>
    <s v="Freddie"/>
    <s v="Tilley"/>
    <s v="Mr"/>
    <s v="M"/>
    <n v="30"/>
    <s v="Leathermarket Court"/>
    <s v="Llanwrda"/>
    <x v="378"/>
    <n v="15"/>
    <s v="A2"/>
    <s v="Megawidget M"/>
    <n v="360"/>
    <n v="428.4"/>
    <x v="2"/>
    <x v="3"/>
  </r>
  <r>
    <n v="1067"/>
    <s v="Rolando"/>
    <s v="Hyde"/>
    <s v="Mr"/>
    <s v="M"/>
    <n v="90"/>
    <s v="Southholme Close"/>
    <s v="Spean Bridge"/>
    <x v="336"/>
    <n v="71"/>
    <s v="C4"/>
    <s v="Ultrathing V4"/>
    <n v="1704"/>
    <n v="6798.96"/>
    <x v="0"/>
    <x v="4"/>
  </r>
  <r>
    <n v="1068"/>
    <s v="Jan"/>
    <s v="Cannon"/>
    <s v="Mr"/>
    <s v="M"/>
    <n v="30"/>
    <s v="Berryfield Street"/>
    <s v="Berkeley"/>
    <x v="665"/>
    <n v="35"/>
    <s v="A1"/>
    <s v="Megawidget S"/>
    <n v="840"/>
    <n v="663.6"/>
    <x v="1"/>
    <x v="7"/>
  </r>
  <r>
    <n v="1069"/>
    <s v="Rayford"/>
    <s v="Merritt"/>
    <s v="Mr"/>
    <s v="M"/>
    <n v="60"/>
    <s v="Roland Villas"/>
    <s v="Larne"/>
    <x v="139"/>
    <n v="42"/>
    <s v="A1"/>
    <s v="Megawidget S"/>
    <n v="1008"/>
    <n v="796.32"/>
    <x v="0"/>
    <x v="10"/>
  </r>
  <r>
    <n v="1070"/>
    <s v="Danilo"/>
    <s v="Riley"/>
    <s v="Dr"/>
    <s v="M"/>
    <n v="90"/>
    <s v="Spring Mount"/>
    <s v="Spalding"/>
    <x v="203"/>
    <n v="68"/>
    <s v="E"/>
    <s v="Superwossname"/>
    <n v="1360"/>
    <n v="4229.5999999999995"/>
    <x v="1"/>
    <x v="9"/>
  </r>
  <r>
    <n v="1071"/>
    <s v="Victor"/>
    <s v="Beltran"/>
    <s v="Mr"/>
    <s v="M"/>
    <n v="30"/>
    <s v="Passmore Street"/>
    <s v="Andover"/>
    <x v="502"/>
    <n v="10"/>
    <s v="D"/>
    <s v="Gigastuff"/>
    <n v="180"/>
    <n v="340.2"/>
    <x v="1"/>
    <x v="10"/>
  </r>
  <r>
    <n v="1072"/>
    <s v="Arnoldo"/>
    <s v="Abel"/>
    <s v="Mr"/>
    <s v="M"/>
    <n v="30"/>
    <s v="Parkdale Road"/>
    <s v="Cinderford"/>
    <x v="604"/>
    <n v="58"/>
    <s v="C4"/>
    <s v="Ultrathing V4"/>
    <n v="1392"/>
    <n v="5554.08"/>
    <x v="0"/>
    <x v="3"/>
  </r>
  <r>
    <n v="1073"/>
    <s v="Dewitt"/>
    <s v="Bruce"/>
    <s v="Mr"/>
    <s v="M"/>
    <n v="60"/>
    <s v="East Place"/>
    <s v="Glenfinnan"/>
    <x v="687"/>
    <n v="79"/>
    <s v="A3"/>
    <s v="Megawidget L"/>
    <n v="1896"/>
    <n v="3014.6400000000003"/>
    <x v="0"/>
    <x v="4"/>
  </r>
  <r>
    <n v="1074"/>
    <s v="Louis"/>
    <s v="Skinner"/>
    <s v="Mr"/>
    <s v="M"/>
    <n v="60"/>
    <s v="Leeson Road"/>
    <s v="Pencader"/>
    <x v="581"/>
    <n v="40"/>
    <s v="A1"/>
    <s v="Megawidget S"/>
    <n v="960"/>
    <n v="758.40000000000009"/>
    <x v="0"/>
    <x v="1"/>
  </r>
  <r>
    <n v="1075"/>
    <s v="Scottie"/>
    <s v="Delaney"/>
    <s v="Prof"/>
    <s v="M"/>
    <n v="90"/>
    <s v="Findon Close"/>
    <s v="Studley"/>
    <x v="31"/>
    <n v="28"/>
    <s v="C3"/>
    <s v="Ultrathing V3"/>
    <n v="672"/>
    <n v="2345.2800000000002"/>
    <x v="1"/>
    <x v="2"/>
  </r>
  <r>
    <n v="1076"/>
    <s v="Felipe"/>
    <s v="Inman"/>
    <s v="Mr"/>
    <s v="M"/>
    <n v="30"/>
    <s v="Rockhampton Road"/>
    <s v="Cheshire"/>
    <x v="402"/>
    <n v="64"/>
    <s v="C1"/>
    <s v="Ultrathing V1"/>
    <n v="1088"/>
    <n v="2165.12"/>
    <x v="0"/>
    <x v="2"/>
  </r>
  <r>
    <n v="1077"/>
    <s v="Domenic"/>
    <s v="Reed"/>
    <s v="Mr"/>
    <s v="M"/>
    <n v="90"/>
    <s v="Francis Court"/>
    <s v="Wallington"/>
    <x v="467"/>
    <n v="98"/>
    <s v="E"/>
    <s v="Superwossname"/>
    <n v="1960"/>
    <n v="6095.5999999999995"/>
    <x v="0"/>
    <x v="7"/>
  </r>
  <r>
    <n v="1078"/>
    <s v="Malcolm"/>
    <s v="Mahoney"/>
    <s v="Rev"/>
    <s v="M"/>
    <n v="60"/>
    <s v="Beckett Street"/>
    <s v="Hessle"/>
    <x v="688"/>
    <n v="46"/>
    <s v="B"/>
    <s v="Hyperwotsit"/>
    <n v="920"/>
    <n v="1849.1999999999998"/>
    <x v="2"/>
    <x v="0"/>
  </r>
  <r>
    <n v="1079"/>
    <s v="Emil"/>
    <s v="Lund"/>
    <s v="Mr"/>
    <s v="M"/>
    <n v="90"/>
    <s v="Leaf Grove"/>
    <s v="Wotton-Under-Edge"/>
    <x v="689"/>
    <n v="5"/>
    <s v="B"/>
    <s v="Hyperwotsit"/>
    <n v="100"/>
    <n v="200.99999999999997"/>
    <x v="2"/>
    <x v="6"/>
  </r>
  <r>
    <n v="1080"/>
    <s v="Willard"/>
    <s v="Booker"/>
    <s v="Mr"/>
    <s v="M"/>
    <n v="60"/>
    <s v="Knights Chambers"/>
    <s v="Boldon Colliery"/>
    <x v="157"/>
    <n v="40"/>
    <s v="A2"/>
    <s v="Megawidget M"/>
    <n v="960"/>
    <n v="1142.3999999999999"/>
    <x v="1"/>
    <x v="7"/>
  </r>
  <r>
    <n v="1081"/>
    <s v="Alejandro"/>
    <s v="Harding"/>
    <s v="Mr"/>
    <s v="M"/>
    <n v="60"/>
    <s v="Vine Place"/>
    <s v="Inverurie"/>
    <x v="31"/>
    <n v="67"/>
    <s v="C1"/>
    <s v="Ultrathing V1"/>
    <n v="1139"/>
    <n v="2266.61"/>
    <x v="1"/>
    <x v="2"/>
  </r>
  <r>
    <n v="1082"/>
    <s v="Brain"/>
    <s v="CLIFTON"/>
    <s v="Mr"/>
    <s v="M"/>
    <n v="60"/>
    <s v="Shere Road"/>
    <s v="Pembroke"/>
    <x v="690"/>
    <n v="33"/>
    <s v="A1"/>
    <s v="Megawidget S"/>
    <n v="792"/>
    <n v="625.68000000000006"/>
    <x v="1"/>
    <x v="4"/>
  </r>
  <r>
    <n v="1083"/>
    <s v="Margarito"/>
    <s v="Osborne"/>
    <s v="Mr"/>
    <s v="M"/>
    <n v="60"/>
    <s v="Taunton Avenue"/>
    <s v="Llanbedrgoch"/>
    <x v="691"/>
    <n v="81"/>
    <s v="A2"/>
    <s v="Megawidget M"/>
    <n v="1944"/>
    <n v="2313.3599999999997"/>
    <x v="1"/>
    <x v="3"/>
  </r>
  <r>
    <n v="1084"/>
    <s v="Gerardo"/>
    <s v="Stokes"/>
    <s v="Mr"/>
    <s v="M"/>
    <n v="30"/>
    <s v="Sturdys Cottage"/>
    <s v="Loughborough"/>
    <x v="692"/>
    <n v="74"/>
    <s v="C2"/>
    <s v="Ultrathing V2"/>
    <n v="1480"/>
    <n v="4425.2000000000007"/>
    <x v="1"/>
    <x v="7"/>
  </r>
  <r>
    <n v="1085"/>
    <s v="Joseph"/>
    <s v="Cornett"/>
    <s v="Mr"/>
    <s v="M"/>
    <n v="60"/>
    <s v="Memess Path"/>
    <s v="Duns"/>
    <x v="218"/>
    <n v="92"/>
    <s v="A3"/>
    <s v="Megawidget L"/>
    <n v="2208"/>
    <n v="3510.7200000000003"/>
    <x v="2"/>
    <x v="6"/>
  </r>
  <r>
    <n v="1086"/>
    <s v="Walker"/>
    <s v="Cormier"/>
    <s v="Mr"/>
    <s v="M"/>
    <n v="30"/>
    <s v="Lower Woolwich"/>
    <s v="Merthyr Tydfil"/>
    <x v="693"/>
    <n v="21"/>
    <s v="E"/>
    <s v="Superwossname"/>
    <n v="420"/>
    <n v="1306.2"/>
    <x v="2"/>
    <x v="5"/>
  </r>
  <r>
    <n v="1087"/>
    <s v="Olen"/>
    <s v="Pugh"/>
    <s v="Mr"/>
    <s v="M"/>
    <n v="90"/>
    <s v="Doctor Street"/>
    <s v="Thetford"/>
    <x v="694"/>
    <n v="16"/>
    <s v="D"/>
    <s v="Gigastuff"/>
    <n v="288"/>
    <n v="544.31999999999994"/>
    <x v="2"/>
    <x v="2"/>
  </r>
  <r>
    <n v="1088"/>
    <s v="Dannie"/>
    <s v="Herrera"/>
    <s v="Mr"/>
    <s v="M"/>
    <n v="30"/>
    <s v="Torrington Villas"/>
    <s v="Sutton Coldfield"/>
    <x v="26"/>
    <n v="9"/>
    <s v="A1"/>
    <s v="Megawidget S"/>
    <n v="216"/>
    <n v="170.64000000000001"/>
    <x v="0"/>
    <x v="8"/>
  </r>
  <r>
    <n v="1089"/>
    <s v="Colby"/>
    <s v="Hopper"/>
    <s v="Mr"/>
    <s v="M"/>
    <n v="30"/>
    <s v="Appach Road"/>
    <s v="Sanquhar"/>
    <x v="695"/>
    <n v="67"/>
    <s v="E"/>
    <s v="Superwossname"/>
    <n v="1340"/>
    <n v="4167.3999999999996"/>
    <x v="2"/>
    <x v="5"/>
  </r>
  <r>
    <n v="1090"/>
    <s v="Quentin"/>
    <s v="Lugo"/>
    <s v="Mr"/>
    <s v="M"/>
    <n v="90"/>
    <s v="Buckmaster Road"/>
    <s v="Epsom"/>
    <x v="459"/>
    <n v="55"/>
    <s v="A3"/>
    <s v="Megawidget L"/>
    <n v="1320"/>
    <n v="2098.8000000000002"/>
    <x v="1"/>
    <x v="1"/>
  </r>
  <r>
    <n v="1091"/>
    <s v="David"/>
    <s v="Spencer"/>
    <s v="Mr"/>
    <s v="M"/>
    <n v="60"/>
    <s v="Julian Avenue"/>
    <s v="Witham"/>
    <x v="385"/>
    <n v="29"/>
    <s v="B"/>
    <s v="Hyperwotsit"/>
    <n v="580"/>
    <n v="1165.8"/>
    <x v="2"/>
    <x v="6"/>
  </r>
  <r>
    <n v="1092"/>
    <s v="Wayne"/>
    <s v="Logan"/>
    <s v="Mr"/>
    <s v="M"/>
    <n v="30"/>
    <s v="Homer Street"/>
    <s v="Billericay"/>
    <x v="602"/>
    <n v="82"/>
    <s v="D"/>
    <s v="Gigastuff"/>
    <n v="1476"/>
    <n v="2789.64"/>
    <x v="1"/>
    <x v="3"/>
  </r>
  <r>
    <n v="1093"/>
    <s v="Lauren"/>
    <s v="Surname"/>
    <s v="Mr"/>
    <s v="M"/>
    <n v="30"/>
    <s v="Hardwicke Villas"/>
    <s v="Ashton-Under-Lyne"/>
    <x v="696"/>
    <n v="29"/>
    <s v="D"/>
    <s v="Gigastuff"/>
    <n v="522"/>
    <n v="986.57999999999993"/>
    <x v="1"/>
    <x v="10"/>
  </r>
  <r>
    <n v="1094"/>
    <s v="Jordon"/>
    <s v="Chambers"/>
    <s v="Mr"/>
    <s v="M"/>
    <n v="30"/>
    <s v="Ravensbury Road"/>
    <s v="Wells-Next-The-Sea"/>
    <x v="441"/>
    <n v="61"/>
    <s v="C3"/>
    <s v="Ultrathing V3"/>
    <n v="1464"/>
    <n v="5109.3600000000006"/>
    <x v="1"/>
    <x v="5"/>
  </r>
  <r>
    <n v="1095"/>
    <s v="Arron"/>
    <s v="Donahue"/>
    <s v="Mr"/>
    <s v="M"/>
    <n v="30"/>
    <s v="Messeter Place"/>
    <s v="Bath"/>
    <x v="470"/>
    <n v="56"/>
    <s v="A2"/>
    <s v="Megawidget M"/>
    <n v="1344"/>
    <n v="1599.36"/>
    <x v="1"/>
    <x v="4"/>
  </r>
  <r>
    <n v="1096"/>
    <s v="Waylon"/>
    <s v="Brady"/>
    <s v="Mr"/>
    <s v="M"/>
    <n v="90"/>
    <s v="Luttrell Avenue"/>
    <s v="Petersfield"/>
    <x v="301"/>
    <n v="90"/>
    <s v="C2"/>
    <s v="Ultrathing V2"/>
    <n v="1800"/>
    <n v="5382"/>
    <x v="1"/>
    <x v="5"/>
  </r>
  <r>
    <n v="1097"/>
    <s v="Nestor"/>
    <s v="Goldsmith"/>
    <s v="Mr"/>
    <s v="M"/>
    <n v="60"/>
    <s v="Blackett Street"/>
    <s v="Shefford"/>
    <x v="697"/>
    <n v="97"/>
    <s v="E"/>
    <s v="Superwossname"/>
    <n v="1940"/>
    <n v="6033.4"/>
    <x v="0"/>
    <x v="5"/>
  </r>
  <r>
    <n v="1098"/>
    <s v="Otha"/>
    <s v="Oneal"/>
    <s v="Mr"/>
    <s v="M"/>
    <n v="90"/>
    <s v="Lyme Grove"/>
    <s v="Wylam"/>
    <x v="79"/>
    <n v="89"/>
    <s v="A2"/>
    <s v="Megawidget M"/>
    <n v="2136"/>
    <n v="2541.8399999999997"/>
    <x v="0"/>
    <x v="9"/>
  </r>
  <r>
    <n v="1099"/>
    <s v="Chris"/>
    <s v="Hanley"/>
    <s v="Mr"/>
    <s v="M"/>
    <n v="30"/>
    <s v="Leamington Villas"/>
    <s v="Hope Valley"/>
    <x v="698"/>
    <n v="96"/>
    <s v="C3"/>
    <s v="Ultrathing V3"/>
    <n v="2304"/>
    <n v="8040.9600000000009"/>
    <x v="0"/>
    <x v="1"/>
  </r>
  <r>
    <n v="1100"/>
    <s v="Jerome"/>
    <s v="Lujan"/>
    <s v="Mr"/>
    <s v="M"/>
    <n v="90"/>
    <s v="Waterfield Close"/>
    <s v="Saltburn-By-The-Sea"/>
    <x v="552"/>
    <n v="27"/>
    <s v="A1"/>
    <s v="Megawidget S"/>
    <n v="648"/>
    <n v="511.92"/>
    <x v="2"/>
    <x v="3"/>
  </r>
  <r>
    <n v="1101"/>
    <s v="Dominique"/>
    <s v="Grubbs"/>
    <s v="Mr"/>
    <s v="M"/>
    <n v="30"/>
    <s v="Vardens Road"/>
    <s v="Stocksfield"/>
    <x v="557"/>
    <n v="38"/>
    <s v="D"/>
    <s v="Gigastuff"/>
    <n v="684"/>
    <n v="1292.76"/>
    <x v="2"/>
    <x v="1"/>
  </r>
  <r>
    <n v="1102"/>
    <s v="Maximo"/>
    <s v="Mcdowell"/>
    <s v="Mr"/>
    <s v="M"/>
    <n v="60"/>
    <s v="Deepdene Road"/>
    <s v="Wadhurst"/>
    <x v="699"/>
    <n v="66"/>
    <s v="C1"/>
    <s v="Ultrathing V1"/>
    <n v="1122"/>
    <n v="2232.7800000000002"/>
    <x v="2"/>
    <x v="0"/>
  </r>
  <r>
    <n v="1103"/>
    <s v="Hipolito"/>
    <s v="Sanford"/>
    <s v="Mr"/>
    <s v="M"/>
    <n v="30"/>
    <s v="Kelfield Mews"/>
    <s v="Barnet"/>
    <x v="312"/>
    <n v="63"/>
    <s v="E"/>
    <s v="Superwossname"/>
    <n v="1260"/>
    <n v="3918.6"/>
    <x v="0"/>
    <x v="6"/>
  </r>
  <r>
    <n v="1104"/>
    <s v="Donovan"/>
    <s v="Saldana"/>
    <s v="Dr"/>
    <s v="M"/>
    <n v="30"/>
    <s v="Knightly Court"/>
    <s v="Boat Of Garten"/>
    <x v="290"/>
    <n v="39"/>
    <s v="A3"/>
    <s v="Megawidget L"/>
    <n v="936"/>
    <n v="1488.24"/>
    <x v="0"/>
    <x v="7"/>
  </r>
  <r>
    <n v="1105"/>
    <s v="Deandre"/>
    <s v="Choi"/>
    <s v="Mr"/>
    <s v="M"/>
    <n v="60"/>
    <s v="Theodore Road"/>
    <s v="Buckingham"/>
    <x v="700"/>
    <n v="100"/>
    <s v="C1"/>
    <s v="Ultrathing V1"/>
    <n v="1700"/>
    <n v="3383"/>
    <x v="2"/>
    <x v="7"/>
  </r>
  <r>
    <n v="1106"/>
    <s v="Steve"/>
    <s v="Bower"/>
    <s v="Mr"/>
    <s v="M"/>
    <n v="90"/>
    <s v="Grovehall Terrace"/>
    <s v="Stanmore"/>
    <x v="634"/>
    <n v="44"/>
    <s v="C1"/>
    <s v="Ultrathing V1"/>
    <n v="748"/>
    <n v="1488.52"/>
    <x v="0"/>
    <x v="4"/>
  </r>
  <r>
    <n v="1107"/>
    <s v="Albert"/>
    <s v="Dougherty"/>
    <s v="Mr"/>
    <s v="M"/>
    <n v="60"/>
    <s v="Lorrimore Street"/>
    <s v="Forest Row"/>
    <x v="587"/>
    <n v="33"/>
    <s v="B"/>
    <s v="Hyperwotsit"/>
    <n v="660"/>
    <n v="1326.6"/>
    <x v="0"/>
    <x v="2"/>
  </r>
  <r>
    <n v="1108"/>
    <s v="Agustin"/>
    <s v="Schafer"/>
    <s v="Mr"/>
    <s v="M"/>
    <n v="30"/>
    <s v="Tritton Street"/>
    <s v="Winsford"/>
    <x v="701"/>
    <n v="73"/>
    <s v="A3"/>
    <s v="Megawidget L"/>
    <n v="1752"/>
    <n v="2785.6800000000003"/>
    <x v="2"/>
    <x v="0"/>
  </r>
  <r>
    <n v="1109"/>
    <s v="Rodrick"/>
    <s v="Moseley"/>
    <s v="Mr"/>
    <s v="M"/>
    <n v="60"/>
    <s v="Kingsmead Avenue"/>
    <s v="Cwmbran"/>
    <x v="702"/>
    <n v="77"/>
    <s v="C2"/>
    <s v="Ultrathing V2"/>
    <n v="1540"/>
    <n v="4604.6000000000004"/>
    <x v="0"/>
    <x v="9"/>
  </r>
  <r>
    <n v="1110"/>
    <s v="Buster"/>
    <s v="Snider"/>
    <s v="Mr"/>
    <s v="M"/>
    <n v="90"/>
    <s v="Autumn Street"/>
    <s v="Gorebridge"/>
    <x v="140"/>
    <n v="55"/>
    <s v="C4"/>
    <s v="Ultrathing V4"/>
    <n v="1320"/>
    <n v="5266.8"/>
    <x v="2"/>
    <x v="9"/>
  </r>
  <r>
    <n v="1111"/>
    <s v="Orville"/>
    <s v="Swift"/>
    <s v="Mr"/>
    <s v="M"/>
    <n v="30"/>
    <s v="Brompton Terrace"/>
    <s v="Northampton"/>
    <x v="443"/>
    <n v="98"/>
    <s v="C1"/>
    <s v="Ultrathing V1"/>
    <n v="1666"/>
    <n v="3315.34"/>
    <x v="2"/>
    <x v="4"/>
  </r>
  <r>
    <n v="1112"/>
    <s v="Jared"/>
    <s v="Burroughs"/>
    <s v="Mr"/>
    <s v="M"/>
    <n v="90"/>
    <s v="West Row"/>
    <s v="Kington"/>
    <x v="703"/>
    <n v="31"/>
    <s v="C2"/>
    <s v="Ultrathing V2"/>
    <n v="620"/>
    <n v="1853.8000000000002"/>
    <x v="0"/>
    <x v="7"/>
  </r>
  <r>
    <n v="1113"/>
    <s v="Jefferson"/>
    <s v="Bouchard"/>
    <s v="Mr"/>
    <s v="M"/>
    <n v="90"/>
    <s v="Hardens Manorway"/>
    <s v="Munlochy"/>
    <x v="579"/>
    <n v="46"/>
    <s v="A2"/>
    <s v="Megawidget M"/>
    <n v="1104"/>
    <n v="1313.76"/>
    <x v="1"/>
    <x v="0"/>
  </r>
  <r>
    <n v="1114"/>
    <s v="Dominique"/>
    <s v="Bush"/>
    <s v="Mr"/>
    <s v="M"/>
    <n v="30"/>
    <s v="Charles Grinling"/>
    <s v="Pentre"/>
    <x v="704"/>
    <n v="55"/>
    <s v="A2"/>
    <s v="Megawidget M"/>
    <n v="1320"/>
    <n v="1570.8"/>
    <x v="2"/>
    <x v="1"/>
  </r>
  <r>
    <n v="1115"/>
    <s v="Stacey"/>
    <s v="Shaw"/>
    <s v="Mr"/>
    <s v="M"/>
    <n v="30"/>
    <s v="Haarlem Road"/>
    <s v="Fakenham"/>
    <x v="39"/>
    <n v="14"/>
    <s v="A3"/>
    <s v="Megawidget L"/>
    <n v="336"/>
    <n v="534.24"/>
    <x v="0"/>
    <x v="7"/>
  </r>
  <r>
    <n v="1116"/>
    <s v="Landon"/>
    <s v="Berry"/>
    <s v="Mr"/>
    <s v="M"/>
    <n v="30"/>
    <s v="Claybrook Close"/>
    <s v="Matlock"/>
    <x v="705"/>
    <n v="13"/>
    <s v="C4"/>
    <s v="Ultrathing V4"/>
    <n v="312"/>
    <n v="1244.8800000000001"/>
    <x v="1"/>
    <x v="11"/>
  </r>
  <r>
    <n v="1117"/>
    <s v="Gerry"/>
    <s v="Blair"/>
    <s v="Mr"/>
    <s v="M"/>
    <n v="30"/>
    <s v="Sidney Cottages"/>
    <s v="Arlesey"/>
    <x v="706"/>
    <n v="27"/>
    <s v="C1"/>
    <s v="Ultrathing V1"/>
    <n v="459"/>
    <n v="913.41"/>
    <x v="0"/>
    <x v="1"/>
  </r>
  <r>
    <n v="1118"/>
    <s v="Lynn"/>
    <s v="Doty"/>
    <s v="Mr"/>
    <s v="M"/>
    <n v="30"/>
    <s v="Darlington Place"/>
    <s v="Keswick"/>
    <x v="707"/>
    <n v="76"/>
    <s v="A2"/>
    <s v="Megawidget M"/>
    <n v="1824"/>
    <n v="2170.56"/>
    <x v="2"/>
    <x v="6"/>
  </r>
  <r>
    <n v="1119"/>
    <s v="Carson"/>
    <s v="Holcomb"/>
    <s v="Mr"/>
    <s v="M"/>
    <n v="60"/>
    <s v="West Drive"/>
    <s v="Isle Of Coll"/>
    <x v="708"/>
    <n v="49"/>
    <s v="A2"/>
    <s v="Megawidget M"/>
    <n v="1176"/>
    <n v="1399.4399999999998"/>
    <x v="2"/>
    <x v="5"/>
  </r>
  <r>
    <n v="1120"/>
    <s v="Rhett"/>
    <s v="Melvin"/>
    <s v="Mr"/>
    <s v="M"/>
    <n v="60"/>
    <s v="Glongall Terrace"/>
    <s v="Galashiels"/>
    <x v="709"/>
    <n v="71"/>
    <s v="C2"/>
    <s v="Ultrathing V2"/>
    <n v="1420"/>
    <n v="4245.8"/>
    <x v="0"/>
    <x v="1"/>
  </r>
  <r>
    <n v="1121"/>
    <s v="Sydney"/>
    <s v="Rock"/>
    <s v="Mr"/>
    <s v="M"/>
    <n v="30"/>
    <s v="Westcroft Mews"/>
    <s v="Tyn-Y-Gongl"/>
    <x v="687"/>
    <n v="26"/>
    <s v="C1"/>
    <s v="Ultrathing V1"/>
    <n v="442"/>
    <n v="879.58"/>
    <x v="0"/>
    <x v="4"/>
  </r>
  <r>
    <n v="1122"/>
    <s v="Lewis"/>
    <s v="Abel"/>
    <s v="Mr"/>
    <s v="M"/>
    <n v="30"/>
    <s v="Pancras Street"/>
    <s v="Prescot"/>
    <x v="710"/>
    <n v="79"/>
    <s v="C1"/>
    <s v="Ultrathing V1"/>
    <n v="1343"/>
    <n v="2672.57"/>
    <x v="1"/>
    <x v="6"/>
  </r>
  <r>
    <n v="1123"/>
    <s v="Sheldon"/>
    <s v="Langston"/>
    <s v="Mr"/>
    <s v="M"/>
    <n v="90"/>
    <s v="Burston Villas"/>
    <s v="Maldon"/>
    <x v="432"/>
    <n v="38"/>
    <s v="C1"/>
    <s v="Ultrathing V1"/>
    <n v="646"/>
    <n v="1285.54"/>
    <x v="1"/>
    <x v="3"/>
  </r>
  <r>
    <n v="1124"/>
    <s v="Shelton"/>
    <s v="Kirk"/>
    <s v="Mr"/>
    <s v="M"/>
    <n v="90"/>
    <s v="Virginia Stone"/>
    <s v="Grantown-On-Spey"/>
    <x v="711"/>
    <n v="60"/>
    <s v="A1"/>
    <s v="Megawidget S"/>
    <n v="1440"/>
    <n v="1137.6000000000001"/>
    <x v="0"/>
    <x v="11"/>
  </r>
  <r>
    <n v="1125"/>
    <s v="Joan"/>
    <s v="Rossi"/>
    <s v="Mr"/>
    <s v="M"/>
    <n v="30"/>
    <s v="Plum Lane"/>
    <s v="Tywyn"/>
    <x v="692"/>
    <n v="91"/>
    <s v="C1"/>
    <s v="Ultrathing V1"/>
    <n v="1547"/>
    <n v="3078.53"/>
    <x v="1"/>
    <x v="7"/>
  </r>
  <r>
    <n v="1126"/>
    <s v="Fermin"/>
    <s v="Henley"/>
    <s v="Mr"/>
    <s v="M"/>
    <n v="30"/>
    <s v="Esmond Street"/>
    <s v="Kirkcudbright"/>
    <x v="712"/>
    <n v="99"/>
    <s v="C2"/>
    <s v="Ultrathing V2"/>
    <n v="1980"/>
    <n v="5920.2000000000007"/>
    <x v="2"/>
    <x v="3"/>
  </r>
  <r>
    <n v="1127"/>
    <s v="Kim"/>
    <s v="Lancaster"/>
    <s v="Mr"/>
    <s v="M"/>
    <n v="30"/>
    <s v="Osnaburgh Street"/>
    <s v="Isle Of Scalpay"/>
    <x v="713"/>
    <n v="28"/>
    <s v="C1"/>
    <s v="Ultrathing V1"/>
    <n v="476"/>
    <n v="947.24"/>
    <x v="1"/>
    <x v="5"/>
  </r>
  <r>
    <n v="1128"/>
    <s v="Normand"/>
    <s v="Delarosa"/>
    <s v="Mr"/>
    <s v="M"/>
    <n v="60"/>
    <s v="Kirby Grove"/>
    <s v="Ongar"/>
    <x v="714"/>
    <n v="85"/>
    <s v="B"/>
    <s v="Hyperwotsit"/>
    <n v="1700"/>
    <n v="3416.9999999999995"/>
    <x v="1"/>
    <x v="8"/>
  </r>
  <r>
    <n v="1129"/>
    <s v="willard"/>
    <s v="Rojas"/>
    <s v="Mr"/>
    <s v="M"/>
    <n v="30"/>
    <s v="Alcester Crescent"/>
    <s v="Addlestone"/>
    <x v="715"/>
    <n v="59"/>
    <s v="C3"/>
    <s v="Ultrathing V3"/>
    <n v="1416"/>
    <n v="4941.84"/>
    <x v="0"/>
    <x v="6"/>
  </r>
  <r>
    <n v="1130"/>
    <s v="Stanley"/>
    <s v="Lozano"/>
    <s v="Mr"/>
    <s v="M"/>
    <n v="90"/>
    <s v="Whittington Road"/>
    <s v="Drybrook"/>
    <x v="262"/>
    <n v="2"/>
    <s v="E"/>
    <s v="Superwossname"/>
    <n v="40"/>
    <n v="124.39999999999999"/>
    <x v="0"/>
    <x v="10"/>
  </r>
  <r>
    <n v="1131"/>
    <s v="leon"/>
    <s v="Gallegos"/>
    <s v="Mr"/>
    <s v="M"/>
    <n v="90"/>
    <s v="Bishopsgate"/>
    <s v="Fleetwood"/>
    <x v="716"/>
    <n v="31"/>
    <s v="A3"/>
    <s v="Megawidget L"/>
    <n v="744"/>
    <n v="1182.96"/>
    <x v="0"/>
    <x v="8"/>
  </r>
  <r>
    <n v="1132"/>
    <s v="Lyndon"/>
    <s v="Chappell"/>
    <s v="Mr"/>
    <s v="M"/>
    <n v="30"/>
    <s v="Holmshaw Close"/>
    <s v="Kidlington"/>
    <x v="717"/>
    <n v="55"/>
    <s v="E"/>
    <s v="Superwossname"/>
    <n v="1100"/>
    <n v="3421"/>
    <x v="2"/>
    <x v="1"/>
  </r>
  <r>
    <n v="1133"/>
    <s v="Linwood"/>
    <s v="Abel"/>
    <s v="Mr"/>
    <s v="M"/>
    <n v="90"/>
    <s v="Fryatt Road"/>
    <s v="Dumbarton"/>
    <x v="558"/>
    <n v="4"/>
    <s v="C2"/>
    <s v="Ultrathing V2"/>
    <n v="80"/>
    <n v="239.20000000000002"/>
    <x v="2"/>
    <x v="8"/>
  </r>
  <r>
    <n v="1134"/>
    <s v="Gonzalo"/>
    <s v="Ransom"/>
    <s v="Mr"/>
    <s v="M"/>
    <n v="30"/>
    <s v="Tollington Place"/>
    <s v="Bedford"/>
    <x v="326"/>
    <n v="23"/>
    <s v="A1"/>
    <s v="Megawidget S"/>
    <n v="552"/>
    <n v="436.08000000000004"/>
    <x v="1"/>
    <x v="10"/>
  </r>
  <r>
    <n v="1135"/>
    <s v="Curt"/>
    <s v="Field"/>
    <s v="Mr"/>
    <s v="M"/>
    <n v="30"/>
    <s v="Cromwell Road"/>
    <s v="Lymington"/>
    <x v="286"/>
    <n v="71"/>
    <s v="C1"/>
    <s v="Ultrathing V1"/>
    <n v="1207"/>
    <n v="2401.9299999999998"/>
    <x v="1"/>
    <x v="7"/>
  </r>
  <r>
    <n v="1136"/>
    <s v="Luciano"/>
    <s v="Shultz"/>
    <s v="Mr"/>
    <s v="M"/>
    <n v="60"/>
    <s v="Ferriby Close"/>
    <s v="Penrith"/>
    <x v="718"/>
    <n v="27"/>
    <s v="C1"/>
    <s v="Ultrathing V1"/>
    <n v="459"/>
    <n v="913.41"/>
    <x v="2"/>
    <x v="5"/>
  </r>
  <r>
    <n v="1137"/>
    <s v="Tommie"/>
    <s v="Buck"/>
    <s v="Mr"/>
    <s v="M"/>
    <n v="90"/>
    <s v="Fitchet's Court"/>
    <s v="Wallington"/>
    <x v="588"/>
    <n v="89"/>
    <s v="C2"/>
    <s v="Ultrathing V2"/>
    <n v="1780"/>
    <n v="5322.2000000000007"/>
    <x v="1"/>
    <x v="5"/>
  </r>
  <r>
    <n v="1138"/>
    <s v="Prince"/>
    <s v="Ervin"/>
    <s v="Mr"/>
    <s v="M"/>
    <n v="90"/>
    <s v="Eswyn Road"/>
    <s v="Mexborough"/>
    <x v="589"/>
    <n v="31"/>
    <s v="A3"/>
    <s v="Megawidget L"/>
    <n v="744"/>
    <n v="1182.96"/>
    <x v="2"/>
    <x v="3"/>
  </r>
  <r>
    <n v="1139"/>
    <s v="Monty"/>
    <s v="Mccormick"/>
    <s v="Mr"/>
    <s v="M"/>
    <n v="60"/>
    <s v="Southgate Business"/>
    <s v="Ardrossan"/>
    <x v="719"/>
    <n v="41"/>
    <s v="E"/>
    <s v="Superwossname"/>
    <n v="820"/>
    <n v="2550.1999999999998"/>
    <x v="1"/>
    <x v="2"/>
  </r>
  <r>
    <n v="1140"/>
    <s v="Cole"/>
    <s v="Simons"/>
    <s v="Mr"/>
    <s v="M"/>
    <n v="90"/>
    <s v="Grant Close"/>
    <s v="Dalbeattie"/>
    <x v="659"/>
    <n v="63"/>
    <s v="C2"/>
    <s v="Ultrathing V2"/>
    <n v="1260"/>
    <n v="3767.4"/>
    <x v="1"/>
    <x v="1"/>
  </r>
  <r>
    <n v="1141"/>
    <s v="Jay"/>
    <s v="Meeks"/>
    <s v="Mr"/>
    <s v="M"/>
    <n v="60"/>
    <s v="Brodlove Lane"/>
    <s v="Littlehampton"/>
    <x v="510"/>
    <n v="19"/>
    <s v="A2"/>
    <s v="Megawidget M"/>
    <n v="456"/>
    <n v="542.64"/>
    <x v="0"/>
    <x v="0"/>
  </r>
  <r>
    <n v="1142"/>
    <s v="Francesco"/>
    <s v="Potts"/>
    <s v="Mr"/>
    <s v="M"/>
    <n v="30"/>
    <s v="Trust Walk"/>
    <s v="Epsom"/>
    <x v="17"/>
    <n v="67"/>
    <s v="E"/>
    <s v="Superwossname"/>
    <n v="1340"/>
    <n v="4167.3999999999996"/>
    <x v="2"/>
    <x v="9"/>
  </r>
  <r>
    <n v="1143"/>
    <s v="Aaron"/>
    <s v="Clements"/>
    <s v="Mr"/>
    <s v="male"/>
    <n v="60"/>
    <s v="Streathbourne Road"/>
    <s v="Betws-Y-Coed"/>
    <x v="47"/>
    <n v="42"/>
    <s v="A2"/>
    <s v="Megawidget M"/>
    <n v="1008"/>
    <n v="1199.52"/>
    <x v="2"/>
    <x v="6"/>
  </r>
  <r>
    <n v="1144"/>
    <s v="Chas"/>
    <s v="Nguyen"/>
    <s v="Mr"/>
    <s v="M"/>
    <n v="90"/>
    <s v="Berrymans Lane"/>
    <s v="Beckermet"/>
    <x v="241"/>
    <n v="74"/>
    <s v="C1"/>
    <s v="Ultrathing V1"/>
    <n v="1258"/>
    <n v="2503.42"/>
    <x v="1"/>
    <x v="9"/>
  </r>
  <r>
    <n v="1145"/>
    <s v="Angelo"/>
    <s v="Dailey"/>
    <s v="Mr"/>
    <s v="M"/>
    <n v="90"/>
    <s v="Westfield Way"/>
    <s v="Isle Of Jura"/>
    <x v="373"/>
    <n v="84"/>
    <s v="A1"/>
    <s v="Megawidget S"/>
    <n v="2016"/>
    <n v="1592.64"/>
    <x v="2"/>
    <x v="3"/>
  </r>
  <r>
    <n v="1146"/>
    <s v="Bradford"/>
    <s v="Cullen"/>
    <s v="Mr"/>
    <s v="M"/>
    <n v="30"/>
    <s v="Dryburgh Gardens"/>
    <s v="Catterick Garrison"/>
    <x v="465"/>
    <n v="100"/>
    <s v="C1"/>
    <s v="Ultrathing V1"/>
    <n v="1700"/>
    <n v="3383"/>
    <x v="0"/>
    <x v="2"/>
  </r>
  <r>
    <n v="1147"/>
    <s v="Erin"/>
    <s v="Mayes"/>
    <s v="Mr"/>
    <s v="M"/>
    <n v="30"/>
    <s v="Cedars"/>
    <s v="Seaford"/>
    <x v="720"/>
    <n v="43"/>
    <s v="C2"/>
    <s v="Ultrathing V2"/>
    <n v="860"/>
    <n v="2571.4"/>
    <x v="1"/>
    <x v="7"/>
  </r>
  <r>
    <n v="1148"/>
    <s v="Tommie"/>
    <s v="Jaramillo"/>
    <s v="Mr"/>
    <s v="M"/>
    <n v="30"/>
    <s v="Lytcott Grove"/>
    <s v="Newcastle Emlyn"/>
    <x v="721"/>
    <n v="74"/>
    <s v="A2"/>
    <s v="Megawidget M"/>
    <n v="1776"/>
    <n v="2113.44"/>
    <x v="1"/>
    <x v="11"/>
  </r>
  <r>
    <n v="1149"/>
    <s v="Samual"/>
    <s v="Berry"/>
    <s v="Mr"/>
    <s v="M"/>
    <n v="30"/>
    <s v="Northumberland Terrace"/>
    <s v="Burry Port"/>
    <x v="370"/>
    <n v="18"/>
    <s v="D"/>
    <s v="Gigastuff"/>
    <n v="324"/>
    <n v="612.36"/>
    <x v="1"/>
    <x v="6"/>
  </r>
  <r>
    <n v="1150"/>
    <s v="Pete"/>
    <s v="Hall"/>
    <s v="Mr"/>
    <s v="M"/>
    <n v="30"/>
    <s v="Lancer Square"/>
    <s v="Lightwater"/>
    <x v="33"/>
    <n v="78"/>
    <s v="E"/>
    <s v="Superwossname"/>
    <n v="1560"/>
    <n v="4851.5999999999995"/>
    <x v="1"/>
    <x v="3"/>
  </r>
  <r>
    <n v="1151"/>
    <s v="Cory"/>
    <s v="Bergman"/>
    <s v="Mr"/>
    <s v="M"/>
    <n v="90"/>
    <s v="Wesley Square"/>
    <s v="Bruton"/>
    <x v="722"/>
    <n v="27"/>
    <s v="A1"/>
    <s v="Megawidget S"/>
    <n v="648"/>
    <n v="511.92"/>
    <x v="2"/>
    <x v="7"/>
  </r>
  <r>
    <n v="1152"/>
    <s v="Ron"/>
    <s v="Wilkerson"/>
    <s v="Mr"/>
    <s v="M"/>
    <n v="30"/>
    <s v="Countess Road"/>
    <s v="Acharacle"/>
    <x v="550"/>
    <n v="29"/>
    <s v="A3"/>
    <s v="Megawidget L"/>
    <n v="696"/>
    <n v="1106.6400000000001"/>
    <x v="1"/>
    <x v="0"/>
  </r>
  <r>
    <n v="1153"/>
    <s v="Elliott"/>
    <s v="Aguirre"/>
    <s v="Mr"/>
    <s v="M"/>
    <n v="30"/>
    <s v="Bromells Buildings"/>
    <s v="Kent"/>
    <x v="667"/>
    <n v="39"/>
    <s v="C1"/>
    <s v="Ultrathing V1"/>
    <n v="663"/>
    <n v="1319.37"/>
    <x v="1"/>
    <x v="9"/>
  </r>
  <r>
    <n v="1154"/>
    <s v="Jae"/>
    <s v="Carver"/>
    <s v="Mr"/>
    <s v="M"/>
    <n v="60"/>
    <s v="Nightingale Close"/>
    <s v="Juniper Green"/>
    <x v="97"/>
    <n v="71"/>
    <s v="C3"/>
    <s v="Ultrathing V3"/>
    <n v="1704"/>
    <n v="5946.96"/>
    <x v="2"/>
    <x v="10"/>
  </r>
  <r>
    <n v="1155"/>
    <s v="Mariano"/>
    <s v="Noble"/>
    <s v="Mr"/>
    <s v="M"/>
    <n v="60"/>
    <s v="Clifford Street"/>
    <s v="Somerton"/>
    <x v="385"/>
    <n v="38"/>
    <s v="D"/>
    <s v="Gigastuff"/>
    <n v="684"/>
    <n v="1292.76"/>
    <x v="2"/>
    <x v="6"/>
  </r>
  <r>
    <n v="1156"/>
    <s v="Roscoe"/>
    <s v="Cantu"/>
    <s v="Mr"/>
    <s v="M"/>
    <n v="60"/>
    <s v="Bridges Street"/>
    <s v="Mold"/>
    <x v="723"/>
    <n v="5"/>
    <s v="A3"/>
    <s v="Megawidget L"/>
    <n v="120"/>
    <n v="190.8"/>
    <x v="1"/>
    <x v="0"/>
  </r>
  <r>
    <n v="1157"/>
    <s v="Rey"/>
    <s v="Drummond"/>
    <s v="Mr"/>
    <s v="M"/>
    <n v="90"/>
    <s v="Stanswood Gardens"/>
    <s v="Martock"/>
    <x v="724"/>
    <n v="7"/>
    <s v="C1"/>
    <s v="Ultrathing V1"/>
    <n v="119"/>
    <n v="236.81"/>
    <x v="2"/>
    <x v="6"/>
  </r>
  <r>
    <n v="1158"/>
    <s v="Kyle"/>
    <s v="Dalton"/>
    <s v="Mr"/>
    <s v="M"/>
    <n v="90"/>
    <s v="Canal Wharf"/>
    <s v="Peterhead"/>
    <x v="725"/>
    <n v="29"/>
    <s v="C4"/>
    <s v="Ultrathing V4"/>
    <n v="696"/>
    <n v="2777.04"/>
    <x v="0"/>
    <x v="4"/>
  </r>
  <r>
    <n v="1159"/>
    <s v="Preston"/>
    <s v="Moser"/>
    <s v="Mr"/>
    <s v="M"/>
    <n v="30"/>
    <s v="Culford Mews"/>
    <s v="Kingswinford"/>
    <x v="596"/>
    <n v="37"/>
    <s v="C3"/>
    <s v="Ultrathing V3"/>
    <n v="888"/>
    <n v="3099.1200000000003"/>
    <x v="2"/>
    <x v="1"/>
  </r>
  <r>
    <n v="1160"/>
    <s v="Israel"/>
    <s v="Trevino"/>
    <s v="Mr"/>
    <s v="M"/>
    <n v="30"/>
    <s v="Kirkdale Corner"/>
    <s v="Rowland'S Castle"/>
    <x v="479"/>
    <n v="20"/>
    <s v="A1"/>
    <s v="Megawidget S"/>
    <n v="480"/>
    <n v="379.20000000000005"/>
    <x v="0"/>
    <x v="4"/>
  </r>
  <r>
    <n v="1161"/>
    <s v="Robby"/>
    <s v="Ballard"/>
    <s v="Mr"/>
    <s v="M"/>
    <n v="30"/>
    <s v="Frostic Place"/>
    <s v="Newport"/>
    <x v="3"/>
    <n v="69"/>
    <s v="E"/>
    <s v="Superwossname"/>
    <n v="1380"/>
    <n v="4291.8"/>
    <x v="0"/>
    <x v="3"/>
  </r>
  <r>
    <n v="1162"/>
    <s v="Malik"/>
    <s v="Swanson"/>
    <s v="Mr"/>
    <s v="M"/>
    <n v="60"/>
    <s v="Horsmonden Road"/>
    <s v="Bognor Regis"/>
    <x v="41"/>
    <n v="26"/>
    <s v="C1"/>
    <s v="Ultrathing V1"/>
    <n v="442"/>
    <n v="879.58"/>
    <x v="0"/>
    <x v="10"/>
  </r>
  <r>
    <n v="1164"/>
    <s v="Ward"/>
    <s v="Paulson"/>
    <s v="Mr"/>
    <s v="M"/>
    <n v="30"/>
    <s v="Golderton"/>
    <s v="Barry"/>
    <x v="545"/>
    <n v="93"/>
    <s v="C2"/>
    <s v="Ultrathing V2"/>
    <n v="1860"/>
    <n v="5561.4000000000005"/>
    <x v="2"/>
    <x v="9"/>
  </r>
  <r>
    <n v="1165"/>
    <s v="Eldon"/>
    <s v="Bass"/>
    <s v="Mr"/>
    <s v="M"/>
    <n v="90"/>
    <s v="Shrubbery Close"/>
    <s v="Wingate"/>
    <x v="558"/>
    <n v="15"/>
    <s v="E"/>
    <s v="Superwossname"/>
    <n v="300"/>
    <n v="933"/>
    <x v="2"/>
    <x v="8"/>
  </r>
  <r>
    <n v="1166"/>
    <s v="Pat"/>
    <s v="Chu"/>
    <s v="Mr"/>
    <s v="M"/>
    <n v="30"/>
    <s v="India Road"/>
    <s v="Beaconsfield"/>
    <x v="119"/>
    <n v="15"/>
    <s v="C3"/>
    <s v="Ultrathing V3"/>
    <n v="360"/>
    <n v="1256.4000000000001"/>
    <x v="1"/>
    <x v="10"/>
  </r>
  <r>
    <n v="1167"/>
    <s v="Waylon"/>
    <s v="Scott"/>
    <s v="Dr"/>
    <s v="M"/>
    <n v="30"/>
    <s v="Pakeman Street"/>
    <s v="Brighouse"/>
    <x v="726"/>
    <n v="11"/>
    <s v="A1"/>
    <s v="Megawidget S"/>
    <n v="264"/>
    <n v="208.56"/>
    <x v="1"/>
    <x v="7"/>
  </r>
  <r>
    <n v="1168"/>
    <s v="Noe"/>
    <s v="Suggs"/>
    <s v="Mr"/>
    <s v="M"/>
    <n v="90"/>
    <s v="Trollope Street"/>
    <s v="Dudley"/>
    <x v="380"/>
    <n v="98"/>
    <s v="A3"/>
    <s v="Megawidget L"/>
    <n v="2352"/>
    <n v="3739.6800000000003"/>
    <x v="2"/>
    <x v="5"/>
  </r>
  <r>
    <n v="1169"/>
    <s v="Edmundo"/>
    <s v="Fitzgerald"/>
    <s v="Mr"/>
    <s v="Mal e"/>
    <n v="90"/>
    <s v="Halcrow Street"/>
    <s v="Livingston"/>
    <x v="56"/>
    <n v="20"/>
    <s v="C1"/>
    <s v="Ultrathing V1"/>
    <n v="340"/>
    <n v="676.6"/>
    <x v="1"/>
    <x v="2"/>
  </r>
  <r>
    <n v="1170"/>
    <s v="Benjamin"/>
    <s v="Dodson"/>
    <s v="Mr"/>
    <s v="M"/>
    <n v="90"/>
    <s v="Anns Close"/>
    <s v="Macclesfield"/>
    <x v="727"/>
    <n v="73"/>
    <s v="C1"/>
    <s v="Ultrathing V1"/>
    <n v="1241"/>
    <n v="2469.59"/>
    <x v="1"/>
    <x v="11"/>
  </r>
  <r>
    <n v="1171"/>
    <s v="Burton"/>
    <s v="Lassiter"/>
    <s v="Mr"/>
    <s v="M"/>
    <n v="60"/>
    <s v="Telford Avenue"/>
    <s v="Ryde"/>
    <x v="728"/>
    <n v="26"/>
    <s v="A3"/>
    <s v="Megawidget L"/>
    <n v="624"/>
    <n v="992.16000000000008"/>
    <x v="2"/>
    <x v="4"/>
  </r>
  <r>
    <n v="1172"/>
    <s v="Vincenzo"/>
    <s v="0"/>
    <s v="Mr"/>
    <s v="M"/>
    <n v="30"/>
    <s v="Whitehall Yard"/>
    <s v="Perranporth"/>
    <x v="124"/>
    <n v="7"/>
    <s v="A3"/>
    <s v="Megawidget L"/>
    <n v="168"/>
    <n v="267.12"/>
    <x v="0"/>
    <x v="10"/>
  </r>
  <r>
    <n v="1173"/>
    <s v="Orval"/>
    <s v="Blount"/>
    <s v="Mr"/>
    <s v="M"/>
    <n v="60"/>
    <s v="Well Grove"/>
    <s v="Wilmslow"/>
    <x v="729"/>
    <n v="99"/>
    <s v="C4"/>
    <s v="Ultrathing V4"/>
    <n v="2376"/>
    <n v="9480.24"/>
    <x v="0"/>
    <x v="3"/>
  </r>
  <r>
    <n v="1174"/>
    <s v="Maynard"/>
    <s v="Mcmillan"/>
    <s v="Mr"/>
    <s v="M"/>
    <n v="90"/>
    <s v="Gunter Grove"/>
    <s v="Bembridge"/>
    <x v="365"/>
    <n v="57"/>
    <s v="D"/>
    <s v="Gigastuff"/>
    <n v="1026"/>
    <n v="1939.1399999999999"/>
    <x v="0"/>
    <x v="5"/>
  </r>
  <r>
    <n v="1175"/>
    <s v="Rodrigo"/>
    <s v="Stacy"/>
    <s v="Mr"/>
    <s v="M"/>
    <n v="30"/>
    <s v="Holbein Mews"/>
    <s v="East Grinstead"/>
    <x v="614"/>
    <n v="10"/>
    <s v="A2"/>
    <s v="Megawidget M"/>
    <n v="240"/>
    <n v="285.59999999999997"/>
    <x v="2"/>
    <x v="6"/>
  </r>
  <r>
    <n v="1176"/>
    <s v="Leo"/>
    <s v="Farrell"/>
    <s v="Mr"/>
    <s v="M"/>
    <n v="30"/>
    <s v="New Bond"/>
    <s v="Penmaenmawr"/>
    <x v="534"/>
    <n v="44"/>
    <s v="C1"/>
    <s v="Ultrathing V1"/>
    <n v="748"/>
    <n v="1488.52"/>
    <x v="0"/>
    <x v="5"/>
  </r>
  <r>
    <n v="1177"/>
    <s v="Malik"/>
    <s v="Bridges"/>
    <s v="Mr"/>
    <s v="M"/>
    <n v="30"/>
    <s v="Edith Green"/>
    <s v="Amlwch"/>
    <x v="194"/>
    <n v="59"/>
    <s v="E"/>
    <s v="Superwossname"/>
    <n v="1180"/>
    <n v="3669.7999999999997"/>
    <x v="0"/>
    <x v="8"/>
  </r>
  <r>
    <n v="1178"/>
    <s v="Jame"/>
    <s v="Giles"/>
    <s v="Mr"/>
    <s v="M"/>
    <n v="60"/>
    <s v="Taplow Street"/>
    <s v="Church Stretton"/>
    <x v="206"/>
    <n v="48"/>
    <s v="C4"/>
    <s v="Ultrathing V4"/>
    <n v="1152"/>
    <n v="4596.4800000000005"/>
    <x v="1"/>
    <x v="9"/>
  </r>
  <r>
    <n v="1179"/>
    <s v="Cristobal"/>
    <s v="Sanders"/>
    <s v="Mr"/>
    <s v="M"/>
    <n v="90"/>
    <s v="Tuckers Rents"/>
    <s v="Y Felinheli"/>
    <x v="15"/>
    <n v="44"/>
    <s v="C3"/>
    <s v="Ultrathing V3"/>
    <n v="1056"/>
    <n v="3685.44"/>
    <x v="2"/>
    <x v="8"/>
  </r>
  <r>
    <n v="1180"/>
    <s v="Jim"/>
    <s v="Adair"/>
    <s v="Mr"/>
    <s v="M"/>
    <n v="60"/>
    <s v="Priors Dean"/>
    <s v="Magherafelt"/>
    <x v="245"/>
    <n v="35"/>
    <s v="C3"/>
    <s v="Ultrathing V3"/>
    <n v="840"/>
    <n v="2931.6000000000004"/>
    <x v="1"/>
    <x v="3"/>
  </r>
  <r>
    <n v="1181"/>
    <s v="Gaylord"/>
    <s v="Lopez"/>
    <s v="Mr"/>
    <s v="M"/>
    <n v="90"/>
    <s v="Trehurst Street"/>
    <s v="Kent"/>
    <x v="730"/>
    <n v="42"/>
    <s v="B"/>
    <s v="Hyperwotsit"/>
    <n v="840"/>
    <n v="1688.3999999999999"/>
    <x v="1"/>
    <x v="7"/>
  </r>
  <r>
    <n v="1182"/>
    <s v="Merlin"/>
    <s v="Earl"/>
    <s v="Mr"/>
    <s v="male"/>
    <n v="30"/>
    <s v="Bradshaws Close"/>
    <s v="Brackley"/>
    <x v="72"/>
    <n v="3"/>
    <s v="A1"/>
    <s v="Megawidget S"/>
    <n v="72"/>
    <n v="56.88"/>
    <x v="1"/>
    <x v="11"/>
  </r>
  <r>
    <n v="1183"/>
    <s v="Leslie"/>
    <s v="Krause"/>
    <s v="Mr"/>
    <s v="M"/>
    <n v="30"/>
    <s v="Amelia Street"/>
    <s v="Ingatestone"/>
    <x v="731"/>
    <n v="22"/>
    <s v="C1"/>
    <s v="Ultrathing V1"/>
    <n v="374"/>
    <n v="744.26"/>
    <x v="0"/>
    <x v="7"/>
  </r>
  <r>
    <n v="1184"/>
    <s v="Stevie"/>
    <s v="Staples"/>
    <s v="Mr"/>
    <s v="M"/>
    <n v="30"/>
    <s v="Clonmore Street"/>
    <s v="Halstead"/>
    <x v="603"/>
    <n v="57"/>
    <s v="C4"/>
    <s v="Ultrathing V4"/>
    <n v="1368"/>
    <n v="5458.3200000000006"/>
    <x v="2"/>
    <x v="4"/>
  </r>
  <r>
    <n v="1185"/>
    <s v="Garfield"/>
    <s v="Skinner"/>
    <s v="Mr"/>
    <s v="M"/>
    <n v="30"/>
    <s v="Dulwich High"/>
    <s v="Marlow"/>
    <x v="591"/>
    <n v="80"/>
    <s v="C1"/>
    <s v="Ultrathing V1"/>
    <n v="1360"/>
    <n v="2706.4"/>
    <x v="2"/>
    <x v="4"/>
  </r>
  <r>
    <n v="1186"/>
    <s v="Cyril"/>
    <s v="Rubio"/>
    <s v="Mr"/>
    <s v="M"/>
    <n v="60"/>
    <s v="Sandringham Close"/>
    <s v="Markfield"/>
    <x v="732"/>
    <n v="8"/>
    <s v="C2"/>
    <s v="Ultrathing V2"/>
    <n v="160"/>
    <n v="478.40000000000003"/>
    <x v="1"/>
    <x v="4"/>
  </r>
  <r>
    <n v="1187"/>
    <s v="Reggie"/>
    <s v="Hawkins"/>
    <s v="Dr"/>
    <s v="M"/>
    <n v="90"/>
    <s v="Harrow Manor"/>
    <s v="Forfar"/>
    <x v="405"/>
    <n v="2"/>
    <s v="B"/>
    <s v="Hyperwotsit"/>
    <n v="40"/>
    <n v="80.399999999999991"/>
    <x v="1"/>
    <x v="9"/>
  </r>
  <r>
    <n v="1188"/>
    <s v="Truman"/>
    <s v="Mccall"/>
    <s v="Mr"/>
    <s v="M"/>
    <n v="30"/>
    <s v="Rotherwick Hill"/>
    <s v="Thornton Heath"/>
    <x v="518"/>
    <n v="91"/>
    <s v="A2"/>
    <s v="Megawidget M"/>
    <n v="2184"/>
    <n v="2598.96"/>
    <x v="1"/>
    <x v="0"/>
  </r>
  <r>
    <n v="1189"/>
    <s v="Stan"/>
    <s v="Payton"/>
    <s v="Mr"/>
    <s v="M"/>
    <n v="60"/>
    <s v="Little Cloisters"/>
    <s v="Beaumaris"/>
    <x v="426"/>
    <n v="46"/>
    <s v="C3"/>
    <s v="Ultrathing V3"/>
    <n v="1104"/>
    <n v="3852.96"/>
    <x v="2"/>
    <x v="11"/>
  </r>
  <r>
    <n v="1190"/>
    <s v="Keneth"/>
    <s v="Shipley"/>
    <s v="Mr"/>
    <s v="M"/>
    <n v="90"/>
    <s v="Aeroville"/>
    <s v="Callington"/>
    <x v="733"/>
    <n v="24"/>
    <s v="A1"/>
    <s v="Megawidget S"/>
    <n v="576"/>
    <n v="455.04"/>
    <x v="0"/>
    <x v="3"/>
  </r>
  <r>
    <n v="1191"/>
    <s v="Garland"/>
    <s v="Cartwright"/>
    <s v="Mr"/>
    <s v="M"/>
    <n v="30"/>
    <s v="Bell Alley"/>
    <s v="Moreton-In-Marsh"/>
    <x v="259"/>
    <n v="57"/>
    <s v="C2"/>
    <s v="Ultrathing V2"/>
    <n v="1140"/>
    <n v="3408.6000000000004"/>
    <x v="2"/>
    <x v="5"/>
  </r>
  <r>
    <n v="1192"/>
    <s v="Phil"/>
    <s v="Gary"/>
    <s v="Mr"/>
    <s v="M"/>
    <n v="30"/>
    <s v="Everards Place"/>
    <s v="Gordon"/>
    <x v="690"/>
    <n v="68"/>
    <s v="A3"/>
    <s v="Megawidget L"/>
    <n v="1632"/>
    <n v="2594.88"/>
    <x v="1"/>
    <x v="4"/>
  </r>
  <r>
    <n v="1193"/>
    <s v="Christopher"/>
    <s v="Richey"/>
    <s v="Mr"/>
    <s v="M"/>
    <n v="90"/>
    <s v="The Grove"/>
    <s v="Abergavenny"/>
    <x v="523"/>
    <n v="2"/>
    <s v="C2"/>
    <s v="Ultrathing V2"/>
    <n v="40"/>
    <n v="119.60000000000001"/>
    <x v="2"/>
    <x v="2"/>
  </r>
  <r>
    <n v="1194"/>
    <s v="Russel"/>
    <s v="Kilgore"/>
    <s v="Mr"/>
    <s v="M"/>
    <n v="90"/>
    <s v="Spa Green"/>
    <s v="Cramlington"/>
    <x v="92"/>
    <n v="38"/>
    <s v="A3"/>
    <s v="Megawidget L"/>
    <n v="912"/>
    <n v="1450.0800000000002"/>
    <x v="1"/>
    <x v="1"/>
  </r>
  <r>
    <n v="1195"/>
    <s v="Manual"/>
    <s v="Kent"/>
    <s v="Mr"/>
    <s v="M"/>
    <n v="90"/>
    <s v="Regent Street"/>
    <s v="Bodmin"/>
    <x v="560"/>
    <n v="25"/>
    <s v="C3"/>
    <s v="Ultrathing V3"/>
    <n v="600"/>
    <n v="2094"/>
    <x v="2"/>
    <x v="7"/>
  </r>
  <r>
    <n v="1196"/>
    <s v="Lawerence"/>
    <s v="Phipps"/>
    <s v="Mr"/>
    <s v="M"/>
    <n v="30"/>
    <s v="Hilton House"/>
    <s v="Burnham-On-Crouch"/>
    <x v="734"/>
    <n v="19"/>
    <s v="C2"/>
    <s v="Ultrathing V2"/>
    <n v="380"/>
    <n v="1136.2"/>
    <x v="1"/>
    <x v="4"/>
  </r>
  <r>
    <n v="1197"/>
    <s v="Rex"/>
    <s v="Rollins"/>
    <s v="Mr"/>
    <s v="M"/>
    <n v="60"/>
    <s v="Arlesey Close"/>
    <s v="Lanarkshire"/>
    <x v="48"/>
    <n v="45"/>
    <s v="C4"/>
    <s v="Ultrathing V4"/>
    <n v="1080"/>
    <n v="4309.2"/>
    <x v="2"/>
    <x v="11"/>
  </r>
  <r>
    <n v="1198"/>
    <s v="Aubrey"/>
    <s v="Woodward"/>
    <s v="Mr"/>
    <s v="M"/>
    <n v="90"/>
    <s v="Rock Green"/>
    <s v="Newtownards"/>
    <x v="460"/>
    <n v="16"/>
    <s v="E"/>
    <s v="Superwossname"/>
    <n v="320"/>
    <n v="995.19999999999993"/>
    <x v="0"/>
    <x v="6"/>
  </r>
  <r>
    <n v="1199"/>
    <s v="Hyman"/>
    <s v="Lugo"/>
    <s v="Mr"/>
    <s v="M"/>
    <n v="60"/>
    <s v="Loughbourough Park"/>
    <s v="Rhosneigr"/>
    <x v="735"/>
    <n v="55"/>
    <s v="C1"/>
    <s v="Ultrathing V1"/>
    <n v="935"/>
    <n v="1860.65"/>
    <x v="1"/>
    <x v="7"/>
  </r>
  <r>
    <n v="1200"/>
    <s v="Chris"/>
    <s v="Zapata"/>
    <s v="Dr"/>
    <s v="M"/>
    <n v="30"/>
    <s v="Willow Gardens"/>
    <s v="Meifod"/>
    <x v="626"/>
    <n v="28"/>
    <s v="A3"/>
    <s v="Megawidget L"/>
    <n v="672"/>
    <n v="1068.48"/>
    <x v="0"/>
    <x v="11"/>
  </r>
  <r>
    <n v="1201"/>
    <s v="Ellis"/>
    <s v="Barr"/>
    <s v="Mr"/>
    <s v="M"/>
    <n v="30"/>
    <s v="Sterling Close"/>
    <s v="Ashington"/>
    <x v="736"/>
    <n v="66"/>
    <s v="E"/>
    <s v="Superwossname"/>
    <n v="1320"/>
    <n v="4105.2"/>
    <x v="1"/>
    <x v="0"/>
  </r>
  <r>
    <n v="1202"/>
    <s v="Millard"/>
    <s v="Crowley"/>
    <s v="Mr"/>
    <s v="M"/>
    <n v="30"/>
    <s v="Dovercourt Estate"/>
    <s v="Stourport-On-Severn"/>
    <x v="737"/>
    <n v="47"/>
    <s v="C4"/>
    <s v="Ultrathing V4"/>
    <n v="1128"/>
    <n v="4500.72"/>
    <x v="1"/>
    <x v="1"/>
  </r>
  <r>
    <n v="1203"/>
    <s v="Johnie"/>
    <s v="Morgan"/>
    <s v="Mr"/>
    <s v="M"/>
    <n v="30"/>
    <s v="Hobart Place"/>
    <s v="Kingston Upon Thames"/>
    <x v="604"/>
    <n v="63"/>
    <s v="A1"/>
    <s v="Megawidget S"/>
    <n v="1512"/>
    <n v="1194.48"/>
    <x v="0"/>
    <x v="3"/>
  </r>
  <r>
    <n v="1204"/>
    <s v="Hank"/>
    <s v="Barlow"/>
    <s v="Mr"/>
    <s v="M"/>
    <n v="30"/>
    <s v="Goldfinch Road"/>
    <s v="Forfar"/>
    <x v="416"/>
    <n v="80"/>
    <s v="A1"/>
    <s v="Megawidget S"/>
    <n v="1920"/>
    <n v="1516.8000000000002"/>
    <x v="0"/>
    <x v="8"/>
  </r>
  <r>
    <n v="1205"/>
    <s v="Andreas"/>
    <s v="Washington"/>
    <s v="Mr"/>
    <s v="M"/>
    <n v="90"/>
    <s v="Queens Elm"/>
    <s v="Bognor Regis"/>
    <x v="190"/>
    <n v="93"/>
    <s v="D"/>
    <s v="Gigastuff"/>
    <n v="1674"/>
    <n v="3163.8599999999997"/>
    <x v="2"/>
    <x v="0"/>
  </r>
  <r>
    <n v="1206"/>
    <s v="Gregg"/>
    <s v="Orr"/>
    <s v="Mr"/>
    <s v="M"/>
    <n v="60"/>
    <s v="Eaton Lane"/>
    <s v="Shropshire"/>
    <x v="251"/>
    <n v="100"/>
    <s v="A2"/>
    <s v="Megawidget M"/>
    <n v="2400"/>
    <n v="2856"/>
    <x v="2"/>
    <x v="0"/>
  </r>
  <r>
    <n v="1207"/>
    <s v="Terry"/>
    <s v="John"/>
    <s v="Mr"/>
    <s v="M"/>
    <n v="60"/>
    <s v="Pasteur Gardens"/>
    <s v="Frinton-On-Sea"/>
    <x v="460"/>
    <n v="77"/>
    <s v="A2"/>
    <s v="Megawidget M"/>
    <n v="1848"/>
    <n v="2199.12"/>
    <x v="0"/>
    <x v="6"/>
  </r>
  <r>
    <n v="1208"/>
    <s v="Glen"/>
    <s v="Jewell"/>
    <s v="Dr"/>
    <s v="M"/>
    <n v="30"/>
    <s v="Grange Lodge"/>
    <s v="Elland"/>
    <x v="738"/>
    <n v="15"/>
    <s v="C2"/>
    <s v="Ultrathing V2"/>
    <n v="300"/>
    <n v="897.00000000000011"/>
    <x v="0"/>
    <x v="7"/>
  </r>
  <r>
    <n v="1210"/>
    <s v="Darrell"/>
    <s v="Rowell"/>
    <s v="Mr"/>
    <s v="M"/>
    <n v="90"/>
    <s v="Pardon Street"/>
    <s v="Banstead"/>
    <x v="454"/>
    <n v="69"/>
    <s v="D"/>
    <s v="Gigastuff"/>
    <n v="1242"/>
    <n v="2347.3799999999997"/>
    <x v="1"/>
    <x v="3"/>
  </r>
  <r>
    <n v="1211"/>
    <s v="Nathaniel"/>
    <s v="Laird"/>
    <s v="Mr"/>
    <s v="M"/>
    <n v="60"/>
    <s v="Geneva Court"/>
    <s v="Lymington"/>
    <x v="657"/>
    <n v="90"/>
    <s v="B"/>
    <s v="Hyperwotsit"/>
    <n v="1800"/>
    <n v="3617.9999999999995"/>
    <x v="2"/>
    <x v="3"/>
  </r>
  <r>
    <n v="1212"/>
    <s v="Hubert"/>
    <s v="Tanner"/>
    <s v="Mr"/>
    <s v="M"/>
    <n v="30"/>
    <s v="Gutteridge Court"/>
    <s v="Tadley"/>
    <x v="739"/>
    <n v="68"/>
    <s v="D"/>
    <s v="Gigastuff"/>
    <n v="1224"/>
    <n v="2313.3599999999997"/>
    <x v="2"/>
    <x v="8"/>
  </r>
  <r>
    <n v="1213"/>
    <s v="Isaiah"/>
    <s v="Hamm"/>
    <s v="Mr"/>
    <s v="M"/>
    <n v="30"/>
    <s v="Earles Cottages"/>
    <s v="Earlston"/>
    <x v="740"/>
    <n v="72"/>
    <s v="C3"/>
    <s v="Ultrathing V3"/>
    <n v="1728"/>
    <n v="6030.72"/>
    <x v="2"/>
    <x v="8"/>
  </r>
  <r>
    <n v="1214"/>
    <s v="Nolan"/>
    <s v="Akins"/>
    <s v="Mr"/>
    <s v="M"/>
    <n v="90"/>
    <s v="Royal Victoria"/>
    <s v="Wemyss Bay"/>
    <x v="197"/>
    <n v="25"/>
    <s v="A3"/>
    <s v="Megawidget L"/>
    <n v="600"/>
    <n v="954"/>
    <x v="2"/>
    <x v="8"/>
  </r>
  <r>
    <n v="1215"/>
    <s v="Blaine"/>
    <s v="Blake"/>
    <s v="Mr"/>
    <s v="M"/>
    <n v="90"/>
    <s v="Trinity Lane"/>
    <s v="Llandysul"/>
    <x v="635"/>
    <n v="10"/>
    <s v="A1"/>
    <s v="Megawidget S"/>
    <n v="240"/>
    <n v="189.60000000000002"/>
    <x v="0"/>
    <x v="7"/>
  </r>
  <r>
    <n v="1216"/>
    <s v="Leon"/>
    <s v="Tobin"/>
    <s v="Mr"/>
    <s v="M"/>
    <n v="60"/>
    <s v="Balliol Road"/>
    <s v="Falmouth"/>
    <x v="452"/>
    <n v="32"/>
    <s v="E"/>
    <s v="Superwossname"/>
    <n v="640"/>
    <n v="1990.3999999999999"/>
    <x v="1"/>
    <x v="1"/>
  </r>
  <r>
    <n v="1217"/>
    <s v="Basil"/>
    <s v="Mccray"/>
    <s v="Mr"/>
    <s v="M"/>
    <n v="60"/>
    <s v="Chelsworth Drive"/>
    <s v="Cullompton"/>
    <x v="515"/>
    <n v="26"/>
    <s v="C1"/>
    <s v="Ultrathing V1"/>
    <n v="442"/>
    <n v="879.58"/>
    <x v="1"/>
    <x v="11"/>
  </r>
  <r>
    <n v="1218"/>
    <s v="Marc"/>
    <s v="Oakley"/>
    <s v="Mr"/>
    <s v="M"/>
    <n v="90"/>
    <s v="Station Crescent"/>
    <s v="Warminster"/>
    <x v="407"/>
    <n v="63"/>
    <s v="D"/>
    <s v="Gigastuff"/>
    <n v="1134"/>
    <n v="2143.2599999999998"/>
    <x v="0"/>
    <x v="5"/>
  </r>
  <r>
    <n v="1219"/>
    <s v="Jeffery"/>
    <s v="Pace"/>
    <s v="Mr"/>
    <s v="M"/>
    <n v="30"/>
    <s v="Loddige's Terrace"/>
    <s v="Rowland'S Castle"/>
    <x v="373"/>
    <n v="7"/>
    <s v="C2"/>
    <s v="Ultrathing V2"/>
    <n v="140"/>
    <n v="418.6"/>
    <x v="2"/>
    <x v="3"/>
  </r>
  <r>
    <n v="1220"/>
    <s v="Dwain"/>
    <s v="Ohara"/>
    <s v="Mr"/>
    <s v="M"/>
    <n v="30"/>
    <s v="Nassau Place"/>
    <s v="Talsarnau"/>
    <x v="719"/>
    <n v="96"/>
    <s v="C2"/>
    <s v="Ultrathing V2"/>
    <n v="1920"/>
    <n v="5740.8"/>
    <x v="1"/>
    <x v="2"/>
  </r>
  <r>
    <n v="1221"/>
    <s v="Don"/>
    <s v="Crowell"/>
    <s v="Mr"/>
    <s v="M"/>
    <n v="90"/>
    <s v="Marsland Close"/>
    <s v="Shipston-On-Stour"/>
    <x v="78"/>
    <n v="87"/>
    <s v="D"/>
    <s v="Gigastuff"/>
    <n v="1566"/>
    <n v="2959.74"/>
    <x v="0"/>
    <x v="9"/>
  </r>
  <r>
    <n v="1222"/>
    <s v="Lynwood"/>
    <s v="Mckay"/>
    <s v="Mr"/>
    <s v="M"/>
    <n v="30"/>
    <s v="Minet Road"/>
    <s v="Congleton"/>
    <x v="448"/>
    <n v="59"/>
    <s v="A1"/>
    <s v="Megawidget S"/>
    <n v="1416"/>
    <n v="1118.6400000000001"/>
    <x v="1"/>
    <x v="4"/>
  </r>
  <r>
    <n v="1223"/>
    <s v="Bryce"/>
    <s v="Gore"/>
    <s v="Mr"/>
    <s v="M"/>
    <n v="90"/>
    <s v="Trig Lane"/>
    <s v="Ullapool"/>
    <x v="700"/>
    <n v="65"/>
    <s v="D"/>
    <s v="Gigastuff"/>
    <n v="1170"/>
    <n v="2211.2999999999997"/>
    <x v="2"/>
    <x v="7"/>
  </r>
  <r>
    <n v="1224"/>
    <s v="Dannie"/>
    <s v="Latham"/>
    <s v="Mr"/>
    <s v="M"/>
    <n v="90"/>
    <s v="Parterstia Place"/>
    <s v="Nairn"/>
    <x v="13"/>
    <n v="6"/>
    <s v="C4"/>
    <s v="Ultrathing V4"/>
    <n v="144"/>
    <n v="574.56000000000006"/>
    <x v="2"/>
    <x v="0"/>
  </r>
  <r>
    <n v="1225"/>
    <s v="Alden"/>
    <s v="Stone"/>
    <s v="Mr"/>
    <s v="M"/>
    <n v="30"/>
    <s v="Farlton Road"/>
    <s v="Watlington"/>
    <x v="514"/>
    <n v="32"/>
    <s v="A3"/>
    <s v="Megawidget L"/>
    <n v="768"/>
    <n v="1221.1200000000001"/>
    <x v="0"/>
    <x v="4"/>
  </r>
  <r>
    <n v="1226"/>
    <s v="Faustino"/>
    <s v="Abrams"/>
    <s v="Mr"/>
    <s v="M"/>
    <n v="60"/>
    <s v="Saxfield Street"/>
    <s v="Grantham"/>
    <x v="685"/>
    <n v="13"/>
    <s v="A3"/>
    <s v="Megawidget L"/>
    <n v="312"/>
    <n v="496.08000000000004"/>
    <x v="0"/>
    <x v="4"/>
  </r>
  <r>
    <n v="1227"/>
    <s v="Milan"/>
    <s v="Helton"/>
    <s v="Mr"/>
    <s v="M"/>
    <n v="30"/>
    <s v="Frazer Street"/>
    <s v="Hengoed"/>
    <x v="249"/>
    <n v="36"/>
    <s v="E"/>
    <s v="Superwossname"/>
    <n v="720"/>
    <n v="2239.1999999999998"/>
    <x v="1"/>
    <x v="6"/>
  </r>
  <r>
    <n v="1228"/>
    <s v="Leonardo"/>
    <s v="Dunlap"/>
    <s v="Mr"/>
    <s v="M"/>
    <n v="60"/>
    <s v="Haverstock Road"/>
    <s v="Prestwick"/>
    <x v="741"/>
    <n v="5"/>
    <s v="C4"/>
    <s v="Ultrathing V4"/>
    <n v="120"/>
    <n v="478.8"/>
    <x v="0"/>
    <x v="6"/>
  </r>
  <r>
    <n v="1229"/>
    <s v="Keven"/>
    <s v="Champagne"/>
    <s v="Mr"/>
    <s v="M"/>
    <n v="60"/>
    <s v="Royal Tent"/>
    <s v="Appleby-In-Westmorland"/>
    <x v="437"/>
    <n v="70"/>
    <s v="C3"/>
    <s v="Ultrathing V3"/>
    <n v="1680"/>
    <n v="5863.2000000000007"/>
    <x v="1"/>
    <x v="7"/>
  </r>
  <r>
    <n v="1230"/>
    <s v="Mitch"/>
    <s v="Rose"/>
    <s v="Mr"/>
    <s v="M"/>
    <n v="90"/>
    <s v="Keats Parade"/>
    <s v="Eye"/>
    <x v="742"/>
    <n v="2"/>
    <s v="C4"/>
    <s v="Ultrathing V4"/>
    <n v="48"/>
    <n v="191.52"/>
    <x v="2"/>
    <x v="6"/>
  </r>
  <r>
    <n v="1231"/>
    <s v="Gail"/>
    <s v="Robinson"/>
    <s v="Mr"/>
    <s v="M"/>
    <n v="30"/>
    <s v="Nancy Street"/>
    <s v="Bures"/>
    <x v="743"/>
    <n v="80"/>
    <s v="C1"/>
    <s v="Ultrathing V1"/>
    <n v="1360"/>
    <n v="2706.4"/>
    <x v="1"/>
    <x v="3"/>
  </r>
  <r>
    <n v="1232"/>
    <s v="Jonas"/>
    <s v="Quinones"/>
    <s v="Mr"/>
    <s v="M"/>
    <n v="30"/>
    <s v="Dunfield Road"/>
    <s v="Lampeter"/>
    <x v="381"/>
    <n v="90"/>
    <s v="A3"/>
    <s v="Megawidget L"/>
    <n v="2160"/>
    <n v="3434.4"/>
    <x v="1"/>
    <x v="2"/>
  </r>
  <r>
    <n v="1233"/>
    <s v="Ty"/>
    <s v="Echols"/>
    <s v="Mr"/>
    <s v="M"/>
    <n v="60"/>
    <s v="Great Guilford"/>
    <s v="East Boldon"/>
    <x v="744"/>
    <n v="5"/>
    <s v="C2"/>
    <s v="Ultrathing V2"/>
    <n v="100"/>
    <n v="299"/>
    <x v="1"/>
    <x v="5"/>
  </r>
  <r>
    <n v="1234"/>
    <s v="Hayden"/>
    <s v="Corbett"/>
    <s v="Mr"/>
    <s v="M"/>
    <n v="60"/>
    <s v="Southcombe Street"/>
    <s v="East Grinstead"/>
    <x v="107"/>
    <n v="28"/>
    <s v="C4"/>
    <s v="Ultrathing V4"/>
    <n v="672"/>
    <n v="2681.28"/>
    <x v="1"/>
    <x v="9"/>
  </r>
  <r>
    <n v="1235"/>
    <s v="Brad"/>
    <s v="Mims"/>
    <s v="Mr"/>
    <s v="M"/>
    <n v="90"/>
    <s v="Fairfax Road"/>
    <s v="Winkleigh"/>
    <x v="745"/>
    <n v="28"/>
    <s v="E"/>
    <s v="Superwossname"/>
    <n v="560"/>
    <n v="1741.6"/>
    <x v="0"/>
    <x v="0"/>
  </r>
  <r>
    <n v="1236"/>
    <s v="Matthew"/>
    <s v="Perdue"/>
    <s v="Mr"/>
    <s v="M"/>
    <n v="90"/>
    <s v="Granary Road"/>
    <s v="Chipping Norton"/>
    <x v="292"/>
    <n v="59"/>
    <s v="C4"/>
    <s v="Ultrathing V4"/>
    <n v="1416"/>
    <n v="5649.84"/>
    <x v="0"/>
    <x v="1"/>
  </r>
  <r>
    <n v="1237"/>
    <s v="Scot"/>
    <s v="Fisher"/>
    <s v="Mr"/>
    <s v="M"/>
    <n v="90"/>
    <s v="Copper Mead"/>
    <s v="Pwllheli"/>
    <x v="547"/>
    <n v="75"/>
    <s v="A3"/>
    <s v="Megawidget L"/>
    <n v="1800"/>
    <n v="2862"/>
    <x v="0"/>
    <x v="7"/>
  </r>
  <r>
    <n v="1238"/>
    <s v="Theo"/>
    <s v="Moody"/>
    <s v="Mr"/>
    <s v="M"/>
    <n v="60"/>
    <s v="Evelyn Mews"/>
    <s v="Jarrow"/>
    <x v="285"/>
    <n v="72"/>
    <s v="C2"/>
    <s v="Ultrathing V2"/>
    <n v="1440"/>
    <n v="4305.6000000000004"/>
    <x v="1"/>
    <x v="1"/>
  </r>
  <r>
    <n v="1239"/>
    <s v="Winford"/>
    <s v="Teague"/>
    <s v="Mr"/>
    <s v="M"/>
    <n v="60"/>
    <s v="Ellaline Road"/>
    <s v="Stornoway"/>
    <x v="746"/>
    <n v="19"/>
    <s v="D"/>
    <s v="Gigastuff"/>
    <n v="342"/>
    <n v="646.38"/>
    <x v="0"/>
    <x v="1"/>
  </r>
  <r>
    <n v="1240"/>
    <s v="Charley"/>
    <s v="Finch"/>
    <s v="Mr"/>
    <s v="M"/>
    <n v="90"/>
    <s v="Beckway Street"/>
    <s v="Weybridge"/>
    <x v="747"/>
    <n v="62"/>
    <s v="A3"/>
    <s v="Megawidget L"/>
    <n v="1488"/>
    <n v="2365.92"/>
    <x v="1"/>
    <x v="0"/>
  </r>
  <r>
    <n v="1241"/>
    <s v="Rufus"/>
    <s v="Cardenas"/>
    <s v="Mr"/>
    <s v="M"/>
    <n v="30"/>
    <s v="Goulston Square"/>
    <s v="Wedmore"/>
    <x v="198"/>
    <n v="13"/>
    <s v="C1"/>
    <s v="Ultrathing V1"/>
    <n v="221"/>
    <n v="439.79"/>
    <x v="0"/>
    <x v="10"/>
  </r>
  <r>
    <n v="1242"/>
    <s v="Columbus"/>
    <s v="Willis"/>
    <s v="Mr"/>
    <s v="M"/>
    <n v="90"/>
    <s v="Jacksons Lane"/>
    <s v="Essex"/>
    <x v="344"/>
    <n v="41"/>
    <s v="B"/>
    <s v="Hyperwotsit"/>
    <n v="820"/>
    <n v="1648.1999999999998"/>
    <x v="2"/>
    <x v="11"/>
  </r>
  <r>
    <n v="1243"/>
    <s v="Berry"/>
    <s v="Ware"/>
    <s v="Mr"/>
    <s v="M"/>
    <n v="90"/>
    <s v="Edward Road"/>
    <s v="Southport"/>
    <x v="238"/>
    <n v="58"/>
    <s v="C1"/>
    <s v="Ultrathing V1"/>
    <n v="986"/>
    <n v="1962.14"/>
    <x v="2"/>
    <x v="10"/>
  </r>
  <r>
    <n v="1244"/>
    <s v="Rocco"/>
    <s v="Coker"/>
    <s v="Mr"/>
    <s v="M"/>
    <n v="60"/>
    <s v="Geoffrey Close"/>
    <s v="Grantham"/>
    <x v="82"/>
    <n v="50"/>
    <s v="C3"/>
    <s v="Ultrathing V3"/>
    <n v="1200"/>
    <n v="4188"/>
    <x v="1"/>
    <x v="3"/>
  </r>
  <r>
    <n v="1245"/>
    <s v="Jude"/>
    <s v="Rush"/>
    <s v="Mr"/>
    <s v="M"/>
    <n v="90"/>
    <s v="Maddison Villas"/>
    <s v="Newport Pagnell"/>
    <x v="748"/>
    <n v="85"/>
    <s v="C1"/>
    <s v="Ultrathing V1"/>
    <n v="1445"/>
    <n v="2875.55"/>
    <x v="1"/>
    <x v="5"/>
  </r>
  <r>
    <n v="1246"/>
    <s v="Dirk"/>
    <s v="Whitney"/>
    <s v="Mr"/>
    <s v="M"/>
    <n v="90"/>
    <s v="Denmead Way"/>
    <s v="Kingswinford"/>
    <x v="508"/>
    <n v="18"/>
    <s v="A3"/>
    <s v="Megawidget L"/>
    <n v="432"/>
    <n v="686.88"/>
    <x v="2"/>
    <x v="5"/>
  </r>
  <r>
    <n v="1247"/>
    <s v="Garry"/>
    <s v="Holliday"/>
    <s v="Mr"/>
    <s v="M"/>
    <n v="30"/>
    <s v="Frome Street"/>
    <s v="Forest Row"/>
    <x v="471"/>
    <n v="66"/>
    <s v="C3"/>
    <s v="Ultrathing V3"/>
    <n v="1584"/>
    <n v="5528.1600000000008"/>
    <x v="2"/>
    <x v="8"/>
  </r>
  <r>
    <n v="1248"/>
    <s v="Jonas"/>
    <s v="David"/>
    <s v="Mr"/>
    <s v="M"/>
    <n v="30"/>
    <s v="Lanbury Road"/>
    <s v="Crewkerne"/>
    <x v="749"/>
    <n v="26"/>
    <s v="C2"/>
    <s v="Ultrathing V2"/>
    <n v="520"/>
    <n v="1554.8000000000002"/>
    <x v="0"/>
    <x v="11"/>
  </r>
  <r>
    <n v="1249"/>
    <s v="Garry"/>
    <s v="Silva"/>
    <s v="Dr"/>
    <s v="M"/>
    <n v="60"/>
    <s v="Ludovick Walk"/>
    <s v="Tranent"/>
    <x v="528"/>
    <n v="50"/>
    <s v="E"/>
    <s v="Superwossname"/>
    <n v="1000"/>
    <n v="3110"/>
    <x v="2"/>
    <x v="11"/>
  </r>
  <r>
    <n v="1250"/>
    <s v="Major"/>
    <s v="Street"/>
    <s v="Mr"/>
    <s v="M"/>
    <n v="30"/>
    <s v="Lower Gun"/>
    <s v="Ibstock"/>
    <x v="750"/>
    <n v="13"/>
    <s v="B"/>
    <s v="Hyperwotsit"/>
    <n v="260"/>
    <n v="522.59999999999991"/>
    <x v="1"/>
    <x v="4"/>
  </r>
  <r>
    <n v="1251"/>
    <s v="Zachery"/>
    <s v="Kaufman"/>
    <s v="Mr"/>
    <s v="M"/>
    <n v="90"/>
    <s v="Frankfurt Road"/>
    <s v="Dunblane"/>
    <x v="74"/>
    <n v="26"/>
    <s v="B"/>
    <s v="Hyperwotsit"/>
    <n v="520"/>
    <n v="1045.1999999999998"/>
    <x v="1"/>
    <x v="4"/>
  </r>
  <r>
    <n v="1252"/>
    <s v="Von"/>
    <s v="Dailey"/>
    <s v="Mr"/>
    <s v="M"/>
    <n v="90"/>
    <s v="Humberstone Road"/>
    <s v="Warminster"/>
    <x v="450"/>
    <n v="92"/>
    <s v="A2"/>
    <s v="Megawidget M"/>
    <n v="2208"/>
    <n v="2627.52"/>
    <x v="2"/>
    <x v="3"/>
  </r>
  <r>
    <n v="1253"/>
    <s v="Gerardo"/>
    <s v="Ross"/>
    <s v="Mr"/>
    <s v="M"/>
    <n v="60"/>
    <s v="Portinscale Road"/>
    <s v="Louth"/>
    <x v="482"/>
    <n v="5"/>
    <s v="C4"/>
    <s v="Ultrathing V4"/>
    <n v="120"/>
    <n v="478.8"/>
    <x v="1"/>
    <x v="2"/>
  </r>
  <r>
    <n v="1254"/>
    <s v="Chang"/>
    <s v="Madrid"/>
    <s v="Mr"/>
    <s v="M"/>
    <n v="90"/>
    <s v="Reading Lane"/>
    <s v="Keswick"/>
    <x v="619"/>
    <n v="11"/>
    <s v="C2"/>
    <s v="Ultrathing V2"/>
    <n v="220"/>
    <n v="657.80000000000007"/>
    <x v="0"/>
    <x v="0"/>
  </r>
  <r>
    <n v="1255"/>
    <s v="Nicky"/>
    <s v="Rodgers"/>
    <s v="Mr"/>
    <s v="M"/>
    <n v="90"/>
    <s v="John Adam"/>
    <s v="Sturminster Newton"/>
    <x v="227"/>
    <n v="35"/>
    <s v="A3"/>
    <s v="Megawidget L"/>
    <n v="840"/>
    <n v="1335.6000000000001"/>
    <x v="2"/>
    <x v="4"/>
  </r>
  <r>
    <n v="1256"/>
    <s v="Harold"/>
    <s v="Muller"/>
    <s v="Mr"/>
    <s v="M"/>
    <n v="30"/>
    <s v="Gibraltar Court"/>
    <s v="Ellon"/>
    <x v="377"/>
    <n v="8"/>
    <s v="B"/>
    <s v="Hyperwotsit"/>
    <n v="160"/>
    <n v="321.59999999999997"/>
    <x v="1"/>
    <x v="1"/>
  </r>
  <r>
    <n v="1257"/>
    <s v="Everette"/>
    <s v="Barton"/>
    <s v="Mr"/>
    <s v="M"/>
    <n v="60"/>
    <s v="Hobbs Place"/>
    <s v="Skelmorlie"/>
    <x v="751"/>
    <n v="34"/>
    <s v="C3"/>
    <s v="Ultrathing V3"/>
    <n v="816"/>
    <n v="2847.84"/>
    <x v="1"/>
    <x v="1"/>
  </r>
  <r>
    <n v="1258"/>
    <s v="Willie"/>
    <s v="Jarvis"/>
    <s v="Mr"/>
    <s v="M"/>
    <n v="30"/>
    <s v="Bramble Gardens"/>
    <s v="Kent"/>
    <x v="174"/>
    <n v="25"/>
    <s v="A1"/>
    <s v="Megawidget S"/>
    <n v="600"/>
    <n v="474"/>
    <x v="2"/>
    <x v="9"/>
  </r>
  <r>
    <n v="1259"/>
    <s v="Morgan"/>
    <s v="Montoya"/>
    <s v="Mr"/>
    <s v="M"/>
    <n v="30"/>
    <s v="Shepherdess Place"/>
    <s v="Yarm"/>
    <x v="379"/>
    <n v="55"/>
    <s v="E"/>
    <s v="Superwossname"/>
    <n v="1100"/>
    <n v="3421"/>
    <x v="1"/>
    <x v="8"/>
  </r>
  <r>
    <n v="1260"/>
    <s v="Billy"/>
    <s v="Robinson"/>
    <s v="Mr"/>
    <s v="male"/>
    <n v="60"/>
    <s v="Bartle Avenue"/>
    <s v="Haywards Heath"/>
    <x v="752"/>
    <n v="27"/>
    <s v="E"/>
    <s v="Superwossname"/>
    <n v="540"/>
    <n v="1679.3999999999999"/>
    <x v="2"/>
    <x v="0"/>
  </r>
  <r>
    <n v="1261"/>
    <s v="Basil"/>
    <s v="Crouch"/>
    <s v="Mr"/>
    <s v="M"/>
    <n v="90"/>
    <s v="Sarah's Place"/>
    <s v="Banbridge"/>
    <x v="93"/>
    <n v="64"/>
    <s v="C1"/>
    <s v="Ultrathing V1"/>
    <n v="1088"/>
    <n v="2165.12"/>
    <x v="0"/>
    <x v="11"/>
  </r>
  <r>
    <n v="1262"/>
    <s v="Weldon"/>
    <s v="Willis"/>
    <s v="Mr"/>
    <s v="M"/>
    <n v="30"/>
    <s v="Hatcliffes Alms"/>
    <s v="Frinton-On-Sea"/>
    <x v="82"/>
    <n v="46"/>
    <s v="C3"/>
    <s v="Ultrathing V3"/>
    <n v="1104"/>
    <n v="3852.96"/>
    <x v="1"/>
    <x v="3"/>
  </r>
  <r>
    <n v="1263"/>
    <s v="Ignacio"/>
    <s v="Gates"/>
    <s v="Mr"/>
    <s v="M"/>
    <n v="30"/>
    <s v="Normanton Park"/>
    <s v="Selkirk"/>
    <x v="349"/>
    <n v="61"/>
    <s v="C4"/>
    <s v="Ultrathing V4"/>
    <n v="1464"/>
    <n v="5841.3600000000006"/>
    <x v="1"/>
    <x v="10"/>
  </r>
  <r>
    <n v="1264"/>
    <s v="Harry"/>
    <s v="Moreland"/>
    <s v="Mr"/>
    <s v="M"/>
    <n v="90"/>
    <s v="Masslands Cottage"/>
    <s v="Wadebridge"/>
    <x v="753"/>
    <n v="60"/>
    <s v="A1"/>
    <s v="Megawidget S"/>
    <n v="1440"/>
    <n v="1137.6000000000001"/>
    <x v="2"/>
    <x v="2"/>
  </r>
  <r>
    <n v="1265"/>
    <s v="Chance"/>
    <s v="Arredondo"/>
    <s v="Mr"/>
    <s v="M"/>
    <n v="30"/>
    <s v="Sherwood Villas"/>
    <s v="Warwickshire"/>
    <x v="101"/>
    <n v="9"/>
    <s v="A3"/>
    <s v="Megawidget L"/>
    <n v="216"/>
    <n v="343.44"/>
    <x v="1"/>
    <x v="0"/>
  </r>
  <r>
    <n v="1266"/>
    <s v="Carlton"/>
    <s v="Meier"/>
    <s v="Mr"/>
    <s v="M"/>
    <n v="30"/>
    <s v="Hambledon Gardens"/>
    <s v="Winsford"/>
    <x v="754"/>
    <n v="89"/>
    <s v="B"/>
    <s v="Hyperwotsit"/>
    <n v="1780"/>
    <n v="3577.7999999999997"/>
    <x v="0"/>
    <x v="0"/>
  </r>
  <r>
    <n v="1267"/>
    <s v="Bennie"/>
    <s v="Sewell"/>
    <s v="Mr"/>
    <s v="M"/>
    <n v="60"/>
    <s v="Coupland Terrace"/>
    <s v="Colne"/>
    <x v="755"/>
    <n v="95"/>
    <s v="D"/>
    <s v="Gigastuff"/>
    <n v="1710"/>
    <n v="3231.8999999999996"/>
    <x v="2"/>
    <x v="5"/>
  </r>
  <r>
    <n v="1268"/>
    <s v="Rex"/>
    <s v="Calvert"/>
    <s v="Mr"/>
    <s v="M"/>
    <n v="90"/>
    <s v="Radbourne Road"/>
    <s v="Augher"/>
    <x v="614"/>
    <n v="18"/>
    <s v="A1"/>
    <s v="Megawidget S"/>
    <n v="432"/>
    <n v="341.28000000000003"/>
    <x v="2"/>
    <x v="6"/>
  </r>
  <r>
    <n v="1269"/>
    <s v="Matthew"/>
    <s v="Spears"/>
    <s v="Mr"/>
    <s v="M"/>
    <n v="90"/>
    <s v="Ceres Road"/>
    <s v="Salcombe"/>
    <x v="213"/>
    <n v="21"/>
    <s v="D"/>
    <s v="Gigastuff"/>
    <n v="378"/>
    <n v="714.42"/>
    <x v="0"/>
    <x v="1"/>
  </r>
  <r>
    <n v="1270"/>
    <s v="Jon"/>
    <s v="Foote"/>
    <s v="Mr"/>
    <s v="M"/>
    <n v="90"/>
    <s v="Crabtree Walk"/>
    <s v="Todmorden"/>
    <x v="756"/>
    <n v="47"/>
    <s v="E"/>
    <s v="Superwossname"/>
    <n v="940"/>
    <n v="2923.4"/>
    <x v="2"/>
    <x v="8"/>
  </r>
  <r>
    <n v="1271"/>
    <s v="Raymon"/>
    <s v="Mcdonough"/>
    <s v="Mr"/>
    <s v="M"/>
    <n v="60"/>
    <s v="Balben Path"/>
    <s v="Catterick Garrison"/>
    <x v="543"/>
    <n v="10"/>
    <s v="A2"/>
    <s v="Megawidget M"/>
    <n v="240"/>
    <n v="285.59999999999997"/>
    <x v="2"/>
    <x v="6"/>
  </r>
  <r>
    <n v="1272"/>
    <s v="Isaias"/>
    <s v="Spangler"/>
    <s v="Mr"/>
    <s v="M"/>
    <n v="30"/>
    <s v="Haysleigh Gardens"/>
    <s v="Golspie"/>
    <x v="548"/>
    <n v="62"/>
    <s v="B"/>
    <s v="Hyperwotsit"/>
    <n v="1240"/>
    <n v="2492.3999999999996"/>
    <x v="2"/>
    <x v="0"/>
  </r>
  <r>
    <n v="1273"/>
    <s v="Genaro"/>
    <s v="Martin"/>
    <s v="Mr"/>
    <s v="M"/>
    <n v="30"/>
    <s v="Moulen House"/>
    <s v="Moffat"/>
    <x v="167"/>
    <n v="43"/>
    <s v="C2"/>
    <s v="Ultrathing V2"/>
    <n v="860"/>
    <n v="2571.4"/>
    <x v="0"/>
    <x v="4"/>
  </r>
  <r>
    <n v="1274"/>
    <s v="Dannie"/>
    <s v="Pruitt"/>
    <s v="Mr"/>
    <s v="M"/>
    <n v="30"/>
    <s v="Alison Close"/>
    <s v="King'S Lynn"/>
    <x v="757"/>
    <n v="38"/>
    <s v="A3"/>
    <s v="Megawidget L"/>
    <n v="912"/>
    <n v="1450.0800000000002"/>
    <x v="2"/>
    <x v="1"/>
  </r>
  <r>
    <n v="1275"/>
    <s v="Kareem"/>
    <s v="Hutchison"/>
    <s v="Mr"/>
    <s v="M"/>
    <n v="30"/>
    <s v="Holborn"/>
    <s v="Fraserburgh"/>
    <x v="448"/>
    <n v="22"/>
    <s v="C3"/>
    <s v="Ultrathing V3"/>
    <n v="528"/>
    <n v="1842.72"/>
    <x v="1"/>
    <x v="4"/>
  </r>
  <r>
    <n v="1276"/>
    <s v="Myles"/>
    <s v="Daly"/>
    <s v="Mr"/>
    <s v="M"/>
    <n v="60"/>
    <s v="Friars Road"/>
    <s v="Isle Of South Uist"/>
    <x v="758"/>
    <n v="56"/>
    <s v="C4"/>
    <s v="Ultrathing V4"/>
    <n v="1344"/>
    <n v="5362.56"/>
    <x v="0"/>
    <x v="9"/>
  </r>
  <r>
    <n v="1277"/>
    <s v="Bradley"/>
    <s v="Paulson"/>
    <s v="Mr"/>
    <s v="M"/>
    <n v="90"/>
    <s v="Kingfisher Close"/>
    <s v="Lynton"/>
    <x v="759"/>
    <n v="55"/>
    <s v="C1"/>
    <s v="Ultrathing V1"/>
    <n v="935"/>
    <n v="1860.65"/>
    <x v="0"/>
    <x v="6"/>
  </r>
  <r>
    <n v="1278"/>
    <s v="Lloyd"/>
    <s v="Dahl"/>
    <s v="Mr"/>
    <s v="M"/>
    <n v="30"/>
    <s v="Farnborough Way"/>
    <s v="Castlederg"/>
    <x v="760"/>
    <n v="58"/>
    <s v="D"/>
    <s v="Gigastuff"/>
    <n v="1044"/>
    <n v="1973.1599999999999"/>
    <x v="1"/>
    <x v="5"/>
  </r>
  <r>
    <n v="1279"/>
    <s v="Clyde"/>
    <s v="Diggs"/>
    <s v="Mr"/>
    <s v="M"/>
    <n v="90"/>
    <s v="Brockley Hall"/>
    <s v="Burry Port"/>
    <x v="404"/>
    <n v="65"/>
    <s v="D"/>
    <s v="Gigastuff"/>
    <n v="1170"/>
    <n v="2211.2999999999997"/>
    <x v="2"/>
    <x v="2"/>
  </r>
  <r>
    <n v="1280"/>
    <s v="dylan"/>
    <s v="Hoyt"/>
    <s v="Mr"/>
    <s v="M"/>
    <n v="60"/>
    <s v="Garden Close"/>
    <s v="Lee-On-The-Solent"/>
    <x v="761"/>
    <n v="16"/>
    <s v="A3"/>
    <s v="Megawidget L"/>
    <n v="384"/>
    <n v="610.56000000000006"/>
    <x v="2"/>
    <x v="4"/>
  </r>
  <r>
    <n v="1281"/>
    <s v="Dewayne"/>
    <s v="Walter"/>
    <s v="Mr"/>
    <s v="M"/>
    <n v="30"/>
    <s v="Claps Gate"/>
    <s v="Trefriw"/>
    <x v="702"/>
    <n v="29"/>
    <s v="E"/>
    <s v="Superwossname"/>
    <n v="580"/>
    <n v="1803.8"/>
    <x v="0"/>
    <x v="9"/>
  </r>
  <r>
    <n v="1282"/>
    <s v="Alonzo"/>
    <s v="Rodrigues"/>
    <s v="Mr"/>
    <s v="M"/>
    <n v="30"/>
    <s v="Pierrepoint Road"/>
    <s v="East Cowes"/>
    <x v="762"/>
    <n v="30"/>
    <s v="C4"/>
    <s v="Ultrathing V4"/>
    <n v="720"/>
    <n v="2872.8"/>
    <x v="0"/>
    <x v="2"/>
  </r>
  <r>
    <n v="1283"/>
    <s v="Jewel"/>
    <s v="Oakes"/>
    <s v="Mr"/>
    <s v="M"/>
    <n v="60"/>
    <s v="Lobelia Close"/>
    <s v="Beccles"/>
    <x v="627"/>
    <n v="35"/>
    <s v="C1"/>
    <s v="Ultrathing V1"/>
    <n v="595"/>
    <n v="1184.05"/>
    <x v="1"/>
    <x v="5"/>
  </r>
  <r>
    <n v="1284"/>
    <s v="Arnoldo"/>
    <s v="Wong"/>
    <s v="Mr"/>
    <s v="M"/>
    <n v="60"/>
    <s v="Amies Street"/>
    <s v="Lightwater"/>
    <x v="763"/>
    <n v="57"/>
    <s v="C4"/>
    <s v="Ultrathing V4"/>
    <n v="1368"/>
    <n v="5458.3200000000006"/>
    <x v="2"/>
    <x v="2"/>
  </r>
  <r>
    <n v="1285"/>
    <s v="Orlando"/>
    <s v="Hooker"/>
    <s v="Mr"/>
    <s v="M"/>
    <n v="30"/>
    <s v="Ottaway Street"/>
    <s v="Saltcoats"/>
    <x v="764"/>
    <n v="72"/>
    <s v="A2"/>
    <s v="Megawidget M"/>
    <n v="1728"/>
    <n v="2056.3199999999997"/>
    <x v="1"/>
    <x v="0"/>
  </r>
  <r>
    <n v="1286"/>
    <s v="Irvin"/>
    <s v="Sawyer"/>
    <s v="Mr"/>
    <s v="M"/>
    <n v="60"/>
    <s v="Brunswick Mews"/>
    <s v="Bishop Auckland"/>
    <x v="100"/>
    <n v="52"/>
    <s v="C1"/>
    <s v="Ultrathing V1"/>
    <n v="884"/>
    <n v="1759.16"/>
    <x v="1"/>
    <x v="10"/>
  </r>
  <r>
    <n v="1287"/>
    <s v="Stanton"/>
    <s v="Walls"/>
    <s v="Mr"/>
    <s v="M"/>
    <n v="30"/>
    <s v="Malthouse Drive"/>
    <s v="Bodorgan"/>
    <x v="765"/>
    <n v="41"/>
    <s v="C2"/>
    <s v="Ultrathing V2"/>
    <n v="820"/>
    <n v="2451.8000000000002"/>
    <x v="1"/>
    <x v="9"/>
  </r>
  <r>
    <n v="1288"/>
    <s v="Wesley"/>
    <s v="Connors"/>
    <s v="Mr"/>
    <s v="M"/>
    <n v="60"/>
    <s v="Boyd Street"/>
    <s v="Tring"/>
    <x v="253"/>
    <n v="48"/>
    <s v="C4"/>
    <s v="Ultrathing V4"/>
    <n v="1152"/>
    <n v="4596.4800000000005"/>
    <x v="1"/>
    <x v="1"/>
  </r>
  <r>
    <n v="1289"/>
    <s v="bob"/>
    <s v="Lara"/>
    <s v="Mr"/>
    <s v="M"/>
    <n v="30"/>
    <s v="Albert Avenue"/>
    <s v="Buckhurst Hill"/>
    <x v="693"/>
    <n v="84"/>
    <s v="C4"/>
    <s v="Ultrathing V4"/>
    <n v="2016"/>
    <n v="8043.84"/>
    <x v="2"/>
    <x v="5"/>
  </r>
  <r>
    <n v="1290"/>
    <s v="Lincoln"/>
    <s v="Velazquez"/>
    <s v="Mr"/>
    <s v="M"/>
    <n v="60"/>
    <s v="Lessar Avenue"/>
    <s v="Moffat"/>
    <x v="203"/>
    <n v="50"/>
    <s v="C2"/>
    <s v="Ultrathing V2"/>
    <n v="1000"/>
    <n v="2990"/>
    <x v="1"/>
    <x v="9"/>
  </r>
  <r>
    <n v="1291"/>
    <s v="Thad"/>
    <s v="Weston"/>
    <s v="Mr"/>
    <s v="M"/>
    <n v="90"/>
    <s v="Sturdys Cottage"/>
    <s v="Clitheroe"/>
    <x v="458"/>
    <n v="57"/>
    <s v="C2"/>
    <s v="Ultrathing V2"/>
    <n v="1140"/>
    <n v="3408.6000000000004"/>
    <x v="0"/>
    <x v="3"/>
  </r>
  <r>
    <n v="1292"/>
    <s v="Christian"/>
    <s v="Frazier"/>
    <s v="Mr"/>
    <s v="M"/>
    <n v="90"/>
    <s v="Blaker Road"/>
    <s v="South Petherton"/>
    <x v="184"/>
    <n v="60"/>
    <s v="C3"/>
    <s v="Ultrathing V3"/>
    <n v="1440"/>
    <n v="5025.6000000000004"/>
    <x v="2"/>
    <x v="2"/>
  </r>
  <r>
    <n v="1293"/>
    <s v="Riley"/>
    <s v="Goldman"/>
    <s v="Mr"/>
    <s v="M"/>
    <n v="30"/>
    <s v="Southampton Mews"/>
    <s v="Westhill"/>
    <x v="766"/>
    <n v="4"/>
    <s v="E"/>
    <s v="Superwossname"/>
    <n v="80"/>
    <n v="248.79999999999998"/>
    <x v="0"/>
    <x v="1"/>
  </r>
  <r>
    <n v="1294"/>
    <s v="Delmer"/>
    <s v="Livingston"/>
    <s v="Mr"/>
    <s v="M"/>
    <n v="90"/>
    <s v="Emerson Street"/>
    <s v="Hassocks"/>
    <x v="191"/>
    <n v="26"/>
    <s v="C3"/>
    <s v="Ultrathing V3"/>
    <n v="624"/>
    <n v="2177.7600000000002"/>
    <x v="2"/>
    <x v="11"/>
  </r>
  <r>
    <n v="1295"/>
    <s v="Gregg"/>
    <s v="Brewer"/>
    <s v="Mr"/>
    <s v="M"/>
    <n v="30"/>
    <s v="Garrick Avenue"/>
    <s v="Northamptonshire"/>
    <x v="767"/>
    <n v="73"/>
    <s v="A2"/>
    <s v="Megawidget M"/>
    <n v="1752"/>
    <n v="2084.88"/>
    <x v="0"/>
    <x v="7"/>
  </r>
  <r>
    <n v="1296"/>
    <s v="Hershel"/>
    <s v="Riley"/>
    <s v="Mr"/>
    <s v="M"/>
    <n v="60"/>
    <s v="North Dulwich"/>
    <s v="Cromarty"/>
    <x v="423"/>
    <n v="14"/>
    <s v="B"/>
    <s v="Hyperwotsit"/>
    <n v="280"/>
    <n v="562.79999999999995"/>
    <x v="1"/>
    <x v="4"/>
  </r>
  <r>
    <n v="1297"/>
    <s v="Toby"/>
    <s v="Gagnon"/>
    <s v="Mr"/>
    <s v="M"/>
    <n v="60"/>
    <s v="St Crispins"/>
    <s v="Pentraeth"/>
    <x v="446"/>
    <n v="55"/>
    <s v="C3"/>
    <s v="Ultrathing V3"/>
    <n v="1320"/>
    <n v="4606.8"/>
    <x v="0"/>
    <x v="5"/>
  </r>
  <r>
    <n v="1298"/>
    <s v="Maynard"/>
    <s v="Griffin"/>
    <s v="Mr"/>
    <s v="M"/>
    <n v="60"/>
    <s v="Selwood Place"/>
    <s v="Arbroath"/>
    <x v="18"/>
    <n v="8"/>
    <s v="B"/>
    <s v="Hyperwotsit"/>
    <n v="160"/>
    <n v="321.59999999999997"/>
    <x v="2"/>
    <x v="5"/>
  </r>
  <r>
    <n v="1299"/>
    <s v="Milford"/>
    <s v="Whalen"/>
    <s v="Mr"/>
    <s v="M"/>
    <n v="30"/>
    <s v="Uverdale Road"/>
    <s v="Ilford"/>
    <x v="768"/>
    <n v="40"/>
    <s v="B"/>
    <s v="Hyperwotsit"/>
    <n v="800"/>
    <n v="1607.9999999999998"/>
    <x v="0"/>
    <x v="0"/>
  </r>
  <r>
    <n v="1300"/>
    <s v="Stewart"/>
    <s v="Hodges"/>
    <s v="Mr"/>
    <s v="M"/>
    <n v="60"/>
    <s v="Chambon Place"/>
    <s v="Dalkeith"/>
    <x v="769"/>
    <n v="31"/>
    <s v="C3"/>
    <s v="Ultrathing V3"/>
    <n v="744"/>
    <n v="2596.56"/>
    <x v="2"/>
    <x v="5"/>
  </r>
  <r>
    <n v="1301"/>
    <s v="Toney"/>
    <s v="Law"/>
    <s v="Mr"/>
    <s v="M"/>
    <n v="90"/>
    <s v="Faringford Road"/>
    <s v="Lee-On-The-Solent"/>
    <x v="599"/>
    <n v="5"/>
    <s v="A3"/>
    <s v="Megawidget L"/>
    <n v="120"/>
    <n v="190.8"/>
    <x v="0"/>
    <x v="4"/>
  </r>
  <r>
    <n v="1302"/>
    <s v="Leopoldo"/>
    <s v="Muller"/>
    <s v="Mr"/>
    <s v="M"/>
    <n v="90"/>
    <s v="Sanctuary Buildings"/>
    <s v="Chesterfield"/>
    <x v="704"/>
    <n v="99"/>
    <s v="E"/>
    <s v="Superwossname"/>
    <n v="1980"/>
    <n v="6157.8"/>
    <x v="2"/>
    <x v="1"/>
  </r>
  <r>
    <n v="1303"/>
    <s v="Abel"/>
    <s v="Parson"/>
    <s v="Mr"/>
    <s v="M"/>
    <n v="90"/>
    <s v="Orlando Villas"/>
    <s v="Lairg"/>
    <x v="644"/>
    <n v="25"/>
    <s v="C3"/>
    <s v="Ultrathing V3"/>
    <n v="600"/>
    <n v="2094"/>
    <x v="1"/>
    <x v="11"/>
  </r>
  <r>
    <n v="1304"/>
    <s v="Terence"/>
    <s v="Jordan"/>
    <s v="Mr"/>
    <s v="M"/>
    <n v="60"/>
    <s v="Cowthorpe Road"/>
    <s v="Southam"/>
    <x v="620"/>
    <n v="88"/>
    <s v="C4"/>
    <s v="Ultrathing V4"/>
    <n v="2112"/>
    <n v="8426.880000000001"/>
    <x v="0"/>
    <x v="11"/>
  </r>
  <r>
    <n v="1305"/>
    <s v="Salvatore"/>
    <s v="Jacobs"/>
    <s v="Mr"/>
    <s v="M"/>
    <n v="60"/>
    <s v="Oxford Close"/>
    <s v="Dartmouth"/>
    <x v="347"/>
    <n v="8"/>
    <s v="C4"/>
    <s v="Ultrathing V4"/>
    <n v="192"/>
    <n v="766.08"/>
    <x v="0"/>
    <x v="10"/>
  </r>
  <r>
    <n v="1306"/>
    <s v="Casey"/>
    <s v="Crawford"/>
    <s v="Rev"/>
    <s v="M"/>
    <n v="60"/>
    <s v="Anns Row"/>
    <s v="Limavady"/>
    <x v="770"/>
    <n v="35"/>
    <s v="A1"/>
    <s v="Megawidget S"/>
    <n v="840"/>
    <n v="663.6"/>
    <x v="0"/>
    <x v="10"/>
  </r>
  <r>
    <n v="1307"/>
    <s v="Elmo"/>
    <s v="Kendrick"/>
    <s v="Mr"/>
    <s v="M"/>
    <n v="90"/>
    <s v="Margery Street"/>
    <s v="Colyton"/>
    <x v="243"/>
    <n v="57"/>
    <s v="C4"/>
    <s v="Ultrathing V4"/>
    <n v="1368"/>
    <n v="5458.3200000000006"/>
    <x v="1"/>
    <x v="8"/>
  </r>
  <r>
    <n v="1308"/>
    <s v="Darrell"/>
    <s v="Crawford"/>
    <s v="Mr"/>
    <s v="M"/>
    <n v="90"/>
    <s v="Bright Street"/>
    <s v="Tenby"/>
    <x v="771"/>
    <n v="60"/>
    <s v="E"/>
    <s v="Superwossname"/>
    <n v="1200"/>
    <n v="3732"/>
    <x v="1"/>
    <x v="11"/>
  </r>
  <r>
    <n v="1309"/>
    <s v="Lon"/>
    <s v="Rudd"/>
    <s v="Mr"/>
    <s v="M"/>
    <n v="60"/>
    <s v="St Bartholomew"/>
    <s v="Cheadle"/>
    <x v="772"/>
    <n v="57"/>
    <s v="C3"/>
    <s v="Ultrathing V3"/>
    <n v="1368"/>
    <n v="4774.3200000000006"/>
    <x v="0"/>
    <x v="2"/>
  </r>
  <r>
    <n v="1310"/>
    <s v="Carl"/>
    <s v="Bartley"/>
    <s v="Mr"/>
    <s v="M"/>
    <n v="30"/>
    <s v="Portsmouth Road"/>
    <s v="Redruth"/>
    <x v="773"/>
    <n v="21"/>
    <s v="D"/>
    <s v="Gigastuff"/>
    <n v="378"/>
    <n v="714.42"/>
    <x v="0"/>
    <x v="9"/>
  </r>
  <r>
    <n v="1311"/>
    <s v="Darin"/>
    <s v="Hatch"/>
    <s v="Mr"/>
    <s v="M"/>
    <n v="60"/>
    <s v="Wharton Street"/>
    <s v="Seahouses"/>
    <x v="127"/>
    <n v="82"/>
    <s v="C2"/>
    <s v="Ultrathing V2"/>
    <n v="1640"/>
    <n v="4903.6000000000004"/>
    <x v="1"/>
    <x v="7"/>
  </r>
  <r>
    <n v="1312"/>
    <s v="Hunter"/>
    <s v="Medina"/>
    <s v="Mr"/>
    <s v="M"/>
    <n v="90"/>
    <s v="Eyr Court"/>
    <s v="Gretna"/>
    <x v="592"/>
    <n v="75"/>
    <s v="D"/>
    <s v="Gigastuff"/>
    <n v="1350"/>
    <n v="2551.5"/>
    <x v="1"/>
    <x v="7"/>
  </r>
  <r>
    <n v="1313"/>
    <s v="Marquis"/>
    <s v="Benson"/>
    <s v="Mr"/>
    <s v="M"/>
    <n v="30"/>
    <s v="Silvenhall"/>
    <s v="Lampeter"/>
    <x v="100"/>
    <n v="36"/>
    <s v="A1"/>
    <s v="Megawidget S"/>
    <n v="864"/>
    <n v="682.56000000000006"/>
    <x v="1"/>
    <x v="10"/>
  </r>
  <r>
    <n v="1314"/>
    <s v="Matthew"/>
    <s v="Schultz"/>
    <s v="Mr"/>
    <s v="M"/>
    <n v="30"/>
    <s v="Ambrose Close"/>
    <s v="Merseyside"/>
    <x v="774"/>
    <n v="91"/>
    <s v="D"/>
    <s v="Gigastuff"/>
    <n v="1638"/>
    <n v="3095.8199999999997"/>
    <x v="1"/>
    <x v="9"/>
  </r>
  <r>
    <n v="1315"/>
    <s v="Dirk"/>
    <s v="Major"/>
    <s v="Mr"/>
    <s v="M"/>
    <n v="30"/>
    <s v="Valance Avenue"/>
    <s v="Broughton-In-Furness"/>
    <x v="466"/>
    <n v="9"/>
    <s v="C2"/>
    <s v="Ultrathing V2"/>
    <n v="180"/>
    <n v="538.20000000000005"/>
    <x v="2"/>
    <x v="6"/>
  </r>
  <r>
    <n v="1316"/>
    <s v="Miles"/>
    <s v="HOSKINS"/>
    <s v="Mr"/>
    <s v="M"/>
    <n v="90"/>
    <s v="Ashcroft Road"/>
    <s v="Exmouth"/>
    <x v="691"/>
    <n v="63"/>
    <s v="A1"/>
    <s v="Megawidget S"/>
    <n v="1512"/>
    <n v="1194.48"/>
    <x v="1"/>
    <x v="3"/>
  </r>
  <r>
    <n v="1317"/>
    <s v="Rashad"/>
    <s v="Egan"/>
    <s v="Mr"/>
    <s v="M"/>
    <n v="60"/>
    <s v="Conington Road"/>
    <s v="Olney"/>
    <x v="483"/>
    <n v="66"/>
    <s v="C4"/>
    <s v="Ultrathing V4"/>
    <n v="1584"/>
    <n v="6320.1600000000008"/>
    <x v="0"/>
    <x v="4"/>
  </r>
  <r>
    <n v="1318"/>
    <s v="Stacy"/>
    <s v="Lindsay"/>
    <s v="Mr"/>
    <s v="M"/>
    <n v="30"/>
    <s v="Leeland Road"/>
    <s v="Crianlarich"/>
    <x v="379"/>
    <n v="60"/>
    <s v="A3"/>
    <s v="Megawidget L"/>
    <n v="1440"/>
    <n v="2289.6"/>
    <x v="1"/>
    <x v="8"/>
  </r>
  <r>
    <n v="1319"/>
    <s v="Federico"/>
    <s v="Sherwood"/>
    <s v="Mr"/>
    <s v="M"/>
    <n v="30"/>
    <s v="Vaudeville Court"/>
    <s v="Portstewart"/>
    <x v="688"/>
    <n v="58"/>
    <s v="C2"/>
    <s v="Ultrathing V2"/>
    <n v="1160"/>
    <n v="3468.4"/>
    <x v="2"/>
    <x v="0"/>
  </r>
  <r>
    <n v="1320"/>
    <s v="Isiah"/>
    <s v="Dempsey"/>
    <s v="Mr"/>
    <s v="M"/>
    <n v="30"/>
    <s v="North Passage"/>
    <s v="Mitcheldean"/>
    <x v="96"/>
    <n v="4"/>
    <s v="C4"/>
    <s v="Ultrathing V4"/>
    <n v="96"/>
    <n v="383.04"/>
    <x v="0"/>
    <x v="5"/>
  </r>
  <r>
    <n v="1321"/>
    <s v="Domingo"/>
    <s v="Kirkland"/>
    <s v="Mr"/>
    <s v="M"/>
    <n v="30"/>
    <s v="Ram Square"/>
    <s v="Wallsend"/>
    <x v="425"/>
    <n v="58"/>
    <s v="A1"/>
    <s v="Megawidget S"/>
    <n v="1392"/>
    <n v="1099.68"/>
    <x v="1"/>
    <x v="9"/>
  </r>
  <r>
    <n v="1322"/>
    <s v="Armand"/>
    <s v="Rojas"/>
    <s v="Mr"/>
    <s v="M"/>
    <n v="90"/>
    <s v="South Parade"/>
    <s v="Barnet"/>
    <x v="172"/>
    <n v="63"/>
    <s v="B"/>
    <s v="Hyperwotsit"/>
    <n v="1260"/>
    <n v="2532.6"/>
    <x v="1"/>
    <x v="6"/>
  </r>
  <r>
    <n v="1323"/>
    <s v="Johnson"/>
    <s v="Faulk"/>
    <s v="Mr"/>
    <s v="M"/>
    <n v="90"/>
    <s v="Daigeish Street"/>
    <s v="Lancashire"/>
    <x v="184"/>
    <n v="19"/>
    <s v="A3"/>
    <s v="Megawidget L"/>
    <n v="456"/>
    <n v="725.04000000000008"/>
    <x v="2"/>
    <x v="2"/>
  </r>
  <r>
    <n v="1324"/>
    <s v="Tanner"/>
    <s v="Mcfadden"/>
    <s v="Mr"/>
    <s v="M"/>
    <n v="90"/>
    <s v="Doyce Street"/>
    <s v="Motherwell"/>
    <x v="569"/>
    <n v="79"/>
    <s v="D"/>
    <s v="Gigastuff"/>
    <n v="1422"/>
    <n v="2687.58"/>
    <x v="1"/>
    <x v="3"/>
  </r>
  <r>
    <n v="1325"/>
    <s v="Danny"/>
    <s v="Conley"/>
    <s v="Mr"/>
    <s v="M"/>
    <n v="30"/>
    <s v="Morena Street"/>
    <s v="Buckinghamshire"/>
    <x v="87"/>
    <n v="62"/>
    <s v="E"/>
    <s v="Superwossname"/>
    <n v="1240"/>
    <n v="3856.3999999999996"/>
    <x v="2"/>
    <x v="4"/>
  </r>
  <r>
    <n v="1326"/>
    <s v="Salvador"/>
    <s v="Boykin"/>
    <s v="Mr"/>
    <s v="M"/>
    <n v="90"/>
    <s v="Topsfield Close"/>
    <s v="Cheshire"/>
    <x v="775"/>
    <n v="15"/>
    <s v="B"/>
    <s v="Hyperwotsit"/>
    <n v="300"/>
    <n v="602.99999999999989"/>
    <x v="2"/>
    <x v="11"/>
  </r>
  <r>
    <n v="1327"/>
    <s v="Virgilio"/>
    <s v="Conrad"/>
    <s v="Mr"/>
    <s v="M"/>
    <n v="30"/>
    <s v="Kotree Way"/>
    <s v="Insch"/>
    <x v="605"/>
    <n v="90"/>
    <s v="B"/>
    <s v="Hyperwotsit"/>
    <n v="1800"/>
    <n v="3617.9999999999995"/>
    <x v="1"/>
    <x v="2"/>
  </r>
  <r>
    <n v="1328"/>
    <s v="Chas"/>
    <s v="Rollins"/>
    <s v="Mr"/>
    <s v="M"/>
    <n v="60"/>
    <s v="Colegrove Road"/>
    <s v="Haltwhistle"/>
    <x v="575"/>
    <n v="25"/>
    <s v="E"/>
    <s v="Superwossname"/>
    <n v="500"/>
    <n v="1555"/>
    <x v="2"/>
    <x v="7"/>
  </r>
  <r>
    <n v="1329"/>
    <s v="Dan"/>
    <s v="Shipley"/>
    <s v="Mr"/>
    <s v="M"/>
    <n v="30"/>
    <s v="Coppetts Road"/>
    <s v="Trowbridge"/>
    <x v="459"/>
    <n v="18"/>
    <s v="C2"/>
    <s v="Ultrathing V2"/>
    <n v="360"/>
    <n v="1076.4000000000001"/>
    <x v="1"/>
    <x v="1"/>
  </r>
  <r>
    <n v="1330"/>
    <s v="Shad"/>
    <s v="Raymond"/>
    <s v="Mr"/>
    <s v="M"/>
    <n v="30"/>
    <s v="Primrose Close"/>
    <s v="Wishaw"/>
    <x v="776"/>
    <n v="56"/>
    <s v="A3"/>
    <s v="Megawidget L"/>
    <n v="1344"/>
    <n v="2136.96"/>
    <x v="1"/>
    <x v="5"/>
  </r>
  <r>
    <n v="1331"/>
    <s v="burt"/>
    <s v="Stubbs"/>
    <s v="Mr"/>
    <s v="M"/>
    <n v="90"/>
    <s v="Cambourne Avenue"/>
    <s v="Herne Bay"/>
    <x v="777"/>
    <n v="37"/>
    <s v="B"/>
    <s v="Hyperwotsit"/>
    <n v="740"/>
    <n v="1487.3999999999999"/>
    <x v="2"/>
    <x v="0"/>
  </r>
  <r>
    <n v="1332"/>
    <s v="Arturo"/>
    <s v="Mcghee"/>
    <s v="Mr"/>
    <s v="M"/>
    <n v="30"/>
    <s v="Hillside Terrace"/>
    <s v="Llanymynech"/>
    <x v="562"/>
    <n v="74"/>
    <s v="B"/>
    <s v="Hyperwotsit"/>
    <n v="1480"/>
    <n v="2974.7999999999997"/>
    <x v="0"/>
    <x v="10"/>
  </r>
  <r>
    <n v="1333"/>
    <s v="Brendan"/>
    <s v="Tyler"/>
    <s v="Mr"/>
    <s v="M"/>
    <n v="60"/>
    <s v="Herbert Mews"/>
    <s v="Renfrew"/>
    <x v="367"/>
    <n v="3"/>
    <s v="A3"/>
    <s v="Megawidget L"/>
    <n v="72"/>
    <n v="114.48"/>
    <x v="2"/>
    <x v="5"/>
  </r>
  <r>
    <n v="1334"/>
    <s v="Jamal"/>
    <s v="Norman"/>
    <s v="Mr"/>
    <s v="M"/>
    <n v="90"/>
    <s v="Primrose Mews"/>
    <s v="Hook"/>
    <x v="778"/>
    <n v="6"/>
    <s v="B"/>
    <s v="Hyperwotsit"/>
    <n v="120"/>
    <n v="241.2"/>
    <x v="0"/>
    <x v="7"/>
  </r>
  <r>
    <n v="1335"/>
    <s v="Garfield"/>
    <s v="Eddy"/>
    <s v="Mr"/>
    <s v="M"/>
    <n v="90"/>
    <s v="Vibart Gardens"/>
    <s v="Port Isaac"/>
    <x v="674"/>
    <n v="39"/>
    <s v="A3"/>
    <s v="Megawidget L"/>
    <n v="936"/>
    <n v="1488.24"/>
    <x v="2"/>
    <x v="6"/>
  </r>
  <r>
    <n v="1336"/>
    <s v="Bernard"/>
    <s v="Cline"/>
    <s v="Mr"/>
    <s v="M"/>
    <n v="90"/>
    <s v="Compton Mews"/>
    <s v="Wotton-Under-Edge"/>
    <x v="779"/>
    <n v="16"/>
    <s v="A1"/>
    <s v="Megawidget S"/>
    <n v="384"/>
    <n v="303.36"/>
    <x v="0"/>
    <x v="5"/>
  </r>
  <r>
    <n v="1337"/>
    <s v="Curtis"/>
    <s v="Parham"/>
    <s v="Rev"/>
    <s v="M"/>
    <n v="30"/>
    <s v="Downsfield Road"/>
    <s v="Henfield"/>
    <x v="731"/>
    <n v="83"/>
    <s v="C1"/>
    <s v="Ultrathing V1"/>
    <n v="1411"/>
    <n v="2807.89"/>
    <x v="0"/>
    <x v="7"/>
  </r>
  <r>
    <n v="1338"/>
    <s v="Ronnie"/>
    <s v="Goldman"/>
    <s v="Mr"/>
    <s v="M"/>
    <n v="30"/>
    <s v="Diamond Terrace"/>
    <s v="Redhill"/>
    <x v="696"/>
    <n v="7"/>
    <s v="C2"/>
    <s v="Ultrathing V2"/>
    <n v="140"/>
    <n v="418.6"/>
    <x v="1"/>
    <x v="10"/>
  </r>
  <r>
    <n v="1339"/>
    <s v="Leandro"/>
    <s v="Driver"/>
    <s v="Mr"/>
    <s v="M"/>
    <n v="90"/>
    <s v="Henrietta Cottages"/>
    <s v="Plockton"/>
    <x v="342"/>
    <n v="39"/>
    <s v="B"/>
    <s v="Hyperwotsit"/>
    <n v="780"/>
    <n v="1567.7999999999997"/>
    <x v="0"/>
    <x v="5"/>
  </r>
  <r>
    <n v="1340"/>
    <s v="Irwin"/>
    <s v="Spivey"/>
    <s v="Mr"/>
    <s v="M"/>
    <n v="60"/>
    <s v="Hammond Gardens"/>
    <s v="Bishopton"/>
    <x v="780"/>
    <n v="38"/>
    <s v="D"/>
    <s v="Gigastuff"/>
    <n v="684"/>
    <n v="1292.76"/>
    <x v="1"/>
    <x v="1"/>
  </r>
  <r>
    <n v="1341"/>
    <s v="Juan"/>
    <s v="Ogden"/>
    <s v="Mr"/>
    <s v="M"/>
    <n v="90"/>
    <s v="Electric Lane"/>
    <s v="Newport"/>
    <x v="672"/>
    <n v="66"/>
    <s v="C2"/>
    <s v="Ultrathing V2"/>
    <n v="1320"/>
    <n v="3946.8"/>
    <x v="0"/>
    <x v="5"/>
  </r>
  <r>
    <n v="1342"/>
    <s v="Claud"/>
    <s v="Thorpe"/>
    <s v="Mr"/>
    <s v="M"/>
    <n v="90"/>
    <s v="Chesterfield Gdns"/>
    <s v="Bamburgh"/>
    <x v="86"/>
    <n v="80"/>
    <s v="E"/>
    <s v="Superwossname"/>
    <n v="1600"/>
    <n v="4976"/>
    <x v="0"/>
    <x v="8"/>
  </r>
  <r>
    <n v="1343"/>
    <s v="Damion"/>
    <s v="Sadler"/>
    <s v="Mr"/>
    <s v="M"/>
    <n v="90"/>
    <s v="Millais Road"/>
    <s v="Hartlepool"/>
    <x v="351"/>
    <n v="92"/>
    <s v="C2"/>
    <s v="Ultrathing V2"/>
    <n v="1840"/>
    <n v="5501.6"/>
    <x v="1"/>
    <x v="5"/>
  </r>
  <r>
    <n v="1344"/>
    <s v="Lucius"/>
    <s v="Dick"/>
    <s v="Mr"/>
    <s v="M"/>
    <n v="30"/>
    <s v="Caravel Close"/>
    <s v="County Down"/>
    <x v="427"/>
    <n v="81"/>
    <s v="A1"/>
    <s v="Megawidget S"/>
    <n v="1944"/>
    <n v="1535.76"/>
    <x v="2"/>
    <x v="11"/>
  </r>
  <r>
    <n v="1345"/>
    <s v="Korey"/>
    <s v="Melvin"/>
    <s v="Mr"/>
    <s v="M"/>
    <n v="60"/>
    <s v="Castlands Road"/>
    <s v="Lydbury North"/>
    <x v="348"/>
    <n v="47"/>
    <s v="E"/>
    <s v="Superwossname"/>
    <n v="940"/>
    <n v="2923.4"/>
    <x v="0"/>
    <x v="5"/>
  </r>
  <r>
    <n v="1346"/>
    <s v="Gayle"/>
    <s v="Corbin"/>
    <s v="Mr"/>
    <s v="M"/>
    <n v="30"/>
    <s v="Cyprus Street"/>
    <s v="Addlestone"/>
    <x v="713"/>
    <n v="72"/>
    <s v="C1"/>
    <s v="Ultrathing V1"/>
    <n v="1224"/>
    <n v="2435.7599999999998"/>
    <x v="1"/>
    <x v="5"/>
  </r>
  <r>
    <n v="1347"/>
    <s v="Ignacio"/>
    <s v="Lake"/>
    <s v="Mr"/>
    <s v="M"/>
    <n v="90"/>
    <s v="Clays Lane"/>
    <s v="Bamburgh"/>
    <x v="532"/>
    <n v="23"/>
    <s v="C2"/>
    <s v="Ultrathing V2"/>
    <n v="460"/>
    <n v="1375.4"/>
    <x v="2"/>
    <x v="3"/>
  </r>
  <r>
    <n v="1348"/>
    <s v="Toney"/>
    <s v="Rollins"/>
    <s v="Mr"/>
    <s v="M"/>
    <n v="90"/>
    <s v="Devon Cottages"/>
    <s v="Rochester"/>
    <x v="204"/>
    <n v="86"/>
    <s v="E"/>
    <s v="Superwossname"/>
    <n v="1720"/>
    <n v="5349.2"/>
    <x v="1"/>
    <x v="6"/>
  </r>
  <r>
    <n v="1349"/>
    <s v="Wilburn"/>
    <s v="Spivey"/>
    <s v="Mr"/>
    <s v="M"/>
    <n v="60"/>
    <s v="Blechynden Street"/>
    <s v="Lochailort"/>
    <x v="404"/>
    <n v="60"/>
    <s v="B"/>
    <s v="Hyperwotsit"/>
    <n v="1200"/>
    <n v="2411.9999999999995"/>
    <x v="2"/>
    <x v="2"/>
  </r>
  <r>
    <n v="1350"/>
    <s v="Reginald"/>
    <s v="Crum"/>
    <s v="Mr"/>
    <s v="M"/>
    <n v="30"/>
    <s v="Pembroke Studios"/>
    <s v="Porthcawl"/>
    <x v="761"/>
    <n v="9"/>
    <s v="E"/>
    <s v="Superwossname"/>
    <n v="180"/>
    <n v="559.79999999999995"/>
    <x v="2"/>
    <x v="4"/>
  </r>
  <r>
    <n v="1351"/>
    <s v="Robt"/>
    <s v="Brantley"/>
    <s v="Mr"/>
    <s v="M"/>
    <n v="30"/>
    <s v="Dorncliffe Road"/>
    <s v="Hexham"/>
    <x v="598"/>
    <n v="63"/>
    <s v="D"/>
    <s v="Gigastuff"/>
    <n v="1134"/>
    <n v="2143.2599999999998"/>
    <x v="0"/>
    <x v="6"/>
  </r>
  <r>
    <n v="1352"/>
    <s v="Jared"/>
    <s v="Boston"/>
    <s v="Mr"/>
    <s v="M"/>
    <n v="90"/>
    <s v="Rokeby Houses"/>
    <s v="Northamptonshire"/>
    <x v="708"/>
    <n v="48"/>
    <s v="A1"/>
    <s v="Megawidget S"/>
    <n v="1152"/>
    <n v="910.08"/>
    <x v="2"/>
    <x v="5"/>
  </r>
  <r>
    <n v="1353"/>
    <s v="Reyes"/>
    <s v="Rushing"/>
    <s v="Mr"/>
    <s v="M"/>
    <n v="30"/>
    <s v="Green Avenue"/>
    <s v="Castle Cary"/>
    <x v="57"/>
    <n v="29"/>
    <s v="C2"/>
    <s v="Ultrathing V2"/>
    <n v="580"/>
    <n v="1734.2"/>
    <x v="2"/>
    <x v="8"/>
  </r>
  <r>
    <n v="1354"/>
    <s v="Clyde"/>
    <s v="Faulkner"/>
    <s v="Mr"/>
    <s v="M"/>
    <n v="90"/>
    <s v="Playfair Street"/>
    <s v="Llandudno Junction"/>
    <x v="307"/>
    <n v="38"/>
    <s v="B"/>
    <s v="Hyperwotsit"/>
    <n v="760"/>
    <n v="1527.6"/>
    <x v="2"/>
    <x v="2"/>
  </r>
  <r>
    <n v="1355"/>
    <s v="Randal"/>
    <s v="Leal"/>
    <s v="Mr"/>
    <s v="M"/>
    <n v="30"/>
    <s v="Regents Place"/>
    <s v="Lostwithiel"/>
    <x v="200"/>
    <n v="14"/>
    <s v="A1"/>
    <s v="Megawidget S"/>
    <n v="336"/>
    <n v="265.44"/>
    <x v="1"/>
    <x v="3"/>
  </r>
  <r>
    <n v="1356"/>
    <s v="Graham"/>
    <s v="Felton"/>
    <s v="Mr"/>
    <s v="M"/>
    <n v="60"/>
    <s v="Gibbs Avenue"/>
    <s v="Gaerwen"/>
    <x v="781"/>
    <n v="59"/>
    <s v="A3"/>
    <s v="Megawidget L"/>
    <n v="1416"/>
    <n v="2251.44"/>
    <x v="0"/>
    <x v="4"/>
  </r>
  <r>
    <n v="1357"/>
    <s v="Randall"/>
    <s v="Good"/>
    <s v="Mr"/>
    <s v="M"/>
    <n v="90"/>
    <s v="Wendover Road"/>
    <s v="Wooler"/>
    <x v="399"/>
    <n v="16"/>
    <s v="E"/>
    <s v="Superwossname"/>
    <n v="320"/>
    <n v="995.19999999999993"/>
    <x v="0"/>
    <x v="7"/>
  </r>
  <r>
    <n v="1358"/>
    <s v="Carol"/>
    <s v="Gagnon"/>
    <s v="Mr"/>
    <s v="M"/>
    <n v="60"/>
    <s v="Villa Road"/>
    <s v="Bathgate"/>
    <x v="782"/>
    <n v="88"/>
    <s v="C1"/>
    <s v="Ultrathing V1"/>
    <n v="1496"/>
    <n v="2977.04"/>
    <x v="2"/>
    <x v="8"/>
  </r>
  <r>
    <n v="1359"/>
    <s v="Rodney"/>
    <s v="Harvey"/>
    <s v="Mr"/>
    <s v="M"/>
    <n v="90"/>
    <s v="Sunnydale Road"/>
    <s v="Rainham"/>
    <x v="783"/>
    <n v="87"/>
    <s v="A2"/>
    <s v="Megawidget M"/>
    <n v="2088"/>
    <n v="2484.7199999999998"/>
    <x v="1"/>
    <x v="10"/>
  </r>
  <r>
    <n v="1360"/>
    <s v="Colin"/>
    <s v="Watson"/>
    <s v="Mr"/>
    <s v="M"/>
    <n v="90"/>
    <s v="Aldridge Walk"/>
    <s v="Orpington"/>
    <x v="784"/>
    <n v="68"/>
    <s v="C2"/>
    <s v="Ultrathing V2"/>
    <n v="1360"/>
    <n v="4066.4"/>
    <x v="1"/>
    <x v="2"/>
  </r>
  <r>
    <n v="1361"/>
    <s v="Winford"/>
    <s v="Chu"/>
    <s v="Mr"/>
    <s v="M"/>
    <n v="90"/>
    <s v="Pump Lane"/>
    <s v="Essex"/>
    <x v="785"/>
    <n v="72"/>
    <s v="C4"/>
    <s v="Ultrathing V4"/>
    <n v="1728"/>
    <n v="6894.72"/>
    <x v="1"/>
    <x v="3"/>
  </r>
  <r>
    <n v="1362"/>
    <s v="Kirk"/>
    <s v="Field"/>
    <s v="Mr"/>
    <s v="M"/>
    <n v="30"/>
    <s v="Waterloo Road"/>
    <s v="Craigavon"/>
    <x v="178"/>
    <n v="12"/>
    <s v="A1"/>
    <s v="Megawidget S"/>
    <n v="288"/>
    <n v="227.52"/>
    <x v="1"/>
    <x v="5"/>
  </r>
  <r>
    <n v="1363"/>
    <s v="Lupe"/>
    <s v="Ziegler"/>
    <s v="Mr"/>
    <s v="M"/>
    <n v="30"/>
    <s v="Oakshaw Road"/>
    <s v="Hillsborough"/>
    <x v="335"/>
    <n v="62"/>
    <s v="C1"/>
    <s v="Ultrathing V1"/>
    <n v="1054"/>
    <n v="2097.46"/>
    <x v="2"/>
    <x v="8"/>
  </r>
  <r>
    <n v="1364"/>
    <s v="Giuseppe"/>
    <s v="Ricks"/>
    <s v="Mr"/>
    <s v="M"/>
    <n v="30"/>
    <s v="Eyot Green"/>
    <s v="Wokingham"/>
    <x v="786"/>
    <n v="22"/>
    <s v="E"/>
    <s v="Superwossname"/>
    <n v="440"/>
    <n v="1368.3999999999999"/>
    <x v="0"/>
    <x v="9"/>
  </r>
  <r>
    <n v="1365"/>
    <s v="Milford"/>
    <s v="Denny"/>
    <s v="Mr"/>
    <s v="M"/>
    <n v="90"/>
    <s v="Deptford Market"/>
    <s v="West Byfleet"/>
    <x v="740"/>
    <n v="87"/>
    <s v="C3"/>
    <s v="Ultrathing V3"/>
    <n v="2088"/>
    <n v="7287.1200000000008"/>
    <x v="2"/>
    <x v="8"/>
  </r>
  <r>
    <n v="1366"/>
    <s v="Jean"/>
    <s v="Lutz"/>
    <s v="Mr"/>
    <s v="M"/>
    <n v="30"/>
    <s v="Shannon Terrace"/>
    <s v="Wotton-Under-Edge"/>
    <x v="37"/>
    <n v="40"/>
    <s v="D"/>
    <s v="Gigastuff"/>
    <n v="720"/>
    <n v="1360.8"/>
    <x v="0"/>
    <x v="5"/>
  </r>
  <r>
    <n v="1367"/>
    <s v="Long"/>
    <s v="David"/>
    <s v="Mr"/>
    <s v="M"/>
    <n v="60"/>
    <s v="Loraine Cottages"/>
    <s v="Martock"/>
    <x v="518"/>
    <n v="28"/>
    <s v="C2"/>
    <s v="Ultrathing V2"/>
    <n v="560"/>
    <n v="1674.4"/>
    <x v="1"/>
    <x v="0"/>
  </r>
  <r>
    <n v="1368"/>
    <s v="Lenny"/>
    <s v="Engel"/>
    <s v="Mr"/>
    <s v="M"/>
    <n v="90"/>
    <s v="Budd Close"/>
    <s v="Inveraray"/>
    <x v="787"/>
    <n v="21"/>
    <s v="A2"/>
    <s v="Megawidget M"/>
    <n v="504"/>
    <n v="599.76"/>
    <x v="1"/>
    <x v="10"/>
  </r>
  <r>
    <n v="1369"/>
    <s v="Guillermo"/>
    <s v="Tate"/>
    <s v="Mr"/>
    <s v="M"/>
    <n v="60"/>
    <s v="Chase"/>
    <s v="Barnard Castle"/>
    <x v="788"/>
    <n v="44"/>
    <s v="C4"/>
    <s v="Ultrathing V4"/>
    <n v="1056"/>
    <n v="4213.4400000000005"/>
    <x v="0"/>
    <x v="8"/>
  </r>
  <r>
    <n v="1370"/>
    <s v="Boyce"/>
    <s v="Jordan"/>
    <s v="Mr"/>
    <s v="M"/>
    <n v="30"/>
    <s v="Karl Place"/>
    <s v="Ruthin"/>
    <x v="505"/>
    <n v="29"/>
    <s v="C3"/>
    <s v="Ultrathing V3"/>
    <n v="696"/>
    <n v="2429.04"/>
    <x v="2"/>
    <x v="8"/>
  </r>
  <r>
    <n v="1371"/>
    <s v="Lindsay"/>
    <s v="Andersen"/>
    <s v="Mr"/>
    <s v="M"/>
    <n v="60"/>
    <s v="Roslyn Road"/>
    <s v="Colchester"/>
    <x v="789"/>
    <n v="41"/>
    <s v="C1"/>
    <s v="Ultrathing V1"/>
    <n v="697"/>
    <n v="1387.03"/>
    <x v="0"/>
    <x v="3"/>
  </r>
  <r>
    <n v="1372"/>
    <s v="Jeramy"/>
    <s v="Kearney"/>
    <s v="Mr"/>
    <s v="M"/>
    <n v="90"/>
    <s v="Woodside Grove"/>
    <s v="Dalmally"/>
    <x v="182"/>
    <n v="65"/>
    <s v="B"/>
    <s v="Hyperwotsit"/>
    <n v="1300"/>
    <n v="2612.9999999999995"/>
    <x v="1"/>
    <x v="2"/>
  </r>
  <r>
    <n v="1373"/>
    <s v="Fidel"/>
    <s v="Tracy"/>
    <s v="Prof"/>
    <s v="M"/>
    <n v="60"/>
    <s v="Oliphant Street"/>
    <s v="Guildford"/>
    <x v="790"/>
    <n v="58"/>
    <s v="E"/>
    <s v="Superwossname"/>
    <n v="1160"/>
    <n v="3607.6"/>
    <x v="2"/>
    <x v="0"/>
  </r>
  <r>
    <n v="1374"/>
    <s v="Arlen"/>
    <s v="Lowery"/>
    <s v="Dr"/>
    <s v="M"/>
    <n v="30"/>
    <s v="Hylton Street"/>
    <s v="Rainham"/>
    <x v="603"/>
    <n v="12"/>
    <s v="D"/>
    <s v="Gigastuff"/>
    <n v="216"/>
    <n v="408.23999999999995"/>
    <x v="2"/>
    <x v="4"/>
  </r>
  <r>
    <n v="1375"/>
    <s v="Shaun"/>
    <s v="Weber"/>
    <s v="Dr"/>
    <s v="M"/>
    <n v="60"/>
    <s v="St Saviours"/>
    <s v="Attleborough"/>
    <x v="791"/>
    <n v="71"/>
    <s v="C1"/>
    <s v="Ultrathing V1"/>
    <n v="1207"/>
    <n v="2401.9299999999998"/>
    <x v="1"/>
    <x v="7"/>
  </r>
  <r>
    <n v="1376"/>
    <s v="Greg"/>
    <s v="Fountain"/>
    <s v="Mr"/>
    <s v="M"/>
    <n v="90"/>
    <s v="Millbank Way"/>
    <s v="Seaford"/>
    <x v="792"/>
    <n v="8"/>
    <s v="C3"/>
    <s v="Ultrathing V3"/>
    <n v="192"/>
    <n v="670.08"/>
    <x v="2"/>
    <x v="3"/>
  </r>
  <r>
    <n v="1377"/>
    <s v="Walker"/>
    <s v="Byrd"/>
    <s v="Mr"/>
    <s v="male"/>
    <n v="30"/>
    <s v="Albion Cottages"/>
    <s v="Sedbergh"/>
    <x v="93"/>
    <n v="38"/>
    <s v="C2"/>
    <s v="Ultrathing V2"/>
    <n v="760"/>
    <n v="2272.4"/>
    <x v="0"/>
    <x v="11"/>
  </r>
  <r>
    <n v="1378"/>
    <s v="Alphonse"/>
    <s v="Belcher"/>
    <s v="Mr"/>
    <s v="M"/>
    <n v="60"/>
    <s v="Cambrian Close"/>
    <s v="Forres"/>
    <x v="793"/>
    <n v="47"/>
    <s v="A2"/>
    <s v="Megawidget M"/>
    <n v="1128"/>
    <n v="1342.32"/>
    <x v="0"/>
    <x v="3"/>
  </r>
  <r>
    <n v="1379"/>
    <s v="Emanuel"/>
    <s v="Gibbons"/>
    <s v="Mr"/>
    <s v="M"/>
    <n v="90"/>
    <s v="Burdett Close"/>
    <s v="Lee-On-The-Solent"/>
    <x v="658"/>
    <n v="52"/>
    <s v="A1"/>
    <s v="Megawidget S"/>
    <n v="1248"/>
    <n v="985.92000000000007"/>
    <x v="0"/>
    <x v="8"/>
  </r>
  <r>
    <n v="1380"/>
    <s v="Sheldon"/>
    <s v="Hardin"/>
    <s v="Mr"/>
    <s v="M"/>
    <n v="30"/>
    <s v="Hope Street"/>
    <s v="St. Agnes"/>
    <x v="794"/>
    <n v="3"/>
    <s v="E"/>
    <s v="Superwossname"/>
    <n v="60"/>
    <n v="186.6"/>
    <x v="1"/>
    <x v="8"/>
  </r>
  <r>
    <n v="1381"/>
    <s v="Rick"/>
    <s v="Land"/>
    <s v="Mr"/>
    <s v="M"/>
    <n v="60"/>
    <s v="Balnacraig Avenue"/>
    <s v="Hexham"/>
    <x v="227"/>
    <n v="31"/>
    <s v="C4"/>
    <s v="Ultrathing V4"/>
    <n v="744"/>
    <n v="2968.56"/>
    <x v="2"/>
    <x v="4"/>
  </r>
  <r>
    <n v="1382"/>
    <s v="Jerrell"/>
    <s v="Franco"/>
    <s v="Mr"/>
    <s v="M"/>
    <n v="90"/>
    <s v="Glendish Road"/>
    <s v="Kington"/>
    <x v="423"/>
    <n v="72"/>
    <s v="A1"/>
    <s v="Megawidget S"/>
    <n v="1728"/>
    <n v="1365.1200000000001"/>
    <x v="1"/>
    <x v="4"/>
  </r>
  <r>
    <n v="1383"/>
    <s v="Abdul"/>
    <s v="Friedman"/>
    <s v="Mr"/>
    <s v="M"/>
    <n v="60"/>
    <s v="Golden Plover"/>
    <s v="Gillingham"/>
    <x v="260"/>
    <n v="30"/>
    <s v="B"/>
    <s v="Hyperwotsit"/>
    <n v="600"/>
    <n v="1205.9999999999998"/>
    <x v="1"/>
    <x v="11"/>
  </r>
  <r>
    <n v="1384"/>
    <s v="Lupe"/>
    <s v="Hampton"/>
    <s v="Mr"/>
    <s v="M"/>
    <n v="90"/>
    <s v="Chaseley Drive"/>
    <s v="Billingham"/>
    <x v="795"/>
    <n v="56"/>
    <s v="C1"/>
    <s v="Ultrathing V1"/>
    <n v="952"/>
    <n v="1894.48"/>
    <x v="1"/>
    <x v="2"/>
  </r>
  <r>
    <n v="1385"/>
    <s v="Mel"/>
    <s v="Lloyd"/>
    <s v="Mr"/>
    <s v="M"/>
    <n v="30"/>
    <s v="Prowse Place"/>
    <s v="Buckhurst Hill"/>
    <x v="685"/>
    <n v="73"/>
    <s v="C4"/>
    <s v="Ultrathing V4"/>
    <n v="1752"/>
    <n v="6990.4800000000005"/>
    <x v="0"/>
    <x v="4"/>
  </r>
  <r>
    <n v="1386"/>
    <s v="Rodrigo"/>
    <s v="Beck"/>
    <s v="Mr"/>
    <s v="M"/>
    <n v="60"/>
    <s v="Westmacott Street"/>
    <s v="Crieff"/>
    <x v="633"/>
    <n v="51"/>
    <s v="A2"/>
    <s v="Megawidget M"/>
    <n v="1224"/>
    <n v="1456.56"/>
    <x v="0"/>
    <x v="8"/>
  </r>
  <r>
    <n v="1387"/>
    <s v="Shawn"/>
    <s v="Howell"/>
    <s v="Mr"/>
    <s v="M"/>
    <n v="30"/>
    <s v="Blomfield Circus"/>
    <s v="Llanbrynmair"/>
    <x v="796"/>
    <n v="18"/>
    <s v="C2"/>
    <s v="Ultrathing V2"/>
    <n v="360"/>
    <n v="1076.4000000000001"/>
    <x v="2"/>
    <x v="5"/>
  </r>
  <r>
    <n v="1388"/>
    <s v="Philip"/>
    <s v="Lockwood"/>
    <s v="Mr"/>
    <s v="M"/>
    <n v="30"/>
    <s v="Brancaster Drive"/>
    <s v="Bodorgan"/>
    <x v="505"/>
    <n v="76"/>
    <s v="C2"/>
    <s v="Ultrathing V2"/>
    <n v="1520"/>
    <n v="4544.8"/>
    <x v="2"/>
    <x v="8"/>
  </r>
  <r>
    <n v="1389"/>
    <s v="Virgil"/>
    <s v="Lane"/>
    <s v="Mr"/>
    <s v="M"/>
    <n v="60"/>
    <s v="Litchfield St"/>
    <s v="Dukinfield"/>
    <x v="693"/>
    <n v="39"/>
    <s v="E"/>
    <s v="Superwossname"/>
    <n v="780"/>
    <n v="2425.7999999999997"/>
    <x v="2"/>
    <x v="5"/>
  </r>
  <r>
    <n v="1391"/>
    <s v="Nathan"/>
    <s v="Nickerson"/>
    <s v="Mr"/>
    <s v="M"/>
    <n v="60"/>
    <s v="Buss Yard"/>
    <s v="Cowes"/>
    <x v="449"/>
    <n v="41"/>
    <s v="B"/>
    <s v="Hyperwotsit"/>
    <n v="820"/>
    <n v="1648.1999999999998"/>
    <x v="2"/>
    <x v="9"/>
  </r>
  <r>
    <n v="1392"/>
    <s v="Brett"/>
    <s v="Mccormick"/>
    <s v="Mr"/>
    <s v="M"/>
    <n v="30"/>
    <s v="Silverthorne Road"/>
    <s v="Ruthin"/>
    <x v="457"/>
    <n v="20"/>
    <s v="D"/>
    <s v="Gigastuff"/>
    <n v="360"/>
    <n v="680.4"/>
    <x v="1"/>
    <x v="0"/>
  </r>
  <r>
    <n v="1393"/>
    <s v="Darwin"/>
    <s v="Champion"/>
    <s v="Mr"/>
    <s v="M"/>
    <n v="90"/>
    <s v="Bolt Court"/>
    <s v="Paisley"/>
    <x v="797"/>
    <n v="92"/>
    <s v="E"/>
    <s v="Superwossname"/>
    <n v="1840"/>
    <n v="5722.4"/>
    <x v="0"/>
    <x v="9"/>
  </r>
  <r>
    <n v="1394"/>
    <s v="Lucas"/>
    <s v="Goddard"/>
    <s v="Mr"/>
    <s v="M"/>
    <n v="30"/>
    <s v="Coleridge Gardens"/>
    <s v="Walton-On-Thames"/>
    <x v="193"/>
    <n v="49"/>
    <s v="C1"/>
    <s v="Ultrathing V1"/>
    <n v="833"/>
    <n v="1657.67"/>
    <x v="0"/>
    <x v="1"/>
  </r>
  <r>
    <n v="1395"/>
    <s v="Grover"/>
    <s v="Estrada"/>
    <s v="Mr"/>
    <s v="M"/>
    <n v="90"/>
    <s v="Coltness Crescent"/>
    <s v="Tidworth"/>
    <x v="798"/>
    <n v="88"/>
    <s v="C1"/>
    <s v="Ultrathing V1"/>
    <n v="1496"/>
    <n v="2977.04"/>
    <x v="1"/>
    <x v="3"/>
  </r>
  <r>
    <n v="1396"/>
    <s v="Willis"/>
    <s v="Stephenson"/>
    <s v="Mr"/>
    <s v="M"/>
    <n v="30"/>
    <s v="Leeside Trading"/>
    <s v="Sutton-In-Ashfield"/>
    <x v="758"/>
    <n v="50"/>
    <s v="A2"/>
    <s v="Megawidget M"/>
    <n v="1200"/>
    <n v="1428"/>
    <x v="0"/>
    <x v="9"/>
  </r>
  <r>
    <n v="1397"/>
    <s v="Bud"/>
    <s v="Velasquez"/>
    <s v="Mr"/>
    <s v="M"/>
    <n v="30"/>
    <s v="Linnell Road"/>
    <s v="Leek"/>
    <x v="799"/>
    <n v="37"/>
    <s v="A2"/>
    <s v="Megawidget M"/>
    <n v="888"/>
    <n v="1056.72"/>
    <x v="2"/>
    <x v="11"/>
  </r>
  <r>
    <n v="1398"/>
    <s v="Zachary"/>
    <s v="Connolly"/>
    <s v="Mr"/>
    <s v="M"/>
    <n v="90"/>
    <s v="Romford Cottages"/>
    <s v="Barton-Upon-Humber"/>
    <x v="282"/>
    <n v="78"/>
    <s v="B"/>
    <s v="Hyperwotsit"/>
    <n v="1560"/>
    <n v="3135.5999999999995"/>
    <x v="0"/>
    <x v="9"/>
  </r>
  <r>
    <n v="1399"/>
    <s v="Horacio"/>
    <s v="Haas"/>
    <s v="Mr"/>
    <s v="M"/>
    <n v="30"/>
    <s v="Fairlawn Close"/>
    <s v="March"/>
    <x v="629"/>
    <n v="66"/>
    <s v="C1"/>
    <s v="Ultrathing V1"/>
    <n v="1122"/>
    <n v="2232.7800000000002"/>
    <x v="0"/>
    <x v="10"/>
  </r>
  <r>
    <n v="1400"/>
    <s v="Alonzo"/>
    <s v="Cornell"/>
    <s v="Mr"/>
    <s v="M"/>
    <n v="30"/>
    <s v="Randalls Row"/>
    <s v="Hartlepool"/>
    <x v="573"/>
    <n v="76"/>
    <s v="C2"/>
    <s v="Ultrathing V2"/>
    <n v="1520"/>
    <n v="4544.8"/>
    <x v="1"/>
    <x v="3"/>
  </r>
  <r>
    <n v="1401"/>
    <s v="Hugo"/>
    <s v="Guerra"/>
    <s v="Mr"/>
    <s v="M"/>
    <n v="90"/>
    <s v="Brunswick Wharf"/>
    <s v="Juniper Green"/>
    <x v="556"/>
    <n v="64"/>
    <s v="A2"/>
    <s v="Megawidget M"/>
    <n v="1536"/>
    <n v="1827.84"/>
    <x v="2"/>
    <x v="3"/>
  </r>
  <r>
    <n v="1402"/>
    <s v="Rocky"/>
    <s v="Holloway"/>
    <s v="Mr"/>
    <s v="M"/>
    <n v="60"/>
    <s v="Highdown Road"/>
    <s v="County Antrim"/>
    <x v="185"/>
    <n v="76"/>
    <s v="E"/>
    <s v="Superwossname"/>
    <n v="1520"/>
    <n v="4727.2"/>
    <x v="2"/>
    <x v="9"/>
  </r>
  <r>
    <n v="1403"/>
    <s v="Laurence"/>
    <s v="Sampson"/>
    <s v="Mr"/>
    <s v="M"/>
    <n v="60"/>
    <s v="Everest Road"/>
    <s v="Tayport"/>
    <x v="800"/>
    <n v="40"/>
    <s v="C2"/>
    <s v="Ultrathing V2"/>
    <n v="800"/>
    <n v="2392"/>
    <x v="1"/>
    <x v="4"/>
  </r>
  <r>
    <n v="1404"/>
    <s v="Huey"/>
    <s v="Salgado"/>
    <s v="Mr"/>
    <s v="M"/>
    <n v="30"/>
    <s v="Marian Place"/>
    <s v="Morpeth"/>
    <x v="29"/>
    <n v="15"/>
    <s v="A2"/>
    <s v="Megawidget M"/>
    <n v="360"/>
    <n v="428.4"/>
    <x v="1"/>
    <x v="8"/>
  </r>
  <r>
    <n v="1405"/>
    <s v="Joaquin"/>
    <s v="Sweeney"/>
    <s v="Mr"/>
    <s v="M"/>
    <n v="60"/>
    <s v="Palace New"/>
    <s v="Saundersfoot"/>
    <x v="801"/>
    <n v="7"/>
    <s v="C3"/>
    <s v="Ultrathing V3"/>
    <n v="168"/>
    <n v="586.32000000000005"/>
    <x v="2"/>
    <x v="9"/>
  </r>
  <r>
    <n v="1406"/>
    <s v="Carson"/>
    <s v="Crowley"/>
    <s v="Rev"/>
    <s v="M"/>
    <n v="30"/>
    <s v="Fleet Place"/>
    <s v="Goole"/>
    <x v="51"/>
    <n v="89"/>
    <s v="A3"/>
    <s v="Megawidget L"/>
    <n v="2136"/>
    <n v="3396.2400000000002"/>
    <x v="1"/>
    <x v="7"/>
  </r>
  <r>
    <n v="1407"/>
    <s v="Tomas"/>
    <s v="Hoskins"/>
    <s v="Mr"/>
    <s v="M"/>
    <n v="60"/>
    <s v="Glendale Way"/>
    <s v="Godalming"/>
    <x v="710"/>
    <n v="92"/>
    <s v="A1"/>
    <s v="Megawidget S"/>
    <n v="2208"/>
    <n v="1744.3200000000002"/>
    <x v="1"/>
    <x v="6"/>
  </r>
  <r>
    <n v="1408"/>
    <s v="Gaston"/>
    <s v="Haley"/>
    <s v="Mr"/>
    <s v="M"/>
    <n v="30"/>
    <s v="Hermitage Close"/>
    <s v="Minehead"/>
    <x v="245"/>
    <n v="29"/>
    <s v="C1"/>
    <s v="Ultrathing V1"/>
    <n v="493"/>
    <n v="981.07"/>
    <x v="1"/>
    <x v="3"/>
  </r>
  <r>
    <n v="1409"/>
    <s v="Rene"/>
    <s v="Valenzuela"/>
    <s v="Mr"/>
    <s v="M"/>
    <n v="90"/>
    <s v="Blairderry Road"/>
    <s v="Princes Risborough"/>
    <x v="239"/>
    <n v="82"/>
    <s v="C2"/>
    <s v="Ultrathing V2"/>
    <n v="1640"/>
    <n v="4903.6000000000004"/>
    <x v="1"/>
    <x v="7"/>
  </r>
  <r>
    <n v="1410"/>
    <s v="Ignacio"/>
    <s v="Shepard"/>
    <s v="Mr"/>
    <s v="M"/>
    <n v="90"/>
    <s v="Howard Mews"/>
    <s v="Maldon"/>
    <x v="802"/>
    <n v="90"/>
    <s v="D"/>
    <s v="Gigastuff"/>
    <n v="1620"/>
    <n v="3061.7999999999997"/>
    <x v="1"/>
    <x v="6"/>
  </r>
  <r>
    <n v="1411"/>
    <s v="Arthur"/>
    <s v="Waters"/>
    <s v="Mr"/>
    <s v="M"/>
    <n v="90"/>
    <s v="Jersey Villas"/>
    <s v="Lancashire"/>
    <x v="674"/>
    <n v="70"/>
    <s v="D"/>
    <s v="Gigastuff"/>
    <n v="1260"/>
    <n v="2381.4"/>
    <x v="2"/>
    <x v="6"/>
  </r>
  <r>
    <n v="1412"/>
    <s v="Lowell"/>
    <s v="Warren"/>
    <s v="Mr"/>
    <s v="M"/>
    <n v="90"/>
    <s v="Glenwood Avenue"/>
    <s v="Alfreton"/>
    <x v="156"/>
    <n v="85"/>
    <s v="E"/>
    <s v="Superwossname"/>
    <n v="1700"/>
    <n v="5287"/>
    <x v="0"/>
    <x v="8"/>
  </r>
  <r>
    <n v="1413"/>
    <s v="Nicolas"/>
    <s v="Brunson"/>
    <s v="Mr"/>
    <s v="M"/>
    <n v="90"/>
    <s v="Stebbington Street"/>
    <s v="Welwyn"/>
    <x v="789"/>
    <n v="52"/>
    <s v="C2"/>
    <s v="Ultrathing V2"/>
    <n v="1040"/>
    <n v="3109.6000000000004"/>
    <x v="0"/>
    <x v="3"/>
  </r>
  <r>
    <n v="1414"/>
    <s v="Gayle"/>
    <s v="Harrison"/>
    <s v="Mr"/>
    <s v="M"/>
    <n v="30"/>
    <s v="Enfield Road"/>
    <s v="Calne"/>
    <x v="688"/>
    <n v="28"/>
    <s v="C2"/>
    <s v="Ultrathing V2"/>
    <n v="560"/>
    <n v="1674.4"/>
    <x v="2"/>
    <x v="0"/>
  </r>
  <r>
    <n v="1415"/>
    <s v="Manual"/>
    <s v="Dominguez"/>
    <s v="Mr"/>
    <s v="M"/>
    <n v="90"/>
    <s v="Wotton Place"/>
    <s v="Newbiggin-By-The-Sea"/>
    <x v="605"/>
    <n v="33"/>
    <s v="C4"/>
    <s v="Ultrathing V4"/>
    <n v="792"/>
    <n v="3160.0800000000004"/>
    <x v="1"/>
    <x v="2"/>
  </r>
  <r>
    <n v="1416"/>
    <s v="Jerald"/>
    <s v="Cooke"/>
    <s v="Mr"/>
    <s v="M"/>
    <n v="30"/>
    <s v="Northcroft Road"/>
    <s v="Manningtree"/>
    <x v="191"/>
    <n v="4"/>
    <s v="C4"/>
    <s v="Ultrathing V4"/>
    <n v="96"/>
    <n v="383.04"/>
    <x v="2"/>
    <x v="11"/>
  </r>
  <r>
    <n v="1417"/>
    <s v="Scot"/>
    <s v="Patterson"/>
    <s v="Mr"/>
    <s v="M"/>
    <n v="60"/>
    <s v="Jewish Converts"/>
    <s v="Leicestershire"/>
    <x v="803"/>
    <n v="64"/>
    <s v="C2"/>
    <s v="Ultrathing V2"/>
    <n v="1280"/>
    <n v="3827.2000000000003"/>
    <x v="2"/>
    <x v="7"/>
  </r>
  <r>
    <n v="1418"/>
    <s v="Roderick"/>
    <s v="Hart"/>
    <s v="Mr"/>
    <s v="M"/>
    <n v="30"/>
    <s v="Ely Place"/>
    <s v="Otley"/>
    <x v="804"/>
    <n v="76"/>
    <s v="C3"/>
    <s v="Ultrathing V3"/>
    <n v="1824"/>
    <n v="6365.76"/>
    <x v="1"/>
    <x v="8"/>
  </r>
  <r>
    <n v="1419"/>
    <s v="Alphonse"/>
    <s v="Hamm"/>
    <s v="Mr"/>
    <s v="M"/>
    <n v="30"/>
    <s v="Aster Place"/>
    <s v="Kirknewton"/>
    <x v="215"/>
    <n v="6"/>
    <s v="C2"/>
    <s v="Ultrathing V2"/>
    <n v="120"/>
    <n v="358.8"/>
    <x v="1"/>
    <x v="10"/>
  </r>
  <r>
    <n v="1420"/>
    <s v="Aubrey"/>
    <s v="Mack"/>
    <s v="Mr"/>
    <s v="M"/>
    <n v="60"/>
    <s v="Davidge Street"/>
    <s v="Longhope"/>
    <x v="300"/>
    <n v="4"/>
    <s v="C2"/>
    <s v="Ultrathing V2"/>
    <n v="80"/>
    <n v="239.20000000000002"/>
    <x v="2"/>
    <x v="3"/>
  </r>
  <r>
    <n v="1421"/>
    <s v="Darrel"/>
    <s v="Brewster"/>
    <s v="Mr"/>
    <s v="M"/>
    <n v="30"/>
    <s v="Cassidy Road"/>
    <s v="Rowley Regis"/>
    <x v="772"/>
    <n v="7"/>
    <s v="C3"/>
    <s v="Ultrathing V3"/>
    <n v="168"/>
    <n v="586.32000000000005"/>
    <x v="0"/>
    <x v="2"/>
  </r>
  <r>
    <n v="1422"/>
    <s v="Chad"/>
    <s v="Bright"/>
    <s v="Mr"/>
    <s v="M"/>
    <n v="60"/>
    <s v="Foxglove Street"/>
    <s v="Kirkby Stephen"/>
    <x v="245"/>
    <n v="88"/>
    <s v="A2"/>
    <s v="Megawidget M"/>
    <n v="2112"/>
    <n v="2513.2799999999997"/>
    <x v="1"/>
    <x v="3"/>
  </r>
  <r>
    <n v="1423"/>
    <s v="Fernando"/>
    <s v="Heller"/>
    <s v="Mr"/>
    <s v="M"/>
    <n v="60"/>
    <s v="Britannia Way"/>
    <s v="Walsingham"/>
    <x v="805"/>
    <n v="25"/>
    <s v="C2"/>
    <s v="Ultrathing V2"/>
    <n v="500"/>
    <n v="1495"/>
    <x v="2"/>
    <x v="11"/>
  </r>
  <r>
    <n v="1424"/>
    <s v="Joseph"/>
    <s v="Robbins"/>
    <s v="Mr"/>
    <s v="M"/>
    <n v="30"/>
    <s v="Furber Street"/>
    <s v="Tavistock"/>
    <x v="366"/>
    <n v="55"/>
    <s v="C4"/>
    <s v="Ultrathing V4"/>
    <n v="1320"/>
    <n v="5266.8"/>
    <x v="2"/>
    <x v="5"/>
  </r>
  <r>
    <n v="1425"/>
    <s v="Stevie"/>
    <s v="Bravo"/>
    <s v="Mr"/>
    <s v="M"/>
    <n v="90"/>
    <s v="Bethwin Road"/>
    <s v="Lightwater"/>
    <x v="199"/>
    <n v="54"/>
    <s v="E"/>
    <s v="Superwossname"/>
    <n v="1080"/>
    <n v="3358.7999999999997"/>
    <x v="0"/>
    <x v="10"/>
  </r>
  <r>
    <n v="1426"/>
    <s v="Sheldon"/>
    <s v="Stovall"/>
    <s v="Mr"/>
    <s v="M"/>
    <n v="30"/>
    <s v="Digby Crescent"/>
    <s v="Girvan"/>
    <x v="806"/>
    <n v="43"/>
    <s v="A2"/>
    <s v="Megawidget M"/>
    <n v="1032"/>
    <n v="1228.08"/>
    <x v="1"/>
    <x v="0"/>
  </r>
  <r>
    <n v="1427"/>
    <s v="Mikel"/>
    <s v="Terrell"/>
    <s v="Rev"/>
    <s v="M"/>
    <n v="60"/>
    <s v="Little Hunter"/>
    <s v="Stirling"/>
    <x v="807"/>
    <n v="93"/>
    <s v="A3"/>
    <s v="Megawidget L"/>
    <n v="2232"/>
    <n v="3548.88"/>
    <x v="0"/>
    <x v="3"/>
  </r>
  <r>
    <n v="1428"/>
    <s v="Tod"/>
    <s v="Chambers"/>
    <s v="Mr"/>
    <s v="M"/>
    <n v="60"/>
    <s v="St Stephen's"/>
    <s v="Dundee"/>
    <x v="155"/>
    <n v="32"/>
    <s v="C4"/>
    <s v="Ultrathing V4"/>
    <n v="768"/>
    <n v="3064.32"/>
    <x v="0"/>
    <x v="3"/>
  </r>
  <r>
    <n v="1429"/>
    <s v="Stevie"/>
    <s v="Williams"/>
    <s v="Mr"/>
    <s v="M"/>
    <n v="30"/>
    <s v="Arundel Street"/>
    <s v="Colintraive"/>
    <x v="539"/>
    <n v="25"/>
    <s v="C1"/>
    <s v="Ultrathing V1"/>
    <n v="425"/>
    <n v="845.75"/>
    <x v="0"/>
    <x v="6"/>
  </r>
  <r>
    <n v="1430"/>
    <s v="Ervin"/>
    <s v="Hollis"/>
    <s v="Mr"/>
    <s v="M"/>
    <n v="30"/>
    <s v="Geoffrey Gardens"/>
    <s v="County Durham"/>
    <x v="203"/>
    <n v="93"/>
    <s v="C1"/>
    <s v="Ultrathing V1"/>
    <n v="1581"/>
    <n v="3146.19"/>
    <x v="1"/>
    <x v="9"/>
  </r>
  <r>
    <n v="1431"/>
    <s v="Korey"/>
    <s v="Goddard"/>
    <s v="Mr"/>
    <s v="M"/>
    <n v="30"/>
    <s v="Wilds Buildings"/>
    <s v="Macclesfield"/>
    <x v="380"/>
    <n v="29"/>
    <s v="C2"/>
    <s v="Ultrathing V2"/>
    <n v="580"/>
    <n v="1734.2"/>
    <x v="2"/>
    <x v="5"/>
  </r>
  <r>
    <n v="1432"/>
    <s v="William"/>
    <s v="Goff"/>
    <s v="Mr"/>
    <s v="M"/>
    <n v="90"/>
    <s v="Rushgrove Parade"/>
    <s v="Cornwall"/>
    <x v="668"/>
    <n v="59"/>
    <s v="A3"/>
    <s v="Megawidget L"/>
    <n v="1416"/>
    <n v="2251.44"/>
    <x v="2"/>
    <x v="2"/>
  </r>
  <r>
    <n v="1433"/>
    <s v="Dwain"/>
    <s v="Wilkinson"/>
    <s v="Mr"/>
    <s v="M"/>
    <n v="30"/>
    <s v="Thorpe Road"/>
    <s v="Canvey Island"/>
    <x v="101"/>
    <n v="21"/>
    <s v="C2"/>
    <s v="Ultrathing V2"/>
    <n v="420"/>
    <n v="1255.8000000000002"/>
    <x v="1"/>
    <x v="0"/>
  </r>
  <r>
    <n v="1434"/>
    <s v="Rico"/>
    <s v="Browne"/>
    <s v="Mr"/>
    <s v="M"/>
    <n v="30"/>
    <s v="Thornhill Terrace"/>
    <s v="Hythe"/>
    <x v="110"/>
    <n v="24"/>
    <s v="A3"/>
    <s v="Megawidget L"/>
    <n v="576"/>
    <n v="915.84"/>
    <x v="1"/>
    <x v="1"/>
  </r>
  <r>
    <n v="1435"/>
    <s v="Omar"/>
    <s v="Reed"/>
    <s v="Mr"/>
    <s v="M"/>
    <n v="60"/>
    <s v="Stockton Road"/>
    <s v="Blackpool"/>
    <x v="202"/>
    <n v="10"/>
    <s v="C3"/>
    <s v="Ultrathing V3"/>
    <n v="240"/>
    <n v="837.6"/>
    <x v="0"/>
    <x v="7"/>
  </r>
  <r>
    <n v="1436"/>
    <s v="Gerard"/>
    <s v="Lacey"/>
    <s v="Mr"/>
    <s v="M"/>
    <n v="90"/>
    <s v="Whyteville Road"/>
    <s v="Ilkeston"/>
    <x v="732"/>
    <n v="63"/>
    <s v="E"/>
    <s v="Superwossname"/>
    <n v="1260"/>
    <n v="3918.6"/>
    <x v="1"/>
    <x v="4"/>
  </r>
  <r>
    <n v="1437"/>
    <s v="Jerome"/>
    <s v="Eason"/>
    <s v="Mr"/>
    <s v="M"/>
    <n v="30"/>
    <s v="Bittacy Road"/>
    <s v="Moor Row"/>
    <x v="143"/>
    <n v="86"/>
    <s v="C1"/>
    <s v="Ultrathing V1"/>
    <n v="1462"/>
    <n v="2909.38"/>
    <x v="0"/>
    <x v="4"/>
  </r>
  <r>
    <n v="1438"/>
    <s v="Ramiro"/>
    <s v="Rivers"/>
    <s v="Mr"/>
    <s v="M"/>
    <n v="60"/>
    <s v="Leaside Road"/>
    <s v="Sandringham"/>
    <x v="443"/>
    <n v="89"/>
    <s v="A2"/>
    <s v="Megawidget M"/>
    <n v="2136"/>
    <n v="2541.8399999999997"/>
    <x v="2"/>
    <x v="4"/>
  </r>
  <r>
    <n v="1439"/>
    <s v="Benny"/>
    <s v="Vann"/>
    <s v="Mr"/>
    <s v="M"/>
    <n v="60"/>
    <s v="Woburn Place"/>
    <s v="Marlborough"/>
    <x v="332"/>
    <n v="33"/>
    <s v="A1"/>
    <s v="Megawidget S"/>
    <n v="792"/>
    <n v="625.68000000000006"/>
    <x v="2"/>
    <x v="11"/>
  </r>
  <r>
    <n v="1440"/>
    <s v="Cedrick"/>
    <s v="Jack"/>
    <s v="Mr"/>
    <s v="M"/>
    <n v="30"/>
    <s v="Green Leaf"/>
    <s v="Invergordon"/>
    <x v="328"/>
    <n v="21"/>
    <s v="A2"/>
    <s v="Megawidget M"/>
    <n v="504"/>
    <n v="599.76"/>
    <x v="0"/>
    <x v="4"/>
  </r>
  <r>
    <n v="1441"/>
    <s v="Alvin"/>
    <s v="Burger"/>
    <s v="Mr"/>
    <s v="M"/>
    <n v="60"/>
    <s v="Castello Avenue"/>
    <s v="Braunton"/>
    <x v="492"/>
    <n v="56"/>
    <s v="C3"/>
    <s v="Ultrathing V3"/>
    <n v="1344"/>
    <n v="4690.5600000000004"/>
    <x v="1"/>
    <x v="4"/>
  </r>
  <r>
    <n v="1442"/>
    <s v="Jay"/>
    <s v="Ames"/>
    <s v="Mr"/>
    <s v="M"/>
    <n v="60"/>
    <s v="Westcombe Hill"/>
    <s v="Aldershot"/>
    <x v="123"/>
    <n v="77"/>
    <s v="A2"/>
    <s v="Megawidget M"/>
    <n v="1848"/>
    <n v="2199.12"/>
    <x v="0"/>
    <x v="5"/>
  </r>
  <r>
    <n v="1443"/>
    <s v="Tod"/>
    <s v="Putnam"/>
    <s v="Mr"/>
    <s v="M"/>
    <n v="90"/>
    <s v="Abbotts Park"/>
    <s v="Holywood"/>
    <x v="267"/>
    <n v="54"/>
    <s v="C4"/>
    <s v="Ultrathing V4"/>
    <n v="1296"/>
    <n v="5171.04"/>
    <x v="2"/>
    <x v="4"/>
  </r>
  <r>
    <n v="1444"/>
    <s v="Donny"/>
    <s v="Hebert"/>
    <s v="Mr"/>
    <s v="M"/>
    <n v="30"/>
    <s v="Ridley Road"/>
    <s v="Eastbourne"/>
    <x v="808"/>
    <n v="11"/>
    <s v="C4"/>
    <s v="Ultrathing V4"/>
    <n v="264"/>
    <n v="1053.3600000000001"/>
    <x v="2"/>
    <x v="5"/>
  </r>
  <r>
    <n v="1445"/>
    <s v="Damian"/>
    <s v="Fuentes"/>
    <s v="Mr"/>
    <s v="M"/>
    <n v="30"/>
    <s v="Commerce Place"/>
    <s v="Attleborough"/>
    <x v="518"/>
    <n v="99"/>
    <s v="C2"/>
    <s v="Ultrathing V2"/>
    <n v="1980"/>
    <n v="5920.2000000000007"/>
    <x v="1"/>
    <x v="0"/>
  </r>
  <r>
    <n v="1446"/>
    <s v="Porter"/>
    <s v="Duke"/>
    <s v="Mr"/>
    <s v="M"/>
    <n v="90"/>
    <s v="Derby Terrace"/>
    <s v="Winkleigh"/>
    <x v="414"/>
    <n v="48"/>
    <s v="E"/>
    <s v="Superwossname"/>
    <n v="960"/>
    <n v="2985.6"/>
    <x v="0"/>
    <x v="7"/>
  </r>
  <r>
    <n v="1447"/>
    <s v="Howard"/>
    <s v="Jarrett"/>
    <s v="Mr"/>
    <s v="M"/>
    <n v="30"/>
    <s v="Summerfield Street"/>
    <s v="Biggar"/>
    <x v="261"/>
    <n v="48"/>
    <s v="D"/>
    <s v="Gigastuff"/>
    <n v="864"/>
    <n v="1632.9599999999998"/>
    <x v="0"/>
    <x v="8"/>
  </r>
  <r>
    <n v="1448"/>
    <s v="Micheal"/>
    <s v="Nguyen"/>
    <s v="Mr"/>
    <s v="M"/>
    <n v="60"/>
    <s v="Warwick Avenue"/>
    <s v="Llanfyllin"/>
    <x v="809"/>
    <n v="65"/>
    <s v="C2"/>
    <s v="Ultrathing V2"/>
    <n v="1300"/>
    <n v="3887.0000000000005"/>
    <x v="0"/>
    <x v="7"/>
  </r>
  <r>
    <n v="1449"/>
    <s v="Erick"/>
    <s v="Whitaker"/>
    <s v="Mr"/>
    <s v="M"/>
    <n v="30"/>
    <s v="Harts Wharf"/>
    <s v="Limavady"/>
    <x v="810"/>
    <n v="79"/>
    <s v="C4"/>
    <s v="Ultrathing V4"/>
    <n v="1896"/>
    <n v="7565.04"/>
    <x v="1"/>
    <x v="8"/>
  </r>
  <r>
    <n v="1450"/>
    <s v="Agustin"/>
    <s v="Padgett"/>
    <s v="Mr"/>
    <s v="M"/>
    <n v="30"/>
    <s v="Landgrove Road"/>
    <s v="Marlborough"/>
    <x v="601"/>
    <n v="89"/>
    <s v="C1"/>
    <s v="Ultrathing V1"/>
    <n v="1513"/>
    <n v="3010.87"/>
    <x v="0"/>
    <x v="0"/>
  </r>
  <r>
    <n v="1451"/>
    <s v="Jamie"/>
    <s v="Burch"/>
    <s v="Mr"/>
    <s v="M"/>
    <n v="30"/>
    <s v="Fenchurch Avenue"/>
    <s v="Newport Pagnell"/>
    <x v="378"/>
    <n v="51"/>
    <s v="D"/>
    <s v="Gigastuff"/>
    <n v="918"/>
    <n v="1735.02"/>
    <x v="2"/>
    <x v="3"/>
  </r>
  <r>
    <n v="1452"/>
    <s v="Harrison"/>
    <s v="Bernal"/>
    <s v="Mr"/>
    <s v="M"/>
    <n v="90"/>
    <s v="Lodon Yard"/>
    <s v="Bridge Of Weir"/>
    <x v="33"/>
    <n v="17"/>
    <s v="D"/>
    <s v="Gigastuff"/>
    <n v="306"/>
    <n v="578.33999999999992"/>
    <x v="1"/>
    <x v="3"/>
  </r>
  <r>
    <n v="1453"/>
    <s v="Anthony"/>
    <s v="Staton"/>
    <s v="Mr"/>
    <s v="M"/>
    <n v="90"/>
    <s v="Little Lant"/>
    <s v="Devizes"/>
    <x v="811"/>
    <n v="93"/>
    <s v="C4"/>
    <s v="Ultrathing V4"/>
    <n v="2232"/>
    <n v="8905.68"/>
    <x v="2"/>
    <x v="0"/>
  </r>
  <r>
    <n v="1454"/>
    <s v="Kelvin"/>
    <s v="Rucker"/>
    <s v="Rev"/>
    <s v="M"/>
    <n v="30"/>
    <s v="Crampton Road"/>
    <s v="Inverurie"/>
    <x v="544"/>
    <n v="65"/>
    <s v="A2"/>
    <s v="Megawidget M"/>
    <n v="1560"/>
    <n v="1856.3999999999999"/>
    <x v="2"/>
    <x v="2"/>
  </r>
  <r>
    <n v="1455"/>
    <s v="Isreal"/>
    <s v="Mccullough"/>
    <s v="Mr"/>
    <s v="male"/>
    <n v="60"/>
    <s v="Lime Cottages"/>
    <s v="Burton-On-Trent"/>
    <x v="812"/>
    <n v="14"/>
    <s v="C3"/>
    <s v="Ultrathing V3"/>
    <n v="336"/>
    <n v="1172.6400000000001"/>
    <x v="0"/>
    <x v="10"/>
  </r>
  <r>
    <n v="1456"/>
    <s v="Angelo"/>
    <s v="Jensen"/>
    <s v="Mr"/>
    <s v="M"/>
    <n v="60"/>
    <s v="Greystoke Place"/>
    <s v="Chessington"/>
    <x v="813"/>
    <n v="48"/>
    <s v="D"/>
    <s v="Gigastuff"/>
    <n v="864"/>
    <n v="1632.9599999999998"/>
    <x v="1"/>
    <x v="9"/>
  </r>
  <r>
    <n v="1457"/>
    <s v="Waldo"/>
    <s v="Crenshaw"/>
    <s v="Mr"/>
    <s v="M"/>
    <n v="60"/>
    <s v="Hawley Road"/>
    <s v="Cranbrook"/>
    <x v="814"/>
    <n v="33"/>
    <s v="B"/>
    <s v="Hyperwotsit"/>
    <n v="660"/>
    <n v="1326.6"/>
    <x v="2"/>
    <x v="6"/>
  </r>
  <r>
    <n v="1458"/>
    <s v="Chet"/>
    <s v="Gray"/>
    <s v="Mr"/>
    <s v="M"/>
    <n v="30"/>
    <s v="Tenby Road"/>
    <s v="Pencader"/>
    <x v="672"/>
    <n v="67"/>
    <s v="D"/>
    <s v="Gigastuff"/>
    <n v="1206"/>
    <n v="2279.3399999999997"/>
    <x v="0"/>
    <x v="5"/>
  </r>
  <r>
    <n v="1459"/>
    <s v="Merrill"/>
    <s v="Crews"/>
    <s v="Mr"/>
    <s v="M"/>
    <n v="90"/>
    <s v="Harris' Place"/>
    <s v="Ongar"/>
    <x v="815"/>
    <n v="50"/>
    <s v="B"/>
    <s v="Hyperwotsit"/>
    <n v="1000"/>
    <n v="2009.9999999999998"/>
    <x v="0"/>
    <x v="9"/>
  </r>
  <r>
    <n v="1460"/>
    <s v="Elden"/>
    <s v="Kincaid"/>
    <s v="Mr"/>
    <s v="M"/>
    <n v="60"/>
    <s v="Winter Square"/>
    <s v="Dudley"/>
    <x v="740"/>
    <n v="44"/>
    <s v="B"/>
    <s v="Hyperwotsit"/>
    <n v="880"/>
    <n v="1768.7999999999997"/>
    <x v="2"/>
    <x v="8"/>
  </r>
  <r>
    <n v="1461"/>
    <s v="Isreal"/>
    <s v="Bland"/>
    <s v="Mr"/>
    <s v="M"/>
    <n v="30"/>
    <s v="Irving Street"/>
    <s v="Hebburn"/>
    <x v="14"/>
    <n v="25"/>
    <s v="B"/>
    <s v="Hyperwotsit"/>
    <n v="500"/>
    <n v="1004.9999999999999"/>
    <x v="2"/>
    <x v="7"/>
  </r>
  <r>
    <n v="1462"/>
    <s v="Russel"/>
    <s v="Mack"/>
    <s v="Mr"/>
    <s v="M"/>
    <n v="60"/>
    <s v="Frostia Place"/>
    <s v="Henfield"/>
    <x v="720"/>
    <n v="63"/>
    <s v="E"/>
    <s v="Superwossname"/>
    <n v="1260"/>
    <n v="3918.6"/>
    <x v="1"/>
    <x v="7"/>
  </r>
  <r>
    <n v="1463"/>
    <s v="Noe"/>
    <s v="Boyle"/>
    <s v="Mr"/>
    <s v="M"/>
    <n v="90"/>
    <s v="Crookston Road"/>
    <s v="County Fermanagh"/>
    <x v="320"/>
    <n v="90"/>
    <s v="C3"/>
    <s v="Ultrathing V3"/>
    <n v="2160"/>
    <n v="7538.4000000000005"/>
    <x v="2"/>
    <x v="5"/>
  </r>
  <r>
    <n v="1464"/>
    <s v="Andrew"/>
    <s v="Palmer"/>
    <s v="Rev"/>
    <s v="M"/>
    <n v="60"/>
    <s v="Aberdeen Terrace"/>
    <s v="Southwold"/>
    <x v="816"/>
    <n v="44"/>
    <s v="D"/>
    <s v="Gigastuff"/>
    <n v="792"/>
    <n v="1496.8799999999999"/>
    <x v="1"/>
    <x v="8"/>
  </r>
  <r>
    <n v="1465"/>
    <s v="Sherwood"/>
    <s v="Fischer"/>
    <s v="Mr"/>
    <s v="M"/>
    <n v="30"/>
    <s v="Clancarty Road"/>
    <s v="Berkshire"/>
    <x v="348"/>
    <n v="86"/>
    <s v="C3"/>
    <s v="Ultrathing V3"/>
    <n v="2064"/>
    <n v="7203.3600000000006"/>
    <x v="0"/>
    <x v="5"/>
  </r>
  <r>
    <n v="1466"/>
    <s v="Tod"/>
    <s v="Dickerson"/>
    <s v="Mr"/>
    <s v="M"/>
    <n v="90"/>
    <s v="Loats Road"/>
    <s v="Bedford"/>
    <x v="4"/>
    <n v="46"/>
    <s v="A3"/>
    <s v="Megawidget L"/>
    <n v="1104"/>
    <n v="1755.3600000000001"/>
    <x v="2"/>
    <x v="4"/>
  </r>
  <r>
    <n v="1467"/>
    <s v="Earnest"/>
    <s v="Metcalf"/>
    <s v="Mr"/>
    <s v="M"/>
    <n v="30"/>
    <s v="Blewatin Row"/>
    <s v="Haddington"/>
    <x v="5"/>
    <n v="26"/>
    <s v="A3"/>
    <s v="Megawidget L"/>
    <n v="624"/>
    <n v="992.16000000000008"/>
    <x v="2"/>
    <x v="3"/>
  </r>
  <r>
    <n v="1468"/>
    <s v="Hayden"/>
    <s v="Cullen"/>
    <s v="Mr"/>
    <s v="M"/>
    <n v="60"/>
    <s v="Terrapin Road"/>
    <s v="Castle Douglas"/>
    <x v="287"/>
    <n v="85"/>
    <s v="C2"/>
    <s v="Ultrathing V2"/>
    <n v="1700"/>
    <n v="5083"/>
    <x v="2"/>
    <x v="10"/>
  </r>
  <r>
    <n v="1469"/>
    <s v="Raymond"/>
    <s v="Chatman"/>
    <s v="Mr"/>
    <s v="M"/>
    <n v="60"/>
    <s v="New Burlington"/>
    <s v="Newton Abbot"/>
    <x v="487"/>
    <n v="74"/>
    <s v="A1"/>
    <s v="Megawidget S"/>
    <n v="1776"/>
    <n v="1403.04"/>
    <x v="0"/>
    <x v="11"/>
  </r>
  <r>
    <n v="1470"/>
    <s v="Edgar"/>
    <s v="Hightower"/>
    <s v="Mr"/>
    <s v="M"/>
    <n v="30"/>
    <s v="Shacklowen Street"/>
    <s v="Uckfield"/>
    <x v="8"/>
    <n v="87"/>
    <s v="A1"/>
    <s v="Megawidget S"/>
    <n v="2088"/>
    <n v="1649.52"/>
    <x v="2"/>
    <x v="5"/>
  </r>
  <r>
    <n v="1471"/>
    <s v="Barry"/>
    <s v="Kim"/>
    <s v="Mr"/>
    <s v="M"/>
    <n v="30"/>
    <s v="Grove Green"/>
    <s v="Bridgwater"/>
    <x v="359"/>
    <n v="65"/>
    <s v="B"/>
    <s v="Hyperwotsit"/>
    <n v="1300"/>
    <n v="2612.9999999999995"/>
    <x v="0"/>
    <x v="5"/>
  </r>
  <r>
    <n v="1472"/>
    <s v="Eldon"/>
    <s v="Grady"/>
    <s v="Mr"/>
    <s v="M"/>
    <n v="90"/>
    <s v="Coney Burrows"/>
    <s v="Denny"/>
    <x v="406"/>
    <n v="58"/>
    <s v="B"/>
    <s v="Hyperwotsit"/>
    <n v="1160"/>
    <n v="2331.6"/>
    <x v="2"/>
    <x v="2"/>
  </r>
  <r>
    <n v="1473"/>
    <s v="Mary"/>
    <s v="Gibbs"/>
    <s v="Mr"/>
    <s v="M"/>
    <n v="60"/>
    <s v="Windsor Road"/>
    <s v="Warwickshire"/>
    <x v="177"/>
    <n v="34"/>
    <s v="C3"/>
    <s v="Ultrathing V3"/>
    <n v="816"/>
    <n v="2847.84"/>
    <x v="0"/>
    <x v="1"/>
  </r>
  <r>
    <n v="1474"/>
    <s v="Wilson"/>
    <s v="Haywood"/>
    <s v="Mr"/>
    <s v="M"/>
    <n v="60"/>
    <s v="Garrick Way"/>
    <s v="Port Talbot"/>
    <x v="696"/>
    <n v="83"/>
    <s v="E"/>
    <s v="Superwossname"/>
    <n v="1660"/>
    <n v="5162.5999999999995"/>
    <x v="1"/>
    <x v="10"/>
  </r>
  <r>
    <n v="1475"/>
    <s v="Boris"/>
    <s v="Bonilla"/>
    <s v="Mr"/>
    <s v="M"/>
    <n v="60"/>
    <s v="Hargood Road"/>
    <s v="Fareham"/>
    <x v="689"/>
    <n v="78"/>
    <s v="B"/>
    <s v="Hyperwotsit"/>
    <n v="1560"/>
    <n v="3135.5999999999995"/>
    <x v="2"/>
    <x v="6"/>
  </r>
  <r>
    <n v="1476"/>
    <s v="Ted"/>
    <s v="Hanks"/>
    <s v="Mr"/>
    <s v="M"/>
    <n v="90"/>
    <s v="Foxley Close"/>
    <s v="Kingswinford"/>
    <x v="817"/>
    <n v="54"/>
    <s v="A1"/>
    <s v="Megawidget S"/>
    <n v="1296"/>
    <n v="1023.84"/>
    <x v="0"/>
    <x v="2"/>
  </r>
  <r>
    <n v="1477"/>
    <s v="Noe"/>
    <s v="Cohen"/>
    <s v="Mr"/>
    <s v="M"/>
    <n v="90"/>
    <s v="Valley Drive"/>
    <s v="Enfield"/>
    <x v="796"/>
    <n v="48"/>
    <s v="C2"/>
    <s v="Ultrathing V2"/>
    <n v="960"/>
    <n v="2870.4"/>
    <x v="2"/>
    <x v="5"/>
  </r>
  <r>
    <n v="1478"/>
    <s v="Wm"/>
    <s v="Hutchins"/>
    <s v="Mr"/>
    <s v="M"/>
    <n v="60"/>
    <s v="Wolffe Gardens"/>
    <s v="Kilwinning"/>
    <x v="275"/>
    <n v="10"/>
    <s v="A3"/>
    <s v="Megawidget L"/>
    <n v="240"/>
    <n v="381.6"/>
    <x v="1"/>
    <x v="7"/>
  </r>
  <r>
    <n v="1479"/>
    <s v="Burt"/>
    <s v="North"/>
    <s v="Mr"/>
    <s v="M"/>
    <n v="30"/>
    <s v="Princes Gate"/>
    <s v="Pentraeth"/>
    <x v="646"/>
    <n v="50"/>
    <s v="A3"/>
    <s v="Megawidget L"/>
    <n v="1200"/>
    <n v="1908"/>
    <x v="2"/>
    <x v="4"/>
  </r>
  <r>
    <n v="1480"/>
    <s v="Quinton"/>
    <s v="Dickerson"/>
    <s v="Mr"/>
    <s v="M"/>
    <n v="90"/>
    <s v="Saunders Terrace"/>
    <s v="Helston"/>
    <x v="317"/>
    <n v="17"/>
    <s v="C3"/>
    <s v="Ultrathing V3"/>
    <n v="408"/>
    <n v="1423.92"/>
    <x v="0"/>
    <x v="7"/>
  </r>
  <r>
    <n v="1481"/>
    <s v="Andrew"/>
    <s v="Shearer"/>
    <s v="Mr"/>
    <s v="M"/>
    <n v="90"/>
    <s v="Dutch Yard"/>
    <s v="Basildon"/>
    <x v="387"/>
    <n v="91"/>
    <s v="D"/>
    <s v="Gigastuff"/>
    <n v="1638"/>
    <n v="3095.8199999999997"/>
    <x v="0"/>
    <x v="6"/>
  </r>
  <r>
    <n v="1482"/>
    <s v="Dion"/>
    <s v="Koch"/>
    <s v="Mr"/>
    <s v="M"/>
    <n v="90"/>
    <s v="Fife Court"/>
    <s v="Arrochar"/>
    <x v="692"/>
    <n v="65"/>
    <s v="C1"/>
    <s v="Ultrathing V1"/>
    <n v="1105"/>
    <n v="2198.9499999999998"/>
    <x v="1"/>
    <x v="7"/>
  </r>
  <r>
    <n v="1483"/>
    <s v="Heriberto"/>
    <s v="Rivera"/>
    <s v="Mr"/>
    <s v="M"/>
    <n v="60"/>
    <s v="Princes Garden"/>
    <s v="Wylam"/>
    <x v="200"/>
    <n v="31"/>
    <s v="A1"/>
    <s v="Megawidget S"/>
    <n v="744"/>
    <n v="587.76"/>
    <x v="1"/>
    <x v="3"/>
  </r>
  <r>
    <n v="1484"/>
    <s v="Theodore"/>
    <s v="Ward"/>
    <s v="Mr"/>
    <s v="M"/>
    <n v="30"/>
    <s v="Rochester Road"/>
    <s v="Crediton"/>
    <x v="483"/>
    <n v="90"/>
    <s v="C1"/>
    <s v="Ultrathing V1"/>
    <n v="1530"/>
    <n v="3044.7"/>
    <x v="0"/>
    <x v="4"/>
  </r>
  <r>
    <n v="1485"/>
    <s v="Sung"/>
    <s v="Logan"/>
    <s v="Mr"/>
    <s v="M"/>
    <n v="90"/>
    <s v="Holloway Road"/>
    <s v="Brentwood"/>
    <x v="610"/>
    <n v="75"/>
    <s v="E"/>
    <s v="Superwossname"/>
    <n v="1500"/>
    <n v="4665"/>
    <x v="2"/>
    <x v="5"/>
  </r>
  <r>
    <n v="1486"/>
    <s v="Alan"/>
    <s v="Abraham"/>
    <s v="Mr"/>
    <s v="M"/>
    <n v="60"/>
    <s v="Lumley Court"/>
    <s v="Tywyn"/>
    <x v="818"/>
    <n v="27"/>
    <s v="C3"/>
    <s v="Ultrathing V3"/>
    <n v="648"/>
    <n v="2261.52"/>
    <x v="0"/>
    <x v="0"/>
  </r>
  <r>
    <n v="1487"/>
    <s v="Pierre"/>
    <s v="Lange"/>
    <s v="Mr"/>
    <s v="M"/>
    <n v="30"/>
    <s v="Canon Beck"/>
    <s v="Kent"/>
    <x v="819"/>
    <n v="83"/>
    <s v="A3"/>
    <s v="Megawidget L"/>
    <n v="1992"/>
    <n v="3167.28"/>
    <x v="1"/>
    <x v="4"/>
  </r>
  <r>
    <n v="1488"/>
    <s v="Del"/>
    <s v="Snow"/>
    <s v="Mr"/>
    <s v="M"/>
    <n v="60"/>
    <s v="Patriot Row"/>
    <s v="Kilwinning"/>
    <x v="767"/>
    <n v="73"/>
    <s v="A1"/>
    <s v="Megawidget S"/>
    <n v="1752"/>
    <n v="1384.0800000000002"/>
    <x v="0"/>
    <x v="7"/>
  </r>
  <r>
    <n v="1489"/>
    <s v="George"/>
    <s v="Edwards"/>
    <s v="Mr"/>
    <s v="M"/>
    <n v="60"/>
    <s v="Todds Walk"/>
    <s v="Welling"/>
    <x v="820"/>
    <n v="4"/>
    <s v="A1"/>
    <s v="Megawidget S"/>
    <n v="96"/>
    <n v="75.84"/>
    <x v="1"/>
    <x v="6"/>
  </r>
  <r>
    <n v="1490"/>
    <s v="Erik"/>
    <s v="Sylvester"/>
    <s v="Mr"/>
    <s v="M"/>
    <n v="90"/>
    <s v="Rossmore Road"/>
    <s v="Dawlish"/>
    <x v="290"/>
    <n v="98"/>
    <s v="B"/>
    <s v="Hyperwotsit"/>
    <n v="1960"/>
    <n v="3939.5999999999995"/>
    <x v="0"/>
    <x v="7"/>
  </r>
  <r>
    <n v="1491"/>
    <s v="Leonard"/>
    <s v="Vaughan"/>
    <s v="Mr"/>
    <s v="M"/>
    <n v="90"/>
    <s v="Manor Gdns"/>
    <s v="Ely"/>
    <x v="278"/>
    <n v="35"/>
    <s v="C4"/>
    <s v="Ultrathing V4"/>
    <n v="840"/>
    <n v="3351.6000000000004"/>
    <x v="1"/>
    <x v="10"/>
  </r>
  <r>
    <n v="1492"/>
    <s v="Danilo"/>
    <s v="Small"/>
    <s v="Mr"/>
    <s v="M"/>
    <n v="90"/>
    <s v="Pleasent Row"/>
    <s v="Llandudno"/>
    <x v="318"/>
    <n v="61"/>
    <s v="E"/>
    <s v="Superwossname"/>
    <n v="1220"/>
    <n v="3794.2"/>
    <x v="0"/>
    <x v="0"/>
  </r>
  <r>
    <n v="1493"/>
    <s v="Eldon"/>
    <s v="Goff"/>
    <s v="Mr"/>
    <s v="M"/>
    <n v="60"/>
    <s v="Myatts Road"/>
    <s v="Sowerby Bridge"/>
    <x v="306"/>
    <n v="15"/>
    <s v="C3"/>
    <s v="Ultrathing V3"/>
    <n v="360"/>
    <n v="1256.4000000000001"/>
    <x v="2"/>
    <x v="0"/>
  </r>
  <r>
    <n v="1494"/>
    <s v="Sherman"/>
    <s v="Sosa"/>
    <s v="Mr"/>
    <s v="M"/>
    <n v="30"/>
    <s v="Ivy Villas"/>
    <s v="Surbiton"/>
    <x v="821"/>
    <n v="60"/>
    <s v="C3"/>
    <s v="Ultrathing V3"/>
    <n v="1440"/>
    <n v="5025.6000000000004"/>
    <x v="2"/>
    <x v="11"/>
  </r>
  <r>
    <n v="1495"/>
    <s v="Louie"/>
    <s v="Fields"/>
    <s v="Mr"/>
    <s v="M"/>
    <n v="30"/>
    <s v="Topmast Point"/>
    <s v="Alfreton"/>
    <x v="822"/>
    <n v="26"/>
    <s v="C3"/>
    <s v="Ultrathing V3"/>
    <n v="624"/>
    <n v="2177.7600000000002"/>
    <x v="0"/>
    <x v="11"/>
  </r>
  <r>
    <n v="1496"/>
    <s v="Robert"/>
    <s v="Michaud"/>
    <s v="Mr"/>
    <s v="M"/>
    <n v="90"/>
    <s v="Canon Street"/>
    <s v="East Sussex"/>
    <x v="814"/>
    <n v="6"/>
    <s v="A2"/>
    <s v="Megawidget M"/>
    <n v="144"/>
    <n v="171.35999999999999"/>
    <x v="2"/>
    <x v="6"/>
  </r>
  <r>
    <n v="1497"/>
    <s v="Dale"/>
    <s v="Shields"/>
    <s v="Mr"/>
    <s v="M"/>
    <n v="60"/>
    <s v="Shenton Street"/>
    <s v="Talybont"/>
    <x v="740"/>
    <n v="39"/>
    <s v="A2"/>
    <s v="Megawidget M"/>
    <n v="936"/>
    <n v="1113.8399999999999"/>
    <x v="2"/>
    <x v="8"/>
  </r>
  <r>
    <n v="1498"/>
    <s v="Abdul"/>
    <s v="Marshall"/>
    <s v="Mr"/>
    <s v="M"/>
    <n v="30"/>
    <s v="Cobbett Road"/>
    <s v="Littlehampton"/>
    <x v="492"/>
    <n v="19"/>
    <s v="C4"/>
    <s v="Ultrathing V4"/>
    <n v="456"/>
    <n v="1819.44"/>
    <x v="1"/>
    <x v="4"/>
  </r>
  <r>
    <n v="1499"/>
    <s v="Hubert"/>
    <s v="Parham"/>
    <s v="Mr"/>
    <s v="M"/>
    <n v="60"/>
    <s v="Smythe Street"/>
    <s v="Llanwrda"/>
    <x v="675"/>
    <n v="63"/>
    <s v="A3"/>
    <s v="Megawidget L"/>
    <n v="1512"/>
    <n v="2404.08"/>
    <x v="2"/>
    <x v="7"/>
  </r>
  <r>
    <n v="1500"/>
    <s v="Marcel"/>
    <s v="Hutchison"/>
    <s v="Mr"/>
    <s v="M"/>
    <n v="30"/>
    <s v="Barton Rents"/>
    <s v="Ledbury"/>
    <x v="572"/>
    <n v="56"/>
    <s v="C4"/>
    <s v="Ultrathing V4"/>
    <n v="1344"/>
    <n v="5362.56"/>
    <x v="1"/>
    <x v="6"/>
  </r>
  <r>
    <n v="1501"/>
    <s v="Rolando"/>
    <s v="Bragg"/>
    <s v="Mr"/>
    <s v="M"/>
    <n v="30"/>
    <s v="Blacktree Mews"/>
    <s v="South Glamorgan"/>
    <x v="592"/>
    <n v="44"/>
    <s v="A1"/>
    <s v="Megawidget S"/>
    <n v="1056"/>
    <n v="834.24"/>
    <x v="1"/>
    <x v="7"/>
  </r>
  <r>
    <n v="1502"/>
    <s v="Alphonso"/>
    <s v="Post"/>
    <s v="Mr"/>
    <s v="M"/>
    <n v="60"/>
    <s v="Thursley Gardens"/>
    <s v="Corrour"/>
    <x v="295"/>
    <n v="56"/>
    <s v="D"/>
    <s v="Gigastuff"/>
    <n v="1008"/>
    <n v="1905.12"/>
    <x v="0"/>
    <x v="0"/>
  </r>
  <r>
    <n v="1503"/>
    <s v="Lloyd"/>
    <s v="Bynum"/>
    <s v="Mr"/>
    <s v="M"/>
    <n v="60"/>
    <s v="Great Western"/>
    <s v="Penicuik"/>
    <x v="715"/>
    <n v="66"/>
    <s v="C2"/>
    <s v="Ultrathing V2"/>
    <n v="1320"/>
    <n v="3946.8"/>
    <x v="0"/>
    <x v="6"/>
  </r>
  <r>
    <n v="1504"/>
    <s v="Henry"/>
    <s v="Connor"/>
    <s v="Mr"/>
    <s v="M"/>
    <n v="60"/>
    <s v="Oakleigh Road"/>
    <s v="Fairford"/>
    <x v="697"/>
    <n v="16"/>
    <s v="A1"/>
    <s v="Megawidget S"/>
    <n v="384"/>
    <n v="303.36"/>
    <x v="0"/>
    <x v="5"/>
  </r>
  <r>
    <n v="1505"/>
    <s v="Mac"/>
    <s v="Abernathy"/>
    <s v="Mr"/>
    <s v="M"/>
    <n v="60"/>
    <s v="Doveridge Terrace"/>
    <s v="Gainsborough"/>
    <x v="638"/>
    <n v="89"/>
    <s v="A3"/>
    <s v="Megawidget L"/>
    <n v="2136"/>
    <n v="3396.2400000000002"/>
    <x v="0"/>
    <x v="9"/>
  </r>
  <r>
    <n v="1506"/>
    <s v="Reid"/>
    <s v="Frank"/>
    <s v="Mr"/>
    <s v="M"/>
    <n v="90"/>
    <s v="Heddon Court"/>
    <s v="Immingham"/>
    <x v="645"/>
    <n v="83"/>
    <s v="E"/>
    <s v="Superwossname"/>
    <n v="1660"/>
    <n v="5162.5999999999995"/>
    <x v="2"/>
    <x v="10"/>
  </r>
  <r>
    <n v="1507"/>
    <s v="Rolland"/>
    <s v="Wheeler"/>
    <s v="Mr"/>
    <s v="M"/>
    <n v="90"/>
    <s v="Kildare Walk"/>
    <s v="Girvan"/>
    <x v="565"/>
    <n v="17"/>
    <s v="C2"/>
    <s v="Ultrathing V2"/>
    <n v="340"/>
    <n v="1016.6"/>
    <x v="2"/>
    <x v="5"/>
  </r>
  <r>
    <n v="1508"/>
    <s v="Louie"/>
    <s v="Lehman"/>
    <s v="Mr"/>
    <s v="M"/>
    <n v="30"/>
    <s v="Turpins Yard"/>
    <s v="Rhosneigr"/>
    <x v="217"/>
    <n v="88"/>
    <s v="C1"/>
    <s v="Ultrathing V1"/>
    <n v="1496"/>
    <n v="2977.04"/>
    <x v="0"/>
    <x v="10"/>
  </r>
  <r>
    <n v="1509"/>
    <s v="Otis"/>
    <s v="Jewell"/>
    <s v="Mr"/>
    <s v="M"/>
    <n v="90"/>
    <s v="Plover Way"/>
    <s v="Kilmacolm"/>
    <x v="687"/>
    <n v="72"/>
    <s v="A3"/>
    <s v="Megawidget L"/>
    <n v="1728"/>
    <n v="2747.52"/>
    <x v="0"/>
    <x v="4"/>
  </r>
  <r>
    <n v="1510"/>
    <s v="Guadalupe"/>
    <s v="Hartman"/>
    <s v="Mr"/>
    <s v="M"/>
    <n v="30"/>
    <s v="Cock-and-Hoop Yard"/>
    <s v="Hailsham"/>
    <x v="348"/>
    <n v="86"/>
    <s v="A1"/>
    <s v="Megawidget S"/>
    <n v="2064"/>
    <n v="1630.5600000000002"/>
    <x v="0"/>
    <x v="5"/>
  </r>
  <r>
    <n v="1511"/>
    <s v="Hank"/>
    <s v="BRIGHT"/>
    <s v="Mr"/>
    <s v="M"/>
    <n v="60"/>
    <s v="Foxham Road"/>
    <s v="Loanhead"/>
    <x v="513"/>
    <n v="15"/>
    <s v="D"/>
    <s v="Gigastuff"/>
    <n v="270"/>
    <n v="510.29999999999995"/>
    <x v="2"/>
    <x v="7"/>
  </r>
  <r>
    <n v="1512"/>
    <s v="Francesco"/>
    <s v="Pena"/>
    <s v="Mr"/>
    <s v="M"/>
    <n v="60"/>
    <s v="Waterfall Close"/>
    <s v="Seascale"/>
    <x v="817"/>
    <n v="32"/>
    <s v="D"/>
    <s v="Gigastuff"/>
    <n v="576"/>
    <n v="1088.6399999999999"/>
    <x v="0"/>
    <x v="2"/>
  </r>
  <r>
    <n v="1513"/>
    <s v="Wilburn"/>
    <s v="Stafford"/>
    <s v="Dr"/>
    <s v="M"/>
    <n v="30"/>
    <s v="Springfield Rise"/>
    <s v="Sheringham"/>
    <x v="681"/>
    <n v="76"/>
    <s v="E"/>
    <s v="Superwossname"/>
    <n v="1520"/>
    <n v="4727.2"/>
    <x v="1"/>
    <x v="8"/>
  </r>
  <r>
    <n v="1514"/>
    <s v="Gerardo"/>
    <s v="Ames"/>
    <s v="Mr"/>
    <s v="M"/>
    <n v="30"/>
    <s v="Kingsman Street"/>
    <s v="Kinlochleven"/>
    <x v="155"/>
    <n v="78"/>
    <s v="A3"/>
    <s v="Megawidget L"/>
    <n v="1872"/>
    <n v="2976.48"/>
    <x v="0"/>
    <x v="3"/>
  </r>
  <r>
    <n v="1515"/>
    <s v="Bradly"/>
    <s v="Kern"/>
    <s v="Mr"/>
    <s v="M"/>
    <n v="60"/>
    <s v="Whites Yard"/>
    <s v="Limavady"/>
    <x v="118"/>
    <n v="20"/>
    <s v="E"/>
    <s v="Superwossname"/>
    <n v="400"/>
    <n v="1244"/>
    <x v="2"/>
    <x v="7"/>
  </r>
  <r>
    <n v="1516"/>
    <s v="Lynn"/>
    <s v="Arredondo"/>
    <s v="Mr"/>
    <s v="M"/>
    <n v="60"/>
    <s v="Milmrd Road"/>
    <s v="East Sussex"/>
    <x v="739"/>
    <n v="2"/>
    <s v="D"/>
    <s v="Gigastuff"/>
    <n v="36"/>
    <n v="68.039999999999992"/>
    <x v="2"/>
    <x v="8"/>
  </r>
  <r>
    <n v="1517"/>
    <s v="Dennis"/>
    <s v="Landry"/>
    <s v="Mr"/>
    <s v="M"/>
    <n v="30"/>
    <s v="Mylne Street"/>
    <s v="Rushden"/>
    <x v="328"/>
    <n v="28"/>
    <s v="A1"/>
    <s v="Megawidget S"/>
    <n v="672"/>
    <n v="530.88"/>
    <x v="0"/>
    <x v="4"/>
  </r>
  <r>
    <n v="1518"/>
    <s v="Silas"/>
    <s v="Roberts"/>
    <s v="Mr"/>
    <s v="M"/>
    <n v="30"/>
    <s v="Bouverie Mews"/>
    <s v="Lybster"/>
    <x v="582"/>
    <n v="47"/>
    <s v="B"/>
    <s v="Hyperwotsit"/>
    <n v="940"/>
    <n v="1889.3999999999999"/>
    <x v="1"/>
    <x v="11"/>
  </r>
  <r>
    <n v="1519"/>
    <s v="Wendell"/>
    <s v="Dunbar"/>
    <s v="Mr"/>
    <s v="M"/>
    <n v="90"/>
    <s v="Platt Terrace"/>
    <s v="Guildford"/>
    <x v="376"/>
    <n v="9"/>
    <s v="A3"/>
    <s v="Megawidget L"/>
    <n v="216"/>
    <n v="343.44"/>
    <x v="1"/>
    <x v="9"/>
  </r>
  <r>
    <n v="1520"/>
    <s v="Morgan"/>
    <s v="Duvall"/>
    <s v="Mr"/>
    <s v="M"/>
    <n v="30"/>
    <s v="Winters Square"/>
    <s v="Strome Ferry"/>
    <x v="690"/>
    <n v="7"/>
    <s v="E"/>
    <s v="Superwossname"/>
    <n v="140"/>
    <n v="435.4"/>
    <x v="1"/>
    <x v="4"/>
  </r>
  <r>
    <n v="1521"/>
    <s v="Chance"/>
    <s v="Benjamin"/>
    <s v="Mr"/>
    <s v="M"/>
    <n v="30"/>
    <s v="Cook Hill"/>
    <s v="Bourne End"/>
    <x v="729"/>
    <n v="40"/>
    <s v="C4"/>
    <s v="Ultrathing V4"/>
    <n v="960"/>
    <n v="3830.4"/>
    <x v="0"/>
    <x v="3"/>
  </r>
  <r>
    <n v="1522"/>
    <s v="Darrell"/>
    <s v="Eldridge"/>
    <s v="Mr"/>
    <s v="M"/>
    <n v="30"/>
    <s v="Plantain Court"/>
    <s v="Crickhowell"/>
    <x v="800"/>
    <n v="11"/>
    <s v="C1"/>
    <s v="Ultrathing V1"/>
    <n v="187"/>
    <n v="372.13"/>
    <x v="1"/>
    <x v="4"/>
  </r>
  <r>
    <n v="1523"/>
    <s v="Mervin"/>
    <s v="Shipman"/>
    <s v="Mr"/>
    <s v="M"/>
    <n v="30"/>
    <s v="Ruskin Close"/>
    <s v="Wingate"/>
    <x v="253"/>
    <n v="22"/>
    <s v="E"/>
    <s v="Superwossname"/>
    <n v="440"/>
    <n v="1368.3999999999999"/>
    <x v="1"/>
    <x v="1"/>
  </r>
  <r>
    <n v="1524"/>
    <s v="Pete"/>
    <s v="Evans"/>
    <s v="Mr"/>
    <s v="M"/>
    <n v="30"/>
    <s v="Sandlings Close"/>
    <s v="Romford"/>
    <x v="713"/>
    <n v="58"/>
    <s v="A1"/>
    <s v="Megawidget S"/>
    <n v="1392"/>
    <n v="1099.68"/>
    <x v="1"/>
    <x v="5"/>
  </r>
  <r>
    <n v="1525"/>
    <s v="Shelby"/>
    <s v="Madden"/>
    <s v="Mr"/>
    <s v="M"/>
    <n v="30"/>
    <s v="Cunard Crescent"/>
    <s v="Saundersfoot"/>
    <x v="618"/>
    <n v="67"/>
    <s v="E"/>
    <s v="Superwossname"/>
    <n v="1340"/>
    <n v="4167.3999999999996"/>
    <x v="2"/>
    <x v="8"/>
  </r>
  <r>
    <n v="1526"/>
    <s v="Quincy"/>
    <s v="Raymond"/>
    <s v="Mr"/>
    <s v="M"/>
    <n v="30"/>
    <s v="Kennet Wharf"/>
    <s v="Burton-On-Trent"/>
    <x v="823"/>
    <n v="60"/>
    <s v="A3"/>
    <s v="Megawidget L"/>
    <n v="1440"/>
    <n v="2289.6"/>
    <x v="1"/>
    <x v="8"/>
  </r>
  <r>
    <n v="1527"/>
    <s v="Wilfred"/>
    <s v="Grady"/>
    <s v="Mr"/>
    <s v="M"/>
    <n v="60"/>
    <s v="Oxford Market"/>
    <s v="Cornhill-On-Tweed"/>
    <x v="824"/>
    <n v="12"/>
    <s v="A1"/>
    <s v="Megawidget S"/>
    <n v="288"/>
    <n v="227.52"/>
    <x v="2"/>
    <x v="7"/>
  </r>
  <r>
    <n v="1528"/>
    <s v="Sheldon"/>
    <s v="Burr"/>
    <s v="Mr"/>
    <s v="M"/>
    <n v="60"/>
    <s v="Abbey Wood"/>
    <s v="Daventry"/>
    <x v="752"/>
    <n v="18"/>
    <s v="E"/>
    <s v="Superwossname"/>
    <n v="360"/>
    <n v="1119.5999999999999"/>
    <x v="2"/>
    <x v="0"/>
  </r>
  <r>
    <n v="1529"/>
    <s v="Deandre"/>
    <s v="Barrera"/>
    <s v="Mr"/>
    <s v="M"/>
    <n v="90"/>
    <s v="Homewood Gdns"/>
    <s v="Cardigan"/>
    <x v="93"/>
    <n v="50"/>
    <s v="D"/>
    <s v="Gigastuff"/>
    <n v="900"/>
    <n v="1701"/>
    <x v="0"/>
    <x v="11"/>
  </r>
  <r>
    <n v="1530"/>
    <s v="Sylvester"/>
    <s v="Inman"/>
    <s v="Mr"/>
    <s v="M"/>
    <n v="90"/>
    <s v="Maritime Alms"/>
    <s v="Lanarkshire"/>
    <x v="719"/>
    <n v="16"/>
    <s v="C2"/>
    <s v="Ultrathing V2"/>
    <n v="320"/>
    <n v="956.80000000000007"/>
    <x v="1"/>
    <x v="2"/>
  </r>
  <r>
    <n v="1531"/>
    <s v="Hollis"/>
    <s v="Sorensen"/>
    <s v="Mr"/>
    <s v="M"/>
    <n v="90"/>
    <s v="Roland Mews"/>
    <s v="Bicester"/>
    <x v="692"/>
    <n v="96"/>
    <s v="B"/>
    <s v="Hyperwotsit"/>
    <n v="1920"/>
    <n v="3859.2"/>
    <x v="1"/>
    <x v="7"/>
  </r>
  <r>
    <n v="1532"/>
    <s v="Carroll"/>
    <s v="Presley"/>
    <s v="Mr"/>
    <s v="M"/>
    <n v="60"/>
    <s v="Dorcas Terrace"/>
    <s v="Golspie"/>
    <x v="694"/>
    <n v="50"/>
    <s v="A3"/>
    <s v="Megawidget L"/>
    <n v="1200"/>
    <n v="1908"/>
    <x v="2"/>
    <x v="2"/>
  </r>
  <r>
    <n v="1533"/>
    <s v="Bert"/>
    <s v="Holloway"/>
    <s v="Mr"/>
    <s v="male"/>
    <n v="90"/>
    <s v="Chetwynd Villas"/>
    <s v="Haslemere"/>
    <x v="825"/>
    <n v="71"/>
    <s v="C1"/>
    <s v="Ultrathing V1"/>
    <n v="1207"/>
    <n v="2401.9299999999998"/>
    <x v="1"/>
    <x v="4"/>
  </r>
  <r>
    <n v="1534"/>
    <s v="Fermin"/>
    <s v="Hogan"/>
    <s v="Mr"/>
    <s v="M"/>
    <n v="90"/>
    <s v="Lockwood Road"/>
    <s v="Ventnor"/>
    <x v="395"/>
    <n v="72"/>
    <s v="A2"/>
    <s v="Megawidget M"/>
    <n v="1728"/>
    <n v="2056.3199999999997"/>
    <x v="1"/>
    <x v="10"/>
  </r>
  <r>
    <n v="1535"/>
    <s v="Harlan"/>
    <s v="Fisher"/>
    <s v="Mr"/>
    <s v="M"/>
    <n v="90"/>
    <s v="Percy Mews"/>
    <s v="Bampton"/>
    <x v="624"/>
    <n v="10"/>
    <s v="C2"/>
    <s v="Ultrathing V2"/>
    <n v="200"/>
    <n v="598"/>
    <x v="0"/>
    <x v="11"/>
  </r>
  <r>
    <n v="1536"/>
    <s v="Buford"/>
    <s v="Price"/>
    <s v="Mr"/>
    <s v="M"/>
    <n v="90"/>
    <s v="Irongate Wharf"/>
    <s v="Scunthorpe"/>
    <x v="826"/>
    <n v="68"/>
    <s v="D"/>
    <s v="Gigastuff"/>
    <n v="1224"/>
    <n v="2313.3599999999997"/>
    <x v="2"/>
    <x v="0"/>
  </r>
  <r>
    <n v="1537"/>
    <s v="Trent"/>
    <s v="Overton"/>
    <s v="Mr"/>
    <s v="M"/>
    <n v="90"/>
    <s v="Soames Place"/>
    <s v="West Sussex"/>
    <x v="232"/>
    <n v="100"/>
    <s v="A3"/>
    <s v="Megawidget L"/>
    <n v="2400"/>
    <n v="3816"/>
    <x v="0"/>
    <x v="6"/>
  </r>
  <r>
    <n v="1538"/>
    <s v="Omar"/>
    <s v="Boyle"/>
    <s v="Mr"/>
    <s v="M"/>
    <n v="90"/>
    <s v="Virginia Street"/>
    <s v="Achnasheen"/>
    <x v="807"/>
    <n v="52"/>
    <s v="D"/>
    <s v="Gigastuff"/>
    <n v="936"/>
    <n v="1769.04"/>
    <x v="0"/>
    <x v="3"/>
  </r>
  <r>
    <n v="1539"/>
    <s v="Elmo"/>
    <s v="Costa"/>
    <s v="Mr"/>
    <s v="M"/>
    <n v="30"/>
    <s v="Abbey Villas"/>
    <s v="Ilminster"/>
    <x v="827"/>
    <n v="46"/>
    <s v="A1"/>
    <s v="Megawidget S"/>
    <n v="1104"/>
    <n v="872.16000000000008"/>
    <x v="2"/>
    <x v="3"/>
  </r>
  <r>
    <n v="1540"/>
    <s v="Jimmie"/>
    <s v="Tovar"/>
    <s v="Dr"/>
    <s v="M"/>
    <n v="60"/>
    <s v="Chestnut Avenue"/>
    <s v="Sandringham"/>
    <x v="101"/>
    <n v="91"/>
    <s v="E"/>
    <s v="Superwossname"/>
    <n v="1820"/>
    <n v="5660.2"/>
    <x v="1"/>
    <x v="0"/>
  </r>
  <r>
    <n v="1541"/>
    <s v="Omar"/>
    <s v="Plummer"/>
    <s v="Mr"/>
    <s v="M"/>
    <n v="90"/>
    <s v="Field Mead"/>
    <s v="Otley"/>
    <x v="500"/>
    <n v="47"/>
    <s v="C1"/>
    <s v="Ultrathing V1"/>
    <n v="799"/>
    <n v="1590.01"/>
    <x v="0"/>
    <x v="9"/>
  </r>
  <r>
    <n v="1542"/>
    <s v="Frank"/>
    <s v="Kaplan"/>
    <s v="Mr"/>
    <s v="M"/>
    <n v="30"/>
    <s v="Pembury Close"/>
    <s v="Benfleet"/>
    <x v="228"/>
    <n v="54"/>
    <s v="A1"/>
    <s v="Megawidget S"/>
    <n v="1296"/>
    <n v="1023.84"/>
    <x v="1"/>
    <x v="5"/>
  </r>
  <r>
    <n v="1543"/>
    <s v="Alexis"/>
    <s v="Avila"/>
    <s v="Mr"/>
    <s v="M"/>
    <n v="30"/>
    <s v="Inkerman Road"/>
    <s v="Beith"/>
    <x v="315"/>
    <n v="15"/>
    <s v="B"/>
    <s v="Hyperwotsit"/>
    <n v="300"/>
    <n v="602.99999999999989"/>
    <x v="2"/>
    <x v="11"/>
  </r>
  <r>
    <n v="1544"/>
    <s v="Angelo"/>
    <s v="Moore"/>
    <s v="Mr"/>
    <s v="M"/>
    <n v="60"/>
    <s v="Carina Mews"/>
    <s v="Holywood"/>
    <x v="340"/>
    <n v="86"/>
    <s v="D"/>
    <s v="Gigastuff"/>
    <n v="1548"/>
    <n v="2925.72"/>
    <x v="2"/>
    <x v="11"/>
  </r>
  <r>
    <n v="1545"/>
    <s v="Blair"/>
    <s v="Weiss"/>
    <s v="Mr"/>
    <s v="M"/>
    <n v="30"/>
    <s v="Serles Place"/>
    <s v="Cowbridge"/>
    <x v="768"/>
    <n v="9"/>
    <s v="C1"/>
    <s v="Ultrathing V1"/>
    <n v="153"/>
    <n v="304.46999999999997"/>
    <x v="0"/>
    <x v="0"/>
  </r>
  <r>
    <n v="1546"/>
    <s v="Domingo"/>
    <s v="Alfaro"/>
    <s v="Mr"/>
    <s v="male"/>
    <n v="90"/>
    <s v="Sapphire Close"/>
    <s v="Boncath"/>
    <x v="828"/>
    <n v="4"/>
    <s v="C3"/>
    <s v="Ultrathing V3"/>
    <n v="96"/>
    <n v="335.04"/>
    <x v="0"/>
    <x v="3"/>
  </r>
  <r>
    <n v="1547"/>
    <s v="Nicolas"/>
    <s v="Keen"/>
    <s v="Mr"/>
    <s v="M"/>
    <n v="60"/>
    <s v="Sheridan Walk"/>
    <s v="Berkshire"/>
    <x v="488"/>
    <n v="92"/>
    <s v="C1"/>
    <s v="Ultrathing V1"/>
    <n v="1564"/>
    <n v="3112.36"/>
    <x v="0"/>
    <x v="3"/>
  </r>
  <r>
    <n v="1548"/>
    <s v="Mickey"/>
    <s v="Howell"/>
    <s v="Mr"/>
    <s v="M"/>
    <n v="30"/>
    <s v="The Baulk"/>
    <s v="Stowmarket"/>
    <x v="307"/>
    <n v="23"/>
    <s v="A1"/>
    <s v="Megawidget S"/>
    <n v="552"/>
    <n v="436.08000000000004"/>
    <x v="2"/>
    <x v="2"/>
  </r>
  <r>
    <n v="1549"/>
    <s v="Karl"/>
    <s v="Langford"/>
    <s v="Mr"/>
    <s v="M"/>
    <n v="60"/>
    <s v="St Martin"/>
    <s v="New Milton"/>
    <x v="101"/>
    <n v="24"/>
    <s v="D"/>
    <s v="Gigastuff"/>
    <n v="432"/>
    <n v="816.4799999999999"/>
    <x v="1"/>
    <x v="0"/>
  </r>
  <r>
    <n v="1550"/>
    <s v="Javier"/>
    <s v="Bond"/>
    <s v="Mr"/>
    <s v="M"/>
    <n v="60"/>
    <s v="Marlborough Row"/>
    <s v="Llanerchymedd"/>
    <x v="550"/>
    <n v="3"/>
    <s v="A1"/>
    <s v="Megawidget S"/>
    <n v="72"/>
    <n v="56.88"/>
    <x v="1"/>
    <x v="0"/>
  </r>
  <r>
    <n v="1551"/>
    <s v="Richie"/>
    <s v="Mims"/>
    <s v="Mr"/>
    <s v="M"/>
    <n v="90"/>
    <s v="Westrow"/>
    <s v="Dornoch"/>
    <x v="829"/>
    <n v="65"/>
    <s v="B"/>
    <s v="Hyperwotsit"/>
    <n v="1300"/>
    <n v="2612.9999999999995"/>
    <x v="0"/>
    <x v="0"/>
  </r>
  <r>
    <n v="1552"/>
    <s v="Alva"/>
    <s v="Duncan"/>
    <s v="Mr"/>
    <s v="M"/>
    <n v="90"/>
    <s v="Alfred Street"/>
    <s v="Bexley"/>
    <x v="201"/>
    <n v="23"/>
    <s v="B"/>
    <s v="Hyperwotsit"/>
    <n v="460"/>
    <n v="924.59999999999991"/>
    <x v="1"/>
    <x v="1"/>
  </r>
  <r>
    <n v="1553"/>
    <s v="Darin"/>
    <s v="Love"/>
    <s v="Mr"/>
    <s v="M"/>
    <n v="30"/>
    <s v="Caroline Mews"/>
    <s v="Bampton"/>
    <x v="463"/>
    <n v="18"/>
    <s v="A3"/>
    <s v="Megawidget L"/>
    <n v="432"/>
    <n v="686.88"/>
    <x v="2"/>
    <x v="7"/>
  </r>
  <r>
    <n v="1554"/>
    <s v="Millard"/>
    <s v="Adair"/>
    <s v="Mr"/>
    <s v="M"/>
    <n v="60"/>
    <s v="Hewer Street"/>
    <s v="Biggar"/>
    <x v="830"/>
    <n v="79"/>
    <s v="D"/>
    <s v="Gigastuff"/>
    <n v="1422"/>
    <n v="2687.58"/>
    <x v="2"/>
    <x v="2"/>
  </r>
  <r>
    <n v="1555"/>
    <s v="Bryon"/>
    <s v="Sterling"/>
    <s v="Mr"/>
    <s v="M"/>
    <n v="60"/>
    <s v="Riverside Road"/>
    <s v="Kinross"/>
    <x v="538"/>
    <n v="85"/>
    <s v="E"/>
    <s v="Superwossname"/>
    <n v="1700"/>
    <n v="5287"/>
    <x v="0"/>
    <x v="8"/>
  </r>
  <r>
    <n v="1556"/>
    <s v="Ali"/>
    <s v="Otero"/>
    <s v="Mr"/>
    <s v="M"/>
    <n v="90"/>
    <s v="Wells Cottages"/>
    <s v="Hook"/>
    <x v="614"/>
    <n v="10"/>
    <s v="C2"/>
    <s v="Ultrathing V2"/>
    <n v="200"/>
    <n v="598"/>
    <x v="2"/>
    <x v="6"/>
  </r>
  <r>
    <n v="1557"/>
    <s v="Margarito"/>
    <s v="Chapman"/>
    <s v="Mr"/>
    <s v="M"/>
    <n v="60"/>
    <s v="Bective Villas"/>
    <s v="Grantham"/>
    <x v="629"/>
    <n v="58"/>
    <s v="A2"/>
    <s v="Megawidget M"/>
    <n v="1392"/>
    <n v="1656.48"/>
    <x v="0"/>
    <x v="10"/>
  </r>
  <r>
    <n v="1558"/>
    <s v="Seth"/>
    <s v="Hamilton"/>
    <s v="Mr"/>
    <s v="M"/>
    <n v="90"/>
    <s v="Cambridge Place"/>
    <s v="Christchurch"/>
    <x v="28"/>
    <n v="39"/>
    <s v="C1"/>
    <s v="Ultrathing V1"/>
    <n v="663"/>
    <n v="1319.37"/>
    <x v="1"/>
    <x v="6"/>
  </r>
  <r>
    <n v="1559"/>
    <s v="Jimmy"/>
    <s v="Street"/>
    <s v="Mr"/>
    <s v="M"/>
    <n v="30"/>
    <s v="Flitcroft Street"/>
    <s v="Castle Cary"/>
    <x v="20"/>
    <n v="22"/>
    <s v="C4"/>
    <s v="Ultrathing V4"/>
    <n v="528"/>
    <n v="2106.7200000000003"/>
    <x v="0"/>
    <x v="0"/>
  </r>
  <r>
    <n v="1560"/>
    <s v="Ronny"/>
    <s v="Fontenot"/>
    <s v="Mr"/>
    <s v="M"/>
    <n v="60"/>
    <s v="Doncaster Place"/>
    <s v="Meifod"/>
    <x v="831"/>
    <n v="57"/>
    <s v="E"/>
    <s v="Superwossname"/>
    <n v="1140"/>
    <n v="3545.3999999999996"/>
    <x v="2"/>
    <x v="3"/>
  </r>
  <r>
    <n v="1561"/>
    <s v="Trey"/>
    <s v="Lanier"/>
    <s v="Mr"/>
    <s v="M"/>
    <n v="60"/>
    <s v="Vassells Terrace"/>
    <s v="Dollar"/>
    <x v="559"/>
    <n v="97"/>
    <s v="C1"/>
    <s v="Ultrathing V1"/>
    <n v="1649"/>
    <n v="3281.5099999999998"/>
    <x v="1"/>
    <x v="6"/>
  </r>
  <r>
    <n v="1562"/>
    <s v="Hunter"/>
    <s v="Gibbons"/>
    <s v="Mr"/>
    <s v="M"/>
    <n v="90"/>
    <s v="Hill Villas"/>
    <s v="Bures"/>
    <x v="832"/>
    <n v="14"/>
    <s v="B"/>
    <s v="Hyperwotsit"/>
    <n v="280"/>
    <n v="562.79999999999995"/>
    <x v="1"/>
    <x v="7"/>
  </r>
  <r>
    <n v="1563"/>
    <s v="Jared"/>
    <s v="Manuel"/>
    <s v="Mr"/>
    <s v="M"/>
    <n v="60"/>
    <s v="Palmer Etrcet"/>
    <s v="Rowlands Gill"/>
    <x v="762"/>
    <n v="2"/>
    <s v="B"/>
    <s v="Hyperwotsit"/>
    <n v="40"/>
    <n v="80.399999999999991"/>
    <x v="0"/>
    <x v="2"/>
  </r>
  <r>
    <n v="1564"/>
    <s v="Ahmad"/>
    <s v="Bryan"/>
    <s v="Mr"/>
    <s v="M"/>
    <n v="30"/>
    <s v="Derwentwater Mansions"/>
    <s v="Leyburn"/>
    <x v="643"/>
    <n v="42"/>
    <s v="C4"/>
    <s v="Ultrathing V4"/>
    <n v="1008"/>
    <n v="4021.92"/>
    <x v="1"/>
    <x v="1"/>
  </r>
  <r>
    <n v="1565"/>
    <s v="Archie"/>
    <s v="Belanger"/>
    <s v="Mr"/>
    <s v="M"/>
    <n v="60"/>
    <s v="Oslo Square"/>
    <s v="Sowerby Bridge"/>
    <x v="781"/>
    <n v="31"/>
    <s v="D"/>
    <s v="Gigastuff"/>
    <n v="558"/>
    <n v="1054.6199999999999"/>
    <x v="0"/>
    <x v="4"/>
  </r>
  <r>
    <n v="1566"/>
    <s v="Lavern"/>
    <s v="Allison"/>
    <s v="Mr"/>
    <s v="M"/>
    <n v="90"/>
    <s v="Little Argyle"/>
    <s v="Stevenage"/>
    <x v="480"/>
    <n v="11"/>
    <s v="D"/>
    <s v="Gigastuff"/>
    <n v="198"/>
    <n v="374.21999999999997"/>
    <x v="2"/>
    <x v="10"/>
  </r>
  <r>
    <n v="1567"/>
    <s v="Dalton"/>
    <s v="Chamberlain"/>
    <s v="Mr"/>
    <s v="M"/>
    <n v="30"/>
    <s v="Benlomond Mews"/>
    <s v="Malmesbury"/>
    <x v="394"/>
    <n v="71"/>
    <s v="D"/>
    <s v="Gigastuff"/>
    <n v="1278"/>
    <n v="2415.42"/>
    <x v="2"/>
    <x v="0"/>
  </r>
  <r>
    <n v="1568"/>
    <s v="Wyatt"/>
    <s v="Hartman"/>
    <s v="Mr"/>
    <s v="M"/>
    <n v="90"/>
    <s v="Harglaze Terrace"/>
    <s v="Hook"/>
    <x v="579"/>
    <n v="91"/>
    <s v="C2"/>
    <s v="Ultrathing V2"/>
    <n v="1820"/>
    <n v="5441.8"/>
    <x v="1"/>
    <x v="0"/>
  </r>
  <r>
    <n v="1569"/>
    <s v="Jesus"/>
    <s v="Watkins"/>
    <s v="Mr"/>
    <s v="M"/>
    <n v="60"/>
    <s v="Foskett Road"/>
    <s v="Barnstaple"/>
    <x v="590"/>
    <n v="40"/>
    <s v="B"/>
    <s v="Hyperwotsit"/>
    <n v="800"/>
    <n v="1607.9999999999998"/>
    <x v="0"/>
    <x v="0"/>
  </r>
  <r>
    <n v="1570"/>
    <s v="Michael"/>
    <s v="Sanders"/>
    <s v="Mr"/>
    <s v="M"/>
    <n v="60"/>
    <s v="Mason Cottage"/>
    <s v="Cumbria"/>
    <x v="692"/>
    <n v="65"/>
    <s v="C1"/>
    <s v="Ultrathing V1"/>
    <n v="1105"/>
    <n v="2198.9499999999998"/>
    <x v="1"/>
    <x v="7"/>
  </r>
  <r>
    <n v="1571"/>
    <s v="Randal"/>
    <s v="Melton"/>
    <s v="Mr"/>
    <s v="M"/>
    <n v="60"/>
    <s v="Norfolk Street"/>
    <s v="Llanymynech"/>
    <x v="833"/>
    <n v="39"/>
    <s v="C3"/>
    <s v="Ultrathing V3"/>
    <n v="936"/>
    <n v="3266.6400000000003"/>
    <x v="2"/>
    <x v="10"/>
  </r>
  <r>
    <n v="1572"/>
    <s v="Michel"/>
    <s v="Boswell"/>
    <s v="Mr"/>
    <s v="M"/>
    <n v="90"/>
    <s v="Viaduct Cottages"/>
    <s v="Thames Ditton"/>
    <x v="557"/>
    <n v="36"/>
    <s v="A2"/>
    <s v="Megawidget M"/>
    <n v="864"/>
    <n v="1028.1599999999999"/>
    <x v="2"/>
    <x v="1"/>
  </r>
  <r>
    <n v="1573"/>
    <s v="Clark"/>
    <s v="Valentine"/>
    <s v="Mr"/>
    <s v="M"/>
    <n v="60"/>
    <s v="Lilac Close"/>
    <s v="Aberfeldy"/>
    <x v="834"/>
    <n v="47"/>
    <s v="D"/>
    <s v="Gigastuff"/>
    <n v="846"/>
    <n v="1598.9399999999998"/>
    <x v="2"/>
    <x v="4"/>
  </r>
  <r>
    <n v="1574"/>
    <s v="Cortez"/>
    <s v="Toney"/>
    <s v="Mr"/>
    <s v="M"/>
    <n v="90"/>
    <s v="Clements House"/>
    <s v="Banbury"/>
    <x v="245"/>
    <n v="87"/>
    <s v="A2"/>
    <s v="Megawidget M"/>
    <n v="2088"/>
    <n v="2484.7199999999998"/>
    <x v="1"/>
    <x v="3"/>
  </r>
  <r>
    <n v="1575"/>
    <s v="Maxwell"/>
    <s v="Mosley"/>
    <s v="Mr"/>
    <s v="M"/>
    <n v="60"/>
    <s v="Sybourn Street"/>
    <s v="Brockenhurst"/>
    <x v="427"/>
    <n v="28"/>
    <s v="C1"/>
    <s v="Ultrathing V1"/>
    <n v="476"/>
    <n v="947.24"/>
    <x v="2"/>
    <x v="11"/>
  </r>
  <r>
    <n v="1576"/>
    <s v="Harold"/>
    <s v="Hughes"/>
    <s v="Mr"/>
    <s v="M"/>
    <n v="90"/>
    <s v="Cheshire Close"/>
    <s v="Wallsend"/>
    <x v="526"/>
    <n v="54"/>
    <s v="C1"/>
    <s v="Ultrathing V1"/>
    <n v="918"/>
    <n v="1826.82"/>
    <x v="1"/>
    <x v="1"/>
  </r>
  <r>
    <n v="1577"/>
    <s v="Frederic"/>
    <s v="Walters"/>
    <s v="Mr"/>
    <s v="M"/>
    <n v="60"/>
    <s v="Warden Road"/>
    <s v="Coleraine"/>
    <x v="220"/>
    <n v="64"/>
    <s v="B"/>
    <s v="Hyperwotsit"/>
    <n v="1280"/>
    <n v="2572.7999999999997"/>
    <x v="0"/>
    <x v="4"/>
  </r>
  <r>
    <n v="1578"/>
    <s v="Moses"/>
    <s v="Stacy"/>
    <s v="Mr"/>
    <s v="M"/>
    <n v="60"/>
    <s v="Valetta Road"/>
    <s v="Poulton-Le-Fylde"/>
    <x v="835"/>
    <n v="17"/>
    <s v="C1"/>
    <s v="Ultrathing V1"/>
    <n v="289"/>
    <n v="575.11"/>
    <x v="1"/>
    <x v="2"/>
  </r>
  <r>
    <n v="1579"/>
    <s v="Jeffry"/>
    <s v="Marrero"/>
    <s v="Mr"/>
    <s v="M"/>
    <n v="60"/>
    <s v="Wycliffe Road"/>
    <s v="Buckhurst Hill"/>
    <x v="129"/>
    <n v="23"/>
    <s v="A2"/>
    <s v="Megawidget M"/>
    <n v="552"/>
    <n v="656.88"/>
    <x v="2"/>
    <x v="9"/>
  </r>
  <r>
    <n v="1580"/>
    <s v="Cedrick"/>
    <s v="Wall"/>
    <s v="Mr"/>
    <s v="M"/>
    <n v="60"/>
    <s v="Dutfield's Yard"/>
    <s v="Sowerby Bridge"/>
    <x v="617"/>
    <n v="30"/>
    <s v="C2"/>
    <s v="Ultrathing V2"/>
    <n v="600"/>
    <n v="1794.0000000000002"/>
    <x v="1"/>
    <x v="11"/>
  </r>
  <r>
    <n v="1581"/>
    <s v="Edgardo"/>
    <s v="Whitaker"/>
    <s v="Mr"/>
    <s v="M"/>
    <n v="60"/>
    <s v="Sheppard Street"/>
    <s v="Brentwood"/>
    <x v="394"/>
    <n v="39"/>
    <s v="A1"/>
    <s v="Megawidget S"/>
    <n v="936"/>
    <n v="739.44"/>
    <x v="2"/>
    <x v="0"/>
  </r>
  <r>
    <n v="1582"/>
    <s v="Collin"/>
    <s v="Bacon"/>
    <s v="Mr"/>
    <s v="M"/>
    <n v="90"/>
    <s v="Ruislip Street"/>
    <s v="Garndolbenmaen"/>
    <x v="456"/>
    <n v="67"/>
    <s v="C1"/>
    <s v="Ultrathing V1"/>
    <n v="1139"/>
    <n v="2266.61"/>
    <x v="0"/>
    <x v="10"/>
  </r>
  <r>
    <n v="1583"/>
    <s v="Wilbur"/>
    <s v="Randall"/>
    <s v="Mr"/>
    <s v="M"/>
    <n v="60"/>
    <s v="Nichol Terraces"/>
    <s v="Southam"/>
    <x v="836"/>
    <n v="27"/>
    <s v="A3"/>
    <s v="Megawidget L"/>
    <n v="648"/>
    <n v="1030.3200000000002"/>
    <x v="2"/>
    <x v="2"/>
  </r>
  <r>
    <n v="1584"/>
    <s v="Roosevelt"/>
    <s v="Thornton"/>
    <s v="Mr"/>
    <s v="M"/>
    <n v="90"/>
    <s v="Lindsey Street"/>
    <s v="Ardrossan"/>
    <x v="252"/>
    <n v="97"/>
    <s v="E"/>
    <s v="Superwossname"/>
    <n v="1940"/>
    <n v="6033.4"/>
    <x v="2"/>
    <x v="1"/>
  </r>
  <r>
    <n v="1585"/>
    <s v="Kendrick"/>
    <s v="Mcclure"/>
    <s v="Mr"/>
    <s v="M"/>
    <n v="60"/>
    <s v="Horseshoe Court"/>
    <s v="Leominster"/>
    <x v="610"/>
    <n v="13"/>
    <s v="A3"/>
    <s v="Megawidget L"/>
    <n v="312"/>
    <n v="496.08000000000004"/>
    <x v="2"/>
    <x v="5"/>
  </r>
  <r>
    <n v="1586"/>
    <s v="Kevin"/>
    <s v="Small"/>
    <s v="Mr"/>
    <s v="M"/>
    <n v="30"/>
    <s v="Princess Crescent"/>
    <s v="Earlston"/>
    <x v="354"/>
    <n v="79"/>
    <s v="B"/>
    <s v="Hyperwotsit"/>
    <n v="1580"/>
    <n v="3175.7999999999997"/>
    <x v="1"/>
    <x v="10"/>
  </r>
  <r>
    <n v="1587"/>
    <s v="Christian"/>
    <s v="Hoyt"/>
    <s v="Mr"/>
    <s v="M"/>
    <n v="90"/>
    <s v="Dorrell Place"/>
    <s v="Bromyard"/>
    <x v="481"/>
    <n v="3"/>
    <s v="B"/>
    <s v="Hyperwotsit"/>
    <n v="60"/>
    <n v="120.6"/>
    <x v="0"/>
    <x v="2"/>
  </r>
  <r>
    <n v="1588"/>
    <s v="Bret"/>
    <s v="Mccray"/>
    <s v="Mr"/>
    <s v="M"/>
    <n v="30"/>
    <s v="Western Mews"/>
    <s v="Scunthorpe"/>
    <x v="515"/>
    <n v="91"/>
    <s v="A2"/>
    <s v="Megawidget M"/>
    <n v="2184"/>
    <n v="2598.96"/>
    <x v="1"/>
    <x v="11"/>
  </r>
  <r>
    <n v="1589"/>
    <s v="Boyd"/>
    <s v="Askew"/>
    <s v="Mr"/>
    <s v="M"/>
    <n v="90"/>
    <s v="Stonewall"/>
    <s v="Llanfairpwllgwyngyll"/>
    <x v="837"/>
    <n v="62"/>
    <s v="E"/>
    <s v="Superwossname"/>
    <n v="1240"/>
    <n v="3856.3999999999996"/>
    <x v="1"/>
    <x v="3"/>
  </r>
  <r>
    <n v="1590"/>
    <s v="Jim"/>
    <s v="Conley"/>
    <s v="Mr"/>
    <s v="M"/>
    <n v="60"/>
    <s v="Church Alley"/>
    <s v="Kingussie"/>
    <x v="699"/>
    <n v="71"/>
    <s v="A1"/>
    <s v="Megawidget S"/>
    <n v="1704"/>
    <n v="1346.16"/>
    <x v="2"/>
    <x v="0"/>
  </r>
  <r>
    <n v="1591"/>
    <s v="Victor"/>
    <s v="Huber"/>
    <s v="Mr"/>
    <s v="M"/>
    <n v="60"/>
    <s v="Muswell Avenue"/>
    <s v="Dalbeattie"/>
    <x v="556"/>
    <n v="31"/>
    <s v="C1"/>
    <s v="Ultrathing V1"/>
    <n v="527"/>
    <n v="1048.73"/>
    <x v="2"/>
    <x v="3"/>
  </r>
  <r>
    <n v="1592"/>
    <s v="Donte"/>
    <s v="Washington"/>
    <s v="Mr"/>
    <s v="M"/>
    <n v="30"/>
    <s v="Queenswood Park"/>
    <s v="Towcester"/>
    <x v="323"/>
    <n v="98"/>
    <s v="D"/>
    <s v="Gigastuff"/>
    <n v="1764"/>
    <n v="3333.96"/>
    <x v="1"/>
    <x v="9"/>
  </r>
  <r>
    <n v="1593"/>
    <s v="Doug"/>
    <s v="Gary"/>
    <s v="Mr"/>
    <s v="M"/>
    <n v="30"/>
    <s v="Walter Rodney"/>
    <s v="Mitcham"/>
    <x v="454"/>
    <n v="55"/>
    <s v="D"/>
    <s v="Gigastuff"/>
    <n v="990"/>
    <n v="1871.1"/>
    <x v="1"/>
    <x v="3"/>
  </r>
  <r>
    <n v="1594"/>
    <s v="Jeremiah"/>
    <s v="Frank"/>
    <s v="Mr"/>
    <s v="M"/>
    <n v="60"/>
    <s v="Linom Road"/>
    <s v="Hoddesdon"/>
    <x v="838"/>
    <n v="86"/>
    <s v="D"/>
    <s v="Gigastuff"/>
    <n v="1548"/>
    <n v="2925.72"/>
    <x v="2"/>
    <x v="3"/>
  </r>
  <r>
    <n v="1595"/>
    <s v="Reynaldo"/>
    <s v="Ambrose"/>
    <s v="Mr"/>
    <s v="M"/>
    <n v="90"/>
    <s v="Fairway Close"/>
    <s v="Berkhamsted"/>
    <x v="839"/>
    <n v="53"/>
    <s v="E"/>
    <s v="Superwossname"/>
    <n v="1060"/>
    <n v="3296.6"/>
    <x v="2"/>
    <x v="7"/>
  </r>
  <r>
    <n v="1596"/>
    <s v="Fermin"/>
    <s v="Vaughan"/>
    <s v="Mr"/>
    <s v="M"/>
    <n v="90"/>
    <s v="Sangley Road"/>
    <s v="Brough"/>
    <x v="840"/>
    <n v="9"/>
    <s v="E"/>
    <s v="Superwossname"/>
    <n v="180"/>
    <n v="559.79999999999995"/>
    <x v="0"/>
    <x v="5"/>
  </r>
  <r>
    <n v="1597"/>
    <s v="Colin"/>
    <s v="Hogan"/>
    <s v="Mr"/>
    <s v="M"/>
    <n v="90"/>
    <s v="Ely Court"/>
    <s v="Cradley Heath"/>
    <x v="816"/>
    <n v="96"/>
    <s v="A1"/>
    <s v="Megawidget S"/>
    <n v="2304"/>
    <n v="1820.16"/>
    <x v="1"/>
    <x v="8"/>
  </r>
  <r>
    <n v="1598"/>
    <s v="Benjamin"/>
    <s v="Ash"/>
    <s v="Mr"/>
    <s v="M"/>
    <n v="90"/>
    <s v="Millers Close"/>
    <s v="Renfrew"/>
    <x v="841"/>
    <n v="46"/>
    <s v="C3"/>
    <s v="Ultrathing V3"/>
    <n v="1104"/>
    <n v="3852.96"/>
    <x v="1"/>
    <x v="10"/>
  </r>
  <r>
    <n v="1599"/>
    <s v="Moises"/>
    <s v="Manning"/>
    <s v="Mr"/>
    <s v="M"/>
    <n v="60"/>
    <s v="Dingley Lane"/>
    <s v="Wylam"/>
    <x v="842"/>
    <n v="27"/>
    <s v="C1"/>
    <s v="Ultrathing V1"/>
    <n v="459"/>
    <n v="913.41"/>
    <x v="0"/>
    <x v="5"/>
  </r>
  <r>
    <n v="1600"/>
    <s v="Lonny"/>
    <s v="Rangel"/>
    <s v="Mr"/>
    <s v="M"/>
    <n v="60"/>
    <s v="Coval Lane"/>
    <s v="Isle Of Tiree"/>
    <x v="692"/>
    <n v="61"/>
    <s v="E"/>
    <s v="Superwossname"/>
    <n v="1220"/>
    <n v="3794.2"/>
    <x v="1"/>
    <x v="7"/>
  </r>
  <r>
    <n v="1601"/>
    <s v="Felton"/>
    <s v="Crain"/>
    <s v="Mr"/>
    <s v="M"/>
    <n v="30"/>
    <s v="Millicent Road"/>
    <s v="Crickhowell"/>
    <x v="714"/>
    <n v="83"/>
    <s v="B"/>
    <s v="Hyperwotsit"/>
    <n v="1660"/>
    <n v="3336.5999999999995"/>
    <x v="1"/>
    <x v="8"/>
  </r>
  <r>
    <n v="1602"/>
    <s v="Ira"/>
    <s v="Strong"/>
    <s v="Mr"/>
    <s v="M"/>
    <n v="90"/>
    <s v="Charlow Close"/>
    <s v="Rossendale"/>
    <x v="183"/>
    <n v="96"/>
    <s v="C1"/>
    <s v="Ultrathing V1"/>
    <n v="1632"/>
    <n v="3247.68"/>
    <x v="0"/>
    <x v="6"/>
  </r>
  <r>
    <n v="1603"/>
    <s v="Horace"/>
    <s v="Boswell"/>
    <s v="Mr"/>
    <s v="Mal e"/>
    <n v="60"/>
    <s v="Conley Road"/>
    <s v="Bures"/>
    <x v="102"/>
    <n v="73"/>
    <s v="A1"/>
    <s v="Megawidget S"/>
    <n v="1752"/>
    <n v="1384.0800000000002"/>
    <x v="1"/>
    <x v="1"/>
  </r>
  <r>
    <n v="1604"/>
    <s v="Dane"/>
    <s v="Worley"/>
    <s v="Mr"/>
    <s v="M"/>
    <n v="60"/>
    <s v="Thomas More"/>
    <s v="West Yorkshire"/>
    <x v="549"/>
    <n v="97"/>
    <s v="C4"/>
    <s v="Ultrathing V4"/>
    <n v="2328"/>
    <n v="9288.7200000000012"/>
    <x v="2"/>
    <x v="3"/>
  </r>
  <r>
    <n v="1605"/>
    <s v="Jerry"/>
    <s v="Holbrook"/>
    <s v="Mr"/>
    <s v="M"/>
    <n v="30"/>
    <s v="Bernard Gardens"/>
    <s v="Marlborough"/>
    <x v="835"/>
    <n v="49"/>
    <s v="A3"/>
    <s v="Megawidget L"/>
    <n v="1176"/>
    <n v="1869.8400000000001"/>
    <x v="1"/>
    <x v="2"/>
  </r>
  <r>
    <n v="1606"/>
    <s v="Derrick"/>
    <s v="Durham"/>
    <s v="Mr"/>
    <s v="M"/>
    <n v="60"/>
    <s v="Hornleigh Villas"/>
    <s v="South Croydon"/>
    <x v="635"/>
    <n v="62"/>
    <s v="A1"/>
    <s v="Megawidget S"/>
    <n v="1488"/>
    <n v="1175.52"/>
    <x v="0"/>
    <x v="7"/>
  </r>
  <r>
    <n v="1607"/>
    <s v="Barrett"/>
    <s v="Casey"/>
    <s v="Mr"/>
    <s v="M"/>
    <n v="60"/>
    <s v="Dales Buildings"/>
    <s v="North Berwick"/>
    <x v="471"/>
    <n v="27"/>
    <s v="E"/>
    <s v="Superwossname"/>
    <n v="540"/>
    <n v="1679.3999999999999"/>
    <x v="2"/>
    <x v="8"/>
  </r>
  <r>
    <n v="1608"/>
    <s v="Bart"/>
    <s v="Hewitt"/>
    <s v="Mr"/>
    <s v="M"/>
    <n v="60"/>
    <s v="Rosemary Street"/>
    <s v="Isle Of Arran"/>
    <x v="695"/>
    <n v="12"/>
    <s v="B"/>
    <s v="Hyperwotsit"/>
    <n v="240"/>
    <n v="482.4"/>
    <x v="2"/>
    <x v="5"/>
  </r>
  <r>
    <n v="1609"/>
    <s v="Preston"/>
    <s v="Jeffers"/>
    <s v="Mr"/>
    <s v="M"/>
    <n v="90"/>
    <s v="Aldgate Barrs"/>
    <s v="Dalkeith"/>
    <x v="154"/>
    <n v="17"/>
    <s v="B"/>
    <s v="Hyperwotsit"/>
    <n v="340"/>
    <n v="683.4"/>
    <x v="2"/>
    <x v="8"/>
  </r>
  <r>
    <n v="1610"/>
    <s v="Korey"/>
    <s v="Ho"/>
    <s v="Mr"/>
    <s v="M"/>
    <n v="90"/>
    <s v="Oakwood Crescent"/>
    <s v="Shepton Mallet"/>
    <x v="395"/>
    <n v="93"/>
    <s v="C1"/>
    <s v="Ultrathing V1"/>
    <n v="1581"/>
    <n v="3146.19"/>
    <x v="1"/>
    <x v="10"/>
  </r>
  <r>
    <n v="1611"/>
    <s v="Marion"/>
    <s v="Hannah"/>
    <s v="Mr"/>
    <s v="M"/>
    <n v="90"/>
    <s v="Downs Park"/>
    <s v="Camelford"/>
    <x v="559"/>
    <n v="87"/>
    <s v="D"/>
    <s v="Gigastuff"/>
    <n v="1566"/>
    <n v="2959.74"/>
    <x v="1"/>
    <x v="6"/>
  </r>
  <r>
    <n v="1612"/>
    <s v="Burl"/>
    <s v="Curry"/>
    <s v="Mr"/>
    <s v="M"/>
    <n v="60"/>
    <s v="Melbury Drive"/>
    <s v="Campbeltown"/>
    <x v="78"/>
    <n v="98"/>
    <s v="B"/>
    <s v="Hyperwotsit"/>
    <n v="1960"/>
    <n v="3939.5999999999995"/>
    <x v="0"/>
    <x v="9"/>
  </r>
  <r>
    <n v="1613"/>
    <s v="Travis"/>
    <s v="Bridges"/>
    <s v="Mr"/>
    <s v="M"/>
    <n v="90"/>
    <s v="Eastbourne Gardens"/>
    <s v="Isle Of Iona"/>
    <x v="570"/>
    <n v="50"/>
    <s v="C1"/>
    <s v="Ultrathing V1"/>
    <n v="850"/>
    <n v="1691.5"/>
    <x v="1"/>
    <x v="0"/>
  </r>
  <r>
    <n v="1614"/>
    <s v="Emery"/>
    <s v="Seals"/>
    <s v="Mr"/>
    <s v="M"/>
    <n v="90"/>
    <s v="Halliwell Road"/>
    <s v="Rugby"/>
    <x v="515"/>
    <n v="17"/>
    <s v="B"/>
    <s v="Hyperwotsit"/>
    <n v="340"/>
    <n v="683.4"/>
    <x v="1"/>
    <x v="11"/>
  </r>
  <r>
    <n v="1615"/>
    <s v="Daniel"/>
    <s v="Shook"/>
    <s v="Mr"/>
    <s v="M"/>
    <n v="90"/>
    <s v="Leaside Road"/>
    <s v="Petworth"/>
    <x v="316"/>
    <n v="68"/>
    <s v="C4"/>
    <s v="Ultrathing V4"/>
    <n v="1632"/>
    <n v="6511.68"/>
    <x v="2"/>
    <x v="2"/>
  </r>
  <r>
    <n v="1616"/>
    <s v="Micheal"/>
    <s v="Landry"/>
    <s v="Mr"/>
    <s v="M"/>
    <n v="30"/>
    <s v="Factory Yard"/>
    <s v="Falmouth"/>
    <x v="843"/>
    <n v="5"/>
    <s v="C3"/>
    <s v="Ultrathing V3"/>
    <n v="120"/>
    <n v="418.8"/>
    <x v="2"/>
    <x v="0"/>
  </r>
  <r>
    <n v="1617"/>
    <s v="Carey"/>
    <s v="Sanchez"/>
    <s v="Mr"/>
    <s v="M"/>
    <n v="90"/>
    <s v="Thornhill House"/>
    <s v="Yarmouth"/>
    <x v="385"/>
    <n v="98"/>
    <s v="C1"/>
    <s v="Ultrathing V1"/>
    <n v="1666"/>
    <n v="3315.34"/>
    <x v="2"/>
    <x v="6"/>
  </r>
  <r>
    <n v="1618"/>
    <s v="Monty"/>
    <s v="Stanley"/>
    <s v="Mr"/>
    <s v="M"/>
    <n v="90"/>
    <s v="Edison Grove"/>
    <s v="Knaresborough"/>
    <x v="594"/>
    <n v="86"/>
    <s v="C2"/>
    <s v="Ultrathing V2"/>
    <n v="1720"/>
    <n v="5142.8"/>
    <x v="0"/>
    <x v="11"/>
  </r>
  <r>
    <n v="1619"/>
    <s v="Adan"/>
    <s v="Vela"/>
    <s v="Mr"/>
    <s v="M"/>
    <n v="60"/>
    <s v="Bentham Walk"/>
    <s v="Invergordon"/>
    <x v="670"/>
    <n v="47"/>
    <s v="D"/>
    <s v="Gigastuff"/>
    <n v="846"/>
    <n v="1598.9399999999998"/>
    <x v="2"/>
    <x v="5"/>
  </r>
  <r>
    <n v="1620"/>
    <s v="Brendon"/>
    <s v="Ivey"/>
    <s v="Mr"/>
    <s v="M"/>
    <n v="90"/>
    <s v="Little Waterloo"/>
    <s v="Lauder"/>
    <x v="844"/>
    <n v="77"/>
    <s v="C2"/>
    <s v="Ultrathing V2"/>
    <n v="1540"/>
    <n v="4604.6000000000004"/>
    <x v="0"/>
    <x v="9"/>
  </r>
  <r>
    <n v="1621"/>
    <s v="Mohammed"/>
    <s v="Pritchard"/>
    <s v="Mr"/>
    <s v="M"/>
    <n v="60"/>
    <s v="Fernbrook Road"/>
    <s v="Aldershot"/>
    <x v="113"/>
    <n v="55"/>
    <s v="A2"/>
    <s v="Megawidget M"/>
    <n v="1320"/>
    <n v="1570.8"/>
    <x v="2"/>
    <x v="0"/>
  </r>
  <r>
    <n v="1622"/>
    <s v="Arlen"/>
    <s v="Carter"/>
    <s v="Mr"/>
    <s v="M"/>
    <n v="30"/>
    <s v="Gifford Street"/>
    <s v="Marazion"/>
    <x v="635"/>
    <n v="32"/>
    <s v="D"/>
    <s v="Gigastuff"/>
    <n v="576"/>
    <n v="1088.6399999999999"/>
    <x v="0"/>
    <x v="7"/>
  </r>
  <r>
    <n v="1623"/>
    <s v="Abe"/>
    <s v="Latham"/>
    <s v="Mr"/>
    <s v="M"/>
    <n v="60"/>
    <s v="Elmore Street"/>
    <s v="Gullane"/>
    <x v="141"/>
    <n v="14"/>
    <s v="E"/>
    <s v="Superwossname"/>
    <n v="280"/>
    <n v="870.8"/>
    <x v="1"/>
    <x v="1"/>
  </r>
  <r>
    <n v="1624"/>
    <s v="Renaldo"/>
    <s v="Bacon"/>
    <s v="Mr"/>
    <s v="M"/>
    <n v="90"/>
    <s v="Brookside Road"/>
    <s v="Menai Bridge"/>
    <x v="845"/>
    <n v="17"/>
    <s v="C1"/>
    <s v="Ultrathing V1"/>
    <n v="289"/>
    <n v="575.11"/>
    <x v="1"/>
    <x v="8"/>
  </r>
  <r>
    <n v="1625"/>
    <s v="Darin"/>
    <s v="Thomson"/>
    <s v="Mr"/>
    <s v="M"/>
    <n v="90"/>
    <s v="Damien Street"/>
    <s v="Alston"/>
    <x v="846"/>
    <n v="97"/>
    <s v="C2"/>
    <s v="Ultrathing V2"/>
    <n v="1940"/>
    <n v="5800.6"/>
    <x v="0"/>
    <x v="6"/>
  </r>
  <r>
    <n v="1626"/>
    <s v="Steven"/>
    <s v="Kelley"/>
    <s v="Mr"/>
    <s v="M"/>
    <n v="30"/>
    <s v="Monmouth Place"/>
    <s v="Halkirk"/>
    <x v="160"/>
    <n v="10"/>
    <s v="E"/>
    <s v="Superwossname"/>
    <n v="200"/>
    <n v="622"/>
    <x v="2"/>
    <x v="9"/>
  </r>
  <r>
    <n v="1627"/>
    <s v="Leon"/>
    <s v="Parks"/>
    <s v="Mr"/>
    <s v="M"/>
    <n v="60"/>
    <s v="Herchell Road"/>
    <s v="Mallaig"/>
    <x v="847"/>
    <n v="25"/>
    <s v="D"/>
    <s v="Gigastuff"/>
    <n v="450"/>
    <n v="850.5"/>
    <x v="2"/>
    <x v="9"/>
  </r>
  <r>
    <n v="1628"/>
    <s v="Derrick"/>
    <s v="MANNING"/>
    <s v="Mr"/>
    <s v="M"/>
    <n v="60"/>
    <s v="Margaret Gardner"/>
    <s v="Devon"/>
    <x v="848"/>
    <n v="23"/>
    <s v="D"/>
    <s v="Gigastuff"/>
    <n v="414"/>
    <n v="782.45999999999992"/>
    <x v="0"/>
    <x v="2"/>
  </r>
  <r>
    <n v="1629"/>
    <s v="Vince"/>
    <s v="Delong"/>
    <s v="Dr"/>
    <s v="M"/>
    <n v="60"/>
    <s v="Stationers Hall"/>
    <s v="Gordon"/>
    <x v="701"/>
    <n v="45"/>
    <s v="D"/>
    <s v="Gigastuff"/>
    <n v="810"/>
    <n v="1530.8999999999999"/>
    <x v="2"/>
    <x v="0"/>
  </r>
  <r>
    <n v="1630"/>
    <s v="Colby"/>
    <s v="Dubois"/>
    <s v="Mr"/>
    <s v="M"/>
    <n v="30"/>
    <s v="Kingscroft"/>
    <s v="Dorset"/>
    <x v="849"/>
    <n v="53"/>
    <s v="A3"/>
    <s v="Megawidget L"/>
    <n v="1272"/>
    <n v="2022.48"/>
    <x v="1"/>
    <x v="3"/>
  </r>
  <r>
    <n v="1631"/>
    <s v="Linwood"/>
    <s v="Lackey"/>
    <s v="Mr"/>
    <s v="M"/>
    <n v="90"/>
    <s v="Argyle Passage"/>
    <s v="London"/>
    <x v="850"/>
    <n v="49"/>
    <s v="A1"/>
    <s v="Megawidget S"/>
    <n v="1176"/>
    <n v="929.04000000000008"/>
    <x v="0"/>
    <x v="9"/>
  </r>
  <r>
    <n v="1632"/>
    <s v="Leland"/>
    <s v="Bouchard"/>
    <s v="Mr"/>
    <s v="M"/>
    <n v="90"/>
    <s v="Obligation Road"/>
    <s v="Waterlooville"/>
    <x v="784"/>
    <n v="50"/>
    <s v="C3"/>
    <s v="Ultrathing V3"/>
    <n v="1200"/>
    <n v="4188"/>
    <x v="1"/>
    <x v="2"/>
  </r>
  <r>
    <n v="1633"/>
    <s v="Guillermo"/>
    <s v="Acosta"/>
    <s v="Mr"/>
    <s v="M"/>
    <n v="90"/>
    <s v="Glenalvon Street"/>
    <s v="Kendal"/>
    <x v="436"/>
    <n v="6"/>
    <s v="A1"/>
    <s v="Megawidget S"/>
    <n v="144"/>
    <n v="113.76"/>
    <x v="1"/>
    <x v="8"/>
  </r>
  <r>
    <n v="1634"/>
    <s v="Thad"/>
    <s v="Lovett"/>
    <s v="Mr"/>
    <s v="M"/>
    <n v="90"/>
    <s v="Havelock Close"/>
    <s v="Tunbridge Wells"/>
    <x v="68"/>
    <n v="22"/>
    <s v="C3"/>
    <s v="Ultrathing V3"/>
    <n v="528"/>
    <n v="1842.72"/>
    <x v="2"/>
    <x v="4"/>
  </r>
  <r>
    <n v="1635"/>
    <s v="Johnathon"/>
    <s v="Cruz"/>
    <s v="Mr"/>
    <s v="M"/>
    <n v="30"/>
    <s v="Hexal Road"/>
    <s v="Ross-Shire"/>
    <x v="202"/>
    <n v="22"/>
    <s v="E"/>
    <s v="Superwossname"/>
    <n v="440"/>
    <n v="1368.3999999999999"/>
    <x v="0"/>
    <x v="7"/>
  </r>
  <r>
    <n v="1636"/>
    <s v="Cruz"/>
    <s v="Mcknight"/>
    <s v="Mr"/>
    <s v="M"/>
    <n v="90"/>
    <s v="Shropshire Road"/>
    <s v="Dorking"/>
    <x v="656"/>
    <n v="52"/>
    <s v="C4"/>
    <s v="Ultrathing V4"/>
    <n v="1248"/>
    <n v="4979.5200000000004"/>
    <x v="1"/>
    <x v="4"/>
  </r>
  <r>
    <n v="1637"/>
    <s v="Darrin"/>
    <s v="Jimenez"/>
    <s v="Mr"/>
    <s v="M"/>
    <n v="90"/>
    <s v="Perivale Buildings"/>
    <s v="Fareham"/>
    <x v="851"/>
    <n v="27"/>
    <s v="B"/>
    <s v="Hyperwotsit"/>
    <n v="540"/>
    <n v="1085.3999999999999"/>
    <x v="1"/>
    <x v="8"/>
  </r>
  <r>
    <n v="1638"/>
    <s v="Sergio"/>
    <s v="Bland"/>
    <s v="Mr"/>
    <s v="M"/>
    <n v="90"/>
    <s v="Crowmarsh Gardens"/>
    <s v="Saffron Walden"/>
    <x v="852"/>
    <n v="52"/>
    <s v="C1"/>
    <s v="Ultrathing V1"/>
    <n v="884"/>
    <n v="1759.16"/>
    <x v="2"/>
    <x v="10"/>
  </r>
  <r>
    <n v="1639"/>
    <s v="Vito"/>
    <s v="Young"/>
    <s v="Mr"/>
    <s v="M"/>
    <n v="30"/>
    <s v="Greenhurst Road"/>
    <s v="Eye"/>
    <x v="464"/>
    <n v="87"/>
    <s v="C3"/>
    <s v="Ultrathing V3"/>
    <n v="2088"/>
    <n v="7287.1200000000008"/>
    <x v="0"/>
    <x v="1"/>
  </r>
  <r>
    <n v="1640"/>
    <s v="Lindsay"/>
    <s v="Simms"/>
    <s v="Mr"/>
    <s v="M"/>
    <n v="30"/>
    <s v="Oak Row"/>
    <s v="Chalfont St. Giles"/>
    <x v="485"/>
    <n v="34"/>
    <s v="B"/>
    <s v="Hyperwotsit"/>
    <n v="680"/>
    <n v="1366.8"/>
    <x v="1"/>
    <x v="7"/>
  </r>
  <r>
    <n v="1641"/>
    <s v="Dexter"/>
    <s v="Good"/>
    <s v="Mr"/>
    <s v="M"/>
    <n v="90"/>
    <s v="Robert's Mews"/>
    <s v="Barking"/>
    <x v="677"/>
    <n v="43"/>
    <s v="A2"/>
    <s v="Megawidget M"/>
    <n v="1032"/>
    <n v="1228.08"/>
    <x v="1"/>
    <x v="9"/>
  </r>
  <r>
    <n v="1642"/>
    <s v="morris"/>
    <s v="Adair"/>
    <s v="Mr"/>
    <s v="M"/>
    <n v="90"/>
    <s v="Rogers Court"/>
    <s v="Monmouth"/>
    <x v="407"/>
    <n v="7"/>
    <s v="A3"/>
    <s v="Megawidget L"/>
    <n v="168"/>
    <n v="267.12"/>
    <x v="0"/>
    <x v="5"/>
  </r>
  <r>
    <n v="1643"/>
    <s v="Gregg"/>
    <s v="Meyer"/>
    <s v="Mr"/>
    <s v="M"/>
    <n v="90"/>
    <s v="Hamlea Close"/>
    <s v="Talybont"/>
    <x v="502"/>
    <n v="61"/>
    <s v="A3"/>
    <s v="Megawidget L"/>
    <n v="1464"/>
    <n v="2327.7600000000002"/>
    <x v="1"/>
    <x v="10"/>
  </r>
  <r>
    <n v="1644"/>
    <s v="Nestor"/>
    <s v="Lancaster"/>
    <s v="Mr"/>
    <s v="M"/>
    <n v="30"/>
    <s v="Mackennal Street"/>
    <s v="Warwickshire"/>
    <x v="853"/>
    <n v="4"/>
    <s v="E"/>
    <s v="Superwossname"/>
    <n v="80"/>
    <n v="248.79999999999998"/>
    <x v="2"/>
    <x v="9"/>
  </r>
  <r>
    <n v="1645"/>
    <s v="Tyler"/>
    <s v="Joyce"/>
    <s v="Mr"/>
    <s v="M"/>
    <n v="60"/>
    <s v="Bank Chambers"/>
    <s v="Alness"/>
    <x v="684"/>
    <n v="30"/>
    <s v="C4"/>
    <s v="Ultrathing V4"/>
    <n v="720"/>
    <n v="2872.8"/>
    <x v="2"/>
    <x v="10"/>
  </r>
  <r>
    <n v="1646"/>
    <s v="Darren"/>
    <s v="Dawkins"/>
    <s v="Mr"/>
    <s v="M"/>
    <n v="90"/>
    <s v="Cumbella Terrace"/>
    <s v="Kirkcudbright"/>
    <x v="253"/>
    <n v="26"/>
    <s v="B"/>
    <s v="Hyperwotsit"/>
    <n v="520"/>
    <n v="1045.1999999999998"/>
    <x v="1"/>
    <x v="1"/>
  </r>
  <r>
    <n v="1647"/>
    <s v="Dean"/>
    <s v="Sandoval"/>
    <s v="Mr"/>
    <s v="M"/>
    <n v="90"/>
    <s v="Furley Road"/>
    <s v="Perthshire"/>
    <x v="551"/>
    <n v="66"/>
    <s v="C2"/>
    <s v="Ultrathing V2"/>
    <n v="1320"/>
    <n v="3946.8"/>
    <x v="1"/>
    <x v="6"/>
  </r>
  <r>
    <n v="1648"/>
    <s v="Clyde"/>
    <s v="Bautista"/>
    <s v="Mr"/>
    <s v="M"/>
    <n v="60"/>
    <s v="Bond Place"/>
    <s v="Barrow-In-Furness"/>
    <x v="302"/>
    <n v="20"/>
    <s v="A2"/>
    <s v="Megawidget M"/>
    <n v="480"/>
    <n v="571.19999999999993"/>
    <x v="2"/>
    <x v="3"/>
  </r>
  <r>
    <n v="1649"/>
    <s v="Tommie"/>
    <s v="Durham"/>
    <s v="Mr"/>
    <s v="M"/>
    <n v="60"/>
    <s v="Cemetery Place"/>
    <s v="Beaumaris"/>
    <x v="854"/>
    <n v="51"/>
    <s v="C3"/>
    <s v="Ultrathing V3"/>
    <n v="1224"/>
    <n v="4271.76"/>
    <x v="0"/>
    <x v="5"/>
  </r>
  <r>
    <n v="1650"/>
    <s v="Truman"/>
    <s v="Seay"/>
    <s v="Mr"/>
    <s v="M"/>
    <n v="90"/>
    <s v="Upbrook Mews"/>
    <s v="Isle Of Iona"/>
    <x v="409"/>
    <n v="74"/>
    <s v="C1"/>
    <s v="Ultrathing V1"/>
    <n v="1258"/>
    <n v="2503.42"/>
    <x v="2"/>
    <x v="5"/>
  </r>
  <r>
    <n v="1651"/>
    <s v="Spencer"/>
    <s v="Staples"/>
    <s v="Mr"/>
    <s v="M"/>
    <n v="60"/>
    <s v="Upper Elder"/>
    <s v="Woking"/>
    <x v="855"/>
    <n v="93"/>
    <s v="B"/>
    <s v="Hyperwotsit"/>
    <n v="1860"/>
    <n v="3738.5999999999995"/>
    <x v="2"/>
    <x v="4"/>
  </r>
  <r>
    <n v="1652"/>
    <s v="Brett"/>
    <s v="Vogt"/>
    <s v="Mr"/>
    <s v="M"/>
    <n v="90"/>
    <s v="Jowett Street"/>
    <s v="Larkhall"/>
    <x v="381"/>
    <n v="43"/>
    <s v="C3"/>
    <s v="Ultrathing V3"/>
    <n v="1032"/>
    <n v="3601.6800000000003"/>
    <x v="1"/>
    <x v="2"/>
  </r>
  <r>
    <n v="1653"/>
    <s v="Teddy"/>
    <s v="Dumas"/>
    <s v="Mr"/>
    <s v="M"/>
    <n v="30"/>
    <s v="Doyce Street"/>
    <s v="Lingfield"/>
    <x v="404"/>
    <n v="11"/>
    <s v="B"/>
    <s v="Hyperwotsit"/>
    <n v="220"/>
    <n v="442.19999999999993"/>
    <x v="2"/>
    <x v="2"/>
  </r>
  <r>
    <n v="1654"/>
    <s v="Rubin"/>
    <s v="Prince"/>
    <s v="Mr"/>
    <s v="M"/>
    <n v="90"/>
    <s v="Headcorn Road"/>
    <s v="West Yorkshire"/>
    <x v="396"/>
    <n v="94"/>
    <s v="C2"/>
    <s v="Ultrathing V2"/>
    <n v="1880"/>
    <n v="5621.2000000000007"/>
    <x v="0"/>
    <x v="0"/>
  </r>
  <r>
    <n v="1655"/>
    <s v="Gilbert"/>
    <s v="Miller"/>
    <s v="Mr"/>
    <s v="M"/>
    <n v="60"/>
    <s v="Bramshill Road"/>
    <s v="Mindrum"/>
    <x v="784"/>
    <n v="46"/>
    <s v="E"/>
    <s v="Superwossname"/>
    <n v="920"/>
    <n v="2861.2"/>
    <x v="1"/>
    <x v="2"/>
  </r>
  <r>
    <n v="1656"/>
    <s v="Willian"/>
    <s v="Frank"/>
    <s v="Mr"/>
    <s v="M"/>
    <n v="90"/>
    <s v="Coldfall Avenue"/>
    <s v="Eye"/>
    <x v="856"/>
    <n v="85"/>
    <s v="C2"/>
    <s v="Ultrathing V2"/>
    <n v="1700"/>
    <n v="5083"/>
    <x v="1"/>
    <x v="9"/>
  </r>
  <r>
    <n v="1657"/>
    <s v="Orval"/>
    <s v="Mercer"/>
    <s v="Mr"/>
    <s v="M"/>
    <n v="30"/>
    <s v="Molesworth Road"/>
    <s v="Shropshire"/>
    <x v="857"/>
    <n v="100"/>
    <s v="C2"/>
    <s v="Ultrathing V2"/>
    <n v="2000"/>
    <n v="5980"/>
    <x v="0"/>
    <x v="9"/>
  </r>
  <r>
    <n v="1658"/>
    <s v="Jamal"/>
    <s v="Thomason"/>
    <s v="Mr"/>
    <s v="M"/>
    <n v="30"/>
    <s v="Havering Street"/>
    <s v="Dunbeath"/>
    <x v="407"/>
    <n v="57"/>
    <s v="A2"/>
    <s v="Megawidget M"/>
    <n v="1368"/>
    <n v="1627.9199999999998"/>
    <x v="0"/>
    <x v="5"/>
  </r>
  <r>
    <n v="1659"/>
    <s v="Branden"/>
    <s v="Compton"/>
    <s v="Mr"/>
    <s v="M"/>
    <n v="60"/>
    <s v="Saltley Close"/>
    <s v="Ilford"/>
    <x v="858"/>
    <n v="93"/>
    <s v="E"/>
    <s v="Superwossname"/>
    <n v="1860"/>
    <n v="5784.5999999999995"/>
    <x v="2"/>
    <x v="11"/>
  </r>
  <r>
    <n v="1660"/>
    <s v="Rhett"/>
    <s v="Brady"/>
    <s v="Mr"/>
    <s v="M"/>
    <n v="30"/>
    <s v="Hammersmith Terrace"/>
    <s v="Saltburn-By-The-Sea"/>
    <x v="606"/>
    <n v="61"/>
    <s v="E"/>
    <s v="Superwossname"/>
    <n v="1220"/>
    <n v="3794.2"/>
    <x v="0"/>
    <x v="4"/>
  </r>
  <r>
    <n v="1661"/>
    <s v="Rolando"/>
    <s v="Schmitt"/>
    <s v="Mr"/>
    <s v="M"/>
    <n v="30"/>
    <s v="Althorp Road"/>
    <s v="Bow Street"/>
    <x v="720"/>
    <n v="51"/>
    <s v="D"/>
    <s v="Gigastuff"/>
    <n v="918"/>
    <n v="1735.02"/>
    <x v="1"/>
    <x v="7"/>
  </r>
  <r>
    <n v="1662"/>
    <s v="Deandre"/>
    <s v="Gage"/>
    <s v="Mr"/>
    <s v="M"/>
    <n v="60"/>
    <s v="Winchester Court"/>
    <s v="Wemyss Bay"/>
    <x v="43"/>
    <n v="7"/>
    <s v="C1"/>
    <s v="Ultrathing V1"/>
    <n v="119"/>
    <n v="236.81"/>
    <x v="2"/>
    <x v="1"/>
  </r>
  <r>
    <n v="1663"/>
    <s v="Maurice"/>
    <s v="Cortez"/>
    <s v="Mr"/>
    <s v="M"/>
    <n v="90"/>
    <s v="Boyton's Place"/>
    <s v="Camelford"/>
    <x v="760"/>
    <n v="16"/>
    <s v="B"/>
    <s v="Hyperwotsit"/>
    <n v="320"/>
    <n v="643.19999999999993"/>
    <x v="1"/>
    <x v="5"/>
  </r>
  <r>
    <n v="1664"/>
    <s v="Joaquin"/>
    <s v="Posey"/>
    <s v="Mr"/>
    <s v="M"/>
    <n v="60"/>
    <s v="Hudsons Court"/>
    <s v="Taynuilt"/>
    <x v="859"/>
    <n v="35"/>
    <s v="C1"/>
    <s v="Ultrathing V1"/>
    <n v="595"/>
    <n v="1184.05"/>
    <x v="1"/>
    <x v="6"/>
  </r>
  <r>
    <n v="1665"/>
    <s v="Mauro"/>
    <s v="Bullock"/>
    <s v="Mr"/>
    <s v="M"/>
    <n v="30"/>
    <s v="Ginsburg Yard"/>
    <s v="Cwmbran"/>
    <x v="588"/>
    <n v="82"/>
    <s v="A1"/>
    <s v="Megawidget S"/>
    <n v="1968"/>
    <n v="1554.72"/>
    <x v="1"/>
    <x v="5"/>
  </r>
  <r>
    <n v="1666"/>
    <s v="Stacy"/>
    <s v="Martinez"/>
    <s v="Mr"/>
    <s v="M"/>
    <n v="90"/>
    <s v="Bonchurch Road"/>
    <s v="Bedlington"/>
    <x v="860"/>
    <n v="16"/>
    <s v="C4"/>
    <s v="Ultrathing V4"/>
    <n v="384"/>
    <n v="1532.16"/>
    <x v="2"/>
    <x v="0"/>
  </r>
  <r>
    <n v="1667"/>
    <s v="Deon"/>
    <s v="Putnam"/>
    <s v="Mr"/>
    <s v="M"/>
    <n v="90"/>
    <s v="Biggerstaff Road"/>
    <s v="Kilbirnie"/>
    <x v="528"/>
    <n v="60"/>
    <s v="A2"/>
    <s v="Megawidget M"/>
    <n v="1440"/>
    <n v="1713.6"/>
    <x v="2"/>
    <x v="11"/>
  </r>
  <r>
    <n v="1668"/>
    <s v="Orval"/>
    <s v="Kyle"/>
    <s v="Mr"/>
    <s v="M"/>
    <n v="90"/>
    <s v="Hickmans Folly"/>
    <s v="Alderley Edge"/>
    <x v="14"/>
    <n v="73"/>
    <s v="C2"/>
    <s v="Ultrathing V2"/>
    <n v="1460"/>
    <n v="4365.4000000000005"/>
    <x v="2"/>
    <x v="7"/>
  </r>
  <r>
    <n v="1669"/>
    <s v="Reid"/>
    <s v="Olsen"/>
    <s v="Mr"/>
    <s v="M"/>
    <n v="60"/>
    <s v="Capitol Way"/>
    <s v="Essex"/>
    <x v="709"/>
    <n v="55"/>
    <s v="D"/>
    <s v="Gigastuff"/>
    <n v="990"/>
    <n v="1871.1"/>
    <x v="0"/>
    <x v="1"/>
  </r>
  <r>
    <n v="1670"/>
    <s v="Gerry"/>
    <s v="Blake"/>
    <s v="Mr"/>
    <s v="M"/>
    <n v="60"/>
    <s v="Duncombe Road"/>
    <s v="Exmouth"/>
    <x v="23"/>
    <n v="33"/>
    <s v="A1"/>
    <s v="Megawidget S"/>
    <n v="792"/>
    <n v="625.68000000000006"/>
    <x v="0"/>
    <x v="9"/>
  </r>
  <r>
    <n v="1671"/>
    <s v="Alva"/>
    <s v="Mcgowan"/>
    <s v="Mr"/>
    <s v="M"/>
    <n v="90"/>
    <s v="Aylings Alley"/>
    <s v="Christchurch"/>
    <x v="66"/>
    <n v="85"/>
    <s v="A2"/>
    <s v="Megawidget M"/>
    <n v="2040"/>
    <n v="2427.6"/>
    <x v="1"/>
    <x v="3"/>
  </r>
  <r>
    <n v="1672"/>
    <s v="Lionel"/>
    <s v="Cleveland"/>
    <s v="Mr"/>
    <s v="M"/>
    <n v="90"/>
    <s v="Millbank Way"/>
    <s v="Pentre"/>
    <x v="751"/>
    <n v="94"/>
    <s v="A3"/>
    <s v="Megawidget L"/>
    <n v="2256"/>
    <n v="3587.04"/>
    <x v="1"/>
    <x v="1"/>
  </r>
  <r>
    <n v="1673"/>
    <s v="Rickie"/>
    <s v="Moody"/>
    <s v="Mr"/>
    <s v="M"/>
    <n v="60"/>
    <s v="Vulcan Road"/>
    <s v="Prestonpans"/>
    <x v="261"/>
    <n v="17"/>
    <s v="C1"/>
    <s v="Ultrathing V1"/>
    <n v="289"/>
    <n v="575.11"/>
    <x v="0"/>
    <x v="8"/>
  </r>
  <r>
    <n v="1674"/>
    <s v="Tyrone"/>
    <s v="Fleming"/>
    <s v="Mr"/>
    <s v="M"/>
    <n v="30"/>
    <s v="Wicks Close"/>
    <s v="Edenbridge"/>
    <x v="205"/>
    <n v="33"/>
    <s v="C3"/>
    <s v="Ultrathing V3"/>
    <n v="792"/>
    <n v="2764.0800000000004"/>
    <x v="2"/>
    <x v="5"/>
  </r>
  <r>
    <n v="1675"/>
    <s v="Wiley"/>
    <s v="Barr"/>
    <s v="Mr"/>
    <s v="Mal"/>
    <n v="90"/>
    <s v="Caffyn Street"/>
    <s v="Dolgellau"/>
    <x v="731"/>
    <n v="18"/>
    <s v="A2"/>
    <s v="Megawidget M"/>
    <n v="432"/>
    <n v="514.07999999999993"/>
    <x v="0"/>
    <x v="7"/>
  </r>
  <r>
    <n v="1676"/>
    <s v="Name"/>
    <s v="Light"/>
    <s v="Mr"/>
    <s v="M"/>
    <n v="90"/>
    <s v="Wayside Close"/>
    <s v="Ely"/>
    <x v="455"/>
    <n v="19"/>
    <s v="A3"/>
    <s v="Megawidget L"/>
    <n v="456"/>
    <n v="725.04000000000008"/>
    <x v="2"/>
    <x v="9"/>
  </r>
  <r>
    <n v="1677"/>
    <s v="Reggie"/>
    <s v="Lloyd"/>
    <s v="Mr"/>
    <s v="M"/>
    <n v="60"/>
    <s v="St Gabriels"/>
    <s v="Fivemiletown"/>
    <x v="47"/>
    <n v="54"/>
    <s v="C3"/>
    <s v="Ultrathing V3"/>
    <n v="1296"/>
    <n v="4523.04"/>
    <x v="2"/>
    <x v="6"/>
  </r>
  <r>
    <n v="1678"/>
    <s v="Dewitt"/>
    <s v="Roland"/>
    <s v="Mr"/>
    <s v="M"/>
    <n v="30"/>
    <s v="Arthur Villas"/>
    <s v="Hornsea"/>
    <x v="656"/>
    <n v="68"/>
    <s v="C1"/>
    <s v="Ultrathing V1"/>
    <n v="1156"/>
    <n v="2300.44"/>
    <x v="1"/>
    <x v="4"/>
  </r>
  <r>
    <n v="1679"/>
    <s v="Pasquale"/>
    <s v="Dotson"/>
    <s v="Mr"/>
    <s v="M"/>
    <n v="60"/>
    <s v="Thakeham Close"/>
    <s v="Cleveland"/>
    <x v="21"/>
    <n v="94"/>
    <s v="C1"/>
    <s v="Ultrathing V1"/>
    <n v="1598"/>
    <n v="3180.02"/>
    <x v="2"/>
    <x v="5"/>
  </r>
  <r>
    <n v="1680"/>
    <s v="Tony"/>
    <s v="Timmons"/>
    <s v="Mr"/>
    <s v="M"/>
    <n v="60"/>
    <s v="Monros Cottages"/>
    <s v="Forest Row"/>
    <x v="841"/>
    <n v="18"/>
    <s v="A1"/>
    <s v="Megawidget S"/>
    <n v="432"/>
    <n v="341.28000000000003"/>
    <x v="1"/>
    <x v="10"/>
  </r>
  <r>
    <n v="1681"/>
    <s v="Stanton"/>
    <s v="Ochoa"/>
    <s v="Mr"/>
    <s v="M"/>
    <n v="30"/>
    <s v="Becmead Avenue"/>
    <s v="Merseyside"/>
    <x v="742"/>
    <n v="46"/>
    <s v="C3"/>
    <s v="Ultrathing V3"/>
    <n v="1104"/>
    <n v="3852.96"/>
    <x v="2"/>
    <x v="6"/>
  </r>
  <r>
    <n v="1682"/>
    <s v="Brice"/>
    <s v="Chavez"/>
    <s v="Mr"/>
    <s v="M"/>
    <n v="60"/>
    <s v="Fairway Avenue"/>
    <s v="Daventry"/>
    <x v="680"/>
    <n v="18"/>
    <s v="C2"/>
    <s v="Ultrathing V2"/>
    <n v="360"/>
    <n v="1076.4000000000001"/>
    <x v="0"/>
    <x v="5"/>
  </r>
  <r>
    <n v="1683"/>
    <s v="Abel"/>
    <s v="Tatum"/>
    <s v="Mr"/>
    <s v="M"/>
    <n v="90"/>
    <s v="Limerstone Street"/>
    <s v="Jedburgh"/>
    <x v="332"/>
    <n v="18"/>
    <s v="C1"/>
    <s v="Ultrathing V1"/>
    <n v="306"/>
    <n v="608.93999999999994"/>
    <x v="2"/>
    <x v="11"/>
  </r>
  <r>
    <n v="1684"/>
    <s v="Dante"/>
    <s v="York"/>
    <s v="Mr"/>
    <s v="M"/>
    <n v="90"/>
    <s v="Lancaster Gardens"/>
    <s v="Ballater"/>
    <x v="781"/>
    <n v="64"/>
    <s v="A1"/>
    <s v="Megawidget S"/>
    <n v="1536"/>
    <n v="1213.44"/>
    <x v="0"/>
    <x v="4"/>
  </r>
  <r>
    <n v="1685"/>
    <s v="Conrad"/>
    <s v="Siegel"/>
    <s v="Mr"/>
    <s v="M"/>
    <n v="90"/>
    <s v="Hawthorn Mews"/>
    <s v="Kent"/>
    <x v="861"/>
    <n v="6"/>
    <s v="C1"/>
    <s v="Ultrathing V1"/>
    <n v="102"/>
    <n v="202.98"/>
    <x v="0"/>
    <x v="6"/>
  </r>
  <r>
    <n v="1686"/>
    <s v="Cristopher"/>
    <s v="Barnett"/>
    <s v="Mr"/>
    <s v="M"/>
    <n v="60"/>
    <s v="Burgess Road"/>
    <s v="Tipton"/>
    <x v="169"/>
    <n v="37"/>
    <s v="D"/>
    <s v="Gigastuff"/>
    <n v="666"/>
    <n v="1258.74"/>
    <x v="1"/>
    <x v="2"/>
  </r>
  <r>
    <n v="1687"/>
    <s v="Rudolph"/>
    <s v="Lancaster"/>
    <s v="Mr"/>
    <s v="M"/>
    <n v="90"/>
    <s v="Sedgemere Avenue"/>
    <s v="Brixham"/>
    <x v="862"/>
    <n v="4"/>
    <s v="A3"/>
    <s v="Megawidget L"/>
    <n v="96"/>
    <n v="152.64000000000001"/>
    <x v="2"/>
    <x v="4"/>
  </r>
  <r>
    <n v="1688"/>
    <s v="Hoyt"/>
    <s v="Richmond"/>
    <s v="Mr"/>
    <s v="M"/>
    <n v="90"/>
    <s v="Priestley Way"/>
    <s v="Saltburn-By-The-Sea"/>
    <x v="863"/>
    <n v="81"/>
    <s v="C4"/>
    <s v="Ultrathing V4"/>
    <n v="1944"/>
    <n v="7756.56"/>
    <x v="1"/>
    <x v="9"/>
  </r>
  <r>
    <n v="1689"/>
    <s v="Robert"/>
    <s v="Silver"/>
    <s v="Mr"/>
    <s v="M"/>
    <n v="30"/>
    <s v="Saxby Road"/>
    <s v="Gullane"/>
    <x v="805"/>
    <n v="38"/>
    <s v="C1"/>
    <s v="Ultrathing V1"/>
    <n v="646"/>
    <n v="1285.54"/>
    <x v="2"/>
    <x v="11"/>
  </r>
  <r>
    <n v="1690"/>
    <s v="Benny"/>
    <s v="Richmond"/>
    <s v="Mr"/>
    <s v="M"/>
    <n v="30"/>
    <s v="Portman Square"/>
    <s v="Trowbridge"/>
    <x v="563"/>
    <n v="6"/>
    <s v="C1"/>
    <s v="Ultrathing V1"/>
    <n v="102"/>
    <n v="202.98"/>
    <x v="2"/>
    <x v="11"/>
  </r>
  <r>
    <n v="1691"/>
    <s v="Judson"/>
    <s v="Zimmerman"/>
    <s v="Mr"/>
    <s v="M"/>
    <n v="60"/>
    <s v="Boddington Square"/>
    <s v="Surrey"/>
    <x v="793"/>
    <n v="33"/>
    <s v="D"/>
    <s v="Gigastuff"/>
    <n v="594"/>
    <n v="1122.6599999999999"/>
    <x v="0"/>
    <x v="3"/>
  </r>
  <r>
    <n v="1692"/>
    <s v="Blaine"/>
    <s v="Wiggins"/>
    <s v="Mr"/>
    <s v="M"/>
    <n v="90"/>
    <s v="Ambler Road"/>
    <s v="Craven Arms"/>
    <x v="539"/>
    <n v="97"/>
    <s v="A2"/>
    <s v="Megawidget M"/>
    <n v="2328"/>
    <n v="2770.3199999999997"/>
    <x v="0"/>
    <x v="6"/>
  </r>
  <r>
    <n v="1693"/>
    <s v="Donn"/>
    <s v="Sapp"/>
    <s v="Mr"/>
    <s v="M"/>
    <n v="90"/>
    <s v="Marlee Terrace"/>
    <s v="Sandringham"/>
    <x v="125"/>
    <n v="88"/>
    <s v="D"/>
    <s v="Gigastuff"/>
    <n v="1584"/>
    <n v="2993.7599999999998"/>
    <x v="0"/>
    <x v="2"/>
  </r>
  <r>
    <n v="1694"/>
    <s v="Kristopher"/>
    <s v="Dooley"/>
    <s v="Mr"/>
    <s v="M"/>
    <n v="90"/>
    <s v="Rosedene Terrace"/>
    <s v="Lydbrook"/>
    <x v="140"/>
    <n v="82"/>
    <s v="A1"/>
    <s v="Megawidget S"/>
    <n v="1968"/>
    <n v="1554.72"/>
    <x v="2"/>
    <x v="9"/>
  </r>
  <r>
    <n v="1695"/>
    <s v="Lance"/>
    <s v="Sheppard"/>
    <s v="Mr"/>
    <s v="M"/>
    <n v="60"/>
    <s v="Dales Place"/>
    <s v="Gwent"/>
    <x v="854"/>
    <n v="99"/>
    <s v="A1"/>
    <s v="Megawidget S"/>
    <n v="2376"/>
    <n v="1877.0400000000002"/>
    <x v="0"/>
    <x v="5"/>
  </r>
  <r>
    <n v="1696"/>
    <s v="Willard"/>
    <s v="Poole"/>
    <s v="Mr"/>
    <s v="M"/>
    <n v="60"/>
    <s v="Greenwood Gardens"/>
    <s v="Bonnyrigg"/>
    <x v="156"/>
    <n v="89"/>
    <s v="A3"/>
    <s v="Megawidget L"/>
    <n v="2136"/>
    <n v="3396.2400000000002"/>
    <x v="0"/>
    <x v="8"/>
  </r>
  <r>
    <n v="1697"/>
    <s v="Benny"/>
    <s v="Bishop"/>
    <s v="Mr"/>
    <s v="M"/>
    <n v="60"/>
    <s v="Furnival Street"/>
    <s v="Llanarth"/>
    <x v="864"/>
    <n v="88"/>
    <s v="A2"/>
    <s v="Megawidget M"/>
    <n v="2112"/>
    <n v="2513.2799999999997"/>
    <x v="1"/>
    <x v="7"/>
  </r>
  <r>
    <n v="1698"/>
    <s v="Dave"/>
    <s v="Chang"/>
    <s v="Mr"/>
    <s v="M"/>
    <n v="60"/>
    <s v="Walters Way"/>
    <s v="Havant"/>
    <x v="865"/>
    <n v="54"/>
    <s v="C3"/>
    <s v="Ultrathing V3"/>
    <n v="1296"/>
    <n v="4523.04"/>
    <x v="0"/>
    <x v="11"/>
  </r>
  <r>
    <n v="1699"/>
    <s v="Roger"/>
    <s v="Conner"/>
    <s v="Mr"/>
    <s v="M"/>
    <n v="60"/>
    <s v="Thomas's Passage"/>
    <s v="Hertfordshire"/>
    <x v="859"/>
    <n v="63"/>
    <s v="C1"/>
    <s v="Ultrathing V1"/>
    <n v="1071"/>
    <n v="2131.29"/>
    <x v="1"/>
    <x v="6"/>
  </r>
  <r>
    <n v="1700"/>
    <s v="Tory"/>
    <s v="Witt"/>
    <s v="Rev"/>
    <s v="M"/>
    <n v="30"/>
    <s v="Little Randolph"/>
    <s v="Brecon"/>
    <x v="866"/>
    <n v="37"/>
    <s v="A3"/>
    <s v="Megawidget L"/>
    <n v="888"/>
    <n v="1411.92"/>
    <x v="1"/>
    <x v="11"/>
  </r>
  <r>
    <n v="1701"/>
    <s v="Mauricio"/>
    <s v="Colvin"/>
    <s v="Mr"/>
    <s v="M"/>
    <n v="30"/>
    <s v="Clare Corner"/>
    <s v="Barnsley"/>
    <x v="867"/>
    <n v="10"/>
    <s v="C3"/>
    <s v="Ultrathing V3"/>
    <n v="240"/>
    <n v="837.6"/>
    <x v="0"/>
    <x v="2"/>
  </r>
  <r>
    <n v="1703"/>
    <s v="Alfonzo"/>
    <s v="Key"/>
    <s v="Mr"/>
    <s v="M"/>
    <n v="60"/>
    <s v="Well Close"/>
    <s v="Meifod"/>
    <x v="868"/>
    <n v="95"/>
    <s v="B"/>
    <s v="Hyperwotsit"/>
    <n v="1900"/>
    <n v="3818.9999999999995"/>
    <x v="2"/>
    <x v="11"/>
  </r>
  <r>
    <n v="1704"/>
    <s v="Michal"/>
    <s v="Joyner"/>
    <s v="Mr"/>
    <s v="M"/>
    <n v="90"/>
    <s v="Gloucester Gardens"/>
    <s v="Galston"/>
    <x v="638"/>
    <n v="69"/>
    <s v="C3"/>
    <s v="Ultrathing V3"/>
    <n v="1656"/>
    <n v="5779.4400000000005"/>
    <x v="0"/>
    <x v="9"/>
  </r>
  <r>
    <n v="1705"/>
    <s v="Gary"/>
    <s v="Ray"/>
    <s v="Mr"/>
    <s v="M"/>
    <n v="30"/>
    <s v="Dulwich Hill"/>
    <s v="Hebburn"/>
    <x v="869"/>
    <n v="13"/>
    <s v="A2"/>
    <s v="Megawidget M"/>
    <n v="312"/>
    <n v="371.28"/>
    <x v="1"/>
    <x v="5"/>
  </r>
  <r>
    <n v="1706"/>
    <s v="Cameron"/>
    <s v="Painter"/>
    <s v="Mr"/>
    <s v="M"/>
    <n v="60"/>
    <s v="Arcade Chambers"/>
    <s v="Gourock"/>
    <x v="722"/>
    <n v="47"/>
    <s v="C1"/>
    <s v="Ultrathing V1"/>
    <n v="799"/>
    <n v="1590.01"/>
    <x v="2"/>
    <x v="7"/>
  </r>
  <r>
    <n v="1707"/>
    <s v="Lanny"/>
    <s v="Doherty"/>
    <s v="Mr"/>
    <s v="M"/>
    <n v="90"/>
    <s v="Cottons Centre"/>
    <s v="St. Andrews"/>
    <x v="863"/>
    <n v="34"/>
    <s v="A3"/>
    <s v="Megawidget L"/>
    <n v="816"/>
    <n v="1297.44"/>
    <x v="1"/>
    <x v="9"/>
  </r>
  <r>
    <n v="1708"/>
    <s v="Bennett"/>
    <s v="Allison"/>
    <s v="Mr"/>
    <s v="M"/>
    <n v="60"/>
    <s v="Huron Road"/>
    <s v="Berkshire"/>
    <x v="870"/>
    <n v="21"/>
    <s v="E"/>
    <s v="Superwossname"/>
    <n v="420"/>
    <n v="1306.2"/>
    <x v="1"/>
    <x v="9"/>
  </r>
  <r>
    <n v="1709"/>
    <s v="Tyron"/>
    <s v="Mccarty"/>
    <s v="Mr"/>
    <s v="M"/>
    <n v="90"/>
    <s v="Goring Road"/>
    <s v="Isle Of Arran"/>
    <x v="542"/>
    <n v="98"/>
    <s v="A1"/>
    <s v="Megawidget S"/>
    <n v="2352"/>
    <n v="1858.0800000000002"/>
    <x v="2"/>
    <x v="8"/>
  </r>
  <r>
    <n v="1710"/>
    <s v="Osvaldo"/>
    <s v="Marrero"/>
    <s v="Mr"/>
    <s v="M"/>
    <n v="90"/>
    <s v="Lancelot Place"/>
    <s v="Burntisland"/>
    <x v="631"/>
    <n v="22"/>
    <s v="A2"/>
    <s v="Megawidget M"/>
    <n v="528"/>
    <n v="628.31999999999994"/>
    <x v="1"/>
    <x v="10"/>
  </r>
  <r>
    <n v="1711"/>
    <s v="Jayson"/>
    <s v="Lambert"/>
    <s v="Mr"/>
    <s v="M"/>
    <n v="30"/>
    <s v="St Matthews"/>
    <s v="Galashiels"/>
    <x v="660"/>
    <n v="28"/>
    <s v="A2"/>
    <s v="Megawidget M"/>
    <n v="672"/>
    <n v="799.68"/>
    <x v="0"/>
    <x v="1"/>
  </r>
  <r>
    <n v="1712"/>
    <s v="Jerrold"/>
    <s v="Tracy"/>
    <s v="Mr"/>
    <s v="M"/>
    <n v="30"/>
    <s v="Neville Terrace"/>
    <s v="Kent"/>
    <x v="526"/>
    <n v="73"/>
    <s v="B"/>
    <s v="Hyperwotsit"/>
    <n v="1460"/>
    <n v="2934.6"/>
    <x v="1"/>
    <x v="1"/>
  </r>
  <r>
    <n v="1714"/>
    <s v="Bennie"/>
    <s v="Cohen"/>
    <s v="Mr"/>
    <s v="M"/>
    <n v="60"/>
    <s v="Drifield Road"/>
    <s v="Duns"/>
    <x v="871"/>
    <n v="93"/>
    <s v="C4"/>
    <s v="Ultrathing V4"/>
    <n v="2232"/>
    <n v="8905.68"/>
    <x v="1"/>
    <x v="9"/>
  </r>
  <r>
    <n v="1715"/>
    <s v="Leif"/>
    <s v="Simmons"/>
    <s v="Mr"/>
    <s v="M"/>
    <n v="90"/>
    <s v="Petty France"/>
    <s v="Oswestry"/>
    <x v="872"/>
    <n v="93"/>
    <s v="A1"/>
    <s v="Megawidget S"/>
    <n v="2232"/>
    <n v="1763.28"/>
    <x v="0"/>
    <x v="0"/>
  </r>
  <r>
    <n v="1716"/>
    <s v="Jesse"/>
    <s v="Avila"/>
    <s v="Mr"/>
    <s v="M"/>
    <n v="60"/>
    <s v="Granite Street"/>
    <s v="Chippenham"/>
    <x v="431"/>
    <n v="15"/>
    <s v="C2"/>
    <s v="Ultrathing V2"/>
    <n v="300"/>
    <n v="897.00000000000011"/>
    <x v="0"/>
    <x v="2"/>
  </r>
  <r>
    <n v="1717"/>
    <s v="Alfred"/>
    <s v="Krause"/>
    <s v="Mr"/>
    <s v="M"/>
    <n v="30"/>
    <s v="Lillian Villas"/>
    <s v="Oakham"/>
    <x v="433"/>
    <n v="14"/>
    <s v="A2"/>
    <s v="Megawidget M"/>
    <n v="336"/>
    <n v="399.84"/>
    <x v="2"/>
    <x v="7"/>
  </r>
  <r>
    <n v="1718"/>
    <s v="Jarrod"/>
    <s v="Coffey"/>
    <s v="Mr"/>
    <s v="M"/>
    <n v="90"/>
    <s v="Counagmara"/>
    <s v="Hungerford"/>
    <x v="246"/>
    <n v="32"/>
    <s v="C3"/>
    <s v="Ultrathing V3"/>
    <n v="768"/>
    <n v="2680.32"/>
    <x v="1"/>
    <x v="4"/>
  </r>
  <r>
    <n v="1719"/>
    <s v="Arlen"/>
    <s v="Spangler"/>
    <s v="Mr"/>
    <s v="M"/>
    <n v="90"/>
    <s v="Bowyer's Court"/>
    <s v="Fivemiletown"/>
    <x v="294"/>
    <n v="59"/>
    <s v="C2"/>
    <s v="Ultrathing V2"/>
    <n v="1180"/>
    <n v="3528.2000000000003"/>
    <x v="1"/>
    <x v="0"/>
  </r>
  <r>
    <n v="1720"/>
    <s v="Prince"/>
    <s v="Estrada"/>
    <s v="Mr"/>
    <s v="M"/>
    <n v="90"/>
    <s v="Harp Lane"/>
    <s v="Banchory"/>
    <x v="308"/>
    <n v="79"/>
    <s v="A1"/>
    <s v="Megawidget S"/>
    <n v="1896"/>
    <n v="1497.8400000000001"/>
    <x v="2"/>
    <x v="9"/>
  </r>
  <r>
    <n v="1721"/>
    <s v="Gerardo"/>
    <s v="Henley"/>
    <s v="Mr"/>
    <s v="M"/>
    <n v="90"/>
    <s v="Kinveachy Gardens"/>
    <s v="Peterhead"/>
    <x v="873"/>
    <n v="86"/>
    <s v="A1"/>
    <s v="Megawidget S"/>
    <n v="2064"/>
    <n v="1630.5600000000002"/>
    <x v="2"/>
    <x v="6"/>
  </r>
  <r>
    <n v="1722"/>
    <s v="kirk"/>
    <s v="Wiseman"/>
    <s v="Mr"/>
    <s v="M"/>
    <n v="30"/>
    <s v="Crest Road"/>
    <s v="Benfleet"/>
    <x v="707"/>
    <n v="29"/>
    <s v="C1"/>
    <s v="Ultrathing V1"/>
    <n v="493"/>
    <n v="981.07"/>
    <x v="2"/>
    <x v="6"/>
  </r>
  <r>
    <n v="1723"/>
    <s v="Bryce"/>
    <s v="Stringer"/>
    <s v="Mr"/>
    <s v="M"/>
    <n v="60"/>
    <s v="Buckters Rents"/>
    <s v="Delabole"/>
    <x v="874"/>
    <n v="19"/>
    <s v="C1"/>
    <s v="Ultrathing V1"/>
    <n v="323"/>
    <n v="642.77"/>
    <x v="0"/>
    <x v="0"/>
  </r>
  <r>
    <n v="1724"/>
    <s v="Dean"/>
    <s v="Woods"/>
    <s v="Mr"/>
    <s v="M"/>
    <n v="90"/>
    <s v="Campsbourne Parade"/>
    <s v="Canonbie"/>
    <x v="711"/>
    <n v="9"/>
    <s v="A2"/>
    <s v="Megawidget M"/>
    <n v="216"/>
    <n v="257.03999999999996"/>
    <x v="0"/>
    <x v="11"/>
  </r>
  <r>
    <n v="1725"/>
    <s v="Pablo"/>
    <s v="Santos"/>
    <s v="Mr"/>
    <s v="M"/>
    <n v="30"/>
    <s v="Elm Walk"/>
    <s v="Avon"/>
    <x v="468"/>
    <n v="33"/>
    <s v="C4"/>
    <s v="Ultrathing V4"/>
    <n v="792"/>
    <n v="3160.0800000000004"/>
    <x v="2"/>
    <x v="4"/>
  </r>
  <r>
    <n v="1726"/>
    <s v="Kelley"/>
    <s v="Paige"/>
    <s v="Mr"/>
    <s v="M"/>
    <n v="90"/>
    <s v="Musjid Road"/>
    <s v="Horsham"/>
    <x v="408"/>
    <n v="56"/>
    <s v="C4"/>
    <s v="Ultrathing V4"/>
    <n v="1344"/>
    <n v="5362.56"/>
    <x v="0"/>
    <x v="2"/>
  </r>
  <r>
    <n v="1727"/>
    <s v="Austin"/>
    <s v="Zapata"/>
    <s v="Mr"/>
    <s v="M"/>
    <n v="30"/>
    <s v="Colville Place"/>
    <s v="County Down"/>
    <x v="730"/>
    <n v="77"/>
    <s v="E"/>
    <s v="Superwossname"/>
    <n v="1540"/>
    <n v="4789.3999999999996"/>
    <x v="1"/>
    <x v="7"/>
  </r>
  <r>
    <n v="1728"/>
    <s v="Lamar"/>
    <s v="Childress"/>
    <s v="Mr"/>
    <s v="M"/>
    <n v="30"/>
    <s v="Clarks Place"/>
    <s v="Moffat"/>
    <x v="875"/>
    <n v="90"/>
    <s v="C3"/>
    <s v="Ultrathing V3"/>
    <n v="2160"/>
    <n v="7538.4000000000005"/>
    <x v="0"/>
    <x v="0"/>
  </r>
  <r>
    <n v="1729"/>
    <s v="Lynn"/>
    <s v="Sprague"/>
    <s v="Mr"/>
    <s v="M"/>
    <n v="30"/>
    <s v="Beulah Place"/>
    <s v="Betchworth"/>
    <x v="419"/>
    <n v="97"/>
    <s v="A2"/>
    <s v="Megawidget M"/>
    <n v="2328"/>
    <n v="2770.3199999999997"/>
    <x v="1"/>
    <x v="3"/>
  </r>
  <r>
    <n v="1730"/>
    <s v="Raymundo"/>
    <s v="Calhoun"/>
    <s v="Mr"/>
    <s v="M"/>
    <n v="60"/>
    <s v="Pelier Street"/>
    <s v="Essex"/>
    <x v="323"/>
    <n v="11"/>
    <s v="D"/>
    <s v="Gigastuff"/>
    <n v="198"/>
    <n v="374.21999999999997"/>
    <x v="1"/>
    <x v="9"/>
  </r>
  <r>
    <n v="1731"/>
    <s v="Jacques"/>
    <s v="Tipton"/>
    <s v="Mr"/>
    <s v="M"/>
    <n v="90"/>
    <s v="Mason's Grove"/>
    <s v="Clarbeston Road"/>
    <x v="480"/>
    <n v="7"/>
    <s v="C1"/>
    <s v="Ultrathing V1"/>
    <n v="119"/>
    <n v="236.81"/>
    <x v="2"/>
    <x v="10"/>
  </r>
  <r>
    <n v="1732"/>
    <s v="Samual"/>
    <s v="Reese"/>
    <s v="Mr"/>
    <s v="M"/>
    <n v="90"/>
    <s v="Tent Street"/>
    <s v="Corwen"/>
    <x v="876"/>
    <n v="18"/>
    <s v="B"/>
    <s v="Hyperwotsit"/>
    <n v="360"/>
    <n v="723.59999999999991"/>
    <x v="1"/>
    <x v="2"/>
  </r>
  <r>
    <n v="1733"/>
    <s v="Erick"/>
    <s v="Bishop"/>
    <s v="Mr"/>
    <s v="M"/>
    <n v="30"/>
    <s v="Lower Road"/>
    <s v="Newmilns"/>
    <x v="550"/>
    <n v="64"/>
    <s v="C1"/>
    <s v="Ultrathing V1"/>
    <n v="1088"/>
    <n v="2165.12"/>
    <x v="1"/>
    <x v="0"/>
  </r>
  <r>
    <n v="1734"/>
    <s v="Keith"/>
    <s v="Green"/>
    <s v="Mr"/>
    <s v="M"/>
    <n v="30"/>
    <s v="Canfield Place"/>
    <s v="Kirknewton"/>
    <x v="826"/>
    <n v="66"/>
    <s v="A3"/>
    <s v="Megawidget L"/>
    <n v="1584"/>
    <n v="2518.56"/>
    <x v="2"/>
    <x v="0"/>
  </r>
  <r>
    <n v="1735"/>
    <s v="Margarito"/>
    <s v="Rodrigues"/>
    <s v="Mr"/>
    <s v="M"/>
    <n v="90"/>
    <s v="Surrey Grove"/>
    <s v="Gosport"/>
    <x v="483"/>
    <n v="92"/>
    <s v="E"/>
    <s v="Superwossname"/>
    <n v="1840"/>
    <n v="5722.4"/>
    <x v="0"/>
    <x v="4"/>
  </r>
  <r>
    <n v="1736"/>
    <s v="Graham"/>
    <s v="Donnelly"/>
    <s v="Mr"/>
    <s v="M"/>
    <n v="60"/>
    <s v="Penrose Grove"/>
    <s v="Newry"/>
    <x v="877"/>
    <n v="34"/>
    <s v="B"/>
    <s v="Hyperwotsit"/>
    <n v="680"/>
    <n v="1366.8"/>
    <x v="2"/>
    <x v="4"/>
  </r>
  <r>
    <n v="1737"/>
    <s v="Waldo"/>
    <s v="Marsh"/>
    <s v="Mr"/>
    <s v="M"/>
    <n v="30"/>
    <s v="Lordsmead Road"/>
    <s v="Harwich"/>
    <x v="416"/>
    <n v="7"/>
    <s v="D"/>
    <s v="Gigastuff"/>
    <n v="126"/>
    <n v="238.14"/>
    <x v="0"/>
    <x v="8"/>
  </r>
  <r>
    <n v="1738"/>
    <s v="Bryant"/>
    <s v="Joseph"/>
    <s v="Mr"/>
    <s v="M"/>
    <n v="60"/>
    <s v="Peel Close"/>
    <s v="Strathaven"/>
    <x v="745"/>
    <n v="23"/>
    <s v="B"/>
    <s v="Hyperwotsit"/>
    <n v="460"/>
    <n v="924.59999999999991"/>
    <x v="0"/>
    <x v="0"/>
  </r>
  <r>
    <n v="1739"/>
    <s v="Houston"/>
    <s v="Quinones"/>
    <s v="Mr"/>
    <s v="M"/>
    <n v="60"/>
    <s v="Halfmoon Alley"/>
    <s v="Essex"/>
    <x v="622"/>
    <n v="83"/>
    <s v="C1"/>
    <s v="Ultrathing V1"/>
    <n v="1411"/>
    <n v="2807.89"/>
    <x v="0"/>
    <x v="1"/>
  </r>
  <r>
    <n v="1740"/>
    <s v="Antonio"/>
    <s v="Guzman"/>
    <s v="Mr"/>
    <s v="M"/>
    <n v="30"/>
    <s v="Triangle"/>
    <s v="Perthshire"/>
    <x v="878"/>
    <n v="83"/>
    <s v="D"/>
    <s v="Gigastuff"/>
    <n v="1494"/>
    <n v="2823.66"/>
    <x v="2"/>
    <x v="3"/>
  </r>
  <r>
    <n v="1741"/>
    <s v="Shayne"/>
    <s v="Winter"/>
    <s v="Mr"/>
    <s v="M"/>
    <n v="90"/>
    <s v="Hockley Avenue"/>
    <s v="Stourbridge"/>
    <x v="879"/>
    <n v="38"/>
    <s v="C2"/>
    <s v="Ultrathing V2"/>
    <n v="760"/>
    <n v="2272.4"/>
    <x v="1"/>
    <x v="7"/>
  </r>
  <r>
    <n v="1742"/>
    <s v="Andrew"/>
    <s v="Best"/>
    <s v="Mr"/>
    <s v="M"/>
    <n v="60"/>
    <s v="Holden Street"/>
    <s v="Newton Stewart"/>
    <x v="880"/>
    <n v="58"/>
    <s v="C1"/>
    <s v="Ultrathing V1"/>
    <n v="986"/>
    <n v="1962.14"/>
    <x v="0"/>
    <x v="2"/>
  </r>
  <r>
    <n v="1743"/>
    <s v="Clair"/>
    <s v="Mckee"/>
    <s v="Mr"/>
    <s v="M"/>
    <n v="60"/>
    <s v="Woodstock Terrace"/>
    <s v="Seaton"/>
    <x v="576"/>
    <n v="43"/>
    <s v="C1"/>
    <s v="Ultrathing V1"/>
    <n v="731"/>
    <n v="1454.69"/>
    <x v="1"/>
    <x v="11"/>
  </r>
  <r>
    <n v="1744"/>
    <s v="Joel"/>
    <s v="Bass"/>
    <s v="Mr"/>
    <s v="M"/>
    <n v="90"/>
    <s v="Turnpike Parade"/>
    <s v="Abertillery"/>
    <x v="347"/>
    <n v="62"/>
    <s v="C2"/>
    <s v="Ultrathing V2"/>
    <n v="1240"/>
    <n v="3707.6000000000004"/>
    <x v="0"/>
    <x v="10"/>
  </r>
  <r>
    <n v="1745"/>
    <s v="Dave"/>
    <s v="ZAPATA"/>
    <s v="Mr"/>
    <s v="M"/>
    <n v="30"/>
    <s v="Pier Road"/>
    <s v="Iver"/>
    <x v="91"/>
    <n v="58"/>
    <s v="D"/>
    <s v="Gigastuff"/>
    <n v="1044"/>
    <n v="1973.1599999999999"/>
    <x v="2"/>
    <x v="7"/>
  </r>
  <r>
    <n v="1746"/>
    <s v="Milan"/>
    <s v="Crockett"/>
    <s v="Mr"/>
    <s v="M"/>
    <n v="90"/>
    <s v="Lawn House"/>
    <s v="Surrey"/>
    <x v="881"/>
    <n v="75"/>
    <s v="C4"/>
    <s v="Ultrathing V4"/>
    <n v="1800"/>
    <n v="7182"/>
    <x v="0"/>
    <x v="8"/>
  </r>
  <r>
    <n v="1747"/>
    <s v="Scottie"/>
    <s v="Colvin"/>
    <s v="Mr"/>
    <s v="M"/>
    <n v="60"/>
    <s v="Camille Close"/>
    <s v="Buckie"/>
    <x v="190"/>
    <n v="97"/>
    <s v="D"/>
    <s v="Gigastuff"/>
    <n v="1746"/>
    <n v="3299.94"/>
    <x v="2"/>
    <x v="0"/>
  </r>
  <r>
    <n v="1748"/>
    <s v="Bertram"/>
    <s v="Mcneill"/>
    <s v="Mr"/>
    <s v="M"/>
    <n v="60"/>
    <s v="Strafford Road"/>
    <s v="Totnes"/>
    <x v="126"/>
    <n v="69"/>
    <s v="D"/>
    <s v="Gigastuff"/>
    <n v="1242"/>
    <n v="2347.3799999999997"/>
    <x v="0"/>
    <x v="7"/>
  </r>
  <r>
    <n v="1749"/>
    <s v="Silas"/>
    <s v="Tyson"/>
    <s v="Mr"/>
    <s v="M"/>
    <n v="30"/>
    <s v="Gardeners Cottage"/>
    <s v="Callander"/>
    <x v="882"/>
    <n v="10"/>
    <s v="A3"/>
    <s v="Megawidget L"/>
    <n v="240"/>
    <n v="381.6"/>
    <x v="2"/>
    <x v="8"/>
  </r>
  <r>
    <n v="1750"/>
    <s v="Andrea"/>
    <s v="Hardy"/>
    <s v="Mr"/>
    <s v="M"/>
    <n v="90"/>
    <s v="Holly Bush"/>
    <s v="Essex"/>
    <x v="881"/>
    <n v="54"/>
    <s v="C2"/>
    <s v="Ultrathing V2"/>
    <n v="1080"/>
    <n v="3229.2000000000003"/>
    <x v="0"/>
    <x v="8"/>
  </r>
  <r>
    <n v="1751"/>
    <s v="Quinn"/>
    <s v="Baker"/>
    <s v="Mr"/>
    <s v="M"/>
    <n v="30"/>
    <s v="Shaftsbury Stmet"/>
    <s v="Caledon"/>
    <x v="693"/>
    <n v="90"/>
    <s v="C3"/>
    <s v="Ultrathing V3"/>
    <n v="2160"/>
    <n v="7538.4000000000005"/>
    <x v="2"/>
    <x v="5"/>
  </r>
  <r>
    <n v="1752"/>
    <s v="Juan"/>
    <s v="Pendleton"/>
    <s v="Mr"/>
    <s v="M"/>
    <n v="90"/>
    <s v="Barn Street"/>
    <s v="Bexleyheath"/>
    <x v="883"/>
    <n v="54"/>
    <s v="E"/>
    <s v="Superwossname"/>
    <n v="1080"/>
    <n v="3358.7999999999997"/>
    <x v="2"/>
    <x v="10"/>
  </r>
  <r>
    <n v="1753"/>
    <s v="Irving"/>
    <s v="Proctor"/>
    <s v="Mr"/>
    <s v="M"/>
    <n v="90"/>
    <s v="Lebanon Gardens"/>
    <s v="Pencader"/>
    <x v="782"/>
    <n v="21"/>
    <s v="A2"/>
    <s v="Megawidget M"/>
    <n v="504"/>
    <n v="599.76"/>
    <x v="2"/>
    <x v="8"/>
  </r>
  <r>
    <n v="1754"/>
    <s v="Ramiro"/>
    <s v="Tate"/>
    <s v="Mr"/>
    <s v="M"/>
    <n v="90"/>
    <s v="Raven Road"/>
    <s v="Essex"/>
    <x v="884"/>
    <n v="2"/>
    <s v="A1"/>
    <s v="Megawidget S"/>
    <n v="48"/>
    <n v="37.92"/>
    <x v="2"/>
    <x v="10"/>
  </r>
  <r>
    <n v="1755"/>
    <s v="Asa"/>
    <s v="Godfrey"/>
    <s v="Mr"/>
    <s v="M"/>
    <n v="90"/>
    <s v="Newgate Street"/>
    <s v="Tregaron"/>
    <x v="480"/>
    <n v="25"/>
    <s v="B"/>
    <s v="Hyperwotsit"/>
    <n v="500"/>
    <n v="1004.9999999999999"/>
    <x v="2"/>
    <x v="10"/>
  </r>
  <r>
    <n v="1756"/>
    <s v="Elliot"/>
    <s v="Wall"/>
    <s v="Mr"/>
    <s v="M"/>
    <n v="90"/>
    <s v="Lower Putney"/>
    <s v="Dalwhinnie"/>
    <x v="657"/>
    <n v="67"/>
    <s v="C3"/>
    <s v="Ultrathing V3"/>
    <n v="1608"/>
    <n v="5611.92"/>
    <x v="2"/>
    <x v="3"/>
  </r>
  <r>
    <n v="1757"/>
    <s v="Oscar"/>
    <s v="Buchanan"/>
    <s v="Mr"/>
    <s v="M"/>
    <n v="90"/>
    <s v="Upper Tachbrook"/>
    <s v="Yelverton"/>
    <x v="783"/>
    <n v="60"/>
    <s v="A1"/>
    <s v="Megawidget S"/>
    <n v="1440"/>
    <n v="1137.6000000000001"/>
    <x v="1"/>
    <x v="10"/>
  </r>
  <r>
    <n v="1758"/>
    <s v="Jesse"/>
    <s v="Doran"/>
    <s v="Rev"/>
    <s v="M"/>
    <n v="30"/>
    <s v="Farley Place"/>
    <s v="Boscastle"/>
    <x v="623"/>
    <n v="100"/>
    <s v="A2"/>
    <s v="Megawidget M"/>
    <n v="2400"/>
    <n v="2856"/>
    <x v="0"/>
    <x v="11"/>
  </r>
  <r>
    <n v="1759"/>
    <s v="Sean"/>
    <s v="Boston"/>
    <s v="Mr"/>
    <s v="M"/>
    <n v="30"/>
    <s v="Rectory Crescent"/>
    <s v="Llangadog"/>
    <x v="570"/>
    <n v="22"/>
    <s v="D"/>
    <s v="Gigastuff"/>
    <n v="396"/>
    <n v="748.43999999999994"/>
    <x v="1"/>
    <x v="0"/>
  </r>
  <r>
    <n v="1760"/>
    <s v="Terence"/>
    <s v="Westbrook"/>
    <s v="Mr"/>
    <s v="M"/>
    <n v="60"/>
    <s v="Mitre Road"/>
    <s v="South Molton"/>
    <x v="392"/>
    <n v="12"/>
    <s v="C1"/>
    <s v="Ultrathing V1"/>
    <n v="204"/>
    <n v="405.96"/>
    <x v="1"/>
    <x v="0"/>
  </r>
  <r>
    <n v="1761"/>
    <s v="Earle"/>
    <s v="Knapp"/>
    <s v="Mr"/>
    <s v="M"/>
    <n v="90"/>
    <s v="Edith Terrace"/>
    <s v="Longniddry"/>
    <x v="764"/>
    <n v="86"/>
    <s v="D"/>
    <s v="Gigastuff"/>
    <n v="1548"/>
    <n v="2925.72"/>
    <x v="1"/>
    <x v="0"/>
  </r>
  <r>
    <n v="1762"/>
    <s v="German"/>
    <s v="Carrillo"/>
    <s v="Mr"/>
    <s v="M"/>
    <n v="90"/>
    <s v="Broadstone Place"/>
    <s v="Conwy"/>
    <x v="454"/>
    <n v="61"/>
    <s v="B"/>
    <s v="Hyperwotsit"/>
    <n v="1220"/>
    <n v="2452.1999999999998"/>
    <x v="1"/>
    <x v="3"/>
  </r>
  <r>
    <n v="1763"/>
    <s v="Hal"/>
    <s v="Berger"/>
    <s v="Mr"/>
    <s v="M"/>
    <n v="60"/>
    <s v="Wilby Road"/>
    <s v="London"/>
    <x v="236"/>
    <n v="65"/>
    <s v="A2"/>
    <s v="Megawidget M"/>
    <n v="1560"/>
    <n v="1856.3999999999999"/>
    <x v="0"/>
    <x v="10"/>
  </r>
  <r>
    <n v="1764"/>
    <s v="Linwood"/>
    <s v="Coker"/>
    <s v="Mr"/>
    <s v="M"/>
    <n v="90"/>
    <s v="Carlisle Way"/>
    <s v="Walsingham"/>
    <x v="505"/>
    <n v="91"/>
    <s v="C3"/>
    <s v="Ultrathing V3"/>
    <n v="2184"/>
    <n v="7622.1600000000008"/>
    <x v="2"/>
    <x v="8"/>
  </r>
  <r>
    <n v="1765"/>
    <s v="Denis"/>
    <s v="Shipman"/>
    <s v="Dr"/>
    <s v="M"/>
    <n v="60"/>
    <s v="Amen Corner"/>
    <s v="Iver"/>
    <x v="135"/>
    <n v="95"/>
    <s v="E"/>
    <s v="Superwossname"/>
    <n v="1900"/>
    <n v="5909"/>
    <x v="2"/>
    <x v="3"/>
  </r>
  <r>
    <n v="1766"/>
    <s v="Shawn"/>
    <s v="Payne"/>
    <s v="Mr"/>
    <s v="M"/>
    <n v="60"/>
    <s v="Jaggard Way"/>
    <s v="Ilkley"/>
    <x v="569"/>
    <n v="69"/>
    <s v="A3"/>
    <s v="Megawidget L"/>
    <n v="1656"/>
    <n v="2633.04"/>
    <x v="1"/>
    <x v="3"/>
  </r>
  <r>
    <n v="1767"/>
    <s v="Lucio"/>
    <s v="Blair"/>
    <s v="Mr"/>
    <s v="M"/>
    <n v="60"/>
    <s v="Langford Place"/>
    <s v="Dursley"/>
    <x v="700"/>
    <n v="50"/>
    <s v="C4"/>
    <s v="Ultrathing V4"/>
    <n v="1200"/>
    <n v="4788"/>
    <x v="2"/>
    <x v="7"/>
  </r>
  <r>
    <n v="1768"/>
    <s v="Garret"/>
    <s v="Waller"/>
    <s v="Mr"/>
    <s v="M"/>
    <n v="90"/>
    <s v="Fellmongers Yard"/>
    <s v="Hornchurch"/>
    <x v="174"/>
    <n v="62"/>
    <s v="A2"/>
    <s v="Megawidget M"/>
    <n v="1488"/>
    <n v="1770.72"/>
    <x v="2"/>
    <x v="9"/>
  </r>
  <r>
    <n v="1769"/>
    <s v="Jermaine"/>
    <s v="Ramey"/>
    <s v="Mr"/>
    <s v="M"/>
    <n v="90"/>
    <s v="Lake Cottage"/>
    <s v="Isle Of Bute"/>
    <x v="821"/>
    <n v="74"/>
    <s v="C1"/>
    <s v="Ultrathing V1"/>
    <n v="1258"/>
    <n v="2503.42"/>
    <x v="2"/>
    <x v="11"/>
  </r>
  <r>
    <n v="1770"/>
    <s v="Parker"/>
    <s v="Zapata"/>
    <s v="Mr"/>
    <s v="M"/>
    <n v="30"/>
    <s v="Portway Gardens"/>
    <s v="Kilmarnock"/>
    <x v="358"/>
    <n v="37"/>
    <s v="A2"/>
    <s v="Megawidget M"/>
    <n v="888"/>
    <n v="1056.72"/>
    <x v="1"/>
    <x v="9"/>
  </r>
  <r>
    <n v="1771"/>
    <s v="Randall"/>
    <s v="Salinas"/>
    <s v="Mr"/>
    <s v="M"/>
    <n v="60"/>
    <s v="Hempstead Road"/>
    <s v="Midlothian"/>
    <x v="303"/>
    <n v="41"/>
    <s v="B"/>
    <s v="Hyperwotsit"/>
    <n v="820"/>
    <n v="1648.1999999999998"/>
    <x v="2"/>
    <x v="3"/>
  </r>
  <r>
    <n v="1772"/>
    <s v="Aaron"/>
    <s v="Haley"/>
    <s v="Mr"/>
    <s v="M"/>
    <n v="60"/>
    <s v="Woods Court"/>
    <s v="Isle Of Iona"/>
    <x v="412"/>
    <n v="81"/>
    <s v="C3"/>
    <s v="Ultrathing V3"/>
    <n v="1944"/>
    <n v="6784.56"/>
    <x v="1"/>
    <x v="11"/>
  </r>
  <r>
    <n v="1773"/>
    <s v="Angelo"/>
    <s v="Griffith"/>
    <s v="Dr"/>
    <s v="M"/>
    <n v="30"/>
    <s v="Seven Dials"/>
    <s v="Gainsborough"/>
    <x v="592"/>
    <n v="46"/>
    <s v="E"/>
    <s v="Superwossname"/>
    <n v="920"/>
    <n v="2861.2"/>
    <x v="1"/>
    <x v="7"/>
  </r>
  <r>
    <n v="1774"/>
    <s v="Jefferey"/>
    <s v="Weir"/>
    <s v="Mr"/>
    <s v="M"/>
    <n v="30"/>
    <s v="Martins Walk"/>
    <s v="Cheltenham"/>
    <x v="626"/>
    <n v="55"/>
    <s v="D"/>
    <s v="Gigastuff"/>
    <n v="990"/>
    <n v="1871.1"/>
    <x v="0"/>
    <x v="11"/>
  </r>
  <r>
    <n v="1775"/>
    <s v="Jere"/>
    <s v="Whalen"/>
    <s v="Mr"/>
    <s v="M"/>
    <n v="30"/>
    <s v="Berthon Terrace"/>
    <s v="Royston"/>
    <x v="6"/>
    <n v="13"/>
    <s v="A2"/>
    <s v="Megawidget M"/>
    <n v="312"/>
    <n v="371.28"/>
    <x v="2"/>
    <x v="1"/>
  </r>
  <r>
    <n v="1776"/>
    <s v="Kendrick"/>
    <s v="Lane"/>
    <s v="Mr"/>
    <s v="M"/>
    <n v="90"/>
    <s v="Chamberlens Garages"/>
    <s v="March"/>
    <x v="343"/>
    <n v="59"/>
    <s v="C2"/>
    <s v="Ultrathing V2"/>
    <n v="1180"/>
    <n v="3528.2000000000003"/>
    <x v="2"/>
    <x v="0"/>
  </r>
  <r>
    <n v="1777"/>
    <s v="Jude"/>
    <s v="Doherty"/>
    <s v="Mr"/>
    <s v="M"/>
    <n v="60"/>
    <s v="Wedgwood Way"/>
    <s v="Shanklin"/>
    <x v="525"/>
    <n v="27"/>
    <s v="C3"/>
    <s v="Ultrathing V3"/>
    <n v="648"/>
    <n v="2261.52"/>
    <x v="1"/>
    <x v="7"/>
  </r>
  <r>
    <n v="1778"/>
    <s v="Phillip"/>
    <s v="Washburn"/>
    <s v="Mr"/>
    <s v="M"/>
    <n v="30"/>
    <s v="Southampton Road"/>
    <s v="Norfolk"/>
    <x v="576"/>
    <n v="39"/>
    <s v="B"/>
    <s v="Hyperwotsit"/>
    <n v="780"/>
    <n v="1567.7999999999997"/>
    <x v="1"/>
    <x v="11"/>
  </r>
  <r>
    <n v="1779"/>
    <s v="Alva"/>
    <s v="Early"/>
    <s v="Mr"/>
    <s v="M"/>
    <n v="60"/>
    <s v="Myrtle Lodge"/>
    <s v="Turriff"/>
    <x v="829"/>
    <n v="5"/>
    <s v="C1"/>
    <s v="Ultrathing V1"/>
    <n v="85"/>
    <n v="169.15"/>
    <x v="0"/>
    <x v="0"/>
  </r>
  <r>
    <n v="1780"/>
    <s v="Antonio"/>
    <s v="Swanson"/>
    <s v="Mr"/>
    <s v="male"/>
    <n v="90"/>
    <s v="Nicholas Terrace"/>
    <s v="Wimborne"/>
    <x v="885"/>
    <n v="5"/>
    <s v="D"/>
    <s v="Gigastuff"/>
    <n v="90"/>
    <n v="170.1"/>
    <x v="2"/>
    <x v="7"/>
  </r>
  <r>
    <n v="1781"/>
    <s v="Darius"/>
    <s v="Lyons"/>
    <s v="Mr"/>
    <s v="M"/>
    <n v="30"/>
    <s v="Napier Villas"/>
    <s v="Emsworth"/>
    <x v="792"/>
    <n v="69"/>
    <s v="B"/>
    <s v="Hyperwotsit"/>
    <n v="1380"/>
    <n v="2773.7999999999997"/>
    <x v="2"/>
    <x v="3"/>
  </r>
  <r>
    <n v="1782"/>
    <s v="Damon"/>
    <s v="Navarro"/>
    <s v="Mr"/>
    <s v="M"/>
    <n v="60"/>
    <s v="Macleod Street"/>
    <s v="Lochearnhead"/>
    <x v="283"/>
    <n v="80"/>
    <s v="B"/>
    <s v="Hyperwotsit"/>
    <n v="1600"/>
    <n v="3215.9999999999995"/>
    <x v="2"/>
    <x v="11"/>
  </r>
  <r>
    <n v="1783"/>
    <s v="Minh"/>
    <s v="Baez"/>
    <s v="Mr"/>
    <s v="M"/>
    <n v="30"/>
    <s v="Monkford Court"/>
    <s v="Chatteris"/>
    <x v="886"/>
    <n v="70"/>
    <s v="A3"/>
    <s v="Megawidget L"/>
    <n v="1680"/>
    <n v="2671.2000000000003"/>
    <x v="2"/>
    <x v="10"/>
  </r>
  <r>
    <n v="1784"/>
    <s v="Franklin"/>
    <s v="Doherty"/>
    <s v="Mr"/>
    <s v="M"/>
    <n v="90"/>
    <s v="Glen Mohr"/>
    <s v="Longhope"/>
    <x v="208"/>
    <n v="80"/>
    <s v="A3"/>
    <s v="Megawidget L"/>
    <n v="1920"/>
    <n v="3052.8"/>
    <x v="1"/>
    <x v="0"/>
  </r>
  <r>
    <n v="1785"/>
    <s v="Weston"/>
    <s v="Klein"/>
    <s v="Mr"/>
    <s v="M"/>
    <n v="30"/>
    <s v="Mendip Place"/>
    <s v="Halkirk"/>
    <x v="470"/>
    <n v="15"/>
    <s v="B"/>
    <s v="Hyperwotsit"/>
    <n v="300"/>
    <n v="602.99999999999989"/>
    <x v="1"/>
    <x v="4"/>
  </r>
  <r>
    <n v="1786"/>
    <s v="Joshua"/>
    <s v="Rodgers"/>
    <s v="Mr"/>
    <s v="M"/>
    <n v="90"/>
    <s v="Wimbourne Street"/>
    <s v="Knighton"/>
    <x v="887"/>
    <n v="100"/>
    <s v="C4"/>
    <s v="Ultrathing V4"/>
    <n v="2400"/>
    <n v="9576"/>
    <x v="0"/>
    <x v="0"/>
  </r>
  <r>
    <n v="1787"/>
    <s v="Leland"/>
    <s v="Baez"/>
    <s v="Mr"/>
    <s v="M"/>
    <n v="30"/>
    <s v="Goodman's Yard"/>
    <s v="Woodford Green"/>
    <x v="437"/>
    <n v="28"/>
    <s v="B"/>
    <s v="Hyperwotsit"/>
    <n v="560"/>
    <n v="1125.5999999999999"/>
    <x v="1"/>
    <x v="7"/>
  </r>
  <r>
    <n v="1788"/>
    <s v="Gregorio"/>
    <s v="Swartz"/>
    <s v="Mr"/>
    <s v="M"/>
    <n v="60"/>
    <s v="Aislibie Road"/>
    <s v="Bridgend"/>
    <x v="627"/>
    <n v="49"/>
    <s v="C1"/>
    <s v="Ultrathing V1"/>
    <n v="833"/>
    <n v="1657.67"/>
    <x v="1"/>
    <x v="5"/>
  </r>
  <r>
    <n v="1789"/>
    <s v="Nelson"/>
    <s v="Rubio"/>
    <s v="Mr"/>
    <s v="M"/>
    <n v="60"/>
    <s v="Charmont Terrace"/>
    <s v="Helmsdale"/>
    <x v="384"/>
    <n v="44"/>
    <s v="C4"/>
    <s v="Ultrathing V4"/>
    <n v="1056"/>
    <n v="4213.4400000000005"/>
    <x v="0"/>
    <x v="0"/>
  </r>
  <r>
    <n v="1790"/>
    <s v="Renato"/>
    <s v="Steward"/>
    <s v="Mr"/>
    <s v="M"/>
    <n v="60"/>
    <s v="Massie Road"/>
    <s v="Laurencekirk"/>
    <x v="9"/>
    <n v="92"/>
    <s v="A3"/>
    <s v="Megawidget L"/>
    <n v="2208"/>
    <n v="3510.7200000000003"/>
    <x v="0"/>
    <x v="6"/>
  </r>
  <r>
    <n v="1791"/>
    <s v="Max"/>
    <s v="Walsh"/>
    <s v="Mr"/>
    <s v="M"/>
    <n v="60"/>
    <s v="Marsh Drive"/>
    <s v="Hamilton"/>
    <x v="888"/>
    <n v="11"/>
    <s v="C1"/>
    <s v="Ultrathing V1"/>
    <n v="187"/>
    <n v="372.13"/>
    <x v="2"/>
    <x v="0"/>
  </r>
  <r>
    <n v="1792"/>
    <s v="Keith"/>
    <s v="Brandon"/>
    <s v="Prof"/>
    <s v="M"/>
    <n v="30"/>
    <s v="Hammersmith Bridge"/>
    <s v="Bo'Ness"/>
    <x v="889"/>
    <n v="28"/>
    <s v="B"/>
    <s v="Hyperwotsit"/>
    <n v="560"/>
    <n v="1125.5999999999999"/>
    <x v="1"/>
    <x v="0"/>
  </r>
  <r>
    <n v="1795"/>
    <s v="Shayne"/>
    <s v="Leary"/>
    <s v="Mr"/>
    <s v="M"/>
    <n v="60"/>
    <s v="Revelon Road"/>
    <s v="Stourbridge"/>
    <x v="287"/>
    <n v="13"/>
    <s v="A1"/>
    <s v="Megawidget S"/>
    <n v="312"/>
    <n v="246.48000000000002"/>
    <x v="2"/>
    <x v="10"/>
  </r>
  <r>
    <n v="1796"/>
    <s v="Elbert"/>
    <s v="Winston"/>
    <s v="Mr"/>
    <s v="M"/>
    <n v="90"/>
    <s v="Carrara Wharf"/>
    <s v="Seahouses"/>
    <x v="322"/>
    <n v="32"/>
    <s v="E"/>
    <s v="Superwossname"/>
    <n v="640"/>
    <n v="1990.3999999999999"/>
    <x v="2"/>
    <x v="10"/>
  </r>
  <r>
    <n v="1797"/>
    <s v="Sherwood"/>
    <s v="Hope"/>
    <s v="Mr"/>
    <s v="M"/>
    <n v="30"/>
    <s v="Elm Hurst"/>
    <s v="Southsea"/>
    <x v="890"/>
    <n v="77"/>
    <s v="E"/>
    <s v="Superwossname"/>
    <n v="1540"/>
    <n v="4789.3999999999996"/>
    <x v="2"/>
    <x v="3"/>
  </r>
  <r>
    <n v="1798"/>
    <s v="Jake"/>
    <s v="Lugo"/>
    <s v="Mr"/>
    <s v="M"/>
    <n v="30"/>
    <s v="Belvedere Court"/>
    <s v="Portstewart"/>
    <x v="779"/>
    <n v="62"/>
    <s v="C2"/>
    <s v="Ultrathing V2"/>
    <n v="1240"/>
    <n v="3707.6000000000004"/>
    <x v="0"/>
    <x v="5"/>
  </r>
  <r>
    <n v="1799"/>
    <s v="Melvin"/>
    <s v="Farr"/>
    <s v="Mr"/>
    <s v="M"/>
    <n v="60"/>
    <s v="Patience Street"/>
    <s v="Woodford Green"/>
    <x v="705"/>
    <n v="46"/>
    <s v="B"/>
    <s v="Hyperwotsit"/>
    <n v="920"/>
    <n v="1849.1999999999998"/>
    <x v="1"/>
    <x v="11"/>
  </r>
  <r>
    <n v="1800"/>
    <s v="Cristopher"/>
    <s v="Wilkes"/>
    <s v="Prof"/>
    <s v="M"/>
    <n v="60"/>
    <s v="Angell Town"/>
    <s v="Lochearnhead"/>
    <x v="555"/>
    <n v="30"/>
    <s v="C4"/>
    <s v="Ultrathing V4"/>
    <n v="720"/>
    <n v="2872.8"/>
    <x v="0"/>
    <x v="8"/>
  </r>
  <r>
    <n v="1801"/>
    <s v="Williams"/>
    <s v="Hatch"/>
    <s v="Mr"/>
    <s v="M"/>
    <n v="90"/>
    <s v="Tournay Road"/>
    <s v="Dulverton"/>
    <x v="115"/>
    <n v="88"/>
    <s v="C2"/>
    <s v="Ultrathing V2"/>
    <n v="1760"/>
    <n v="5262.4000000000005"/>
    <x v="2"/>
    <x v="0"/>
  </r>
  <r>
    <n v="1802"/>
    <s v="Sean"/>
    <s v="Moyer"/>
    <s v="Mr"/>
    <s v="M"/>
    <n v="30"/>
    <s v="Strathaven Road"/>
    <s v="Perranporth"/>
    <x v="331"/>
    <n v="63"/>
    <s v="C2"/>
    <s v="Ultrathing V2"/>
    <n v="1260"/>
    <n v="3767.4"/>
    <x v="2"/>
    <x v="9"/>
  </r>
  <r>
    <n v="1803"/>
    <s v="Richard"/>
    <s v="Strickland"/>
    <s v="Mr"/>
    <s v="M"/>
    <n v="60"/>
    <s v="Bebbington Road"/>
    <s v="Pudsey"/>
    <x v="179"/>
    <n v="83"/>
    <s v="C3"/>
    <s v="Ultrathing V3"/>
    <n v="1992"/>
    <n v="6952.0800000000008"/>
    <x v="1"/>
    <x v="0"/>
  </r>
  <r>
    <n v="1804"/>
    <s v="Allen"/>
    <s v="Stanford"/>
    <s v="Mr"/>
    <s v="M"/>
    <n v="60"/>
    <s v="Hungerford Wharf"/>
    <s v="Weybridge"/>
    <x v="573"/>
    <n v="91"/>
    <s v="A2"/>
    <s v="Megawidget M"/>
    <n v="2184"/>
    <n v="2598.96"/>
    <x v="1"/>
    <x v="3"/>
  </r>
  <r>
    <n v="1805"/>
    <s v="Trinidad"/>
    <s v="Goddard"/>
    <s v="Mr"/>
    <s v="M"/>
    <n v="30"/>
    <s v="Carkers Lane"/>
    <s v="Coulsdon"/>
    <x v="401"/>
    <n v="99"/>
    <s v="A1"/>
    <s v="Megawidget S"/>
    <n v="2376"/>
    <n v="1877.0400000000002"/>
    <x v="0"/>
    <x v="9"/>
  </r>
  <r>
    <n v="1806"/>
    <s v="Horacio"/>
    <s v="Ruiz"/>
    <s v="Mr"/>
    <s v="M"/>
    <n v="90"/>
    <s v="Page Street"/>
    <s v="Brackley"/>
    <x v="645"/>
    <n v="86"/>
    <s v="A3"/>
    <s v="Megawidget L"/>
    <n v="2064"/>
    <n v="3281.76"/>
    <x v="2"/>
    <x v="10"/>
  </r>
  <r>
    <n v="1807"/>
    <s v="Damion"/>
    <s v="Alston"/>
    <s v="Mr"/>
    <s v="M"/>
    <n v="90"/>
    <s v="Tathams Street"/>
    <s v="Crediton"/>
    <x v="29"/>
    <n v="13"/>
    <s v="D"/>
    <s v="Gigastuff"/>
    <n v="234"/>
    <n v="442.26"/>
    <x v="1"/>
    <x v="8"/>
  </r>
  <r>
    <n v="1808"/>
    <s v="Daniel"/>
    <s v="Barr"/>
    <s v="Mr"/>
    <s v="M"/>
    <n v="60"/>
    <s v="Chester Mews"/>
    <s v="Denbigh"/>
    <x v="176"/>
    <n v="39"/>
    <s v="A1"/>
    <s v="Megawidget S"/>
    <n v="936"/>
    <n v="739.44"/>
    <x v="2"/>
    <x v="4"/>
  </r>
  <r>
    <n v="1809"/>
    <s v="Terrence"/>
    <s v="Herbert"/>
    <s v="Mr"/>
    <s v="M"/>
    <n v="30"/>
    <s v="Sherboro Road"/>
    <s v="Royston"/>
    <x v="616"/>
    <n v="37"/>
    <s v="A2"/>
    <s v="Megawidget M"/>
    <n v="888"/>
    <n v="1056.72"/>
    <x v="1"/>
    <x v="6"/>
  </r>
  <r>
    <n v="1810"/>
    <s v="Chauncey"/>
    <s v="Hooper"/>
    <s v="Mr"/>
    <s v="M"/>
    <n v="30"/>
    <s v="Turners Road"/>
    <s v="Ty Croes"/>
    <x v="860"/>
    <n v="58"/>
    <s v="A3"/>
    <s v="Megawidget L"/>
    <n v="1392"/>
    <n v="2213.2800000000002"/>
    <x v="2"/>
    <x v="0"/>
  </r>
  <r>
    <n v="1811"/>
    <s v="Erik"/>
    <s v="Douglas"/>
    <s v="Mr"/>
    <s v="M"/>
    <n v="30"/>
    <s v="Tudor Parade"/>
    <s v="Chepstow"/>
    <x v="802"/>
    <n v="88"/>
    <s v="D"/>
    <s v="Gigastuff"/>
    <n v="1584"/>
    <n v="2993.7599999999998"/>
    <x v="1"/>
    <x v="6"/>
  </r>
  <r>
    <n v="1812"/>
    <s v="Jarvis"/>
    <s v="Meeks"/>
    <s v="Mr"/>
    <s v="M"/>
    <n v="30"/>
    <s v="Lifford Street"/>
    <s v="Buxton"/>
    <x v="800"/>
    <n v="94"/>
    <s v="A2"/>
    <s v="Megawidget M"/>
    <n v="2256"/>
    <n v="2684.64"/>
    <x v="1"/>
    <x v="4"/>
  </r>
  <r>
    <n v="1813"/>
    <s v="Jimmie"/>
    <s v="Cain"/>
    <s v="Mr"/>
    <s v="M"/>
    <n v="90"/>
    <s v="Brixham Street"/>
    <s v="Marianglas"/>
    <x v="818"/>
    <n v="67"/>
    <s v="B"/>
    <s v="Hyperwotsit"/>
    <n v="1340"/>
    <n v="2693.3999999999996"/>
    <x v="0"/>
    <x v="0"/>
  </r>
  <r>
    <n v="1814"/>
    <s v="Ervin"/>
    <s v="Lyles"/>
    <s v="Mr"/>
    <s v="M"/>
    <n v="90"/>
    <s v="Farnham Gardens"/>
    <s v="Berkshire"/>
    <x v="404"/>
    <n v="85"/>
    <s v="C4"/>
    <s v="Ultrathing V4"/>
    <n v="2040"/>
    <n v="8139.6"/>
    <x v="2"/>
    <x v="2"/>
  </r>
  <r>
    <n v="1815"/>
    <s v="Jude"/>
    <s v="Sanders"/>
    <s v="Mr"/>
    <s v="M"/>
    <n v="90"/>
    <s v="Fairbridge Road"/>
    <s v="Woodstock"/>
    <x v="196"/>
    <n v="74"/>
    <s v="A2"/>
    <s v="Megawidget M"/>
    <n v="1776"/>
    <n v="2113.44"/>
    <x v="2"/>
    <x v="8"/>
  </r>
  <r>
    <n v="1816"/>
    <s v="Roosevelt"/>
    <s v="Neff"/>
    <s v="Mr"/>
    <s v="M"/>
    <n v="30"/>
    <s v="Brompton Arcade"/>
    <s v="Bexley"/>
    <x v="345"/>
    <n v="33"/>
    <s v="D"/>
    <s v="Gigastuff"/>
    <n v="594"/>
    <n v="1122.6599999999999"/>
    <x v="1"/>
    <x v="1"/>
  </r>
  <r>
    <n v="1817"/>
    <s v="Terry"/>
    <s v="Meier"/>
    <s v="Mr"/>
    <s v="M"/>
    <n v="90"/>
    <s v="Ivy Court"/>
    <s v="Gunnislake"/>
    <x v="891"/>
    <n v="43"/>
    <s v="C2"/>
    <s v="Ultrathing V2"/>
    <n v="860"/>
    <n v="2571.4"/>
    <x v="2"/>
    <x v="3"/>
  </r>
  <r>
    <n v="1818"/>
    <s v="Napoleon"/>
    <s v="Mccormick"/>
    <s v="Rev"/>
    <s v="M"/>
    <n v="30"/>
    <s v="Parry Terrace"/>
    <s v="Horsham"/>
    <x v="892"/>
    <n v="98"/>
    <s v="C2"/>
    <s v="Ultrathing V2"/>
    <n v="1960"/>
    <n v="5860.4000000000005"/>
    <x v="0"/>
    <x v="2"/>
  </r>
  <r>
    <n v="1820"/>
    <s v="Luther"/>
    <s v="Lujan"/>
    <s v="Mr"/>
    <s v="M"/>
    <n v="30"/>
    <s v="Cornflower Terrace"/>
    <s v="Gravesend"/>
    <x v="614"/>
    <n v="30"/>
    <s v="A3"/>
    <s v="Megawidget L"/>
    <n v="720"/>
    <n v="1144.8"/>
    <x v="2"/>
    <x v="6"/>
  </r>
  <r>
    <n v="1821"/>
    <s v="Carey"/>
    <s v="Dugan"/>
    <s v="Mr"/>
    <s v="M"/>
    <n v="30"/>
    <s v="St Elmos"/>
    <s v="Street"/>
    <x v="201"/>
    <n v="60"/>
    <s v="C1"/>
    <s v="Ultrathing V1"/>
    <n v="1020"/>
    <n v="2029.8"/>
    <x v="1"/>
    <x v="1"/>
  </r>
  <r>
    <n v="1822"/>
    <s v="Oren"/>
    <s v="Rutledge"/>
    <s v="Mr"/>
    <s v="M"/>
    <n v="90"/>
    <s v="Cholmondeley Avenue"/>
    <s v="Sturminster Newton"/>
    <x v="653"/>
    <n v="7"/>
    <s v="C3"/>
    <s v="Ultrathing V3"/>
    <n v="168"/>
    <n v="586.32000000000005"/>
    <x v="0"/>
    <x v="1"/>
  </r>
  <r>
    <n v="1823"/>
    <s v="Damon"/>
    <s v="Gamble"/>
    <s v="Mr"/>
    <s v="M"/>
    <n v="60"/>
    <s v="Kings Avenue"/>
    <s v="Margate"/>
    <x v="121"/>
    <n v="17"/>
    <s v="C1"/>
    <s v="Ultrathing V1"/>
    <n v="289"/>
    <n v="575.11"/>
    <x v="1"/>
    <x v="8"/>
  </r>
  <r>
    <n v="1824"/>
    <s v="Bret"/>
    <s v="Hathaway"/>
    <s v="Mr"/>
    <s v="M"/>
    <n v="30"/>
    <s v="Farrant Avenue"/>
    <s v="London"/>
    <x v="393"/>
    <n v="15"/>
    <s v="A2"/>
    <s v="Megawidget M"/>
    <n v="360"/>
    <n v="428.4"/>
    <x v="1"/>
    <x v="5"/>
  </r>
  <r>
    <n v="1825"/>
    <s v="Percy"/>
    <s v="Ybarra"/>
    <s v="Mr"/>
    <s v="M"/>
    <n v="30"/>
    <s v="Clarence Farm"/>
    <s v="Windsor"/>
    <x v="893"/>
    <n v="100"/>
    <s v="A1"/>
    <s v="Megawidget S"/>
    <n v="2400"/>
    <n v="1896"/>
    <x v="0"/>
    <x v="10"/>
  </r>
  <r>
    <n v="1826"/>
    <s v="Cary"/>
    <s v="Yoder"/>
    <s v="Mr"/>
    <s v="M"/>
    <n v="30"/>
    <s v="Woodland Place"/>
    <s v="Barnet"/>
    <x v="894"/>
    <n v="44"/>
    <s v="C4"/>
    <s v="Ultrathing V4"/>
    <n v="1056"/>
    <n v="4213.4400000000005"/>
    <x v="2"/>
    <x v="2"/>
  </r>
  <r>
    <n v="1827"/>
    <s v="Arlen"/>
    <s v="Moser"/>
    <s v="Mr"/>
    <s v="M"/>
    <n v="60"/>
    <s v="Peel Green"/>
    <s v="Ruislip"/>
    <x v="427"/>
    <n v="26"/>
    <s v="A1"/>
    <s v="Megawidget S"/>
    <n v="624"/>
    <n v="492.96000000000004"/>
    <x v="2"/>
    <x v="11"/>
  </r>
  <r>
    <n v="1828"/>
    <s v="Abe"/>
    <s v="Bragg"/>
    <s v="Mr"/>
    <s v="M"/>
    <n v="90"/>
    <s v="Mostyn Road"/>
    <s v="Swanscombe"/>
    <x v="895"/>
    <n v="15"/>
    <s v="E"/>
    <s v="Superwossname"/>
    <n v="300"/>
    <n v="933"/>
    <x v="1"/>
    <x v="10"/>
  </r>
  <r>
    <n v="1829"/>
    <s v="Monte"/>
    <s v="Mora"/>
    <s v="Mr"/>
    <s v="M"/>
    <n v="60"/>
    <s v="Charlemont Road"/>
    <s v="Llanbrynmair"/>
    <x v="205"/>
    <n v="85"/>
    <s v="A2"/>
    <s v="Megawidget M"/>
    <n v="2040"/>
    <n v="2427.6"/>
    <x v="2"/>
    <x v="5"/>
  </r>
  <r>
    <n v="1830"/>
    <s v="Moshe"/>
    <s v="Benton"/>
    <s v="Mr"/>
    <s v="M"/>
    <n v="60"/>
    <s v="Packhorse Lane"/>
    <s v="Tadcaster"/>
    <x v="896"/>
    <n v="22"/>
    <s v="D"/>
    <s v="Gigastuff"/>
    <n v="396"/>
    <n v="748.43999999999994"/>
    <x v="1"/>
    <x v="5"/>
  </r>
  <r>
    <n v="1831"/>
    <s v="Jess"/>
    <s v="Fowler"/>
    <s v="Mr"/>
    <s v="M"/>
    <n v="30"/>
    <s v="Brent Court"/>
    <s v="Perthshire"/>
    <x v="897"/>
    <n v="53"/>
    <s v="C3"/>
    <s v="Ultrathing V3"/>
    <n v="1272"/>
    <n v="4439.2800000000007"/>
    <x v="0"/>
    <x v="2"/>
  </r>
  <r>
    <n v="1832"/>
    <s v="Isaac"/>
    <s v="Bass"/>
    <s v="Mr"/>
    <s v="M"/>
    <n v="30"/>
    <s v="Lansfield Terrace"/>
    <s v="Fortrose"/>
    <x v="386"/>
    <n v="12"/>
    <s v="E"/>
    <s v="Superwossname"/>
    <n v="240"/>
    <n v="746.4"/>
    <x v="1"/>
    <x v="1"/>
  </r>
  <r>
    <n v="1833"/>
    <s v="Freddy"/>
    <s v="Frazier"/>
    <s v="Mr"/>
    <s v="M"/>
    <n v="30"/>
    <s v="Hogshead Passage"/>
    <s v="Abertillery"/>
    <x v="898"/>
    <n v="26"/>
    <s v="E"/>
    <s v="Superwossname"/>
    <n v="520"/>
    <n v="1617.2"/>
    <x v="0"/>
    <x v="9"/>
  </r>
  <r>
    <n v="1834"/>
    <s v="Elijah"/>
    <s v="Levy"/>
    <s v="Mr"/>
    <s v="M"/>
    <n v="30"/>
    <s v="Stafford Row"/>
    <s v="Galashiels"/>
    <x v="100"/>
    <n v="77"/>
    <s v="B"/>
    <s v="Hyperwotsit"/>
    <n v="1540"/>
    <n v="3095.3999999999996"/>
    <x v="1"/>
    <x v="10"/>
  </r>
  <r>
    <n v="1835"/>
    <s v="Olen"/>
    <s v="Elkins"/>
    <s v="Mr"/>
    <s v="M"/>
    <n v="60"/>
    <s v="Avon Terrace"/>
    <s v="Cheadle"/>
    <x v="338"/>
    <n v="83"/>
    <s v="A3"/>
    <s v="Megawidget L"/>
    <n v="1992"/>
    <n v="3167.28"/>
    <x v="2"/>
    <x v="2"/>
  </r>
  <r>
    <n v="1836"/>
    <s v="Darrick"/>
    <s v="Nix"/>
    <s v="Prof"/>
    <s v="M"/>
    <n v="90"/>
    <s v="Branch Place"/>
    <s v="Betchworth"/>
    <x v="762"/>
    <n v="87"/>
    <s v="A1"/>
    <s v="Megawidget S"/>
    <n v="2088"/>
    <n v="1649.52"/>
    <x v="0"/>
    <x v="2"/>
  </r>
  <r>
    <n v="1837"/>
    <s v="Aaron"/>
    <s v="Camacho"/>
    <s v="Mr"/>
    <s v="M"/>
    <n v="30"/>
    <s v="East Pole"/>
    <s v="Reigate"/>
    <x v="899"/>
    <n v="72"/>
    <s v="C2"/>
    <s v="Ultrathing V2"/>
    <n v="1440"/>
    <n v="4305.6000000000004"/>
    <x v="0"/>
    <x v="7"/>
  </r>
  <r>
    <n v="1838"/>
    <s v="Darryl"/>
    <s v="Warren"/>
    <s v="Mr"/>
    <s v="M"/>
    <n v="30"/>
    <s v="Hosack Road"/>
    <s v="Boncath"/>
    <x v="478"/>
    <n v="27"/>
    <s v="B"/>
    <s v="Hyperwotsit"/>
    <n v="540"/>
    <n v="1085.3999999999999"/>
    <x v="2"/>
    <x v="2"/>
  </r>
  <r>
    <n v="1839"/>
    <s v="Adolfo"/>
    <s v="Scott"/>
    <s v="Mr"/>
    <s v="M"/>
    <n v="60"/>
    <s v="Bodley Manor"/>
    <s v="Lairg"/>
    <x v="559"/>
    <n v="19"/>
    <s v="C1"/>
    <s v="Ultrathing V1"/>
    <n v="323"/>
    <n v="642.77"/>
    <x v="1"/>
    <x v="6"/>
  </r>
  <r>
    <n v="1840"/>
    <s v="Ben"/>
    <s v="Zimmerman"/>
    <s v="Mr"/>
    <s v="M"/>
    <n v="60"/>
    <s v="Pawsey Close"/>
    <s v="Bourne End"/>
    <x v="686"/>
    <n v="76"/>
    <s v="D"/>
    <s v="Gigastuff"/>
    <n v="1368"/>
    <n v="2585.52"/>
    <x v="1"/>
    <x v="6"/>
  </r>
  <r>
    <n v="1841"/>
    <s v="Edwardo"/>
    <s v="Neely"/>
    <s v="Mr"/>
    <s v="M"/>
    <n v="30"/>
    <s v="Angel Lane"/>
    <s v="Glogue"/>
    <x v="900"/>
    <n v="64"/>
    <s v="A2"/>
    <s v="Megawidget M"/>
    <n v="1536"/>
    <n v="1827.84"/>
    <x v="0"/>
    <x v="11"/>
  </r>
  <r>
    <n v="1842"/>
    <s v="Newton"/>
    <s v="Benitez"/>
    <s v="Mr"/>
    <s v="M"/>
    <n v="90"/>
    <s v="Lewisham Way"/>
    <s v="Milford Haven"/>
    <x v="619"/>
    <n v="10"/>
    <s v="A2"/>
    <s v="Megawidget M"/>
    <n v="240"/>
    <n v="285.59999999999997"/>
    <x v="0"/>
    <x v="0"/>
  </r>
  <r>
    <n v="1843"/>
    <s v="Walter"/>
    <s v="Dejesus"/>
    <s v="Mr"/>
    <s v="M"/>
    <n v="30"/>
    <s v="Plough Square"/>
    <s v="Bicester"/>
    <x v="196"/>
    <n v="24"/>
    <s v="C3"/>
    <s v="Ultrathing V3"/>
    <n v="576"/>
    <n v="2010.2400000000002"/>
    <x v="2"/>
    <x v="8"/>
  </r>
  <r>
    <n v="1844"/>
    <s v="Javier"/>
    <s v="Waller"/>
    <s v="Mr"/>
    <s v="M"/>
    <n v="30"/>
    <s v="Dorahs Place"/>
    <s v="Merthyr Tydfil"/>
    <x v="860"/>
    <n v="14"/>
    <s v="C3"/>
    <s v="Ultrathing V3"/>
    <n v="336"/>
    <n v="1172.6400000000001"/>
    <x v="2"/>
    <x v="0"/>
  </r>
  <r>
    <n v="1845"/>
    <s v="Dee"/>
    <s v="Hutchinson"/>
    <s v="Dr"/>
    <s v="M"/>
    <n v="60"/>
    <s v="Lower Doctor"/>
    <s v="Lancashire"/>
    <x v="852"/>
    <n v="78"/>
    <s v="E"/>
    <s v="Superwossname"/>
    <n v="1560"/>
    <n v="4851.5999999999995"/>
    <x v="2"/>
    <x v="10"/>
  </r>
  <r>
    <n v="1846"/>
    <s v="Perry"/>
    <s v="Raines"/>
    <s v="Dr"/>
    <s v="M"/>
    <n v="30"/>
    <s v="Huguenot Rosa"/>
    <s v="Lockerbie"/>
    <x v="393"/>
    <n v="43"/>
    <s v="C3"/>
    <s v="Ultrathing V3"/>
    <n v="1032"/>
    <n v="3601.6800000000003"/>
    <x v="1"/>
    <x v="5"/>
  </r>
  <r>
    <n v="1847"/>
    <s v="Andres"/>
    <s v="Pierson"/>
    <s v="Mr"/>
    <s v="M"/>
    <n v="60"/>
    <s v="Northampton Square"/>
    <s v="Camelford"/>
    <x v="275"/>
    <n v="78"/>
    <s v="A1"/>
    <s v="Megawidget S"/>
    <n v="1872"/>
    <n v="1478.88"/>
    <x v="1"/>
    <x v="7"/>
  </r>
  <r>
    <n v="1848"/>
    <s v="Jonathan"/>
    <s v="Lyon"/>
    <s v="Mr"/>
    <s v="M"/>
    <n v="60"/>
    <s v="Bavent Road"/>
    <s v="Glenrothes"/>
    <x v="901"/>
    <n v="87"/>
    <s v="B"/>
    <s v="Hyperwotsit"/>
    <n v="1740"/>
    <n v="3497.3999999999996"/>
    <x v="1"/>
    <x v="8"/>
  </r>
  <r>
    <n v="1849"/>
    <s v="Deandre"/>
    <s v="Sanderson"/>
    <s v="Mr"/>
    <s v="M"/>
    <n v="90"/>
    <s v="Twyford Avenue"/>
    <s v="Blakeney"/>
    <x v="902"/>
    <n v="82"/>
    <s v="C1"/>
    <s v="Ultrathing V1"/>
    <n v="1394"/>
    <n v="2774.06"/>
    <x v="1"/>
    <x v="6"/>
  </r>
  <r>
    <n v="1850"/>
    <s v="Buford"/>
    <s v="Scruggs"/>
    <s v="Mr"/>
    <s v="M"/>
    <n v="60"/>
    <s v="Myatts Road"/>
    <s v="Liss"/>
    <x v="40"/>
    <n v="72"/>
    <s v="A1"/>
    <s v="Megawidget S"/>
    <n v="1728"/>
    <n v="1365.1200000000001"/>
    <x v="0"/>
    <x v="8"/>
  </r>
  <r>
    <n v="1851"/>
    <s v="Donny"/>
    <s v="Mcgee"/>
    <s v="Mr"/>
    <s v="M"/>
    <n v="30"/>
    <s v="Langton Avenue"/>
    <s v="Amersham"/>
    <x v="226"/>
    <n v="23"/>
    <s v="C4"/>
    <s v="Ultrathing V4"/>
    <n v="552"/>
    <n v="2202.48"/>
    <x v="1"/>
    <x v="6"/>
  </r>
  <r>
    <n v="1852"/>
    <s v="Aurelio"/>
    <s v="Schafer"/>
    <s v="Mr"/>
    <s v="M"/>
    <n v="60"/>
    <s v="Wilna Road"/>
    <s v="Cairndow"/>
    <x v="616"/>
    <n v="84"/>
    <s v="E"/>
    <s v="Superwossname"/>
    <n v="1680"/>
    <n v="5224.8"/>
    <x v="1"/>
    <x v="6"/>
  </r>
  <r>
    <n v="1853"/>
    <s v="Jae"/>
    <s v="Cartwright"/>
    <s v="Mr"/>
    <s v="M"/>
    <n v="60"/>
    <s v="Mount Tabor"/>
    <s v="Bagillt"/>
    <x v="903"/>
    <n v="83"/>
    <s v="E"/>
    <s v="Superwossname"/>
    <n v="1660"/>
    <n v="5162.5999999999995"/>
    <x v="0"/>
    <x v="8"/>
  </r>
  <r>
    <n v="1854"/>
    <s v="Monroe"/>
    <s v="Tatum"/>
    <s v="Mr"/>
    <s v="M"/>
    <n v="90"/>
    <s v="Surrey Cottage"/>
    <s v="Waltham Cross"/>
    <x v="503"/>
    <n v="18"/>
    <s v="A3"/>
    <s v="Megawidget L"/>
    <n v="432"/>
    <n v="686.88"/>
    <x v="0"/>
    <x v="11"/>
  </r>
  <r>
    <n v="1855"/>
    <s v="Cyril"/>
    <s v="Hutchins"/>
    <s v="Mr"/>
    <s v="M"/>
    <n v="60"/>
    <s v="Creeland Grove"/>
    <s v="Beaworthy"/>
    <x v="15"/>
    <n v="17"/>
    <s v="C4"/>
    <s v="Ultrathing V4"/>
    <n v="408"/>
    <n v="1627.92"/>
    <x v="2"/>
    <x v="8"/>
  </r>
  <r>
    <n v="1856"/>
    <s v="Colin"/>
    <s v="Hoskins"/>
    <s v="Rev"/>
    <s v="M"/>
    <n v="90"/>
    <s v="Bridge Avenue"/>
    <s v="Benfleet"/>
    <x v="787"/>
    <n v="47"/>
    <s v="C2"/>
    <s v="Ultrathing V2"/>
    <n v="940"/>
    <n v="2810.6000000000004"/>
    <x v="1"/>
    <x v="10"/>
  </r>
  <r>
    <n v="1857"/>
    <s v="Joaquin"/>
    <s v="Duvall"/>
    <s v="Mr"/>
    <s v="M"/>
    <n v="60"/>
    <s v="Godfrey Place"/>
    <s v="Portree"/>
    <x v="58"/>
    <n v="75"/>
    <s v="A1"/>
    <s v="Megawidget S"/>
    <n v="1800"/>
    <n v="1422"/>
    <x v="0"/>
    <x v="2"/>
  </r>
  <r>
    <n v="1859"/>
    <s v="Cornell"/>
    <s v="Villanueva"/>
    <s v="Mr"/>
    <s v="M"/>
    <n v="90"/>
    <s v="Little Love"/>
    <s v="Hayling Island"/>
    <x v="805"/>
    <n v="79"/>
    <s v="C4"/>
    <s v="Ultrathing V4"/>
    <n v="1896"/>
    <n v="7565.04"/>
    <x v="2"/>
    <x v="11"/>
  </r>
  <r>
    <n v="1860"/>
    <s v="Ron"/>
    <s v="Sadler"/>
    <s v="Mr"/>
    <s v="M"/>
    <n v="60"/>
    <s v="Epcot Mews"/>
    <s v="Maesteg"/>
    <x v="850"/>
    <n v="15"/>
    <s v="C2"/>
    <s v="Ultrathing V2"/>
    <n v="300"/>
    <n v="897.00000000000011"/>
    <x v="0"/>
    <x v="9"/>
  </r>
  <r>
    <n v="1861"/>
    <s v="Clyde"/>
    <s v="Galloway"/>
    <s v="Mr"/>
    <s v="M"/>
    <n v="30"/>
    <s v="Golden Heart"/>
    <s v="Littlehampton"/>
    <x v="859"/>
    <n v="93"/>
    <s v="B"/>
    <s v="Hyperwotsit"/>
    <n v="1860"/>
    <n v="3738.5999999999995"/>
    <x v="1"/>
    <x v="6"/>
  </r>
  <r>
    <n v="1862"/>
    <s v="Terry"/>
    <s v="Mahoney"/>
    <s v="Mr"/>
    <s v="M"/>
    <n v="60"/>
    <s v="Back Church"/>
    <s v="Ventnor"/>
    <x v="904"/>
    <n v="22"/>
    <s v="E"/>
    <s v="Superwossname"/>
    <n v="440"/>
    <n v="1368.3999999999999"/>
    <x v="2"/>
    <x v="0"/>
  </r>
  <r>
    <n v="1863"/>
    <s v="Sandy"/>
    <s v="Wolf"/>
    <s v="Mr"/>
    <s v="M"/>
    <n v="90"/>
    <s v="Lime Street"/>
    <s v="Insch"/>
    <x v="115"/>
    <n v="47"/>
    <s v="B"/>
    <s v="Hyperwotsit"/>
    <n v="940"/>
    <n v="1889.3999999999999"/>
    <x v="2"/>
    <x v="0"/>
  </r>
  <r>
    <n v="1864"/>
    <s v="Palmer"/>
    <s v="Feldman"/>
    <s v="Mr"/>
    <s v="M"/>
    <n v="60"/>
    <s v="Marchington Villas"/>
    <s v="Buxton"/>
    <x v="172"/>
    <n v="82"/>
    <s v="C1"/>
    <s v="Ultrathing V1"/>
    <n v="1394"/>
    <n v="2774.06"/>
    <x v="1"/>
    <x v="6"/>
  </r>
  <r>
    <n v="1865"/>
    <s v="Lucien"/>
    <s v="Zimmerman"/>
    <s v="Mr"/>
    <s v="M"/>
    <n v="90"/>
    <s v="Wardens Grove"/>
    <s v="Alford"/>
    <x v="347"/>
    <n v="61"/>
    <s v="C2"/>
    <s v="Ultrathing V2"/>
    <n v="1220"/>
    <n v="3647.8"/>
    <x v="0"/>
    <x v="10"/>
  </r>
  <r>
    <n v="1866"/>
    <s v="Theron"/>
    <s v="Richardson"/>
    <s v="Mr"/>
    <s v="M"/>
    <n v="90"/>
    <s v="Havil Place"/>
    <s v="Swanley"/>
    <x v="11"/>
    <n v="54"/>
    <s v="A3"/>
    <s v="Megawidget L"/>
    <n v="1296"/>
    <n v="2060.6400000000003"/>
    <x v="1"/>
    <x v="2"/>
  </r>
  <r>
    <n v="1867"/>
    <s v="Rich"/>
    <s v="Hackett"/>
    <s v="Mr"/>
    <s v="M"/>
    <n v="30"/>
    <s v="Brill Row"/>
    <s v="Pencader"/>
    <x v="95"/>
    <n v="18"/>
    <s v="D"/>
    <s v="Gigastuff"/>
    <n v="324"/>
    <n v="612.36"/>
    <x v="1"/>
    <x v="10"/>
  </r>
  <r>
    <n v="1868"/>
    <s v="Mike"/>
    <s v="Barnes"/>
    <s v="Mr"/>
    <s v="M"/>
    <n v="30"/>
    <s v="North Cottages"/>
    <s v="Chalfont St. Giles"/>
    <x v="905"/>
    <n v="44"/>
    <s v="A2"/>
    <s v="Megawidget M"/>
    <n v="1056"/>
    <n v="1256.6399999999999"/>
    <x v="2"/>
    <x v="10"/>
  </r>
  <r>
    <n v="1869"/>
    <s v="Noble"/>
    <s v="Kelley"/>
    <s v="Mr"/>
    <s v="M"/>
    <n v="90"/>
    <s v="Waterworks La"/>
    <s v="London"/>
    <x v="725"/>
    <n v="40"/>
    <s v="A3"/>
    <s v="Megawidget L"/>
    <n v="960"/>
    <n v="1526.4"/>
    <x v="0"/>
    <x v="4"/>
  </r>
  <r>
    <n v="1870"/>
    <s v="Courtney"/>
    <s v="Marin"/>
    <s v="Mr"/>
    <s v="M"/>
    <n v="30"/>
    <s v="Peveret Close"/>
    <s v="Norfolk"/>
    <x v="766"/>
    <n v="52"/>
    <s v="E"/>
    <s v="Superwossname"/>
    <n v="1040"/>
    <n v="3234.4"/>
    <x v="0"/>
    <x v="1"/>
  </r>
  <r>
    <n v="1871"/>
    <s v="Luciano"/>
    <s v="Yang"/>
    <s v="Mr"/>
    <s v="M"/>
    <n v="90"/>
    <s v="Lancaster Court"/>
    <s v="Ballindalloch"/>
    <x v="146"/>
    <n v="6"/>
    <s v="C2"/>
    <s v="Ultrathing V2"/>
    <n v="120"/>
    <n v="358.8"/>
    <x v="1"/>
    <x v="2"/>
  </r>
  <r>
    <n v="1872"/>
    <s v="Patrick"/>
    <s v="Hanley"/>
    <s v="Mr"/>
    <s v="M"/>
    <n v="90"/>
    <s v="High Park"/>
    <s v="Kilmarnock"/>
    <x v="218"/>
    <n v="47"/>
    <s v="C3"/>
    <s v="Ultrathing V3"/>
    <n v="1128"/>
    <n v="3936.7200000000003"/>
    <x v="2"/>
    <x v="6"/>
  </r>
  <r>
    <n v="1873"/>
    <s v="Mel"/>
    <s v="Gagne"/>
    <s v="Mr"/>
    <s v="M"/>
    <n v="30"/>
    <s v="Fullwell Villas"/>
    <s v="Beith"/>
    <x v="398"/>
    <n v="82"/>
    <s v="C1"/>
    <s v="Ultrathing V1"/>
    <n v="1394"/>
    <n v="2774.06"/>
    <x v="0"/>
    <x v="6"/>
  </r>
  <r>
    <n v="1874"/>
    <s v="Earl"/>
    <s v="Glenn"/>
    <s v="Mr"/>
    <s v="M"/>
    <n v="60"/>
    <s v="Hope Place"/>
    <s v="Chester Le Street"/>
    <x v="654"/>
    <n v="66"/>
    <s v="E"/>
    <s v="Superwossname"/>
    <n v="1320"/>
    <n v="4105.2"/>
    <x v="2"/>
    <x v="4"/>
  </r>
  <r>
    <n v="1875"/>
    <s v="Charley"/>
    <s v="Mccarty"/>
    <s v="Mr"/>
    <s v="M"/>
    <n v="60"/>
    <s v="Sherwood Street"/>
    <s v="Cheshire"/>
    <x v="192"/>
    <n v="87"/>
    <s v="C2"/>
    <s v="Ultrathing V2"/>
    <n v="1740"/>
    <n v="5202.6000000000004"/>
    <x v="2"/>
    <x v="10"/>
  </r>
  <r>
    <n v="1876"/>
    <s v="Chang"/>
    <s v="Dodd"/>
    <s v="Mr"/>
    <s v="M"/>
    <n v="90"/>
    <s v="Matlock Road"/>
    <s v="Monmouth"/>
    <x v="160"/>
    <n v="38"/>
    <s v="E"/>
    <s v="Superwossname"/>
    <n v="760"/>
    <n v="2363.6"/>
    <x v="2"/>
    <x v="9"/>
  </r>
  <r>
    <n v="1877"/>
    <s v="Sal"/>
    <s v="Talbot"/>
    <s v="Mr"/>
    <s v="M"/>
    <n v="60"/>
    <s v="Ponton Street"/>
    <s v="Colyton"/>
    <x v="827"/>
    <n v="78"/>
    <s v="D"/>
    <s v="Gigastuff"/>
    <n v="1404"/>
    <n v="2653.56"/>
    <x v="2"/>
    <x v="3"/>
  </r>
  <r>
    <n v="1878"/>
    <s v="Romeo"/>
    <s v="Longoria"/>
    <s v="Mr"/>
    <s v="M"/>
    <n v="60"/>
    <s v="Restell Close"/>
    <s v="Ramsgate"/>
    <x v="569"/>
    <n v="29"/>
    <s v="C3"/>
    <s v="Ultrathing V3"/>
    <n v="696"/>
    <n v="2429.04"/>
    <x v="1"/>
    <x v="3"/>
  </r>
  <r>
    <n v="1879"/>
    <s v="Thaddeus"/>
    <s v="Heath"/>
    <s v="Mr"/>
    <s v="M"/>
    <n v="90"/>
    <s v="Gerry Raffles"/>
    <s v="Campbeltown"/>
    <x v="906"/>
    <n v="56"/>
    <s v="C3"/>
    <s v="Ultrathing V3"/>
    <n v="1344"/>
    <n v="4690.5600000000004"/>
    <x v="1"/>
    <x v="5"/>
  </r>
  <r>
    <n v="1880"/>
    <s v="Arnoldo"/>
    <s v="Wilson"/>
    <s v="Mr"/>
    <s v="M"/>
    <n v="90"/>
    <s v="Walcot Terrace"/>
    <s v="Isles Of Scilly"/>
    <x v="907"/>
    <n v="18"/>
    <s v="C3"/>
    <s v="Ultrathing V3"/>
    <n v="432"/>
    <n v="1507.68"/>
    <x v="1"/>
    <x v="1"/>
  </r>
  <r>
    <n v="1881"/>
    <s v="Tim"/>
    <s v="Sterling"/>
    <s v="Mr"/>
    <s v="M"/>
    <n v="90"/>
    <s v="Nelgarde Road"/>
    <s v="Poole"/>
    <x v="328"/>
    <n v="8"/>
    <s v="C4"/>
    <s v="Ultrathing V4"/>
    <n v="192"/>
    <n v="766.08"/>
    <x v="0"/>
    <x v="4"/>
  </r>
  <r>
    <n v="1882"/>
    <s v="Malik"/>
    <s v="Mosley"/>
    <s v="Mr"/>
    <s v="M"/>
    <n v="30"/>
    <s v="Louise Road"/>
    <s v="Insch"/>
    <x v="869"/>
    <n v="96"/>
    <s v="A1"/>
    <s v="Megawidget S"/>
    <n v="2304"/>
    <n v="1820.16"/>
    <x v="1"/>
    <x v="5"/>
  </r>
  <r>
    <n v="1883"/>
    <s v="Samuel"/>
    <s v="Winslow"/>
    <s v="Mr"/>
    <s v="M"/>
    <n v="90"/>
    <s v="Havelock Street"/>
    <s v="Midhurst"/>
    <x v="806"/>
    <n v="64"/>
    <s v="C3"/>
    <s v="Ultrathing V3"/>
    <n v="1536"/>
    <n v="5360.64"/>
    <x v="1"/>
    <x v="0"/>
  </r>
  <r>
    <n v="1884"/>
    <s v="Roland"/>
    <s v="Brown"/>
    <s v="Mr"/>
    <s v="M"/>
    <n v="60"/>
    <s v="Aberdeen Lane"/>
    <s v="Wotton-Under-Edge"/>
    <x v="908"/>
    <n v="87"/>
    <s v="A2"/>
    <s v="Megawidget M"/>
    <n v="2088"/>
    <n v="2484.7199999999998"/>
    <x v="1"/>
    <x v="2"/>
  </r>
  <r>
    <n v="1885"/>
    <s v="Cornell"/>
    <s v="Le"/>
    <s v="Mr"/>
    <s v="M"/>
    <n v="30"/>
    <s v="Falcon Wharf"/>
    <s v="Woodhall Spa"/>
    <x v="909"/>
    <n v="88"/>
    <s v="E"/>
    <s v="Superwossname"/>
    <n v="1760"/>
    <n v="5473.5999999999995"/>
    <x v="0"/>
    <x v="5"/>
  </r>
  <r>
    <n v="1886"/>
    <s v="Adrian"/>
    <s v="Grayson"/>
    <s v="Mr"/>
    <s v="M"/>
    <n v="30"/>
    <s v="Fredericks Place"/>
    <s v="Iver"/>
    <x v="770"/>
    <n v="100"/>
    <s v="C2"/>
    <s v="Ultrathing V2"/>
    <n v="2000"/>
    <n v="5980"/>
    <x v="0"/>
    <x v="10"/>
  </r>
  <r>
    <n v="1887"/>
    <s v="Frederic"/>
    <s v="Ochoa"/>
    <s v="Mr"/>
    <s v="M"/>
    <n v="90"/>
    <s v="Leonards Square"/>
    <s v="Mallaig"/>
    <x v="590"/>
    <n v="84"/>
    <s v="E"/>
    <s v="Superwossname"/>
    <n v="1680"/>
    <n v="5224.8"/>
    <x v="0"/>
    <x v="0"/>
  </r>
  <r>
    <n v="1888"/>
    <s v="Frances"/>
    <s v="Michael"/>
    <s v="Mr"/>
    <s v="M"/>
    <n v="30"/>
    <s v="Laurel Cottage"/>
    <s v="Warwickshire"/>
    <x v="468"/>
    <n v="99"/>
    <s v="B"/>
    <s v="Hyperwotsit"/>
    <n v="1980"/>
    <n v="3979.7999999999997"/>
    <x v="2"/>
    <x v="4"/>
  </r>
  <r>
    <n v="1889"/>
    <s v="Dick"/>
    <s v="Mcbride"/>
    <s v="Mr"/>
    <s v="M"/>
    <n v="90"/>
    <s v="Balmer Road"/>
    <s v="Llanerchymedd"/>
    <x v="170"/>
    <n v="30"/>
    <s v="C4"/>
    <s v="Ultrathing V4"/>
    <n v="720"/>
    <n v="2872.8"/>
    <x v="0"/>
    <x v="1"/>
  </r>
  <r>
    <n v="1890"/>
    <s v="Demarcus"/>
    <s v="Grimm"/>
    <s v="Mr"/>
    <s v="M"/>
    <n v="30"/>
    <s v="Landra Gardens"/>
    <s v="Sutton Coldfield"/>
    <x v="199"/>
    <n v="3"/>
    <s v="E"/>
    <s v="Superwossname"/>
    <n v="60"/>
    <n v="186.6"/>
    <x v="0"/>
    <x v="10"/>
  </r>
  <r>
    <n v="1891"/>
    <s v="Jeffry"/>
    <s v="Mcguire"/>
    <s v="Mr"/>
    <s v="M"/>
    <n v="30"/>
    <s v="Beauval Road"/>
    <s v="Sawbridgeworth"/>
    <x v="135"/>
    <n v="47"/>
    <s v="A2"/>
    <s v="Megawidget M"/>
    <n v="1128"/>
    <n v="1342.32"/>
    <x v="2"/>
    <x v="3"/>
  </r>
  <r>
    <n v="1892"/>
    <s v="Sang"/>
    <s v="Rosales"/>
    <s v="Mr"/>
    <s v="M"/>
    <n v="30"/>
    <s v="Whitehorse Street"/>
    <s v="Stansted"/>
    <x v="910"/>
    <n v="7"/>
    <s v="A3"/>
    <s v="Megawidget L"/>
    <n v="168"/>
    <n v="267.12"/>
    <x v="0"/>
    <x v="4"/>
  </r>
  <r>
    <n v="1893"/>
    <s v="Renato"/>
    <s v="Moss"/>
    <s v="Mr"/>
    <s v="M"/>
    <n v="60"/>
    <s v="Offa'S Mead"/>
    <s v="St. Leonards-On-Sea"/>
    <x v="28"/>
    <n v="78"/>
    <s v="A3"/>
    <s v="Megawidget L"/>
    <n v="1872"/>
    <n v="2976.48"/>
    <x v="1"/>
    <x v="6"/>
  </r>
  <r>
    <n v="1894"/>
    <s v="Heath"/>
    <s v="Surname"/>
    <s v="Mr"/>
    <s v="M"/>
    <n v="60"/>
    <s v="Verran Road"/>
    <s v="Eye"/>
    <x v="513"/>
    <n v="37"/>
    <s v="C2"/>
    <s v="Ultrathing V2"/>
    <n v="740"/>
    <n v="2212.6000000000004"/>
    <x v="2"/>
    <x v="7"/>
  </r>
  <r>
    <n v="1895"/>
    <s v="Hayden"/>
    <s v="Gallo"/>
    <s v="Mr"/>
    <s v="M"/>
    <n v="60"/>
    <s v="Priors Dean"/>
    <s v="Warminster"/>
    <x v="432"/>
    <n v="3"/>
    <s v="A2"/>
    <s v="Megawidget M"/>
    <n v="72"/>
    <n v="85.679999999999993"/>
    <x v="1"/>
    <x v="3"/>
  </r>
  <r>
    <n v="1896"/>
    <s v="Mauricio"/>
    <s v="Pierre"/>
    <s v="Mr"/>
    <s v="M"/>
    <n v="60"/>
    <s v="Westbury Avenue"/>
    <s v="Lydney"/>
    <x v="380"/>
    <n v="17"/>
    <s v="A1"/>
    <s v="Megawidget S"/>
    <n v="408"/>
    <n v="322.32"/>
    <x v="2"/>
    <x v="5"/>
  </r>
  <r>
    <n v="1897"/>
    <s v="Noel"/>
    <s v="Hughes"/>
    <s v="Mr"/>
    <s v="male"/>
    <n v="30"/>
    <s v="Boston Gardens"/>
    <s v="Leatherhead"/>
    <x v="315"/>
    <n v="69"/>
    <s v="D"/>
    <s v="Gigastuff"/>
    <n v="1242"/>
    <n v="2347.3799999999997"/>
    <x v="2"/>
    <x v="11"/>
  </r>
  <r>
    <n v="1898"/>
    <s v="Josiah"/>
    <s v="Crowell"/>
    <s v="Mr"/>
    <s v="M"/>
    <n v="60"/>
    <s v="Golborne Gdns"/>
    <s v="Cowbridge"/>
    <x v="804"/>
    <n v="69"/>
    <s v="A1"/>
    <s v="Megawidget S"/>
    <n v="1656"/>
    <n v="1308.24"/>
    <x v="1"/>
    <x v="8"/>
  </r>
  <r>
    <n v="1899"/>
    <s v="Dan"/>
    <s v="Moses"/>
    <s v="Mr"/>
    <s v="M"/>
    <n v="30"/>
    <s v="Avery Farm"/>
    <s v="Retford"/>
    <x v="793"/>
    <n v="60"/>
    <s v="A3"/>
    <s v="Megawidget L"/>
    <n v="1440"/>
    <n v="2289.6"/>
    <x v="0"/>
    <x v="3"/>
  </r>
  <r>
    <n v="1900"/>
    <s v="Jerald"/>
    <s v="Crocker"/>
    <s v="Mr"/>
    <s v="M"/>
    <n v="60"/>
    <s v="Strathnairn Street"/>
    <s v="Warminster"/>
    <x v="110"/>
    <n v="37"/>
    <s v="A2"/>
    <s v="Megawidget M"/>
    <n v="888"/>
    <n v="1056.72"/>
    <x v="1"/>
    <x v="1"/>
  </r>
  <r>
    <n v="1901"/>
    <s v="Kerry"/>
    <s v="TONEY"/>
    <s v="Mr"/>
    <s v="M"/>
    <n v="60"/>
    <s v="Taviton Street"/>
    <s v="Cheddar"/>
    <x v="48"/>
    <n v="77"/>
    <s v="C4"/>
    <s v="Ultrathing V4"/>
    <n v="1848"/>
    <n v="7373.52"/>
    <x v="2"/>
    <x v="11"/>
  </r>
  <r>
    <n v="1902"/>
    <s v="Miquel"/>
    <s v="Greene"/>
    <s v="Mr"/>
    <s v="M"/>
    <n v="60"/>
    <s v="Bush Hill"/>
    <s v="Gillingham"/>
    <x v="911"/>
    <n v="36"/>
    <s v="C4"/>
    <s v="Ultrathing V4"/>
    <n v="864"/>
    <n v="3447.36"/>
    <x v="1"/>
    <x v="1"/>
  </r>
  <r>
    <n v="1903"/>
    <s v="Raleigh"/>
    <s v="Donovan"/>
    <s v="Mr"/>
    <s v="M"/>
    <n v="60"/>
    <s v="Thetford Close"/>
    <s v="Acharacle"/>
    <x v="408"/>
    <n v="48"/>
    <s v="A1"/>
    <s v="Megawidget S"/>
    <n v="1152"/>
    <n v="910.08"/>
    <x v="0"/>
    <x v="2"/>
  </r>
  <r>
    <n v="1904"/>
    <s v="Ronald"/>
    <s v="Tidwell"/>
    <s v="Mr"/>
    <s v="M"/>
    <n v="30"/>
    <s v="Clement's Court"/>
    <s v="Swanage"/>
    <x v="844"/>
    <n v="25"/>
    <s v="A2"/>
    <s v="Megawidget M"/>
    <n v="600"/>
    <n v="714"/>
    <x v="0"/>
    <x v="9"/>
  </r>
  <r>
    <n v="1905"/>
    <s v="Adam"/>
    <s v="Gibbons"/>
    <s v="Mr"/>
    <s v="M"/>
    <n v="90"/>
    <s v="Lizard Street"/>
    <s v="St. Andrews"/>
    <x v="912"/>
    <n v="67"/>
    <s v="C3"/>
    <s v="Ultrathing V3"/>
    <n v="1608"/>
    <n v="5611.92"/>
    <x v="0"/>
    <x v="9"/>
  </r>
  <r>
    <n v="1906"/>
    <s v="Morgan"/>
    <s v="Lake"/>
    <s v="Mr"/>
    <s v="M"/>
    <n v="60"/>
    <s v="Haydon Square"/>
    <s v="Glenrothes"/>
    <x v="282"/>
    <n v="6"/>
    <s v="A3"/>
    <s v="Megawidget L"/>
    <n v="144"/>
    <n v="228.96"/>
    <x v="0"/>
    <x v="9"/>
  </r>
  <r>
    <n v="1907"/>
    <s v="Buck"/>
    <s v="Small"/>
    <s v="Mr"/>
    <s v="M"/>
    <n v="30"/>
    <s v="Wadding Street"/>
    <s v="Llansantffraid"/>
    <x v="913"/>
    <n v="54"/>
    <s v="C1"/>
    <s v="Ultrathing V1"/>
    <n v="918"/>
    <n v="1826.82"/>
    <x v="0"/>
    <x v="11"/>
  </r>
  <r>
    <n v="1908"/>
    <s v="Kory"/>
    <s v="Donnelly"/>
    <s v="Mr"/>
    <s v="M"/>
    <n v="60"/>
    <s v="Deepdene Court"/>
    <s v="Mountain Ash"/>
    <x v="205"/>
    <n v="43"/>
    <s v="D"/>
    <s v="Gigastuff"/>
    <n v="774"/>
    <n v="1462.86"/>
    <x v="2"/>
    <x v="5"/>
  </r>
  <r>
    <n v="1909"/>
    <s v="Roland"/>
    <s v="Cano"/>
    <s v="Mr"/>
    <s v="M"/>
    <n v="90"/>
    <s v="Fairfield Drive"/>
    <s v="Yelverton"/>
    <x v="281"/>
    <n v="41"/>
    <s v="E"/>
    <s v="Superwossname"/>
    <n v="820"/>
    <n v="2550.1999999999998"/>
    <x v="0"/>
    <x v="5"/>
  </r>
  <r>
    <n v="1910"/>
    <s v="Sol"/>
    <s v="Mcintosh"/>
    <s v="Mr"/>
    <s v="M"/>
    <n v="60"/>
    <s v="Upper Gulland"/>
    <s v="Chessington"/>
    <x v="882"/>
    <n v="19"/>
    <s v="C2"/>
    <s v="Ultrathing V2"/>
    <n v="380"/>
    <n v="1136.2"/>
    <x v="2"/>
    <x v="8"/>
  </r>
  <r>
    <n v="1911"/>
    <s v="Sebastian"/>
    <s v="Vick"/>
    <s v="Mr"/>
    <s v="M"/>
    <n v="30"/>
    <s v="Colepits Wood"/>
    <s v="Bishop Auckland"/>
    <x v="892"/>
    <n v="83"/>
    <s v="D"/>
    <s v="Gigastuff"/>
    <n v="1494"/>
    <n v="2823.66"/>
    <x v="0"/>
    <x v="2"/>
  </r>
  <r>
    <n v="1912"/>
    <s v="Ahmed"/>
    <s v="Lynn"/>
    <s v="Mr"/>
    <s v="M"/>
    <n v="30"/>
    <s v="Joyce Avenue"/>
    <s v="Leiston"/>
    <x v="135"/>
    <n v="100"/>
    <s v="A3"/>
    <s v="Megawidget L"/>
    <n v="2400"/>
    <n v="3816"/>
    <x v="2"/>
    <x v="3"/>
  </r>
  <r>
    <n v="1913"/>
    <s v="Tommy"/>
    <s v="Babcock"/>
    <s v="Mr"/>
    <s v="M"/>
    <n v="30"/>
    <s v="Harling Cottages"/>
    <s v="Queenborough"/>
    <x v="914"/>
    <n v="92"/>
    <s v="A3"/>
    <s v="Megawidget L"/>
    <n v="2208"/>
    <n v="3510.7200000000003"/>
    <x v="1"/>
    <x v="0"/>
  </r>
  <r>
    <n v="1914"/>
    <s v="Berry"/>
    <s v="Lamb"/>
    <s v="Mr"/>
    <s v="M"/>
    <n v="60"/>
    <s v="Copenhagen Gardens"/>
    <s v="Plockton"/>
    <x v="915"/>
    <n v="45"/>
    <s v="A3"/>
    <s v="Megawidget L"/>
    <n v="1080"/>
    <n v="1717.2"/>
    <x v="2"/>
    <x v="3"/>
  </r>
  <r>
    <n v="1915"/>
    <s v="Stewart"/>
    <s v="Mccain"/>
    <s v="Mr"/>
    <s v="M"/>
    <n v="30"/>
    <s v="Long Acre"/>
    <s v="Paisley"/>
    <x v="313"/>
    <n v="3"/>
    <s v="C3"/>
    <s v="Ultrathing V3"/>
    <n v="72"/>
    <n v="251.28000000000003"/>
    <x v="1"/>
    <x v="4"/>
  </r>
  <r>
    <n v="1916"/>
    <s v="Wilbur"/>
    <s v="Figueroa"/>
    <s v="Mr"/>
    <s v="M"/>
    <n v="30"/>
    <s v="Bankwell Road"/>
    <s v="Llanymynech"/>
    <x v="229"/>
    <n v="14"/>
    <s v="C3"/>
    <s v="Ultrathing V3"/>
    <n v="336"/>
    <n v="1172.6400000000001"/>
    <x v="1"/>
    <x v="0"/>
  </r>
  <r>
    <n v="1917"/>
    <s v="Quinn"/>
    <s v="Coleman"/>
    <s v="Mr"/>
    <s v="M"/>
    <n v="90"/>
    <s v="Old Dover"/>
    <s v="Seaford"/>
    <x v="697"/>
    <n v="51"/>
    <s v="A3"/>
    <s v="Megawidget L"/>
    <n v="1224"/>
    <n v="1946.16"/>
    <x v="0"/>
    <x v="5"/>
  </r>
  <r>
    <n v="1918"/>
    <s v="Alfonzo"/>
    <s v="Jefferson"/>
    <s v="Mr"/>
    <s v="M"/>
    <n v="90"/>
    <s v="Harleyford Mews"/>
    <s v="Campbeltown"/>
    <x v="916"/>
    <n v="31"/>
    <s v="C2"/>
    <s v="Ultrathing V2"/>
    <n v="620"/>
    <n v="1853.8000000000002"/>
    <x v="2"/>
    <x v="5"/>
  </r>
  <r>
    <n v="1919"/>
    <s v="Hayden"/>
    <s v="Montano"/>
    <s v="Mr"/>
    <s v="M"/>
    <n v="60"/>
    <s v="Campsfield Road"/>
    <s v="Kirriemuir"/>
    <x v="917"/>
    <n v="94"/>
    <s v="E"/>
    <s v="Superwossname"/>
    <n v="1880"/>
    <n v="5846.8"/>
    <x v="1"/>
    <x v="8"/>
  </r>
  <r>
    <n v="1920"/>
    <s v="David"/>
    <s v="Ewing"/>
    <s v="Mr"/>
    <s v="M"/>
    <n v="90"/>
    <s v="Elstree Villa"/>
    <s v="Redditch"/>
    <x v="556"/>
    <n v="47"/>
    <s v="B"/>
    <s v="Hyperwotsit"/>
    <n v="940"/>
    <n v="1889.3999999999999"/>
    <x v="2"/>
    <x v="3"/>
  </r>
  <r>
    <n v="1921"/>
    <s v="Trinidad"/>
    <s v="Aragon"/>
    <s v="Mr"/>
    <s v="M"/>
    <n v="90"/>
    <s v="Whitaways Wharf"/>
    <s v="Dartmouth"/>
    <x v="602"/>
    <n v="39"/>
    <s v="D"/>
    <s v="Gigastuff"/>
    <n v="702"/>
    <n v="1326.78"/>
    <x v="1"/>
    <x v="3"/>
  </r>
  <r>
    <n v="1922"/>
    <s v="Ramiro"/>
    <s v="Lang"/>
    <s v="Mr"/>
    <s v="M"/>
    <n v="30"/>
    <s v="Lime Cottages"/>
    <s v="Haltwhistle"/>
    <x v="529"/>
    <n v="47"/>
    <s v="C2"/>
    <s v="Ultrathing V2"/>
    <n v="940"/>
    <n v="2810.6000000000004"/>
    <x v="2"/>
    <x v="8"/>
  </r>
  <r>
    <n v="1923"/>
    <s v="Connie"/>
    <s v="Freeman"/>
    <s v="Mr"/>
    <s v="M"/>
    <n v="30"/>
    <s v="York Row"/>
    <s v="Dollar"/>
    <x v="879"/>
    <n v="6"/>
    <s v="C4"/>
    <s v="Ultrathing V4"/>
    <n v="144"/>
    <n v="574.56000000000006"/>
    <x v="1"/>
    <x v="7"/>
  </r>
  <r>
    <n v="1924"/>
    <s v="Colton"/>
    <s v="Whitfield"/>
    <s v="Mr"/>
    <s v="M"/>
    <n v="30"/>
    <s v="Fauconberg Road"/>
    <s v="Keighley"/>
    <x v="385"/>
    <n v="67"/>
    <s v="E"/>
    <s v="Superwossname"/>
    <n v="1340"/>
    <n v="4167.3999999999996"/>
    <x v="2"/>
    <x v="6"/>
  </r>
  <r>
    <n v="1925"/>
    <s v="Zachariah"/>
    <s v="Cervantes"/>
    <s v="Mr"/>
    <s v="M"/>
    <n v="60"/>
    <s v="Sand Street"/>
    <s v="Petersfield"/>
    <x v="372"/>
    <n v="14"/>
    <s v="C2"/>
    <s v="Ultrathing V2"/>
    <n v="280"/>
    <n v="837.2"/>
    <x v="2"/>
    <x v="11"/>
  </r>
  <r>
    <n v="1926"/>
    <s v="Leslie"/>
    <s v="Blanco"/>
    <s v="Mr"/>
    <s v="M"/>
    <n v="30"/>
    <s v="Bedford Cottages"/>
    <s v="Broxburn"/>
    <x v="90"/>
    <n v="44"/>
    <s v="C1"/>
    <s v="Ultrathing V1"/>
    <n v="748"/>
    <n v="1488.52"/>
    <x v="0"/>
    <x v="9"/>
  </r>
  <r>
    <n v="1927"/>
    <s v="Tyrone"/>
    <s v="Duncan"/>
    <s v="Mr"/>
    <s v="M"/>
    <n v="60"/>
    <s v="Hamors Court"/>
    <s v="Llandudno Junction"/>
    <x v="471"/>
    <n v="94"/>
    <s v="D"/>
    <s v="Gigastuff"/>
    <n v="1692"/>
    <n v="3197.8799999999997"/>
    <x v="2"/>
    <x v="8"/>
  </r>
  <r>
    <n v="1928"/>
    <s v="Rico"/>
    <s v="Tate"/>
    <s v="Mr"/>
    <s v="M"/>
    <n v="90"/>
    <s v="Gown Court"/>
    <s v="Bacup"/>
    <x v="918"/>
    <n v="91"/>
    <s v="C2"/>
    <s v="Ultrathing V2"/>
    <n v="1820"/>
    <n v="5441.8"/>
    <x v="1"/>
    <x v="0"/>
  </r>
  <r>
    <n v="1929"/>
    <s v="Mac"/>
    <s v="Goode"/>
    <s v="Mr"/>
    <s v="M"/>
    <n v="90"/>
    <s v="Paston Crescent"/>
    <s v="Armagh"/>
    <x v="373"/>
    <n v="25"/>
    <s v="C4"/>
    <s v="Ultrathing V4"/>
    <n v="600"/>
    <n v="2394"/>
    <x v="2"/>
    <x v="3"/>
  </r>
  <r>
    <n v="1930"/>
    <s v="Alexander"/>
    <s v="Salinas"/>
    <s v="Mr"/>
    <s v="M"/>
    <n v="90"/>
    <s v="Heath Hurst"/>
    <s v="Wickford"/>
    <x v="436"/>
    <n v="95"/>
    <s v="C1"/>
    <s v="Ultrathing V1"/>
    <n v="1615"/>
    <n v="3213.85"/>
    <x v="1"/>
    <x v="8"/>
  </r>
  <r>
    <n v="1931"/>
    <s v="Columbus"/>
    <s v="Prince"/>
    <s v="Mr"/>
    <s v="M"/>
    <n v="30"/>
    <s v="Lowndes Place"/>
    <s v="Fordingbridge"/>
    <x v="853"/>
    <n v="87"/>
    <s v="A1"/>
    <s v="Megawidget S"/>
    <n v="2088"/>
    <n v="1649.52"/>
    <x v="2"/>
    <x v="9"/>
  </r>
  <r>
    <n v="1932"/>
    <s v="Porter"/>
    <s v="Higgins"/>
    <s v="Mr"/>
    <s v="M"/>
    <n v="30"/>
    <s v="Highgate Road"/>
    <s v="Kilbirnie"/>
    <x v="102"/>
    <n v="41"/>
    <s v="D"/>
    <s v="Gigastuff"/>
    <n v="738"/>
    <n v="1394.82"/>
    <x v="1"/>
    <x v="1"/>
  </r>
  <r>
    <n v="1933"/>
    <s v="Winston"/>
    <s v="Spangler"/>
    <s v="Mr"/>
    <s v="M"/>
    <n v="30"/>
    <s v="Skinners Row"/>
    <s v="Lyme Regis"/>
    <x v="313"/>
    <n v="59"/>
    <s v="A1"/>
    <s v="Megawidget S"/>
    <n v="1416"/>
    <n v="1118.6400000000001"/>
    <x v="1"/>
    <x v="4"/>
  </r>
  <r>
    <n v="1934"/>
    <s v="Ariel"/>
    <s v="Stephens"/>
    <s v="Mr"/>
    <s v="M"/>
    <n v="60"/>
    <s v="Laycocks Yard"/>
    <s v="Brierley Hill"/>
    <x v="460"/>
    <n v="55"/>
    <s v="C2"/>
    <s v="Ultrathing V2"/>
    <n v="1100"/>
    <n v="3289.0000000000005"/>
    <x v="0"/>
    <x v="6"/>
  </r>
  <r>
    <n v="1935"/>
    <s v="Clarence"/>
    <s v="Hanks"/>
    <s v="Mr"/>
    <s v="M"/>
    <n v="30"/>
    <s v="Warburton Street"/>
    <s v="Berkhamsted"/>
    <x v="81"/>
    <n v="21"/>
    <s v="C3"/>
    <s v="Ultrathing V3"/>
    <n v="504"/>
    <n v="1758.96"/>
    <x v="2"/>
    <x v="1"/>
  </r>
  <r>
    <n v="1936"/>
    <s v="Steven"/>
    <s v="Fountain"/>
    <s v="Mr"/>
    <s v="M"/>
    <n v="30"/>
    <s v="Penny Mews"/>
    <s v="North Humberside"/>
    <x v="218"/>
    <n v="86"/>
    <s v="A3"/>
    <s v="Megawidget L"/>
    <n v="2064"/>
    <n v="3281.76"/>
    <x v="2"/>
    <x v="6"/>
  </r>
  <r>
    <n v="1937"/>
    <s v="Douglass"/>
    <s v="Deal"/>
    <s v="Mr"/>
    <s v="M"/>
    <n v="90"/>
    <s v="Georges Row"/>
    <s v="Isle Of Gigha"/>
    <x v="163"/>
    <n v="93"/>
    <s v="C4"/>
    <s v="Ultrathing V4"/>
    <n v="2232"/>
    <n v="8905.68"/>
    <x v="2"/>
    <x v="7"/>
  </r>
  <r>
    <n v="1938"/>
    <s v="Rocco"/>
    <s v="Christiansen"/>
    <s v="Mr"/>
    <s v="M"/>
    <n v="90"/>
    <s v="Clapton Passage"/>
    <s v="Sandhurst"/>
    <x v="749"/>
    <n v="100"/>
    <s v="D"/>
    <s v="Gigastuff"/>
    <n v="1800"/>
    <n v="3402"/>
    <x v="0"/>
    <x v="11"/>
  </r>
  <r>
    <n v="1939"/>
    <s v="Bill"/>
    <s v="Whitney"/>
    <s v="Mr"/>
    <s v="M"/>
    <n v="90"/>
    <s v="Storers Quay"/>
    <s v="Wylam"/>
    <x v="521"/>
    <n v="97"/>
    <s v="A1"/>
    <s v="Megawidget S"/>
    <n v="2328"/>
    <n v="1839.1200000000001"/>
    <x v="2"/>
    <x v="10"/>
  </r>
  <r>
    <n v="1940"/>
    <s v="Rudolph"/>
    <s v="Franks"/>
    <s v="Mr"/>
    <s v="M"/>
    <n v="30"/>
    <s v="Allsop Terrace"/>
    <s v="Lydbrook"/>
    <x v="801"/>
    <n v="2"/>
    <s v="A1"/>
    <s v="Megawidget S"/>
    <n v="48"/>
    <n v="37.92"/>
    <x v="2"/>
    <x v="9"/>
  </r>
  <r>
    <n v="1941"/>
    <s v="Lucien"/>
    <s v="Bond"/>
    <s v="Mr"/>
    <s v="M"/>
    <n v="90"/>
    <s v="Burr Street"/>
    <s v="Menai Bridge"/>
    <x v="594"/>
    <n v="43"/>
    <s v="D"/>
    <s v="Gigastuff"/>
    <n v="774"/>
    <n v="1462.86"/>
    <x v="0"/>
    <x v="11"/>
  </r>
  <r>
    <n v="1942"/>
    <s v="Donny"/>
    <s v="Castillo"/>
    <s v="Mr"/>
    <s v="M"/>
    <n v="30"/>
    <s v="Priestley Way"/>
    <s v="Cheadle"/>
    <x v="713"/>
    <n v="85"/>
    <s v="A2"/>
    <s v="Megawidget M"/>
    <n v="2040"/>
    <n v="2427.6"/>
    <x v="1"/>
    <x v="5"/>
  </r>
  <r>
    <n v="1943"/>
    <s v="Loyd"/>
    <s v="Cash"/>
    <s v="Mr"/>
    <s v="M"/>
    <n v="90"/>
    <s v="Vineyard Yard"/>
    <s v="Holywell"/>
    <x v="296"/>
    <n v="35"/>
    <s v="B"/>
    <s v="Hyperwotsit"/>
    <n v="700"/>
    <n v="1406.9999999999998"/>
    <x v="0"/>
    <x v="4"/>
  </r>
  <r>
    <n v="1944"/>
    <s v="Willis"/>
    <s v="Ellis"/>
    <s v="Mr"/>
    <s v="M"/>
    <n v="90"/>
    <s v="Ivers Gateway"/>
    <s v="Garndolbenmaen"/>
    <x v="557"/>
    <n v="11"/>
    <s v="A2"/>
    <s v="Megawidget M"/>
    <n v="264"/>
    <n v="314.15999999999997"/>
    <x v="2"/>
    <x v="1"/>
  </r>
  <r>
    <n v="1945"/>
    <s v="Daryl"/>
    <s v="Riddle"/>
    <s v="Dr"/>
    <s v="M"/>
    <n v="30"/>
    <s v="Adie Road"/>
    <s v="Roy Bridge"/>
    <x v="823"/>
    <n v="13"/>
    <s v="C4"/>
    <s v="Ultrathing V4"/>
    <n v="312"/>
    <n v="1244.8800000000001"/>
    <x v="1"/>
    <x v="8"/>
  </r>
  <r>
    <n v="1946"/>
    <s v="Emilio"/>
    <s v="Ryan"/>
    <s v="Mr"/>
    <s v="M"/>
    <n v="90"/>
    <s v="Gartons Way"/>
    <s v="Lossiemouth"/>
    <x v="221"/>
    <n v="93"/>
    <s v="C2"/>
    <s v="Ultrathing V2"/>
    <n v="1860"/>
    <n v="5561.4000000000005"/>
    <x v="0"/>
    <x v="8"/>
  </r>
  <r>
    <n v="1947"/>
    <s v="Logan"/>
    <s v="Chappell"/>
    <s v="Mr"/>
    <s v="M"/>
    <n v="30"/>
    <s v="Oakfield Gardens"/>
    <s v="Keston"/>
    <x v="919"/>
    <n v="12"/>
    <s v="C1"/>
    <s v="Ultrathing V1"/>
    <n v="204"/>
    <n v="405.96"/>
    <x v="2"/>
    <x v="6"/>
  </r>
  <r>
    <n v="1948"/>
    <s v="Lucio"/>
    <s v="Frank"/>
    <s v="Mr"/>
    <s v="M"/>
    <n v="30"/>
    <s v="Thomas's Place"/>
    <s v="Flint"/>
    <x v="351"/>
    <n v="39"/>
    <s v="A2"/>
    <s v="Megawidget M"/>
    <n v="936"/>
    <n v="1113.8399999999999"/>
    <x v="1"/>
    <x v="5"/>
  </r>
  <r>
    <n v="1949"/>
    <s v="Maurice"/>
    <s v="Block"/>
    <s v="Mr"/>
    <s v="M"/>
    <n v="30"/>
    <s v="Grove Dwellings"/>
    <s v="Petworth"/>
    <x v="149"/>
    <n v="46"/>
    <s v="C3"/>
    <s v="Ultrathing V3"/>
    <n v="1104"/>
    <n v="3852.96"/>
    <x v="1"/>
    <x v="0"/>
  </r>
  <r>
    <n v="1950"/>
    <s v="Beau"/>
    <s v="Horner"/>
    <s v="Mr"/>
    <s v="M"/>
    <n v="30"/>
    <s v="Sly Street"/>
    <s v="Garndolbenmaen"/>
    <x v="920"/>
    <n v="82"/>
    <s v="C4"/>
    <s v="Ultrathing V4"/>
    <n v="1968"/>
    <n v="7852.3200000000006"/>
    <x v="1"/>
    <x v="6"/>
  </r>
  <r>
    <n v="1951"/>
    <s v="Bertram"/>
    <s v="Duarte"/>
    <s v="Mr"/>
    <s v="M"/>
    <n v="30"/>
    <s v="Stamford Terrace"/>
    <s v="Dunbeath"/>
    <x v="275"/>
    <n v="23"/>
    <s v="A3"/>
    <s v="Megawidget L"/>
    <n v="552"/>
    <n v="877.68000000000006"/>
    <x v="1"/>
    <x v="7"/>
  </r>
  <r>
    <n v="1952"/>
    <s v="Gerardo"/>
    <s v="Fitch"/>
    <s v="Mr"/>
    <s v="M"/>
    <n v="90"/>
    <s v="Colonial Chambers"/>
    <s v="Bacup"/>
    <x v="921"/>
    <n v="65"/>
    <s v="A2"/>
    <s v="Megawidget M"/>
    <n v="1560"/>
    <n v="1856.3999999999999"/>
    <x v="2"/>
    <x v="11"/>
  </r>
  <r>
    <n v="1953"/>
    <s v="Johnnie"/>
    <s v="Heath"/>
    <s v="Mr"/>
    <s v="M"/>
    <n v="30"/>
    <s v="Swiss Cottages"/>
    <s v="Hessle"/>
    <x v="201"/>
    <n v="76"/>
    <s v="E"/>
    <s v="Superwossname"/>
    <n v="1520"/>
    <n v="4727.2"/>
    <x v="1"/>
    <x v="1"/>
  </r>
  <r>
    <n v="1954"/>
    <s v="hassan"/>
    <s v="Stover"/>
    <s v="Mr"/>
    <s v="M"/>
    <n v="90"/>
    <s v="Queensbury Road"/>
    <s v="Crieff"/>
    <x v="922"/>
    <n v="36"/>
    <s v="D"/>
    <s v="Gigastuff"/>
    <n v="648"/>
    <n v="1224.72"/>
    <x v="0"/>
    <x v="4"/>
  </r>
  <r>
    <n v="1955"/>
    <s v="Jarrod"/>
    <s v="Moses"/>
    <s v="Mr"/>
    <s v="M"/>
    <n v="60"/>
    <s v="Bexley Court"/>
    <s v="Keith"/>
    <x v="923"/>
    <n v="28"/>
    <s v="C1"/>
    <s v="Ultrathing V1"/>
    <n v="476"/>
    <n v="947.24"/>
    <x v="0"/>
    <x v="8"/>
  </r>
  <r>
    <n v="1956"/>
    <s v="Thurman"/>
    <s v="Mccann"/>
    <s v="Mr"/>
    <s v="M"/>
    <n v="30"/>
    <s v="Carpenter's Place"/>
    <s v="St. Asaph"/>
    <x v="520"/>
    <n v="68"/>
    <s v="C1"/>
    <s v="Ultrathing V1"/>
    <n v="1156"/>
    <n v="2300.44"/>
    <x v="0"/>
    <x v="0"/>
  </r>
  <r>
    <n v="1957"/>
    <s v="Donnie"/>
    <s v="Meredith"/>
    <s v="Mr"/>
    <s v="M"/>
    <n v="60"/>
    <s v="Jenner Road"/>
    <s v="Glastonbury"/>
    <x v="634"/>
    <n v="75"/>
    <s v="A2"/>
    <s v="Megawidget M"/>
    <n v="1800"/>
    <n v="2142"/>
    <x v="0"/>
    <x v="4"/>
  </r>
  <r>
    <n v="1958"/>
    <s v="Reggie"/>
    <s v="Farr"/>
    <s v="Mr"/>
    <s v="M"/>
    <n v="30"/>
    <s v="Corbett's Lane"/>
    <s v="Ravenglass"/>
    <x v="208"/>
    <n v="16"/>
    <s v="B"/>
    <s v="Hyperwotsit"/>
    <n v="320"/>
    <n v="643.19999999999993"/>
    <x v="1"/>
    <x v="0"/>
  </r>
  <r>
    <n v="1959"/>
    <s v="Bryant"/>
    <s v="Lancaster"/>
    <s v="Mr"/>
    <s v="M"/>
    <n v="60"/>
    <s v="Fulmer Road"/>
    <s v="Innerleithen"/>
    <x v="190"/>
    <n v="98"/>
    <s v="A3"/>
    <s v="Megawidget L"/>
    <n v="2352"/>
    <n v="3739.6800000000003"/>
    <x v="2"/>
    <x v="0"/>
  </r>
  <r>
    <n v="1960"/>
    <s v="Pedro"/>
    <s v="Sosa"/>
    <s v="Mr"/>
    <s v="M"/>
    <n v="60"/>
    <s v="Moordown"/>
    <s v="Porthmadog"/>
    <x v="891"/>
    <n v="79"/>
    <s v="C2"/>
    <s v="Ultrathing V2"/>
    <n v="1580"/>
    <n v="4724.2000000000007"/>
    <x v="2"/>
    <x v="3"/>
  </r>
  <r>
    <n v="1961"/>
    <s v="Eric"/>
    <s v="Barton"/>
    <s v="Mr"/>
    <s v="M"/>
    <n v="90"/>
    <s v="Hogarth Close"/>
    <s v="Southam"/>
    <x v="631"/>
    <n v="3"/>
    <s v="E"/>
    <s v="Superwossname"/>
    <n v="60"/>
    <n v="186.6"/>
    <x v="1"/>
    <x v="10"/>
  </r>
  <r>
    <n v="1962"/>
    <s v="Dan"/>
    <s v="Yazzie"/>
    <s v="Mr"/>
    <s v="M"/>
    <n v="90"/>
    <s v="Fourth Avenue"/>
    <s v="Orpington"/>
    <x v="654"/>
    <n v="11"/>
    <s v="A3"/>
    <s v="Megawidget L"/>
    <n v="264"/>
    <n v="419.76000000000005"/>
    <x v="2"/>
    <x v="4"/>
  </r>
  <r>
    <n v="1963"/>
    <s v="Victor"/>
    <s v="Figueroa"/>
    <s v="Mr"/>
    <s v="M"/>
    <n v="30"/>
    <s v="Hedingham Close"/>
    <s v="Isle Of Cumbrae"/>
    <x v="912"/>
    <n v="72"/>
    <s v="A2"/>
    <s v="Megawidget M"/>
    <n v="1728"/>
    <n v="2056.3199999999997"/>
    <x v="0"/>
    <x v="9"/>
  </r>
  <r>
    <n v="1964"/>
    <s v="Kris"/>
    <s v="English"/>
    <s v="Mr"/>
    <s v="M"/>
    <n v="30"/>
    <s v="Clifton Cottages"/>
    <s v="Invergordon"/>
    <x v="611"/>
    <n v="31"/>
    <s v="D"/>
    <s v="Gigastuff"/>
    <n v="558"/>
    <n v="1054.6199999999999"/>
    <x v="2"/>
    <x v="3"/>
  </r>
  <r>
    <n v="1965"/>
    <s v="Jamar"/>
    <s v="Owens"/>
    <s v="Mr"/>
    <s v="M"/>
    <n v="60"/>
    <s v="Lavender Street"/>
    <s v="Cleator Moor"/>
    <x v="590"/>
    <n v="60"/>
    <s v="C3"/>
    <s v="Ultrathing V3"/>
    <n v="1440"/>
    <n v="5025.6000000000004"/>
    <x v="0"/>
    <x v="0"/>
  </r>
  <r>
    <n v="1966"/>
    <s v="Mac"/>
    <s v="Villegas"/>
    <s v="Mr"/>
    <s v="M"/>
    <n v="60"/>
    <s v="Minstead Gardens"/>
    <s v="Conwy"/>
    <x v="38"/>
    <n v="83"/>
    <s v="A1"/>
    <s v="Megawidget S"/>
    <n v="1992"/>
    <n v="1573.68"/>
    <x v="1"/>
    <x v="2"/>
  </r>
  <r>
    <n v="1967"/>
    <s v="Jorge"/>
    <s v="Mccracken"/>
    <s v="Mr"/>
    <s v="M"/>
    <n v="60"/>
    <s v="Heman Street"/>
    <s v="King'S Lynn"/>
    <x v="500"/>
    <n v="98"/>
    <s v="A1"/>
    <s v="Megawidget S"/>
    <n v="2352"/>
    <n v="1858.0800000000002"/>
    <x v="0"/>
    <x v="9"/>
  </r>
  <r>
    <n v="1968"/>
    <s v="Justin"/>
    <s v="Houston"/>
    <s v="Mr"/>
    <s v="M"/>
    <n v="90"/>
    <s v="Pelham Road"/>
    <s v="Gorebridge"/>
    <x v="924"/>
    <n v="6"/>
    <s v="C2"/>
    <s v="Ultrathing V2"/>
    <n v="120"/>
    <n v="358.8"/>
    <x v="2"/>
    <x v="11"/>
  </r>
  <r>
    <n v="1969"/>
    <s v="Hipolito"/>
    <s v="Bender"/>
    <s v="Mr"/>
    <s v="M"/>
    <n v="30"/>
    <s v="Lincoln Close"/>
    <s v="South Yorkshire"/>
    <x v="269"/>
    <n v="36"/>
    <s v="A3"/>
    <s v="Megawidget L"/>
    <n v="864"/>
    <n v="1373.76"/>
    <x v="2"/>
    <x v="8"/>
  </r>
  <r>
    <n v="1970"/>
    <s v="Israel"/>
    <s v="Pereira"/>
    <s v="Mr"/>
    <s v="M"/>
    <n v="90"/>
    <s v="Keslake Road"/>
    <s v="Morpeth"/>
    <x v="448"/>
    <n v="27"/>
    <s v="C1"/>
    <s v="Ultrathing V1"/>
    <n v="459"/>
    <n v="913.41"/>
    <x v="1"/>
    <x v="4"/>
  </r>
  <r>
    <n v="1971"/>
    <s v="Douglass"/>
    <s v="Howell"/>
    <s v="Mr"/>
    <s v="M"/>
    <n v="60"/>
    <s v="Edmonton Green"/>
    <s v="Swaffham"/>
    <x v="925"/>
    <n v="93"/>
    <s v="A1"/>
    <s v="Megawidget S"/>
    <n v="2232"/>
    <n v="1763.28"/>
    <x v="1"/>
    <x v="5"/>
  </r>
  <r>
    <n v="1972"/>
    <s v="Anton"/>
    <s v="Doherty"/>
    <s v="Mr"/>
    <s v="M"/>
    <n v="60"/>
    <s v="Middlesex Wharf"/>
    <s v="Settle"/>
    <x v="153"/>
    <n v="90"/>
    <s v="C1"/>
    <s v="Ultrathing V1"/>
    <n v="1530"/>
    <n v="3044.7"/>
    <x v="0"/>
    <x v="3"/>
  </r>
  <r>
    <n v="1973"/>
    <s v="Norman"/>
    <s v="Reese"/>
    <s v="Mr"/>
    <s v="M"/>
    <n v="90"/>
    <s v="Upper Agnes"/>
    <s v="Fife"/>
    <x v="591"/>
    <n v="57"/>
    <s v="B"/>
    <s v="Hyperwotsit"/>
    <n v="1140"/>
    <n v="2291.3999999999996"/>
    <x v="2"/>
    <x v="4"/>
  </r>
  <r>
    <n v="1974"/>
    <s v="Ernest"/>
    <s v="Tucker"/>
    <s v="Mr"/>
    <s v="M"/>
    <n v="90"/>
    <s v="Upper Bardsey"/>
    <s v="Pevensey"/>
    <x v="162"/>
    <n v="7"/>
    <s v="A2"/>
    <s v="Megawidget M"/>
    <n v="168"/>
    <n v="199.92"/>
    <x v="1"/>
    <x v="10"/>
  </r>
  <r>
    <n v="1975"/>
    <s v="Terrance"/>
    <s v="Brantley"/>
    <s v="Mr"/>
    <s v="M"/>
    <n v="30"/>
    <s v="Dukes Avenue"/>
    <s v="Surrey"/>
    <x v="424"/>
    <n v="85"/>
    <s v="C4"/>
    <s v="Ultrathing V4"/>
    <n v="2040"/>
    <n v="8139.6"/>
    <x v="1"/>
    <x v="9"/>
  </r>
  <r>
    <n v="1976"/>
    <s v="Kieth"/>
    <s v="Ryan"/>
    <s v="Mr"/>
    <s v="M"/>
    <n v="60"/>
    <s v="Northway Road"/>
    <s v="Pontypridd"/>
    <x v="493"/>
    <n v="22"/>
    <s v="E"/>
    <s v="Superwossname"/>
    <n v="440"/>
    <n v="1368.3999999999999"/>
    <x v="2"/>
    <x v="10"/>
  </r>
  <r>
    <n v="1977"/>
    <s v="Ricardo"/>
    <s v="Mcleod"/>
    <s v="Mr"/>
    <s v="M"/>
    <n v="60"/>
    <s v="Burke Close"/>
    <s v="Brechin"/>
    <x v="803"/>
    <n v="43"/>
    <s v="D"/>
    <s v="Gigastuff"/>
    <n v="774"/>
    <n v="1462.86"/>
    <x v="2"/>
    <x v="7"/>
  </r>
  <r>
    <n v="1978"/>
    <s v="Clement"/>
    <s v="Velasquez"/>
    <s v="Mr"/>
    <s v="M"/>
    <n v="60"/>
    <s v="Radcot Street"/>
    <s v="Calstock"/>
    <x v="659"/>
    <n v="18"/>
    <s v="C2"/>
    <s v="Ultrathing V2"/>
    <n v="360"/>
    <n v="1076.4000000000001"/>
    <x v="1"/>
    <x v="1"/>
  </r>
  <r>
    <n v="1979"/>
    <s v="Darryl"/>
    <s v="Ryan"/>
    <s v="Mr"/>
    <s v="M"/>
    <n v="30"/>
    <s v="John Maurice"/>
    <s v="West Linton"/>
    <x v="321"/>
    <n v="66"/>
    <s v="E"/>
    <s v="Superwossname"/>
    <n v="1320"/>
    <n v="4105.2"/>
    <x v="1"/>
    <x v="4"/>
  </r>
  <r>
    <n v="1980"/>
    <s v="Shane"/>
    <s v="Rodrigues"/>
    <s v="Mr"/>
    <s v="M"/>
    <n v="60"/>
    <s v="Croydon Villas"/>
    <s v="East Grinstead"/>
    <x v="422"/>
    <n v="38"/>
    <s v="C1"/>
    <s v="Ultrathing V1"/>
    <n v="646"/>
    <n v="1285.54"/>
    <x v="1"/>
    <x v="4"/>
  </r>
  <r>
    <n v="1981"/>
    <s v="Florencio"/>
    <s v="Crow"/>
    <s v="Mr"/>
    <s v="M"/>
    <n v="60"/>
    <s v="Dumont Road"/>
    <s v="Northallerton"/>
    <x v="50"/>
    <n v="48"/>
    <s v="C4"/>
    <s v="Ultrathing V4"/>
    <n v="1152"/>
    <n v="4596.4800000000005"/>
    <x v="1"/>
    <x v="3"/>
  </r>
  <r>
    <n v="1982"/>
    <s v="Joel"/>
    <s v="Melendez"/>
    <s v="Mr"/>
    <s v="M"/>
    <n v="30"/>
    <s v="Dumbreck Road"/>
    <s v="Bedworth"/>
    <x v="926"/>
    <n v="31"/>
    <s v="A2"/>
    <s v="Megawidget M"/>
    <n v="744"/>
    <n v="885.36"/>
    <x v="1"/>
    <x v="9"/>
  </r>
  <r>
    <n v="1983"/>
    <s v="Benton"/>
    <s v="Stringer"/>
    <s v="Mr"/>
    <s v="M"/>
    <n v="60"/>
    <s v="Fishermans Drive"/>
    <s v="Seaton"/>
    <x v="674"/>
    <n v="45"/>
    <s v="D"/>
    <s v="Gigastuff"/>
    <n v="810"/>
    <n v="1530.8999999999999"/>
    <x v="2"/>
    <x v="6"/>
  </r>
  <r>
    <n v="1984"/>
    <s v="Hiram"/>
    <s v="Sneed"/>
    <s v="Mr"/>
    <s v="M"/>
    <n v="60"/>
    <s v="Wren Close"/>
    <s v="Campbeltown"/>
    <x v="927"/>
    <n v="29"/>
    <s v="C3"/>
    <s v="Ultrathing V3"/>
    <n v="696"/>
    <n v="2429.04"/>
    <x v="0"/>
    <x v="6"/>
  </r>
  <r>
    <n v="1985"/>
    <s v="Zack"/>
    <s v="Ramsey"/>
    <s v="Mr"/>
    <s v="M"/>
    <n v="60"/>
    <s v="Kilburn High"/>
    <s v="Hexham"/>
    <x v="119"/>
    <n v="18"/>
    <s v="A1"/>
    <s v="Megawidget S"/>
    <n v="432"/>
    <n v="341.28000000000003"/>
    <x v="1"/>
    <x v="10"/>
  </r>
  <r>
    <n v="1986"/>
    <s v="Alva"/>
    <s v="Sharpe"/>
    <s v="Mr"/>
    <s v="M"/>
    <n v="60"/>
    <s v="Steerforth Street"/>
    <s v="Hassocks"/>
    <x v="151"/>
    <n v="43"/>
    <s v="C2"/>
    <s v="Ultrathing V2"/>
    <n v="860"/>
    <n v="2571.4"/>
    <x v="0"/>
    <x v="8"/>
  </r>
  <r>
    <n v="1987"/>
    <s v="Lewis"/>
    <s v="Randolph"/>
    <s v="Mr"/>
    <s v="M"/>
    <n v="60"/>
    <s v="Bexley Court"/>
    <s v="Heathfield"/>
    <x v="109"/>
    <n v="91"/>
    <s v="E"/>
    <s v="Superwossname"/>
    <n v="1820"/>
    <n v="5660.2"/>
    <x v="2"/>
    <x v="2"/>
  </r>
  <r>
    <n v="1988"/>
    <s v="Byron"/>
    <s v="Peck"/>
    <s v="Mr"/>
    <s v="M"/>
    <n v="60"/>
    <s v="Colebrooke Row"/>
    <s v="Petworth"/>
    <x v="66"/>
    <n v="88"/>
    <s v="C1"/>
    <s v="Ultrathing V1"/>
    <n v="1496"/>
    <n v="2977.04"/>
    <x v="1"/>
    <x v="3"/>
  </r>
  <r>
    <n v="1989"/>
    <s v="Augustus"/>
    <s v="Arthur"/>
    <s v="Mr"/>
    <s v="M"/>
    <n v="30"/>
    <s v="Langdale Close"/>
    <s v="Bridge Of Weir"/>
    <x v="131"/>
    <n v="37"/>
    <s v="C4"/>
    <s v="Ultrathing V4"/>
    <n v="888"/>
    <n v="3543.1200000000003"/>
    <x v="1"/>
    <x v="6"/>
  </r>
  <r>
    <n v="1990"/>
    <s v="Emanuel"/>
    <s v="Barrow"/>
    <s v="Mr"/>
    <s v="Mal"/>
    <n v="30"/>
    <s v="Burtons Buildings"/>
    <s v="Sheringham"/>
    <x v="202"/>
    <n v="29"/>
    <s v="A1"/>
    <s v="Megawidget S"/>
    <n v="696"/>
    <n v="549.84"/>
    <x v="0"/>
    <x v="7"/>
  </r>
  <r>
    <n v="1991"/>
    <s v="Milford"/>
    <s v="Babb"/>
    <s v="Mr"/>
    <s v="M"/>
    <n v="30"/>
    <s v="Elland Road"/>
    <s v="Cradley Heath"/>
    <x v="852"/>
    <n v="90"/>
    <s v="A1"/>
    <s v="Megawidget S"/>
    <n v="2160"/>
    <n v="1706.4"/>
    <x v="2"/>
    <x v="10"/>
  </r>
  <r>
    <n v="1992"/>
    <s v="brett"/>
    <s v="Jeffers"/>
    <s v="Mr"/>
    <s v="M"/>
    <n v="60"/>
    <s v="Harrowby Street"/>
    <s v="Hayling Island"/>
    <x v="273"/>
    <n v="57"/>
    <s v="D"/>
    <s v="Gigastuff"/>
    <n v="1026"/>
    <n v="1939.1399999999999"/>
    <x v="1"/>
    <x v="10"/>
  </r>
  <r>
    <n v="1993"/>
    <s v="Preston"/>
    <s v="Ferreira"/>
    <s v="Rev"/>
    <s v="M"/>
    <n v="90"/>
    <s v="Caistor Park"/>
    <s v="Morecambe"/>
    <x v="928"/>
    <n v="79"/>
    <s v="A2"/>
    <s v="Megawidget M"/>
    <n v="1896"/>
    <n v="2256.2399999999998"/>
    <x v="1"/>
    <x v="0"/>
  </r>
  <r>
    <n v="1994"/>
    <s v="Tyrone"/>
    <s v="Curry"/>
    <s v="Mr"/>
    <s v="M"/>
    <n v="30"/>
    <s v="Tant Avenue"/>
    <s v="Cromarty"/>
    <x v="30"/>
    <n v="87"/>
    <s v="A2"/>
    <s v="Megawidget M"/>
    <n v="2088"/>
    <n v="2484.7199999999998"/>
    <x v="2"/>
    <x v="1"/>
  </r>
  <r>
    <n v="1995"/>
    <s v="Nickolas"/>
    <s v="Meadows"/>
    <s v="Mr"/>
    <s v="M"/>
    <n v="90"/>
    <s v="Hadley Street"/>
    <s v="Delabole"/>
    <x v="648"/>
    <n v="91"/>
    <s v="A2"/>
    <s v="Megawidget M"/>
    <n v="2184"/>
    <n v="2598.96"/>
    <x v="1"/>
    <x v="11"/>
  </r>
  <r>
    <n v="1996"/>
    <s v="Alejandro"/>
    <s v="Michel"/>
    <s v="Mr"/>
    <s v="M"/>
    <n v="30"/>
    <s v="Surrey House"/>
    <s v="Bridge Of Orchy"/>
    <x v="902"/>
    <n v="81"/>
    <s v="A2"/>
    <s v="Megawidget M"/>
    <n v="1944"/>
    <n v="2313.3599999999997"/>
    <x v="1"/>
    <x v="6"/>
  </r>
  <r>
    <n v="1997"/>
    <s v="Jarvis"/>
    <s v="Christiansen"/>
    <s v="Mr"/>
    <s v="M"/>
    <n v="60"/>
    <s v="Romeyn Road"/>
    <s v="Beauly"/>
    <x v="183"/>
    <n v="56"/>
    <s v="C1"/>
    <s v="Ultrathing V1"/>
    <n v="952"/>
    <n v="1894.48"/>
    <x v="0"/>
    <x v="6"/>
  </r>
  <r>
    <n v="1998"/>
    <s v="Ramon"/>
    <s v="Otero"/>
    <s v="Mr"/>
    <s v="M"/>
    <n v="30"/>
    <s v="Cantlowe's Road"/>
    <s v="Worcester Park"/>
    <x v="567"/>
    <n v="96"/>
    <s v="E"/>
    <s v="Superwossname"/>
    <n v="1920"/>
    <n v="5971.2"/>
    <x v="0"/>
    <x v="7"/>
  </r>
  <r>
    <n v="1999"/>
    <s v="Laverne"/>
    <s v="Champion"/>
    <s v="Mr"/>
    <s v="M"/>
    <n v="90"/>
    <s v="Brown Cottges"/>
    <s v="Isle Of Arran"/>
    <x v="267"/>
    <n v="58"/>
    <s v="E"/>
    <s v="Superwossname"/>
    <n v="1160"/>
    <n v="3607.6"/>
    <x v="2"/>
    <x v="4"/>
  </r>
  <r>
    <n v="2000"/>
    <s v="Gaston"/>
    <s v="Guy"/>
    <s v="Mr"/>
    <s v="M"/>
    <n v="60"/>
    <s v="Wansbeck Road"/>
    <s v="Ledbury"/>
    <x v="137"/>
    <n v="58"/>
    <s v="D"/>
    <s v="Gigastuff"/>
    <n v="1044"/>
    <n v="1973.1599999999999"/>
    <x v="2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F9FF9A-50A5-42CE-A5F1-2CB0E05B3D3F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U33:V46" firstHeaderRow="1" firstDataRow="1" firstDataCol="1"/>
  <pivotFields count="19"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>
      <items count="930">
        <item x="691"/>
        <item x="33"/>
        <item x="130"/>
        <item x="337"/>
        <item x="837"/>
        <item x="434"/>
        <item x="428"/>
        <item x="632"/>
        <item x="311"/>
        <item x="200"/>
        <item x="181"/>
        <item x="602"/>
        <item x="299"/>
        <item x="50"/>
        <item x="454"/>
        <item x="785"/>
        <item x="82"/>
        <item x="798"/>
        <item x="66"/>
        <item x="849"/>
        <item x="245"/>
        <item x="573"/>
        <item x="419"/>
        <item x="432"/>
        <item x="569"/>
        <item x="339"/>
        <item x="743"/>
        <item x="727"/>
        <item x="412"/>
        <item x="721"/>
        <item x="580"/>
        <item x="389"/>
        <item x="771"/>
        <item x="515"/>
        <item x="210"/>
        <item x="260"/>
        <item x="164"/>
        <item x="248"/>
        <item x="644"/>
        <item x="648"/>
        <item x="195"/>
        <item x="705"/>
        <item x="582"/>
        <item x="72"/>
        <item x="430"/>
        <item x="576"/>
        <item x="866"/>
        <item x="451"/>
        <item x="617"/>
        <item x="84"/>
        <item x="908"/>
        <item x="876"/>
        <item x="795"/>
        <item x="169"/>
        <item x="11"/>
        <item x="38"/>
        <item x="56"/>
        <item x="146"/>
        <item x="719"/>
        <item x="835"/>
        <item x="94"/>
        <item x="182"/>
        <item x="650"/>
        <item x="83"/>
        <item x="304"/>
        <item x="36"/>
        <item x="235"/>
        <item x="381"/>
        <item x="31"/>
        <item x="482"/>
        <item x="147"/>
        <item x="605"/>
        <item x="784"/>
        <item x="379"/>
        <item x="901"/>
        <item x="794"/>
        <item x="823"/>
        <item x="663"/>
        <item x="681"/>
        <item x="150"/>
        <item x="371"/>
        <item x="810"/>
        <item x="671"/>
        <item x="530"/>
        <item x="237"/>
        <item x="851"/>
        <item x="29"/>
        <item x="243"/>
        <item x="714"/>
        <item x="816"/>
        <item x="436"/>
        <item x="571"/>
        <item x="804"/>
        <item x="917"/>
        <item x="628"/>
        <item x="845"/>
        <item x="70"/>
        <item x="272"/>
        <item x="121"/>
        <item x="80"/>
        <item x="825"/>
        <item x="470"/>
        <item x="800"/>
        <item x="321"/>
        <item x="448"/>
        <item x="750"/>
        <item x="554"/>
        <item x="662"/>
        <item x="656"/>
        <item x="690"/>
        <item x="75"/>
        <item x="453"/>
        <item x="246"/>
        <item x="732"/>
        <item x="74"/>
        <item x="19"/>
        <item x="390"/>
        <item x="734"/>
        <item x="647"/>
        <item x="422"/>
        <item x="138"/>
        <item x="423"/>
        <item x="819"/>
        <item x="313"/>
        <item x="492"/>
        <item x="764"/>
        <item x="518"/>
        <item x="429"/>
        <item x="208"/>
        <item x="457"/>
        <item x="579"/>
        <item x="392"/>
        <item x="364"/>
        <item x="928"/>
        <item x="570"/>
        <item x="469"/>
        <item x="179"/>
        <item x="420"/>
        <item x="294"/>
        <item x="736"/>
        <item x="149"/>
        <item x="918"/>
        <item x="747"/>
        <item x="723"/>
        <item x="889"/>
        <item x="550"/>
        <item x="180"/>
        <item x="229"/>
        <item x="914"/>
        <item x="806"/>
        <item x="101"/>
        <item x="584"/>
        <item x="765"/>
        <item x="241"/>
        <item x="206"/>
        <item x="120"/>
        <item x="240"/>
        <item x="667"/>
        <item x="677"/>
        <item x="203"/>
        <item x="405"/>
        <item x="484"/>
        <item x="189"/>
        <item x="926"/>
        <item x="424"/>
        <item x="361"/>
        <item x="323"/>
        <item x="813"/>
        <item x="870"/>
        <item x="425"/>
        <item x="863"/>
        <item x="376"/>
        <item x="107"/>
        <item x="45"/>
        <item x="856"/>
        <item x="358"/>
        <item x="774"/>
        <item x="871"/>
        <item x="131"/>
        <item x="204"/>
        <item x="254"/>
        <item x="12"/>
        <item x="572"/>
        <item x="859"/>
        <item x="46"/>
        <item x="370"/>
        <item x="28"/>
        <item x="226"/>
        <item x="902"/>
        <item x="114"/>
        <item x="55"/>
        <item x="612"/>
        <item x="616"/>
        <item x="802"/>
        <item x="920"/>
        <item x="710"/>
        <item x="651"/>
        <item x="559"/>
        <item x="249"/>
        <item x="209"/>
        <item x="172"/>
        <item x="686"/>
        <item x="615"/>
        <item x="820"/>
        <item x="551"/>
        <item x="159"/>
        <item x="63"/>
        <item x="128"/>
        <item x="354"/>
        <item x="895"/>
        <item x="787"/>
        <item x="288"/>
        <item x="95"/>
        <item x="783"/>
        <item x="100"/>
        <item x="349"/>
        <item x="524"/>
        <item x="273"/>
        <item x="502"/>
        <item x="98"/>
        <item x="395"/>
        <item x="215"/>
        <item x="119"/>
        <item x="162"/>
        <item x="631"/>
        <item x="696"/>
        <item x="278"/>
        <item x="546"/>
        <item x="326"/>
        <item x="841"/>
        <item x="748"/>
        <item x="760"/>
        <item x="583"/>
        <item x="383"/>
        <item x="588"/>
        <item x="228"/>
        <item x="178"/>
        <item x="869"/>
        <item x="642"/>
        <item x="441"/>
        <item x="713"/>
        <item x="925"/>
        <item x="258"/>
        <item x="301"/>
        <item x="270"/>
        <item x="393"/>
        <item x="351"/>
        <item x="744"/>
        <item x="357"/>
        <item x="776"/>
        <item x="32"/>
        <item x="593"/>
        <item x="896"/>
        <item x="168"/>
        <item x="627"/>
        <item x="906"/>
        <item x="751"/>
        <item x="110"/>
        <item x="442"/>
        <item x="452"/>
        <item x="659"/>
        <item x="345"/>
        <item x="250"/>
        <item x="92"/>
        <item x="161"/>
        <item x="737"/>
        <item x="459"/>
        <item x="377"/>
        <item x="527"/>
        <item x="242"/>
        <item x="102"/>
        <item x="643"/>
        <item x="1"/>
        <item x="526"/>
        <item x="911"/>
        <item x="907"/>
        <item x="201"/>
        <item x="780"/>
        <item x="263"/>
        <item x="253"/>
        <item x="141"/>
        <item x="489"/>
        <item x="386"/>
        <item x="285"/>
        <item x="239"/>
        <item x="735"/>
        <item x="286"/>
        <item x="473"/>
        <item x="665"/>
        <item x="791"/>
        <item x="864"/>
        <item x="275"/>
        <item x="692"/>
        <item x="157"/>
        <item x="726"/>
        <item x="59"/>
        <item x="44"/>
        <item x="720"/>
        <item x="516"/>
        <item x="676"/>
        <item x="437"/>
        <item x="730"/>
        <item x="69"/>
        <item x="879"/>
        <item x="832"/>
        <item x="127"/>
        <item x="51"/>
        <item x="485"/>
        <item x="525"/>
        <item x="592"/>
        <item x="153"/>
        <item x="330"/>
        <item x="62"/>
        <item x="488"/>
        <item x="458"/>
        <item x="462"/>
        <item x="280"/>
        <item x="729"/>
        <item x="222"/>
        <item x="789"/>
        <item x="279"/>
        <item x="3"/>
        <item x="148"/>
        <item x="793"/>
        <item x="85"/>
        <item x="807"/>
        <item x="604"/>
        <item x="613"/>
        <item x="73"/>
        <item x="733"/>
        <item x="155"/>
        <item x="369"/>
        <item x="828"/>
        <item x="212"/>
        <item x="607"/>
        <item x="900"/>
        <item x="711"/>
        <item x="487"/>
        <item x="913"/>
        <item x="749"/>
        <item x="865"/>
        <item x="620"/>
        <item x="822"/>
        <item x="410"/>
        <item x="503"/>
        <item x="594"/>
        <item x="104"/>
        <item x="623"/>
        <item x="158"/>
        <item x="93"/>
        <item x="327"/>
        <item x="678"/>
        <item x="624"/>
        <item x="352"/>
        <item x="165"/>
        <item x="683"/>
        <item x="626"/>
        <item x="144"/>
        <item x="595"/>
        <item x="867"/>
        <item x="431"/>
        <item x="439"/>
        <item x="247"/>
        <item x="481"/>
        <item x="762"/>
        <item x="402"/>
        <item x="408"/>
        <item x="125"/>
        <item x="214"/>
        <item x="511"/>
        <item x="368"/>
        <item x="490"/>
        <item x="465"/>
        <item x="58"/>
        <item x="536"/>
        <item x="817"/>
        <item x="24"/>
        <item x="848"/>
        <item x="2"/>
        <item x="892"/>
        <item x="587"/>
        <item x="897"/>
        <item x="880"/>
        <item x="772"/>
        <item x="374"/>
        <item x="256"/>
        <item x="156"/>
        <item x="40"/>
        <item x="27"/>
        <item x="136"/>
        <item x="261"/>
        <item x="194"/>
        <item x="512"/>
        <item x="903"/>
        <item x="509"/>
        <item x="881"/>
        <item x="555"/>
        <item x="26"/>
        <item x="658"/>
        <item x="923"/>
        <item x="633"/>
        <item x="788"/>
        <item x="314"/>
        <item x="538"/>
        <item x="151"/>
        <item x="86"/>
        <item x="416"/>
        <item x="716"/>
        <item x="276"/>
        <item x="221"/>
        <item x="105"/>
        <item x="336"/>
        <item x="483"/>
        <item x="673"/>
        <item x="655"/>
        <item x="7"/>
        <item x="220"/>
        <item x="328"/>
        <item x="781"/>
        <item x="634"/>
        <item x="255"/>
        <item x="310"/>
        <item x="175"/>
        <item x="143"/>
        <item x="167"/>
        <item x="685"/>
        <item x="922"/>
        <item x="296"/>
        <item x="725"/>
        <item x="514"/>
        <item x="417"/>
        <item x="599"/>
        <item x="461"/>
        <item x="479"/>
        <item x="910"/>
        <item x="187"/>
        <item x="687"/>
        <item x="606"/>
        <item x="10"/>
        <item x="768"/>
        <item x="829"/>
        <item x="318"/>
        <item x="520"/>
        <item x="291"/>
        <item x="601"/>
        <item x="872"/>
        <item x="875"/>
        <item x="887"/>
        <item x="384"/>
        <item x="745"/>
        <item x="818"/>
        <item x="397"/>
        <item x="396"/>
        <item x="754"/>
        <item x="413"/>
        <item x="510"/>
        <item x="619"/>
        <item x="0"/>
        <item x="295"/>
        <item x="421"/>
        <item x="874"/>
        <item x="20"/>
        <item x="590"/>
        <item x="850"/>
        <item x="319"/>
        <item x="506"/>
        <item x="507"/>
        <item x="90"/>
        <item x="500"/>
        <item x="773"/>
        <item x="912"/>
        <item x="786"/>
        <item x="23"/>
        <item x="815"/>
        <item x="638"/>
        <item x="702"/>
        <item x="282"/>
        <item x="78"/>
        <item x="857"/>
        <item x="79"/>
        <item x="60"/>
        <item x="844"/>
        <item x="898"/>
        <item x="758"/>
        <item x="401"/>
        <item x="797"/>
        <item x="494"/>
        <item x="211"/>
        <item x="460"/>
        <item x="312"/>
        <item x="585"/>
        <item x="9"/>
        <item x="741"/>
        <item x="846"/>
        <item x="598"/>
        <item x="641"/>
        <item x="88"/>
        <item x="649"/>
        <item x="539"/>
        <item x="64"/>
        <item x="637"/>
        <item x="387"/>
        <item x="574"/>
        <item x="398"/>
        <item x="183"/>
        <item x="234"/>
        <item x="927"/>
        <item x="861"/>
        <item x="22"/>
        <item x="759"/>
        <item x="232"/>
        <item x="715"/>
        <item x="435"/>
        <item x="236"/>
        <item x="562"/>
        <item x="770"/>
        <item x="812"/>
        <item x="198"/>
        <item x="199"/>
        <item x="217"/>
        <item x="400"/>
        <item x="347"/>
        <item x="262"/>
        <item x="629"/>
        <item x="456"/>
        <item x="652"/>
        <item x="41"/>
        <item x="122"/>
        <item x="289"/>
        <item x="188"/>
        <item x="139"/>
        <item x="124"/>
        <item x="353"/>
        <item x="893"/>
        <item x="669"/>
        <item x="134"/>
        <item x="265"/>
        <item x="359"/>
        <item x="672"/>
        <item x="534"/>
        <item x="446"/>
        <item x="375"/>
        <item x="186"/>
        <item x="342"/>
        <item x="123"/>
        <item x="329"/>
        <item x="779"/>
        <item x="37"/>
        <item x="281"/>
        <item x="477"/>
        <item x="365"/>
        <item x="840"/>
        <item x="697"/>
        <item x="96"/>
        <item x="89"/>
        <item x="348"/>
        <item x="842"/>
        <item x="608"/>
        <item x="497"/>
        <item x="909"/>
        <item x="541"/>
        <item x="680"/>
        <item x="854"/>
        <item x="407"/>
        <item x="388"/>
        <item x="244"/>
        <item x="746"/>
        <item x="653"/>
        <item x="350"/>
        <item x="766"/>
        <item x="292"/>
        <item x="709"/>
        <item x="49"/>
        <item x="622"/>
        <item x="132"/>
        <item x="216"/>
        <item x="698"/>
        <item x="177"/>
        <item x="464"/>
        <item x="213"/>
        <item x="660"/>
        <item x="577"/>
        <item x="519"/>
        <item x="581"/>
        <item x="170"/>
        <item x="152"/>
        <item x="271"/>
        <item x="193"/>
        <item x="706"/>
        <item x="414"/>
        <item x="317"/>
        <item x="324"/>
        <item x="731"/>
        <item x="597"/>
        <item x="475"/>
        <item x="202"/>
        <item x="399"/>
        <item x="540"/>
        <item x="126"/>
        <item x="533"/>
        <item x="567"/>
        <item x="899"/>
        <item x="290"/>
        <item x="625"/>
        <item x="635"/>
        <item x="39"/>
        <item x="76"/>
        <item x="467"/>
        <item x="274"/>
        <item x="547"/>
        <item x="809"/>
        <item x="491"/>
        <item x="703"/>
        <item x="778"/>
        <item x="447"/>
        <item x="738"/>
        <item x="767"/>
        <item x="476"/>
        <item x="589"/>
        <item x="878"/>
        <item x="831"/>
        <item x="621"/>
        <item x="16"/>
        <item x="135"/>
        <item x="838"/>
        <item x="373"/>
        <item x="891"/>
        <item x="302"/>
        <item x="532"/>
        <item x="712"/>
        <item x="664"/>
        <item x="378"/>
        <item x="611"/>
        <item x="915"/>
        <item x="890"/>
        <item x="450"/>
        <item x="827"/>
        <item x="300"/>
        <item x="5"/>
        <item x="224"/>
        <item x="556"/>
        <item x="303"/>
        <item x="549"/>
        <item x="657"/>
        <item x="792"/>
        <item x="552"/>
        <item x="921"/>
        <item x="528"/>
        <item x="438"/>
        <item x="344"/>
        <item x="315"/>
        <item x="133"/>
        <item x="65"/>
        <item x="266"/>
        <item x="426"/>
        <item x="372"/>
        <item x="563"/>
        <item x="48"/>
        <item x="346"/>
        <item x="340"/>
        <item x="821"/>
        <item x="445"/>
        <item x="868"/>
        <item x="112"/>
        <item x="799"/>
        <item x="427"/>
        <item x="775"/>
        <item x="191"/>
        <item x="283"/>
        <item x="858"/>
        <item x="805"/>
        <item x="924"/>
        <item x="332"/>
        <item x="307"/>
        <item x="830"/>
        <item x="268"/>
        <item x="406"/>
        <item x="391"/>
        <item x="106"/>
        <item x="544"/>
        <item x="679"/>
        <item x="668"/>
        <item x="184"/>
        <item x="531"/>
        <item x="523"/>
        <item x="109"/>
        <item x="142"/>
        <item x="478"/>
        <item x="305"/>
        <item x="403"/>
        <item x="362"/>
        <item x="316"/>
        <item x="836"/>
        <item x="753"/>
        <item x="694"/>
        <item x="338"/>
        <item x="763"/>
        <item x="404"/>
        <item x="894"/>
        <item x="277"/>
        <item x="529"/>
        <item x="15"/>
        <item x="618"/>
        <item x="505"/>
        <item x="542"/>
        <item x="116"/>
        <item x="225"/>
        <item x="740"/>
        <item x="333"/>
        <item x="600"/>
        <item x="335"/>
        <item x="666"/>
        <item x="269"/>
        <item x="154"/>
        <item x="782"/>
        <item x="53"/>
        <item x="739"/>
        <item x="756"/>
        <item x="196"/>
        <item x="54"/>
        <item x="558"/>
        <item x="471"/>
        <item x="197"/>
        <item x="882"/>
        <item x="682"/>
        <item x="57"/>
        <item x="591"/>
        <item x="176"/>
        <item x="137"/>
        <item x="877"/>
        <item x="267"/>
        <item x="862"/>
        <item x="468"/>
        <item x="25"/>
        <item x="855"/>
        <item x="834"/>
        <item x="87"/>
        <item x="522"/>
        <item x="443"/>
        <item x="4"/>
        <item x="61"/>
        <item x="603"/>
        <item x="728"/>
        <item x="227"/>
        <item x="566"/>
        <item x="68"/>
        <item x="761"/>
        <item x="230"/>
        <item x="646"/>
        <item x="535"/>
        <item x="654"/>
        <item x="701"/>
        <item x="548"/>
        <item x="171"/>
        <item x="355"/>
        <item x="699"/>
        <item x="343"/>
        <item x="306"/>
        <item x="13"/>
        <item x="360"/>
        <item x="394"/>
        <item x="190"/>
        <item x="790"/>
        <item x="113"/>
        <item x="752"/>
        <item x="440"/>
        <item x="904"/>
        <item x="115"/>
        <item x="826"/>
        <item x="860"/>
        <item x="811"/>
        <item x="888"/>
        <item x="363"/>
        <item x="843"/>
        <item x="117"/>
        <item x="688"/>
        <item x="777"/>
        <item x="251"/>
        <item x="129"/>
        <item x="455"/>
        <item x="499"/>
        <item x="174"/>
        <item x="293"/>
        <item x="67"/>
        <item x="537"/>
        <item x="166"/>
        <item x="223"/>
        <item x="309"/>
        <item x="553"/>
        <item x="308"/>
        <item x="140"/>
        <item x="415"/>
        <item x="297"/>
        <item x="847"/>
        <item x="609"/>
        <item x="160"/>
        <item x="185"/>
        <item x="17"/>
        <item x="42"/>
        <item x="545"/>
        <item x="801"/>
        <item x="331"/>
        <item x="449"/>
        <item x="71"/>
        <item x="853"/>
        <item x="382"/>
        <item x="356"/>
        <item x="614"/>
        <item x="630"/>
        <item x="543"/>
        <item x="47"/>
        <item x="919"/>
        <item x="108"/>
        <item x="207"/>
        <item x="742"/>
        <item x="145"/>
        <item x="385"/>
        <item x="466"/>
        <item x="814"/>
        <item x="474"/>
        <item x="325"/>
        <item x="674"/>
        <item x="707"/>
        <item x="504"/>
        <item x="689"/>
        <item x="218"/>
        <item x="873"/>
        <item x="724"/>
        <item x="578"/>
        <item x="568"/>
        <item x="264"/>
        <item x="833"/>
        <item x="99"/>
        <item x="884"/>
        <item x="219"/>
        <item x="322"/>
        <item x="886"/>
        <item x="472"/>
        <item x="495"/>
        <item x="905"/>
        <item x="238"/>
        <item x="233"/>
        <item x="852"/>
        <item x="521"/>
        <item x="111"/>
        <item x="493"/>
        <item x="480"/>
        <item x="192"/>
        <item x="517"/>
        <item x="34"/>
        <item x="97"/>
        <item x="287"/>
        <item x="645"/>
        <item x="883"/>
        <item x="411"/>
        <item x="684"/>
        <item x="103"/>
        <item x="35"/>
        <item x="380"/>
        <item x="409"/>
        <item x="610"/>
        <item x="231"/>
        <item x="695"/>
        <item x="718"/>
        <item x="916"/>
        <item x="508"/>
        <item x="367"/>
        <item x="496"/>
        <item x="366"/>
        <item x="670"/>
        <item x="769"/>
        <item x="8"/>
        <item x="640"/>
        <item x="796"/>
        <item x="18"/>
        <item x="21"/>
        <item x="320"/>
        <item x="565"/>
        <item x="708"/>
        <item x="693"/>
        <item x="636"/>
        <item x="808"/>
        <item x="755"/>
        <item x="259"/>
        <item x="205"/>
        <item x="257"/>
        <item x="341"/>
        <item x="284"/>
        <item x="498"/>
        <item x="252"/>
        <item x="52"/>
        <item x="501"/>
        <item x="596"/>
        <item x="557"/>
        <item x="6"/>
        <item x="586"/>
        <item x="717"/>
        <item x="81"/>
        <item x="564"/>
        <item x="757"/>
        <item x="639"/>
        <item x="30"/>
        <item x="173"/>
        <item x="43"/>
        <item x="704"/>
        <item x="486"/>
        <item x="885"/>
        <item x="700"/>
        <item x="824"/>
        <item x="433"/>
        <item x="803"/>
        <item x="513"/>
        <item x="77"/>
        <item x="118"/>
        <item x="298"/>
        <item x="91"/>
        <item x="334"/>
        <item x="722"/>
        <item x="560"/>
        <item x="14"/>
        <item x="839"/>
        <item x="463"/>
        <item x="561"/>
        <item x="418"/>
        <item x="444"/>
        <item x="675"/>
        <item x="575"/>
        <item x="163"/>
        <item x="661"/>
        <item t="default"/>
      </items>
    </pivotField>
    <pivotField showAll="0"/>
    <pivotField showAll="0"/>
    <pivotField showAll="0"/>
    <pivotField showAll="0"/>
    <pivotField dataField="1" numFmtId="165" showAll="0"/>
    <pivotField showAll="0"/>
    <pivotField axis="axisRow" showAll="0">
      <items count="13">
        <item x="3"/>
        <item x="11"/>
        <item x="2"/>
        <item x="8"/>
        <item x="4"/>
        <item x="0"/>
        <item x="9"/>
        <item x="6"/>
        <item x="10"/>
        <item x="5"/>
        <item x="1"/>
        <item x="7"/>
        <item t="default"/>
      </items>
    </pivotField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15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Order Value" fld="13" baseField="0" baseItem="0" numFmtId="165"/>
  </dataFields>
  <formats count="7">
    <format dxfId="71">
      <pivotArea type="all" dataOnly="0" outline="0" fieldPosition="0"/>
    </format>
    <format dxfId="70">
      <pivotArea outline="0" collapsedLevelsAreSubtotals="1" fieldPosition="0"/>
    </format>
    <format dxfId="69">
      <pivotArea field="15" type="button" dataOnly="0" labelOnly="1" outline="0" axis="axisRow" fieldPosition="0"/>
    </format>
    <format dxfId="68">
      <pivotArea dataOnly="0" labelOnly="1" fieldPosition="0">
        <references count="1">
          <reference field="15" count="0"/>
        </references>
      </pivotArea>
    </format>
    <format dxfId="67">
      <pivotArea dataOnly="0" labelOnly="1" grandRow="1" outline="0" fieldPosition="0"/>
    </format>
    <format dxfId="66">
      <pivotArea dataOnly="0" labelOnly="1" outline="0" axis="axisValues" fieldPosition="0"/>
    </format>
    <format dxfId="65">
      <pivotArea outline="0" collapsedLevelsAreSubtotals="1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F1C72C-B4FD-439C-BC2D-632F567BFA3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R33:S37" firstHeaderRow="1" firstDataRow="1" firstDataCol="1"/>
  <pivotFields count="19">
    <pivotField showAll="0"/>
    <pivotField showAll="0"/>
    <pivotField showAll="0"/>
    <pivotField showAll="0"/>
    <pivotField showAll="0"/>
    <pivotField showAll="0"/>
    <pivotField showAll="0"/>
    <pivotField showAll="0"/>
    <pivotField axis="axisRow" numFmtId="164" showAll="0">
      <items count="930">
        <item x="691"/>
        <item x="33"/>
        <item x="130"/>
        <item x="337"/>
        <item x="837"/>
        <item x="434"/>
        <item x="428"/>
        <item x="632"/>
        <item x="311"/>
        <item x="200"/>
        <item x="181"/>
        <item x="602"/>
        <item x="299"/>
        <item x="50"/>
        <item x="454"/>
        <item x="785"/>
        <item x="82"/>
        <item x="798"/>
        <item x="66"/>
        <item x="849"/>
        <item x="245"/>
        <item x="573"/>
        <item x="419"/>
        <item x="432"/>
        <item x="569"/>
        <item x="339"/>
        <item x="743"/>
        <item x="727"/>
        <item x="412"/>
        <item x="721"/>
        <item x="580"/>
        <item x="389"/>
        <item x="771"/>
        <item x="515"/>
        <item x="210"/>
        <item x="260"/>
        <item x="164"/>
        <item x="248"/>
        <item x="644"/>
        <item x="648"/>
        <item x="195"/>
        <item x="705"/>
        <item x="582"/>
        <item x="72"/>
        <item x="430"/>
        <item x="576"/>
        <item x="866"/>
        <item x="451"/>
        <item x="617"/>
        <item x="84"/>
        <item x="908"/>
        <item x="876"/>
        <item x="795"/>
        <item x="169"/>
        <item x="11"/>
        <item x="38"/>
        <item x="56"/>
        <item x="146"/>
        <item x="719"/>
        <item x="835"/>
        <item x="94"/>
        <item x="182"/>
        <item x="650"/>
        <item x="83"/>
        <item x="304"/>
        <item x="36"/>
        <item x="235"/>
        <item x="381"/>
        <item x="31"/>
        <item x="482"/>
        <item x="147"/>
        <item x="605"/>
        <item x="784"/>
        <item x="379"/>
        <item x="901"/>
        <item x="794"/>
        <item x="823"/>
        <item x="663"/>
        <item x="681"/>
        <item x="150"/>
        <item x="371"/>
        <item x="810"/>
        <item x="671"/>
        <item x="530"/>
        <item x="237"/>
        <item x="851"/>
        <item x="29"/>
        <item x="243"/>
        <item x="714"/>
        <item x="816"/>
        <item x="436"/>
        <item x="571"/>
        <item x="804"/>
        <item x="917"/>
        <item x="628"/>
        <item x="845"/>
        <item x="70"/>
        <item x="272"/>
        <item x="121"/>
        <item x="80"/>
        <item x="825"/>
        <item x="470"/>
        <item x="800"/>
        <item x="321"/>
        <item x="448"/>
        <item x="750"/>
        <item x="554"/>
        <item x="662"/>
        <item x="656"/>
        <item x="690"/>
        <item x="75"/>
        <item x="453"/>
        <item x="246"/>
        <item x="732"/>
        <item x="74"/>
        <item x="19"/>
        <item x="390"/>
        <item x="734"/>
        <item x="647"/>
        <item x="422"/>
        <item x="138"/>
        <item x="423"/>
        <item x="819"/>
        <item x="313"/>
        <item x="492"/>
        <item x="764"/>
        <item x="518"/>
        <item x="429"/>
        <item x="208"/>
        <item x="457"/>
        <item x="579"/>
        <item x="392"/>
        <item x="364"/>
        <item x="928"/>
        <item x="570"/>
        <item x="469"/>
        <item x="179"/>
        <item x="420"/>
        <item x="294"/>
        <item x="736"/>
        <item x="149"/>
        <item x="918"/>
        <item x="747"/>
        <item x="723"/>
        <item x="889"/>
        <item x="550"/>
        <item x="180"/>
        <item x="229"/>
        <item x="914"/>
        <item x="806"/>
        <item x="101"/>
        <item x="584"/>
        <item x="765"/>
        <item x="241"/>
        <item x="206"/>
        <item x="120"/>
        <item x="240"/>
        <item x="667"/>
        <item x="677"/>
        <item x="203"/>
        <item x="405"/>
        <item x="484"/>
        <item x="189"/>
        <item x="926"/>
        <item x="424"/>
        <item x="361"/>
        <item x="323"/>
        <item x="813"/>
        <item x="870"/>
        <item x="425"/>
        <item x="863"/>
        <item x="376"/>
        <item x="107"/>
        <item x="45"/>
        <item x="856"/>
        <item x="358"/>
        <item x="774"/>
        <item x="871"/>
        <item x="131"/>
        <item x="204"/>
        <item x="254"/>
        <item x="12"/>
        <item x="572"/>
        <item x="859"/>
        <item x="46"/>
        <item x="370"/>
        <item x="28"/>
        <item x="226"/>
        <item x="902"/>
        <item x="114"/>
        <item x="55"/>
        <item x="612"/>
        <item x="616"/>
        <item x="802"/>
        <item x="920"/>
        <item x="710"/>
        <item x="651"/>
        <item x="559"/>
        <item x="249"/>
        <item x="209"/>
        <item x="172"/>
        <item x="686"/>
        <item x="615"/>
        <item x="820"/>
        <item x="551"/>
        <item x="159"/>
        <item x="63"/>
        <item x="128"/>
        <item x="354"/>
        <item x="895"/>
        <item x="787"/>
        <item x="288"/>
        <item x="95"/>
        <item x="783"/>
        <item x="100"/>
        <item x="349"/>
        <item x="524"/>
        <item x="273"/>
        <item x="502"/>
        <item x="98"/>
        <item x="395"/>
        <item x="215"/>
        <item x="119"/>
        <item x="162"/>
        <item x="631"/>
        <item x="696"/>
        <item x="278"/>
        <item x="546"/>
        <item x="326"/>
        <item x="841"/>
        <item x="748"/>
        <item x="760"/>
        <item x="583"/>
        <item x="383"/>
        <item x="588"/>
        <item x="228"/>
        <item x="178"/>
        <item x="869"/>
        <item x="642"/>
        <item x="441"/>
        <item x="713"/>
        <item x="925"/>
        <item x="258"/>
        <item x="301"/>
        <item x="270"/>
        <item x="393"/>
        <item x="351"/>
        <item x="744"/>
        <item x="357"/>
        <item x="776"/>
        <item x="32"/>
        <item x="593"/>
        <item x="896"/>
        <item x="168"/>
        <item x="627"/>
        <item x="906"/>
        <item x="751"/>
        <item x="110"/>
        <item x="442"/>
        <item x="452"/>
        <item x="659"/>
        <item x="345"/>
        <item x="250"/>
        <item x="92"/>
        <item x="161"/>
        <item x="737"/>
        <item x="459"/>
        <item x="377"/>
        <item x="527"/>
        <item x="242"/>
        <item x="102"/>
        <item x="643"/>
        <item x="1"/>
        <item x="526"/>
        <item x="911"/>
        <item x="907"/>
        <item x="201"/>
        <item x="780"/>
        <item x="263"/>
        <item x="253"/>
        <item x="141"/>
        <item x="489"/>
        <item x="386"/>
        <item x="285"/>
        <item x="239"/>
        <item x="735"/>
        <item x="286"/>
        <item x="473"/>
        <item x="665"/>
        <item x="791"/>
        <item x="864"/>
        <item x="275"/>
        <item x="692"/>
        <item x="157"/>
        <item x="726"/>
        <item x="59"/>
        <item x="44"/>
        <item x="720"/>
        <item x="516"/>
        <item x="676"/>
        <item x="437"/>
        <item x="730"/>
        <item x="69"/>
        <item x="879"/>
        <item x="832"/>
        <item x="127"/>
        <item x="51"/>
        <item x="485"/>
        <item x="525"/>
        <item x="592"/>
        <item x="153"/>
        <item x="330"/>
        <item x="62"/>
        <item x="488"/>
        <item x="458"/>
        <item x="462"/>
        <item x="280"/>
        <item x="729"/>
        <item x="222"/>
        <item x="789"/>
        <item x="279"/>
        <item x="3"/>
        <item x="148"/>
        <item x="793"/>
        <item x="85"/>
        <item x="807"/>
        <item x="604"/>
        <item x="613"/>
        <item x="73"/>
        <item x="733"/>
        <item x="155"/>
        <item x="369"/>
        <item x="828"/>
        <item x="212"/>
        <item x="607"/>
        <item x="900"/>
        <item x="711"/>
        <item x="487"/>
        <item x="913"/>
        <item x="749"/>
        <item x="865"/>
        <item x="620"/>
        <item x="822"/>
        <item x="410"/>
        <item x="503"/>
        <item x="594"/>
        <item x="104"/>
        <item x="623"/>
        <item x="158"/>
        <item x="93"/>
        <item x="327"/>
        <item x="678"/>
        <item x="624"/>
        <item x="352"/>
        <item x="165"/>
        <item x="683"/>
        <item x="626"/>
        <item x="144"/>
        <item x="595"/>
        <item x="867"/>
        <item x="431"/>
        <item x="439"/>
        <item x="247"/>
        <item x="481"/>
        <item x="762"/>
        <item x="402"/>
        <item x="408"/>
        <item x="125"/>
        <item x="214"/>
        <item x="511"/>
        <item x="368"/>
        <item x="490"/>
        <item x="465"/>
        <item x="58"/>
        <item x="536"/>
        <item x="817"/>
        <item x="24"/>
        <item x="848"/>
        <item x="2"/>
        <item x="892"/>
        <item x="587"/>
        <item x="897"/>
        <item x="880"/>
        <item x="772"/>
        <item x="374"/>
        <item x="256"/>
        <item x="156"/>
        <item x="40"/>
        <item x="27"/>
        <item x="136"/>
        <item x="261"/>
        <item x="194"/>
        <item x="512"/>
        <item x="903"/>
        <item x="509"/>
        <item x="881"/>
        <item x="555"/>
        <item x="26"/>
        <item x="658"/>
        <item x="923"/>
        <item x="633"/>
        <item x="788"/>
        <item x="314"/>
        <item x="538"/>
        <item x="151"/>
        <item x="86"/>
        <item x="416"/>
        <item x="716"/>
        <item x="276"/>
        <item x="221"/>
        <item x="105"/>
        <item x="336"/>
        <item x="483"/>
        <item x="673"/>
        <item x="655"/>
        <item x="7"/>
        <item x="220"/>
        <item x="328"/>
        <item x="781"/>
        <item x="634"/>
        <item x="255"/>
        <item x="310"/>
        <item x="175"/>
        <item x="143"/>
        <item x="167"/>
        <item x="685"/>
        <item x="922"/>
        <item x="296"/>
        <item x="725"/>
        <item x="514"/>
        <item x="417"/>
        <item x="599"/>
        <item x="461"/>
        <item x="479"/>
        <item x="910"/>
        <item x="187"/>
        <item x="687"/>
        <item x="606"/>
        <item x="10"/>
        <item x="768"/>
        <item x="829"/>
        <item x="318"/>
        <item x="520"/>
        <item x="291"/>
        <item x="601"/>
        <item x="872"/>
        <item x="875"/>
        <item x="887"/>
        <item x="384"/>
        <item x="745"/>
        <item x="818"/>
        <item x="397"/>
        <item x="396"/>
        <item x="754"/>
        <item x="413"/>
        <item x="510"/>
        <item x="619"/>
        <item x="0"/>
        <item x="295"/>
        <item x="421"/>
        <item x="874"/>
        <item x="20"/>
        <item x="590"/>
        <item x="850"/>
        <item x="319"/>
        <item x="506"/>
        <item x="507"/>
        <item x="90"/>
        <item x="500"/>
        <item x="773"/>
        <item x="912"/>
        <item x="786"/>
        <item x="23"/>
        <item x="815"/>
        <item x="638"/>
        <item x="702"/>
        <item x="282"/>
        <item x="78"/>
        <item x="857"/>
        <item x="79"/>
        <item x="60"/>
        <item x="844"/>
        <item x="898"/>
        <item x="758"/>
        <item x="401"/>
        <item x="797"/>
        <item x="494"/>
        <item x="211"/>
        <item x="460"/>
        <item x="312"/>
        <item x="585"/>
        <item x="9"/>
        <item x="741"/>
        <item x="846"/>
        <item x="598"/>
        <item x="641"/>
        <item x="88"/>
        <item x="649"/>
        <item x="539"/>
        <item x="64"/>
        <item x="637"/>
        <item x="387"/>
        <item x="574"/>
        <item x="398"/>
        <item x="183"/>
        <item x="234"/>
        <item x="927"/>
        <item x="861"/>
        <item x="22"/>
        <item x="759"/>
        <item x="232"/>
        <item x="715"/>
        <item x="435"/>
        <item x="236"/>
        <item x="562"/>
        <item x="770"/>
        <item x="812"/>
        <item x="198"/>
        <item x="199"/>
        <item x="217"/>
        <item x="400"/>
        <item x="347"/>
        <item x="262"/>
        <item x="629"/>
        <item x="456"/>
        <item x="652"/>
        <item x="41"/>
        <item x="122"/>
        <item x="289"/>
        <item x="188"/>
        <item x="139"/>
        <item x="124"/>
        <item x="353"/>
        <item x="893"/>
        <item x="669"/>
        <item x="134"/>
        <item x="265"/>
        <item x="359"/>
        <item x="672"/>
        <item x="534"/>
        <item x="446"/>
        <item x="375"/>
        <item x="186"/>
        <item x="342"/>
        <item x="123"/>
        <item x="329"/>
        <item x="779"/>
        <item x="37"/>
        <item x="281"/>
        <item x="477"/>
        <item x="365"/>
        <item x="840"/>
        <item x="697"/>
        <item x="96"/>
        <item x="89"/>
        <item x="348"/>
        <item x="842"/>
        <item x="608"/>
        <item x="497"/>
        <item x="909"/>
        <item x="541"/>
        <item x="680"/>
        <item x="854"/>
        <item x="407"/>
        <item x="388"/>
        <item x="244"/>
        <item x="746"/>
        <item x="653"/>
        <item x="350"/>
        <item x="766"/>
        <item x="292"/>
        <item x="709"/>
        <item x="49"/>
        <item x="622"/>
        <item x="132"/>
        <item x="216"/>
        <item x="698"/>
        <item x="177"/>
        <item x="464"/>
        <item x="213"/>
        <item x="660"/>
        <item x="577"/>
        <item x="519"/>
        <item x="581"/>
        <item x="170"/>
        <item x="152"/>
        <item x="271"/>
        <item x="193"/>
        <item x="706"/>
        <item x="414"/>
        <item x="317"/>
        <item x="324"/>
        <item x="731"/>
        <item x="597"/>
        <item x="475"/>
        <item x="202"/>
        <item x="399"/>
        <item x="540"/>
        <item x="126"/>
        <item x="533"/>
        <item x="567"/>
        <item x="899"/>
        <item x="290"/>
        <item x="625"/>
        <item x="635"/>
        <item x="39"/>
        <item x="76"/>
        <item x="467"/>
        <item x="274"/>
        <item x="547"/>
        <item x="809"/>
        <item x="491"/>
        <item x="703"/>
        <item x="778"/>
        <item x="447"/>
        <item x="738"/>
        <item x="767"/>
        <item x="476"/>
        <item x="589"/>
        <item x="878"/>
        <item x="831"/>
        <item x="621"/>
        <item x="16"/>
        <item x="135"/>
        <item x="838"/>
        <item x="373"/>
        <item x="891"/>
        <item x="302"/>
        <item x="532"/>
        <item x="712"/>
        <item x="664"/>
        <item x="378"/>
        <item x="611"/>
        <item x="915"/>
        <item x="890"/>
        <item x="450"/>
        <item x="827"/>
        <item x="300"/>
        <item x="5"/>
        <item x="224"/>
        <item x="556"/>
        <item x="303"/>
        <item x="549"/>
        <item x="657"/>
        <item x="792"/>
        <item x="552"/>
        <item x="921"/>
        <item x="528"/>
        <item x="438"/>
        <item x="344"/>
        <item x="315"/>
        <item x="133"/>
        <item x="65"/>
        <item x="266"/>
        <item x="426"/>
        <item x="372"/>
        <item x="563"/>
        <item x="48"/>
        <item x="346"/>
        <item x="340"/>
        <item x="821"/>
        <item x="445"/>
        <item x="868"/>
        <item x="112"/>
        <item x="799"/>
        <item x="427"/>
        <item x="775"/>
        <item x="191"/>
        <item x="283"/>
        <item x="858"/>
        <item x="805"/>
        <item x="924"/>
        <item x="332"/>
        <item x="307"/>
        <item x="830"/>
        <item x="268"/>
        <item x="406"/>
        <item x="391"/>
        <item x="106"/>
        <item x="544"/>
        <item x="679"/>
        <item x="668"/>
        <item x="184"/>
        <item x="531"/>
        <item x="523"/>
        <item x="109"/>
        <item x="142"/>
        <item x="478"/>
        <item x="305"/>
        <item x="403"/>
        <item x="362"/>
        <item x="316"/>
        <item x="836"/>
        <item x="753"/>
        <item x="694"/>
        <item x="338"/>
        <item x="763"/>
        <item x="404"/>
        <item x="894"/>
        <item x="277"/>
        <item x="529"/>
        <item x="15"/>
        <item x="618"/>
        <item x="505"/>
        <item x="542"/>
        <item x="116"/>
        <item x="225"/>
        <item x="740"/>
        <item x="333"/>
        <item x="600"/>
        <item x="335"/>
        <item x="666"/>
        <item x="269"/>
        <item x="154"/>
        <item x="782"/>
        <item x="53"/>
        <item x="739"/>
        <item x="756"/>
        <item x="196"/>
        <item x="54"/>
        <item x="558"/>
        <item x="471"/>
        <item x="197"/>
        <item x="882"/>
        <item x="682"/>
        <item x="57"/>
        <item x="591"/>
        <item x="176"/>
        <item x="137"/>
        <item x="877"/>
        <item x="267"/>
        <item x="862"/>
        <item x="468"/>
        <item x="25"/>
        <item x="855"/>
        <item x="834"/>
        <item x="87"/>
        <item x="522"/>
        <item x="443"/>
        <item x="4"/>
        <item x="61"/>
        <item x="603"/>
        <item x="728"/>
        <item x="227"/>
        <item x="566"/>
        <item x="68"/>
        <item x="761"/>
        <item x="230"/>
        <item x="646"/>
        <item x="535"/>
        <item x="654"/>
        <item x="701"/>
        <item x="548"/>
        <item x="171"/>
        <item x="355"/>
        <item x="699"/>
        <item x="343"/>
        <item x="306"/>
        <item x="13"/>
        <item x="360"/>
        <item x="394"/>
        <item x="190"/>
        <item x="790"/>
        <item x="113"/>
        <item x="752"/>
        <item x="440"/>
        <item x="904"/>
        <item x="115"/>
        <item x="826"/>
        <item x="860"/>
        <item x="811"/>
        <item x="888"/>
        <item x="363"/>
        <item x="843"/>
        <item x="117"/>
        <item x="688"/>
        <item x="777"/>
        <item x="251"/>
        <item x="129"/>
        <item x="455"/>
        <item x="499"/>
        <item x="174"/>
        <item x="293"/>
        <item x="67"/>
        <item x="537"/>
        <item x="166"/>
        <item x="223"/>
        <item x="309"/>
        <item x="553"/>
        <item x="308"/>
        <item x="140"/>
        <item x="415"/>
        <item x="297"/>
        <item x="847"/>
        <item x="609"/>
        <item x="160"/>
        <item x="185"/>
        <item x="17"/>
        <item x="42"/>
        <item x="545"/>
        <item x="801"/>
        <item x="331"/>
        <item x="449"/>
        <item x="71"/>
        <item x="853"/>
        <item x="382"/>
        <item x="356"/>
        <item x="614"/>
        <item x="630"/>
        <item x="543"/>
        <item x="47"/>
        <item x="919"/>
        <item x="108"/>
        <item x="207"/>
        <item x="742"/>
        <item x="145"/>
        <item x="385"/>
        <item x="466"/>
        <item x="814"/>
        <item x="474"/>
        <item x="325"/>
        <item x="674"/>
        <item x="707"/>
        <item x="504"/>
        <item x="689"/>
        <item x="218"/>
        <item x="873"/>
        <item x="724"/>
        <item x="578"/>
        <item x="568"/>
        <item x="264"/>
        <item x="833"/>
        <item x="99"/>
        <item x="884"/>
        <item x="219"/>
        <item x="322"/>
        <item x="886"/>
        <item x="472"/>
        <item x="495"/>
        <item x="905"/>
        <item x="238"/>
        <item x="233"/>
        <item x="852"/>
        <item x="521"/>
        <item x="111"/>
        <item x="493"/>
        <item x="480"/>
        <item x="192"/>
        <item x="517"/>
        <item x="34"/>
        <item x="97"/>
        <item x="287"/>
        <item x="645"/>
        <item x="883"/>
        <item x="411"/>
        <item x="684"/>
        <item x="103"/>
        <item x="35"/>
        <item x="380"/>
        <item x="409"/>
        <item x="610"/>
        <item x="231"/>
        <item x="695"/>
        <item x="718"/>
        <item x="916"/>
        <item x="508"/>
        <item x="367"/>
        <item x="496"/>
        <item x="366"/>
        <item x="670"/>
        <item x="769"/>
        <item x="8"/>
        <item x="640"/>
        <item x="796"/>
        <item x="18"/>
        <item x="21"/>
        <item x="320"/>
        <item x="565"/>
        <item x="708"/>
        <item x="693"/>
        <item x="636"/>
        <item x="808"/>
        <item x="755"/>
        <item x="259"/>
        <item x="205"/>
        <item x="257"/>
        <item x="341"/>
        <item x="284"/>
        <item x="498"/>
        <item x="252"/>
        <item x="52"/>
        <item x="501"/>
        <item x="596"/>
        <item x="557"/>
        <item x="6"/>
        <item x="586"/>
        <item x="717"/>
        <item x="81"/>
        <item x="564"/>
        <item x="757"/>
        <item x="639"/>
        <item x="30"/>
        <item x="173"/>
        <item x="43"/>
        <item x="704"/>
        <item x="486"/>
        <item x="885"/>
        <item x="700"/>
        <item x="824"/>
        <item x="433"/>
        <item x="803"/>
        <item x="513"/>
        <item x="77"/>
        <item x="118"/>
        <item x="298"/>
        <item x="91"/>
        <item x="334"/>
        <item x="722"/>
        <item x="560"/>
        <item x="14"/>
        <item x="839"/>
        <item x="463"/>
        <item x="561"/>
        <item x="418"/>
        <item x="444"/>
        <item x="675"/>
        <item x="575"/>
        <item x="163"/>
        <item x="661"/>
        <item t="default"/>
      </items>
    </pivotField>
    <pivotField showAll="0"/>
    <pivotField showAll="0"/>
    <pivotField showAll="0"/>
    <pivotField showAll="0"/>
    <pivotField dataField="1" numFmtId="165" showAll="0"/>
    <pivotField showAll="0">
      <items count="4">
        <item x="1"/>
        <item x="0"/>
        <item x="2"/>
        <item t="default"/>
      </items>
    </pivotField>
    <pivotField showAll="0">
      <items count="13">
        <item x="3"/>
        <item x="11"/>
        <item x="2"/>
        <item x="8"/>
        <item x="4"/>
        <item x="0"/>
        <item x="9"/>
        <item x="6"/>
        <item x="10"/>
        <item x="5"/>
        <item x="1"/>
        <item x="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3">
    <field x="18"/>
    <field x="16"/>
    <field x="8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Sum of Order Value" fld="13" baseField="0" baseItem="0" numFmtId="165"/>
  </dataFields>
  <formats count="7">
    <format dxfId="78">
      <pivotArea type="all" dataOnly="0" outline="0" fieldPosition="0"/>
    </format>
    <format dxfId="77">
      <pivotArea outline="0" collapsedLevelsAreSubtotals="1" fieldPosition="0"/>
    </format>
    <format dxfId="76">
      <pivotArea field="18" type="button" dataOnly="0" labelOnly="1" outline="0" axis="axisRow" fieldPosition="0"/>
    </format>
    <format dxfId="75">
      <pivotArea dataOnly="0" labelOnly="1" fieldPosition="0">
        <references count="1">
          <reference field="18" count="3">
            <x v="1"/>
            <x v="2"/>
            <x v="3"/>
          </reference>
        </references>
      </pivotArea>
    </format>
    <format dxfId="74">
      <pivotArea dataOnly="0" labelOnly="1" grandRow="1" outline="0" fieldPosition="0"/>
    </format>
    <format dxfId="73">
      <pivotArea dataOnly="0" labelOnly="1" outline="0" axis="axisValues" fieldPosition="0"/>
    </format>
    <format dxfId="72">
      <pivotArea outline="0" collapsedLevelsAreSubtotals="1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301A5E6-3D7D-47C1-8A3A-9AAD8D1C1464}" autoFormatId="16" applyNumberFormats="0" applyBorderFormats="0" applyFontFormats="0" applyPatternFormats="0" applyAlignmentFormats="0" applyWidthHeightFormats="0">
  <queryTableRefresh nextId="12">
    <queryTableFields count="11">
      <queryTableField id="1" name="ID" tableColumnId="1"/>
      <queryTableField id="2" name="First Name" tableColumnId="2"/>
      <queryTableField id="3" name="Last Name" tableColumnId="3"/>
      <queryTableField id="4" name="Title" tableColumnId="4"/>
      <queryTableField id="5" name="Gender" tableColumnId="5"/>
      <queryTableField id="6" name="Credit" tableColumnId="6"/>
      <queryTableField id="7" name="Street" tableColumnId="7"/>
      <queryTableField id="8" name="Town" tableColumnId="8"/>
      <queryTableField id="9" name="Order Date" tableColumnId="9"/>
      <queryTableField id="10" name="Quantity" tableColumnId="10"/>
      <queryTableField id="11" name="Product" tableColumnId="1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1087F222-A0BB-4328-B1DC-792A8500C694}" autoFormatId="16" applyNumberFormats="0" applyBorderFormats="0" applyFontFormats="0" applyPatternFormats="0" applyAlignmentFormats="0" applyWidthHeightFormats="0">
  <queryTableRefresh nextId="13" unboundColumnsRight="1">
    <queryTableFields count="12">
      <queryTableField id="1" name="ID" tableColumnId="1"/>
      <queryTableField id="2" name="First Name" tableColumnId="2"/>
      <queryTableField id="3" name="Last Name" tableColumnId="3"/>
      <queryTableField id="4" name="Title" tableColumnId="4"/>
      <queryTableField id="5" name="Gender" tableColumnId="5"/>
      <queryTableField id="6" name="Credit" tableColumnId="6"/>
      <queryTableField id="7" name="Street" tableColumnId="7"/>
      <queryTableField id="8" name="Town" tableColumnId="8"/>
      <queryTableField id="9" name="Order Date" tableColumnId="9"/>
      <queryTableField id="10" name="Quantity" tableColumnId="10"/>
      <queryTableField id="11" name="Product" tableColumnId="11"/>
      <queryTableField id="12" dataBound="0" tableColumnId="1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6BE02BBE-3E47-452A-827C-8F5375B0399F}" autoFormatId="16" applyNumberFormats="0" applyBorderFormats="0" applyFontFormats="0" applyPatternFormats="0" applyAlignmentFormats="0" applyWidthHeightFormats="0">
  <queryTableRefresh nextId="13" unboundColumnsRight="1">
    <queryTableFields count="12">
      <queryTableField id="1" name="ID" tableColumnId="1"/>
      <queryTableField id="2" name="First Name" tableColumnId="2"/>
      <queryTableField id="3" name="Last Name" tableColumnId="3"/>
      <queryTableField id="4" name="Title" tableColumnId="4"/>
      <queryTableField id="5" name="Gender" tableColumnId="5"/>
      <queryTableField id="6" name="Credit" tableColumnId="6"/>
      <queryTableField id="7" name="Street" tableColumnId="7"/>
      <queryTableField id="8" name="Town" tableColumnId="8"/>
      <queryTableField id="9" name="Order Date" tableColumnId="9"/>
      <queryTableField id="10" name="Quantity" tableColumnId="10"/>
      <queryTableField id="11" name="Product" tableColumnId="11"/>
      <queryTableField id="12" dataBound="0" tableColumnId="1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45493398-A142-4C2C-8239-C1119F7E5BA7}" autoFormatId="16" applyNumberFormats="0" applyBorderFormats="0" applyFontFormats="0" applyPatternFormats="0" applyAlignmentFormats="0" applyWidthHeightFormats="0">
  <queryTableRefresh nextId="13">
    <queryTableFields count="11">
      <queryTableField id="1" name="ID" tableColumnId="1"/>
      <queryTableField id="2" name="First Name" tableColumnId="2"/>
      <queryTableField id="3" name="Last Name" tableColumnId="3"/>
      <queryTableField id="4" name="Title" tableColumnId="4"/>
      <queryTableField id="5" name="Gender" tableColumnId="5"/>
      <queryTableField id="6" name="Credit" tableColumnId="6"/>
      <queryTableField id="7" name="Street" tableColumnId="7"/>
      <queryTableField id="8" name="Town" tableColumnId="8"/>
      <queryTableField id="9" name="Order Date" tableColumnId="9"/>
      <queryTableField id="10" name="Quantity" tableColumnId="10"/>
      <queryTableField id="11" name="Product" tableColumnId="11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9B4332F2-A6A2-4AEE-9B80-3E307472FAC0}" autoFormatId="16" applyNumberFormats="0" applyBorderFormats="0" applyFontFormats="0" applyPatternFormats="0" applyAlignmentFormats="0" applyWidthHeightFormats="0">
  <queryTableRefresh nextId="18" unboundColumnsRight="5">
    <queryTableFields count="16">
      <queryTableField id="1" name="ID" tableColumnId="1"/>
      <queryTableField id="2" name="First Name" tableColumnId="2"/>
      <queryTableField id="3" name="Last Name" tableColumnId="3"/>
      <queryTableField id="4" name="Title" tableColumnId="4"/>
      <queryTableField id="5" name="Gender" tableColumnId="5"/>
      <queryTableField id="6" name="Credit" tableColumnId="6"/>
      <queryTableField id="7" name="Street" tableColumnId="7"/>
      <queryTableField id="8" name="Town" tableColumnId="8"/>
      <queryTableField id="9" name="Order Date" tableColumnId="9"/>
      <queryTableField id="10" name="Quantity" tableColumnId="10"/>
      <queryTableField id="11" name="Product" tableColumnId="11"/>
      <queryTableField id="13" dataBound="0" tableColumnId="15"/>
      <queryTableField id="14" dataBound="0" tableColumnId="16"/>
      <queryTableField id="15" dataBound="0" tableColumnId="17"/>
      <queryTableField id="16" dataBound="0" tableColumnId="18"/>
      <queryTableField id="17" dataBound="0" tableColumnId="19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24CE7412-DA3C-49B4-B012-0E8643EB3D1E}" autoFormatId="16" applyNumberFormats="0" applyBorderFormats="0" applyFontFormats="0" applyPatternFormats="0" applyAlignmentFormats="0" applyWidthHeightFormats="0">
  <queryTableRefresh nextId="19" unboundColumnsRight="5">
    <queryTableFields count="17">
      <queryTableField id="1" name="ID" tableColumnId="1"/>
      <queryTableField id="2" name="First Name" tableColumnId="2"/>
      <queryTableField id="3" name="Last Name" tableColumnId="3"/>
      <queryTableField id="4" name="Title" tableColumnId="4"/>
      <queryTableField id="5" name="Gender" tableColumnId="5"/>
      <queryTableField id="6" name="Credit" tableColumnId="6"/>
      <queryTableField id="7" name="Street" tableColumnId="7"/>
      <queryTableField id="8" name="Town" tableColumnId="8"/>
      <queryTableField id="18" dataBound="0" tableColumnId="21"/>
      <queryTableField id="9" name="Order Date" tableColumnId="9"/>
      <queryTableField id="10" name="Quantity" tableColumnId="10"/>
      <queryTableField id="11" name="Product" tableColumnId="11"/>
      <queryTableField id="13" dataBound="0" tableColumnId="15"/>
      <queryTableField id="14" dataBound="0" tableColumnId="16"/>
      <queryTableField id="15" dataBound="0" tableColumnId="17"/>
      <queryTableField id="16" dataBound="0" tableColumnId="18"/>
      <queryTableField id="17" dataBound="0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93B955-54A8-40C5-AECE-B66867F43D54}" name="Portfolio4" displayName="Portfolio4" ref="A1:K2001" tableType="queryTable" totalsRowShown="0">
  <autoFilter ref="A1:K2001" xr:uid="{BC93B955-54A8-40C5-AECE-B66867F43D5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3A9D72CC-FE8E-4B57-9EDB-D1B6C3EF5C10}" uniqueName="1" name="ID" queryTableFieldId="1"/>
    <tableColumn id="2" xr3:uid="{B8EABAE2-F1CB-41C2-95E4-2580126A7EFD}" uniqueName="2" name="First Name" queryTableFieldId="2" dataDxfId="115"/>
    <tableColumn id="3" xr3:uid="{9F8592C8-72E4-46CA-8824-F1507CBB21C6}" uniqueName="3" name="Last Name" queryTableFieldId="3" dataDxfId="114"/>
    <tableColumn id="4" xr3:uid="{BAEF199E-B162-4DF5-BC53-499461B78B3B}" uniqueName="4" name="Title" queryTableFieldId="4" dataDxfId="113"/>
    <tableColumn id="5" xr3:uid="{8D31644B-7125-4DFA-9637-113505660989}" uniqueName="5" name="Gender" queryTableFieldId="5" dataDxfId="112"/>
    <tableColumn id="6" xr3:uid="{11D9FE43-9D38-45A0-8A23-96ECFADC2302}" uniqueName="6" name="Credit" queryTableFieldId="6"/>
    <tableColumn id="7" xr3:uid="{5E66942F-D1F8-4BA6-B916-D2468E91C0A6}" uniqueName="7" name="Street" queryTableFieldId="7" dataDxfId="111"/>
    <tableColumn id="8" xr3:uid="{5DCCB964-B5F2-4F42-A807-A3F175F6A5BC}" uniqueName="8" name="Town" queryTableFieldId="8" dataDxfId="110"/>
    <tableColumn id="9" xr3:uid="{BCC72C3E-3593-4D57-81F5-8E678C058DF1}" uniqueName="9" name="Order Date" queryTableFieldId="9" dataDxfId="109"/>
    <tableColumn id="10" xr3:uid="{B106593D-F79F-487C-A966-80A796D5A998}" uniqueName="10" name="Quantity" queryTableFieldId="10"/>
    <tableColumn id="11" xr3:uid="{7F714350-9D26-463C-801B-31735E847256}" uniqueName="11" name="Product" queryTableFieldId="11" dataDxfId="10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353185F-F919-4A67-826E-83FEE00F8448}" name="Portfolio43" displayName="Portfolio43" ref="A1:L2001" tableType="queryTable" totalsRowShown="0">
  <autoFilter ref="A1:L2001" xr:uid="{BC93B955-54A8-40C5-AECE-B66867F43D54}"/>
  <tableColumns count="12">
    <tableColumn id="1" xr3:uid="{BE93F5D9-7807-4F7D-AAED-71C37F137DB0}" uniqueName="1" name="ID" queryTableFieldId="1"/>
    <tableColumn id="2" xr3:uid="{8BB3518B-F476-4D0C-A580-22F0DD82CE8E}" uniqueName="2" name="First Name" queryTableFieldId="2" dataDxfId="107"/>
    <tableColumn id="3" xr3:uid="{319AC004-E2C9-4D0B-AC6A-76C719F6B80E}" uniqueName="3" name="Last Name" queryTableFieldId="3" dataDxfId="106"/>
    <tableColumn id="4" xr3:uid="{82DDDB94-CA24-4281-B854-FDA856F49D7A}" uniqueName="4" name="Title" queryTableFieldId="4" dataDxfId="105"/>
    <tableColumn id="5" xr3:uid="{389C5DA7-2592-4643-B1E4-048F6480EE96}" uniqueName="5" name="Gender" queryTableFieldId="5" dataDxfId="104"/>
    <tableColumn id="6" xr3:uid="{BAB34523-54EE-437B-99F2-9139C658BF30}" uniqueName="6" name="Credit" queryTableFieldId="6"/>
    <tableColumn id="7" xr3:uid="{8209569F-5F67-44E0-AB1B-D8318635AF1C}" uniqueName="7" name="Street" queryTableFieldId="7" dataDxfId="103"/>
    <tableColumn id="8" xr3:uid="{75928FAA-928D-4672-B3CE-A8F493617D60}" uniqueName="8" name="Town" queryTableFieldId="8" dataDxfId="102"/>
    <tableColumn id="9" xr3:uid="{56444292-4A9D-4F86-B56F-875126972824}" uniqueName="9" name="Order Date" queryTableFieldId="9" dataDxfId="101"/>
    <tableColumn id="10" xr3:uid="{89104565-832B-4222-B2F1-E8EF7BE4DE70}" uniqueName="10" name="Quantity" queryTableFieldId="10"/>
    <tableColumn id="11" xr3:uid="{802A4CC1-83CC-4623-91C1-87080534F955}" uniqueName="11" name="Product" queryTableFieldId="11" dataDxfId="100"/>
    <tableColumn id="13" xr3:uid="{2F999648-BAC5-49AD-8A1C-2E151C5444A9}" uniqueName="13" name="Blanks" queryTableFieldId="12" dataDxfId="99">
      <calculatedColumnFormula>COUNTBLANK(Portfolio43[[#This Row],[ID]:[Product]])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1D5FDA0-A306-4787-A28B-62EF6705E819}" name="Portfolio434" displayName="Portfolio434" ref="A1:L1987" tableType="queryTable" totalsRowShown="0">
  <autoFilter ref="A1:L1987" xr:uid="{BC93B955-54A8-40C5-AECE-B66867F43D54}"/>
  <tableColumns count="12">
    <tableColumn id="1" xr3:uid="{89FD0C19-938A-460C-83E5-10BED2732081}" uniqueName="1" name="ID" queryTableFieldId="1"/>
    <tableColumn id="2" xr3:uid="{720665B6-066E-4EF0-B07E-F6E78B4EAAB2}" uniqueName="2" name="First Name" queryTableFieldId="2" dataDxfId="98"/>
    <tableColumn id="3" xr3:uid="{CA6B952D-751F-446F-9C75-B03BEEB3EB8E}" uniqueName="3" name="Last Name" queryTableFieldId="3" dataDxfId="97"/>
    <tableColumn id="4" xr3:uid="{2AF09967-30A8-49F8-AB02-5F5D72D92B78}" uniqueName="4" name="Title" queryTableFieldId="4" dataDxfId="96"/>
    <tableColumn id="5" xr3:uid="{133E850C-232C-4EED-A616-C0F9A86AB18D}" uniqueName="5" name="Gender" queryTableFieldId="5" dataDxfId="95"/>
    <tableColumn id="6" xr3:uid="{89D5209B-DE71-40FE-AD5B-C163287EA5AB}" uniqueName="6" name="Credit" queryTableFieldId="6"/>
    <tableColumn id="7" xr3:uid="{1BCB824C-BDD6-4A6B-B5AD-801876B2EAE7}" uniqueName="7" name="Street" queryTableFieldId="7" dataDxfId="94"/>
    <tableColumn id="8" xr3:uid="{838ACE4F-928B-43C0-94FB-5758EB2308D1}" uniqueName="8" name="Town" queryTableFieldId="8" dataDxfId="93"/>
    <tableColumn id="9" xr3:uid="{5159785B-31DB-4491-82B0-A1A798535655}" uniqueName="9" name="Order Date" queryTableFieldId="9" dataDxfId="92"/>
    <tableColumn id="10" xr3:uid="{89B57BE0-163B-4E7D-88DF-2A822F4610B2}" uniqueName="10" name="Quantity" queryTableFieldId="10"/>
    <tableColumn id="11" xr3:uid="{DF84E6CB-5BDF-4BE5-B010-DE362216BC79}" uniqueName="11" name="Product" queryTableFieldId="11" dataDxfId="91"/>
    <tableColumn id="13" xr3:uid="{4DFFB5C5-4780-444C-AC59-91568B47570F}" uniqueName="13" name="Blanks" queryTableFieldId="12" dataDxfId="90">
      <calculatedColumnFormula>COUNTBLANK(Portfolio434[[#This Row],[ID]:[Product]])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096F9A6-A177-4846-9607-C5C41F2E3420}" name="Portfolio4346" displayName="Portfolio4346" ref="A1:K1987" tableType="queryTable" totalsRowShown="0">
  <autoFilter ref="A1:K1987" xr:uid="{BC93B955-54A8-40C5-AECE-B66867F43D54}"/>
  <tableColumns count="11">
    <tableColumn id="1" xr3:uid="{5CFC95B7-A941-44A2-8240-DD94AC2CF8E5}" uniqueName="1" name="ID" queryTableFieldId="1"/>
    <tableColumn id="2" xr3:uid="{1B37A2D8-2694-4BEC-8BC0-675F8C10ADEC}" uniqueName="2" name="First Name" queryTableFieldId="2" dataDxfId="89"/>
    <tableColumn id="3" xr3:uid="{2074F1F8-9A01-463F-B1CC-0BDA66A77910}" uniqueName="3" name="Last Name" queryTableFieldId="3" dataDxfId="88"/>
    <tableColumn id="4" xr3:uid="{29E50F69-E2CC-4E28-8BD7-6FA6D9349DD8}" uniqueName="4" name="Title" queryTableFieldId="4" dataDxfId="87"/>
    <tableColumn id="5" xr3:uid="{EC9B1A84-A85E-462F-845B-6DCF7C027BB0}" uniqueName="5" name="Gender" queryTableFieldId="5" dataDxfId="86"/>
    <tableColumn id="6" xr3:uid="{5FEDB327-A0DF-4E91-AB26-0AB7C124FCC2}" uniqueName="6" name="Credit" queryTableFieldId="6"/>
    <tableColumn id="7" xr3:uid="{9D22DB7F-E9CD-4AB5-94D2-B79FAB580759}" uniqueName="7" name="Street" queryTableFieldId="7" dataDxfId="85"/>
    <tableColumn id="8" xr3:uid="{9FEF4AE3-576A-49CC-A8BC-B3E8697277C5}" uniqueName="8" name="Town" queryTableFieldId="8" dataDxfId="84"/>
    <tableColumn id="9" xr3:uid="{BA88C971-2727-40E3-B7F7-C5EF780F84E0}" uniqueName="9" name="Order Date" queryTableFieldId="9" dataDxfId="83"/>
    <tableColumn id="10" xr3:uid="{F1EA25FE-9BE6-4C70-88C9-3377CC4B56AF}" uniqueName="10" name="Quantity" queryTableFieldId="10"/>
    <tableColumn id="11" xr3:uid="{8A3C9A25-788F-4AFB-9AE4-0FFA16FB2705}" uniqueName="11" name="Product" queryTableFieldId="11" dataDxfId="8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C0E880E-1364-4625-8488-98AD8AB6210D}" name="Table6" displayName="Table6" ref="M1:Q1987" totalsRowShown="0">
  <autoFilter ref="M1:Q1987" xr:uid="{BC0E880E-1364-4625-8488-98AD8AB6210D}"/>
  <tableColumns count="5">
    <tableColumn id="1" xr3:uid="{B6471414-97DE-44FF-9291-974E5E31DCD0}" name="Last Name Correction" dataDxfId="81">
      <calculatedColumnFormula>PROPER(Portfolio4346[[#This Row],[Last Name]])</calculatedColumnFormula>
    </tableColumn>
    <tableColumn id="2" xr3:uid="{60BC4A17-8B9F-44AA-97EC-30B592978EB5}" name="Records Affected" dataDxfId="80">
      <calculatedColumnFormula>IF(EXACT(C2,M2)=TRUE, "-", "Corrected to Title Case")</calculatedColumnFormula>
    </tableColumn>
    <tableColumn id="3" xr3:uid="{A57CE47C-6774-497D-86FF-635D3EAC72E2}" name="Gender Correction">
      <calculatedColumnFormula>IF(LEFT(E2,1)="f","F","M")</calculatedColumnFormula>
    </tableColumn>
    <tableColumn id="4" xr3:uid="{BF17568D-B79F-4C19-BCA6-02BF7D37DA25}" name="Records Affected2" dataDxfId="79">
      <calculatedColumnFormula>IF(EXACT(E2,O2)=TRUE,"-","Corrected Errors")</calculatedColumnFormula>
    </tableColumn>
    <tableColumn id="5" xr3:uid="{D6E73C6B-218D-4644-8313-61FA1E7D89C9}" name="Initials">
      <calculatedColumnFormula>UPPER(LEFT(B2,1))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BDFB2B2-B9AC-4A58-9F8C-4A310BB33823}" name="Portfolio43468" displayName="Portfolio43468" ref="A1:P1987" tableType="queryTable" totalsRowShown="0">
  <autoFilter ref="A1:P1987" xr:uid="{BC93B955-54A8-40C5-AECE-B66867F43D54}"/>
  <tableColumns count="16">
    <tableColumn id="1" xr3:uid="{577CB273-4349-40C0-8AA5-E59A9DCE153E}" uniqueName="1" name="ID" queryTableFieldId="1"/>
    <tableColumn id="2" xr3:uid="{4C2812F7-E0AF-403F-834B-2299FE1E8E9D}" uniqueName="2" name="First Name" queryTableFieldId="2" dataDxfId="64"/>
    <tableColumn id="3" xr3:uid="{955E47A8-D746-48E5-A6C4-487D1520BF04}" uniqueName="3" name="Last Name" queryTableFieldId="3" dataDxfId="63"/>
    <tableColumn id="4" xr3:uid="{BC3C119B-B17E-4ADE-800B-B8D6D0CDE394}" uniqueName="4" name="Title" queryTableFieldId="4" dataDxfId="62"/>
    <tableColumn id="5" xr3:uid="{9194379B-B0AB-4D67-AC62-F51D5F8874D4}" uniqueName="5" name="Gender" queryTableFieldId="5" dataDxfId="61"/>
    <tableColumn id="6" xr3:uid="{03A367D3-8EA7-47D2-8620-FBEB7A164ED1}" uniqueName="6" name="Credit" queryTableFieldId="6"/>
    <tableColumn id="7" xr3:uid="{744CD965-230A-4598-AFF5-0E9E204E824C}" uniqueName="7" name="Street" queryTableFieldId="7" dataDxfId="60"/>
    <tableColumn id="8" xr3:uid="{28FE5A77-C608-436F-8EDB-40566621B139}" uniqueName="8" name="Town" queryTableFieldId="8" dataDxfId="59"/>
    <tableColumn id="9" xr3:uid="{0BCBC660-9A6F-4591-9AB3-50E6916D9D50}" uniqueName="9" name="Order Date" queryTableFieldId="9" dataDxfId="58"/>
    <tableColumn id="10" xr3:uid="{73FE6EB3-6E83-493B-9903-84C90774B364}" uniqueName="10" name="Quantity" queryTableFieldId="10"/>
    <tableColumn id="11" xr3:uid="{E126AC59-D950-4FC8-9225-12FBA0934E3A}" uniqueName="11" name="Product" queryTableFieldId="11" dataDxfId="57"/>
    <tableColumn id="15" xr3:uid="{9683AF76-FB50-4715-AF1C-22914C91D98B}" uniqueName="15" name="Product Name" queryTableFieldId="13" dataDxfId="56">
      <calculatedColumnFormula>VLOOKUP(Portfolio43468[[#This Row],[Product]],ProductName,2)</calculatedColumnFormula>
    </tableColumn>
    <tableColumn id="16" xr3:uid="{22F8AF4B-F3CE-4473-AAFE-133FC6AD484C}" uniqueName="16" name="Order Quantity" queryTableFieldId="14" dataDxfId="55">
      <calculatedColumnFormula>VLOOKUP(K2,ProductName,4)*J2</calculatedColumnFormula>
    </tableColumn>
    <tableColumn id="17" xr3:uid="{FFF89C5B-2E28-4F29-9F31-A5A236995371}" uniqueName="17" name="Order Value" queryTableFieldId="15" dataDxfId="54">
      <calculatedColumnFormula>VLOOKUP(K2,ProductName,3)*M2</calculatedColumnFormula>
    </tableColumn>
    <tableColumn id="18" xr3:uid="{9B910389-1A7E-4A62-8F42-1A0E9600CB5E}" uniqueName="18" name="Year" queryTableFieldId="16" dataDxfId="53">
      <calculatedColumnFormula>YEAR(I2)</calculatedColumnFormula>
    </tableColumn>
    <tableColumn id="19" xr3:uid="{87B46651-4355-4709-93FE-D6E03491878A}" uniqueName="19" name="Month" queryTableFieldId="17" dataDxfId="52">
      <calculatedColumnFormula>TEXT(I2,"MMM")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6DDC0C9-0BBA-4FBB-830F-2F38638CC3B9}" name="Table9" displayName="Table9" ref="R18:AD21" totalsRowShown="0" headerRowDxfId="51" headerRowBorderDxfId="50" tableBorderDxfId="49" totalsRowBorderDxfId="48">
  <autoFilter ref="R18:AD21" xr:uid="{66DDC0C9-0BBA-4FBB-830F-2F38638CC3B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675DDB49-4BA7-4DB6-80CE-BAA4A93B320E}" name="Year" dataDxfId="47"/>
    <tableColumn id="2" xr3:uid="{4AFEFE09-871A-4F39-8F36-2C129827CF88}" name="Jan" dataDxfId="46">
      <calculatedColumnFormula>SUMIFS($N$2:$N$1987,$O$2:$O$1987,$R19,$P$2:$P$1987,S$18)</calculatedColumnFormula>
    </tableColumn>
    <tableColumn id="3" xr3:uid="{838162DE-EEF8-401A-9EE1-6A9EFF23E356}" name="Feb" dataDxfId="45">
      <calculatedColumnFormula>SUMIFS($N$2:$N$1987,$O$2:$O$1987,$R19,$P$2:$P$1987,T$18)</calculatedColumnFormula>
    </tableColumn>
    <tableColumn id="4" xr3:uid="{DEB9D182-B4AE-4375-830C-4C83BF1E1842}" name="Mar" dataDxfId="44">
      <calculatedColumnFormula>SUMIFS($N$2:$N$1987,$O$2:$O$1987,$R19,$P$2:$P$1987,U$18)</calculatedColumnFormula>
    </tableColumn>
    <tableColumn id="5" xr3:uid="{B1481AD4-3A90-45A4-90A0-72C4C66C5F6F}" name="Apr" dataDxfId="43">
      <calculatedColumnFormula>SUMIFS($N$2:$N$1987,$O$2:$O$1987,$R19,$P$2:$P$1987,V$18)</calculatedColumnFormula>
    </tableColumn>
    <tableColumn id="6" xr3:uid="{5C5D5D1A-C6E2-4114-85D2-D788F5514284}" name="May" dataDxfId="42">
      <calculatedColumnFormula>SUMIFS($N$2:$N$1987,$O$2:$O$1987,$R19,$P$2:$P$1987,W$18)</calculatedColumnFormula>
    </tableColumn>
    <tableColumn id="7" xr3:uid="{AC97DECE-A08F-4982-A4B7-22D0F36F307A}" name="Jun" dataDxfId="41">
      <calculatedColumnFormula>SUMIFS($N$2:$N$1987,$O$2:$O$1987,$R19,$P$2:$P$1987,X$18)</calculatedColumnFormula>
    </tableColumn>
    <tableColumn id="8" xr3:uid="{18D825A1-D528-4F2F-BCE6-1E18539907E5}" name="Jul" dataDxfId="40">
      <calculatedColumnFormula>SUMIFS($N$2:$N$1987,$O$2:$O$1987,$R19,$P$2:$P$1987,Y$18)</calculatedColumnFormula>
    </tableColumn>
    <tableColumn id="9" xr3:uid="{5E259258-8841-4127-8AF5-DA077FDBC1A7}" name="Aug" dataDxfId="39">
      <calculatedColumnFormula>SUMIFS($N$2:$N$1987,$O$2:$O$1987,$R19,$P$2:$P$1987,Z$18)</calculatedColumnFormula>
    </tableColumn>
    <tableColumn id="10" xr3:uid="{A38E7B79-ADBE-42DA-ABDF-A324247AE662}" name="Sep" dataDxfId="38">
      <calculatedColumnFormula>SUMIFS($N$2:$N$1987,$O$2:$O$1987,$R19,$P$2:$P$1987,AA$18)</calculatedColumnFormula>
    </tableColumn>
    <tableColumn id="11" xr3:uid="{52C04467-181A-406E-9082-F126389682E3}" name="Oct" dataDxfId="37">
      <calculatedColumnFormula>SUMIFS($N$2:$N$1987,$O$2:$O$1987,$R19,$P$2:$P$1987,AB$18)</calculatedColumnFormula>
    </tableColumn>
    <tableColumn id="12" xr3:uid="{D8AB3B44-FDB4-45E2-ACD3-32907B4C2307}" name="Nov" dataDxfId="36">
      <calculatedColumnFormula>SUMIFS($N$2:$N$1987,$O$2:$O$1987,$R19,$P$2:$P$1987,AC$18)</calculatedColumnFormula>
    </tableColumn>
    <tableColumn id="13" xr3:uid="{835CCCF7-2219-4EDD-A5D6-2BCE5E6322D5}" name="Dec" dataDxfId="35">
      <calculatedColumnFormula>SUMIFS($N$2:$N$1987,$O$2:$O$1987,$R19,$P$2:$P$1987,AD$18)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99C4BFD-EE08-4C73-935D-217AA7BD2AC0}" name="Table10" displayName="Table10" ref="R24:S28" totalsRowCount="1" headerRowDxfId="34">
  <autoFilter ref="R24:S27" xr:uid="{799C4BFD-EE08-4C73-935D-217AA7BD2AC0}">
    <filterColumn colId="0" hiddenButton="1"/>
    <filterColumn colId="1" hiddenButton="1"/>
  </autoFilter>
  <tableColumns count="2">
    <tableColumn id="1" xr3:uid="{8F049460-35DD-4B69-B048-3976291A00B6}" name="Year" totalsRowLabel="Total" dataDxfId="33" totalsRowDxfId="32"/>
    <tableColumn id="2" xr3:uid="{3CDD4460-41E7-463F-9C6C-6C5332E0F63A}" name="Total Sales" totalsRowFunction="custom" dataDxfId="31" totalsRowDxfId="30">
      <calculatedColumnFormula>SUM(S19:AD19)</calculatedColumnFormula>
      <totalsRowFormula>SUM(Table10[Total Sales])</totalsRow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77569D7-7E5C-47DA-914B-68C3800D7674}" name="Portfolio4346812" displayName="Portfolio4346812" ref="A1:Q1987" tableType="queryTable" totalsRowShown="0">
  <autoFilter ref="A1:Q1987" xr:uid="{BC93B955-54A8-40C5-AECE-B66867F43D54}"/>
  <tableColumns count="17">
    <tableColumn id="1" xr3:uid="{AED24F09-B748-431E-AB9D-26D2F4292A4C}" uniqueName="1" name="ID" queryTableFieldId="1"/>
    <tableColumn id="2" xr3:uid="{6889019F-675A-401F-A3EA-49E5A994ACEC}" uniqueName="2" name="First Name" queryTableFieldId="2" dataDxfId="29"/>
    <tableColumn id="3" xr3:uid="{8694E741-B9BD-478E-ABCA-3CCB6CA0A1AD}" uniqueName="3" name="Last Name" queryTableFieldId="3" dataDxfId="28"/>
    <tableColumn id="4" xr3:uid="{1B917D98-5E5B-414D-863C-ED9428353A9E}" uniqueName="4" name="Title" queryTableFieldId="4" dataDxfId="27"/>
    <tableColumn id="5" xr3:uid="{02E1E1F9-3D8D-437F-8795-CBFDF6E41D26}" uniqueName="5" name="Gender" queryTableFieldId="5" dataDxfId="26"/>
    <tableColumn id="6" xr3:uid="{9DBB0B38-B851-4F27-9EF0-B75407511F91}" uniqueName="6" name="Credit" queryTableFieldId="6"/>
    <tableColumn id="7" xr3:uid="{6CC569E0-A9CA-4E40-A260-02879817C832}" uniqueName="7" name="Street" queryTableFieldId="7" dataDxfId="25"/>
    <tableColumn id="8" xr3:uid="{B4E9A313-39E6-43B1-A93C-1CAEBFE0181B}" uniqueName="8" name="Town" queryTableFieldId="8" dataDxfId="24"/>
    <tableColumn id="21" xr3:uid="{C449521B-19A3-44C2-A316-3F2B576F1B55}" uniqueName="21" name="Postal Code" queryTableFieldId="18" dataDxfId="23">
      <calculatedColumnFormula>INDEX('Postal Codes 1'!$C$2:$C$1540,MATCH(H2,'Postal Codes 1'!$B$2:$B$1540,0))</calculatedColumnFormula>
    </tableColumn>
    <tableColumn id="9" xr3:uid="{6766FAA2-8432-4835-A315-BF484B4D5E75}" uniqueName="9" name="Order Date" queryTableFieldId="9" dataDxfId="22"/>
    <tableColumn id="10" xr3:uid="{11CA84D6-FD64-4B2C-A106-C2428F0AD574}" uniqueName="10" name="Quantity" queryTableFieldId="10"/>
    <tableColumn id="11" xr3:uid="{5C0D2641-F9E4-40EF-828D-DF2105381CD4}" uniqueName="11" name="Product" queryTableFieldId="11" dataDxfId="21"/>
    <tableColumn id="15" xr3:uid="{1659CE06-D7DF-42A3-A67A-CB13CDC5C1AD}" uniqueName="15" name="Product Name" queryTableFieldId="13" dataDxfId="20">
      <calculatedColumnFormula>Portfolio43468[[#This Row],[Product Name]]</calculatedColumnFormula>
    </tableColumn>
    <tableColumn id="16" xr3:uid="{09FA735B-F5A7-4F7E-8B6F-77A669350438}" uniqueName="16" name="Order Quantity" queryTableFieldId="14" dataDxfId="19">
      <calculatedColumnFormula>Portfolio43468[[#This Row],[Order Quantity]]</calculatedColumnFormula>
    </tableColumn>
    <tableColumn id="17" xr3:uid="{23F6CCC7-CF1E-4B8D-90A2-ECDC2B6C1789}" uniqueName="17" name="Order Value" queryTableFieldId="15" dataDxfId="18">
      <calculatedColumnFormula>Portfolio43468[[#This Row],[Order Value]]</calculatedColumnFormula>
    </tableColumn>
    <tableColumn id="18" xr3:uid="{882C8D65-FECF-466B-A8E9-89223ACD4A8F}" uniqueName="18" name="Year" queryTableFieldId="16" dataDxfId="17">
      <calculatedColumnFormula>YEAR(J2)</calculatedColumnFormula>
    </tableColumn>
    <tableColumn id="19" xr3:uid="{7E01F128-4016-475D-9215-D17C2788085C}" uniqueName="19" name="Month" queryTableFieldId="17" dataDxfId="16">
      <calculatedColumnFormula>TEXT(J2,"MMM")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table" Target="../tables/table8.xml"/><Relationship Id="rId4" Type="http://schemas.openxmlformats.org/officeDocument/2006/relationships/table" Target="../tables/table7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F3691-91A9-4AB8-AD9B-5113836076EC}">
  <sheetPr codeName="Sheet1"/>
  <dimension ref="A1:T2001"/>
  <sheetViews>
    <sheetView tabSelected="1" workbookViewId="0">
      <selection activeCell="O11" sqref="O11"/>
    </sheetView>
  </sheetViews>
  <sheetFormatPr defaultRowHeight="14.4" x14ac:dyDescent="0.3"/>
  <cols>
    <col min="1" max="1" width="5" bestFit="1" customWidth="1"/>
    <col min="2" max="2" width="12.109375" bestFit="1" customWidth="1"/>
    <col min="3" max="3" width="12" bestFit="1" customWidth="1"/>
    <col min="4" max="4" width="6.77734375" bestFit="1" customWidth="1"/>
    <col min="5" max="5" width="9.33203125" bestFit="1" customWidth="1"/>
    <col min="6" max="6" width="8.21875" bestFit="1" customWidth="1"/>
    <col min="7" max="7" width="21.44140625" bestFit="1" customWidth="1"/>
    <col min="8" max="8" width="21.6640625" bestFit="1" customWidth="1"/>
    <col min="9" max="9" width="10.5546875" style="10" bestFit="1" customWidth="1"/>
    <col min="10" max="10" width="10.5546875" bestFit="1" customWidth="1"/>
    <col min="11" max="11" width="9.88671875" bestFit="1" customWidth="1"/>
  </cols>
  <sheetData>
    <row r="1" spans="1:20" x14ac:dyDescent="0.3">
      <c r="A1" t="s">
        <v>1658</v>
      </c>
      <c r="B1" t="s">
        <v>1659</v>
      </c>
      <c r="C1" t="s">
        <v>1660</v>
      </c>
      <c r="D1" t="s">
        <v>1661</v>
      </c>
      <c r="E1" t="s">
        <v>1662</v>
      </c>
      <c r="F1" t="s">
        <v>1663</v>
      </c>
      <c r="G1" t="s">
        <v>1664</v>
      </c>
      <c r="H1" t="s">
        <v>1654</v>
      </c>
      <c r="I1" s="10" t="s">
        <v>1665</v>
      </c>
      <c r="J1" t="s">
        <v>1666</v>
      </c>
      <c r="K1" t="s">
        <v>1667</v>
      </c>
    </row>
    <row r="2" spans="1:20" ht="15" thickBot="1" x14ac:dyDescent="0.35">
      <c r="A2">
        <v>1</v>
      </c>
      <c r="B2" t="s">
        <v>1668</v>
      </c>
      <c r="C2" t="s">
        <v>1669</v>
      </c>
      <c r="D2" t="s">
        <v>1670</v>
      </c>
      <c r="E2" t="s">
        <v>1671</v>
      </c>
      <c r="F2">
        <v>60</v>
      </c>
      <c r="G2" t="s">
        <v>1672</v>
      </c>
      <c r="H2" t="s">
        <v>1648</v>
      </c>
      <c r="I2" s="10">
        <v>39988</v>
      </c>
      <c r="J2">
        <v>13</v>
      </c>
      <c r="K2" t="s">
        <v>1673</v>
      </c>
      <c r="M2" s="32" t="s">
        <v>6578</v>
      </c>
      <c r="N2" s="32"/>
      <c r="O2" s="32"/>
      <c r="P2" s="32"/>
      <c r="Q2" s="32"/>
      <c r="R2" s="32"/>
      <c r="S2" s="32"/>
      <c r="T2" s="32"/>
    </row>
    <row r="3" spans="1:20" ht="15" customHeight="1" thickTop="1" x14ac:dyDescent="0.3">
      <c r="A3">
        <v>2</v>
      </c>
      <c r="B3" t="s">
        <v>1674</v>
      </c>
      <c r="C3" t="s">
        <v>1675</v>
      </c>
      <c r="D3" t="s">
        <v>1670</v>
      </c>
      <c r="E3" t="s">
        <v>1671</v>
      </c>
      <c r="F3">
        <v>90</v>
      </c>
      <c r="G3" t="s">
        <v>1676</v>
      </c>
      <c r="H3" t="s">
        <v>829</v>
      </c>
      <c r="I3" s="10">
        <v>39770</v>
      </c>
      <c r="J3">
        <v>14</v>
      </c>
      <c r="K3" t="s">
        <v>1677</v>
      </c>
      <c r="M3" s="33" t="s">
        <v>6579</v>
      </c>
      <c r="N3" s="33"/>
      <c r="O3" s="33"/>
      <c r="P3" s="33"/>
      <c r="Q3" s="33"/>
      <c r="R3" s="33"/>
      <c r="S3" s="33"/>
      <c r="T3" s="33"/>
    </row>
    <row r="4" spans="1:20" x14ac:dyDescent="0.3">
      <c r="A4">
        <v>3</v>
      </c>
      <c r="B4" t="s">
        <v>1678</v>
      </c>
      <c r="C4" t="s">
        <v>1679</v>
      </c>
      <c r="D4" t="s">
        <v>1670</v>
      </c>
      <c r="E4" t="s">
        <v>1671</v>
      </c>
      <c r="F4">
        <v>60</v>
      </c>
      <c r="G4" t="s">
        <v>1680</v>
      </c>
      <c r="H4" t="s">
        <v>1001</v>
      </c>
      <c r="I4" s="10">
        <v>39895</v>
      </c>
      <c r="J4">
        <v>23</v>
      </c>
      <c r="K4" t="s">
        <v>1007</v>
      </c>
      <c r="M4" s="34"/>
      <c r="N4" s="34"/>
      <c r="O4" s="34"/>
      <c r="P4" s="34"/>
      <c r="Q4" s="34"/>
      <c r="R4" s="34"/>
      <c r="S4" s="34"/>
      <c r="T4" s="34"/>
    </row>
    <row r="5" spans="1:20" ht="14.4" customHeight="1" x14ac:dyDescent="0.3">
      <c r="A5">
        <v>4</v>
      </c>
      <c r="B5" t="s">
        <v>1681</v>
      </c>
      <c r="C5" t="s">
        <v>1682</v>
      </c>
      <c r="D5" t="s">
        <v>1683</v>
      </c>
      <c r="E5" t="s">
        <v>1671</v>
      </c>
      <c r="F5">
        <v>60</v>
      </c>
      <c r="G5" t="s">
        <v>1684</v>
      </c>
      <c r="H5" t="s">
        <v>1649</v>
      </c>
      <c r="I5" s="10">
        <v>39830</v>
      </c>
      <c r="J5">
        <v>79</v>
      </c>
      <c r="K5" t="s">
        <v>1007</v>
      </c>
      <c r="M5" s="34" t="s">
        <v>6580</v>
      </c>
      <c r="N5" s="34"/>
      <c r="O5" s="34"/>
      <c r="P5" s="34"/>
      <c r="Q5" s="34"/>
      <c r="R5" s="34"/>
      <c r="S5" s="34"/>
      <c r="T5" s="34"/>
    </row>
    <row r="6" spans="1:20" x14ac:dyDescent="0.3">
      <c r="A6">
        <v>5</v>
      </c>
      <c r="B6" t="s">
        <v>1685</v>
      </c>
      <c r="C6" t="s">
        <v>1686</v>
      </c>
      <c r="D6" t="s">
        <v>1683</v>
      </c>
      <c r="E6" t="s">
        <v>1687</v>
      </c>
      <c r="F6">
        <v>60</v>
      </c>
      <c r="G6" t="s">
        <v>1688</v>
      </c>
      <c r="H6" t="s">
        <v>1331</v>
      </c>
      <c r="I6" s="10">
        <v>39988</v>
      </c>
      <c r="J6">
        <v>44</v>
      </c>
      <c r="K6" t="s">
        <v>1677</v>
      </c>
    </row>
    <row r="7" spans="1:20" x14ac:dyDescent="0.3">
      <c r="A7">
        <v>6</v>
      </c>
      <c r="B7" t="s">
        <v>1689</v>
      </c>
      <c r="C7" t="s">
        <v>1690</v>
      </c>
      <c r="D7" t="s">
        <v>1683</v>
      </c>
      <c r="E7" t="s">
        <v>1671</v>
      </c>
      <c r="F7">
        <v>90</v>
      </c>
      <c r="G7" t="s">
        <v>1691</v>
      </c>
      <c r="H7" t="s">
        <v>262</v>
      </c>
      <c r="I7" s="10">
        <v>40316</v>
      </c>
      <c r="J7">
        <v>37</v>
      </c>
      <c r="K7" t="s">
        <v>1692</v>
      </c>
      <c r="M7" s="29" t="s">
        <v>6624</v>
      </c>
      <c r="N7" s="30"/>
      <c r="O7" s="30"/>
      <c r="P7" s="30"/>
      <c r="Q7" s="30"/>
      <c r="R7" s="30"/>
      <c r="S7" s="30"/>
      <c r="T7" s="31"/>
    </row>
    <row r="8" spans="1:20" x14ac:dyDescent="0.3">
      <c r="A8">
        <v>7</v>
      </c>
      <c r="B8" t="s">
        <v>1693</v>
      </c>
      <c r="C8" t="s">
        <v>1694</v>
      </c>
      <c r="D8" t="s">
        <v>1670</v>
      </c>
      <c r="E8" t="s">
        <v>1671</v>
      </c>
      <c r="F8">
        <v>30</v>
      </c>
      <c r="G8" t="s">
        <v>1695</v>
      </c>
      <c r="H8" t="s">
        <v>16</v>
      </c>
      <c r="I8" s="10">
        <v>40202</v>
      </c>
      <c r="J8">
        <v>12</v>
      </c>
      <c r="K8" t="s">
        <v>1696</v>
      </c>
    </row>
    <row r="9" spans="1:20" x14ac:dyDescent="0.3">
      <c r="A9">
        <v>8</v>
      </c>
      <c r="B9" t="s">
        <v>1697</v>
      </c>
      <c r="C9" t="s">
        <v>1698</v>
      </c>
      <c r="D9" t="s">
        <v>1670</v>
      </c>
      <c r="E9" t="s">
        <v>1671</v>
      </c>
      <c r="F9">
        <v>30</v>
      </c>
      <c r="G9" t="s">
        <v>1699</v>
      </c>
      <c r="H9" t="s">
        <v>1091</v>
      </c>
      <c r="I9" s="10">
        <v>40497</v>
      </c>
      <c r="J9">
        <v>55</v>
      </c>
      <c r="K9" t="s">
        <v>1700</v>
      </c>
    </row>
    <row r="10" spans="1:20" x14ac:dyDescent="0.3">
      <c r="A10">
        <v>9</v>
      </c>
      <c r="B10" t="s">
        <v>1701</v>
      </c>
      <c r="C10" t="s">
        <v>1702</v>
      </c>
      <c r="D10" t="s">
        <v>1670</v>
      </c>
      <c r="E10" t="s">
        <v>1671</v>
      </c>
      <c r="F10">
        <v>30</v>
      </c>
      <c r="G10" t="s">
        <v>1703</v>
      </c>
      <c r="H10" t="s">
        <v>1650</v>
      </c>
      <c r="I10" s="10">
        <v>39938</v>
      </c>
      <c r="J10">
        <v>10</v>
      </c>
      <c r="K10" t="s">
        <v>1677</v>
      </c>
    </row>
    <row r="11" spans="1:20" x14ac:dyDescent="0.3">
      <c r="A11">
        <v>10</v>
      </c>
      <c r="B11" t="s">
        <v>1704</v>
      </c>
      <c r="C11" t="s">
        <v>1705</v>
      </c>
      <c r="D11" t="s">
        <v>1683</v>
      </c>
      <c r="E11" t="s">
        <v>1671</v>
      </c>
      <c r="F11">
        <v>90</v>
      </c>
      <c r="G11" t="s">
        <v>1706</v>
      </c>
      <c r="H11" t="s">
        <v>400</v>
      </c>
      <c r="I11" s="10">
        <v>40466</v>
      </c>
      <c r="J11">
        <v>76</v>
      </c>
      <c r="K11" t="s">
        <v>1707</v>
      </c>
    </row>
    <row r="12" spans="1:20" x14ac:dyDescent="0.3">
      <c r="A12">
        <v>11</v>
      </c>
      <c r="B12" t="s">
        <v>1708</v>
      </c>
      <c r="C12" t="s">
        <v>1709</v>
      </c>
      <c r="D12" t="s">
        <v>1670</v>
      </c>
      <c r="E12" t="s">
        <v>1671</v>
      </c>
      <c r="F12">
        <v>90</v>
      </c>
      <c r="G12" t="s">
        <v>1710</v>
      </c>
      <c r="H12" t="s">
        <v>1651</v>
      </c>
      <c r="I12" s="10">
        <v>40031</v>
      </c>
      <c r="J12">
        <v>28</v>
      </c>
      <c r="K12" t="s">
        <v>1696</v>
      </c>
    </row>
    <row r="13" spans="1:20" x14ac:dyDescent="0.3">
      <c r="A13">
        <v>12</v>
      </c>
      <c r="B13" t="s">
        <v>1711</v>
      </c>
      <c r="C13" t="s">
        <v>1712</v>
      </c>
      <c r="D13" t="s">
        <v>1683</v>
      </c>
      <c r="E13" t="s">
        <v>1671</v>
      </c>
      <c r="F13">
        <v>60</v>
      </c>
      <c r="G13" t="s">
        <v>1713</v>
      </c>
      <c r="H13" t="s">
        <v>1652</v>
      </c>
      <c r="I13" s="10">
        <v>39965</v>
      </c>
      <c r="J13">
        <v>41</v>
      </c>
      <c r="K13" t="s">
        <v>1707</v>
      </c>
    </row>
    <row r="14" spans="1:20" x14ac:dyDescent="0.3">
      <c r="A14">
        <v>13</v>
      </c>
      <c r="B14" t="s">
        <v>1714</v>
      </c>
      <c r="C14" t="s">
        <v>1715</v>
      </c>
      <c r="D14" t="s">
        <v>1683</v>
      </c>
      <c r="E14" t="s">
        <v>1671</v>
      </c>
      <c r="F14">
        <v>90</v>
      </c>
      <c r="G14" t="s">
        <v>1716</v>
      </c>
      <c r="H14" t="s">
        <v>1653</v>
      </c>
      <c r="I14" s="10">
        <v>39516</v>
      </c>
      <c r="J14">
        <v>48</v>
      </c>
      <c r="K14" t="s">
        <v>851</v>
      </c>
    </row>
    <row r="15" spans="1:20" x14ac:dyDescent="0.3">
      <c r="A15">
        <v>14</v>
      </c>
      <c r="B15" t="s">
        <v>1717</v>
      </c>
      <c r="C15" t="s">
        <v>1718</v>
      </c>
      <c r="D15" t="s">
        <v>1719</v>
      </c>
      <c r="E15" t="s">
        <v>1671</v>
      </c>
      <c r="F15">
        <v>90</v>
      </c>
      <c r="G15" t="s">
        <v>1720</v>
      </c>
      <c r="H15" t="s">
        <v>1458</v>
      </c>
      <c r="I15" s="10">
        <v>39665</v>
      </c>
      <c r="J15">
        <v>34</v>
      </c>
      <c r="K15" t="s">
        <v>1721</v>
      </c>
    </row>
    <row r="16" spans="1:20" x14ac:dyDescent="0.3">
      <c r="A16">
        <v>15</v>
      </c>
      <c r="B16" t="s">
        <v>1722</v>
      </c>
      <c r="C16" t="s">
        <v>1723</v>
      </c>
      <c r="D16" t="s">
        <v>1670</v>
      </c>
      <c r="E16" t="s">
        <v>1671</v>
      </c>
      <c r="F16">
        <v>60</v>
      </c>
      <c r="G16" t="s">
        <v>1724</v>
      </c>
      <c r="H16" t="s">
        <v>331</v>
      </c>
      <c r="I16" s="10">
        <v>40337</v>
      </c>
      <c r="J16">
        <v>57</v>
      </c>
      <c r="K16" t="s">
        <v>1721</v>
      </c>
    </row>
    <row r="17" spans="1:11" x14ac:dyDescent="0.3">
      <c r="A17">
        <v>16</v>
      </c>
      <c r="B17" t="s">
        <v>1725</v>
      </c>
      <c r="C17" t="s">
        <v>1726</v>
      </c>
      <c r="D17" t="s">
        <v>1670</v>
      </c>
      <c r="E17" t="s">
        <v>1671</v>
      </c>
      <c r="F17">
        <v>30</v>
      </c>
      <c r="G17" t="s">
        <v>1727</v>
      </c>
      <c r="H17" t="s">
        <v>34</v>
      </c>
      <c r="I17" s="10">
        <v>40532</v>
      </c>
      <c r="J17">
        <v>59</v>
      </c>
      <c r="K17" t="s">
        <v>1007</v>
      </c>
    </row>
    <row r="18" spans="1:11" x14ac:dyDescent="0.3">
      <c r="A18">
        <v>17</v>
      </c>
      <c r="B18" t="s">
        <v>1728</v>
      </c>
      <c r="C18" t="s">
        <v>1729</v>
      </c>
      <c r="D18" t="s">
        <v>1683</v>
      </c>
      <c r="E18" t="s">
        <v>1671</v>
      </c>
      <c r="F18">
        <v>30</v>
      </c>
      <c r="G18" t="s">
        <v>1730</v>
      </c>
      <c r="H18" t="s">
        <v>1655</v>
      </c>
      <c r="I18" s="10">
        <v>40271</v>
      </c>
      <c r="J18">
        <v>84</v>
      </c>
      <c r="K18" t="s">
        <v>1700</v>
      </c>
    </row>
    <row r="19" spans="1:11" x14ac:dyDescent="0.3">
      <c r="A19">
        <v>18</v>
      </c>
      <c r="B19" t="s">
        <v>1731</v>
      </c>
      <c r="C19" t="s">
        <v>1732</v>
      </c>
      <c r="D19" t="s">
        <v>1733</v>
      </c>
      <c r="E19" t="s">
        <v>1671</v>
      </c>
      <c r="F19">
        <v>30</v>
      </c>
      <c r="G19" t="s">
        <v>1734</v>
      </c>
      <c r="H19" t="s">
        <v>392</v>
      </c>
      <c r="I19" s="10">
        <v>40183</v>
      </c>
      <c r="J19">
        <v>39</v>
      </c>
      <c r="K19" t="s">
        <v>1721</v>
      </c>
    </row>
    <row r="20" spans="1:11" x14ac:dyDescent="0.3">
      <c r="A20">
        <v>19</v>
      </c>
      <c r="B20" t="s">
        <v>1735</v>
      </c>
      <c r="C20" t="s">
        <v>1736</v>
      </c>
      <c r="D20" t="s">
        <v>1683</v>
      </c>
      <c r="E20" t="s">
        <v>1671</v>
      </c>
      <c r="F20">
        <v>90</v>
      </c>
      <c r="G20" t="s">
        <v>1737</v>
      </c>
      <c r="H20" t="s">
        <v>1418</v>
      </c>
      <c r="I20" s="10">
        <v>40381</v>
      </c>
      <c r="J20">
        <v>54</v>
      </c>
      <c r="K20" t="s">
        <v>1673</v>
      </c>
    </row>
    <row r="21" spans="1:11" x14ac:dyDescent="0.3">
      <c r="A21">
        <v>20</v>
      </c>
      <c r="B21" t="s">
        <v>1738</v>
      </c>
      <c r="C21" t="s">
        <v>1739</v>
      </c>
      <c r="D21" t="s">
        <v>1670</v>
      </c>
      <c r="E21" t="s">
        <v>1671</v>
      </c>
      <c r="F21">
        <v>90</v>
      </c>
      <c r="G21" t="s">
        <v>1740</v>
      </c>
      <c r="H21" t="s">
        <v>1600</v>
      </c>
      <c r="I21" s="10">
        <v>40469</v>
      </c>
      <c r="J21">
        <v>33</v>
      </c>
      <c r="K21" t="s">
        <v>1696</v>
      </c>
    </row>
    <row r="22" spans="1:11" x14ac:dyDescent="0.3">
      <c r="A22">
        <v>21</v>
      </c>
      <c r="B22" t="s">
        <v>1741</v>
      </c>
      <c r="C22" t="s">
        <v>1742</v>
      </c>
      <c r="D22" t="s">
        <v>1670</v>
      </c>
      <c r="E22" t="s">
        <v>1671</v>
      </c>
      <c r="F22">
        <v>60</v>
      </c>
      <c r="G22" t="s">
        <v>1743</v>
      </c>
      <c r="H22" t="s">
        <v>1656</v>
      </c>
      <c r="I22" s="10">
        <v>39587</v>
      </c>
      <c r="J22">
        <v>84</v>
      </c>
      <c r="K22" t="s">
        <v>1696</v>
      </c>
    </row>
    <row r="23" spans="1:11" x14ac:dyDescent="0.3">
      <c r="A23">
        <v>22</v>
      </c>
      <c r="B23" t="s">
        <v>1744</v>
      </c>
      <c r="C23" t="s">
        <v>598</v>
      </c>
      <c r="D23" t="s">
        <v>1683</v>
      </c>
      <c r="E23" t="s">
        <v>1671</v>
      </c>
      <c r="F23">
        <v>30</v>
      </c>
      <c r="G23" t="s">
        <v>1745</v>
      </c>
      <c r="H23" t="s">
        <v>19</v>
      </c>
      <c r="I23" s="10">
        <v>39993</v>
      </c>
      <c r="J23">
        <v>94</v>
      </c>
      <c r="K23" t="s">
        <v>1700</v>
      </c>
    </row>
    <row r="24" spans="1:11" x14ac:dyDescent="0.3">
      <c r="A24">
        <v>23</v>
      </c>
      <c r="B24" t="s">
        <v>1746</v>
      </c>
      <c r="C24" t="s">
        <v>1747</v>
      </c>
      <c r="D24" t="s">
        <v>1683</v>
      </c>
      <c r="E24" t="s">
        <v>1671</v>
      </c>
      <c r="F24">
        <v>90</v>
      </c>
      <c r="G24" t="s">
        <v>1748</v>
      </c>
      <c r="H24" t="s">
        <v>1657</v>
      </c>
      <c r="I24" s="10">
        <v>40470</v>
      </c>
      <c r="J24">
        <v>84</v>
      </c>
      <c r="K24" t="s">
        <v>1673</v>
      </c>
    </row>
    <row r="25" spans="1:11" x14ac:dyDescent="0.3">
      <c r="A25">
        <v>24</v>
      </c>
      <c r="B25" t="s">
        <v>1749</v>
      </c>
      <c r="C25" t="s">
        <v>1750</v>
      </c>
      <c r="D25" t="s">
        <v>1683</v>
      </c>
      <c r="E25" t="s">
        <v>1671</v>
      </c>
      <c r="F25">
        <v>90</v>
      </c>
      <c r="G25" t="s">
        <v>1751</v>
      </c>
      <c r="H25" t="s">
        <v>21</v>
      </c>
      <c r="I25" s="10">
        <v>40052</v>
      </c>
      <c r="J25">
        <v>37</v>
      </c>
      <c r="K25" t="s">
        <v>1692</v>
      </c>
    </row>
    <row r="26" spans="1:11" x14ac:dyDescent="0.3">
      <c r="A26">
        <v>25</v>
      </c>
      <c r="B26" t="s">
        <v>1752</v>
      </c>
      <c r="C26" t="s">
        <v>1753</v>
      </c>
      <c r="D26" t="s">
        <v>1683</v>
      </c>
      <c r="E26" t="s">
        <v>1671</v>
      </c>
      <c r="F26">
        <v>60</v>
      </c>
      <c r="G26" t="s">
        <v>1754</v>
      </c>
      <c r="H26" t="s">
        <v>550</v>
      </c>
      <c r="I26" s="10">
        <v>40006</v>
      </c>
      <c r="J26">
        <v>3</v>
      </c>
      <c r="K26" t="s">
        <v>1696</v>
      </c>
    </row>
    <row r="27" spans="1:11" x14ac:dyDescent="0.3">
      <c r="A27">
        <v>26</v>
      </c>
      <c r="B27" t="s">
        <v>1755</v>
      </c>
      <c r="C27" t="s">
        <v>210</v>
      </c>
      <c r="D27" t="s">
        <v>1670</v>
      </c>
      <c r="E27" t="s">
        <v>1671</v>
      </c>
      <c r="F27">
        <v>30</v>
      </c>
      <c r="G27" t="s">
        <v>1756</v>
      </c>
      <c r="H27" t="s">
        <v>579</v>
      </c>
      <c r="I27" s="10">
        <v>39893</v>
      </c>
      <c r="J27">
        <v>34</v>
      </c>
      <c r="K27" t="s">
        <v>1700</v>
      </c>
    </row>
    <row r="28" spans="1:11" x14ac:dyDescent="0.3">
      <c r="A28">
        <v>27</v>
      </c>
      <c r="B28" t="s">
        <v>1757</v>
      </c>
      <c r="C28" t="s">
        <v>1758</v>
      </c>
      <c r="D28" t="s">
        <v>1670</v>
      </c>
      <c r="E28" t="s">
        <v>1671</v>
      </c>
      <c r="F28">
        <v>30</v>
      </c>
      <c r="G28" t="s">
        <v>1759</v>
      </c>
      <c r="H28" t="s">
        <v>409</v>
      </c>
      <c r="I28" s="10">
        <v>40308</v>
      </c>
      <c r="J28">
        <v>78</v>
      </c>
      <c r="K28" t="s">
        <v>1692</v>
      </c>
    </row>
    <row r="29" spans="1:11" x14ac:dyDescent="0.3">
      <c r="A29">
        <v>28</v>
      </c>
      <c r="B29" t="s">
        <v>1760</v>
      </c>
      <c r="C29" t="s">
        <v>1761</v>
      </c>
      <c r="D29" t="s">
        <v>1670</v>
      </c>
      <c r="E29" t="s">
        <v>1671</v>
      </c>
      <c r="F29">
        <v>90</v>
      </c>
      <c r="G29" t="s">
        <v>1762</v>
      </c>
      <c r="H29" t="s">
        <v>154</v>
      </c>
      <c r="I29" s="10">
        <v>39916</v>
      </c>
      <c r="J29">
        <v>46</v>
      </c>
      <c r="K29" t="s">
        <v>1692</v>
      </c>
    </row>
    <row r="30" spans="1:11" x14ac:dyDescent="0.3">
      <c r="A30">
        <v>29</v>
      </c>
      <c r="B30" t="s">
        <v>1763</v>
      </c>
      <c r="C30" t="s">
        <v>1764</v>
      </c>
      <c r="D30" t="s">
        <v>1733</v>
      </c>
      <c r="E30" t="s">
        <v>1671</v>
      </c>
      <c r="F30">
        <v>90</v>
      </c>
      <c r="G30" t="s">
        <v>1765</v>
      </c>
      <c r="H30" t="s">
        <v>1608</v>
      </c>
      <c r="I30" s="10">
        <v>39906</v>
      </c>
      <c r="J30">
        <v>34</v>
      </c>
      <c r="K30" t="s">
        <v>1007</v>
      </c>
    </row>
    <row r="31" spans="1:11" x14ac:dyDescent="0.3">
      <c r="A31">
        <v>30</v>
      </c>
      <c r="B31" t="s">
        <v>1766</v>
      </c>
      <c r="C31" t="s">
        <v>1767</v>
      </c>
      <c r="D31" t="s">
        <v>1670</v>
      </c>
      <c r="E31" t="s">
        <v>1671</v>
      </c>
      <c r="F31">
        <v>30</v>
      </c>
      <c r="G31" t="s">
        <v>1768</v>
      </c>
      <c r="H31" t="s">
        <v>557</v>
      </c>
      <c r="I31" s="10">
        <v>39670</v>
      </c>
      <c r="J31">
        <v>64</v>
      </c>
      <c r="K31" t="s">
        <v>1007</v>
      </c>
    </row>
    <row r="32" spans="1:11" x14ac:dyDescent="0.3">
      <c r="A32">
        <v>31</v>
      </c>
      <c r="B32" t="s">
        <v>1769</v>
      </c>
      <c r="C32" t="s">
        <v>1770</v>
      </c>
      <c r="D32" t="s">
        <v>1683</v>
      </c>
      <c r="E32" t="s">
        <v>1671</v>
      </c>
      <c r="F32">
        <v>90</v>
      </c>
      <c r="G32" t="s">
        <v>1771</v>
      </c>
      <c r="H32" t="s">
        <v>620</v>
      </c>
      <c r="I32" s="10">
        <v>39552</v>
      </c>
      <c r="J32">
        <v>80</v>
      </c>
      <c r="K32" t="s">
        <v>1772</v>
      </c>
    </row>
    <row r="33" spans="1:11" x14ac:dyDescent="0.3">
      <c r="A33">
        <v>32</v>
      </c>
      <c r="B33" t="s">
        <v>1773</v>
      </c>
      <c r="C33" t="s">
        <v>1774</v>
      </c>
      <c r="D33" t="s">
        <v>1683</v>
      </c>
      <c r="E33" t="s">
        <v>1671</v>
      </c>
      <c r="F33">
        <v>60</v>
      </c>
      <c r="G33" t="s">
        <v>1775</v>
      </c>
      <c r="H33" t="s">
        <v>1776</v>
      </c>
      <c r="I33" s="10">
        <v>40508</v>
      </c>
      <c r="J33">
        <v>88</v>
      </c>
      <c r="K33" t="s">
        <v>851</v>
      </c>
    </row>
    <row r="34" spans="1:11" x14ac:dyDescent="0.3">
      <c r="A34">
        <v>33</v>
      </c>
      <c r="B34" t="s">
        <v>1777</v>
      </c>
      <c r="C34" t="s">
        <v>1778</v>
      </c>
      <c r="D34" t="s">
        <v>1683</v>
      </c>
      <c r="E34" t="s">
        <v>1671</v>
      </c>
      <c r="F34">
        <v>90</v>
      </c>
      <c r="G34" t="s">
        <v>1779</v>
      </c>
      <c r="H34" t="s">
        <v>1780</v>
      </c>
      <c r="I34" s="10">
        <v>39534</v>
      </c>
      <c r="J34">
        <v>60</v>
      </c>
      <c r="K34" t="s">
        <v>1007</v>
      </c>
    </row>
    <row r="35" spans="1:11" x14ac:dyDescent="0.3">
      <c r="A35">
        <v>34</v>
      </c>
      <c r="B35" t="s">
        <v>1781</v>
      </c>
      <c r="C35" t="s">
        <v>36</v>
      </c>
      <c r="D35" t="s">
        <v>1670</v>
      </c>
      <c r="E35" t="s">
        <v>1671</v>
      </c>
      <c r="F35">
        <v>30</v>
      </c>
      <c r="G35" t="s">
        <v>1782</v>
      </c>
      <c r="H35" t="s">
        <v>1783</v>
      </c>
      <c r="I35" s="10">
        <v>39746</v>
      </c>
      <c r="J35">
        <v>22</v>
      </c>
      <c r="K35" t="s">
        <v>1700</v>
      </c>
    </row>
    <row r="36" spans="1:11" x14ac:dyDescent="0.3">
      <c r="A36">
        <v>35</v>
      </c>
      <c r="B36" t="s">
        <v>1784</v>
      </c>
      <c r="C36" t="s">
        <v>1785</v>
      </c>
      <c r="D36" t="s">
        <v>1683</v>
      </c>
      <c r="E36" t="s">
        <v>1671</v>
      </c>
      <c r="F36">
        <v>60</v>
      </c>
      <c r="G36" t="s">
        <v>1786</v>
      </c>
      <c r="H36" t="s">
        <v>262</v>
      </c>
      <c r="I36" s="10">
        <v>39449</v>
      </c>
      <c r="J36">
        <v>99</v>
      </c>
      <c r="K36" t="s">
        <v>1673</v>
      </c>
    </row>
    <row r="37" spans="1:11" x14ac:dyDescent="0.3">
      <c r="A37">
        <v>36</v>
      </c>
      <c r="B37" t="s">
        <v>1787</v>
      </c>
      <c r="C37" t="s">
        <v>1788</v>
      </c>
      <c r="D37" t="s">
        <v>1683</v>
      </c>
      <c r="E37" t="s">
        <v>1671</v>
      </c>
      <c r="F37">
        <v>30</v>
      </c>
      <c r="G37" t="s">
        <v>1789</v>
      </c>
      <c r="H37" t="s">
        <v>496</v>
      </c>
      <c r="I37" s="10">
        <v>40442</v>
      </c>
      <c r="J37">
        <v>94</v>
      </c>
      <c r="K37" t="s">
        <v>1673</v>
      </c>
    </row>
    <row r="38" spans="1:11" x14ac:dyDescent="0.3">
      <c r="A38">
        <v>37</v>
      </c>
      <c r="B38" t="s">
        <v>1790</v>
      </c>
      <c r="C38" t="s">
        <v>1791</v>
      </c>
      <c r="D38" t="s">
        <v>1670</v>
      </c>
      <c r="E38" t="s">
        <v>1671</v>
      </c>
      <c r="F38">
        <v>90</v>
      </c>
      <c r="G38" t="s">
        <v>1792</v>
      </c>
      <c r="H38" t="s">
        <v>1399</v>
      </c>
      <c r="I38" s="10">
        <v>40452</v>
      </c>
      <c r="J38">
        <v>3</v>
      </c>
      <c r="K38" t="s">
        <v>851</v>
      </c>
    </row>
    <row r="39" spans="1:11" x14ac:dyDescent="0.3">
      <c r="A39">
        <v>38</v>
      </c>
      <c r="B39" t="s">
        <v>1793</v>
      </c>
      <c r="C39" t="s">
        <v>1794</v>
      </c>
      <c r="D39" t="s">
        <v>1670</v>
      </c>
      <c r="E39" t="s">
        <v>1671</v>
      </c>
      <c r="F39">
        <v>60</v>
      </c>
      <c r="G39" t="s">
        <v>1795</v>
      </c>
      <c r="H39" t="s">
        <v>1796</v>
      </c>
      <c r="I39" s="10">
        <v>39530</v>
      </c>
      <c r="J39">
        <v>16</v>
      </c>
      <c r="K39" t="s">
        <v>1673</v>
      </c>
    </row>
    <row r="40" spans="1:11" x14ac:dyDescent="0.3">
      <c r="A40">
        <v>39</v>
      </c>
      <c r="B40" t="s">
        <v>1797</v>
      </c>
      <c r="C40" t="s">
        <v>1798</v>
      </c>
      <c r="D40" t="s">
        <v>1670</v>
      </c>
      <c r="E40" t="s">
        <v>1671</v>
      </c>
      <c r="F40">
        <v>90</v>
      </c>
      <c r="G40" t="s">
        <v>1799</v>
      </c>
      <c r="H40" t="s">
        <v>1606</v>
      </c>
      <c r="I40" s="10">
        <v>40098</v>
      </c>
      <c r="J40">
        <v>57</v>
      </c>
      <c r="K40" t="s">
        <v>1721</v>
      </c>
    </row>
    <row r="41" spans="1:11" x14ac:dyDescent="0.3">
      <c r="A41">
        <v>40</v>
      </c>
      <c r="B41" t="s">
        <v>1800</v>
      </c>
      <c r="C41" t="s">
        <v>1801</v>
      </c>
      <c r="D41" t="s">
        <v>1683</v>
      </c>
      <c r="E41" t="s">
        <v>1671</v>
      </c>
      <c r="F41">
        <v>30</v>
      </c>
      <c r="G41" t="s">
        <v>1802</v>
      </c>
      <c r="H41" t="s">
        <v>1803</v>
      </c>
      <c r="I41" s="10">
        <v>40337</v>
      </c>
      <c r="J41">
        <v>44</v>
      </c>
      <c r="K41" t="s">
        <v>1700</v>
      </c>
    </row>
    <row r="42" spans="1:11" x14ac:dyDescent="0.3">
      <c r="A42">
        <v>41</v>
      </c>
      <c r="B42" t="s">
        <v>1804</v>
      </c>
      <c r="C42" t="s">
        <v>1805</v>
      </c>
      <c r="D42" t="s">
        <v>1683</v>
      </c>
      <c r="E42" t="s">
        <v>1671</v>
      </c>
      <c r="F42">
        <v>60</v>
      </c>
      <c r="G42" t="s">
        <v>1806</v>
      </c>
      <c r="H42" t="s">
        <v>1807</v>
      </c>
      <c r="I42" s="10">
        <v>39517</v>
      </c>
      <c r="J42">
        <v>73</v>
      </c>
      <c r="K42" t="s">
        <v>1692</v>
      </c>
    </row>
    <row r="43" spans="1:11" x14ac:dyDescent="0.3">
      <c r="A43">
        <v>42</v>
      </c>
      <c r="B43" t="s">
        <v>1808</v>
      </c>
      <c r="C43" t="s">
        <v>1809</v>
      </c>
      <c r="D43" t="s">
        <v>1670</v>
      </c>
      <c r="E43" t="s">
        <v>1671</v>
      </c>
      <c r="F43">
        <v>30</v>
      </c>
      <c r="G43" t="s">
        <v>1810</v>
      </c>
      <c r="H43" t="s">
        <v>1163</v>
      </c>
      <c r="I43" s="10">
        <v>40165</v>
      </c>
      <c r="J43">
        <v>85</v>
      </c>
      <c r="K43" t="s">
        <v>1707</v>
      </c>
    </row>
    <row r="44" spans="1:11" x14ac:dyDescent="0.3">
      <c r="A44">
        <v>43</v>
      </c>
      <c r="B44" t="s">
        <v>1811</v>
      </c>
      <c r="C44" t="s">
        <v>1812</v>
      </c>
      <c r="D44" t="s">
        <v>1670</v>
      </c>
      <c r="E44" t="s">
        <v>1671</v>
      </c>
      <c r="F44">
        <v>60</v>
      </c>
      <c r="G44" t="s">
        <v>1813</v>
      </c>
      <c r="H44" t="s">
        <v>544</v>
      </c>
      <c r="I44" s="10">
        <v>39905</v>
      </c>
      <c r="J44">
        <v>41</v>
      </c>
      <c r="K44" t="s">
        <v>1721</v>
      </c>
    </row>
    <row r="45" spans="1:11" x14ac:dyDescent="0.3">
      <c r="A45">
        <v>44</v>
      </c>
      <c r="B45" t="s">
        <v>1814</v>
      </c>
      <c r="C45" t="s">
        <v>1815</v>
      </c>
      <c r="D45" t="s">
        <v>1670</v>
      </c>
      <c r="E45" t="s">
        <v>1671</v>
      </c>
      <c r="F45">
        <v>90</v>
      </c>
      <c r="G45" t="s">
        <v>1816</v>
      </c>
      <c r="H45" t="s">
        <v>1485</v>
      </c>
      <c r="I45" s="10">
        <v>40074</v>
      </c>
      <c r="J45">
        <v>19</v>
      </c>
      <c r="K45" t="s">
        <v>1677</v>
      </c>
    </row>
    <row r="46" spans="1:11" x14ac:dyDescent="0.3">
      <c r="A46">
        <v>45</v>
      </c>
      <c r="B46" t="s">
        <v>1817</v>
      </c>
      <c r="C46" t="s">
        <v>1818</v>
      </c>
      <c r="D46" t="s">
        <v>1683</v>
      </c>
      <c r="E46" t="s">
        <v>1671</v>
      </c>
      <c r="F46">
        <v>30</v>
      </c>
      <c r="G46" t="s">
        <v>1819</v>
      </c>
      <c r="H46" t="s">
        <v>1820</v>
      </c>
      <c r="I46" s="10">
        <v>40382</v>
      </c>
      <c r="J46">
        <v>22</v>
      </c>
      <c r="K46" t="s">
        <v>1772</v>
      </c>
    </row>
    <row r="47" spans="1:11" x14ac:dyDescent="0.3">
      <c r="A47">
        <v>46</v>
      </c>
      <c r="B47" t="s">
        <v>1821</v>
      </c>
      <c r="C47" t="s">
        <v>1822</v>
      </c>
      <c r="D47" t="s">
        <v>1670</v>
      </c>
      <c r="E47" t="s">
        <v>1671</v>
      </c>
      <c r="F47">
        <v>30</v>
      </c>
      <c r="G47" t="s">
        <v>1823</v>
      </c>
      <c r="H47" t="s">
        <v>800</v>
      </c>
      <c r="I47" s="10">
        <v>39587</v>
      </c>
      <c r="J47">
        <v>44</v>
      </c>
      <c r="K47" t="s">
        <v>1772</v>
      </c>
    </row>
    <row r="48" spans="1:11" x14ac:dyDescent="0.3">
      <c r="A48">
        <v>47</v>
      </c>
      <c r="B48" t="s">
        <v>1824</v>
      </c>
      <c r="C48" t="s">
        <v>1825</v>
      </c>
      <c r="D48" t="s">
        <v>1683</v>
      </c>
      <c r="E48" t="s">
        <v>1671</v>
      </c>
      <c r="F48">
        <v>60</v>
      </c>
      <c r="G48" t="s">
        <v>1826</v>
      </c>
      <c r="H48" t="s">
        <v>1620</v>
      </c>
      <c r="I48" s="10">
        <v>40510</v>
      </c>
      <c r="J48">
        <v>52</v>
      </c>
      <c r="K48" t="s">
        <v>1677</v>
      </c>
    </row>
    <row r="49" spans="1:11" x14ac:dyDescent="0.3">
      <c r="A49">
        <v>48</v>
      </c>
      <c r="B49" t="s">
        <v>1827</v>
      </c>
      <c r="C49" t="s">
        <v>1828</v>
      </c>
      <c r="D49" t="s">
        <v>1683</v>
      </c>
      <c r="E49" t="s">
        <v>1829</v>
      </c>
      <c r="F49">
        <v>30</v>
      </c>
      <c r="G49" t="s">
        <v>1830</v>
      </c>
      <c r="H49" t="s">
        <v>487</v>
      </c>
      <c r="I49" s="10">
        <v>40442</v>
      </c>
      <c r="J49">
        <v>54</v>
      </c>
      <c r="K49" t="s">
        <v>1007</v>
      </c>
    </row>
    <row r="50" spans="1:11" x14ac:dyDescent="0.3">
      <c r="A50">
        <v>49</v>
      </c>
      <c r="B50" t="s">
        <v>1831</v>
      </c>
      <c r="C50" t="s">
        <v>1832</v>
      </c>
      <c r="D50" t="s">
        <v>1670</v>
      </c>
      <c r="E50" t="s">
        <v>1671</v>
      </c>
      <c r="F50">
        <v>60</v>
      </c>
      <c r="G50" t="s">
        <v>1833</v>
      </c>
      <c r="H50" t="s">
        <v>936</v>
      </c>
      <c r="I50" s="10">
        <v>39798</v>
      </c>
      <c r="J50">
        <v>86</v>
      </c>
      <c r="K50" t="s">
        <v>1707</v>
      </c>
    </row>
    <row r="51" spans="1:11" x14ac:dyDescent="0.3">
      <c r="A51">
        <v>50</v>
      </c>
      <c r="B51" t="s">
        <v>1834</v>
      </c>
      <c r="C51" t="s">
        <v>1835</v>
      </c>
      <c r="D51" t="s">
        <v>1683</v>
      </c>
      <c r="E51" t="s">
        <v>1671</v>
      </c>
      <c r="F51">
        <v>60</v>
      </c>
      <c r="G51" t="s">
        <v>1836</v>
      </c>
      <c r="H51" t="s">
        <v>1656</v>
      </c>
      <c r="I51" s="10">
        <v>39656</v>
      </c>
      <c r="J51">
        <v>34</v>
      </c>
      <c r="K51" t="s">
        <v>851</v>
      </c>
    </row>
    <row r="52" spans="1:11" x14ac:dyDescent="0.3">
      <c r="A52">
        <v>51</v>
      </c>
      <c r="B52" t="s">
        <v>1837</v>
      </c>
      <c r="C52" t="s">
        <v>1838</v>
      </c>
      <c r="D52" t="s">
        <v>1670</v>
      </c>
      <c r="E52" t="s">
        <v>1671</v>
      </c>
      <c r="F52">
        <v>60</v>
      </c>
      <c r="G52" t="s">
        <v>1839</v>
      </c>
      <c r="H52" t="s">
        <v>1840</v>
      </c>
      <c r="I52" s="10">
        <v>39668</v>
      </c>
      <c r="J52">
        <v>54</v>
      </c>
      <c r="K52" t="s">
        <v>1007</v>
      </c>
    </row>
    <row r="53" spans="1:11" x14ac:dyDescent="0.3">
      <c r="A53">
        <v>52</v>
      </c>
      <c r="B53" t="s">
        <v>1841</v>
      </c>
      <c r="C53" t="s">
        <v>1838</v>
      </c>
      <c r="D53" t="s">
        <v>1670</v>
      </c>
      <c r="E53" t="s">
        <v>1671</v>
      </c>
      <c r="F53">
        <v>60</v>
      </c>
      <c r="G53" t="s">
        <v>1842</v>
      </c>
      <c r="H53" t="s">
        <v>404</v>
      </c>
      <c r="I53" s="10">
        <v>40399</v>
      </c>
      <c r="J53">
        <v>84</v>
      </c>
      <c r="K53" t="s">
        <v>1007</v>
      </c>
    </row>
    <row r="54" spans="1:11" x14ac:dyDescent="0.3">
      <c r="A54">
        <v>53</v>
      </c>
      <c r="B54" t="s">
        <v>1843</v>
      </c>
      <c r="C54" t="s">
        <v>1844</v>
      </c>
      <c r="D54" t="s">
        <v>1683</v>
      </c>
      <c r="E54" t="s">
        <v>1671</v>
      </c>
      <c r="F54">
        <v>30</v>
      </c>
      <c r="G54" t="s">
        <v>1845</v>
      </c>
      <c r="H54" t="s">
        <v>137</v>
      </c>
      <c r="I54" s="10">
        <v>40221</v>
      </c>
      <c r="J54">
        <v>46</v>
      </c>
      <c r="K54" t="s">
        <v>1677</v>
      </c>
    </row>
    <row r="55" spans="1:11" x14ac:dyDescent="0.3">
      <c r="A55">
        <v>54</v>
      </c>
      <c r="B55" t="s">
        <v>1846</v>
      </c>
      <c r="C55" t="s">
        <v>1847</v>
      </c>
      <c r="D55" t="s">
        <v>1683</v>
      </c>
      <c r="E55" t="s">
        <v>1671</v>
      </c>
      <c r="F55">
        <v>30</v>
      </c>
      <c r="G55" t="s">
        <v>1848</v>
      </c>
      <c r="H55" t="s">
        <v>314</v>
      </c>
      <c r="I55" s="10">
        <v>40126</v>
      </c>
      <c r="J55">
        <v>72</v>
      </c>
      <c r="K55" t="s">
        <v>1721</v>
      </c>
    </row>
    <row r="56" spans="1:11" x14ac:dyDescent="0.3">
      <c r="A56">
        <v>55</v>
      </c>
      <c r="B56" t="s">
        <v>1849</v>
      </c>
      <c r="C56" t="s">
        <v>1850</v>
      </c>
      <c r="D56" t="s">
        <v>1683</v>
      </c>
      <c r="E56" t="s">
        <v>1671</v>
      </c>
      <c r="F56">
        <v>60</v>
      </c>
      <c r="G56" t="s">
        <v>1851</v>
      </c>
      <c r="H56" t="s">
        <v>1656</v>
      </c>
      <c r="I56" s="10">
        <v>39465</v>
      </c>
      <c r="J56">
        <v>27</v>
      </c>
      <c r="K56" t="s">
        <v>1721</v>
      </c>
    </row>
    <row r="57" spans="1:11" x14ac:dyDescent="0.3">
      <c r="A57">
        <v>56</v>
      </c>
      <c r="B57" t="s">
        <v>1852</v>
      </c>
      <c r="C57" t="s">
        <v>1853</v>
      </c>
      <c r="D57" t="s">
        <v>1670</v>
      </c>
      <c r="E57" t="s">
        <v>1671</v>
      </c>
      <c r="F57">
        <v>90</v>
      </c>
      <c r="G57" t="s">
        <v>1854</v>
      </c>
      <c r="H57" t="s">
        <v>612</v>
      </c>
      <c r="I57" s="10">
        <v>39809</v>
      </c>
      <c r="J57">
        <v>97</v>
      </c>
      <c r="K57" t="s">
        <v>1696</v>
      </c>
    </row>
    <row r="58" spans="1:11" x14ac:dyDescent="0.3">
      <c r="A58">
        <v>57</v>
      </c>
      <c r="B58" t="s">
        <v>1855</v>
      </c>
      <c r="C58" t="s">
        <v>1856</v>
      </c>
      <c r="D58" t="s">
        <v>1670</v>
      </c>
      <c r="E58" t="s">
        <v>1671</v>
      </c>
      <c r="F58">
        <v>30</v>
      </c>
      <c r="G58" t="s">
        <v>1857</v>
      </c>
      <c r="H58" t="s">
        <v>247</v>
      </c>
      <c r="I58" s="10">
        <v>40492</v>
      </c>
      <c r="J58">
        <v>68</v>
      </c>
      <c r="K58" t="s">
        <v>1677</v>
      </c>
    </row>
    <row r="59" spans="1:11" x14ac:dyDescent="0.3">
      <c r="A59">
        <v>58</v>
      </c>
      <c r="B59" t="s">
        <v>1858</v>
      </c>
      <c r="C59" t="s">
        <v>1835</v>
      </c>
      <c r="D59" t="s">
        <v>1683</v>
      </c>
      <c r="E59" t="s">
        <v>1671</v>
      </c>
      <c r="F59">
        <v>90</v>
      </c>
      <c r="G59" t="s">
        <v>1859</v>
      </c>
      <c r="H59" t="s">
        <v>758</v>
      </c>
      <c r="I59" s="10">
        <v>40288</v>
      </c>
      <c r="J59">
        <v>2</v>
      </c>
      <c r="K59" t="s">
        <v>1707</v>
      </c>
    </row>
    <row r="60" spans="1:11" x14ac:dyDescent="0.3">
      <c r="A60">
        <v>59</v>
      </c>
      <c r="B60" t="s">
        <v>1860</v>
      </c>
      <c r="C60" t="s">
        <v>1861</v>
      </c>
      <c r="D60" t="s">
        <v>1670</v>
      </c>
      <c r="E60" t="s">
        <v>1671</v>
      </c>
      <c r="F60">
        <v>90</v>
      </c>
      <c r="G60" t="s">
        <v>1862</v>
      </c>
      <c r="H60" t="s">
        <v>1863</v>
      </c>
      <c r="I60" s="10">
        <v>40292</v>
      </c>
      <c r="J60">
        <v>13</v>
      </c>
      <c r="K60" t="s">
        <v>851</v>
      </c>
    </row>
    <row r="61" spans="1:11" x14ac:dyDescent="0.3">
      <c r="A61">
        <v>60</v>
      </c>
      <c r="B61" t="s">
        <v>1741</v>
      </c>
      <c r="C61" t="s">
        <v>1864</v>
      </c>
      <c r="D61" t="s">
        <v>1683</v>
      </c>
      <c r="E61" t="s">
        <v>1671</v>
      </c>
      <c r="F61">
        <v>30</v>
      </c>
      <c r="G61" t="s">
        <v>1865</v>
      </c>
      <c r="H61" t="s">
        <v>1623</v>
      </c>
      <c r="I61" s="10">
        <v>39993</v>
      </c>
      <c r="J61">
        <v>82</v>
      </c>
      <c r="K61" t="s">
        <v>1700</v>
      </c>
    </row>
    <row r="62" spans="1:11" x14ac:dyDescent="0.3">
      <c r="A62">
        <v>61</v>
      </c>
      <c r="B62" t="s">
        <v>1866</v>
      </c>
      <c r="C62" t="s">
        <v>1867</v>
      </c>
      <c r="D62" t="s">
        <v>1683</v>
      </c>
      <c r="E62" t="s">
        <v>1671</v>
      </c>
      <c r="F62">
        <v>60</v>
      </c>
      <c r="G62" t="s">
        <v>1868</v>
      </c>
      <c r="H62" t="s">
        <v>705</v>
      </c>
      <c r="I62" s="10">
        <v>39674</v>
      </c>
      <c r="J62">
        <v>58</v>
      </c>
      <c r="K62" t="s">
        <v>1700</v>
      </c>
    </row>
    <row r="63" spans="1:11" x14ac:dyDescent="0.3">
      <c r="A63">
        <v>62</v>
      </c>
      <c r="B63" t="s">
        <v>1869</v>
      </c>
      <c r="C63" t="s">
        <v>1870</v>
      </c>
      <c r="D63" t="s">
        <v>1683</v>
      </c>
      <c r="E63" t="s">
        <v>1671</v>
      </c>
      <c r="F63">
        <v>30</v>
      </c>
      <c r="G63" t="s">
        <v>1871</v>
      </c>
      <c r="H63" t="s">
        <v>1325</v>
      </c>
      <c r="I63" s="10">
        <v>39518</v>
      </c>
      <c r="J63">
        <v>45</v>
      </c>
      <c r="K63" t="s">
        <v>851</v>
      </c>
    </row>
    <row r="64" spans="1:11" x14ac:dyDescent="0.3">
      <c r="A64">
        <v>63</v>
      </c>
      <c r="B64" t="s">
        <v>1872</v>
      </c>
      <c r="C64" t="s">
        <v>1873</v>
      </c>
      <c r="D64" t="s">
        <v>1683</v>
      </c>
      <c r="E64" t="s">
        <v>1671</v>
      </c>
      <c r="F64">
        <v>30</v>
      </c>
      <c r="G64" t="s">
        <v>1874</v>
      </c>
      <c r="H64" t="s">
        <v>439</v>
      </c>
      <c r="I64" s="10">
        <v>40298</v>
      </c>
      <c r="J64">
        <v>68</v>
      </c>
      <c r="K64" t="s">
        <v>1700</v>
      </c>
    </row>
    <row r="65" spans="1:11" x14ac:dyDescent="0.3">
      <c r="A65">
        <v>64</v>
      </c>
      <c r="B65" t="s">
        <v>1875</v>
      </c>
      <c r="C65" t="s">
        <v>1876</v>
      </c>
      <c r="D65" t="s">
        <v>1733</v>
      </c>
      <c r="E65" t="s">
        <v>1671</v>
      </c>
      <c r="F65">
        <v>30</v>
      </c>
      <c r="G65" t="s">
        <v>1877</v>
      </c>
      <c r="H65" t="s">
        <v>1878</v>
      </c>
      <c r="I65" s="10">
        <v>39890</v>
      </c>
      <c r="J65">
        <v>77</v>
      </c>
      <c r="K65" t="s">
        <v>1673</v>
      </c>
    </row>
    <row r="66" spans="1:11" x14ac:dyDescent="0.3">
      <c r="A66">
        <v>65</v>
      </c>
      <c r="B66" t="s">
        <v>1879</v>
      </c>
      <c r="C66" t="s">
        <v>1880</v>
      </c>
      <c r="D66" t="s">
        <v>1670</v>
      </c>
      <c r="E66" t="s">
        <v>1671</v>
      </c>
      <c r="F66">
        <v>60</v>
      </c>
      <c r="G66" t="s">
        <v>1881</v>
      </c>
      <c r="H66" t="s">
        <v>553</v>
      </c>
      <c r="I66" s="10">
        <v>39796</v>
      </c>
      <c r="J66">
        <v>11</v>
      </c>
      <c r="K66" t="s">
        <v>1721</v>
      </c>
    </row>
    <row r="67" spans="1:11" x14ac:dyDescent="0.3">
      <c r="A67">
        <v>66</v>
      </c>
      <c r="B67" t="s">
        <v>1882</v>
      </c>
      <c r="C67" t="s">
        <v>1883</v>
      </c>
      <c r="D67" t="s">
        <v>1670</v>
      </c>
      <c r="E67" t="s">
        <v>1671</v>
      </c>
      <c r="F67">
        <v>30</v>
      </c>
      <c r="G67" t="s">
        <v>1884</v>
      </c>
      <c r="H67" t="s">
        <v>82</v>
      </c>
      <c r="I67" s="10">
        <v>40018</v>
      </c>
      <c r="J67">
        <v>48</v>
      </c>
      <c r="K67" t="s">
        <v>1696</v>
      </c>
    </row>
    <row r="68" spans="1:11" x14ac:dyDescent="0.3">
      <c r="A68">
        <v>67</v>
      </c>
      <c r="B68" t="s">
        <v>1885</v>
      </c>
      <c r="C68" t="s">
        <v>1886</v>
      </c>
      <c r="D68" t="s">
        <v>1670</v>
      </c>
      <c r="E68" t="s">
        <v>1671</v>
      </c>
      <c r="F68">
        <v>30</v>
      </c>
      <c r="G68" t="s">
        <v>1887</v>
      </c>
      <c r="H68" t="s">
        <v>99</v>
      </c>
      <c r="I68" s="10">
        <v>40318</v>
      </c>
      <c r="J68">
        <v>16</v>
      </c>
      <c r="K68" t="s">
        <v>1007</v>
      </c>
    </row>
    <row r="69" spans="1:11" x14ac:dyDescent="0.3">
      <c r="A69">
        <v>68</v>
      </c>
      <c r="B69" t="s">
        <v>1888</v>
      </c>
      <c r="C69" t="s">
        <v>1889</v>
      </c>
      <c r="D69" t="s">
        <v>1683</v>
      </c>
      <c r="E69" t="s">
        <v>1671</v>
      </c>
      <c r="F69">
        <v>30</v>
      </c>
      <c r="G69" t="s">
        <v>1890</v>
      </c>
      <c r="H69" t="s">
        <v>526</v>
      </c>
      <c r="I69" s="10">
        <v>39895</v>
      </c>
      <c r="J69">
        <v>27</v>
      </c>
      <c r="K69" t="s">
        <v>1677</v>
      </c>
    </row>
    <row r="70" spans="1:11" x14ac:dyDescent="0.3">
      <c r="A70">
        <v>69</v>
      </c>
      <c r="B70" t="s">
        <v>1891</v>
      </c>
      <c r="C70" t="s">
        <v>1764</v>
      </c>
      <c r="D70" t="s">
        <v>1670</v>
      </c>
      <c r="E70" t="s">
        <v>1671</v>
      </c>
      <c r="F70">
        <v>60</v>
      </c>
      <c r="G70" t="s">
        <v>1892</v>
      </c>
      <c r="H70" t="s">
        <v>10</v>
      </c>
      <c r="I70" s="10">
        <v>39817</v>
      </c>
      <c r="J70">
        <v>62</v>
      </c>
      <c r="K70" t="s">
        <v>1673</v>
      </c>
    </row>
    <row r="71" spans="1:11" x14ac:dyDescent="0.3">
      <c r="A71">
        <v>70</v>
      </c>
      <c r="B71" t="s">
        <v>1893</v>
      </c>
      <c r="C71" t="s">
        <v>1894</v>
      </c>
      <c r="D71" t="s">
        <v>1670</v>
      </c>
      <c r="E71" t="s">
        <v>1671</v>
      </c>
      <c r="F71">
        <v>60</v>
      </c>
      <c r="G71" t="s">
        <v>1895</v>
      </c>
      <c r="H71" t="s">
        <v>226</v>
      </c>
      <c r="I71" s="10">
        <v>39692</v>
      </c>
      <c r="J71">
        <v>35</v>
      </c>
      <c r="K71" t="s">
        <v>1696</v>
      </c>
    </row>
    <row r="72" spans="1:11" x14ac:dyDescent="0.3">
      <c r="A72">
        <v>71</v>
      </c>
      <c r="B72" t="s">
        <v>1896</v>
      </c>
      <c r="C72" t="s">
        <v>1897</v>
      </c>
      <c r="D72" t="s">
        <v>1670</v>
      </c>
      <c r="E72" t="s">
        <v>1671</v>
      </c>
      <c r="F72">
        <v>30</v>
      </c>
      <c r="G72" t="s">
        <v>1898</v>
      </c>
      <c r="H72" t="s">
        <v>153</v>
      </c>
      <c r="I72" s="10">
        <v>40042</v>
      </c>
      <c r="J72">
        <v>89</v>
      </c>
      <c r="K72" t="s">
        <v>1692</v>
      </c>
    </row>
    <row r="73" spans="1:11" x14ac:dyDescent="0.3">
      <c r="A73">
        <v>72</v>
      </c>
      <c r="B73" t="s">
        <v>1899</v>
      </c>
      <c r="C73" t="s">
        <v>1900</v>
      </c>
      <c r="D73" t="s">
        <v>1683</v>
      </c>
      <c r="E73" t="s">
        <v>1671</v>
      </c>
      <c r="F73">
        <v>30</v>
      </c>
      <c r="G73" t="s">
        <v>1901</v>
      </c>
      <c r="H73" t="s">
        <v>1435</v>
      </c>
      <c r="I73" s="10">
        <v>40216</v>
      </c>
      <c r="J73">
        <v>22</v>
      </c>
      <c r="K73" t="s">
        <v>1721</v>
      </c>
    </row>
    <row r="74" spans="1:11" x14ac:dyDescent="0.3">
      <c r="A74">
        <v>73</v>
      </c>
      <c r="B74" t="s">
        <v>1902</v>
      </c>
      <c r="C74" t="s">
        <v>1903</v>
      </c>
      <c r="D74" t="s">
        <v>1683</v>
      </c>
      <c r="E74" t="s">
        <v>1671</v>
      </c>
      <c r="F74">
        <v>60</v>
      </c>
      <c r="G74" t="s">
        <v>1904</v>
      </c>
      <c r="H74" t="s">
        <v>786</v>
      </c>
      <c r="I74" s="10">
        <v>39470</v>
      </c>
      <c r="J74">
        <v>34</v>
      </c>
      <c r="K74" t="s">
        <v>1673</v>
      </c>
    </row>
    <row r="75" spans="1:11" x14ac:dyDescent="0.3">
      <c r="A75">
        <v>74</v>
      </c>
      <c r="B75" t="s">
        <v>1905</v>
      </c>
      <c r="C75" t="s">
        <v>1906</v>
      </c>
      <c r="D75" t="s">
        <v>1670</v>
      </c>
      <c r="E75" t="s">
        <v>1671</v>
      </c>
      <c r="F75">
        <v>30</v>
      </c>
      <c r="G75" t="s">
        <v>1907</v>
      </c>
      <c r="H75" t="s">
        <v>715</v>
      </c>
      <c r="I75" s="10">
        <v>40365</v>
      </c>
      <c r="J75">
        <v>56</v>
      </c>
      <c r="K75" t="s">
        <v>1692</v>
      </c>
    </row>
    <row r="76" spans="1:11" x14ac:dyDescent="0.3">
      <c r="A76">
        <v>75</v>
      </c>
      <c r="B76" t="s">
        <v>1908</v>
      </c>
      <c r="C76" t="s">
        <v>1909</v>
      </c>
      <c r="D76" t="s">
        <v>1670</v>
      </c>
      <c r="E76" t="s">
        <v>1671</v>
      </c>
      <c r="F76">
        <v>60</v>
      </c>
      <c r="G76" t="s">
        <v>1910</v>
      </c>
      <c r="H76" t="s">
        <v>757</v>
      </c>
      <c r="I76" s="10">
        <v>39656</v>
      </c>
      <c r="J76">
        <v>88</v>
      </c>
      <c r="K76" t="s">
        <v>1007</v>
      </c>
    </row>
    <row r="77" spans="1:11" x14ac:dyDescent="0.3">
      <c r="A77">
        <v>76</v>
      </c>
      <c r="B77" t="s">
        <v>1911</v>
      </c>
      <c r="C77" t="s">
        <v>1912</v>
      </c>
      <c r="D77" t="s">
        <v>1670</v>
      </c>
      <c r="E77" t="s">
        <v>1671</v>
      </c>
      <c r="F77">
        <v>60</v>
      </c>
      <c r="G77" t="s">
        <v>1913</v>
      </c>
      <c r="H77" t="s">
        <v>1045</v>
      </c>
      <c r="I77" s="10">
        <v>40324</v>
      </c>
      <c r="J77">
        <v>58</v>
      </c>
      <c r="K77" t="s">
        <v>1692</v>
      </c>
    </row>
    <row r="78" spans="1:11" x14ac:dyDescent="0.3">
      <c r="A78">
        <v>77</v>
      </c>
      <c r="B78" t="s">
        <v>1914</v>
      </c>
      <c r="C78" t="s">
        <v>1915</v>
      </c>
      <c r="D78" t="s">
        <v>1683</v>
      </c>
      <c r="E78" t="s">
        <v>1671</v>
      </c>
      <c r="F78">
        <v>30</v>
      </c>
      <c r="G78" t="s">
        <v>1916</v>
      </c>
      <c r="H78" t="s">
        <v>585</v>
      </c>
      <c r="I78" s="10">
        <v>39805</v>
      </c>
      <c r="J78">
        <v>89</v>
      </c>
      <c r="K78" t="s">
        <v>1700</v>
      </c>
    </row>
    <row r="79" spans="1:11" x14ac:dyDescent="0.3">
      <c r="A79">
        <v>78</v>
      </c>
      <c r="B79" t="s">
        <v>1917</v>
      </c>
      <c r="C79" t="s">
        <v>1918</v>
      </c>
      <c r="D79" t="s">
        <v>1733</v>
      </c>
      <c r="E79" t="s">
        <v>1671</v>
      </c>
      <c r="F79">
        <v>30</v>
      </c>
      <c r="G79" t="s">
        <v>1919</v>
      </c>
      <c r="H79" t="s">
        <v>143</v>
      </c>
      <c r="I79" s="10">
        <v>39565</v>
      </c>
      <c r="J79">
        <v>39</v>
      </c>
      <c r="K79" t="s">
        <v>851</v>
      </c>
    </row>
    <row r="80" spans="1:11" x14ac:dyDescent="0.3">
      <c r="A80">
        <v>79</v>
      </c>
      <c r="B80" t="s">
        <v>1920</v>
      </c>
      <c r="C80" t="s">
        <v>1921</v>
      </c>
      <c r="D80" t="s">
        <v>1670</v>
      </c>
      <c r="E80" t="s">
        <v>1671</v>
      </c>
      <c r="F80">
        <v>90</v>
      </c>
      <c r="G80" t="s">
        <v>1922</v>
      </c>
      <c r="H80" t="s">
        <v>99</v>
      </c>
      <c r="I80" s="10">
        <v>40389</v>
      </c>
      <c r="J80">
        <v>27</v>
      </c>
      <c r="K80" t="s">
        <v>1707</v>
      </c>
    </row>
    <row r="81" spans="1:11" x14ac:dyDescent="0.3">
      <c r="A81">
        <v>80</v>
      </c>
      <c r="B81" t="s">
        <v>1923</v>
      </c>
      <c r="C81" t="s">
        <v>1924</v>
      </c>
      <c r="D81" t="s">
        <v>1683</v>
      </c>
      <c r="E81" t="s">
        <v>1671</v>
      </c>
      <c r="F81">
        <v>30</v>
      </c>
      <c r="G81" t="s">
        <v>1925</v>
      </c>
      <c r="H81" t="s">
        <v>1486</v>
      </c>
      <c r="I81" s="10">
        <v>39501</v>
      </c>
      <c r="J81">
        <v>81</v>
      </c>
      <c r="K81" t="s">
        <v>1673</v>
      </c>
    </row>
    <row r="82" spans="1:11" x14ac:dyDescent="0.3">
      <c r="A82">
        <v>81</v>
      </c>
      <c r="B82" t="s">
        <v>1926</v>
      </c>
      <c r="C82" t="s">
        <v>1927</v>
      </c>
      <c r="D82" t="s">
        <v>1683</v>
      </c>
      <c r="E82" t="s">
        <v>1671</v>
      </c>
      <c r="F82">
        <v>60</v>
      </c>
      <c r="G82" t="s">
        <v>1928</v>
      </c>
      <c r="H82" t="s">
        <v>1516</v>
      </c>
      <c r="I82" s="10">
        <v>40452</v>
      </c>
      <c r="J82">
        <v>80</v>
      </c>
      <c r="K82" t="s">
        <v>1707</v>
      </c>
    </row>
    <row r="83" spans="1:11" x14ac:dyDescent="0.3">
      <c r="A83">
        <v>82</v>
      </c>
      <c r="B83" t="s">
        <v>1929</v>
      </c>
      <c r="C83" t="s">
        <v>1669</v>
      </c>
      <c r="D83" t="s">
        <v>1670</v>
      </c>
      <c r="E83" t="s">
        <v>1671</v>
      </c>
      <c r="F83">
        <v>30</v>
      </c>
      <c r="G83" t="s">
        <v>1930</v>
      </c>
      <c r="H83" t="s">
        <v>1807</v>
      </c>
      <c r="I83" s="10">
        <v>39837</v>
      </c>
      <c r="J83">
        <v>36</v>
      </c>
      <c r="K83" t="s">
        <v>1721</v>
      </c>
    </row>
    <row r="84" spans="1:11" x14ac:dyDescent="0.3">
      <c r="A84">
        <v>83</v>
      </c>
      <c r="B84" t="s">
        <v>1931</v>
      </c>
      <c r="C84" t="s">
        <v>1932</v>
      </c>
      <c r="D84" t="s">
        <v>1670</v>
      </c>
      <c r="E84" t="s">
        <v>1671</v>
      </c>
      <c r="F84">
        <v>90</v>
      </c>
      <c r="G84" t="s">
        <v>1933</v>
      </c>
      <c r="H84" t="s">
        <v>1652</v>
      </c>
      <c r="I84" s="10">
        <v>39585</v>
      </c>
      <c r="J84">
        <v>81</v>
      </c>
      <c r="K84" t="s">
        <v>1673</v>
      </c>
    </row>
    <row r="85" spans="1:11" x14ac:dyDescent="0.3">
      <c r="A85">
        <v>84</v>
      </c>
      <c r="B85" t="s">
        <v>1934</v>
      </c>
      <c r="C85" t="s">
        <v>1935</v>
      </c>
      <c r="D85" t="s">
        <v>1733</v>
      </c>
      <c r="E85" t="s">
        <v>1936</v>
      </c>
      <c r="F85">
        <v>90</v>
      </c>
      <c r="G85" t="s">
        <v>1937</v>
      </c>
      <c r="H85" t="s">
        <v>1938</v>
      </c>
      <c r="I85" s="10">
        <v>39581</v>
      </c>
      <c r="J85">
        <v>41</v>
      </c>
      <c r="K85" t="s">
        <v>851</v>
      </c>
    </row>
    <row r="86" spans="1:11" x14ac:dyDescent="0.3">
      <c r="A86">
        <v>85</v>
      </c>
      <c r="B86" t="s">
        <v>1939</v>
      </c>
      <c r="C86" t="s">
        <v>1940</v>
      </c>
      <c r="D86" t="s">
        <v>1670</v>
      </c>
      <c r="E86" t="s">
        <v>1671</v>
      </c>
      <c r="F86">
        <v>90</v>
      </c>
      <c r="G86" t="s">
        <v>1941</v>
      </c>
      <c r="H86" t="s">
        <v>1500</v>
      </c>
      <c r="I86" s="10">
        <v>40166</v>
      </c>
      <c r="J86">
        <v>96</v>
      </c>
      <c r="K86" t="s">
        <v>1673</v>
      </c>
    </row>
    <row r="87" spans="1:11" x14ac:dyDescent="0.3">
      <c r="A87">
        <v>86</v>
      </c>
      <c r="B87" t="s">
        <v>1942</v>
      </c>
      <c r="C87" t="s">
        <v>1723</v>
      </c>
      <c r="D87" t="s">
        <v>1683</v>
      </c>
      <c r="E87" t="s">
        <v>1671</v>
      </c>
      <c r="F87">
        <v>90</v>
      </c>
      <c r="G87" t="s">
        <v>1943</v>
      </c>
      <c r="H87" t="s">
        <v>736</v>
      </c>
      <c r="I87" s="10">
        <v>40522</v>
      </c>
      <c r="J87">
        <v>77</v>
      </c>
      <c r="K87" t="s">
        <v>1707</v>
      </c>
    </row>
    <row r="88" spans="1:11" x14ac:dyDescent="0.3">
      <c r="A88">
        <v>87</v>
      </c>
      <c r="B88" t="s">
        <v>1944</v>
      </c>
      <c r="C88" t="s">
        <v>1945</v>
      </c>
      <c r="D88" t="s">
        <v>1946</v>
      </c>
      <c r="E88" t="s">
        <v>1671</v>
      </c>
      <c r="F88">
        <v>60</v>
      </c>
      <c r="G88" t="s">
        <v>1947</v>
      </c>
      <c r="H88" t="s">
        <v>78</v>
      </c>
      <c r="I88" s="10">
        <v>40015</v>
      </c>
      <c r="J88">
        <v>43</v>
      </c>
      <c r="K88" t="s">
        <v>1692</v>
      </c>
    </row>
    <row r="89" spans="1:11" x14ac:dyDescent="0.3">
      <c r="A89">
        <v>88</v>
      </c>
      <c r="B89" t="s">
        <v>1948</v>
      </c>
      <c r="C89" t="s">
        <v>1949</v>
      </c>
      <c r="D89" t="s">
        <v>1683</v>
      </c>
      <c r="E89" t="s">
        <v>1671</v>
      </c>
      <c r="F89">
        <v>30</v>
      </c>
      <c r="G89" t="s">
        <v>1950</v>
      </c>
      <c r="H89" t="s">
        <v>1336</v>
      </c>
      <c r="I89" s="10">
        <v>40017</v>
      </c>
      <c r="J89">
        <v>36</v>
      </c>
      <c r="K89" t="s">
        <v>1696</v>
      </c>
    </row>
    <row r="90" spans="1:11" x14ac:dyDescent="0.3">
      <c r="A90">
        <v>89</v>
      </c>
      <c r="B90" t="s">
        <v>1951</v>
      </c>
      <c r="C90" t="s">
        <v>1952</v>
      </c>
      <c r="D90" t="s">
        <v>1683</v>
      </c>
      <c r="E90" t="s">
        <v>1671</v>
      </c>
      <c r="F90">
        <v>60</v>
      </c>
      <c r="G90" t="s">
        <v>1953</v>
      </c>
      <c r="H90" t="s">
        <v>1336</v>
      </c>
      <c r="I90" s="10">
        <v>39569</v>
      </c>
      <c r="J90">
        <v>19</v>
      </c>
      <c r="K90" t="s">
        <v>1707</v>
      </c>
    </row>
    <row r="91" spans="1:11" x14ac:dyDescent="0.3">
      <c r="A91">
        <v>90</v>
      </c>
      <c r="B91" t="s">
        <v>1954</v>
      </c>
      <c r="C91" t="s">
        <v>1955</v>
      </c>
      <c r="D91" t="s">
        <v>1683</v>
      </c>
      <c r="E91" t="s">
        <v>1671</v>
      </c>
      <c r="F91">
        <v>90</v>
      </c>
      <c r="G91" t="s">
        <v>1956</v>
      </c>
      <c r="H91" t="s">
        <v>1957</v>
      </c>
      <c r="I91" s="10">
        <v>40500</v>
      </c>
      <c r="J91">
        <v>20</v>
      </c>
      <c r="K91" t="s">
        <v>1692</v>
      </c>
    </row>
    <row r="92" spans="1:11" x14ac:dyDescent="0.3">
      <c r="A92">
        <v>91</v>
      </c>
      <c r="B92" t="s">
        <v>1958</v>
      </c>
      <c r="C92" t="s">
        <v>1959</v>
      </c>
      <c r="D92" t="s">
        <v>1683</v>
      </c>
      <c r="E92" t="s">
        <v>1671</v>
      </c>
      <c r="F92">
        <v>60</v>
      </c>
      <c r="G92" t="s">
        <v>1960</v>
      </c>
      <c r="H92" t="s">
        <v>592</v>
      </c>
      <c r="I92" s="10">
        <v>39468</v>
      </c>
      <c r="J92">
        <v>67</v>
      </c>
      <c r="K92" t="s">
        <v>1772</v>
      </c>
    </row>
    <row r="93" spans="1:11" x14ac:dyDescent="0.3">
      <c r="A93">
        <v>92</v>
      </c>
      <c r="B93" t="s">
        <v>1961</v>
      </c>
      <c r="C93" t="s">
        <v>1962</v>
      </c>
      <c r="D93" t="s">
        <v>1683</v>
      </c>
      <c r="E93" t="s">
        <v>1671</v>
      </c>
      <c r="F93">
        <v>60</v>
      </c>
      <c r="G93" t="s">
        <v>1963</v>
      </c>
      <c r="H93" t="s">
        <v>1964</v>
      </c>
      <c r="I93" s="10">
        <v>39527</v>
      </c>
      <c r="J93">
        <v>67</v>
      </c>
      <c r="K93" t="s">
        <v>1707</v>
      </c>
    </row>
    <row r="94" spans="1:11" x14ac:dyDescent="0.3">
      <c r="A94">
        <v>93</v>
      </c>
      <c r="B94" t="s">
        <v>1965</v>
      </c>
      <c r="C94" t="s">
        <v>1788</v>
      </c>
      <c r="D94" t="s">
        <v>1670</v>
      </c>
      <c r="E94" t="s">
        <v>1671</v>
      </c>
      <c r="F94">
        <v>60</v>
      </c>
      <c r="G94" t="s">
        <v>1966</v>
      </c>
      <c r="H94" t="s">
        <v>651</v>
      </c>
      <c r="I94" s="10">
        <v>39508</v>
      </c>
      <c r="J94">
        <v>64</v>
      </c>
      <c r="K94" t="s">
        <v>1700</v>
      </c>
    </row>
    <row r="95" spans="1:11" x14ac:dyDescent="0.3">
      <c r="A95">
        <v>94</v>
      </c>
      <c r="B95" t="s">
        <v>1967</v>
      </c>
      <c r="C95" t="s">
        <v>1968</v>
      </c>
      <c r="D95" t="s">
        <v>1683</v>
      </c>
      <c r="E95" t="s">
        <v>1671</v>
      </c>
      <c r="F95">
        <v>60</v>
      </c>
      <c r="G95" t="s">
        <v>1969</v>
      </c>
      <c r="H95" t="s">
        <v>6</v>
      </c>
      <c r="I95" s="10">
        <v>39833</v>
      </c>
      <c r="J95">
        <v>97</v>
      </c>
      <c r="K95" t="s">
        <v>1677</v>
      </c>
    </row>
    <row r="96" spans="1:11" x14ac:dyDescent="0.3">
      <c r="A96">
        <v>95</v>
      </c>
      <c r="B96" t="s">
        <v>1970</v>
      </c>
      <c r="C96" t="s">
        <v>1971</v>
      </c>
      <c r="E96" t="s">
        <v>1671</v>
      </c>
      <c r="F96">
        <v>90</v>
      </c>
      <c r="G96" t="s">
        <v>1972</v>
      </c>
      <c r="H96" t="s">
        <v>703</v>
      </c>
      <c r="I96" s="10">
        <v>40064</v>
      </c>
      <c r="J96">
        <v>24</v>
      </c>
      <c r="K96" t="s">
        <v>1007</v>
      </c>
    </row>
    <row r="97" spans="1:11" x14ac:dyDescent="0.3">
      <c r="A97">
        <v>96</v>
      </c>
      <c r="B97" t="s">
        <v>1973</v>
      </c>
      <c r="C97" t="s">
        <v>1974</v>
      </c>
      <c r="D97" t="s">
        <v>1733</v>
      </c>
      <c r="E97" t="s">
        <v>1671</v>
      </c>
      <c r="F97">
        <v>60</v>
      </c>
      <c r="G97" t="s">
        <v>1975</v>
      </c>
      <c r="H97" t="s">
        <v>512</v>
      </c>
      <c r="I97" s="10">
        <v>39927</v>
      </c>
      <c r="J97">
        <v>87</v>
      </c>
      <c r="K97" t="s">
        <v>1707</v>
      </c>
    </row>
    <row r="98" spans="1:11" x14ac:dyDescent="0.3">
      <c r="A98">
        <v>97</v>
      </c>
      <c r="B98" t="s">
        <v>1976</v>
      </c>
      <c r="C98" t="s">
        <v>1977</v>
      </c>
      <c r="D98" t="s">
        <v>1670</v>
      </c>
      <c r="E98" t="s">
        <v>1671</v>
      </c>
      <c r="F98">
        <v>30</v>
      </c>
      <c r="G98" t="s">
        <v>1978</v>
      </c>
      <c r="H98" t="s">
        <v>270</v>
      </c>
      <c r="I98" s="10">
        <v>40500</v>
      </c>
      <c r="J98">
        <v>41</v>
      </c>
      <c r="K98" t="s">
        <v>1707</v>
      </c>
    </row>
    <row r="99" spans="1:11" x14ac:dyDescent="0.3">
      <c r="A99">
        <v>98</v>
      </c>
      <c r="B99" t="s">
        <v>1979</v>
      </c>
      <c r="C99" t="s">
        <v>1980</v>
      </c>
      <c r="D99" t="s">
        <v>1683</v>
      </c>
      <c r="E99" t="s">
        <v>1671</v>
      </c>
      <c r="F99">
        <v>90</v>
      </c>
      <c r="G99" t="s">
        <v>1981</v>
      </c>
      <c r="H99" t="s">
        <v>1982</v>
      </c>
      <c r="I99" s="10">
        <v>40312</v>
      </c>
      <c r="J99">
        <v>68</v>
      </c>
      <c r="K99" t="s">
        <v>1007</v>
      </c>
    </row>
    <row r="100" spans="1:11" x14ac:dyDescent="0.3">
      <c r="A100">
        <v>99</v>
      </c>
      <c r="B100" t="s">
        <v>1983</v>
      </c>
      <c r="C100" t="s">
        <v>1984</v>
      </c>
      <c r="D100" t="s">
        <v>1670</v>
      </c>
      <c r="E100" t="s">
        <v>1671</v>
      </c>
      <c r="F100">
        <v>30</v>
      </c>
      <c r="G100" t="s">
        <v>1985</v>
      </c>
      <c r="H100" t="s">
        <v>1642</v>
      </c>
      <c r="I100" s="10">
        <v>40037</v>
      </c>
      <c r="J100">
        <v>47</v>
      </c>
      <c r="K100" t="s">
        <v>851</v>
      </c>
    </row>
    <row r="101" spans="1:11" x14ac:dyDescent="0.3">
      <c r="A101">
        <v>100</v>
      </c>
      <c r="B101" t="s">
        <v>1986</v>
      </c>
      <c r="C101" t="s">
        <v>1987</v>
      </c>
      <c r="D101" t="s">
        <v>1683</v>
      </c>
      <c r="E101" t="s">
        <v>1671</v>
      </c>
      <c r="F101">
        <v>90</v>
      </c>
      <c r="G101" t="s">
        <v>1988</v>
      </c>
      <c r="H101" t="s">
        <v>214</v>
      </c>
      <c r="I101" s="10">
        <v>40107</v>
      </c>
      <c r="J101">
        <v>51</v>
      </c>
      <c r="K101" t="s">
        <v>1700</v>
      </c>
    </row>
    <row r="102" spans="1:11" x14ac:dyDescent="0.3">
      <c r="A102">
        <v>101</v>
      </c>
      <c r="B102" t="s">
        <v>1989</v>
      </c>
      <c r="C102" t="s">
        <v>1990</v>
      </c>
      <c r="D102" t="s">
        <v>1670</v>
      </c>
      <c r="E102" t="s">
        <v>1671</v>
      </c>
      <c r="F102">
        <v>60</v>
      </c>
      <c r="G102" t="s">
        <v>1991</v>
      </c>
      <c r="H102" t="s">
        <v>831</v>
      </c>
      <c r="I102" s="10">
        <v>40000</v>
      </c>
      <c r="J102">
        <v>97</v>
      </c>
      <c r="K102" t="s">
        <v>851</v>
      </c>
    </row>
    <row r="103" spans="1:11" x14ac:dyDescent="0.3">
      <c r="A103">
        <v>102</v>
      </c>
      <c r="B103" t="s">
        <v>1992</v>
      </c>
      <c r="C103" t="s">
        <v>1993</v>
      </c>
      <c r="D103" t="s">
        <v>1683</v>
      </c>
      <c r="E103" t="s">
        <v>1671</v>
      </c>
      <c r="F103">
        <v>90</v>
      </c>
      <c r="G103" t="s">
        <v>1994</v>
      </c>
      <c r="H103" t="s">
        <v>103</v>
      </c>
      <c r="I103" s="10">
        <v>40526</v>
      </c>
      <c r="J103">
        <v>70</v>
      </c>
      <c r="K103" t="s">
        <v>1696</v>
      </c>
    </row>
    <row r="104" spans="1:11" x14ac:dyDescent="0.3">
      <c r="A104">
        <v>103</v>
      </c>
      <c r="B104" t="s">
        <v>1995</v>
      </c>
      <c r="C104" t="s">
        <v>1996</v>
      </c>
      <c r="D104" t="s">
        <v>1670</v>
      </c>
      <c r="E104" t="s">
        <v>1671</v>
      </c>
      <c r="F104">
        <v>90</v>
      </c>
      <c r="G104" t="s">
        <v>1997</v>
      </c>
      <c r="H104" t="s">
        <v>539</v>
      </c>
      <c r="I104" s="10">
        <v>39760</v>
      </c>
      <c r="J104">
        <v>83</v>
      </c>
      <c r="K104" t="s">
        <v>1007</v>
      </c>
    </row>
    <row r="105" spans="1:11" x14ac:dyDescent="0.3">
      <c r="A105">
        <v>104</v>
      </c>
      <c r="B105" t="s">
        <v>1998</v>
      </c>
      <c r="C105" t="s">
        <v>1909</v>
      </c>
      <c r="D105" t="s">
        <v>1683</v>
      </c>
      <c r="E105" t="s">
        <v>1671</v>
      </c>
      <c r="F105">
        <v>60</v>
      </c>
      <c r="G105" t="s">
        <v>1999</v>
      </c>
      <c r="H105" t="s">
        <v>1634</v>
      </c>
      <c r="I105" s="10">
        <v>39862</v>
      </c>
      <c r="J105">
        <v>63</v>
      </c>
      <c r="K105" t="s">
        <v>1707</v>
      </c>
    </row>
    <row r="106" spans="1:11" x14ac:dyDescent="0.3">
      <c r="A106">
        <v>105</v>
      </c>
      <c r="B106" t="s">
        <v>2000</v>
      </c>
      <c r="C106" t="s">
        <v>2001</v>
      </c>
      <c r="D106" t="s">
        <v>1670</v>
      </c>
      <c r="E106" t="s">
        <v>1671</v>
      </c>
      <c r="F106">
        <v>60</v>
      </c>
      <c r="G106" t="s">
        <v>2002</v>
      </c>
      <c r="H106" t="s">
        <v>2003</v>
      </c>
      <c r="I106" s="10">
        <v>39523</v>
      </c>
      <c r="J106">
        <v>67</v>
      </c>
      <c r="K106" t="s">
        <v>1696</v>
      </c>
    </row>
    <row r="107" spans="1:11" x14ac:dyDescent="0.3">
      <c r="A107">
        <v>106</v>
      </c>
      <c r="B107" t="s">
        <v>2004</v>
      </c>
      <c r="C107" t="s">
        <v>2005</v>
      </c>
      <c r="D107" t="s">
        <v>1683</v>
      </c>
      <c r="E107" t="s">
        <v>1671</v>
      </c>
      <c r="F107">
        <v>90</v>
      </c>
      <c r="G107" t="s">
        <v>2006</v>
      </c>
      <c r="H107" t="s">
        <v>688</v>
      </c>
      <c r="I107" s="10">
        <v>39698</v>
      </c>
      <c r="J107">
        <v>65</v>
      </c>
      <c r="K107" t="s">
        <v>1707</v>
      </c>
    </row>
    <row r="108" spans="1:11" x14ac:dyDescent="0.3">
      <c r="A108">
        <v>107</v>
      </c>
      <c r="B108" t="s">
        <v>2007</v>
      </c>
      <c r="C108" t="s">
        <v>2008</v>
      </c>
      <c r="D108" t="s">
        <v>1670</v>
      </c>
      <c r="E108" t="s">
        <v>1671</v>
      </c>
      <c r="F108">
        <v>30</v>
      </c>
      <c r="G108" t="s">
        <v>2009</v>
      </c>
      <c r="H108" t="s">
        <v>2010</v>
      </c>
      <c r="I108" s="10">
        <v>40106</v>
      </c>
      <c r="J108">
        <v>45</v>
      </c>
      <c r="K108" t="s">
        <v>1007</v>
      </c>
    </row>
    <row r="109" spans="1:11" x14ac:dyDescent="0.3">
      <c r="A109">
        <v>108</v>
      </c>
      <c r="B109" t="s">
        <v>2011</v>
      </c>
      <c r="C109" t="s">
        <v>1718</v>
      </c>
      <c r="D109" t="s">
        <v>1683</v>
      </c>
      <c r="E109" t="s">
        <v>1671</v>
      </c>
      <c r="F109">
        <v>90</v>
      </c>
      <c r="G109" t="s">
        <v>2012</v>
      </c>
      <c r="H109" t="s">
        <v>2013</v>
      </c>
      <c r="I109" s="10">
        <v>40443</v>
      </c>
      <c r="J109">
        <v>33</v>
      </c>
      <c r="K109" t="s">
        <v>1721</v>
      </c>
    </row>
    <row r="110" spans="1:11" x14ac:dyDescent="0.3">
      <c r="A110">
        <v>109</v>
      </c>
      <c r="B110" t="s">
        <v>2014</v>
      </c>
      <c r="C110" t="s">
        <v>2015</v>
      </c>
      <c r="D110" t="s">
        <v>1670</v>
      </c>
      <c r="E110" t="s">
        <v>1671</v>
      </c>
      <c r="F110">
        <v>30</v>
      </c>
      <c r="G110" t="s">
        <v>2016</v>
      </c>
      <c r="H110" t="s">
        <v>2017</v>
      </c>
      <c r="I110" s="10">
        <v>39705</v>
      </c>
      <c r="J110">
        <v>28</v>
      </c>
      <c r="K110" t="s">
        <v>1007</v>
      </c>
    </row>
    <row r="111" spans="1:11" x14ac:dyDescent="0.3">
      <c r="A111">
        <v>110</v>
      </c>
      <c r="B111" t="s">
        <v>2018</v>
      </c>
      <c r="C111" t="s">
        <v>2019</v>
      </c>
      <c r="D111" t="s">
        <v>1683</v>
      </c>
      <c r="E111" t="s">
        <v>1671</v>
      </c>
      <c r="F111">
        <v>60</v>
      </c>
      <c r="G111" t="s">
        <v>2020</v>
      </c>
      <c r="H111" t="s">
        <v>1609</v>
      </c>
      <c r="I111" s="10">
        <v>40423</v>
      </c>
      <c r="J111">
        <v>92</v>
      </c>
      <c r="K111" t="s">
        <v>1673</v>
      </c>
    </row>
    <row r="112" spans="1:11" x14ac:dyDescent="0.3">
      <c r="A112">
        <v>111</v>
      </c>
      <c r="B112" t="s">
        <v>2021</v>
      </c>
      <c r="C112" t="s">
        <v>2022</v>
      </c>
      <c r="D112" t="s">
        <v>1683</v>
      </c>
      <c r="E112" t="s">
        <v>1671</v>
      </c>
      <c r="F112">
        <v>60</v>
      </c>
      <c r="G112" t="s">
        <v>2023</v>
      </c>
      <c r="H112" t="s">
        <v>1451</v>
      </c>
      <c r="I112" s="10">
        <v>39700</v>
      </c>
      <c r="J112">
        <v>57</v>
      </c>
      <c r="K112" t="s">
        <v>1007</v>
      </c>
    </row>
    <row r="113" spans="1:11" x14ac:dyDescent="0.3">
      <c r="A113">
        <v>112</v>
      </c>
      <c r="B113" t="s">
        <v>2024</v>
      </c>
      <c r="C113" t="s">
        <v>2025</v>
      </c>
      <c r="D113" t="s">
        <v>1670</v>
      </c>
      <c r="E113" t="s">
        <v>1671</v>
      </c>
      <c r="F113">
        <v>60</v>
      </c>
      <c r="G113" t="s">
        <v>2026</v>
      </c>
      <c r="H113" t="s">
        <v>61</v>
      </c>
      <c r="I113" s="10">
        <v>39627</v>
      </c>
      <c r="J113">
        <v>17</v>
      </c>
      <c r="K113" t="s">
        <v>1772</v>
      </c>
    </row>
    <row r="114" spans="1:11" x14ac:dyDescent="0.3">
      <c r="A114">
        <v>113</v>
      </c>
      <c r="B114" t="s">
        <v>2027</v>
      </c>
      <c r="C114" t="s">
        <v>567</v>
      </c>
      <c r="D114" t="s">
        <v>1683</v>
      </c>
      <c r="E114" t="s">
        <v>1671</v>
      </c>
      <c r="F114">
        <v>30</v>
      </c>
      <c r="G114" t="s">
        <v>2028</v>
      </c>
      <c r="H114" t="s">
        <v>143</v>
      </c>
      <c r="I114" s="10">
        <v>39767</v>
      </c>
      <c r="J114">
        <v>41</v>
      </c>
      <c r="K114" t="s">
        <v>1707</v>
      </c>
    </row>
    <row r="115" spans="1:11" x14ac:dyDescent="0.3">
      <c r="A115">
        <v>114</v>
      </c>
      <c r="B115" t="s">
        <v>2029</v>
      </c>
      <c r="C115" t="s">
        <v>2030</v>
      </c>
      <c r="D115" t="s">
        <v>1733</v>
      </c>
      <c r="E115" t="s">
        <v>1671</v>
      </c>
      <c r="F115">
        <v>90</v>
      </c>
      <c r="G115" t="s">
        <v>2031</v>
      </c>
      <c r="H115" t="s">
        <v>801</v>
      </c>
      <c r="I115" s="10">
        <v>40451</v>
      </c>
      <c r="J115">
        <v>19</v>
      </c>
      <c r="K115" t="s">
        <v>1721</v>
      </c>
    </row>
    <row r="116" spans="1:11" x14ac:dyDescent="0.3">
      <c r="A116">
        <v>115</v>
      </c>
      <c r="B116" t="s">
        <v>2032</v>
      </c>
      <c r="C116" t="s">
        <v>2033</v>
      </c>
      <c r="D116" t="s">
        <v>1670</v>
      </c>
      <c r="E116" t="s">
        <v>1671</v>
      </c>
      <c r="F116">
        <v>60</v>
      </c>
      <c r="G116" t="s">
        <v>2034</v>
      </c>
      <c r="H116" t="s">
        <v>2035</v>
      </c>
      <c r="I116" s="10">
        <v>39859</v>
      </c>
      <c r="J116">
        <v>11</v>
      </c>
      <c r="K116" t="s">
        <v>1673</v>
      </c>
    </row>
    <row r="117" spans="1:11" x14ac:dyDescent="0.3">
      <c r="A117">
        <v>116</v>
      </c>
      <c r="B117" t="s">
        <v>2036</v>
      </c>
      <c r="C117" t="s">
        <v>2037</v>
      </c>
      <c r="D117" t="s">
        <v>1683</v>
      </c>
      <c r="E117" t="s">
        <v>1671</v>
      </c>
      <c r="F117">
        <v>30</v>
      </c>
      <c r="G117" t="s">
        <v>2038</v>
      </c>
      <c r="H117" t="s">
        <v>133</v>
      </c>
      <c r="I117" s="10">
        <v>39932</v>
      </c>
      <c r="J117">
        <v>77</v>
      </c>
      <c r="K117" t="s">
        <v>1692</v>
      </c>
    </row>
    <row r="118" spans="1:11" x14ac:dyDescent="0.3">
      <c r="A118">
        <v>117</v>
      </c>
      <c r="B118" t="s">
        <v>2039</v>
      </c>
      <c r="C118" t="s">
        <v>2040</v>
      </c>
      <c r="D118" t="s">
        <v>1670</v>
      </c>
      <c r="E118" t="s">
        <v>1671</v>
      </c>
      <c r="F118">
        <v>30</v>
      </c>
      <c r="G118" t="s">
        <v>2041</v>
      </c>
      <c r="H118" t="s">
        <v>2042</v>
      </c>
      <c r="I118" s="10">
        <v>40245</v>
      </c>
      <c r="J118">
        <v>11</v>
      </c>
      <c r="K118" t="s">
        <v>1696</v>
      </c>
    </row>
    <row r="119" spans="1:11" x14ac:dyDescent="0.3">
      <c r="A119">
        <v>118</v>
      </c>
      <c r="B119" t="s">
        <v>2043</v>
      </c>
      <c r="C119" t="s">
        <v>2044</v>
      </c>
      <c r="D119" t="s">
        <v>1670</v>
      </c>
      <c r="E119" t="s">
        <v>1671</v>
      </c>
      <c r="F119">
        <v>60</v>
      </c>
      <c r="G119" t="s">
        <v>2045</v>
      </c>
      <c r="H119" t="s">
        <v>2046</v>
      </c>
      <c r="I119" s="10">
        <v>39809</v>
      </c>
      <c r="J119">
        <v>86</v>
      </c>
      <c r="K119" t="s">
        <v>1696</v>
      </c>
    </row>
    <row r="120" spans="1:11" x14ac:dyDescent="0.3">
      <c r="A120">
        <v>119</v>
      </c>
      <c r="B120" t="s">
        <v>1773</v>
      </c>
      <c r="C120" t="s">
        <v>2047</v>
      </c>
      <c r="D120" t="s">
        <v>1670</v>
      </c>
      <c r="E120" t="s">
        <v>1671</v>
      </c>
      <c r="F120">
        <v>60</v>
      </c>
      <c r="G120" t="s">
        <v>2048</v>
      </c>
      <c r="H120" t="s">
        <v>1134</v>
      </c>
      <c r="I120" s="10">
        <v>39655</v>
      </c>
      <c r="J120">
        <v>9</v>
      </c>
      <c r="K120" t="s">
        <v>851</v>
      </c>
    </row>
    <row r="121" spans="1:11" x14ac:dyDescent="0.3">
      <c r="A121">
        <v>120</v>
      </c>
      <c r="B121" t="s">
        <v>2049</v>
      </c>
      <c r="C121" t="s">
        <v>2050</v>
      </c>
      <c r="D121" t="s">
        <v>1683</v>
      </c>
      <c r="E121" t="s">
        <v>1671</v>
      </c>
      <c r="F121">
        <v>30</v>
      </c>
      <c r="G121" t="s">
        <v>2051</v>
      </c>
      <c r="H121" t="s">
        <v>599</v>
      </c>
      <c r="I121" s="10">
        <v>40401</v>
      </c>
      <c r="J121">
        <v>26</v>
      </c>
      <c r="K121" t="s">
        <v>1673</v>
      </c>
    </row>
    <row r="122" spans="1:11" x14ac:dyDescent="0.3">
      <c r="A122">
        <v>121</v>
      </c>
      <c r="B122" t="s">
        <v>2052</v>
      </c>
      <c r="C122" t="s">
        <v>2053</v>
      </c>
      <c r="D122" t="s">
        <v>1683</v>
      </c>
      <c r="E122" t="s">
        <v>1671</v>
      </c>
      <c r="F122">
        <v>90</v>
      </c>
      <c r="G122" t="s">
        <v>2054</v>
      </c>
      <c r="H122" t="s">
        <v>1623</v>
      </c>
      <c r="I122" s="10">
        <v>40254</v>
      </c>
      <c r="J122">
        <v>29</v>
      </c>
      <c r="K122" t="s">
        <v>1772</v>
      </c>
    </row>
    <row r="123" spans="1:11" x14ac:dyDescent="0.3">
      <c r="A123">
        <v>122</v>
      </c>
      <c r="B123" t="s">
        <v>2055</v>
      </c>
      <c r="C123" t="s">
        <v>2056</v>
      </c>
      <c r="D123" t="s">
        <v>1670</v>
      </c>
      <c r="E123" t="s">
        <v>1671</v>
      </c>
      <c r="F123">
        <v>60</v>
      </c>
      <c r="G123" t="s">
        <v>2057</v>
      </c>
      <c r="H123" t="s">
        <v>1803</v>
      </c>
      <c r="I123" s="10">
        <v>40254</v>
      </c>
      <c r="J123">
        <v>63</v>
      </c>
      <c r="K123" t="s">
        <v>1677</v>
      </c>
    </row>
    <row r="124" spans="1:11" x14ac:dyDescent="0.3">
      <c r="A124">
        <v>123</v>
      </c>
      <c r="B124" t="s">
        <v>2058</v>
      </c>
      <c r="C124" t="s">
        <v>2059</v>
      </c>
      <c r="D124" t="s">
        <v>1733</v>
      </c>
      <c r="E124" t="s">
        <v>1671</v>
      </c>
      <c r="F124">
        <v>90</v>
      </c>
      <c r="G124" t="s">
        <v>2060</v>
      </c>
      <c r="H124" t="s">
        <v>1807</v>
      </c>
      <c r="I124" s="10">
        <v>39754</v>
      </c>
      <c r="J124">
        <v>19</v>
      </c>
      <c r="K124" t="s">
        <v>851</v>
      </c>
    </row>
    <row r="125" spans="1:11" x14ac:dyDescent="0.3">
      <c r="A125">
        <v>124</v>
      </c>
      <c r="B125" t="s">
        <v>2061</v>
      </c>
      <c r="C125" t="s">
        <v>2062</v>
      </c>
      <c r="D125" t="s">
        <v>1670</v>
      </c>
      <c r="E125" t="s">
        <v>1671</v>
      </c>
      <c r="F125">
        <v>30</v>
      </c>
      <c r="G125" t="s">
        <v>2063</v>
      </c>
      <c r="H125" t="s">
        <v>2064</v>
      </c>
      <c r="I125" s="10">
        <v>40436</v>
      </c>
      <c r="J125">
        <v>75</v>
      </c>
      <c r="K125" t="s">
        <v>1692</v>
      </c>
    </row>
    <row r="126" spans="1:11" x14ac:dyDescent="0.3">
      <c r="A126">
        <v>125</v>
      </c>
      <c r="B126" t="s">
        <v>2065</v>
      </c>
      <c r="C126" t="s">
        <v>2066</v>
      </c>
      <c r="D126" t="s">
        <v>1670</v>
      </c>
      <c r="E126" t="s">
        <v>1671</v>
      </c>
      <c r="F126">
        <v>60</v>
      </c>
      <c r="G126" t="s">
        <v>2067</v>
      </c>
      <c r="H126" t="s">
        <v>1982</v>
      </c>
      <c r="I126" s="10">
        <v>40228</v>
      </c>
      <c r="J126">
        <v>27</v>
      </c>
      <c r="K126" t="s">
        <v>1721</v>
      </c>
    </row>
    <row r="127" spans="1:11" x14ac:dyDescent="0.3">
      <c r="A127">
        <v>126</v>
      </c>
      <c r="B127" t="s">
        <v>2068</v>
      </c>
      <c r="C127" t="s">
        <v>2069</v>
      </c>
      <c r="D127" t="s">
        <v>1683</v>
      </c>
      <c r="E127" t="s">
        <v>1671</v>
      </c>
      <c r="F127">
        <v>30</v>
      </c>
      <c r="G127" t="s">
        <v>2070</v>
      </c>
      <c r="H127" t="s">
        <v>281</v>
      </c>
      <c r="I127" s="10">
        <v>40342</v>
      </c>
      <c r="J127">
        <v>96</v>
      </c>
      <c r="K127" t="s">
        <v>1700</v>
      </c>
    </row>
    <row r="128" spans="1:11" x14ac:dyDescent="0.3">
      <c r="A128">
        <v>127</v>
      </c>
      <c r="B128" t="s">
        <v>2071</v>
      </c>
      <c r="C128" t="s">
        <v>2072</v>
      </c>
      <c r="D128" t="s">
        <v>1683</v>
      </c>
      <c r="E128" t="s">
        <v>1671</v>
      </c>
      <c r="F128">
        <v>90</v>
      </c>
      <c r="G128" t="s">
        <v>2073</v>
      </c>
      <c r="H128" t="s">
        <v>204</v>
      </c>
      <c r="I128" s="10">
        <v>39673</v>
      </c>
      <c r="J128">
        <v>23</v>
      </c>
      <c r="K128" t="s">
        <v>1692</v>
      </c>
    </row>
    <row r="129" spans="1:11" x14ac:dyDescent="0.3">
      <c r="A129">
        <v>128</v>
      </c>
      <c r="B129" t="s">
        <v>2074</v>
      </c>
      <c r="C129" t="s">
        <v>2075</v>
      </c>
      <c r="D129" t="s">
        <v>1670</v>
      </c>
      <c r="E129" t="s">
        <v>1671</v>
      </c>
      <c r="F129">
        <v>30</v>
      </c>
      <c r="G129" t="s">
        <v>2076</v>
      </c>
      <c r="H129" t="s">
        <v>714</v>
      </c>
      <c r="I129" s="10">
        <v>40347</v>
      </c>
      <c r="J129">
        <v>92</v>
      </c>
      <c r="K129" t="s">
        <v>1700</v>
      </c>
    </row>
    <row r="130" spans="1:11" x14ac:dyDescent="0.3">
      <c r="A130">
        <v>129</v>
      </c>
      <c r="B130" t="s">
        <v>2077</v>
      </c>
      <c r="C130" t="s">
        <v>2078</v>
      </c>
      <c r="D130" t="s">
        <v>1683</v>
      </c>
      <c r="E130" t="s">
        <v>1829</v>
      </c>
      <c r="F130">
        <v>30</v>
      </c>
      <c r="G130" t="s">
        <v>2079</v>
      </c>
      <c r="H130" t="s">
        <v>867</v>
      </c>
      <c r="I130" s="10">
        <v>40276</v>
      </c>
      <c r="J130">
        <v>26</v>
      </c>
      <c r="K130" t="s">
        <v>1007</v>
      </c>
    </row>
    <row r="131" spans="1:11" x14ac:dyDescent="0.3">
      <c r="A131">
        <v>130</v>
      </c>
      <c r="B131" t="s">
        <v>2080</v>
      </c>
      <c r="C131" t="s">
        <v>2081</v>
      </c>
      <c r="D131" t="s">
        <v>1683</v>
      </c>
      <c r="E131" t="s">
        <v>1671</v>
      </c>
      <c r="F131">
        <v>90</v>
      </c>
      <c r="G131" t="s">
        <v>2082</v>
      </c>
      <c r="H131" t="s">
        <v>1051</v>
      </c>
      <c r="I131" s="10">
        <v>40355</v>
      </c>
      <c r="J131">
        <v>58</v>
      </c>
      <c r="K131" t="s">
        <v>1707</v>
      </c>
    </row>
    <row r="132" spans="1:11" x14ac:dyDescent="0.3">
      <c r="A132">
        <v>131</v>
      </c>
      <c r="B132" t="s">
        <v>2083</v>
      </c>
      <c r="C132" t="s">
        <v>2084</v>
      </c>
      <c r="D132" t="s">
        <v>1683</v>
      </c>
      <c r="E132" t="s">
        <v>1671</v>
      </c>
      <c r="F132">
        <v>60</v>
      </c>
      <c r="G132" t="s">
        <v>2085</v>
      </c>
      <c r="H132" t="s">
        <v>732</v>
      </c>
      <c r="I132" s="10">
        <v>40523</v>
      </c>
      <c r="J132">
        <v>68</v>
      </c>
      <c r="K132" t="s">
        <v>1673</v>
      </c>
    </row>
    <row r="133" spans="1:11" x14ac:dyDescent="0.3">
      <c r="A133">
        <v>132</v>
      </c>
      <c r="B133" t="s">
        <v>2086</v>
      </c>
      <c r="C133" t="s">
        <v>2087</v>
      </c>
      <c r="D133" t="s">
        <v>1683</v>
      </c>
      <c r="E133" t="s">
        <v>1671</v>
      </c>
      <c r="F133">
        <v>60</v>
      </c>
      <c r="G133" t="s">
        <v>2088</v>
      </c>
      <c r="H133" t="s">
        <v>1143</v>
      </c>
      <c r="I133" s="10">
        <v>39708</v>
      </c>
      <c r="J133">
        <v>43</v>
      </c>
      <c r="K133" t="s">
        <v>1707</v>
      </c>
    </row>
    <row r="134" spans="1:11" x14ac:dyDescent="0.3">
      <c r="A134">
        <v>133</v>
      </c>
      <c r="B134" t="s">
        <v>2089</v>
      </c>
      <c r="C134" t="s">
        <v>2090</v>
      </c>
      <c r="D134" t="s">
        <v>1670</v>
      </c>
      <c r="E134" t="s">
        <v>1671</v>
      </c>
      <c r="F134">
        <v>60</v>
      </c>
      <c r="G134" t="s">
        <v>2091</v>
      </c>
      <c r="H134" t="s">
        <v>2092</v>
      </c>
      <c r="I134" s="10">
        <v>39633</v>
      </c>
      <c r="J134">
        <v>83</v>
      </c>
      <c r="K134" t="s">
        <v>1692</v>
      </c>
    </row>
    <row r="135" spans="1:11" x14ac:dyDescent="0.3">
      <c r="A135">
        <v>134</v>
      </c>
      <c r="B135" t="s">
        <v>2093</v>
      </c>
      <c r="C135" t="s">
        <v>2094</v>
      </c>
      <c r="D135" t="s">
        <v>1683</v>
      </c>
      <c r="E135" t="s">
        <v>1671</v>
      </c>
      <c r="F135">
        <v>30</v>
      </c>
      <c r="G135" t="s">
        <v>2095</v>
      </c>
      <c r="H135" t="s">
        <v>2096</v>
      </c>
      <c r="I135" s="10">
        <v>39568</v>
      </c>
      <c r="J135">
        <v>96</v>
      </c>
      <c r="K135" t="s">
        <v>1772</v>
      </c>
    </row>
    <row r="136" spans="1:11" x14ac:dyDescent="0.3">
      <c r="A136">
        <v>135</v>
      </c>
      <c r="B136" t="s">
        <v>2097</v>
      </c>
      <c r="C136" t="s">
        <v>2098</v>
      </c>
      <c r="D136" t="s">
        <v>1670</v>
      </c>
      <c r="E136" t="s">
        <v>1671</v>
      </c>
      <c r="F136">
        <v>60</v>
      </c>
      <c r="G136" t="s">
        <v>2099</v>
      </c>
      <c r="H136" t="s">
        <v>250</v>
      </c>
      <c r="I136" s="10">
        <v>40075</v>
      </c>
      <c r="J136">
        <v>14</v>
      </c>
      <c r="K136" t="s">
        <v>1696</v>
      </c>
    </row>
    <row r="137" spans="1:11" x14ac:dyDescent="0.3">
      <c r="A137">
        <v>136</v>
      </c>
      <c r="B137" t="s">
        <v>2100</v>
      </c>
      <c r="C137" t="s">
        <v>2101</v>
      </c>
      <c r="D137" t="s">
        <v>1670</v>
      </c>
      <c r="E137" t="s">
        <v>1671</v>
      </c>
      <c r="F137">
        <v>60</v>
      </c>
      <c r="G137" t="s">
        <v>2102</v>
      </c>
      <c r="H137" t="s">
        <v>2103</v>
      </c>
      <c r="I137" s="10">
        <v>40094</v>
      </c>
      <c r="J137">
        <v>45</v>
      </c>
      <c r="K137" t="s">
        <v>851</v>
      </c>
    </row>
    <row r="138" spans="1:11" x14ac:dyDescent="0.3">
      <c r="A138">
        <v>137</v>
      </c>
      <c r="B138" t="s">
        <v>2104</v>
      </c>
      <c r="C138" t="s">
        <v>2105</v>
      </c>
      <c r="D138" t="s">
        <v>1719</v>
      </c>
      <c r="E138" t="s">
        <v>1671</v>
      </c>
      <c r="F138">
        <v>90</v>
      </c>
      <c r="G138" t="s">
        <v>2106</v>
      </c>
      <c r="H138" t="s">
        <v>1623</v>
      </c>
      <c r="I138" s="10">
        <v>40497</v>
      </c>
      <c r="J138">
        <v>49</v>
      </c>
      <c r="K138" t="s">
        <v>1677</v>
      </c>
    </row>
    <row r="139" spans="1:11" x14ac:dyDescent="0.3">
      <c r="A139">
        <v>138</v>
      </c>
      <c r="B139" t="s">
        <v>2107</v>
      </c>
      <c r="C139" t="s">
        <v>2108</v>
      </c>
      <c r="D139" t="s">
        <v>1683</v>
      </c>
      <c r="E139" t="s">
        <v>1671</v>
      </c>
      <c r="F139">
        <v>90</v>
      </c>
      <c r="G139" t="s">
        <v>2109</v>
      </c>
      <c r="H139" t="s">
        <v>560</v>
      </c>
      <c r="I139" s="10">
        <v>40080</v>
      </c>
      <c r="J139">
        <v>86</v>
      </c>
      <c r="K139" t="s">
        <v>1721</v>
      </c>
    </row>
    <row r="140" spans="1:11" x14ac:dyDescent="0.3">
      <c r="A140">
        <v>139</v>
      </c>
      <c r="B140" t="s">
        <v>2110</v>
      </c>
      <c r="C140" t="s">
        <v>2111</v>
      </c>
      <c r="D140" t="s">
        <v>1670</v>
      </c>
      <c r="E140" t="s">
        <v>1671</v>
      </c>
      <c r="F140">
        <v>60</v>
      </c>
      <c r="G140" t="s">
        <v>2112</v>
      </c>
      <c r="H140" t="s">
        <v>832</v>
      </c>
      <c r="I140" s="10">
        <v>39884</v>
      </c>
      <c r="J140">
        <v>84</v>
      </c>
      <c r="K140" t="s">
        <v>851</v>
      </c>
    </row>
    <row r="141" spans="1:11" x14ac:dyDescent="0.3">
      <c r="A141">
        <v>140</v>
      </c>
      <c r="B141" t="s">
        <v>2113</v>
      </c>
      <c r="C141" t="s">
        <v>2114</v>
      </c>
      <c r="D141" t="s">
        <v>1683</v>
      </c>
      <c r="E141" t="s">
        <v>1671</v>
      </c>
      <c r="F141">
        <v>60</v>
      </c>
      <c r="G141" t="s">
        <v>2115</v>
      </c>
      <c r="H141" t="s">
        <v>1412</v>
      </c>
      <c r="I141" s="10">
        <v>40157</v>
      </c>
      <c r="J141">
        <v>19</v>
      </c>
      <c r="K141" t="s">
        <v>1007</v>
      </c>
    </row>
    <row r="142" spans="1:11" x14ac:dyDescent="0.3">
      <c r="A142">
        <v>141</v>
      </c>
      <c r="B142" t="s">
        <v>2116</v>
      </c>
      <c r="C142" t="s">
        <v>2056</v>
      </c>
      <c r="D142" t="s">
        <v>1683</v>
      </c>
      <c r="E142" t="s">
        <v>1671</v>
      </c>
      <c r="F142">
        <v>30</v>
      </c>
      <c r="G142" t="s">
        <v>2117</v>
      </c>
      <c r="H142" t="s">
        <v>2118</v>
      </c>
      <c r="I142" s="10">
        <v>39808</v>
      </c>
      <c r="J142">
        <v>10</v>
      </c>
      <c r="K142" t="s">
        <v>1707</v>
      </c>
    </row>
    <row r="143" spans="1:11" x14ac:dyDescent="0.3">
      <c r="A143">
        <v>142</v>
      </c>
      <c r="B143" t="s">
        <v>2119</v>
      </c>
      <c r="C143" t="s">
        <v>1715</v>
      </c>
      <c r="D143" t="s">
        <v>1670</v>
      </c>
      <c r="E143" t="s">
        <v>1671</v>
      </c>
      <c r="F143">
        <v>90</v>
      </c>
      <c r="G143" t="s">
        <v>2120</v>
      </c>
      <c r="H143" t="s">
        <v>2121</v>
      </c>
      <c r="I143" s="10">
        <v>39693</v>
      </c>
      <c r="J143">
        <v>81</v>
      </c>
      <c r="K143" t="s">
        <v>1721</v>
      </c>
    </row>
    <row r="144" spans="1:11" x14ac:dyDescent="0.3">
      <c r="A144">
        <v>143</v>
      </c>
      <c r="B144" t="s">
        <v>2122</v>
      </c>
      <c r="C144" t="s">
        <v>2123</v>
      </c>
      <c r="D144" t="s">
        <v>1683</v>
      </c>
      <c r="E144" t="s">
        <v>1671</v>
      </c>
      <c r="F144">
        <v>60</v>
      </c>
      <c r="G144" t="s">
        <v>2124</v>
      </c>
      <c r="H144" t="s">
        <v>2125</v>
      </c>
      <c r="I144" s="10">
        <v>40360</v>
      </c>
      <c r="J144">
        <v>19</v>
      </c>
      <c r="K144" t="s">
        <v>1007</v>
      </c>
    </row>
    <row r="145" spans="1:11" x14ac:dyDescent="0.3">
      <c r="A145">
        <v>144</v>
      </c>
      <c r="B145" t="s">
        <v>2126</v>
      </c>
      <c r="C145" t="s">
        <v>2127</v>
      </c>
      <c r="D145" t="s">
        <v>1670</v>
      </c>
      <c r="E145" t="s">
        <v>1671</v>
      </c>
      <c r="F145">
        <v>60</v>
      </c>
      <c r="G145" t="s">
        <v>2128</v>
      </c>
      <c r="H145" t="s">
        <v>1444</v>
      </c>
      <c r="I145" s="10">
        <v>39450</v>
      </c>
      <c r="J145">
        <v>35</v>
      </c>
      <c r="K145" t="s">
        <v>1692</v>
      </c>
    </row>
    <row r="146" spans="1:11" x14ac:dyDescent="0.3">
      <c r="A146">
        <v>145</v>
      </c>
      <c r="B146" t="s">
        <v>2129</v>
      </c>
      <c r="C146" t="s">
        <v>2130</v>
      </c>
      <c r="D146" t="s">
        <v>1683</v>
      </c>
      <c r="E146" t="s">
        <v>1671</v>
      </c>
      <c r="F146">
        <v>60</v>
      </c>
      <c r="G146" t="s">
        <v>2131</v>
      </c>
      <c r="H146" t="s">
        <v>746</v>
      </c>
      <c r="I146" s="10">
        <v>39662</v>
      </c>
      <c r="J146">
        <v>43</v>
      </c>
      <c r="K146" t="s">
        <v>1007</v>
      </c>
    </row>
    <row r="147" spans="1:11" x14ac:dyDescent="0.3">
      <c r="A147">
        <v>146</v>
      </c>
      <c r="B147" t="s">
        <v>2132</v>
      </c>
      <c r="C147" t="s">
        <v>2133</v>
      </c>
      <c r="D147" t="s">
        <v>1670</v>
      </c>
      <c r="E147" t="s">
        <v>1671</v>
      </c>
      <c r="F147">
        <v>30</v>
      </c>
      <c r="G147" t="s">
        <v>2134</v>
      </c>
      <c r="H147" t="s">
        <v>31</v>
      </c>
      <c r="I147" s="10">
        <v>40128</v>
      </c>
      <c r="J147">
        <v>58</v>
      </c>
      <c r="K147" t="s">
        <v>1673</v>
      </c>
    </row>
    <row r="148" spans="1:11" x14ac:dyDescent="0.3">
      <c r="A148">
        <v>147</v>
      </c>
      <c r="B148" t="s">
        <v>2135</v>
      </c>
      <c r="C148" t="s">
        <v>2136</v>
      </c>
      <c r="D148" t="s">
        <v>1683</v>
      </c>
      <c r="E148" t="s">
        <v>1671</v>
      </c>
      <c r="F148">
        <v>60</v>
      </c>
      <c r="G148" t="s">
        <v>2137</v>
      </c>
      <c r="H148" t="s">
        <v>2138</v>
      </c>
      <c r="I148" s="10">
        <v>40215</v>
      </c>
      <c r="J148">
        <v>18</v>
      </c>
      <c r="K148" t="s">
        <v>1677</v>
      </c>
    </row>
    <row r="149" spans="1:11" x14ac:dyDescent="0.3">
      <c r="A149">
        <v>148</v>
      </c>
      <c r="B149" t="s">
        <v>2139</v>
      </c>
      <c r="C149" t="s">
        <v>2140</v>
      </c>
      <c r="D149" t="s">
        <v>1683</v>
      </c>
      <c r="E149" t="s">
        <v>1671</v>
      </c>
      <c r="F149">
        <v>60</v>
      </c>
      <c r="G149" t="s">
        <v>2141</v>
      </c>
      <c r="H149" t="s">
        <v>763</v>
      </c>
      <c r="I149" s="10">
        <v>40084</v>
      </c>
      <c r="J149">
        <v>68</v>
      </c>
      <c r="K149" t="s">
        <v>1696</v>
      </c>
    </row>
    <row r="150" spans="1:11" x14ac:dyDescent="0.3">
      <c r="A150">
        <v>149</v>
      </c>
      <c r="B150" t="s">
        <v>2142</v>
      </c>
      <c r="C150" t="s">
        <v>2143</v>
      </c>
      <c r="D150" t="s">
        <v>1670</v>
      </c>
      <c r="E150" t="s">
        <v>1671</v>
      </c>
      <c r="F150">
        <v>30</v>
      </c>
      <c r="G150" t="s">
        <v>2144</v>
      </c>
      <c r="H150" t="s">
        <v>1613</v>
      </c>
      <c r="I150" s="10">
        <v>40184</v>
      </c>
      <c r="J150">
        <v>63</v>
      </c>
      <c r="K150" t="s">
        <v>1007</v>
      </c>
    </row>
    <row r="151" spans="1:11" x14ac:dyDescent="0.3">
      <c r="A151">
        <v>150</v>
      </c>
      <c r="B151" t="s">
        <v>2145</v>
      </c>
      <c r="C151" t="s">
        <v>1876</v>
      </c>
      <c r="D151" t="s">
        <v>1683</v>
      </c>
      <c r="E151" t="s">
        <v>1671</v>
      </c>
      <c r="F151">
        <v>90</v>
      </c>
      <c r="G151" t="s">
        <v>2146</v>
      </c>
      <c r="H151" t="s">
        <v>703</v>
      </c>
      <c r="I151" s="10">
        <v>39907</v>
      </c>
      <c r="J151">
        <v>73</v>
      </c>
      <c r="K151" t="s">
        <v>1700</v>
      </c>
    </row>
    <row r="152" spans="1:11" x14ac:dyDescent="0.3">
      <c r="A152">
        <v>151</v>
      </c>
      <c r="B152" t="s">
        <v>2147</v>
      </c>
      <c r="C152" t="s">
        <v>2148</v>
      </c>
      <c r="D152" t="s">
        <v>1719</v>
      </c>
      <c r="E152" t="s">
        <v>1671</v>
      </c>
      <c r="F152">
        <v>90</v>
      </c>
      <c r="G152" t="s">
        <v>2149</v>
      </c>
      <c r="H152" t="s">
        <v>579</v>
      </c>
      <c r="I152" s="10">
        <v>40301</v>
      </c>
      <c r="J152">
        <v>97</v>
      </c>
      <c r="K152" t="s">
        <v>1677</v>
      </c>
    </row>
    <row r="153" spans="1:11" x14ac:dyDescent="0.3">
      <c r="A153">
        <v>152</v>
      </c>
      <c r="B153" t="s">
        <v>2150</v>
      </c>
      <c r="C153" t="s">
        <v>2151</v>
      </c>
      <c r="D153" t="s">
        <v>1670</v>
      </c>
      <c r="E153" t="s">
        <v>1671</v>
      </c>
      <c r="F153">
        <v>30</v>
      </c>
      <c r="G153" t="s">
        <v>2152</v>
      </c>
      <c r="H153" t="s">
        <v>2153</v>
      </c>
      <c r="I153" s="10">
        <v>39592</v>
      </c>
      <c r="J153">
        <v>42</v>
      </c>
      <c r="K153" t="s">
        <v>1677</v>
      </c>
    </row>
    <row r="154" spans="1:11" x14ac:dyDescent="0.3">
      <c r="A154">
        <v>153</v>
      </c>
      <c r="B154" t="s">
        <v>2154</v>
      </c>
      <c r="C154" t="s">
        <v>2155</v>
      </c>
      <c r="D154" t="s">
        <v>1683</v>
      </c>
      <c r="E154" t="s">
        <v>1671</v>
      </c>
      <c r="F154">
        <v>30</v>
      </c>
      <c r="G154" t="s">
        <v>2156</v>
      </c>
      <c r="H154" t="s">
        <v>2157</v>
      </c>
      <c r="I154" s="10">
        <v>40079</v>
      </c>
      <c r="J154">
        <v>75</v>
      </c>
      <c r="K154" t="s">
        <v>1696</v>
      </c>
    </row>
    <row r="155" spans="1:11" x14ac:dyDescent="0.3">
      <c r="A155">
        <v>154</v>
      </c>
      <c r="B155" t="s">
        <v>1760</v>
      </c>
      <c r="C155" t="s">
        <v>2158</v>
      </c>
      <c r="D155" t="s">
        <v>1683</v>
      </c>
      <c r="E155" t="s">
        <v>1671</v>
      </c>
      <c r="F155">
        <v>30</v>
      </c>
      <c r="G155" t="s">
        <v>2159</v>
      </c>
      <c r="H155" t="s">
        <v>1082</v>
      </c>
      <c r="I155" s="10">
        <v>40374</v>
      </c>
      <c r="J155">
        <v>7</v>
      </c>
      <c r="K155" t="s">
        <v>1707</v>
      </c>
    </row>
    <row r="156" spans="1:11" x14ac:dyDescent="0.3">
      <c r="A156">
        <v>155</v>
      </c>
      <c r="B156" t="s">
        <v>2160</v>
      </c>
      <c r="C156" t="s">
        <v>2161</v>
      </c>
      <c r="D156" t="s">
        <v>1683</v>
      </c>
      <c r="E156" t="s">
        <v>1671</v>
      </c>
      <c r="F156">
        <v>60</v>
      </c>
      <c r="G156" t="s">
        <v>2162</v>
      </c>
      <c r="H156" t="s">
        <v>1610</v>
      </c>
      <c r="I156" s="10">
        <v>39779</v>
      </c>
      <c r="J156">
        <v>41</v>
      </c>
      <c r="K156" t="s">
        <v>1772</v>
      </c>
    </row>
    <row r="157" spans="1:11" x14ac:dyDescent="0.3">
      <c r="A157">
        <v>156</v>
      </c>
      <c r="B157" t="s">
        <v>2163</v>
      </c>
      <c r="C157" t="s">
        <v>1935</v>
      </c>
      <c r="D157" t="s">
        <v>1670</v>
      </c>
      <c r="E157" t="s">
        <v>1671</v>
      </c>
      <c r="F157">
        <v>60</v>
      </c>
      <c r="G157" t="s">
        <v>2164</v>
      </c>
      <c r="H157" t="s">
        <v>1611</v>
      </c>
      <c r="I157" s="10">
        <v>40255</v>
      </c>
      <c r="J157">
        <v>82</v>
      </c>
      <c r="K157" t="s">
        <v>1692</v>
      </c>
    </row>
    <row r="158" spans="1:11" x14ac:dyDescent="0.3">
      <c r="A158">
        <v>157</v>
      </c>
      <c r="B158" t="s">
        <v>2165</v>
      </c>
      <c r="C158" t="s">
        <v>2166</v>
      </c>
      <c r="D158" t="s">
        <v>1670</v>
      </c>
      <c r="E158" t="s">
        <v>1671</v>
      </c>
      <c r="F158">
        <v>60</v>
      </c>
      <c r="G158" t="s">
        <v>2167</v>
      </c>
      <c r="H158" t="s">
        <v>538</v>
      </c>
      <c r="I158" s="10">
        <v>40466</v>
      </c>
      <c r="J158">
        <v>23</v>
      </c>
      <c r="K158" t="s">
        <v>1673</v>
      </c>
    </row>
    <row r="159" spans="1:11" x14ac:dyDescent="0.3">
      <c r="A159">
        <v>158</v>
      </c>
      <c r="B159" t="s">
        <v>2168</v>
      </c>
      <c r="C159" t="s">
        <v>2169</v>
      </c>
      <c r="D159" t="s">
        <v>1683</v>
      </c>
      <c r="E159" t="s">
        <v>1671</v>
      </c>
      <c r="F159">
        <v>90</v>
      </c>
      <c r="G159" t="s">
        <v>2170</v>
      </c>
      <c r="H159" t="s">
        <v>1475</v>
      </c>
      <c r="I159" s="10">
        <v>39674</v>
      </c>
      <c r="J159">
        <v>18</v>
      </c>
      <c r="K159" t="s">
        <v>1677</v>
      </c>
    </row>
    <row r="160" spans="1:11" x14ac:dyDescent="0.3">
      <c r="A160">
        <v>159</v>
      </c>
      <c r="B160" t="s">
        <v>2171</v>
      </c>
      <c r="C160" t="s">
        <v>2172</v>
      </c>
      <c r="D160" t="s">
        <v>1670</v>
      </c>
      <c r="E160" t="s">
        <v>1671</v>
      </c>
      <c r="F160">
        <v>60</v>
      </c>
      <c r="G160" t="s">
        <v>2173</v>
      </c>
      <c r="H160" t="s">
        <v>1422</v>
      </c>
      <c r="I160" s="10">
        <v>39946</v>
      </c>
      <c r="J160">
        <v>40</v>
      </c>
      <c r="K160" t="s">
        <v>1673</v>
      </c>
    </row>
    <row r="161" spans="1:11" x14ac:dyDescent="0.3">
      <c r="A161">
        <v>160</v>
      </c>
      <c r="B161" t="s">
        <v>2174</v>
      </c>
      <c r="C161" t="s">
        <v>1880</v>
      </c>
      <c r="D161" t="s">
        <v>1733</v>
      </c>
      <c r="E161" t="s">
        <v>1671</v>
      </c>
      <c r="F161">
        <v>30</v>
      </c>
      <c r="G161" t="s">
        <v>2175</v>
      </c>
      <c r="H161" t="s">
        <v>2176</v>
      </c>
      <c r="I161" s="10">
        <v>39779</v>
      </c>
      <c r="J161">
        <v>68</v>
      </c>
      <c r="K161" t="s">
        <v>1696</v>
      </c>
    </row>
    <row r="162" spans="1:11" x14ac:dyDescent="0.3">
      <c r="A162">
        <v>161</v>
      </c>
      <c r="B162" t="s">
        <v>2177</v>
      </c>
      <c r="C162" t="s">
        <v>2178</v>
      </c>
      <c r="D162" t="s">
        <v>1683</v>
      </c>
      <c r="E162" t="s">
        <v>1671</v>
      </c>
      <c r="F162">
        <v>60</v>
      </c>
      <c r="G162" t="s">
        <v>2179</v>
      </c>
      <c r="H162" t="s">
        <v>2180</v>
      </c>
      <c r="I162" s="10">
        <v>39946</v>
      </c>
      <c r="J162">
        <v>39</v>
      </c>
      <c r="K162" t="s">
        <v>1772</v>
      </c>
    </row>
    <row r="163" spans="1:11" x14ac:dyDescent="0.3">
      <c r="A163">
        <v>162</v>
      </c>
      <c r="B163" t="s">
        <v>2181</v>
      </c>
      <c r="C163" t="s">
        <v>2182</v>
      </c>
      <c r="D163" t="s">
        <v>1670</v>
      </c>
      <c r="E163" t="s">
        <v>1671</v>
      </c>
      <c r="F163">
        <v>30</v>
      </c>
      <c r="G163" t="s">
        <v>2183</v>
      </c>
      <c r="H163" t="s">
        <v>822</v>
      </c>
      <c r="I163" s="10">
        <v>39872</v>
      </c>
      <c r="J163">
        <v>91</v>
      </c>
      <c r="K163" t="s">
        <v>1707</v>
      </c>
    </row>
    <row r="164" spans="1:11" x14ac:dyDescent="0.3">
      <c r="A164">
        <v>163</v>
      </c>
      <c r="B164" t="s">
        <v>2184</v>
      </c>
      <c r="C164" t="s">
        <v>2185</v>
      </c>
      <c r="D164" t="s">
        <v>1670</v>
      </c>
      <c r="E164" t="s">
        <v>1671</v>
      </c>
      <c r="F164">
        <v>60</v>
      </c>
      <c r="G164" t="s">
        <v>2186</v>
      </c>
      <c r="H164" t="s">
        <v>1982</v>
      </c>
      <c r="I164" s="10">
        <v>40406</v>
      </c>
      <c r="J164">
        <v>54</v>
      </c>
      <c r="K164" t="s">
        <v>1772</v>
      </c>
    </row>
    <row r="165" spans="1:11" x14ac:dyDescent="0.3">
      <c r="A165">
        <v>164</v>
      </c>
      <c r="B165" t="s">
        <v>2187</v>
      </c>
      <c r="C165" t="s">
        <v>1971</v>
      </c>
      <c r="D165" t="s">
        <v>1683</v>
      </c>
      <c r="E165" t="s">
        <v>1671</v>
      </c>
      <c r="F165">
        <v>30</v>
      </c>
      <c r="G165" t="s">
        <v>2188</v>
      </c>
      <c r="H165" t="s">
        <v>593</v>
      </c>
      <c r="I165" s="10">
        <v>39519</v>
      </c>
      <c r="J165">
        <v>76</v>
      </c>
      <c r="K165" t="s">
        <v>1677</v>
      </c>
    </row>
    <row r="166" spans="1:11" x14ac:dyDescent="0.3">
      <c r="A166">
        <v>165</v>
      </c>
      <c r="B166" t="s">
        <v>2189</v>
      </c>
      <c r="C166" t="s">
        <v>2190</v>
      </c>
      <c r="D166" t="s">
        <v>1946</v>
      </c>
      <c r="E166" t="s">
        <v>1671</v>
      </c>
      <c r="F166">
        <v>60</v>
      </c>
      <c r="G166" t="s">
        <v>2191</v>
      </c>
      <c r="H166" t="s">
        <v>1639</v>
      </c>
      <c r="I166" s="10">
        <v>39536</v>
      </c>
      <c r="J166">
        <v>95</v>
      </c>
      <c r="K166" t="s">
        <v>1692</v>
      </c>
    </row>
    <row r="167" spans="1:11" x14ac:dyDescent="0.3">
      <c r="A167">
        <v>166</v>
      </c>
      <c r="B167" t="s">
        <v>2192</v>
      </c>
      <c r="C167" t="s">
        <v>2193</v>
      </c>
      <c r="D167" t="s">
        <v>1670</v>
      </c>
      <c r="E167" t="s">
        <v>1671</v>
      </c>
      <c r="F167">
        <v>60</v>
      </c>
      <c r="G167" t="s">
        <v>2194</v>
      </c>
      <c r="H167" t="s">
        <v>910</v>
      </c>
      <c r="I167" s="10">
        <v>39831</v>
      </c>
      <c r="J167">
        <v>88</v>
      </c>
      <c r="K167" t="s">
        <v>1692</v>
      </c>
    </row>
    <row r="168" spans="1:11" x14ac:dyDescent="0.3">
      <c r="A168">
        <v>167</v>
      </c>
      <c r="B168" t="s">
        <v>2195</v>
      </c>
      <c r="C168" t="s">
        <v>2196</v>
      </c>
      <c r="D168" t="s">
        <v>1670</v>
      </c>
      <c r="E168" t="s">
        <v>1671</v>
      </c>
      <c r="F168">
        <v>30</v>
      </c>
      <c r="G168" t="s">
        <v>2197</v>
      </c>
      <c r="H168" t="s">
        <v>3</v>
      </c>
      <c r="I168" s="10">
        <v>39615</v>
      </c>
      <c r="J168">
        <v>57</v>
      </c>
      <c r="K168" t="s">
        <v>1721</v>
      </c>
    </row>
    <row r="169" spans="1:11" x14ac:dyDescent="0.3">
      <c r="A169">
        <v>168</v>
      </c>
      <c r="B169" t="s">
        <v>2198</v>
      </c>
      <c r="C169" t="s">
        <v>2199</v>
      </c>
      <c r="D169" t="s">
        <v>1670</v>
      </c>
      <c r="E169" t="s">
        <v>1671</v>
      </c>
      <c r="F169">
        <v>30</v>
      </c>
      <c r="G169" t="s">
        <v>2200</v>
      </c>
      <c r="H169" t="s">
        <v>380</v>
      </c>
      <c r="I169" s="10">
        <v>39545</v>
      </c>
      <c r="J169">
        <v>40</v>
      </c>
      <c r="K169" t="s">
        <v>1707</v>
      </c>
    </row>
    <row r="170" spans="1:11" x14ac:dyDescent="0.3">
      <c r="A170">
        <v>169</v>
      </c>
      <c r="B170" t="s">
        <v>2201</v>
      </c>
      <c r="C170" t="s">
        <v>2202</v>
      </c>
      <c r="D170" t="s">
        <v>1683</v>
      </c>
      <c r="E170" t="s">
        <v>1671</v>
      </c>
      <c r="F170">
        <v>60</v>
      </c>
      <c r="G170" t="s">
        <v>2203</v>
      </c>
      <c r="H170" t="s">
        <v>272</v>
      </c>
      <c r="I170" s="10">
        <v>39926</v>
      </c>
      <c r="J170">
        <v>53</v>
      </c>
      <c r="K170" t="s">
        <v>1707</v>
      </c>
    </row>
    <row r="171" spans="1:11" x14ac:dyDescent="0.3">
      <c r="A171">
        <v>170</v>
      </c>
      <c r="B171" t="s">
        <v>2204</v>
      </c>
      <c r="C171" t="s">
        <v>2205</v>
      </c>
      <c r="D171" t="s">
        <v>1683</v>
      </c>
      <c r="E171" t="s">
        <v>1671</v>
      </c>
      <c r="F171">
        <v>90</v>
      </c>
      <c r="G171" t="s">
        <v>2206</v>
      </c>
      <c r="H171" t="s">
        <v>1621</v>
      </c>
      <c r="I171" s="10">
        <v>40143</v>
      </c>
      <c r="J171">
        <v>95</v>
      </c>
      <c r="K171" t="s">
        <v>1677</v>
      </c>
    </row>
    <row r="172" spans="1:11" x14ac:dyDescent="0.3">
      <c r="A172">
        <v>171</v>
      </c>
      <c r="B172" t="s">
        <v>2207</v>
      </c>
      <c r="C172" t="s">
        <v>2208</v>
      </c>
      <c r="D172" t="s">
        <v>1670</v>
      </c>
      <c r="E172" t="s">
        <v>1671</v>
      </c>
      <c r="F172">
        <v>30</v>
      </c>
      <c r="G172" t="s">
        <v>2209</v>
      </c>
      <c r="H172" t="s">
        <v>1620</v>
      </c>
      <c r="I172" s="10">
        <v>39814</v>
      </c>
      <c r="J172">
        <v>83</v>
      </c>
      <c r="K172" t="s">
        <v>1007</v>
      </c>
    </row>
    <row r="173" spans="1:11" x14ac:dyDescent="0.3">
      <c r="A173">
        <v>172</v>
      </c>
      <c r="B173" t="s">
        <v>2210</v>
      </c>
      <c r="C173" t="s">
        <v>2211</v>
      </c>
      <c r="D173" t="s">
        <v>1683</v>
      </c>
      <c r="E173" t="s">
        <v>1671</v>
      </c>
      <c r="F173">
        <v>90</v>
      </c>
      <c r="G173" t="s">
        <v>2212</v>
      </c>
      <c r="H173" t="s">
        <v>752</v>
      </c>
      <c r="I173" s="10">
        <v>40286</v>
      </c>
      <c r="J173">
        <v>90</v>
      </c>
      <c r="K173" t="s">
        <v>1696</v>
      </c>
    </row>
    <row r="174" spans="1:11" x14ac:dyDescent="0.3">
      <c r="A174">
        <v>173</v>
      </c>
      <c r="B174" t="s">
        <v>2213</v>
      </c>
      <c r="C174" t="s">
        <v>2214</v>
      </c>
      <c r="D174" t="s">
        <v>1683</v>
      </c>
      <c r="E174" t="s">
        <v>1671</v>
      </c>
      <c r="F174">
        <v>30</v>
      </c>
      <c r="G174" t="s">
        <v>2215</v>
      </c>
      <c r="H174" t="s">
        <v>457</v>
      </c>
      <c r="I174" s="10">
        <v>39839</v>
      </c>
      <c r="J174">
        <v>13</v>
      </c>
      <c r="K174" t="s">
        <v>1772</v>
      </c>
    </row>
    <row r="175" spans="1:11" x14ac:dyDescent="0.3">
      <c r="A175">
        <v>174</v>
      </c>
      <c r="B175" t="s">
        <v>2216</v>
      </c>
      <c r="C175" t="s">
        <v>2217</v>
      </c>
      <c r="D175" t="s">
        <v>1670</v>
      </c>
      <c r="E175" t="s">
        <v>1671</v>
      </c>
      <c r="F175">
        <v>30</v>
      </c>
      <c r="G175" t="s">
        <v>2218</v>
      </c>
      <c r="H175" t="s">
        <v>1643</v>
      </c>
      <c r="I175" s="10">
        <v>40389</v>
      </c>
      <c r="J175">
        <v>79</v>
      </c>
      <c r="K175" t="s">
        <v>1707</v>
      </c>
    </row>
    <row r="176" spans="1:11" x14ac:dyDescent="0.3">
      <c r="A176">
        <v>175</v>
      </c>
      <c r="B176" t="s">
        <v>2219</v>
      </c>
      <c r="C176" t="s">
        <v>2220</v>
      </c>
      <c r="D176" t="s">
        <v>1683</v>
      </c>
      <c r="E176" t="s">
        <v>1671</v>
      </c>
      <c r="F176">
        <v>60</v>
      </c>
      <c r="G176" t="s">
        <v>2221</v>
      </c>
      <c r="H176" t="s">
        <v>2222</v>
      </c>
      <c r="I176" s="10">
        <v>39904</v>
      </c>
      <c r="J176">
        <v>85</v>
      </c>
      <c r="K176" t="s">
        <v>1677</v>
      </c>
    </row>
    <row r="177" spans="1:11" x14ac:dyDescent="0.3">
      <c r="A177">
        <v>176</v>
      </c>
      <c r="B177" t="s">
        <v>2223</v>
      </c>
      <c r="C177" t="s">
        <v>2224</v>
      </c>
      <c r="D177" t="s">
        <v>1683</v>
      </c>
      <c r="E177" t="s">
        <v>1671</v>
      </c>
      <c r="F177">
        <v>30</v>
      </c>
      <c r="G177" t="s">
        <v>2225</v>
      </c>
      <c r="H177" t="s">
        <v>610</v>
      </c>
      <c r="I177" s="10">
        <v>39793</v>
      </c>
      <c r="J177">
        <v>12</v>
      </c>
      <c r="K177" t="s">
        <v>1772</v>
      </c>
    </row>
    <row r="178" spans="1:11" x14ac:dyDescent="0.3">
      <c r="A178">
        <v>177</v>
      </c>
      <c r="B178" t="s">
        <v>2226</v>
      </c>
      <c r="C178" t="s">
        <v>2227</v>
      </c>
      <c r="D178" t="s">
        <v>1670</v>
      </c>
      <c r="E178" t="s">
        <v>1671</v>
      </c>
      <c r="F178">
        <v>90</v>
      </c>
      <c r="G178" t="s">
        <v>2228</v>
      </c>
      <c r="H178" t="s">
        <v>1422</v>
      </c>
      <c r="I178" s="10">
        <v>39861</v>
      </c>
      <c r="J178">
        <v>61</v>
      </c>
      <c r="K178" t="s">
        <v>1707</v>
      </c>
    </row>
    <row r="179" spans="1:11" x14ac:dyDescent="0.3">
      <c r="A179">
        <v>178</v>
      </c>
      <c r="B179" t="s">
        <v>2229</v>
      </c>
      <c r="C179" t="s">
        <v>1977</v>
      </c>
      <c r="D179" t="s">
        <v>1670</v>
      </c>
      <c r="E179" t="s">
        <v>1671</v>
      </c>
      <c r="F179">
        <v>90</v>
      </c>
      <c r="G179" t="s">
        <v>2230</v>
      </c>
      <c r="H179" t="s">
        <v>758</v>
      </c>
      <c r="I179" s="10">
        <v>39691</v>
      </c>
      <c r="J179">
        <v>29</v>
      </c>
      <c r="K179" t="s">
        <v>851</v>
      </c>
    </row>
    <row r="180" spans="1:11" x14ac:dyDescent="0.3">
      <c r="A180">
        <v>179</v>
      </c>
      <c r="B180" t="s">
        <v>2231</v>
      </c>
      <c r="C180" t="s">
        <v>2232</v>
      </c>
      <c r="D180" t="s">
        <v>1670</v>
      </c>
      <c r="E180" t="s">
        <v>1671</v>
      </c>
      <c r="F180">
        <v>90</v>
      </c>
      <c r="G180" t="s">
        <v>2233</v>
      </c>
      <c r="H180" t="s">
        <v>211</v>
      </c>
      <c r="I180" s="10">
        <v>40379</v>
      </c>
      <c r="J180">
        <v>76</v>
      </c>
      <c r="K180" t="s">
        <v>1721</v>
      </c>
    </row>
    <row r="181" spans="1:11" x14ac:dyDescent="0.3">
      <c r="A181">
        <v>180</v>
      </c>
      <c r="B181" t="s">
        <v>2234</v>
      </c>
      <c r="C181" t="s">
        <v>2235</v>
      </c>
      <c r="D181" t="s">
        <v>1683</v>
      </c>
      <c r="E181" t="s">
        <v>1671</v>
      </c>
      <c r="F181">
        <v>90</v>
      </c>
      <c r="G181" t="s">
        <v>2236</v>
      </c>
      <c r="H181" t="s">
        <v>366</v>
      </c>
      <c r="I181" s="10">
        <v>39761</v>
      </c>
      <c r="J181">
        <v>89</v>
      </c>
      <c r="K181" t="s">
        <v>1007</v>
      </c>
    </row>
    <row r="182" spans="1:11" x14ac:dyDescent="0.3">
      <c r="A182">
        <v>181</v>
      </c>
      <c r="B182" t="s">
        <v>2237</v>
      </c>
      <c r="C182" t="s">
        <v>2238</v>
      </c>
      <c r="D182" t="s">
        <v>1683</v>
      </c>
      <c r="E182" t="s">
        <v>1671</v>
      </c>
      <c r="F182">
        <v>90</v>
      </c>
      <c r="G182" t="s">
        <v>2239</v>
      </c>
      <c r="H182" t="s">
        <v>4</v>
      </c>
      <c r="I182" s="10">
        <v>39709</v>
      </c>
      <c r="J182">
        <v>29</v>
      </c>
      <c r="K182" t="s">
        <v>1007</v>
      </c>
    </row>
    <row r="183" spans="1:11" x14ac:dyDescent="0.3">
      <c r="A183">
        <v>182</v>
      </c>
      <c r="B183" t="s">
        <v>2240</v>
      </c>
      <c r="C183" t="s">
        <v>2241</v>
      </c>
      <c r="D183" t="s">
        <v>1683</v>
      </c>
      <c r="E183" t="s">
        <v>1671</v>
      </c>
      <c r="F183">
        <v>30</v>
      </c>
      <c r="G183" t="s">
        <v>2242</v>
      </c>
      <c r="H183" t="s">
        <v>1377</v>
      </c>
      <c r="I183" s="10">
        <v>40540</v>
      </c>
      <c r="J183">
        <v>13</v>
      </c>
      <c r="K183" t="s">
        <v>1772</v>
      </c>
    </row>
    <row r="184" spans="1:11" x14ac:dyDescent="0.3">
      <c r="A184">
        <v>183</v>
      </c>
      <c r="B184" t="s">
        <v>2243</v>
      </c>
      <c r="C184" t="s">
        <v>2244</v>
      </c>
      <c r="D184" t="s">
        <v>1683</v>
      </c>
      <c r="E184" t="s">
        <v>1671</v>
      </c>
      <c r="F184">
        <v>90</v>
      </c>
      <c r="G184" t="s">
        <v>2245</v>
      </c>
      <c r="H184" t="s">
        <v>515</v>
      </c>
      <c r="I184" s="10">
        <v>39489</v>
      </c>
      <c r="J184">
        <v>87</v>
      </c>
      <c r="K184" t="s">
        <v>1007</v>
      </c>
    </row>
    <row r="185" spans="1:11" x14ac:dyDescent="0.3">
      <c r="A185">
        <v>184</v>
      </c>
      <c r="B185" t="s">
        <v>2246</v>
      </c>
      <c r="C185" t="s">
        <v>2247</v>
      </c>
      <c r="D185" t="s">
        <v>1733</v>
      </c>
      <c r="E185" t="s">
        <v>1671</v>
      </c>
      <c r="F185">
        <v>30</v>
      </c>
      <c r="G185" t="s">
        <v>2248</v>
      </c>
      <c r="H185" t="s">
        <v>1515</v>
      </c>
      <c r="I185" s="10">
        <v>39508</v>
      </c>
      <c r="J185">
        <v>60</v>
      </c>
      <c r="K185" t="s">
        <v>1692</v>
      </c>
    </row>
    <row r="186" spans="1:11" x14ac:dyDescent="0.3">
      <c r="A186">
        <v>185</v>
      </c>
      <c r="B186" t="s">
        <v>2249</v>
      </c>
      <c r="C186" t="s">
        <v>2250</v>
      </c>
      <c r="D186" t="s">
        <v>1670</v>
      </c>
      <c r="E186" t="s">
        <v>1671</v>
      </c>
      <c r="F186">
        <v>30</v>
      </c>
      <c r="G186" t="s">
        <v>2251</v>
      </c>
      <c r="H186" t="s">
        <v>524</v>
      </c>
      <c r="I186" s="10">
        <v>39867</v>
      </c>
      <c r="J186">
        <v>31</v>
      </c>
      <c r="K186" t="s">
        <v>1007</v>
      </c>
    </row>
    <row r="187" spans="1:11" x14ac:dyDescent="0.3">
      <c r="A187">
        <v>186</v>
      </c>
      <c r="B187" t="s">
        <v>2252</v>
      </c>
      <c r="C187" t="s">
        <v>2253</v>
      </c>
      <c r="D187" t="s">
        <v>1733</v>
      </c>
      <c r="E187" t="s">
        <v>1671</v>
      </c>
      <c r="F187">
        <v>90</v>
      </c>
      <c r="G187" t="s">
        <v>2254</v>
      </c>
      <c r="H187" t="s">
        <v>2255</v>
      </c>
      <c r="I187" s="10">
        <v>39489</v>
      </c>
      <c r="J187">
        <v>26</v>
      </c>
      <c r="K187" t="s">
        <v>1692</v>
      </c>
    </row>
    <row r="188" spans="1:11" x14ac:dyDescent="0.3">
      <c r="A188">
        <v>187</v>
      </c>
      <c r="B188" t="s">
        <v>2256</v>
      </c>
      <c r="C188" t="s">
        <v>2257</v>
      </c>
      <c r="D188" t="s">
        <v>1670</v>
      </c>
      <c r="E188" t="s">
        <v>1671</v>
      </c>
      <c r="F188">
        <v>90</v>
      </c>
      <c r="G188" t="s">
        <v>2258</v>
      </c>
      <c r="H188" t="s">
        <v>485</v>
      </c>
      <c r="I188" s="10">
        <v>40367</v>
      </c>
      <c r="J188">
        <v>10</v>
      </c>
      <c r="K188" t="s">
        <v>1007</v>
      </c>
    </row>
    <row r="189" spans="1:11" x14ac:dyDescent="0.3">
      <c r="A189">
        <v>188</v>
      </c>
      <c r="B189" t="s">
        <v>2259</v>
      </c>
      <c r="C189" t="s">
        <v>2260</v>
      </c>
      <c r="D189" t="s">
        <v>1683</v>
      </c>
      <c r="E189" t="s">
        <v>1671</v>
      </c>
      <c r="F189">
        <v>90</v>
      </c>
      <c r="G189" t="s">
        <v>2261</v>
      </c>
      <c r="H189" t="s">
        <v>1225</v>
      </c>
      <c r="I189" s="10">
        <v>39805</v>
      </c>
      <c r="J189">
        <v>63</v>
      </c>
      <c r="K189" t="s">
        <v>1707</v>
      </c>
    </row>
    <row r="190" spans="1:11" x14ac:dyDescent="0.3">
      <c r="A190">
        <v>189</v>
      </c>
      <c r="B190" t="s">
        <v>2262</v>
      </c>
      <c r="C190" t="s">
        <v>2263</v>
      </c>
      <c r="D190" t="s">
        <v>1683</v>
      </c>
      <c r="E190" t="s">
        <v>1671</v>
      </c>
      <c r="F190">
        <v>30</v>
      </c>
      <c r="G190" t="s">
        <v>2264</v>
      </c>
      <c r="H190" t="s">
        <v>240</v>
      </c>
      <c r="I190" s="10">
        <v>39947</v>
      </c>
      <c r="J190">
        <v>26</v>
      </c>
      <c r="K190" t="s">
        <v>1707</v>
      </c>
    </row>
    <row r="191" spans="1:11" x14ac:dyDescent="0.3">
      <c r="A191">
        <v>190</v>
      </c>
      <c r="B191" t="s">
        <v>2265</v>
      </c>
      <c r="C191" t="s">
        <v>2266</v>
      </c>
      <c r="D191" t="s">
        <v>1683</v>
      </c>
      <c r="E191" t="s">
        <v>1671</v>
      </c>
      <c r="F191">
        <v>90</v>
      </c>
      <c r="G191" t="s">
        <v>2267</v>
      </c>
      <c r="H191" t="s">
        <v>145</v>
      </c>
      <c r="I191" s="10">
        <v>39749</v>
      </c>
      <c r="J191">
        <v>36</v>
      </c>
      <c r="K191" t="s">
        <v>1007</v>
      </c>
    </row>
    <row r="192" spans="1:11" x14ac:dyDescent="0.3">
      <c r="A192">
        <v>191</v>
      </c>
      <c r="B192" t="s">
        <v>2268</v>
      </c>
      <c r="C192" t="s">
        <v>2269</v>
      </c>
      <c r="D192" t="s">
        <v>1683</v>
      </c>
      <c r="E192" t="s">
        <v>1671</v>
      </c>
      <c r="F192">
        <v>30</v>
      </c>
      <c r="G192" t="s">
        <v>2270</v>
      </c>
      <c r="H192" t="s">
        <v>2271</v>
      </c>
      <c r="I192" s="10">
        <v>39514</v>
      </c>
      <c r="J192">
        <v>50</v>
      </c>
      <c r="K192" t="s">
        <v>1007</v>
      </c>
    </row>
    <row r="193" spans="1:11" x14ac:dyDescent="0.3">
      <c r="A193">
        <v>192</v>
      </c>
      <c r="B193" t="s">
        <v>2272</v>
      </c>
      <c r="C193" t="s">
        <v>2273</v>
      </c>
      <c r="D193" t="s">
        <v>1670</v>
      </c>
      <c r="E193" t="s">
        <v>1671</v>
      </c>
      <c r="F193">
        <v>60</v>
      </c>
      <c r="G193" t="s">
        <v>2274</v>
      </c>
      <c r="H193" t="s">
        <v>990</v>
      </c>
      <c r="I193" s="10">
        <v>40141</v>
      </c>
      <c r="J193">
        <v>88</v>
      </c>
      <c r="K193" t="s">
        <v>851</v>
      </c>
    </row>
    <row r="194" spans="1:11" x14ac:dyDescent="0.3">
      <c r="A194">
        <v>193</v>
      </c>
      <c r="B194" t="s">
        <v>2275</v>
      </c>
      <c r="C194" t="s">
        <v>2276</v>
      </c>
      <c r="D194" t="s">
        <v>1683</v>
      </c>
      <c r="E194" t="s">
        <v>1671</v>
      </c>
      <c r="F194">
        <v>90</v>
      </c>
      <c r="G194" t="s">
        <v>2277</v>
      </c>
      <c r="H194" t="s">
        <v>2278</v>
      </c>
      <c r="I194" s="10">
        <v>40332</v>
      </c>
      <c r="J194">
        <v>56</v>
      </c>
      <c r="K194" t="s">
        <v>1677</v>
      </c>
    </row>
    <row r="195" spans="1:11" x14ac:dyDescent="0.3">
      <c r="A195">
        <v>194</v>
      </c>
      <c r="B195" t="s">
        <v>2279</v>
      </c>
      <c r="C195" t="s">
        <v>2280</v>
      </c>
      <c r="D195" t="s">
        <v>1670</v>
      </c>
      <c r="E195" t="s">
        <v>1671</v>
      </c>
      <c r="F195">
        <v>90</v>
      </c>
      <c r="G195" t="s">
        <v>2281</v>
      </c>
      <c r="H195" t="s">
        <v>703</v>
      </c>
      <c r="I195" s="10">
        <v>39686</v>
      </c>
      <c r="J195">
        <v>44</v>
      </c>
      <c r="K195" t="s">
        <v>1696</v>
      </c>
    </row>
    <row r="196" spans="1:11" x14ac:dyDescent="0.3">
      <c r="A196">
        <v>195</v>
      </c>
      <c r="B196" t="s">
        <v>2282</v>
      </c>
      <c r="C196" t="s">
        <v>1815</v>
      </c>
      <c r="D196" t="s">
        <v>1670</v>
      </c>
      <c r="E196" t="s">
        <v>1671</v>
      </c>
      <c r="F196">
        <v>60</v>
      </c>
      <c r="G196" t="s">
        <v>2283</v>
      </c>
      <c r="H196" t="s">
        <v>632</v>
      </c>
      <c r="I196" s="10">
        <v>40509</v>
      </c>
      <c r="J196">
        <v>80</v>
      </c>
      <c r="K196" t="s">
        <v>1700</v>
      </c>
    </row>
    <row r="197" spans="1:11" x14ac:dyDescent="0.3">
      <c r="A197">
        <v>196</v>
      </c>
      <c r="B197" t="s">
        <v>2284</v>
      </c>
      <c r="C197" t="s">
        <v>2285</v>
      </c>
      <c r="D197" t="s">
        <v>1733</v>
      </c>
      <c r="E197" t="s">
        <v>1671</v>
      </c>
      <c r="F197">
        <v>30</v>
      </c>
      <c r="G197" t="s">
        <v>2286</v>
      </c>
      <c r="H197" t="s">
        <v>1051</v>
      </c>
      <c r="I197" s="10">
        <v>40363</v>
      </c>
      <c r="J197">
        <v>28</v>
      </c>
      <c r="K197" t="s">
        <v>1677</v>
      </c>
    </row>
    <row r="198" spans="1:11" x14ac:dyDescent="0.3">
      <c r="A198">
        <v>197</v>
      </c>
      <c r="B198" t="s">
        <v>2287</v>
      </c>
      <c r="C198" t="s">
        <v>2288</v>
      </c>
      <c r="D198" t="s">
        <v>1683</v>
      </c>
      <c r="E198" t="s">
        <v>1671</v>
      </c>
      <c r="F198">
        <v>90</v>
      </c>
      <c r="G198" t="s">
        <v>2289</v>
      </c>
      <c r="H198" t="s">
        <v>648</v>
      </c>
      <c r="I198" s="10">
        <v>40532</v>
      </c>
      <c r="J198">
        <v>9</v>
      </c>
      <c r="K198" t="s">
        <v>851</v>
      </c>
    </row>
    <row r="199" spans="1:11" x14ac:dyDescent="0.3">
      <c r="A199">
        <v>198</v>
      </c>
      <c r="B199" t="s">
        <v>2290</v>
      </c>
      <c r="C199" t="s">
        <v>1793</v>
      </c>
      <c r="D199" t="s">
        <v>1683</v>
      </c>
      <c r="E199" t="s">
        <v>1671</v>
      </c>
      <c r="F199">
        <v>30</v>
      </c>
      <c r="G199" t="s">
        <v>2291</v>
      </c>
      <c r="H199" t="s">
        <v>811</v>
      </c>
      <c r="I199" s="10">
        <v>39945</v>
      </c>
      <c r="J199">
        <v>21</v>
      </c>
      <c r="K199" t="s">
        <v>851</v>
      </c>
    </row>
    <row r="200" spans="1:11" x14ac:dyDescent="0.3">
      <c r="A200">
        <v>199</v>
      </c>
      <c r="B200" t="s">
        <v>2292</v>
      </c>
      <c r="C200" t="s">
        <v>2293</v>
      </c>
      <c r="D200" t="s">
        <v>1670</v>
      </c>
      <c r="E200" t="s">
        <v>1671</v>
      </c>
      <c r="F200">
        <v>60</v>
      </c>
      <c r="G200" t="s">
        <v>2294</v>
      </c>
      <c r="H200" t="s">
        <v>709</v>
      </c>
      <c r="I200" s="10">
        <v>40300</v>
      </c>
      <c r="J200">
        <v>86</v>
      </c>
      <c r="K200" t="s">
        <v>851</v>
      </c>
    </row>
    <row r="201" spans="1:11" x14ac:dyDescent="0.3">
      <c r="A201">
        <v>200</v>
      </c>
      <c r="B201" t="s">
        <v>2295</v>
      </c>
      <c r="C201" t="s">
        <v>2296</v>
      </c>
      <c r="D201" t="s">
        <v>1683</v>
      </c>
      <c r="E201" t="s">
        <v>1671</v>
      </c>
      <c r="F201">
        <v>90</v>
      </c>
      <c r="G201" t="s">
        <v>2297</v>
      </c>
      <c r="H201" t="s">
        <v>487</v>
      </c>
      <c r="I201" s="10">
        <v>40131</v>
      </c>
      <c r="J201">
        <v>25</v>
      </c>
      <c r="K201" t="s">
        <v>1692</v>
      </c>
    </row>
    <row r="202" spans="1:11" x14ac:dyDescent="0.3">
      <c r="A202">
        <v>201</v>
      </c>
      <c r="B202" t="s">
        <v>2298</v>
      </c>
      <c r="C202" t="s">
        <v>2299</v>
      </c>
      <c r="D202" t="s">
        <v>1670</v>
      </c>
      <c r="E202" t="s">
        <v>1936</v>
      </c>
      <c r="F202">
        <v>30</v>
      </c>
      <c r="G202" t="s">
        <v>2300</v>
      </c>
      <c r="H202" t="s">
        <v>663</v>
      </c>
      <c r="I202" s="10">
        <v>39729</v>
      </c>
      <c r="J202">
        <v>55</v>
      </c>
      <c r="K202" t="s">
        <v>1677</v>
      </c>
    </row>
    <row r="203" spans="1:11" x14ac:dyDescent="0.3">
      <c r="A203">
        <v>202</v>
      </c>
      <c r="B203" t="s">
        <v>2301</v>
      </c>
      <c r="C203" t="s">
        <v>2302</v>
      </c>
      <c r="D203" t="s">
        <v>1670</v>
      </c>
      <c r="E203" t="s">
        <v>1671</v>
      </c>
      <c r="F203">
        <v>90</v>
      </c>
      <c r="G203" t="s">
        <v>2303</v>
      </c>
      <c r="H203" t="s">
        <v>268</v>
      </c>
      <c r="I203" s="10">
        <v>39611</v>
      </c>
      <c r="J203">
        <v>67</v>
      </c>
      <c r="K203" t="s">
        <v>1721</v>
      </c>
    </row>
    <row r="204" spans="1:11" x14ac:dyDescent="0.3">
      <c r="A204">
        <v>203</v>
      </c>
      <c r="B204" t="s">
        <v>2304</v>
      </c>
      <c r="C204" t="s">
        <v>2305</v>
      </c>
      <c r="D204" t="s">
        <v>1670</v>
      </c>
      <c r="E204" t="s">
        <v>1671</v>
      </c>
      <c r="F204">
        <v>60</v>
      </c>
      <c r="G204" t="s">
        <v>2306</v>
      </c>
      <c r="H204" t="s">
        <v>488</v>
      </c>
      <c r="I204" s="10">
        <v>39621</v>
      </c>
      <c r="J204">
        <v>16</v>
      </c>
      <c r="K204" t="s">
        <v>1677</v>
      </c>
    </row>
    <row r="205" spans="1:11" x14ac:dyDescent="0.3">
      <c r="A205">
        <v>204</v>
      </c>
      <c r="B205" t="s">
        <v>2307</v>
      </c>
      <c r="C205" t="s">
        <v>2308</v>
      </c>
      <c r="D205" t="s">
        <v>1683</v>
      </c>
      <c r="E205" t="s">
        <v>1671</v>
      </c>
      <c r="F205">
        <v>90</v>
      </c>
      <c r="G205" t="s">
        <v>2309</v>
      </c>
      <c r="H205" t="s">
        <v>1631</v>
      </c>
      <c r="I205" s="10">
        <v>39462</v>
      </c>
      <c r="J205">
        <v>24</v>
      </c>
      <c r="K205" t="s">
        <v>851</v>
      </c>
    </row>
    <row r="206" spans="1:11" x14ac:dyDescent="0.3">
      <c r="A206">
        <v>205</v>
      </c>
      <c r="B206" t="s">
        <v>2310</v>
      </c>
      <c r="C206" t="s">
        <v>2311</v>
      </c>
      <c r="D206" t="s">
        <v>1670</v>
      </c>
      <c r="E206" t="s">
        <v>1671</v>
      </c>
      <c r="F206">
        <v>60</v>
      </c>
      <c r="G206" t="s">
        <v>2312</v>
      </c>
      <c r="H206" t="s">
        <v>2313</v>
      </c>
      <c r="I206" s="10">
        <v>39524</v>
      </c>
      <c r="J206">
        <v>9</v>
      </c>
      <c r="K206" t="s">
        <v>1696</v>
      </c>
    </row>
    <row r="207" spans="1:11" x14ac:dyDescent="0.3">
      <c r="A207">
        <v>206</v>
      </c>
      <c r="B207" t="s">
        <v>2314</v>
      </c>
      <c r="C207" t="s">
        <v>2315</v>
      </c>
      <c r="D207" t="s">
        <v>1670</v>
      </c>
      <c r="E207" t="s">
        <v>1671</v>
      </c>
      <c r="F207">
        <v>60</v>
      </c>
      <c r="G207" t="s">
        <v>2316</v>
      </c>
      <c r="H207" t="s">
        <v>2317</v>
      </c>
      <c r="I207" s="10">
        <v>40047</v>
      </c>
      <c r="J207">
        <v>61</v>
      </c>
      <c r="K207" t="s">
        <v>1673</v>
      </c>
    </row>
    <row r="208" spans="1:11" x14ac:dyDescent="0.3">
      <c r="A208">
        <v>207</v>
      </c>
      <c r="B208" t="s">
        <v>2318</v>
      </c>
      <c r="C208" t="s">
        <v>2090</v>
      </c>
      <c r="D208" t="s">
        <v>1683</v>
      </c>
      <c r="E208" t="s">
        <v>1829</v>
      </c>
      <c r="F208">
        <v>90</v>
      </c>
      <c r="G208" t="s">
        <v>2319</v>
      </c>
      <c r="H208" t="s">
        <v>367</v>
      </c>
      <c r="I208" s="10">
        <v>40250</v>
      </c>
      <c r="J208">
        <v>32</v>
      </c>
      <c r="K208" t="s">
        <v>1007</v>
      </c>
    </row>
    <row r="209" spans="1:11" x14ac:dyDescent="0.3">
      <c r="A209">
        <v>208</v>
      </c>
      <c r="B209" t="s">
        <v>2320</v>
      </c>
      <c r="C209" t="s">
        <v>2321</v>
      </c>
      <c r="D209" t="s">
        <v>1670</v>
      </c>
      <c r="E209" t="s">
        <v>1671</v>
      </c>
      <c r="F209">
        <v>90</v>
      </c>
      <c r="G209" t="s">
        <v>2322</v>
      </c>
      <c r="H209" t="s">
        <v>2323</v>
      </c>
      <c r="I209" s="10">
        <v>40380</v>
      </c>
      <c r="J209">
        <v>21</v>
      </c>
      <c r="K209" t="s">
        <v>1700</v>
      </c>
    </row>
    <row r="210" spans="1:11" x14ac:dyDescent="0.3">
      <c r="A210">
        <v>209</v>
      </c>
      <c r="B210" t="s">
        <v>2324</v>
      </c>
      <c r="C210" t="s">
        <v>2325</v>
      </c>
      <c r="D210" t="s">
        <v>1670</v>
      </c>
      <c r="E210" t="s">
        <v>1671</v>
      </c>
      <c r="F210">
        <v>60</v>
      </c>
      <c r="G210" t="s">
        <v>2326</v>
      </c>
      <c r="H210" t="s">
        <v>497</v>
      </c>
      <c r="I210" s="10">
        <v>40092</v>
      </c>
      <c r="J210">
        <v>71</v>
      </c>
      <c r="K210" t="s">
        <v>1677</v>
      </c>
    </row>
    <row r="211" spans="1:11" x14ac:dyDescent="0.3">
      <c r="A211">
        <v>210</v>
      </c>
      <c r="B211" t="s">
        <v>2327</v>
      </c>
      <c r="C211" t="s">
        <v>2328</v>
      </c>
      <c r="D211" t="s">
        <v>1683</v>
      </c>
      <c r="E211" t="s">
        <v>1671</v>
      </c>
      <c r="F211">
        <v>90</v>
      </c>
      <c r="G211" t="s">
        <v>2329</v>
      </c>
      <c r="H211" t="s">
        <v>1108</v>
      </c>
      <c r="I211" s="10">
        <v>39961</v>
      </c>
      <c r="J211">
        <v>7</v>
      </c>
      <c r="K211" t="s">
        <v>1696</v>
      </c>
    </row>
    <row r="212" spans="1:11" x14ac:dyDescent="0.3">
      <c r="A212">
        <v>211</v>
      </c>
      <c r="B212" t="s">
        <v>2330</v>
      </c>
      <c r="C212" t="s">
        <v>2331</v>
      </c>
      <c r="D212" t="s">
        <v>1683</v>
      </c>
      <c r="E212" t="s">
        <v>1671</v>
      </c>
      <c r="F212">
        <v>30</v>
      </c>
      <c r="G212" t="s">
        <v>2332</v>
      </c>
      <c r="H212" t="s">
        <v>1232</v>
      </c>
      <c r="I212" s="10">
        <v>40078</v>
      </c>
      <c r="J212">
        <v>63</v>
      </c>
      <c r="K212" t="s">
        <v>1673</v>
      </c>
    </row>
    <row r="213" spans="1:11" x14ac:dyDescent="0.3">
      <c r="A213">
        <v>212</v>
      </c>
      <c r="B213" t="s">
        <v>2333</v>
      </c>
      <c r="C213" t="s">
        <v>2334</v>
      </c>
      <c r="D213" t="s">
        <v>1670</v>
      </c>
      <c r="E213" t="s">
        <v>1671</v>
      </c>
      <c r="G213" t="s">
        <v>2335</v>
      </c>
      <c r="H213" t="s">
        <v>1334</v>
      </c>
      <c r="I213" s="10">
        <v>39786</v>
      </c>
      <c r="J213">
        <v>15</v>
      </c>
      <c r="K213" t="s">
        <v>1692</v>
      </c>
    </row>
    <row r="214" spans="1:11" x14ac:dyDescent="0.3">
      <c r="A214">
        <v>213</v>
      </c>
      <c r="B214" t="s">
        <v>2336</v>
      </c>
      <c r="C214" t="s">
        <v>1927</v>
      </c>
      <c r="D214" t="s">
        <v>1683</v>
      </c>
      <c r="E214" t="s">
        <v>1671</v>
      </c>
      <c r="F214">
        <v>90</v>
      </c>
      <c r="G214" t="s">
        <v>2337</v>
      </c>
      <c r="H214" t="s">
        <v>796</v>
      </c>
      <c r="I214" s="10">
        <v>39641</v>
      </c>
      <c r="J214">
        <v>82</v>
      </c>
      <c r="K214" t="s">
        <v>1692</v>
      </c>
    </row>
    <row r="215" spans="1:11" x14ac:dyDescent="0.3">
      <c r="A215">
        <v>214</v>
      </c>
      <c r="B215" t="s">
        <v>2338</v>
      </c>
      <c r="C215" t="s">
        <v>2339</v>
      </c>
      <c r="D215" t="s">
        <v>1683</v>
      </c>
      <c r="E215" t="s">
        <v>1671</v>
      </c>
      <c r="F215">
        <v>30</v>
      </c>
      <c r="G215" t="s">
        <v>2340</v>
      </c>
      <c r="H215" t="s">
        <v>451</v>
      </c>
      <c r="I215" s="10">
        <v>40340</v>
      </c>
      <c r="J215">
        <v>81</v>
      </c>
      <c r="K215" t="s">
        <v>1700</v>
      </c>
    </row>
    <row r="216" spans="1:11" x14ac:dyDescent="0.3">
      <c r="A216">
        <v>215</v>
      </c>
      <c r="B216" t="s">
        <v>2341</v>
      </c>
      <c r="C216" t="s">
        <v>1596</v>
      </c>
      <c r="D216" t="s">
        <v>1670</v>
      </c>
      <c r="E216" t="s">
        <v>1671</v>
      </c>
      <c r="F216">
        <v>60</v>
      </c>
      <c r="G216" t="s">
        <v>2342</v>
      </c>
      <c r="H216" t="s">
        <v>407</v>
      </c>
      <c r="I216" s="10">
        <v>40232</v>
      </c>
      <c r="J216">
        <v>50</v>
      </c>
      <c r="K216" t="s">
        <v>1673</v>
      </c>
    </row>
    <row r="217" spans="1:11" x14ac:dyDescent="0.3">
      <c r="A217">
        <v>216</v>
      </c>
      <c r="B217" t="s">
        <v>2343</v>
      </c>
      <c r="C217" t="s">
        <v>2344</v>
      </c>
      <c r="D217" t="s">
        <v>1683</v>
      </c>
      <c r="E217" t="s">
        <v>1671</v>
      </c>
      <c r="F217">
        <v>90</v>
      </c>
      <c r="G217" t="s">
        <v>2345</v>
      </c>
      <c r="H217" t="s">
        <v>431</v>
      </c>
      <c r="J217">
        <v>55</v>
      </c>
      <c r="K217" t="s">
        <v>1696</v>
      </c>
    </row>
    <row r="218" spans="1:11" x14ac:dyDescent="0.3">
      <c r="A218">
        <v>217</v>
      </c>
      <c r="B218" t="s">
        <v>2346</v>
      </c>
      <c r="C218" t="s">
        <v>2347</v>
      </c>
      <c r="D218" t="s">
        <v>1670</v>
      </c>
      <c r="E218" t="s">
        <v>1671</v>
      </c>
      <c r="F218">
        <v>60</v>
      </c>
      <c r="G218" t="s">
        <v>2348</v>
      </c>
      <c r="H218" t="s">
        <v>1054</v>
      </c>
      <c r="I218" s="10">
        <v>40439</v>
      </c>
      <c r="J218">
        <v>72</v>
      </c>
      <c r="K218" t="s">
        <v>1721</v>
      </c>
    </row>
    <row r="219" spans="1:11" x14ac:dyDescent="0.3">
      <c r="A219">
        <v>218</v>
      </c>
      <c r="B219" t="s">
        <v>2349</v>
      </c>
      <c r="C219" t="s">
        <v>2350</v>
      </c>
      <c r="D219" t="s">
        <v>1683</v>
      </c>
      <c r="E219" t="s">
        <v>1671</v>
      </c>
      <c r="F219">
        <v>60</v>
      </c>
      <c r="G219" t="s">
        <v>2351</v>
      </c>
      <c r="H219" t="s">
        <v>1639</v>
      </c>
      <c r="I219" s="10">
        <v>39516</v>
      </c>
      <c r="J219">
        <v>93</v>
      </c>
      <c r="K219" t="s">
        <v>1007</v>
      </c>
    </row>
    <row r="220" spans="1:11" x14ac:dyDescent="0.3">
      <c r="A220">
        <v>219</v>
      </c>
      <c r="B220" t="s">
        <v>2352</v>
      </c>
      <c r="C220" t="s">
        <v>2353</v>
      </c>
      <c r="D220" t="s">
        <v>1683</v>
      </c>
      <c r="E220" t="s">
        <v>1671</v>
      </c>
      <c r="F220">
        <v>90</v>
      </c>
      <c r="G220" t="s">
        <v>2354</v>
      </c>
      <c r="H220" t="s">
        <v>990</v>
      </c>
      <c r="I220" s="10">
        <v>40146</v>
      </c>
      <c r="J220">
        <v>98</v>
      </c>
      <c r="K220" t="s">
        <v>851</v>
      </c>
    </row>
    <row r="221" spans="1:11" x14ac:dyDescent="0.3">
      <c r="A221">
        <v>220</v>
      </c>
      <c r="B221" t="s">
        <v>2355</v>
      </c>
      <c r="C221" t="s">
        <v>2356</v>
      </c>
      <c r="D221" t="s">
        <v>1733</v>
      </c>
      <c r="E221" t="s">
        <v>1671</v>
      </c>
      <c r="F221">
        <v>30</v>
      </c>
      <c r="G221" t="s">
        <v>2357</v>
      </c>
      <c r="H221" t="s">
        <v>132</v>
      </c>
      <c r="I221" s="10">
        <v>39909</v>
      </c>
      <c r="J221">
        <v>92</v>
      </c>
      <c r="K221" t="s">
        <v>1696</v>
      </c>
    </row>
    <row r="222" spans="1:11" x14ac:dyDescent="0.3">
      <c r="A222">
        <v>221</v>
      </c>
      <c r="B222" t="s">
        <v>2358</v>
      </c>
      <c r="C222" t="s">
        <v>2359</v>
      </c>
      <c r="D222" t="s">
        <v>1670</v>
      </c>
      <c r="E222" t="s">
        <v>1671</v>
      </c>
      <c r="F222">
        <v>90</v>
      </c>
      <c r="G222" t="s">
        <v>2360</v>
      </c>
      <c r="H222" t="s">
        <v>515</v>
      </c>
      <c r="I222" s="10">
        <v>39493</v>
      </c>
      <c r="J222">
        <v>10</v>
      </c>
      <c r="K222" t="s">
        <v>1721</v>
      </c>
    </row>
    <row r="223" spans="1:11" x14ac:dyDescent="0.3">
      <c r="A223">
        <v>222</v>
      </c>
      <c r="B223" t="s">
        <v>2361</v>
      </c>
      <c r="C223" t="s">
        <v>2362</v>
      </c>
      <c r="D223" t="s">
        <v>1683</v>
      </c>
      <c r="E223" t="s">
        <v>1671</v>
      </c>
      <c r="F223">
        <v>60</v>
      </c>
      <c r="G223" t="s">
        <v>2363</v>
      </c>
      <c r="H223" t="s">
        <v>2364</v>
      </c>
      <c r="I223" s="10">
        <v>40291</v>
      </c>
      <c r="J223">
        <v>27</v>
      </c>
      <c r="K223" t="s">
        <v>1707</v>
      </c>
    </row>
    <row r="224" spans="1:11" x14ac:dyDescent="0.3">
      <c r="A224">
        <v>223</v>
      </c>
      <c r="B224" t="s">
        <v>2365</v>
      </c>
      <c r="C224" t="s">
        <v>2366</v>
      </c>
      <c r="D224" t="s">
        <v>1670</v>
      </c>
      <c r="E224" t="s">
        <v>1671</v>
      </c>
      <c r="F224">
        <v>30</v>
      </c>
      <c r="G224" t="s">
        <v>2367</v>
      </c>
      <c r="H224" t="s">
        <v>684</v>
      </c>
      <c r="I224" s="10">
        <v>40295</v>
      </c>
      <c r="J224">
        <v>28</v>
      </c>
      <c r="K224" t="s">
        <v>1772</v>
      </c>
    </row>
    <row r="225" spans="1:11" x14ac:dyDescent="0.3">
      <c r="A225">
        <v>224</v>
      </c>
      <c r="B225" t="s">
        <v>1929</v>
      </c>
      <c r="C225" t="s">
        <v>2368</v>
      </c>
      <c r="D225" t="s">
        <v>1670</v>
      </c>
      <c r="E225" t="s">
        <v>1671</v>
      </c>
      <c r="F225">
        <v>30</v>
      </c>
      <c r="G225" t="s">
        <v>2369</v>
      </c>
      <c r="H225" t="s">
        <v>1805</v>
      </c>
      <c r="I225" s="10">
        <v>40063</v>
      </c>
      <c r="J225">
        <v>30</v>
      </c>
      <c r="K225" t="s">
        <v>1696</v>
      </c>
    </row>
    <row r="226" spans="1:11" x14ac:dyDescent="0.3">
      <c r="A226">
        <v>225</v>
      </c>
      <c r="B226" t="s">
        <v>2370</v>
      </c>
      <c r="C226" t="s">
        <v>2371</v>
      </c>
      <c r="D226" t="s">
        <v>1670</v>
      </c>
      <c r="E226" t="s">
        <v>1671</v>
      </c>
      <c r="F226">
        <v>30</v>
      </c>
      <c r="G226" t="s">
        <v>2372</v>
      </c>
      <c r="H226" t="s">
        <v>34</v>
      </c>
      <c r="I226" s="10">
        <v>40064</v>
      </c>
      <c r="J226">
        <v>53</v>
      </c>
      <c r="K226" t="s">
        <v>1673</v>
      </c>
    </row>
    <row r="227" spans="1:11" x14ac:dyDescent="0.3">
      <c r="A227">
        <v>226</v>
      </c>
      <c r="B227" t="s">
        <v>2373</v>
      </c>
      <c r="C227" t="s">
        <v>1971</v>
      </c>
      <c r="D227" t="s">
        <v>1683</v>
      </c>
      <c r="E227" t="s">
        <v>1671</v>
      </c>
      <c r="F227">
        <v>60</v>
      </c>
      <c r="G227" t="s">
        <v>2374</v>
      </c>
      <c r="H227" t="s">
        <v>1001</v>
      </c>
      <c r="I227" s="10">
        <v>39523</v>
      </c>
      <c r="J227">
        <v>89</v>
      </c>
      <c r="K227" t="s">
        <v>1707</v>
      </c>
    </row>
    <row r="228" spans="1:11" x14ac:dyDescent="0.3">
      <c r="A228">
        <v>227</v>
      </c>
      <c r="B228" t="s">
        <v>2375</v>
      </c>
      <c r="C228" t="s">
        <v>2376</v>
      </c>
      <c r="D228" t="s">
        <v>1670</v>
      </c>
      <c r="E228" t="s">
        <v>1671</v>
      </c>
      <c r="F228">
        <v>90</v>
      </c>
      <c r="G228" t="s">
        <v>2377</v>
      </c>
      <c r="H228" t="s">
        <v>1628</v>
      </c>
      <c r="I228" s="10">
        <v>39461</v>
      </c>
      <c r="J228">
        <v>22</v>
      </c>
      <c r="K228" t="s">
        <v>1696</v>
      </c>
    </row>
    <row r="229" spans="1:11" x14ac:dyDescent="0.3">
      <c r="A229">
        <v>228</v>
      </c>
      <c r="B229" t="s">
        <v>2181</v>
      </c>
      <c r="C229" t="s">
        <v>2378</v>
      </c>
      <c r="D229" t="s">
        <v>1683</v>
      </c>
      <c r="E229" t="s">
        <v>1671</v>
      </c>
      <c r="F229">
        <v>90</v>
      </c>
      <c r="G229" t="s">
        <v>2379</v>
      </c>
      <c r="H229" t="s">
        <v>2380</v>
      </c>
      <c r="I229" s="10">
        <v>39775</v>
      </c>
      <c r="J229">
        <v>71</v>
      </c>
      <c r="K229" t="s">
        <v>1007</v>
      </c>
    </row>
    <row r="230" spans="1:11" x14ac:dyDescent="0.3">
      <c r="A230">
        <v>229</v>
      </c>
      <c r="B230" t="s">
        <v>2381</v>
      </c>
      <c r="C230" t="s">
        <v>2382</v>
      </c>
      <c r="D230" t="s">
        <v>1670</v>
      </c>
      <c r="E230" t="s">
        <v>1671</v>
      </c>
      <c r="F230">
        <v>90</v>
      </c>
      <c r="G230" t="s">
        <v>2383</v>
      </c>
      <c r="H230" t="s">
        <v>799</v>
      </c>
      <c r="I230" s="10">
        <v>40154</v>
      </c>
      <c r="J230">
        <v>97</v>
      </c>
      <c r="K230" t="s">
        <v>1707</v>
      </c>
    </row>
    <row r="231" spans="1:11" x14ac:dyDescent="0.3">
      <c r="A231">
        <v>230</v>
      </c>
      <c r="B231" t="s">
        <v>2384</v>
      </c>
      <c r="C231" t="s">
        <v>2385</v>
      </c>
      <c r="D231" t="s">
        <v>1683</v>
      </c>
      <c r="E231" t="s">
        <v>1671</v>
      </c>
      <c r="F231">
        <v>60</v>
      </c>
      <c r="G231" t="s">
        <v>2386</v>
      </c>
      <c r="H231" t="s">
        <v>1427</v>
      </c>
      <c r="I231" s="10">
        <v>39637</v>
      </c>
      <c r="J231">
        <v>68</v>
      </c>
      <c r="K231" t="s">
        <v>1007</v>
      </c>
    </row>
    <row r="232" spans="1:11" x14ac:dyDescent="0.3">
      <c r="A232">
        <v>231</v>
      </c>
      <c r="B232" t="s">
        <v>2387</v>
      </c>
      <c r="C232" t="s">
        <v>2388</v>
      </c>
      <c r="D232" t="s">
        <v>1670</v>
      </c>
      <c r="E232" t="s">
        <v>1671</v>
      </c>
      <c r="F232">
        <v>60</v>
      </c>
      <c r="G232" t="s">
        <v>2389</v>
      </c>
      <c r="H232" t="s">
        <v>465</v>
      </c>
      <c r="I232" s="10">
        <v>39663</v>
      </c>
      <c r="J232">
        <v>77</v>
      </c>
      <c r="K232" t="s">
        <v>1707</v>
      </c>
    </row>
    <row r="233" spans="1:11" x14ac:dyDescent="0.3">
      <c r="A233">
        <v>232</v>
      </c>
      <c r="B233" t="s">
        <v>2390</v>
      </c>
      <c r="C233" t="s">
        <v>2391</v>
      </c>
      <c r="D233" t="s">
        <v>1683</v>
      </c>
      <c r="E233" t="s">
        <v>1671</v>
      </c>
      <c r="F233">
        <v>30</v>
      </c>
      <c r="G233" t="s">
        <v>2392</v>
      </c>
      <c r="H233" t="s">
        <v>2393</v>
      </c>
      <c r="I233" s="10">
        <v>40482</v>
      </c>
      <c r="J233">
        <v>73</v>
      </c>
      <c r="K233" t="s">
        <v>1700</v>
      </c>
    </row>
    <row r="234" spans="1:11" x14ac:dyDescent="0.3">
      <c r="A234">
        <v>233</v>
      </c>
      <c r="B234" t="s">
        <v>2394</v>
      </c>
      <c r="C234" t="s">
        <v>2395</v>
      </c>
      <c r="D234" t="s">
        <v>1683</v>
      </c>
      <c r="E234" t="s">
        <v>1671</v>
      </c>
      <c r="F234">
        <v>60</v>
      </c>
      <c r="G234" t="s">
        <v>2396</v>
      </c>
      <c r="H234" t="s">
        <v>253</v>
      </c>
      <c r="I234" s="10">
        <v>39632</v>
      </c>
      <c r="J234">
        <v>30</v>
      </c>
      <c r="K234" t="s">
        <v>1007</v>
      </c>
    </row>
    <row r="235" spans="1:11" x14ac:dyDescent="0.3">
      <c r="A235">
        <v>234</v>
      </c>
      <c r="B235" t="s">
        <v>2397</v>
      </c>
      <c r="C235" t="s">
        <v>2398</v>
      </c>
      <c r="D235" t="s">
        <v>1670</v>
      </c>
      <c r="E235" t="s">
        <v>1671</v>
      </c>
      <c r="F235">
        <v>30</v>
      </c>
      <c r="G235" t="s">
        <v>2399</v>
      </c>
      <c r="H235" t="s">
        <v>1216</v>
      </c>
      <c r="I235" s="10">
        <v>40403</v>
      </c>
      <c r="J235">
        <v>76</v>
      </c>
      <c r="K235" t="s">
        <v>1677</v>
      </c>
    </row>
    <row r="236" spans="1:11" x14ac:dyDescent="0.3">
      <c r="A236">
        <v>235</v>
      </c>
      <c r="B236" t="s">
        <v>2400</v>
      </c>
      <c r="C236" t="s">
        <v>2401</v>
      </c>
      <c r="D236" t="s">
        <v>1670</v>
      </c>
      <c r="E236" t="s">
        <v>1671</v>
      </c>
      <c r="F236">
        <v>90</v>
      </c>
      <c r="G236" t="s">
        <v>2402</v>
      </c>
      <c r="H236" t="s">
        <v>118</v>
      </c>
      <c r="I236" s="10">
        <v>40126</v>
      </c>
      <c r="J236">
        <v>56</v>
      </c>
      <c r="K236" t="s">
        <v>1673</v>
      </c>
    </row>
    <row r="237" spans="1:11" x14ac:dyDescent="0.3">
      <c r="A237">
        <v>236</v>
      </c>
      <c r="B237" t="s">
        <v>2403</v>
      </c>
      <c r="C237" t="s">
        <v>2404</v>
      </c>
      <c r="D237" t="s">
        <v>1670</v>
      </c>
      <c r="E237" t="s">
        <v>1671</v>
      </c>
      <c r="F237">
        <v>90</v>
      </c>
      <c r="G237" t="s">
        <v>2405</v>
      </c>
      <c r="H237" t="s">
        <v>417</v>
      </c>
      <c r="I237" s="10">
        <v>39603</v>
      </c>
      <c r="J237">
        <v>92</v>
      </c>
      <c r="K237" t="s">
        <v>1673</v>
      </c>
    </row>
    <row r="238" spans="1:11" x14ac:dyDescent="0.3">
      <c r="A238">
        <v>237</v>
      </c>
      <c r="B238" t="s">
        <v>2406</v>
      </c>
      <c r="C238" t="s">
        <v>2407</v>
      </c>
      <c r="D238" t="s">
        <v>1670</v>
      </c>
      <c r="E238" t="s">
        <v>1671</v>
      </c>
      <c r="F238">
        <v>90</v>
      </c>
      <c r="G238" t="s">
        <v>2408</v>
      </c>
      <c r="H238" t="s">
        <v>692</v>
      </c>
      <c r="I238" s="10">
        <v>39685</v>
      </c>
      <c r="J238">
        <v>75</v>
      </c>
      <c r="K238" t="s">
        <v>1692</v>
      </c>
    </row>
    <row r="239" spans="1:11" x14ac:dyDescent="0.3">
      <c r="A239">
        <v>238</v>
      </c>
      <c r="B239" t="s">
        <v>2409</v>
      </c>
      <c r="C239" t="s">
        <v>2410</v>
      </c>
      <c r="D239" t="s">
        <v>1670</v>
      </c>
      <c r="E239" t="s">
        <v>1671</v>
      </c>
      <c r="F239">
        <v>60</v>
      </c>
      <c r="G239" t="s">
        <v>2411</v>
      </c>
      <c r="H239" t="s">
        <v>2412</v>
      </c>
      <c r="I239" s="10">
        <v>39487</v>
      </c>
      <c r="J239">
        <v>4</v>
      </c>
      <c r="K239" t="s">
        <v>1673</v>
      </c>
    </row>
    <row r="240" spans="1:11" x14ac:dyDescent="0.3">
      <c r="A240">
        <v>239</v>
      </c>
      <c r="B240" t="s">
        <v>2413</v>
      </c>
      <c r="C240" t="s">
        <v>2414</v>
      </c>
      <c r="D240" t="s">
        <v>1670</v>
      </c>
      <c r="E240" t="s">
        <v>1671</v>
      </c>
      <c r="F240">
        <v>60</v>
      </c>
      <c r="G240" t="s">
        <v>2415</v>
      </c>
      <c r="H240" t="s">
        <v>495</v>
      </c>
      <c r="I240" s="10">
        <v>40027</v>
      </c>
      <c r="J240">
        <v>35</v>
      </c>
      <c r="K240" t="s">
        <v>1677</v>
      </c>
    </row>
    <row r="241" spans="1:11" x14ac:dyDescent="0.3">
      <c r="A241">
        <v>240</v>
      </c>
      <c r="B241" t="s">
        <v>2416</v>
      </c>
      <c r="C241" t="s">
        <v>2417</v>
      </c>
      <c r="D241" t="s">
        <v>1683</v>
      </c>
      <c r="E241" t="s">
        <v>1671</v>
      </c>
      <c r="F241">
        <v>60</v>
      </c>
      <c r="G241" t="s">
        <v>2418</v>
      </c>
      <c r="H241" t="s">
        <v>1621</v>
      </c>
      <c r="I241" s="10">
        <v>39842</v>
      </c>
      <c r="J241">
        <v>38</v>
      </c>
      <c r="K241" t="s">
        <v>1772</v>
      </c>
    </row>
    <row r="242" spans="1:11" x14ac:dyDescent="0.3">
      <c r="A242">
        <v>241</v>
      </c>
      <c r="B242" t="s">
        <v>2419</v>
      </c>
      <c r="C242" t="s">
        <v>2420</v>
      </c>
      <c r="D242" t="s">
        <v>1733</v>
      </c>
      <c r="E242" t="s">
        <v>1671</v>
      </c>
      <c r="F242">
        <v>60</v>
      </c>
      <c r="G242" t="s">
        <v>2421</v>
      </c>
      <c r="H242" t="s">
        <v>2422</v>
      </c>
      <c r="I242" s="10">
        <v>40079</v>
      </c>
      <c r="J242">
        <v>48</v>
      </c>
      <c r="K242" t="s">
        <v>1692</v>
      </c>
    </row>
    <row r="243" spans="1:11" x14ac:dyDescent="0.3">
      <c r="A243">
        <v>242</v>
      </c>
      <c r="B243" t="s">
        <v>2423</v>
      </c>
      <c r="C243" t="s">
        <v>2325</v>
      </c>
      <c r="D243" t="s">
        <v>1683</v>
      </c>
      <c r="E243" t="s">
        <v>1671</v>
      </c>
      <c r="F243">
        <v>90</v>
      </c>
      <c r="G243" t="s">
        <v>2424</v>
      </c>
      <c r="H243" t="s">
        <v>30</v>
      </c>
      <c r="I243" s="10">
        <v>39569</v>
      </c>
      <c r="J243">
        <v>65</v>
      </c>
      <c r="K243" t="s">
        <v>1692</v>
      </c>
    </row>
    <row r="244" spans="1:11" x14ac:dyDescent="0.3">
      <c r="A244">
        <v>243</v>
      </c>
      <c r="B244" t="s">
        <v>2425</v>
      </c>
      <c r="C244" t="s">
        <v>2426</v>
      </c>
      <c r="D244" t="s">
        <v>1683</v>
      </c>
      <c r="E244" t="s">
        <v>1671</v>
      </c>
      <c r="F244">
        <v>60</v>
      </c>
      <c r="G244" t="s">
        <v>2427</v>
      </c>
      <c r="H244" t="s">
        <v>829</v>
      </c>
      <c r="I244" s="10">
        <v>40133</v>
      </c>
      <c r="J244">
        <v>52</v>
      </c>
      <c r="K244" t="s">
        <v>1692</v>
      </c>
    </row>
    <row r="245" spans="1:11" x14ac:dyDescent="0.3">
      <c r="A245">
        <v>244</v>
      </c>
      <c r="B245" t="s">
        <v>2428</v>
      </c>
      <c r="C245" t="s">
        <v>2429</v>
      </c>
      <c r="D245" t="s">
        <v>1670</v>
      </c>
      <c r="E245" t="s">
        <v>1671</v>
      </c>
      <c r="F245">
        <v>30</v>
      </c>
      <c r="G245" t="s">
        <v>2430</v>
      </c>
      <c r="H245" t="s">
        <v>2431</v>
      </c>
      <c r="I245" s="10">
        <v>39885</v>
      </c>
      <c r="J245">
        <v>20</v>
      </c>
      <c r="K245" t="s">
        <v>1673</v>
      </c>
    </row>
    <row r="246" spans="1:11" x14ac:dyDescent="0.3">
      <c r="A246">
        <v>245</v>
      </c>
      <c r="B246" t="s">
        <v>2432</v>
      </c>
      <c r="C246" t="s">
        <v>2433</v>
      </c>
      <c r="D246" t="s">
        <v>1670</v>
      </c>
      <c r="E246" t="s">
        <v>1671</v>
      </c>
      <c r="F246">
        <v>30</v>
      </c>
      <c r="G246" t="s">
        <v>2434</v>
      </c>
      <c r="H246" t="s">
        <v>563</v>
      </c>
      <c r="I246" s="10">
        <v>39707</v>
      </c>
      <c r="J246">
        <v>99</v>
      </c>
      <c r="K246" t="s">
        <v>1677</v>
      </c>
    </row>
    <row r="247" spans="1:11" x14ac:dyDescent="0.3">
      <c r="A247">
        <v>246</v>
      </c>
      <c r="B247" t="s">
        <v>2435</v>
      </c>
      <c r="C247" t="s">
        <v>2436</v>
      </c>
      <c r="D247" t="s">
        <v>1683</v>
      </c>
      <c r="E247" t="s">
        <v>1671</v>
      </c>
      <c r="F247">
        <v>30</v>
      </c>
      <c r="G247" t="s">
        <v>2437</v>
      </c>
      <c r="H247" t="s">
        <v>69</v>
      </c>
      <c r="I247" s="10">
        <v>40129</v>
      </c>
      <c r="J247">
        <v>53</v>
      </c>
      <c r="K247" t="s">
        <v>1772</v>
      </c>
    </row>
    <row r="248" spans="1:11" x14ac:dyDescent="0.3">
      <c r="A248">
        <v>247</v>
      </c>
      <c r="B248" t="s">
        <v>2384</v>
      </c>
      <c r="C248" t="s">
        <v>2438</v>
      </c>
      <c r="D248" t="s">
        <v>1683</v>
      </c>
      <c r="E248" t="s">
        <v>1671</v>
      </c>
      <c r="F248">
        <v>60</v>
      </c>
      <c r="G248" t="s">
        <v>2439</v>
      </c>
      <c r="H248" t="s">
        <v>43</v>
      </c>
      <c r="I248" s="10">
        <v>40065</v>
      </c>
      <c r="J248">
        <v>63</v>
      </c>
      <c r="K248" t="s">
        <v>1677</v>
      </c>
    </row>
    <row r="249" spans="1:11" x14ac:dyDescent="0.3">
      <c r="A249">
        <v>248</v>
      </c>
      <c r="B249" t="s">
        <v>2440</v>
      </c>
      <c r="C249" t="s">
        <v>2441</v>
      </c>
      <c r="D249" t="s">
        <v>1670</v>
      </c>
      <c r="E249" t="s">
        <v>1671</v>
      </c>
      <c r="F249">
        <v>30</v>
      </c>
      <c r="G249" t="s">
        <v>2442</v>
      </c>
      <c r="H249" t="s">
        <v>682</v>
      </c>
      <c r="I249" s="10">
        <v>40416</v>
      </c>
      <c r="J249">
        <v>2</v>
      </c>
      <c r="K249" t="s">
        <v>851</v>
      </c>
    </row>
    <row r="250" spans="1:11" x14ac:dyDescent="0.3">
      <c r="A250">
        <v>249</v>
      </c>
      <c r="B250" t="s">
        <v>2443</v>
      </c>
      <c r="C250" t="s">
        <v>2444</v>
      </c>
      <c r="D250" t="s">
        <v>1683</v>
      </c>
      <c r="E250" t="s">
        <v>1671</v>
      </c>
      <c r="F250">
        <v>90</v>
      </c>
      <c r="G250" t="s">
        <v>2445</v>
      </c>
      <c r="H250" t="s">
        <v>663</v>
      </c>
      <c r="I250" s="10">
        <v>40425</v>
      </c>
      <c r="J250">
        <v>74</v>
      </c>
      <c r="K250" t="s">
        <v>1721</v>
      </c>
    </row>
    <row r="251" spans="1:11" x14ac:dyDescent="0.3">
      <c r="A251">
        <v>250</v>
      </c>
      <c r="B251" t="s">
        <v>2446</v>
      </c>
      <c r="C251" t="s">
        <v>2447</v>
      </c>
      <c r="D251" t="s">
        <v>1683</v>
      </c>
      <c r="E251" t="s">
        <v>1671</v>
      </c>
      <c r="F251">
        <v>30</v>
      </c>
      <c r="G251" t="s">
        <v>2448</v>
      </c>
      <c r="H251" t="s">
        <v>829</v>
      </c>
      <c r="I251" s="10">
        <v>40183</v>
      </c>
      <c r="J251">
        <v>87</v>
      </c>
      <c r="K251" t="s">
        <v>1772</v>
      </c>
    </row>
    <row r="252" spans="1:11" x14ac:dyDescent="0.3">
      <c r="A252">
        <v>251</v>
      </c>
      <c r="B252" t="s">
        <v>2449</v>
      </c>
      <c r="C252" t="s">
        <v>2450</v>
      </c>
      <c r="D252" t="s">
        <v>1683</v>
      </c>
      <c r="E252" t="s">
        <v>1671</v>
      </c>
      <c r="F252">
        <v>90</v>
      </c>
      <c r="G252" t="s">
        <v>2451</v>
      </c>
      <c r="H252" t="s">
        <v>1437</v>
      </c>
      <c r="I252" s="10">
        <v>39939</v>
      </c>
      <c r="J252">
        <v>84</v>
      </c>
      <c r="K252" t="s">
        <v>1772</v>
      </c>
    </row>
    <row r="253" spans="1:11" x14ac:dyDescent="0.3">
      <c r="A253">
        <v>252</v>
      </c>
      <c r="B253" t="s">
        <v>2452</v>
      </c>
      <c r="C253" t="s">
        <v>2453</v>
      </c>
      <c r="D253" t="s">
        <v>1683</v>
      </c>
      <c r="E253" t="s">
        <v>1671</v>
      </c>
      <c r="F253">
        <v>30</v>
      </c>
      <c r="G253" t="s">
        <v>2454</v>
      </c>
      <c r="H253" t="s">
        <v>402</v>
      </c>
      <c r="I253" s="10">
        <v>40291</v>
      </c>
      <c r="J253">
        <v>45</v>
      </c>
      <c r="K253" t="s">
        <v>1692</v>
      </c>
    </row>
    <row r="254" spans="1:11" x14ac:dyDescent="0.3">
      <c r="A254">
        <v>253</v>
      </c>
      <c r="B254" t="s">
        <v>2455</v>
      </c>
      <c r="C254" t="s">
        <v>2456</v>
      </c>
      <c r="D254" t="s">
        <v>1670</v>
      </c>
      <c r="E254" t="s">
        <v>1671</v>
      </c>
      <c r="F254">
        <v>30</v>
      </c>
      <c r="G254" t="s">
        <v>2457</v>
      </c>
      <c r="H254" t="s">
        <v>2458</v>
      </c>
      <c r="I254" s="10">
        <v>39927</v>
      </c>
      <c r="J254">
        <v>52</v>
      </c>
      <c r="K254" t="s">
        <v>1721</v>
      </c>
    </row>
    <row r="255" spans="1:11" x14ac:dyDescent="0.3">
      <c r="A255">
        <v>254</v>
      </c>
      <c r="B255" t="s">
        <v>2459</v>
      </c>
      <c r="C255" t="s">
        <v>2460</v>
      </c>
      <c r="D255" t="s">
        <v>1683</v>
      </c>
      <c r="E255" t="s">
        <v>1671</v>
      </c>
      <c r="F255">
        <v>30</v>
      </c>
      <c r="G255" t="s">
        <v>2461</v>
      </c>
      <c r="H255" t="s">
        <v>66</v>
      </c>
      <c r="I255" s="10">
        <v>39931</v>
      </c>
      <c r="J255">
        <v>64</v>
      </c>
      <c r="K255" t="s">
        <v>1772</v>
      </c>
    </row>
    <row r="256" spans="1:11" x14ac:dyDescent="0.3">
      <c r="A256">
        <v>255</v>
      </c>
      <c r="B256" t="s">
        <v>2462</v>
      </c>
      <c r="C256" t="s">
        <v>2463</v>
      </c>
      <c r="D256" t="s">
        <v>1683</v>
      </c>
      <c r="E256" t="s">
        <v>1671</v>
      </c>
      <c r="F256">
        <v>60</v>
      </c>
      <c r="G256" t="s">
        <v>2464</v>
      </c>
      <c r="H256" t="s">
        <v>1607</v>
      </c>
      <c r="I256" s="10">
        <v>39823</v>
      </c>
      <c r="J256">
        <v>49</v>
      </c>
      <c r="K256" t="s">
        <v>1700</v>
      </c>
    </row>
    <row r="257" spans="1:11" x14ac:dyDescent="0.3">
      <c r="A257">
        <v>256</v>
      </c>
      <c r="B257" t="s">
        <v>2465</v>
      </c>
      <c r="C257" t="s">
        <v>2466</v>
      </c>
      <c r="D257" t="s">
        <v>1670</v>
      </c>
      <c r="E257" t="s">
        <v>1671</v>
      </c>
      <c r="F257">
        <v>60</v>
      </c>
      <c r="G257" t="s">
        <v>2467</v>
      </c>
      <c r="H257" t="s">
        <v>665</v>
      </c>
      <c r="I257" s="10">
        <v>40368</v>
      </c>
      <c r="J257">
        <v>66</v>
      </c>
      <c r="K257" t="s">
        <v>1772</v>
      </c>
    </row>
    <row r="258" spans="1:11" x14ac:dyDescent="0.3">
      <c r="A258">
        <v>257</v>
      </c>
      <c r="B258" t="s">
        <v>2468</v>
      </c>
      <c r="C258" t="s">
        <v>2469</v>
      </c>
      <c r="D258" t="s">
        <v>1683</v>
      </c>
      <c r="E258" t="s">
        <v>1671</v>
      </c>
      <c r="F258">
        <v>30</v>
      </c>
      <c r="G258" t="s">
        <v>2470</v>
      </c>
      <c r="H258" t="s">
        <v>598</v>
      </c>
      <c r="I258" s="10">
        <v>39965</v>
      </c>
      <c r="J258">
        <v>3</v>
      </c>
      <c r="K258" t="s">
        <v>1772</v>
      </c>
    </row>
    <row r="259" spans="1:11" x14ac:dyDescent="0.3">
      <c r="A259">
        <v>258</v>
      </c>
      <c r="B259" t="s">
        <v>2471</v>
      </c>
      <c r="C259" t="s">
        <v>2472</v>
      </c>
      <c r="D259" t="s">
        <v>1683</v>
      </c>
      <c r="E259" t="s">
        <v>1671</v>
      </c>
      <c r="F259">
        <v>30</v>
      </c>
      <c r="G259" t="s">
        <v>2473</v>
      </c>
      <c r="H259" t="s">
        <v>2474</v>
      </c>
      <c r="I259" s="10">
        <v>40203</v>
      </c>
      <c r="J259">
        <v>5</v>
      </c>
      <c r="K259" t="s">
        <v>1677</v>
      </c>
    </row>
    <row r="260" spans="1:11" x14ac:dyDescent="0.3">
      <c r="A260">
        <v>259</v>
      </c>
      <c r="B260" t="s">
        <v>2475</v>
      </c>
      <c r="C260" t="s">
        <v>2476</v>
      </c>
      <c r="D260" t="s">
        <v>1670</v>
      </c>
      <c r="E260" t="s">
        <v>1671</v>
      </c>
      <c r="F260">
        <v>60</v>
      </c>
      <c r="G260" t="s">
        <v>2477</v>
      </c>
      <c r="H260" t="s">
        <v>587</v>
      </c>
      <c r="I260" s="10">
        <v>40277</v>
      </c>
      <c r="J260">
        <v>53</v>
      </c>
      <c r="K260" t="s">
        <v>1673</v>
      </c>
    </row>
    <row r="261" spans="1:11" x14ac:dyDescent="0.3">
      <c r="A261">
        <v>260</v>
      </c>
      <c r="B261" t="s">
        <v>2478</v>
      </c>
      <c r="C261" t="s">
        <v>2479</v>
      </c>
      <c r="D261" t="s">
        <v>1670</v>
      </c>
      <c r="E261" t="s">
        <v>1671</v>
      </c>
      <c r="F261">
        <v>30</v>
      </c>
      <c r="G261" t="s">
        <v>2480</v>
      </c>
      <c r="H261" t="s">
        <v>2481</v>
      </c>
      <c r="I261" s="10">
        <v>39671</v>
      </c>
      <c r="J261">
        <v>82</v>
      </c>
      <c r="K261" t="s">
        <v>1707</v>
      </c>
    </row>
    <row r="262" spans="1:11" x14ac:dyDescent="0.3">
      <c r="A262">
        <v>261</v>
      </c>
      <c r="B262" t="s">
        <v>2482</v>
      </c>
      <c r="C262" t="s">
        <v>2483</v>
      </c>
      <c r="D262" t="s">
        <v>1670</v>
      </c>
      <c r="E262" t="s">
        <v>1671</v>
      </c>
      <c r="F262">
        <v>60</v>
      </c>
      <c r="G262" t="s">
        <v>2484</v>
      </c>
      <c r="H262" t="s">
        <v>1213</v>
      </c>
      <c r="I262" s="10">
        <v>40322</v>
      </c>
      <c r="J262">
        <v>37</v>
      </c>
      <c r="K262" t="s">
        <v>851</v>
      </c>
    </row>
    <row r="263" spans="1:11" x14ac:dyDescent="0.3">
      <c r="A263">
        <v>262</v>
      </c>
      <c r="B263" t="s">
        <v>2485</v>
      </c>
      <c r="C263" t="s">
        <v>2486</v>
      </c>
      <c r="D263" t="s">
        <v>1683</v>
      </c>
      <c r="E263" t="s">
        <v>1671</v>
      </c>
      <c r="F263">
        <v>60</v>
      </c>
      <c r="G263" t="s">
        <v>2487</v>
      </c>
      <c r="H263" t="s">
        <v>167</v>
      </c>
      <c r="I263" s="10">
        <v>39727</v>
      </c>
      <c r="J263">
        <v>8</v>
      </c>
      <c r="K263" t="s">
        <v>1772</v>
      </c>
    </row>
    <row r="264" spans="1:11" x14ac:dyDescent="0.3">
      <c r="A264">
        <v>263</v>
      </c>
      <c r="B264" t="s">
        <v>2488</v>
      </c>
      <c r="C264" t="s">
        <v>2489</v>
      </c>
      <c r="D264" t="s">
        <v>1683</v>
      </c>
      <c r="E264" t="s">
        <v>1671</v>
      </c>
      <c r="F264">
        <v>60</v>
      </c>
      <c r="G264" t="s">
        <v>2490</v>
      </c>
      <c r="H264" t="s">
        <v>1205</v>
      </c>
      <c r="I264" s="10">
        <v>39622</v>
      </c>
      <c r="J264">
        <v>6</v>
      </c>
      <c r="K264" t="s">
        <v>1721</v>
      </c>
    </row>
    <row r="265" spans="1:11" x14ac:dyDescent="0.3">
      <c r="A265">
        <v>264</v>
      </c>
      <c r="B265" t="s">
        <v>2491</v>
      </c>
      <c r="C265" t="s">
        <v>1702</v>
      </c>
      <c r="D265" t="s">
        <v>1733</v>
      </c>
      <c r="E265" t="s">
        <v>1671</v>
      </c>
      <c r="F265">
        <v>90</v>
      </c>
      <c r="G265" t="s">
        <v>2492</v>
      </c>
      <c r="H265" t="s">
        <v>1012</v>
      </c>
      <c r="I265" s="10">
        <v>40326</v>
      </c>
      <c r="J265">
        <v>61</v>
      </c>
      <c r="K265" t="s">
        <v>1696</v>
      </c>
    </row>
    <row r="266" spans="1:11" x14ac:dyDescent="0.3">
      <c r="A266">
        <v>265</v>
      </c>
      <c r="B266" t="s">
        <v>2493</v>
      </c>
      <c r="C266" t="s">
        <v>2494</v>
      </c>
      <c r="D266" t="s">
        <v>1670</v>
      </c>
      <c r="E266" t="s">
        <v>1671</v>
      </c>
      <c r="F266">
        <v>60</v>
      </c>
      <c r="G266" t="s">
        <v>2495</v>
      </c>
      <c r="H266" t="s">
        <v>2496</v>
      </c>
      <c r="I266" s="10">
        <v>40456</v>
      </c>
      <c r="J266">
        <v>52</v>
      </c>
      <c r="K266" t="s">
        <v>1772</v>
      </c>
    </row>
    <row r="267" spans="1:11" x14ac:dyDescent="0.3">
      <c r="A267">
        <v>266</v>
      </c>
      <c r="B267" t="s">
        <v>2497</v>
      </c>
      <c r="C267" t="s">
        <v>2498</v>
      </c>
      <c r="D267" t="s">
        <v>1670</v>
      </c>
      <c r="E267" t="s">
        <v>1671</v>
      </c>
      <c r="F267">
        <v>90</v>
      </c>
      <c r="G267" t="s">
        <v>2499</v>
      </c>
      <c r="H267" t="s">
        <v>282</v>
      </c>
      <c r="I267" s="10">
        <v>40054</v>
      </c>
      <c r="J267">
        <v>98</v>
      </c>
      <c r="K267" t="s">
        <v>1692</v>
      </c>
    </row>
    <row r="268" spans="1:11" x14ac:dyDescent="0.3">
      <c r="A268">
        <v>267</v>
      </c>
      <c r="B268" t="s">
        <v>2500</v>
      </c>
      <c r="C268" t="s">
        <v>2450</v>
      </c>
      <c r="D268" t="s">
        <v>1683</v>
      </c>
      <c r="E268" t="s">
        <v>1671</v>
      </c>
      <c r="F268">
        <v>60</v>
      </c>
      <c r="G268" t="s">
        <v>2501</v>
      </c>
      <c r="H268" t="s">
        <v>2176</v>
      </c>
      <c r="I268" s="10">
        <v>39961</v>
      </c>
      <c r="J268">
        <v>81</v>
      </c>
      <c r="K268" t="s">
        <v>1007</v>
      </c>
    </row>
    <row r="269" spans="1:11" x14ac:dyDescent="0.3">
      <c r="A269">
        <v>268</v>
      </c>
      <c r="B269" t="s">
        <v>2502</v>
      </c>
      <c r="C269" t="s">
        <v>2503</v>
      </c>
      <c r="D269" t="s">
        <v>1683</v>
      </c>
      <c r="E269" t="s">
        <v>1671</v>
      </c>
      <c r="F269">
        <v>60</v>
      </c>
      <c r="G269" t="s">
        <v>2504</v>
      </c>
      <c r="H269" t="s">
        <v>1182</v>
      </c>
      <c r="I269" s="10">
        <v>40433</v>
      </c>
      <c r="J269">
        <v>72</v>
      </c>
      <c r="K269" t="s">
        <v>1700</v>
      </c>
    </row>
    <row r="270" spans="1:11" x14ac:dyDescent="0.3">
      <c r="A270">
        <v>269</v>
      </c>
      <c r="B270" t="s">
        <v>2505</v>
      </c>
      <c r="C270" t="s">
        <v>2506</v>
      </c>
      <c r="D270" t="s">
        <v>1670</v>
      </c>
      <c r="E270" t="s">
        <v>1671</v>
      </c>
      <c r="F270">
        <v>60</v>
      </c>
      <c r="G270" t="s">
        <v>2507</v>
      </c>
      <c r="H270" t="s">
        <v>232</v>
      </c>
      <c r="I270" s="10">
        <v>40048</v>
      </c>
      <c r="J270">
        <v>86</v>
      </c>
      <c r="K270" t="s">
        <v>1677</v>
      </c>
    </row>
    <row r="271" spans="1:11" x14ac:dyDescent="0.3">
      <c r="A271">
        <v>270</v>
      </c>
      <c r="B271" t="s">
        <v>2195</v>
      </c>
      <c r="C271" t="s">
        <v>2508</v>
      </c>
      <c r="D271" t="s">
        <v>1670</v>
      </c>
      <c r="E271" t="s">
        <v>1671</v>
      </c>
      <c r="F271">
        <v>60</v>
      </c>
      <c r="G271" t="s">
        <v>2509</v>
      </c>
      <c r="H271" t="s">
        <v>371</v>
      </c>
      <c r="I271" s="10">
        <v>39532</v>
      </c>
      <c r="J271">
        <v>80</v>
      </c>
      <c r="K271" t="s">
        <v>1707</v>
      </c>
    </row>
    <row r="272" spans="1:11" x14ac:dyDescent="0.3">
      <c r="A272">
        <v>271</v>
      </c>
      <c r="B272" t="s">
        <v>2510</v>
      </c>
      <c r="C272" t="s">
        <v>2511</v>
      </c>
      <c r="D272" t="s">
        <v>1683</v>
      </c>
      <c r="E272" t="s">
        <v>1671</v>
      </c>
      <c r="F272">
        <v>30</v>
      </c>
      <c r="G272" t="s">
        <v>2512</v>
      </c>
      <c r="H272" t="s">
        <v>42</v>
      </c>
      <c r="I272" s="10">
        <v>40058</v>
      </c>
      <c r="J272">
        <v>68</v>
      </c>
      <c r="K272" t="s">
        <v>1700</v>
      </c>
    </row>
    <row r="273" spans="1:11" x14ac:dyDescent="0.3">
      <c r="A273">
        <v>272</v>
      </c>
      <c r="B273" t="s">
        <v>2513</v>
      </c>
      <c r="C273" t="s">
        <v>2514</v>
      </c>
      <c r="D273" t="s">
        <v>1683</v>
      </c>
      <c r="E273" t="s">
        <v>1671</v>
      </c>
      <c r="F273">
        <v>30</v>
      </c>
      <c r="G273" t="s">
        <v>2515</v>
      </c>
      <c r="H273" t="s">
        <v>2516</v>
      </c>
      <c r="I273" s="10">
        <v>40098</v>
      </c>
      <c r="J273">
        <v>38</v>
      </c>
      <c r="K273" t="s">
        <v>1721</v>
      </c>
    </row>
    <row r="274" spans="1:11" x14ac:dyDescent="0.3">
      <c r="A274">
        <v>273</v>
      </c>
      <c r="B274" t="s">
        <v>2307</v>
      </c>
      <c r="C274" t="s">
        <v>2517</v>
      </c>
      <c r="D274" t="s">
        <v>1670</v>
      </c>
      <c r="E274" t="s">
        <v>1671</v>
      </c>
      <c r="F274">
        <v>30</v>
      </c>
      <c r="G274" t="s">
        <v>2518</v>
      </c>
      <c r="H274" t="s">
        <v>2519</v>
      </c>
      <c r="I274" s="10">
        <v>39550</v>
      </c>
      <c r="J274">
        <v>65</v>
      </c>
      <c r="K274" t="s">
        <v>1700</v>
      </c>
    </row>
    <row r="275" spans="1:11" x14ac:dyDescent="0.3">
      <c r="A275">
        <v>274</v>
      </c>
      <c r="B275" t="s">
        <v>2520</v>
      </c>
      <c r="C275" t="s">
        <v>2521</v>
      </c>
      <c r="D275" t="s">
        <v>1683</v>
      </c>
      <c r="E275" t="s">
        <v>1671</v>
      </c>
      <c r="F275">
        <v>90</v>
      </c>
      <c r="G275" t="s">
        <v>2522</v>
      </c>
      <c r="H275" t="s">
        <v>1652</v>
      </c>
      <c r="I275" s="10">
        <v>40432</v>
      </c>
      <c r="J275">
        <v>79</v>
      </c>
      <c r="K275" t="s">
        <v>1692</v>
      </c>
    </row>
    <row r="276" spans="1:11" x14ac:dyDescent="0.3">
      <c r="A276">
        <v>275</v>
      </c>
      <c r="B276" t="s">
        <v>2523</v>
      </c>
      <c r="C276" t="s">
        <v>2524</v>
      </c>
      <c r="D276" t="s">
        <v>1683</v>
      </c>
      <c r="E276" t="s">
        <v>1671</v>
      </c>
      <c r="F276">
        <v>30</v>
      </c>
      <c r="G276" t="s">
        <v>2525</v>
      </c>
      <c r="H276" t="s">
        <v>402</v>
      </c>
      <c r="I276" s="10">
        <v>40271</v>
      </c>
      <c r="J276">
        <v>19</v>
      </c>
      <c r="K276" t="s">
        <v>1673</v>
      </c>
    </row>
    <row r="277" spans="1:11" x14ac:dyDescent="0.3">
      <c r="A277">
        <v>276</v>
      </c>
      <c r="B277" t="s">
        <v>2526</v>
      </c>
      <c r="C277" t="s">
        <v>2527</v>
      </c>
      <c r="D277" t="s">
        <v>1670</v>
      </c>
      <c r="E277" t="s">
        <v>1671</v>
      </c>
      <c r="F277">
        <v>90</v>
      </c>
      <c r="G277" t="s">
        <v>2528</v>
      </c>
      <c r="H277" t="s">
        <v>830</v>
      </c>
      <c r="I277" s="10">
        <v>39783</v>
      </c>
      <c r="J277">
        <v>80</v>
      </c>
      <c r="K277" t="s">
        <v>851</v>
      </c>
    </row>
    <row r="278" spans="1:11" x14ac:dyDescent="0.3">
      <c r="A278">
        <v>277</v>
      </c>
      <c r="B278" t="s">
        <v>2529</v>
      </c>
      <c r="C278" t="s">
        <v>2530</v>
      </c>
      <c r="D278" t="s">
        <v>1670</v>
      </c>
      <c r="E278" t="s">
        <v>1671</v>
      </c>
      <c r="F278">
        <v>60</v>
      </c>
      <c r="G278" t="s">
        <v>2531</v>
      </c>
      <c r="H278" t="s">
        <v>2532</v>
      </c>
      <c r="I278" s="10">
        <v>39634</v>
      </c>
      <c r="J278">
        <v>56</v>
      </c>
      <c r="K278" t="s">
        <v>1772</v>
      </c>
    </row>
    <row r="279" spans="1:11" x14ac:dyDescent="0.3">
      <c r="A279">
        <v>278</v>
      </c>
      <c r="B279" t="s">
        <v>2533</v>
      </c>
      <c r="C279" t="s">
        <v>2235</v>
      </c>
      <c r="D279" t="s">
        <v>1683</v>
      </c>
      <c r="E279" t="s">
        <v>1671</v>
      </c>
      <c r="F279">
        <v>60</v>
      </c>
      <c r="G279" t="s">
        <v>2534</v>
      </c>
      <c r="H279" t="s">
        <v>2535</v>
      </c>
      <c r="I279" s="10">
        <v>39631</v>
      </c>
      <c r="J279">
        <v>3</v>
      </c>
      <c r="K279" t="s">
        <v>1007</v>
      </c>
    </row>
    <row r="280" spans="1:11" x14ac:dyDescent="0.3">
      <c r="A280">
        <v>279</v>
      </c>
      <c r="B280" t="s">
        <v>2536</v>
      </c>
      <c r="C280" t="s">
        <v>2537</v>
      </c>
      <c r="D280" t="s">
        <v>1683</v>
      </c>
      <c r="E280" t="s">
        <v>2538</v>
      </c>
      <c r="F280">
        <v>60</v>
      </c>
      <c r="G280" t="s">
        <v>2539</v>
      </c>
      <c r="H280" t="s">
        <v>411</v>
      </c>
      <c r="I280" s="10">
        <v>39808</v>
      </c>
      <c r="J280">
        <v>100</v>
      </c>
      <c r="K280" t="s">
        <v>1696</v>
      </c>
    </row>
    <row r="281" spans="1:11" x14ac:dyDescent="0.3">
      <c r="A281">
        <v>280</v>
      </c>
      <c r="B281" t="s">
        <v>2510</v>
      </c>
      <c r="C281" t="s">
        <v>2540</v>
      </c>
      <c r="D281" t="s">
        <v>1683</v>
      </c>
      <c r="E281" t="s">
        <v>1671</v>
      </c>
      <c r="F281">
        <v>60</v>
      </c>
      <c r="G281" t="s">
        <v>2541</v>
      </c>
      <c r="H281" t="s">
        <v>2542</v>
      </c>
      <c r="I281" s="10">
        <v>39766</v>
      </c>
      <c r="J281">
        <v>74</v>
      </c>
      <c r="K281" t="s">
        <v>851</v>
      </c>
    </row>
    <row r="282" spans="1:11" x14ac:dyDescent="0.3">
      <c r="A282">
        <v>281</v>
      </c>
      <c r="B282" t="s">
        <v>2543</v>
      </c>
      <c r="C282" t="s">
        <v>2544</v>
      </c>
      <c r="D282" t="s">
        <v>1683</v>
      </c>
      <c r="E282" t="s">
        <v>1671</v>
      </c>
      <c r="F282">
        <v>60</v>
      </c>
      <c r="G282" t="s">
        <v>2545</v>
      </c>
      <c r="H282" t="s">
        <v>2546</v>
      </c>
      <c r="I282" s="10">
        <v>39553</v>
      </c>
      <c r="J282">
        <v>12</v>
      </c>
      <c r="K282" t="s">
        <v>1721</v>
      </c>
    </row>
    <row r="283" spans="1:11" x14ac:dyDescent="0.3">
      <c r="A283">
        <v>282</v>
      </c>
      <c r="B283" t="s">
        <v>2547</v>
      </c>
      <c r="C283" t="s">
        <v>2548</v>
      </c>
      <c r="D283" t="s">
        <v>1733</v>
      </c>
      <c r="E283" t="s">
        <v>1671</v>
      </c>
      <c r="F283">
        <v>30</v>
      </c>
      <c r="G283" t="s">
        <v>2549</v>
      </c>
      <c r="H283" t="s">
        <v>662</v>
      </c>
      <c r="I283" s="10">
        <v>40119</v>
      </c>
      <c r="J283">
        <v>81</v>
      </c>
      <c r="K283" t="s">
        <v>1721</v>
      </c>
    </row>
    <row r="284" spans="1:11" x14ac:dyDescent="0.3">
      <c r="A284">
        <v>283</v>
      </c>
      <c r="B284" t="s">
        <v>2550</v>
      </c>
      <c r="C284" t="s">
        <v>1927</v>
      </c>
      <c r="D284" t="s">
        <v>1670</v>
      </c>
      <c r="E284" t="s">
        <v>1671</v>
      </c>
      <c r="F284">
        <v>30</v>
      </c>
      <c r="G284" t="s">
        <v>2551</v>
      </c>
      <c r="H284" t="s">
        <v>2474</v>
      </c>
      <c r="I284" s="10">
        <v>39472</v>
      </c>
      <c r="J284">
        <v>42</v>
      </c>
      <c r="K284" t="s">
        <v>1692</v>
      </c>
    </row>
    <row r="285" spans="1:11" x14ac:dyDescent="0.3">
      <c r="A285">
        <v>284</v>
      </c>
      <c r="B285" t="s">
        <v>2552</v>
      </c>
      <c r="C285" t="s">
        <v>2553</v>
      </c>
      <c r="D285" t="s">
        <v>1683</v>
      </c>
      <c r="E285" t="s">
        <v>1671</v>
      </c>
      <c r="F285">
        <v>90</v>
      </c>
      <c r="G285" t="s">
        <v>2554</v>
      </c>
      <c r="H285" t="s">
        <v>2555</v>
      </c>
      <c r="I285" s="10">
        <v>39583</v>
      </c>
      <c r="J285">
        <v>96</v>
      </c>
      <c r="K285" t="s">
        <v>1007</v>
      </c>
    </row>
    <row r="286" spans="1:11" x14ac:dyDescent="0.3">
      <c r="A286">
        <v>285</v>
      </c>
      <c r="B286" t="s">
        <v>2556</v>
      </c>
      <c r="C286" t="s">
        <v>2557</v>
      </c>
      <c r="D286" t="s">
        <v>1670</v>
      </c>
      <c r="E286" t="s">
        <v>1829</v>
      </c>
      <c r="F286">
        <v>90</v>
      </c>
      <c r="G286" t="s">
        <v>2558</v>
      </c>
      <c r="H286" t="s">
        <v>2559</v>
      </c>
      <c r="I286" s="10">
        <v>39878</v>
      </c>
      <c r="J286">
        <v>26</v>
      </c>
      <c r="K286" t="s">
        <v>1677</v>
      </c>
    </row>
    <row r="287" spans="1:11" x14ac:dyDescent="0.3">
      <c r="A287">
        <v>286</v>
      </c>
      <c r="B287" t="s">
        <v>2502</v>
      </c>
      <c r="C287" t="s">
        <v>2560</v>
      </c>
      <c r="D287" t="s">
        <v>1670</v>
      </c>
      <c r="E287" t="s">
        <v>1671</v>
      </c>
      <c r="F287">
        <v>60</v>
      </c>
      <c r="G287" t="s">
        <v>2561</v>
      </c>
      <c r="H287" t="s">
        <v>1957</v>
      </c>
      <c r="I287" s="10">
        <v>39490</v>
      </c>
      <c r="J287">
        <v>23</v>
      </c>
      <c r="K287" t="s">
        <v>1772</v>
      </c>
    </row>
    <row r="288" spans="1:11" x14ac:dyDescent="0.3">
      <c r="A288">
        <v>287</v>
      </c>
      <c r="B288" t="s">
        <v>2562</v>
      </c>
      <c r="C288" t="s">
        <v>2563</v>
      </c>
      <c r="D288" t="s">
        <v>1683</v>
      </c>
      <c r="E288" t="s">
        <v>1671</v>
      </c>
      <c r="F288">
        <v>90</v>
      </c>
      <c r="G288" t="s">
        <v>2564</v>
      </c>
      <c r="H288" t="s">
        <v>2565</v>
      </c>
      <c r="I288" s="10">
        <v>40015</v>
      </c>
      <c r="J288">
        <v>88</v>
      </c>
      <c r="K288" t="s">
        <v>1696</v>
      </c>
    </row>
    <row r="289" spans="1:11" x14ac:dyDescent="0.3">
      <c r="A289">
        <v>288</v>
      </c>
      <c r="B289" t="s">
        <v>2566</v>
      </c>
      <c r="C289" t="s">
        <v>2567</v>
      </c>
      <c r="D289" t="s">
        <v>1683</v>
      </c>
      <c r="E289" t="s">
        <v>1671</v>
      </c>
      <c r="F289">
        <v>60</v>
      </c>
      <c r="G289" t="s">
        <v>2568</v>
      </c>
      <c r="H289" t="s">
        <v>2569</v>
      </c>
      <c r="I289" s="10">
        <v>39684</v>
      </c>
      <c r="J289">
        <v>73</v>
      </c>
      <c r="K289" t="s">
        <v>1673</v>
      </c>
    </row>
    <row r="290" spans="1:11" x14ac:dyDescent="0.3">
      <c r="A290">
        <v>289</v>
      </c>
      <c r="B290" t="s">
        <v>2570</v>
      </c>
      <c r="C290" t="s">
        <v>2072</v>
      </c>
      <c r="D290" t="s">
        <v>1683</v>
      </c>
      <c r="E290" t="s">
        <v>1671</v>
      </c>
      <c r="F290">
        <v>30</v>
      </c>
      <c r="G290" t="s">
        <v>2571</v>
      </c>
      <c r="H290" t="s">
        <v>2572</v>
      </c>
      <c r="I290" s="10">
        <v>39759</v>
      </c>
      <c r="J290">
        <v>82</v>
      </c>
      <c r="K290" t="s">
        <v>1721</v>
      </c>
    </row>
    <row r="291" spans="1:11" x14ac:dyDescent="0.3">
      <c r="A291">
        <v>290</v>
      </c>
      <c r="B291" t="s">
        <v>2573</v>
      </c>
      <c r="C291" t="s">
        <v>2574</v>
      </c>
      <c r="D291" t="s">
        <v>1670</v>
      </c>
      <c r="E291" t="s">
        <v>1671</v>
      </c>
      <c r="F291">
        <v>60</v>
      </c>
      <c r="G291" t="s">
        <v>2575</v>
      </c>
      <c r="H291" t="s">
        <v>758</v>
      </c>
      <c r="I291" s="10">
        <v>40359</v>
      </c>
      <c r="J291">
        <v>63</v>
      </c>
      <c r="K291" t="s">
        <v>1772</v>
      </c>
    </row>
    <row r="292" spans="1:11" x14ac:dyDescent="0.3">
      <c r="A292">
        <v>291</v>
      </c>
      <c r="B292" t="s">
        <v>2576</v>
      </c>
      <c r="C292" t="s">
        <v>1974</v>
      </c>
      <c r="D292" t="s">
        <v>1670</v>
      </c>
      <c r="E292" t="s">
        <v>1671</v>
      </c>
      <c r="F292">
        <v>90</v>
      </c>
      <c r="G292" t="s">
        <v>2577</v>
      </c>
      <c r="H292" t="s">
        <v>1160</v>
      </c>
      <c r="I292" s="10">
        <v>40490</v>
      </c>
      <c r="J292">
        <v>49</v>
      </c>
      <c r="K292" t="s">
        <v>1696</v>
      </c>
    </row>
    <row r="293" spans="1:11" x14ac:dyDescent="0.3">
      <c r="A293">
        <v>292</v>
      </c>
      <c r="B293" t="s">
        <v>2578</v>
      </c>
      <c r="C293" t="s">
        <v>2579</v>
      </c>
      <c r="D293" t="s">
        <v>1683</v>
      </c>
      <c r="E293" t="s">
        <v>1671</v>
      </c>
      <c r="F293">
        <v>90</v>
      </c>
      <c r="G293" t="s">
        <v>2580</v>
      </c>
      <c r="H293" t="s">
        <v>592</v>
      </c>
      <c r="I293" s="10">
        <v>39778</v>
      </c>
      <c r="J293">
        <v>36</v>
      </c>
      <c r="K293" t="s">
        <v>1673</v>
      </c>
    </row>
    <row r="294" spans="1:11" x14ac:dyDescent="0.3">
      <c r="A294">
        <v>293</v>
      </c>
      <c r="B294" t="s">
        <v>2581</v>
      </c>
      <c r="C294" t="s">
        <v>2582</v>
      </c>
      <c r="D294" t="s">
        <v>1683</v>
      </c>
      <c r="E294" t="s">
        <v>1671</v>
      </c>
      <c r="F294">
        <v>30</v>
      </c>
      <c r="G294" t="s">
        <v>2102</v>
      </c>
      <c r="H294" t="s">
        <v>2583</v>
      </c>
      <c r="I294" s="10">
        <v>39664</v>
      </c>
      <c r="J294">
        <v>3</v>
      </c>
      <c r="K294" t="s">
        <v>1772</v>
      </c>
    </row>
    <row r="295" spans="1:11" x14ac:dyDescent="0.3">
      <c r="A295">
        <v>294</v>
      </c>
      <c r="B295" t="s">
        <v>2584</v>
      </c>
      <c r="C295" t="s">
        <v>2005</v>
      </c>
      <c r="D295" t="s">
        <v>1683</v>
      </c>
      <c r="E295" t="s">
        <v>1671</v>
      </c>
      <c r="F295">
        <v>90</v>
      </c>
      <c r="G295" t="s">
        <v>2585</v>
      </c>
      <c r="H295" t="s">
        <v>1188</v>
      </c>
      <c r="I295" s="10">
        <v>39943</v>
      </c>
      <c r="J295">
        <v>12</v>
      </c>
      <c r="K295" t="s">
        <v>1772</v>
      </c>
    </row>
    <row r="296" spans="1:11" x14ac:dyDescent="0.3">
      <c r="A296">
        <v>295</v>
      </c>
      <c r="B296" t="s">
        <v>2586</v>
      </c>
      <c r="C296" t="s">
        <v>1909</v>
      </c>
      <c r="D296" t="s">
        <v>1683</v>
      </c>
      <c r="E296" t="s">
        <v>1671</v>
      </c>
      <c r="F296">
        <v>30</v>
      </c>
      <c r="G296" t="s">
        <v>2587</v>
      </c>
      <c r="H296" t="s">
        <v>1211</v>
      </c>
      <c r="I296" s="10">
        <v>39903</v>
      </c>
      <c r="J296">
        <v>45</v>
      </c>
      <c r="K296" t="s">
        <v>1673</v>
      </c>
    </row>
    <row r="297" spans="1:11" x14ac:dyDescent="0.3">
      <c r="A297">
        <v>296</v>
      </c>
      <c r="B297" t="s">
        <v>2588</v>
      </c>
      <c r="C297" t="s">
        <v>2589</v>
      </c>
      <c r="D297" t="s">
        <v>1670</v>
      </c>
      <c r="E297" t="s">
        <v>1671</v>
      </c>
      <c r="F297">
        <v>30</v>
      </c>
      <c r="G297" t="s">
        <v>2590</v>
      </c>
      <c r="H297" t="s">
        <v>2591</v>
      </c>
      <c r="I297" s="10">
        <v>40483</v>
      </c>
      <c r="J297">
        <v>63</v>
      </c>
      <c r="K297" t="s">
        <v>1673</v>
      </c>
    </row>
    <row r="298" spans="1:11" x14ac:dyDescent="0.3">
      <c r="A298">
        <v>297</v>
      </c>
      <c r="B298" t="s">
        <v>2592</v>
      </c>
      <c r="C298" t="s">
        <v>2593</v>
      </c>
      <c r="D298" t="s">
        <v>1683</v>
      </c>
      <c r="E298" t="s">
        <v>1671</v>
      </c>
      <c r="F298">
        <v>90</v>
      </c>
      <c r="G298" t="s">
        <v>2594</v>
      </c>
      <c r="H298" t="s">
        <v>606</v>
      </c>
      <c r="I298" s="10">
        <v>39736</v>
      </c>
      <c r="J298">
        <v>97</v>
      </c>
      <c r="K298" t="s">
        <v>1673</v>
      </c>
    </row>
    <row r="299" spans="1:11" x14ac:dyDescent="0.3">
      <c r="A299">
        <v>298</v>
      </c>
      <c r="B299" t="s">
        <v>2595</v>
      </c>
      <c r="C299" t="s">
        <v>2596</v>
      </c>
      <c r="D299" t="s">
        <v>1733</v>
      </c>
      <c r="E299" t="s">
        <v>1671</v>
      </c>
      <c r="F299">
        <v>60</v>
      </c>
      <c r="G299" t="s">
        <v>2597</v>
      </c>
      <c r="H299" t="s">
        <v>2103</v>
      </c>
      <c r="I299" s="10">
        <v>40480</v>
      </c>
      <c r="J299">
        <v>8</v>
      </c>
      <c r="K299" t="s">
        <v>1707</v>
      </c>
    </row>
    <row r="300" spans="1:11" x14ac:dyDescent="0.3">
      <c r="A300">
        <v>299</v>
      </c>
      <c r="B300" t="s">
        <v>2598</v>
      </c>
      <c r="C300" t="s">
        <v>42</v>
      </c>
      <c r="D300" t="s">
        <v>1733</v>
      </c>
      <c r="E300" t="s">
        <v>1671</v>
      </c>
      <c r="F300">
        <v>30</v>
      </c>
      <c r="G300" t="s">
        <v>2599</v>
      </c>
      <c r="H300" t="s">
        <v>2138</v>
      </c>
      <c r="I300" s="10">
        <v>39946</v>
      </c>
      <c r="J300">
        <v>64</v>
      </c>
      <c r="K300" t="s">
        <v>1673</v>
      </c>
    </row>
    <row r="301" spans="1:11" x14ac:dyDescent="0.3">
      <c r="A301">
        <v>300</v>
      </c>
      <c r="B301" t="s">
        <v>2600</v>
      </c>
      <c r="C301" t="s">
        <v>2601</v>
      </c>
      <c r="D301" t="s">
        <v>1683</v>
      </c>
      <c r="E301" t="s">
        <v>1671</v>
      </c>
      <c r="F301">
        <v>30</v>
      </c>
      <c r="G301" t="s">
        <v>2602</v>
      </c>
      <c r="H301" t="s">
        <v>1486</v>
      </c>
      <c r="I301" s="10">
        <v>39488</v>
      </c>
      <c r="J301">
        <v>39</v>
      </c>
      <c r="K301" t="s">
        <v>1692</v>
      </c>
    </row>
    <row r="302" spans="1:11" x14ac:dyDescent="0.3">
      <c r="A302">
        <v>301</v>
      </c>
      <c r="B302" t="s">
        <v>2603</v>
      </c>
      <c r="C302" t="s">
        <v>1715</v>
      </c>
      <c r="D302" t="s">
        <v>1670</v>
      </c>
      <c r="E302" t="s">
        <v>1671</v>
      </c>
      <c r="F302">
        <v>90</v>
      </c>
      <c r="G302" t="s">
        <v>2604</v>
      </c>
      <c r="H302" t="s">
        <v>1474</v>
      </c>
      <c r="I302" s="10">
        <v>40340</v>
      </c>
      <c r="J302">
        <v>17</v>
      </c>
      <c r="K302" t="s">
        <v>1700</v>
      </c>
    </row>
    <row r="303" spans="1:11" x14ac:dyDescent="0.3">
      <c r="A303">
        <v>302</v>
      </c>
      <c r="B303" t="s">
        <v>2605</v>
      </c>
      <c r="C303" t="s">
        <v>2606</v>
      </c>
      <c r="D303" t="s">
        <v>1670</v>
      </c>
      <c r="E303" t="s">
        <v>1671</v>
      </c>
      <c r="F303">
        <v>30</v>
      </c>
      <c r="G303" t="s">
        <v>2607</v>
      </c>
      <c r="H303" t="s">
        <v>2010</v>
      </c>
      <c r="I303" s="10">
        <v>39908</v>
      </c>
      <c r="J303">
        <v>66</v>
      </c>
      <c r="K303" t="s">
        <v>1007</v>
      </c>
    </row>
    <row r="304" spans="1:11" x14ac:dyDescent="0.3">
      <c r="A304">
        <v>303</v>
      </c>
      <c r="B304" t="s">
        <v>2608</v>
      </c>
      <c r="C304" t="s">
        <v>2609</v>
      </c>
      <c r="D304" t="s">
        <v>1670</v>
      </c>
      <c r="E304" t="s">
        <v>1671</v>
      </c>
      <c r="F304">
        <v>90</v>
      </c>
      <c r="G304" t="s">
        <v>2610</v>
      </c>
      <c r="H304" t="s">
        <v>1600</v>
      </c>
      <c r="I304" s="10">
        <v>40069</v>
      </c>
      <c r="J304">
        <v>7</v>
      </c>
      <c r="K304" t="s">
        <v>1007</v>
      </c>
    </row>
    <row r="305" spans="1:11" x14ac:dyDescent="0.3">
      <c r="A305">
        <v>304</v>
      </c>
      <c r="B305" t="s">
        <v>2611</v>
      </c>
      <c r="C305" t="s">
        <v>2612</v>
      </c>
      <c r="D305" t="s">
        <v>1670</v>
      </c>
      <c r="E305" t="s">
        <v>1671</v>
      </c>
      <c r="F305">
        <v>30</v>
      </c>
      <c r="G305" t="s">
        <v>2613</v>
      </c>
      <c r="H305" t="s">
        <v>2614</v>
      </c>
      <c r="I305" s="10">
        <v>39777</v>
      </c>
      <c r="J305">
        <v>95</v>
      </c>
      <c r="K305" t="s">
        <v>1007</v>
      </c>
    </row>
    <row r="306" spans="1:11" x14ac:dyDescent="0.3">
      <c r="A306">
        <v>305</v>
      </c>
      <c r="B306" t="s">
        <v>2205</v>
      </c>
      <c r="C306" t="s">
        <v>2615</v>
      </c>
      <c r="D306" t="s">
        <v>1683</v>
      </c>
      <c r="E306" t="s">
        <v>1671</v>
      </c>
      <c r="F306">
        <v>90</v>
      </c>
      <c r="G306" t="s">
        <v>2616</v>
      </c>
      <c r="H306" t="s">
        <v>965</v>
      </c>
      <c r="I306" s="10">
        <v>40421</v>
      </c>
      <c r="J306">
        <v>100</v>
      </c>
      <c r="K306" t="s">
        <v>1692</v>
      </c>
    </row>
    <row r="307" spans="1:11" x14ac:dyDescent="0.3">
      <c r="A307">
        <v>306</v>
      </c>
      <c r="B307" t="s">
        <v>2617</v>
      </c>
      <c r="C307" t="s">
        <v>2618</v>
      </c>
      <c r="D307" t="s">
        <v>1670</v>
      </c>
      <c r="E307" t="s">
        <v>1671</v>
      </c>
      <c r="F307">
        <v>90</v>
      </c>
      <c r="G307" t="s">
        <v>2619</v>
      </c>
      <c r="H307" t="s">
        <v>485</v>
      </c>
      <c r="I307" s="10">
        <v>40085</v>
      </c>
      <c r="J307">
        <v>26</v>
      </c>
      <c r="K307" t="s">
        <v>851</v>
      </c>
    </row>
    <row r="308" spans="1:11" x14ac:dyDescent="0.3">
      <c r="A308">
        <v>307</v>
      </c>
      <c r="B308" t="s">
        <v>2620</v>
      </c>
      <c r="C308" t="s">
        <v>2621</v>
      </c>
      <c r="D308" t="s">
        <v>1683</v>
      </c>
      <c r="E308" t="s">
        <v>1671</v>
      </c>
      <c r="F308">
        <v>60</v>
      </c>
      <c r="G308" t="s">
        <v>2622</v>
      </c>
      <c r="H308" t="s">
        <v>2623</v>
      </c>
      <c r="I308" s="10">
        <v>40217</v>
      </c>
      <c r="J308">
        <v>38</v>
      </c>
      <c r="K308" t="s">
        <v>851</v>
      </c>
    </row>
    <row r="309" spans="1:11" x14ac:dyDescent="0.3">
      <c r="A309">
        <v>308</v>
      </c>
      <c r="B309" t="s">
        <v>2624</v>
      </c>
      <c r="C309" t="s">
        <v>2625</v>
      </c>
      <c r="D309" t="s">
        <v>1683</v>
      </c>
      <c r="E309" t="s">
        <v>1671</v>
      </c>
      <c r="F309">
        <v>60</v>
      </c>
      <c r="G309" t="s">
        <v>2626</v>
      </c>
      <c r="H309" t="s">
        <v>2627</v>
      </c>
      <c r="I309" s="10">
        <v>40304</v>
      </c>
      <c r="J309">
        <v>70</v>
      </c>
      <c r="K309" t="s">
        <v>1677</v>
      </c>
    </row>
    <row r="310" spans="1:11" x14ac:dyDescent="0.3">
      <c r="A310">
        <v>309</v>
      </c>
      <c r="B310" t="s">
        <v>2628</v>
      </c>
      <c r="C310" t="s">
        <v>2629</v>
      </c>
      <c r="D310" t="s">
        <v>1683</v>
      </c>
      <c r="E310" t="s">
        <v>1671</v>
      </c>
      <c r="F310">
        <v>60</v>
      </c>
      <c r="G310" t="s">
        <v>2630</v>
      </c>
      <c r="H310" t="s">
        <v>2631</v>
      </c>
      <c r="I310" s="10">
        <v>40241</v>
      </c>
      <c r="J310">
        <v>25</v>
      </c>
      <c r="K310" t="s">
        <v>1721</v>
      </c>
    </row>
    <row r="311" spans="1:11" x14ac:dyDescent="0.3">
      <c r="A311">
        <v>310</v>
      </c>
      <c r="B311" t="s">
        <v>2632</v>
      </c>
      <c r="C311" t="s">
        <v>2633</v>
      </c>
      <c r="D311" t="s">
        <v>1670</v>
      </c>
      <c r="E311" t="s">
        <v>1671</v>
      </c>
      <c r="F311">
        <v>30</v>
      </c>
      <c r="G311" t="s">
        <v>2634</v>
      </c>
      <c r="H311" t="s">
        <v>2569</v>
      </c>
      <c r="I311" s="10">
        <v>39670</v>
      </c>
      <c r="J311">
        <v>6</v>
      </c>
      <c r="K311" t="s">
        <v>1700</v>
      </c>
    </row>
    <row r="312" spans="1:11" x14ac:dyDescent="0.3">
      <c r="A312">
        <v>311</v>
      </c>
      <c r="B312" t="s">
        <v>2635</v>
      </c>
      <c r="C312" t="s">
        <v>2460</v>
      </c>
      <c r="D312" t="s">
        <v>1683</v>
      </c>
      <c r="E312" t="s">
        <v>1671</v>
      </c>
      <c r="F312">
        <v>30</v>
      </c>
      <c r="G312" t="s">
        <v>2636</v>
      </c>
      <c r="H312" t="s">
        <v>1625</v>
      </c>
      <c r="I312" s="10">
        <v>40285</v>
      </c>
      <c r="J312">
        <v>37</v>
      </c>
      <c r="K312" t="s">
        <v>1700</v>
      </c>
    </row>
    <row r="313" spans="1:11" x14ac:dyDescent="0.3">
      <c r="A313">
        <v>312</v>
      </c>
      <c r="B313" t="s">
        <v>2520</v>
      </c>
      <c r="C313" t="s">
        <v>2637</v>
      </c>
      <c r="D313" t="s">
        <v>1670</v>
      </c>
      <c r="E313" t="s">
        <v>1671</v>
      </c>
      <c r="F313">
        <v>90</v>
      </c>
      <c r="G313" t="s">
        <v>2638</v>
      </c>
      <c r="H313" t="s">
        <v>815</v>
      </c>
      <c r="I313" s="10">
        <v>39839</v>
      </c>
      <c r="J313">
        <v>49</v>
      </c>
      <c r="K313" t="s">
        <v>1692</v>
      </c>
    </row>
    <row r="314" spans="1:11" x14ac:dyDescent="0.3">
      <c r="A314">
        <v>313</v>
      </c>
      <c r="B314" t="s">
        <v>2639</v>
      </c>
      <c r="C314" t="s">
        <v>2640</v>
      </c>
      <c r="D314" t="s">
        <v>1683</v>
      </c>
      <c r="E314" t="s">
        <v>1671</v>
      </c>
      <c r="F314">
        <v>60</v>
      </c>
      <c r="G314" t="s">
        <v>2641</v>
      </c>
      <c r="H314" t="s">
        <v>140</v>
      </c>
      <c r="I314" s="10">
        <v>39738</v>
      </c>
      <c r="J314">
        <v>58</v>
      </c>
      <c r="K314" t="s">
        <v>851</v>
      </c>
    </row>
    <row r="315" spans="1:11" x14ac:dyDescent="0.3">
      <c r="A315">
        <v>314</v>
      </c>
      <c r="B315" t="s">
        <v>2642</v>
      </c>
      <c r="C315" t="s">
        <v>2643</v>
      </c>
      <c r="D315" t="s">
        <v>1946</v>
      </c>
      <c r="E315" t="s">
        <v>1671</v>
      </c>
      <c r="F315">
        <v>30</v>
      </c>
      <c r="G315" t="s">
        <v>2644</v>
      </c>
      <c r="H315" t="s">
        <v>1642</v>
      </c>
      <c r="I315" s="10">
        <v>40145</v>
      </c>
      <c r="J315">
        <v>50</v>
      </c>
      <c r="K315" t="s">
        <v>851</v>
      </c>
    </row>
    <row r="316" spans="1:11" x14ac:dyDescent="0.3">
      <c r="A316">
        <v>315</v>
      </c>
      <c r="B316" t="s">
        <v>2645</v>
      </c>
      <c r="C316" t="s">
        <v>2646</v>
      </c>
      <c r="D316" t="s">
        <v>1670</v>
      </c>
      <c r="E316" t="s">
        <v>1671</v>
      </c>
      <c r="F316">
        <v>30</v>
      </c>
      <c r="G316" t="s">
        <v>2647</v>
      </c>
      <c r="H316" t="s">
        <v>199</v>
      </c>
      <c r="I316" s="10">
        <v>39567</v>
      </c>
      <c r="J316">
        <v>45</v>
      </c>
      <c r="K316" t="s">
        <v>851</v>
      </c>
    </row>
    <row r="317" spans="1:11" x14ac:dyDescent="0.3">
      <c r="A317">
        <v>316</v>
      </c>
      <c r="B317" t="s">
        <v>2234</v>
      </c>
      <c r="C317" t="s">
        <v>2648</v>
      </c>
      <c r="D317" t="s">
        <v>1670</v>
      </c>
      <c r="E317" t="s">
        <v>1671</v>
      </c>
      <c r="F317">
        <v>30</v>
      </c>
      <c r="G317" t="s">
        <v>2649</v>
      </c>
      <c r="H317" t="s">
        <v>240</v>
      </c>
      <c r="I317" s="10">
        <v>39703</v>
      </c>
      <c r="J317">
        <v>21</v>
      </c>
      <c r="K317" t="s">
        <v>1696</v>
      </c>
    </row>
    <row r="318" spans="1:11" x14ac:dyDescent="0.3">
      <c r="A318">
        <v>317</v>
      </c>
      <c r="B318" t="s">
        <v>2650</v>
      </c>
      <c r="C318" t="s">
        <v>2651</v>
      </c>
      <c r="D318" t="s">
        <v>1733</v>
      </c>
      <c r="E318" t="s">
        <v>1671</v>
      </c>
      <c r="F318">
        <v>60</v>
      </c>
      <c r="G318" t="s">
        <v>2652</v>
      </c>
      <c r="H318" t="s">
        <v>186</v>
      </c>
      <c r="I318" s="10">
        <v>40168</v>
      </c>
      <c r="J318">
        <v>7</v>
      </c>
      <c r="K318" t="s">
        <v>1700</v>
      </c>
    </row>
    <row r="319" spans="1:11" x14ac:dyDescent="0.3">
      <c r="A319">
        <v>318</v>
      </c>
      <c r="B319" t="s">
        <v>2653</v>
      </c>
      <c r="C319" t="s">
        <v>2654</v>
      </c>
      <c r="D319" t="s">
        <v>1670</v>
      </c>
      <c r="E319" t="s">
        <v>1671</v>
      </c>
      <c r="F319">
        <v>90</v>
      </c>
      <c r="G319" t="s">
        <v>2655</v>
      </c>
      <c r="H319" t="s">
        <v>866</v>
      </c>
      <c r="I319" s="10">
        <v>39791</v>
      </c>
      <c r="J319">
        <v>79</v>
      </c>
      <c r="K319" t="s">
        <v>1673</v>
      </c>
    </row>
    <row r="320" spans="1:11" x14ac:dyDescent="0.3">
      <c r="A320">
        <v>319</v>
      </c>
      <c r="B320" t="s">
        <v>2656</v>
      </c>
      <c r="C320" t="s">
        <v>1664</v>
      </c>
      <c r="D320" t="s">
        <v>1670</v>
      </c>
      <c r="E320" t="s">
        <v>2657</v>
      </c>
      <c r="F320">
        <v>90</v>
      </c>
      <c r="G320" t="s">
        <v>2658</v>
      </c>
      <c r="H320" t="s">
        <v>541</v>
      </c>
      <c r="I320" s="10">
        <v>39501</v>
      </c>
      <c r="J320">
        <v>21</v>
      </c>
      <c r="K320" t="s">
        <v>1772</v>
      </c>
    </row>
    <row r="321" spans="1:11" x14ac:dyDescent="0.3">
      <c r="A321">
        <v>320</v>
      </c>
      <c r="B321" t="s">
        <v>2659</v>
      </c>
      <c r="C321" t="s">
        <v>1729</v>
      </c>
      <c r="D321" t="s">
        <v>1683</v>
      </c>
      <c r="E321" t="s">
        <v>1671</v>
      </c>
      <c r="F321">
        <v>90</v>
      </c>
      <c r="G321" t="s">
        <v>2660</v>
      </c>
      <c r="H321" t="s">
        <v>2661</v>
      </c>
      <c r="I321" s="10">
        <v>39930</v>
      </c>
      <c r="J321">
        <v>26</v>
      </c>
      <c r="K321" t="s">
        <v>1772</v>
      </c>
    </row>
    <row r="322" spans="1:11" x14ac:dyDescent="0.3">
      <c r="A322">
        <v>321</v>
      </c>
      <c r="B322" t="s">
        <v>2662</v>
      </c>
      <c r="C322" t="s">
        <v>2663</v>
      </c>
      <c r="D322" t="s">
        <v>1683</v>
      </c>
      <c r="E322" t="s">
        <v>1671</v>
      </c>
      <c r="F322">
        <v>60</v>
      </c>
      <c r="G322" t="s">
        <v>2664</v>
      </c>
      <c r="H322" t="s">
        <v>722</v>
      </c>
      <c r="I322" s="10">
        <v>40269</v>
      </c>
      <c r="J322">
        <v>66</v>
      </c>
      <c r="K322" t="s">
        <v>1696</v>
      </c>
    </row>
    <row r="323" spans="1:11" x14ac:dyDescent="0.3">
      <c r="A323">
        <v>322</v>
      </c>
      <c r="B323" t="s">
        <v>2665</v>
      </c>
      <c r="C323" t="s">
        <v>2666</v>
      </c>
      <c r="D323" t="s">
        <v>1683</v>
      </c>
      <c r="E323" t="s">
        <v>1671</v>
      </c>
      <c r="F323">
        <v>30</v>
      </c>
      <c r="G323" t="s">
        <v>2667</v>
      </c>
      <c r="H323" t="s">
        <v>832</v>
      </c>
      <c r="I323" s="10">
        <v>39714</v>
      </c>
      <c r="J323">
        <v>41</v>
      </c>
      <c r="K323" t="s">
        <v>1696</v>
      </c>
    </row>
    <row r="324" spans="1:11" x14ac:dyDescent="0.3">
      <c r="A324">
        <v>323</v>
      </c>
      <c r="B324" t="s">
        <v>2668</v>
      </c>
      <c r="C324" t="s">
        <v>2669</v>
      </c>
      <c r="D324" t="s">
        <v>1683</v>
      </c>
      <c r="E324" t="s">
        <v>1671</v>
      </c>
      <c r="F324">
        <v>30</v>
      </c>
      <c r="G324" t="s">
        <v>2670</v>
      </c>
      <c r="H324" t="s">
        <v>2671</v>
      </c>
      <c r="I324" s="10">
        <v>39827</v>
      </c>
      <c r="J324">
        <v>84</v>
      </c>
      <c r="K324" t="s">
        <v>1772</v>
      </c>
    </row>
    <row r="325" spans="1:11" x14ac:dyDescent="0.3">
      <c r="A325">
        <v>324</v>
      </c>
      <c r="B325" t="s">
        <v>2672</v>
      </c>
      <c r="C325" t="s">
        <v>2673</v>
      </c>
      <c r="D325" t="s">
        <v>1670</v>
      </c>
      <c r="E325" t="s">
        <v>1671</v>
      </c>
      <c r="F325">
        <v>90</v>
      </c>
      <c r="G325" t="s">
        <v>2674</v>
      </c>
      <c r="H325" t="s">
        <v>2675</v>
      </c>
      <c r="I325" s="10">
        <v>39821</v>
      </c>
      <c r="J325">
        <v>6</v>
      </c>
      <c r="K325" t="s">
        <v>1700</v>
      </c>
    </row>
    <row r="326" spans="1:11" x14ac:dyDescent="0.3">
      <c r="A326">
        <v>325</v>
      </c>
      <c r="B326" t="s">
        <v>2676</v>
      </c>
      <c r="C326" t="s">
        <v>1686</v>
      </c>
      <c r="D326" t="s">
        <v>1670</v>
      </c>
      <c r="E326" t="s">
        <v>1671</v>
      </c>
      <c r="F326">
        <v>60</v>
      </c>
      <c r="G326" t="s">
        <v>2677</v>
      </c>
      <c r="H326" t="s">
        <v>458</v>
      </c>
      <c r="I326" s="10">
        <v>40099</v>
      </c>
      <c r="J326">
        <v>69</v>
      </c>
      <c r="K326" t="s">
        <v>1692</v>
      </c>
    </row>
    <row r="327" spans="1:11" x14ac:dyDescent="0.3">
      <c r="A327">
        <v>326</v>
      </c>
      <c r="B327" t="s">
        <v>2678</v>
      </c>
      <c r="C327" t="s">
        <v>2679</v>
      </c>
      <c r="D327" t="s">
        <v>1670</v>
      </c>
      <c r="E327" t="s">
        <v>1671</v>
      </c>
      <c r="F327">
        <v>30</v>
      </c>
      <c r="G327" t="s">
        <v>2680</v>
      </c>
      <c r="H327" t="s">
        <v>736</v>
      </c>
      <c r="I327" s="10">
        <v>40010</v>
      </c>
      <c r="J327">
        <v>57</v>
      </c>
      <c r="K327" t="s">
        <v>1696</v>
      </c>
    </row>
    <row r="328" spans="1:11" x14ac:dyDescent="0.3">
      <c r="A328">
        <v>327</v>
      </c>
      <c r="B328" t="s">
        <v>2681</v>
      </c>
      <c r="C328" t="s">
        <v>2682</v>
      </c>
      <c r="D328" t="s">
        <v>1670</v>
      </c>
      <c r="E328" t="s">
        <v>1671</v>
      </c>
      <c r="F328">
        <v>90</v>
      </c>
      <c r="G328" t="s">
        <v>2683</v>
      </c>
      <c r="H328" t="s">
        <v>737</v>
      </c>
      <c r="I328" s="10">
        <v>40233</v>
      </c>
      <c r="J328">
        <v>71</v>
      </c>
      <c r="K328" t="s">
        <v>1721</v>
      </c>
    </row>
    <row r="329" spans="1:11" x14ac:dyDescent="0.3">
      <c r="A329">
        <v>328</v>
      </c>
      <c r="B329" t="s">
        <v>2684</v>
      </c>
      <c r="C329" t="s">
        <v>2685</v>
      </c>
      <c r="D329" t="s">
        <v>1683</v>
      </c>
      <c r="E329" t="s">
        <v>1671</v>
      </c>
      <c r="F329">
        <v>90</v>
      </c>
      <c r="G329" t="s">
        <v>2686</v>
      </c>
      <c r="H329" t="s">
        <v>1458</v>
      </c>
      <c r="I329" s="10">
        <v>39583</v>
      </c>
      <c r="J329">
        <v>54</v>
      </c>
      <c r="K329" t="s">
        <v>1673</v>
      </c>
    </row>
    <row r="330" spans="1:11" x14ac:dyDescent="0.3">
      <c r="A330">
        <v>329</v>
      </c>
      <c r="B330" t="s">
        <v>2687</v>
      </c>
      <c r="C330" t="s">
        <v>2688</v>
      </c>
      <c r="D330" t="s">
        <v>1670</v>
      </c>
      <c r="E330" t="s">
        <v>1671</v>
      </c>
      <c r="F330">
        <v>30</v>
      </c>
      <c r="G330" t="s">
        <v>2689</v>
      </c>
      <c r="H330" t="s">
        <v>2690</v>
      </c>
      <c r="I330" s="10">
        <v>40485</v>
      </c>
      <c r="J330">
        <v>41</v>
      </c>
      <c r="K330" t="s">
        <v>851</v>
      </c>
    </row>
    <row r="331" spans="1:11" x14ac:dyDescent="0.3">
      <c r="A331">
        <v>330</v>
      </c>
      <c r="B331" t="s">
        <v>2691</v>
      </c>
      <c r="C331" t="s">
        <v>2692</v>
      </c>
      <c r="D331" t="s">
        <v>1670</v>
      </c>
      <c r="E331" t="s">
        <v>1671</v>
      </c>
      <c r="F331">
        <v>30</v>
      </c>
      <c r="G331" t="s">
        <v>2693</v>
      </c>
      <c r="H331" t="s">
        <v>142</v>
      </c>
      <c r="I331" s="10">
        <v>40312</v>
      </c>
      <c r="J331">
        <v>80</v>
      </c>
      <c r="K331" t="s">
        <v>1692</v>
      </c>
    </row>
    <row r="332" spans="1:11" x14ac:dyDescent="0.3">
      <c r="A332">
        <v>331</v>
      </c>
      <c r="B332" t="s">
        <v>2694</v>
      </c>
      <c r="C332" t="s">
        <v>2695</v>
      </c>
      <c r="D332" t="s">
        <v>1670</v>
      </c>
      <c r="E332" t="s">
        <v>1671</v>
      </c>
      <c r="F332">
        <v>30</v>
      </c>
      <c r="G332" t="s">
        <v>2696</v>
      </c>
      <c r="H332" t="s">
        <v>1066</v>
      </c>
      <c r="I332" s="10">
        <v>39809</v>
      </c>
      <c r="J332">
        <v>81</v>
      </c>
      <c r="K332" t="s">
        <v>1707</v>
      </c>
    </row>
    <row r="333" spans="1:11" x14ac:dyDescent="0.3">
      <c r="A333">
        <v>332</v>
      </c>
      <c r="B333" t="s">
        <v>2697</v>
      </c>
      <c r="C333" t="s">
        <v>48</v>
      </c>
      <c r="D333" t="s">
        <v>1670</v>
      </c>
      <c r="E333" t="s">
        <v>1671</v>
      </c>
      <c r="F333">
        <v>90</v>
      </c>
      <c r="G333" t="s">
        <v>2698</v>
      </c>
      <c r="H333" t="s">
        <v>754</v>
      </c>
      <c r="I333" s="10">
        <v>39782</v>
      </c>
      <c r="J333">
        <v>65</v>
      </c>
      <c r="K333" t="s">
        <v>1692</v>
      </c>
    </row>
    <row r="334" spans="1:11" x14ac:dyDescent="0.3">
      <c r="A334">
        <v>333</v>
      </c>
      <c r="B334" t="s">
        <v>2699</v>
      </c>
      <c r="C334" t="s">
        <v>2700</v>
      </c>
      <c r="D334" t="s">
        <v>1683</v>
      </c>
      <c r="E334" t="s">
        <v>1671</v>
      </c>
      <c r="F334">
        <v>60</v>
      </c>
      <c r="G334" t="s">
        <v>2701</v>
      </c>
      <c r="H334" t="s">
        <v>1480</v>
      </c>
      <c r="I334" s="10">
        <v>40286</v>
      </c>
      <c r="J334">
        <v>42</v>
      </c>
    </row>
    <row r="335" spans="1:11" x14ac:dyDescent="0.3">
      <c r="A335">
        <v>334</v>
      </c>
      <c r="B335" t="s">
        <v>2702</v>
      </c>
      <c r="C335" t="s">
        <v>2703</v>
      </c>
      <c r="D335" t="s">
        <v>1670</v>
      </c>
      <c r="E335" t="s">
        <v>1671</v>
      </c>
      <c r="F335">
        <v>30</v>
      </c>
      <c r="G335" t="s">
        <v>2704</v>
      </c>
      <c r="H335" t="s">
        <v>611</v>
      </c>
      <c r="I335" s="10">
        <v>40340</v>
      </c>
      <c r="J335">
        <v>36</v>
      </c>
      <c r="K335" t="s">
        <v>1707</v>
      </c>
    </row>
    <row r="336" spans="1:11" x14ac:dyDescent="0.3">
      <c r="A336">
        <v>335</v>
      </c>
      <c r="B336" t="s">
        <v>2705</v>
      </c>
      <c r="C336" t="s">
        <v>2706</v>
      </c>
      <c r="D336" t="s">
        <v>1670</v>
      </c>
      <c r="E336" t="s">
        <v>1671</v>
      </c>
      <c r="F336">
        <v>30</v>
      </c>
      <c r="G336" t="s">
        <v>2707</v>
      </c>
      <c r="H336" t="s">
        <v>567</v>
      </c>
      <c r="I336" s="10">
        <v>39785</v>
      </c>
      <c r="J336">
        <v>27</v>
      </c>
      <c r="K336" t="s">
        <v>1707</v>
      </c>
    </row>
    <row r="337" spans="1:11" x14ac:dyDescent="0.3">
      <c r="A337">
        <v>336</v>
      </c>
      <c r="B337" t="s">
        <v>2708</v>
      </c>
      <c r="C337" t="s">
        <v>2313</v>
      </c>
      <c r="D337" t="s">
        <v>1670</v>
      </c>
      <c r="E337" t="s">
        <v>1671</v>
      </c>
      <c r="F337">
        <v>60</v>
      </c>
      <c r="G337" t="s">
        <v>2709</v>
      </c>
      <c r="H337" t="s">
        <v>52</v>
      </c>
      <c r="I337" s="10">
        <v>39700</v>
      </c>
      <c r="J337">
        <v>86</v>
      </c>
      <c r="K337" t="s">
        <v>1707</v>
      </c>
    </row>
    <row r="338" spans="1:11" x14ac:dyDescent="0.3">
      <c r="A338">
        <v>337</v>
      </c>
      <c r="B338" t="s">
        <v>2710</v>
      </c>
      <c r="C338" t="s">
        <v>2436</v>
      </c>
      <c r="D338" t="s">
        <v>1670</v>
      </c>
      <c r="E338" t="s">
        <v>1671</v>
      </c>
      <c r="F338">
        <v>60</v>
      </c>
      <c r="G338" t="s">
        <v>2711</v>
      </c>
      <c r="H338" t="s">
        <v>183</v>
      </c>
      <c r="I338" s="10">
        <v>40228</v>
      </c>
      <c r="J338">
        <v>26</v>
      </c>
      <c r="K338" t="s">
        <v>1692</v>
      </c>
    </row>
    <row r="339" spans="1:11" x14ac:dyDescent="0.3">
      <c r="A339">
        <v>338</v>
      </c>
      <c r="B339" t="s">
        <v>2712</v>
      </c>
      <c r="C339" t="s">
        <v>2713</v>
      </c>
      <c r="D339" t="s">
        <v>1670</v>
      </c>
      <c r="E339" t="s">
        <v>1671</v>
      </c>
      <c r="F339">
        <v>60</v>
      </c>
      <c r="G339" t="s">
        <v>2714</v>
      </c>
      <c r="H339" t="s">
        <v>1196</v>
      </c>
      <c r="I339" s="10">
        <v>40445</v>
      </c>
      <c r="J339">
        <v>78</v>
      </c>
      <c r="K339" t="s">
        <v>1692</v>
      </c>
    </row>
    <row r="340" spans="1:11" x14ac:dyDescent="0.3">
      <c r="A340">
        <v>339</v>
      </c>
      <c r="B340" t="s">
        <v>2715</v>
      </c>
      <c r="C340" t="s">
        <v>2716</v>
      </c>
      <c r="D340" t="s">
        <v>1683</v>
      </c>
      <c r="E340" t="s">
        <v>1671</v>
      </c>
      <c r="F340">
        <v>60</v>
      </c>
      <c r="G340" t="s">
        <v>2717</v>
      </c>
      <c r="H340" t="s">
        <v>608</v>
      </c>
      <c r="I340" s="10">
        <v>39697</v>
      </c>
      <c r="J340">
        <v>84</v>
      </c>
      <c r="K340" t="s">
        <v>1772</v>
      </c>
    </row>
    <row r="341" spans="1:11" x14ac:dyDescent="0.3">
      <c r="A341">
        <v>340</v>
      </c>
      <c r="B341" t="s">
        <v>2718</v>
      </c>
      <c r="C341" t="s">
        <v>2719</v>
      </c>
      <c r="D341" t="s">
        <v>1683</v>
      </c>
      <c r="E341" t="s">
        <v>1671</v>
      </c>
      <c r="F341">
        <v>60</v>
      </c>
      <c r="G341" t="s">
        <v>2720</v>
      </c>
      <c r="H341" t="s">
        <v>1639</v>
      </c>
      <c r="I341" s="10">
        <v>40076</v>
      </c>
      <c r="J341">
        <v>65</v>
      </c>
      <c r="K341" t="s">
        <v>1772</v>
      </c>
    </row>
    <row r="342" spans="1:11" x14ac:dyDescent="0.3">
      <c r="A342">
        <v>341</v>
      </c>
      <c r="B342" t="s">
        <v>2721</v>
      </c>
      <c r="C342" t="s">
        <v>2722</v>
      </c>
      <c r="D342" t="s">
        <v>1946</v>
      </c>
      <c r="E342" t="s">
        <v>1671</v>
      </c>
      <c r="F342">
        <v>90</v>
      </c>
      <c r="G342" t="s">
        <v>2723</v>
      </c>
      <c r="H342" t="s">
        <v>713</v>
      </c>
      <c r="I342" s="10">
        <v>40161</v>
      </c>
      <c r="J342">
        <v>82</v>
      </c>
      <c r="K342" t="s">
        <v>1007</v>
      </c>
    </row>
    <row r="343" spans="1:11" x14ac:dyDescent="0.3">
      <c r="A343">
        <v>342</v>
      </c>
      <c r="B343" t="s">
        <v>2724</v>
      </c>
      <c r="C343" t="s">
        <v>2725</v>
      </c>
      <c r="D343" t="s">
        <v>1683</v>
      </c>
      <c r="E343" t="s">
        <v>1671</v>
      </c>
      <c r="F343">
        <v>90</v>
      </c>
      <c r="G343" t="s">
        <v>2726</v>
      </c>
      <c r="H343" t="s">
        <v>2727</v>
      </c>
      <c r="I343" s="10">
        <v>39971</v>
      </c>
      <c r="J343">
        <v>37</v>
      </c>
      <c r="K343" t="s">
        <v>1673</v>
      </c>
    </row>
    <row r="344" spans="1:11" x14ac:dyDescent="0.3">
      <c r="A344">
        <v>343</v>
      </c>
      <c r="B344" t="s">
        <v>2728</v>
      </c>
      <c r="C344" t="s">
        <v>2729</v>
      </c>
      <c r="D344" t="s">
        <v>1683</v>
      </c>
      <c r="E344" t="s">
        <v>1671</v>
      </c>
      <c r="F344">
        <v>60</v>
      </c>
      <c r="G344" t="s">
        <v>2730</v>
      </c>
      <c r="H344" t="s">
        <v>562</v>
      </c>
      <c r="I344" s="10">
        <v>40124</v>
      </c>
      <c r="J344">
        <v>47</v>
      </c>
      <c r="K344" t="s">
        <v>1707</v>
      </c>
    </row>
    <row r="345" spans="1:11" x14ac:dyDescent="0.3">
      <c r="A345">
        <v>344</v>
      </c>
      <c r="B345" t="s">
        <v>2731</v>
      </c>
      <c r="C345" t="s">
        <v>2030</v>
      </c>
      <c r="D345" t="s">
        <v>1670</v>
      </c>
      <c r="E345" t="s">
        <v>1671</v>
      </c>
      <c r="F345">
        <v>90</v>
      </c>
      <c r="G345" t="s">
        <v>2732</v>
      </c>
      <c r="H345" t="s">
        <v>2733</v>
      </c>
      <c r="I345" s="10">
        <v>40364</v>
      </c>
      <c r="J345">
        <v>100</v>
      </c>
      <c r="K345" t="s">
        <v>1772</v>
      </c>
    </row>
    <row r="346" spans="1:11" x14ac:dyDescent="0.3">
      <c r="A346">
        <v>345</v>
      </c>
      <c r="B346" t="s">
        <v>2734</v>
      </c>
      <c r="C346" t="s">
        <v>2735</v>
      </c>
      <c r="D346" t="s">
        <v>1670</v>
      </c>
      <c r="E346" t="s">
        <v>1671</v>
      </c>
      <c r="F346">
        <v>30</v>
      </c>
      <c r="G346" t="s">
        <v>2736</v>
      </c>
      <c r="H346" t="s">
        <v>226</v>
      </c>
      <c r="I346" s="10">
        <v>39613</v>
      </c>
      <c r="J346">
        <v>90</v>
      </c>
      <c r="K346" t="s">
        <v>1700</v>
      </c>
    </row>
    <row r="347" spans="1:11" x14ac:dyDescent="0.3">
      <c r="A347">
        <v>346</v>
      </c>
      <c r="B347" t="s">
        <v>2737</v>
      </c>
      <c r="C347" t="s">
        <v>2738</v>
      </c>
      <c r="D347" t="s">
        <v>1670</v>
      </c>
      <c r="E347" t="s">
        <v>1671</v>
      </c>
      <c r="F347">
        <v>60</v>
      </c>
      <c r="G347" t="s">
        <v>2739</v>
      </c>
      <c r="H347" t="s">
        <v>201</v>
      </c>
      <c r="I347" s="10">
        <v>39989</v>
      </c>
      <c r="J347">
        <v>69</v>
      </c>
      <c r="K347" t="s">
        <v>1696</v>
      </c>
    </row>
    <row r="348" spans="1:11" x14ac:dyDescent="0.3">
      <c r="A348">
        <v>347</v>
      </c>
      <c r="B348" t="s">
        <v>2740</v>
      </c>
      <c r="C348" t="s">
        <v>2741</v>
      </c>
      <c r="D348" t="s">
        <v>1683</v>
      </c>
      <c r="E348" t="s">
        <v>1671</v>
      </c>
      <c r="F348">
        <v>60</v>
      </c>
      <c r="G348" t="s">
        <v>2742</v>
      </c>
      <c r="H348" t="s">
        <v>1625</v>
      </c>
      <c r="I348" s="10">
        <v>39951</v>
      </c>
      <c r="J348">
        <v>69</v>
      </c>
      <c r="K348" t="s">
        <v>1721</v>
      </c>
    </row>
    <row r="349" spans="1:11" x14ac:dyDescent="0.3">
      <c r="A349">
        <v>348</v>
      </c>
      <c r="B349" t="s">
        <v>2743</v>
      </c>
      <c r="C349" t="s">
        <v>2744</v>
      </c>
      <c r="D349" t="s">
        <v>1670</v>
      </c>
      <c r="E349" t="s">
        <v>1671</v>
      </c>
      <c r="F349">
        <v>90</v>
      </c>
      <c r="G349" t="s">
        <v>2745</v>
      </c>
      <c r="H349" t="s">
        <v>566</v>
      </c>
      <c r="I349" s="10">
        <v>40376</v>
      </c>
      <c r="J349">
        <v>94</v>
      </c>
      <c r="K349" t="s">
        <v>1677</v>
      </c>
    </row>
    <row r="350" spans="1:11" x14ac:dyDescent="0.3">
      <c r="A350">
        <v>349</v>
      </c>
      <c r="B350" t="s">
        <v>2746</v>
      </c>
      <c r="C350" t="s">
        <v>2747</v>
      </c>
      <c r="D350" t="s">
        <v>1670</v>
      </c>
      <c r="E350" t="s">
        <v>1671</v>
      </c>
      <c r="F350">
        <v>60</v>
      </c>
      <c r="G350" t="s">
        <v>2748</v>
      </c>
      <c r="H350" t="s">
        <v>389</v>
      </c>
      <c r="I350" s="10">
        <v>40524</v>
      </c>
      <c r="J350">
        <v>70</v>
      </c>
      <c r="K350" t="s">
        <v>1721</v>
      </c>
    </row>
    <row r="351" spans="1:11" x14ac:dyDescent="0.3">
      <c r="A351">
        <v>350</v>
      </c>
      <c r="B351" t="s">
        <v>2749</v>
      </c>
      <c r="C351" t="s">
        <v>2750</v>
      </c>
      <c r="D351" t="s">
        <v>1670</v>
      </c>
      <c r="E351" t="s">
        <v>1671</v>
      </c>
      <c r="F351">
        <v>60</v>
      </c>
      <c r="G351" t="s">
        <v>2751</v>
      </c>
      <c r="H351" t="s">
        <v>254</v>
      </c>
      <c r="I351" s="10">
        <v>39464</v>
      </c>
      <c r="J351">
        <v>8</v>
      </c>
      <c r="K351" t="s">
        <v>1673</v>
      </c>
    </row>
    <row r="352" spans="1:11" x14ac:dyDescent="0.3">
      <c r="A352">
        <v>351</v>
      </c>
      <c r="B352" t="s">
        <v>2752</v>
      </c>
      <c r="C352" t="s">
        <v>2753</v>
      </c>
      <c r="D352" t="s">
        <v>1683</v>
      </c>
      <c r="E352" t="s">
        <v>1671</v>
      </c>
      <c r="F352">
        <v>60</v>
      </c>
      <c r="G352" t="s">
        <v>2754</v>
      </c>
      <c r="H352" t="s">
        <v>147</v>
      </c>
      <c r="I352" s="10">
        <v>40201</v>
      </c>
      <c r="J352">
        <v>21</v>
      </c>
      <c r="K352" t="s">
        <v>1673</v>
      </c>
    </row>
    <row r="353" spans="1:11" x14ac:dyDescent="0.3">
      <c r="A353">
        <v>352</v>
      </c>
      <c r="B353" t="s">
        <v>2755</v>
      </c>
      <c r="C353" t="s">
        <v>2429</v>
      </c>
      <c r="D353" t="s">
        <v>1670</v>
      </c>
      <c r="E353" t="s">
        <v>1671</v>
      </c>
      <c r="F353">
        <v>60</v>
      </c>
      <c r="G353" t="s">
        <v>2756</v>
      </c>
      <c r="H353" t="s">
        <v>1411</v>
      </c>
      <c r="I353" s="10">
        <v>39737</v>
      </c>
      <c r="J353">
        <v>98</v>
      </c>
      <c r="K353" t="s">
        <v>1673</v>
      </c>
    </row>
    <row r="354" spans="1:11" x14ac:dyDescent="0.3">
      <c r="A354">
        <v>353</v>
      </c>
      <c r="B354" t="s">
        <v>2757</v>
      </c>
      <c r="C354" t="s">
        <v>2758</v>
      </c>
      <c r="D354" t="s">
        <v>1683</v>
      </c>
      <c r="E354" t="s">
        <v>1671</v>
      </c>
      <c r="F354">
        <v>90</v>
      </c>
      <c r="G354" t="s">
        <v>2759</v>
      </c>
      <c r="H354" t="s">
        <v>557</v>
      </c>
      <c r="I354" s="10">
        <v>40126</v>
      </c>
      <c r="J354">
        <v>28</v>
      </c>
      <c r="K354" t="s">
        <v>1673</v>
      </c>
    </row>
    <row r="355" spans="1:11" x14ac:dyDescent="0.3">
      <c r="A355">
        <v>354</v>
      </c>
      <c r="B355" t="s">
        <v>2721</v>
      </c>
      <c r="C355" t="s">
        <v>2760</v>
      </c>
      <c r="D355" t="s">
        <v>1683</v>
      </c>
      <c r="E355" t="s">
        <v>1671</v>
      </c>
      <c r="F355">
        <v>90</v>
      </c>
      <c r="G355" t="s">
        <v>2761</v>
      </c>
      <c r="H355" t="s">
        <v>866</v>
      </c>
      <c r="I355" s="10">
        <v>40189</v>
      </c>
      <c r="J355">
        <v>12</v>
      </c>
      <c r="K355" t="s">
        <v>851</v>
      </c>
    </row>
    <row r="356" spans="1:11" x14ac:dyDescent="0.3">
      <c r="A356">
        <v>355</v>
      </c>
      <c r="B356" t="s">
        <v>2762</v>
      </c>
      <c r="C356" t="s">
        <v>2763</v>
      </c>
      <c r="D356" t="s">
        <v>1683</v>
      </c>
      <c r="E356" t="s">
        <v>1671</v>
      </c>
      <c r="F356">
        <v>90</v>
      </c>
      <c r="G356" t="s">
        <v>2764</v>
      </c>
      <c r="H356" t="s">
        <v>409</v>
      </c>
      <c r="I356" s="10">
        <v>40205</v>
      </c>
      <c r="J356">
        <v>36</v>
      </c>
      <c r="K356" t="s">
        <v>1677</v>
      </c>
    </row>
    <row r="357" spans="1:11" x14ac:dyDescent="0.3">
      <c r="A357">
        <v>356</v>
      </c>
      <c r="B357" t="s">
        <v>2765</v>
      </c>
      <c r="C357" t="s">
        <v>2766</v>
      </c>
      <c r="D357" t="s">
        <v>1683</v>
      </c>
      <c r="E357" t="s">
        <v>1671</v>
      </c>
      <c r="F357">
        <v>30</v>
      </c>
      <c r="G357" t="s">
        <v>2767</v>
      </c>
      <c r="H357" t="s">
        <v>623</v>
      </c>
      <c r="I357" s="10">
        <v>39528</v>
      </c>
      <c r="J357">
        <v>68</v>
      </c>
      <c r="K357" t="s">
        <v>1673</v>
      </c>
    </row>
    <row r="358" spans="1:11" x14ac:dyDescent="0.3">
      <c r="A358">
        <v>357</v>
      </c>
      <c r="B358" t="s">
        <v>2768</v>
      </c>
      <c r="C358" t="s">
        <v>2769</v>
      </c>
      <c r="D358" t="s">
        <v>1670</v>
      </c>
      <c r="E358" t="s">
        <v>1671</v>
      </c>
      <c r="F358">
        <v>90</v>
      </c>
      <c r="G358" t="s">
        <v>2770</v>
      </c>
      <c r="H358" t="s">
        <v>763</v>
      </c>
      <c r="I358" s="10">
        <v>40257</v>
      </c>
      <c r="J358">
        <v>12</v>
      </c>
      <c r="K358" t="s">
        <v>1700</v>
      </c>
    </row>
    <row r="359" spans="1:11" x14ac:dyDescent="0.3">
      <c r="A359">
        <v>358</v>
      </c>
      <c r="B359" t="s">
        <v>2771</v>
      </c>
      <c r="C359" t="s">
        <v>2772</v>
      </c>
      <c r="D359" t="s">
        <v>1683</v>
      </c>
      <c r="E359" t="s">
        <v>1671</v>
      </c>
      <c r="F359">
        <v>60</v>
      </c>
      <c r="G359" t="s">
        <v>2773</v>
      </c>
      <c r="H359" t="s">
        <v>2774</v>
      </c>
      <c r="I359" s="10">
        <v>39655</v>
      </c>
      <c r="J359">
        <v>19</v>
      </c>
      <c r="K359" t="s">
        <v>1772</v>
      </c>
    </row>
    <row r="360" spans="1:11" x14ac:dyDescent="0.3">
      <c r="A360">
        <v>359</v>
      </c>
      <c r="B360" t="s">
        <v>2775</v>
      </c>
      <c r="C360" t="s">
        <v>2776</v>
      </c>
      <c r="D360" t="s">
        <v>1670</v>
      </c>
      <c r="E360" t="s">
        <v>1671</v>
      </c>
      <c r="F360">
        <v>90</v>
      </c>
      <c r="G360" t="s">
        <v>2777</v>
      </c>
      <c r="H360" t="s">
        <v>204</v>
      </c>
      <c r="I360" s="10">
        <v>40336</v>
      </c>
      <c r="J360">
        <v>60</v>
      </c>
      <c r="K360" t="s">
        <v>1696</v>
      </c>
    </row>
    <row r="361" spans="1:11" x14ac:dyDescent="0.3">
      <c r="A361">
        <v>360</v>
      </c>
      <c r="B361" t="s">
        <v>2778</v>
      </c>
      <c r="C361" t="s">
        <v>2779</v>
      </c>
      <c r="D361" t="s">
        <v>1733</v>
      </c>
      <c r="E361" t="s">
        <v>1671</v>
      </c>
      <c r="F361">
        <v>90</v>
      </c>
      <c r="G361" t="s">
        <v>2780</v>
      </c>
      <c r="H361" t="s">
        <v>16</v>
      </c>
      <c r="I361" s="10">
        <v>39545</v>
      </c>
      <c r="J361">
        <v>10</v>
      </c>
      <c r="K361" t="s">
        <v>1673</v>
      </c>
    </row>
    <row r="362" spans="1:11" x14ac:dyDescent="0.3">
      <c r="A362">
        <v>361</v>
      </c>
      <c r="B362" t="s">
        <v>2781</v>
      </c>
      <c r="C362" t="s">
        <v>2359</v>
      </c>
      <c r="D362" t="s">
        <v>1683</v>
      </c>
      <c r="E362" t="s">
        <v>1671</v>
      </c>
      <c r="F362">
        <v>30</v>
      </c>
      <c r="G362" t="s">
        <v>2782</v>
      </c>
      <c r="H362" t="s">
        <v>35</v>
      </c>
      <c r="I362" s="10">
        <v>40238</v>
      </c>
      <c r="J362">
        <v>56</v>
      </c>
      <c r="K362" t="s">
        <v>851</v>
      </c>
    </row>
    <row r="363" spans="1:11" x14ac:dyDescent="0.3">
      <c r="A363">
        <v>362</v>
      </c>
      <c r="B363" t="s">
        <v>2783</v>
      </c>
      <c r="C363" t="s">
        <v>2544</v>
      </c>
      <c r="D363" t="s">
        <v>1670</v>
      </c>
      <c r="E363" t="s">
        <v>1671</v>
      </c>
      <c r="F363">
        <v>30</v>
      </c>
      <c r="G363" t="s">
        <v>2784</v>
      </c>
      <c r="H363" t="s">
        <v>2785</v>
      </c>
      <c r="I363" s="10">
        <v>40373</v>
      </c>
      <c r="J363">
        <v>89</v>
      </c>
      <c r="K363" t="s">
        <v>1707</v>
      </c>
    </row>
    <row r="364" spans="1:11" x14ac:dyDescent="0.3">
      <c r="A364">
        <v>363</v>
      </c>
      <c r="B364" t="s">
        <v>2786</v>
      </c>
      <c r="C364" t="s">
        <v>2787</v>
      </c>
      <c r="D364" t="s">
        <v>1670</v>
      </c>
      <c r="E364" t="s">
        <v>1829</v>
      </c>
      <c r="F364">
        <v>90</v>
      </c>
      <c r="G364" t="s">
        <v>2788</v>
      </c>
      <c r="H364" t="s">
        <v>1505</v>
      </c>
      <c r="I364" s="10">
        <v>40370</v>
      </c>
      <c r="J364">
        <v>7</v>
      </c>
      <c r="K364" t="s">
        <v>1673</v>
      </c>
    </row>
    <row r="365" spans="1:11" x14ac:dyDescent="0.3">
      <c r="A365">
        <v>364</v>
      </c>
      <c r="B365" t="s">
        <v>2789</v>
      </c>
      <c r="C365" t="s">
        <v>2766</v>
      </c>
      <c r="D365" t="s">
        <v>1683</v>
      </c>
      <c r="E365" t="s">
        <v>1671</v>
      </c>
      <c r="F365">
        <v>60</v>
      </c>
      <c r="G365" t="s">
        <v>2790</v>
      </c>
      <c r="H365" t="s">
        <v>630</v>
      </c>
      <c r="I365" s="10">
        <v>39944</v>
      </c>
      <c r="J365">
        <v>29</v>
      </c>
      <c r="K365" t="s">
        <v>1673</v>
      </c>
    </row>
    <row r="366" spans="1:11" x14ac:dyDescent="0.3">
      <c r="A366">
        <v>365</v>
      </c>
      <c r="B366" t="s">
        <v>2791</v>
      </c>
      <c r="C366" t="s">
        <v>2792</v>
      </c>
      <c r="D366" t="s">
        <v>1683</v>
      </c>
      <c r="E366" t="s">
        <v>1671</v>
      </c>
      <c r="F366">
        <v>60</v>
      </c>
      <c r="G366" t="s">
        <v>2793</v>
      </c>
      <c r="H366" t="s">
        <v>936</v>
      </c>
      <c r="I366" s="10">
        <v>39613</v>
      </c>
      <c r="J366">
        <v>37</v>
      </c>
      <c r="K366" t="s">
        <v>1707</v>
      </c>
    </row>
    <row r="367" spans="1:11" x14ac:dyDescent="0.3">
      <c r="A367">
        <v>366</v>
      </c>
      <c r="B367" t="s">
        <v>2755</v>
      </c>
      <c r="C367" t="s">
        <v>1709</v>
      </c>
      <c r="D367" t="s">
        <v>1670</v>
      </c>
      <c r="E367" t="s">
        <v>1671</v>
      </c>
      <c r="F367">
        <v>60</v>
      </c>
      <c r="G367" t="s">
        <v>2794</v>
      </c>
      <c r="H367" t="s">
        <v>2795</v>
      </c>
      <c r="I367" s="10">
        <v>39459</v>
      </c>
      <c r="J367">
        <v>66</v>
      </c>
      <c r="K367" t="s">
        <v>1696</v>
      </c>
    </row>
    <row r="368" spans="1:11" x14ac:dyDescent="0.3">
      <c r="A368">
        <v>367</v>
      </c>
      <c r="B368" t="s">
        <v>2796</v>
      </c>
      <c r="C368" t="s">
        <v>2797</v>
      </c>
      <c r="D368" t="s">
        <v>1683</v>
      </c>
      <c r="E368" t="s">
        <v>1671</v>
      </c>
      <c r="F368">
        <v>90</v>
      </c>
      <c r="G368" t="s">
        <v>2798</v>
      </c>
      <c r="H368" t="s">
        <v>340</v>
      </c>
      <c r="I368" s="10">
        <v>40029</v>
      </c>
      <c r="J368">
        <v>2</v>
      </c>
      <c r="K368" t="s">
        <v>1677</v>
      </c>
    </row>
    <row r="369" spans="1:11" x14ac:dyDescent="0.3">
      <c r="A369">
        <v>368</v>
      </c>
      <c r="B369" t="s">
        <v>2799</v>
      </c>
      <c r="C369" t="s">
        <v>2800</v>
      </c>
      <c r="D369" t="s">
        <v>1670</v>
      </c>
      <c r="E369" t="s">
        <v>1671</v>
      </c>
      <c r="F369">
        <v>90</v>
      </c>
      <c r="G369" t="s">
        <v>2801</v>
      </c>
      <c r="H369" t="s">
        <v>592</v>
      </c>
      <c r="I369" s="10">
        <v>39595</v>
      </c>
      <c r="J369">
        <v>85</v>
      </c>
      <c r="K369" t="s">
        <v>1673</v>
      </c>
    </row>
    <row r="370" spans="1:11" x14ac:dyDescent="0.3">
      <c r="A370">
        <v>369</v>
      </c>
      <c r="B370" t="s">
        <v>2802</v>
      </c>
      <c r="C370" t="s">
        <v>598</v>
      </c>
      <c r="D370" t="s">
        <v>1683</v>
      </c>
      <c r="E370" t="s">
        <v>1671</v>
      </c>
      <c r="F370">
        <v>30</v>
      </c>
      <c r="G370" t="s">
        <v>2803</v>
      </c>
      <c r="H370" t="s">
        <v>49</v>
      </c>
      <c r="I370" s="10">
        <v>39791</v>
      </c>
      <c r="J370">
        <v>19</v>
      </c>
      <c r="K370" t="s">
        <v>851</v>
      </c>
    </row>
    <row r="371" spans="1:11" x14ac:dyDescent="0.3">
      <c r="A371">
        <v>370</v>
      </c>
      <c r="B371" t="s">
        <v>2804</v>
      </c>
      <c r="C371" t="s">
        <v>2805</v>
      </c>
      <c r="D371" t="s">
        <v>1670</v>
      </c>
      <c r="E371" t="s">
        <v>1671</v>
      </c>
      <c r="F371">
        <v>90</v>
      </c>
      <c r="G371" t="s">
        <v>2806</v>
      </c>
      <c r="H371" t="s">
        <v>2807</v>
      </c>
      <c r="I371" s="10">
        <v>40143</v>
      </c>
      <c r="J371">
        <v>13</v>
      </c>
      <c r="K371" t="s">
        <v>1677</v>
      </c>
    </row>
    <row r="372" spans="1:11" x14ac:dyDescent="0.3">
      <c r="A372">
        <v>371</v>
      </c>
      <c r="B372" t="s">
        <v>2808</v>
      </c>
      <c r="C372" t="s">
        <v>2205</v>
      </c>
      <c r="D372" t="s">
        <v>1683</v>
      </c>
      <c r="E372" t="s">
        <v>1671</v>
      </c>
      <c r="F372">
        <v>90</v>
      </c>
      <c r="G372" t="s">
        <v>2809</v>
      </c>
      <c r="H372" t="s">
        <v>1175</v>
      </c>
      <c r="I372" s="10">
        <v>39534</v>
      </c>
      <c r="J372">
        <v>34</v>
      </c>
      <c r="K372" t="s">
        <v>1692</v>
      </c>
    </row>
    <row r="373" spans="1:11" x14ac:dyDescent="0.3">
      <c r="A373">
        <v>372</v>
      </c>
      <c r="B373" t="s">
        <v>2333</v>
      </c>
      <c r="C373" t="s">
        <v>2810</v>
      </c>
      <c r="D373" t="s">
        <v>1683</v>
      </c>
      <c r="E373" t="s">
        <v>1671</v>
      </c>
      <c r="F373">
        <v>60</v>
      </c>
      <c r="G373" t="s">
        <v>2811</v>
      </c>
      <c r="H373" t="s">
        <v>631</v>
      </c>
      <c r="I373" s="10">
        <v>39923</v>
      </c>
      <c r="J373">
        <v>39</v>
      </c>
      <c r="K373" t="s">
        <v>1677</v>
      </c>
    </row>
    <row r="374" spans="1:11" x14ac:dyDescent="0.3">
      <c r="A374">
        <v>373</v>
      </c>
      <c r="B374" t="s">
        <v>2812</v>
      </c>
      <c r="C374" t="s">
        <v>2813</v>
      </c>
      <c r="D374" t="s">
        <v>1683</v>
      </c>
      <c r="E374" t="s">
        <v>1671</v>
      </c>
      <c r="F374">
        <v>60</v>
      </c>
      <c r="G374" t="s">
        <v>2814</v>
      </c>
      <c r="H374" t="s">
        <v>1446</v>
      </c>
      <c r="I374" s="10">
        <v>40214</v>
      </c>
      <c r="J374">
        <v>4</v>
      </c>
      <c r="K374" t="s">
        <v>1692</v>
      </c>
    </row>
    <row r="375" spans="1:11" x14ac:dyDescent="0.3">
      <c r="A375">
        <v>374</v>
      </c>
      <c r="B375" t="s">
        <v>2815</v>
      </c>
      <c r="C375" t="s">
        <v>2816</v>
      </c>
      <c r="D375" t="s">
        <v>1683</v>
      </c>
      <c r="E375" t="s">
        <v>1671</v>
      </c>
      <c r="F375">
        <v>30</v>
      </c>
      <c r="G375" t="s">
        <v>2817</v>
      </c>
      <c r="H375" t="s">
        <v>707</v>
      </c>
      <c r="I375" s="10">
        <v>40260</v>
      </c>
      <c r="J375">
        <v>72</v>
      </c>
      <c r="K375" t="s">
        <v>1677</v>
      </c>
    </row>
    <row r="376" spans="1:11" x14ac:dyDescent="0.3">
      <c r="A376">
        <v>375</v>
      </c>
      <c r="B376" t="s">
        <v>2818</v>
      </c>
      <c r="C376" t="s">
        <v>2819</v>
      </c>
      <c r="D376" t="s">
        <v>1733</v>
      </c>
      <c r="E376" t="s">
        <v>1671</v>
      </c>
      <c r="F376">
        <v>30</v>
      </c>
      <c r="G376" t="s">
        <v>2820</v>
      </c>
      <c r="H376" t="s">
        <v>1090</v>
      </c>
      <c r="I376" s="10">
        <v>40149</v>
      </c>
      <c r="J376">
        <v>8</v>
      </c>
      <c r="K376" t="s">
        <v>851</v>
      </c>
    </row>
    <row r="377" spans="1:11" x14ac:dyDescent="0.3">
      <c r="A377">
        <v>376</v>
      </c>
      <c r="B377" t="s">
        <v>2821</v>
      </c>
      <c r="C377" t="s">
        <v>2822</v>
      </c>
      <c r="D377" t="s">
        <v>1670</v>
      </c>
      <c r="E377" t="s">
        <v>1671</v>
      </c>
      <c r="F377">
        <v>30</v>
      </c>
      <c r="G377" t="s">
        <v>2823</v>
      </c>
      <c r="H377" t="s">
        <v>496</v>
      </c>
      <c r="I377" s="10">
        <v>39969</v>
      </c>
      <c r="J377">
        <v>4</v>
      </c>
      <c r="K377" t="s">
        <v>1772</v>
      </c>
    </row>
    <row r="378" spans="1:11" x14ac:dyDescent="0.3">
      <c r="A378">
        <v>377</v>
      </c>
      <c r="B378" t="s">
        <v>2824</v>
      </c>
      <c r="C378" t="s">
        <v>2825</v>
      </c>
      <c r="D378" t="s">
        <v>1733</v>
      </c>
      <c r="E378" t="s">
        <v>1671</v>
      </c>
      <c r="F378">
        <v>60</v>
      </c>
      <c r="G378" t="s">
        <v>2826</v>
      </c>
      <c r="H378" t="s">
        <v>2795</v>
      </c>
      <c r="I378" s="10">
        <v>39997</v>
      </c>
      <c r="J378">
        <v>83</v>
      </c>
      <c r="K378" t="s">
        <v>1721</v>
      </c>
    </row>
    <row r="379" spans="1:11" x14ac:dyDescent="0.3">
      <c r="A379">
        <v>378</v>
      </c>
      <c r="B379" t="s">
        <v>2827</v>
      </c>
      <c r="C379" t="s">
        <v>2828</v>
      </c>
      <c r="D379" t="s">
        <v>1683</v>
      </c>
      <c r="E379" t="s">
        <v>1671</v>
      </c>
      <c r="F379">
        <v>60</v>
      </c>
      <c r="G379" t="s">
        <v>2829</v>
      </c>
      <c r="H379" t="s">
        <v>2830</v>
      </c>
      <c r="I379" s="10">
        <v>40471</v>
      </c>
      <c r="J379">
        <v>14</v>
      </c>
      <c r="K379" t="s">
        <v>1007</v>
      </c>
    </row>
    <row r="380" spans="1:11" x14ac:dyDescent="0.3">
      <c r="A380">
        <v>379</v>
      </c>
      <c r="B380" t="s">
        <v>2831</v>
      </c>
      <c r="C380" t="s">
        <v>1774</v>
      </c>
      <c r="D380" t="s">
        <v>1683</v>
      </c>
      <c r="E380" t="s">
        <v>1671</v>
      </c>
      <c r="F380">
        <v>30</v>
      </c>
      <c r="G380" t="s">
        <v>2832</v>
      </c>
      <c r="H380" t="s">
        <v>1644</v>
      </c>
      <c r="I380" s="10">
        <v>40347</v>
      </c>
      <c r="J380">
        <v>90</v>
      </c>
      <c r="K380" t="s">
        <v>1692</v>
      </c>
    </row>
    <row r="381" spans="1:11" x14ac:dyDescent="0.3">
      <c r="A381">
        <v>380</v>
      </c>
      <c r="B381" t="s">
        <v>2833</v>
      </c>
      <c r="C381" t="s">
        <v>2362</v>
      </c>
      <c r="D381" t="s">
        <v>1683</v>
      </c>
      <c r="E381" t="s">
        <v>1671</v>
      </c>
      <c r="F381">
        <v>90</v>
      </c>
      <c r="G381" t="s">
        <v>2834</v>
      </c>
      <c r="H381" t="s">
        <v>809</v>
      </c>
      <c r="I381" s="10">
        <v>40232</v>
      </c>
      <c r="J381">
        <v>91</v>
      </c>
      <c r="K381" t="s">
        <v>1007</v>
      </c>
    </row>
    <row r="382" spans="1:11" x14ac:dyDescent="0.3">
      <c r="A382">
        <v>381</v>
      </c>
      <c r="B382" t="s">
        <v>2394</v>
      </c>
      <c r="C382" t="s">
        <v>2835</v>
      </c>
      <c r="D382" t="s">
        <v>1683</v>
      </c>
      <c r="E382" t="s">
        <v>1671</v>
      </c>
      <c r="F382">
        <v>60</v>
      </c>
      <c r="G382" t="s">
        <v>2836</v>
      </c>
      <c r="H382" t="s">
        <v>87</v>
      </c>
      <c r="I382" s="10">
        <v>39574</v>
      </c>
      <c r="J382">
        <v>90</v>
      </c>
      <c r="K382" t="s">
        <v>1692</v>
      </c>
    </row>
    <row r="383" spans="1:11" x14ac:dyDescent="0.3">
      <c r="A383">
        <v>382</v>
      </c>
      <c r="B383" t="s">
        <v>1927</v>
      </c>
      <c r="C383" t="s">
        <v>2837</v>
      </c>
      <c r="D383" t="s">
        <v>1683</v>
      </c>
      <c r="E383" t="s">
        <v>1671</v>
      </c>
      <c r="F383">
        <v>30</v>
      </c>
      <c r="G383" t="s">
        <v>2838</v>
      </c>
      <c r="H383" t="s">
        <v>2839</v>
      </c>
      <c r="I383" s="10">
        <v>40427</v>
      </c>
      <c r="J383">
        <v>82</v>
      </c>
      <c r="K383" t="s">
        <v>1677</v>
      </c>
    </row>
    <row r="384" spans="1:11" x14ac:dyDescent="0.3">
      <c r="A384">
        <v>383</v>
      </c>
      <c r="B384" t="s">
        <v>2840</v>
      </c>
      <c r="C384" t="s">
        <v>2841</v>
      </c>
      <c r="D384" t="s">
        <v>1683</v>
      </c>
      <c r="E384" t="s">
        <v>1671</v>
      </c>
      <c r="F384">
        <v>30</v>
      </c>
      <c r="G384" t="s">
        <v>2842</v>
      </c>
      <c r="H384" t="s">
        <v>240</v>
      </c>
      <c r="I384" s="10">
        <v>39647</v>
      </c>
      <c r="J384">
        <v>64</v>
      </c>
      <c r="K384" t="s">
        <v>1007</v>
      </c>
    </row>
    <row r="385" spans="1:11" x14ac:dyDescent="0.3">
      <c r="A385">
        <v>384</v>
      </c>
      <c r="B385" t="s">
        <v>2843</v>
      </c>
      <c r="C385" t="s">
        <v>2844</v>
      </c>
      <c r="D385" t="s">
        <v>1733</v>
      </c>
      <c r="E385" t="s">
        <v>1671</v>
      </c>
      <c r="F385">
        <v>90</v>
      </c>
      <c r="G385" t="s">
        <v>2845</v>
      </c>
      <c r="H385" t="s">
        <v>685</v>
      </c>
      <c r="I385" s="10">
        <v>39926</v>
      </c>
      <c r="J385">
        <v>67</v>
      </c>
      <c r="K385" t="s">
        <v>1700</v>
      </c>
    </row>
    <row r="386" spans="1:11" x14ac:dyDescent="0.3">
      <c r="A386">
        <v>385</v>
      </c>
      <c r="B386" t="s">
        <v>2846</v>
      </c>
      <c r="C386" t="s">
        <v>1702</v>
      </c>
      <c r="D386" t="s">
        <v>1670</v>
      </c>
      <c r="E386" t="s">
        <v>1671</v>
      </c>
      <c r="F386">
        <v>60</v>
      </c>
      <c r="G386" t="s">
        <v>2847</v>
      </c>
      <c r="H386" t="s">
        <v>1518</v>
      </c>
      <c r="I386" s="10">
        <v>40150</v>
      </c>
      <c r="J386">
        <v>45</v>
      </c>
      <c r="K386" t="s">
        <v>1772</v>
      </c>
    </row>
    <row r="387" spans="1:11" x14ac:dyDescent="0.3">
      <c r="A387">
        <v>386</v>
      </c>
      <c r="B387" t="s">
        <v>2848</v>
      </c>
      <c r="C387" t="s">
        <v>2849</v>
      </c>
      <c r="D387" t="s">
        <v>1683</v>
      </c>
      <c r="E387" t="s">
        <v>1671</v>
      </c>
      <c r="F387">
        <v>60</v>
      </c>
      <c r="G387" t="s">
        <v>2850</v>
      </c>
      <c r="H387" t="s">
        <v>1497</v>
      </c>
      <c r="I387" s="10">
        <v>40411</v>
      </c>
      <c r="J387">
        <v>52</v>
      </c>
      <c r="K387" t="s">
        <v>1673</v>
      </c>
    </row>
    <row r="388" spans="1:11" x14ac:dyDescent="0.3">
      <c r="A388">
        <v>387</v>
      </c>
      <c r="B388" t="s">
        <v>2851</v>
      </c>
      <c r="C388" t="s">
        <v>2852</v>
      </c>
      <c r="D388" t="s">
        <v>1670</v>
      </c>
      <c r="E388" t="s">
        <v>1671</v>
      </c>
      <c r="F388">
        <v>60</v>
      </c>
      <c r="G388" t="s">
        <v>2853</v>
      </c>
      <c r="H388" t="s">
        <v>2854</v>
      </c>
      <c r="I388" s="10">
        <v>40254</v>
      </c>
      <c r="J388">
        <v>76</v>
      </c>
      <c r="K388" t="s">
        <v>1772</v>
      </c>
    </row>
    <row r="389" spans="1:11" x14ac:dyDescent="0.3">
      <c r="A389">
        <v>388</v>
      </c>
      <c r="B389" t="s">
        <v>2855</v>
      </c>
      <c r="C389" t="s">
        <v>2856</v>
      </c>
      <c r="D389" t="s">
        <v>1670</v>
      </c>
      <c r="E389" t="s">
        <v>1671</v>
      </c>
      <c r="F389">
        <v>60</v>
      </c>
      <c r="G389" t="s">
        <v>2857</v>
      </c>
      <c r="H389" t="s">
        <v>200</v>
      </c>
      <c r="I389" s="10">
        <v>39719</v>
      </c>
      <c r="J389">
        <v>98</v>
      </c>
      <c r="K389" t="s">
        <v>1721</v>
      </c>
    </row>
    <row r="390" spans="1:11" x14ac:dyDescent="0.3">
      <c r="A390">
        <v>389</v>
      </c>
      <c r="B390" t="s">
        <v>2858</v>
      </c>
      <c r="C390" t="s">
        <v>2859</v>
      </c>
      <c r="D390" t="s">
        <v>1670</v>
      </c>
      <c r="E390" t="s">
        <v>1671</v>
      </c>
      <c r="F390">
        <v>60</v>
      </c>
      <c r="G390" t="s">
        <v>2860</v>
      </c>
      <c r="H390" t="s">
        <v>1646</v>
      </c>
      <c r="I390" s="10">
        <v>39863</v>
      </c>
      <c r="J390">
        <v>5</v>
      </c>
      <c r="K390" t="s">
        <v>1673</v>
      </c>
    </row>
    <row r="391" spans="1:11" x14ac:dyDescent="0.3">
      <c r="A391">
        <v>390</v>
      </c>
      <c r="B391" t="s">
        <v>2861</v>
      </c>
      <c r="C391" t="s">
        <v>2423</v>
      </c>
      <c r="D391" t="s">
        <v>1683</v>
      </c>
      <c r="E391" t="s">
        <v>1671</v>
      </c>
      <c r="F391">
        <v>30</v>
      </c>
      <c r="G391" t="s">
        <v>2862</v>
      </c>
      <c r="H391" t="s">
        <v>1603</v>
      </c>
      <c r="I391" s="10">
        <v>39698</v>
      </c>
      <c r="J391">
        <v>70</v>
      </c>
      <c r="K391" t="s">
        <v>851</v>
      </c>
    </row>
    <row r="392" spans="1:11" x14ac:dyDescent="0.3">
      <c r="A392">
        <v>391</v>
      </c>
      <c r="B392" t="s">
        <v>2863</v>
      </c>
      <c r="C392" t="s">
        <v>2864</v>
      </c>
      <c r="D392" t="s">
        <v>1670</v>
      </c>
      <c r="E392" t="s">
        <v>1671</v>
      </c>
      <c r="F392">
        <v>90</v>
      </c>
      <c r="G392" t="s">
        <v>2865</v>
      </c>
      <c r="H392" t="s">
        <v>326</v>
      </c>
      <c r="I392" s="10">
        <v>39940</v>
      </c>
      <c r="J392">
        <v>85</v>
      </c>
      <c r="K392" t="s">
        <v>851</v>
      </c>
    </row>
    <row r="393" spans="1:11" x14ac:dyDescent="0.3">
      <c r="A393">
        <v>392</v>
      </c>
      <c r="B393" t="s">
        <v>2866</v>
      </c>
      <c r="C393" t="s">
        <v>2867</v>
      </c>
      <c r="D393" t="s">
        <v>1683</v>
      </c>
      <c r="E393" t="s">
        <v>1671</v>
      </c>
      <c r="F393">
        <v>30</v>
      </c>
      <c r="G393" t="s">
        <v>2868</v>
      </c>
      <c r="H393" t="s">
        <v>1410</v>
      </c>
      <c r="I393" s="10">
        <v>40095</v>
      </c>
      <c r="J393">
        <v>4</v>
      </c>
      <c r="K393" t="s">
        <v>1772</v>
      </c>
    </row>
    <row r="394" spans="1:11" x14ac:dyDescent="0.3">
      <c r="A394">
        <v>393</v>
      </c>
      <c r="B394" t="s">
        <v>2869</v>
      </c>
      <c r="C394" t="s">
        <v>2870</v>
      </c>
      <c r="D394" t="s">
        <v>1670</v>
      </c>
      <c r="E394" t="s">
        <v>1671</v>
      </c>
      <c r="F394">
        <v>90</v>
      </c>
      <c r="G394" t="s">
        <v>2871</v>
      </c>
      <c r="H394" t="s">
        <v>83</v>
      </c>
      <c r="I394" s="10">
        <v>39816</v>
      </c>
      <c r="J394">
        <v>20</v>
      </c>
      <c r="K394" t="s">
        <v>1673</v>
      </c>
    </row>
    <row r="395" spans="1:11" x14ac:dyDescent="0.3">
      <c r="A395">
        <v>394</v>
      </c>
      <c r="B395" t="s">
        <v>2872</v>
      </c>
      <c r="C395" t="s">
        <v>1886</v>
      </c>
      <c r="D395" t="s">
        <v>1683</v>
      </c>
      <c r="E395" t="s">
        <v>1671</v>
      </c>
      <c r="F395">
        <v>60</v>
      </c>
      <c r="G395" t="s">
        <v>2873</v>
      </c>
      <c r="H395" t="s">
        <v>2874</v>
      </c>
      <c r="I395" s="10">
        <v>40387</v>
      </c>
      <c r="J395">
        <v>12</v>
      </c>
      <c r="K395" t="s">
        <v>1677</v>
      </c>
    </row>
    <row r="396" spans="1:11" x14ac:dyDescent="0.3">
      <c r="A396">
        <v>395</v>
      </c>
      <c r="B396" t="s">
        <v>2875</v>
      </c>
      <c r="C396" t="s">
        <v>2876</v>
      </c>
      <c r="D396" t="s">
        <v>1670</v>
      </c>
      <c r="E396" t="s">
        <v>1671</v>
      </c>
      <c r="F396">
        <v>60</v>
      </c>
      <c r="G396" t="s">
        <v>2877</v>
      </c>
      <c r="H396" t="s">
        <v>1335</v>
      </c>
      <c r="I396" s="10">
        <v>40260</v>
      </c>
      <c r="J396">
        <v>17</v>
      </c>
      <c r="K396" t="s">
        <v>851</v>
      </c>
    </row>
    <row r="397" spans="1:11" x14ac:dyDescent="0.3">
      <c r="A397">
        <v>396</v>
      </c>
      <c r="B397" t="s">
        <v>2878</v>
      </c>
      <c r="C397" t="s">
        <v>2879</v>
      </c>
      <c r="D397" t="s">
        <v>1733</v>
      </c>
      <c r="E397" t="s">
        <v>1671</v>
      </c>
      <c r="F397">
        <v>60</v>
      </c>
      <c r="G397" t="s">
        <v>2880</v>
      </c>
      <c r="H397" t="s">
        <v>493</v>
      </c>
      <c r="I397" s="10">
        <v>39700</v>
      </c>
      <c r="J397">
        <v>3</v>
      </c>
      <c r="K397" t="s">
        <v>1677</v>
      </c>
    </row>
    <row r="398" spans="1:11" x14ac:dyDescent="0.3">
      <c r="A398">
        <v>397</v>
      </c>
      <c r="B398" t="s">
        <v>2881</v>
      </c>
      <c r="C398" t="s">
        <v>2882</v>
      </c>
      <c r="D398" t="s">
        <v>1683</v>
      </c>
      <c r="E398" t="s">
        <v>1671</v>
      </c>
      <c r="F398">
        <v>60</v>
      </c>
      <c r="G398" t="s">
        <v>2883</v>
      </c>
      <c r="H398" t="s">
        <v>2884</v>
      </c>
      <c r="I398" s="10">
        <v>40237</v>
      </c>
      <c r="J398">
        <v>77</v>
      </c>
      <c r="K398" t="s">
        <v>1677</v>
      </c>
    </row>
    <row r="399" spans="1:11" x14ac:dyDescent="0.3">
      <c r="A399">
        <v>398</v>
      </c>
      <c r="B399" t="s">
        <v>2885</v>
      </c>
      <c r="C399" t="s">
        <v>2886</v>
      </c>
      <c r="D399" t="s">
        <v>1683</v>
      </c>
      <c r="E399" t="s">
        <v>2887</v>
      </c>
      <c r="F399">
        <v>30</v>
      </c>
      <c r="G399" t="s">
        <v>2888</v>
      </c>
      <c r="H399" t="s">
        <v>1185</v>
      </c>
      <c r="I399" s="10">
        <v>40279</v>
      </c>
      <c r="J399">
        <v>30</v>
      </c>
      <c r="K399" t="s">
        <v>1007</v>
      </c>
    </row>
    <row r="400" spans="1:11" x14ac:dyDescent="0.3">
      <c r="A400">
        <v>399</v>
      </c>
      <c r="B400" t="s">
        <v>2889</v>
      </c>
      <c r="C400" t="s">
        <v>1976</v>
      </c>
      <c r="D400" t="s">
        <v>1670</v>
      </c>
      <c r="E400" t="s">
        <v>1671</v>
      </c>
      <c r="F400">
        <v>90</v>
      </c>
      <c r="G400" t="s">
        <v>2890</v>
      </c>
      <c r="H400" t="s">
        <v>1447</v>
      </c>
      <c r="I400" s="10">
        <v>40527</v>
      </c>
      <c r="J400">
        <v>7</v>
      </c>
      <c r="K400" t="s">
        <v>1692</v>
      </c>
    </row>
    <row r="401" spans="1:11" x14ac:dyDescent="0.3">
      <c r="A401">
        <v>400</v>
      </c>
      <c r="B401" t="s">
        <v>1992</v>
      </c>
      <c r="C401" t="s">
        <v>2891</v>
      </c>
      <c r="D401" t="s">
        <v>1670</v>
      </c>
      <c r="E401" t="s">
        <v>1671</v>
      </c>
      <c r="F401">
        <v>90</v>
      </c>
      <c r="G401" t="s">
        <v>2892</v>
      </c>
      <c r="H401" t="s">
        <v>111</v>
      </c>
      <c r="I401" s="10">
        <v>40283</v>
      </c>
      <c r="J401">
        <v>67</v>
      </c>
      <c r="K401" t="s">
        <v>1696</v>
      </c>
    </row>
    <row r="402" spans="1:11" x14ac:dyDescent="0.3">
      <c r="A402">
        <v>401</v>
      </c>
      <c r="B402" t="s">
        <v>2893</v>
      </c>
      <c r="C402" t="s">
        <v>2894</v>
      </c>
      <c r="D402" t="s">
        <v>1670</v>
      </c>
      <c r="E402" t="s">
        <v>1671</v>
      </c>
      <c r="F402">
        <v>30</v>
      </c>
      <c r="G402" t="s">
        <v>2895</v>
      </c>
      <c r="H402" t="s">
        <v>1657</v>
      </c>
      <c r="I402" s="10">
        <v>39934</v>
      </c>
      <c r="J402">
        <v>53</v>
      </c>
      <c r="K402" t="s">
        <v>1707</v>
      </c>
    </row>
    <row r="403" spans="1:11" x14ac:dyDescent="0.3">
      <c r="A403">
        <v>402</v>
      </c>
      <c r="B403" t="s">
        <v>2896</v>
      </c>
      <c r="C403" t="s">
        <v>2897</v>
      </c>
      <c r="D403" t="s">
        <v>1683</v>
      </c>
      <c r="E403" t="s">
        <v>1671</v>
      </c>
      <c r="F403">
        <v>30</v>
      </c>
      <c r="G403" t="s">
        <v>2898</v>
      </c>
      <c r="H403" t="s">
        <v>1604</v>
      </c>
      <c r="I403" s="10">
        <v>40000</v>
      </c>
      <c r="J403">
        <v>3</v>
      </c>
      <c r="K403" t="s">
        <v>1700</v>
      </c>
    </row>
    <row r="404" spans="1:11" x14ac:dyDescent="0.3">
      <c r="A404">
        <v>403</v>
      </c>
      <c r="B404" t="s">
        <v>2899</v>
      </c>
      <c r="C404" t="s">
        <v>2900</v>
      </c>
      <c r="D404" t="s">
        <v>1946</v>
      </c>
      <c r="E404" t="s">
        <v>1671</v>
      </c>
      <c r="F404">
        <v>30</v>
      </c>
      <c r="G404" t="s">
        <v>2901</v>
      </c>
      <c r="H404" t="s">
        <v>2902</v>
      </c>
      <c r="I404" s="10">
        <v>39453</v>
      </c>
      <c r="J404">
        <v>60</v>
      </c>
      <c r="K404" t="s">
        <v>851</v>
      </c>
    </row>
    <row r="405" spans="1:11" x14ac:dyDescent="0.3">
      <c r="A405">
        <v>404</v>
      </c>
      <c r="B405" t="s">
        <v>2903</v>
      </c>
      <c r="C405" t="s">
        <v>2904</v>
      </c>
      <c r="D405" t="s">
        <v>1733</v>
      </c>
      <c r="E405" t="s">
        <v>1671</v>
      </c>
      <c r="F405">
        <v>90</v>
      </c>
      <c r="G405" t="s">
        <v>2905</v>
      </c>
      <c r="H405" t="s">
        <v>2906</v>
      </c>
      <c r="I405" s="10">
        <v>39569</v>
      </c>
      <c r="J405">
        <v>68</v>
      </c>
      <c r="K405" t="s">
        <v>1721</v>
      </c>
    </row>
    <row r="406" spans="1:11" x14ac:dyDescent="0.3">
      <c r="A406">
        <v>405</v>
      </c>
      <c r="B406" t="s">
        <v>2907</v>
      </c>
      <c r="C406" t="s">
        <v>2908</v>
      </c>
      <c r="D406" t="s">
        <v>1670</v>
      </c>
      <c r="E406" t="s">
        <v>1671</v>
      </c>
      <c r="F406">
        <v>90</v>
      </c>
      <c r="G406" t="s">
        <v>2909</v>
      </c>
      <c r="H406" t="s">
        <v>2910</v>
      </c>
      <c r="I406" s="10">
        <v>40128</v>
      </c>
      <c r="J406">
        <v>62</v>
      </c>
      <c r="K406" t="s">
        <v>1700</v>
      </c>
    </row>
    <row r="407" spans="1:11" x14ac:dyDescent="0.3">
      <c r="A407">
        <v>406</v>
      </c>
      <c r="B407" t="s">
        <v>2911</v>
      </c>
      <c r="C407" t="s">
        <v>2912</v>
      </c>
      <c r="D407" t="s">
        <v>1670</v>
      </c>
      <c r="E407" t="s">
        <v>1671</v>
      </c>
      <c r="F407">
        <v>90</v>
      </c>
      <c r="G407" t="s">
        <v>2913</v>
      </c>
      <c r="H407" t="s">
        <v>788</v>
      </c>
      <c r="I407" s="10">
        <v>40264</v>
      </c>
      <c r="J407">
        <v>84</v>
      </c>
      <c r="K407" t="s">
        <v>1772</v>
      </c>
    </row>
    <row r="408" spans="1:11" x14ac:dyDescent="0.3">
      <c r="A408">
        <v>407</v>
      </c>
      <c r="B408" t="s">
        <v>2914</v>
      </c>
      <c r="C408" t="s">
        <v>2915</v>
      </c>
      <c r="D408" t="s">
        <v>1683</v>
      </c>
      <c r="E408" t="s">
        <v>1671</v>
      </c>
      <c r="F408">
        <v>60</v>
      </c>
      <c r="G408" t="s">
        <v>2916</v>
      </c>
      <c r="H408" t="s">
        <v>2917</v>
      </c>
      <c r="I408" s="10">
        <v>40085</v>
      </c>
      <c r="J408">
        <v>91</v>
      </c>
      <c r="K408" t="s">
        <v>1721</v>
      </c>
    </row>
    <row r="409" spans="1:11" x14ac:dyDescent="0.3">
      <c r="A409">
        <v>408</v>
      </c>
      <c r="B409" t="s">
        <v>2918</v>
      </c>
      <c r="C409" t="s">
        <v>2919</v>
      </c>
      <c r="D409" t="s">
        <v>1670</v>
      </c>
      <c r="E409" t="s">
        <v>1671</v>
      </c>
      <c r="F409">
        <v>90</v>
      </c>
      <c r="G409" t="s">
        <v>2920</v>
      </c>
      <c r="H409" t="s">
        <v>1621</v>
      </c>
      <c r="I409" s="10">
        <v>39477</v>
      </c>
      <c r="J409">
        <v>33</v>
      </c>
      <c r="K409" t="s">
        <v>1707</v>
      </c>
    </row>
    <row r="410" spans="1:11" x14ac:dyDescent="0.3">
      <c r="A410">
        <v>409</v>
      </c>
      <c r="B410" t="s">
        <v>1920</v>
      </c>
      <c r="C410" t="s">
        <v>2921</v>
      </c>
      <c r="D410" t="s">
        <v>1733</v>
      </c>
      <c r="E410" t="s">
        <v>1671</v>
      </c>
      <c r="F410">
        <v>30</v>
      </c>
      <c r="G410" t="s">
        <v>2922</v>
      </c>
      <c r="H410" t="s">
        <v>1478</v>
      </c>
      <c r="I410" s="10">
        <v>39523</v>
      </c>
      <c r="J410">
        <v>12</v>
      </c>
      <c r="K410" t="s">
        <v>1007</v>
      </c>
    </row>
    <row r="411" spans="1:11" x14ac:dyDescent="0.3">
      <c r="A411">
        <v>410</v>
      </c>
      <c r="B411" t="s">
        <v>2923</v>
      </c>
      <c r="C411" t="s">
        <v>2924</v>
      </c>
      <c r="D411" t="s">
        <v>1683</v>
      </c>
      <c r="E411" t="s">
        <v>1671</v>
      </c>
      <c r="F411">
        <v>90</v>
      </c>
      <c r="G411" t="s">
        <v>2925</v>
      </c>
      <c r="H411" t="s">
        <v>1641</v>
      </c>
      <c r="I411" s="10">
        <v>40223</v>
      </c>
      <c r="J411">
        <v>58</v>
      </c>
      <c r="K411" t="s">
        <v>851</v>
      </c>
    </row>
    <row r="412" spans="1:11" x14ac:dyDescent="0.3">
      <c r="A412">
        <v>411</v>
      </c>
      <c r="B412" t="s">
        <v>1834</v>
      </c>
      <c r="C412" t="s">
        <v>2441</v>
      </c>
      <c r="D412" t="s">
        <v>1670</v>
      </c>
      <c r="E412" t="s">
        <v>1671</v>
      </c>
      <c r="F412">
        <v>90</v>
      </c>
      <c r="G412" t="s">
        <v>2926</v>
      </c>
      <c r="H412" t="s">
        <v>1652</v>
      </c>
      <c r="I412" s="10">
        <v>40484</v>
      </c>
      <c r="J412">
        <v>82</v>
      </c>
      <c r="K412" t="s">
        <v>1696</v>
      </c>
    </row>
    <row r="413" spans="1:11" x14ac:dyDescent="0.3">
      <c r="A413">
        <v>412</v>
      </c>
      <c r="B413" t="s">
        <v>2927</v>
      </c>
      <c r="C413" t="s">
        <v>2928</v>
      </c>
      <c r="D413" t="s">
        <v>1683</v>
      </c>
      <c r="E413" t="s">
        <v>1671</v>
      </c>
      <c r="F413">
        <v>60</v>
      </c>
      <c r="G413" t="s">
        <v>2929</v>
      </c>
      <c r="H413" t="s">
        <v>2121</v>
      </c>
      <c r="I413" s="10">
        <v>40093</v>
      </c>
      <c r="J413">
        <v>86</v>
      </c>
      <c r="K413" t="s">
        <v>851</v>
      </c>
    </row>
    <row r="414" spans="1:11" x14ac:dyDescent="0.3">
      <c r="A414">
        <v>413</v>
      </c>
      <c r="B414" t="s">
        <v>2930</v>
      </c>
      <c r="C414" t="s">
        <v>2931</v>
      </c>
      <c r="D414" t="s">
        <v>1683</v>
      </c>
      <c r="E414" t="s">
        <v>1671</v>
      </c>
      <c r="F414">
        <v>60</v>
      </c>
      <c r="G414" t="s">
        <v>2932</v>
      </c>
      <c r="H414" t="s">
        <v>636</v>
      </c>
      <c r="I414" s="10">
        <v>40335</v>
      </c>
      <c r="J414">
        <v>43</v>
      </c>
      <c r="K414" t="s">
        <v>1772</v>
      </c>
    </row>
    <row r="415" spans="1:11" x14ac:dyDescent="0.3">
      <c r="A415">
        <v>414</v>
      </c>
      <c r="B415" t="s">
        <v>2933</v>
      </c>
      <c r="C415" t="s">
        <v>2934</v>
      </c>
      <c r="D415" t="s">
        <v>1733</v>
      </c>
      <c r="E415" t="s">
        <v>1671</v>
      </c>
      <c r="F415">
        <v>90</v>
      </c>
      <c r="G415" t="s">
        <v>2935</v>
      </c>
      <c r="H415" t="s">
        <v>807</v>
      </c>
      <c r="I415" s="10">
        <v>40213</v>
      </c>
      <c r="J415">
        <v>80</v>
      </c>
      <c r="K415" t="s">
        <v>1696</v>
      </c>
    </row>
    <row r="416" spans="1:11" x14ac:dyDescent="0.3">
      <c r="A416">
        <v>415</v>
      </c>
      <c r="B416" t="s">
        <v>2936</v>
      </c>
      <c r="C416" t="s">
        <v>2937</v>
      </c>
      <c r="D416" t="s">
        <v>1683</v>
      </c>
      <c r="E416" t="s">
        <v>1671</v>
      </c>
      <c r="F416">
        <v>90</v>
      </c>
      <c r="G416" t="s">
        <v>2938</v>
      </c>
      <c r="H416" t="s">
        <v>640</v>
      </c>
      <c r="I416" s="10">
        <v>39758</v>
      </c>
      <c r="J416">
        <v>26</v>
      </c>
      <c r="K416" t="s">
        <v>851</v>
      </c>
    </row>
    <row r="417" spans="1:11" x14ac:dyDescent="0.3">
      <c r="A417">
        <v>416</v>
      </c>
      <c r="B417" t="s">
        <v>2939</v>
      </c>
      <c r="C417" t="s">
        <v>1753</v>
      </c>
      <c r="D417" t="s">
        <v>1670</v>
      </c>
      <c r="E417" t="s">
        <v>1671</v>
      </c>
      <c r="F417">
        <v>90</v>
      </c>
      <c r="G417" t="s">
        <v>2940</v>
      </c>
      <c r="H417" t="s">
        <v>775</v>
      </c>
      <c r="I417" s="10">
        <v>40222</v>
      </c>
      <c r="J417">
        <v>6</v>
      </c>
      <c r="K417" t="s">
        <v>1677</v>
      </c>
    </row>
    <row r="418" spans="1:11" x14ac:dyDescent="0.3">
      <c r="A418">
        <v>417</v>
      </c>
      <c r="B418" t="s">
        <v>2941</v>
      </c>
      <c r="C418" t="s">
        <v>2417</v>
      </c>
      <c r="D418" t="s">
        <v>1683</v>
      </c>
      <c r="E418" t="s">
        <v>1671</v>
      </c>
      <c r="F418">
        <v>60</v>
      </c>
      <c r="G418" t="s">
        <v>2942</v>
      </c>
      <c r="H418" t="s">
        <v>492</v>
      </c>
      <c r="I418" s="10">
        <v>40068</v>
      </c>
      <c r="J418">
        <v>89</v>
      </c>
      <c r="K418" t="s">
        <v>1721</v>
      </c>
    </row>
    <row r="419" spans="1:11" x14ac:dyDescent="0.3">
      <c r="A419">
        <v>418</v>
      </c>
      <c r="B419" t="s">
        <v>2419</v>
      </c>
      <c r="C419" t="s">
        <v>2438</v>
      </c>
      <c r="D419" t="s">
        <v>1683</v>
      </c>
      <c r="E419" t="s">
        <v>1671</v>
      </c>
      <c r="F419">
        <v>90</v>
      </c>
      <c r="G419" t="s">
        <v>2943</v>
      </c>
      <c r="H419" t="s">
        <v>2035</v>
      </c>
      <c r="I419" s="10">
        <v>40108</v>
      </c>
      <c r="J419">
        <v>36</v>
      </c>
      <c r="K419" t="s">
        <v>1696</v>
      </c>
    </row>
    <row r="420" spans="1:11" x14ac:dyDescent="0.3">
      <c r="A420">
        <v>419</v>
      </c>
      <c r="B420" t="s">
        <v>2944</v>
      </c>
      <c r="C420" t="s">
        <v>2945</v>
      </c>
      <c r="D420" t="s">
        <v>1670</v>
      </c>
      <c r="E420" t="s">
        <v>1671</v>
      </c>
      <c r="F420">
        <v>60</v>
      </c>
      <c r="G420" t="s">
        <v>2946</v>
      </c>
      <c r="H420" t="s">
        <v>1490</v>
      </c>
      <c r="I420" s="10">
        <v>39701</v>
      </c>
      <c r="J420">
        <v>82</v>
      </c>
      <c r="K420" t="s">
        <v>1673</v>
      </c>
    </row>
    <row r="421" spans="1:11" x14ac:dyDescent="0.3">
      <c r="A421">
        <v>420</v>
      </c>
      <c r="B421" t="s">
        <v>2947</v>
      </c>
      <c r="C421" t="s">
        <v>2948</v>
      </c>
      <c r="D421" t="s">
        <v>1683</v>
      </c>
      <c r="E421" t="s">
        <v>1671</v>
      </c>
      <c r="F421">
        <v>90</v>
      </c>
      <c r="G421" t="s">
        <v>2949</v>
      </c>
      <c r="H421" t="s">
        <v>495</v>
      </c>
      <c r="I421" s="10">
        <v>40122</v>
      </c>
      <c r="J421">
        <v>71</v>
      </c>
      <c r="K421" t="s">
        <v>1673</v>
      </c>
    </row>
    <row r="422" spans="1:11" x14ac:dyDescent="0.3">
      <c r="A422">
        <v>421</v>
      </c>
      <c r="B422" t="s">
        <v>2950</v>
      </c>
      <c r="C422" t="s">
        <v>2951</v>
      </c>
      <c r="D422" t="s">
        <v>1683</v>
      </c>
      <c r="E422" t="s">
        <v>1671</v>
      </c>
      <c r="F422">
        <v>90</v>
      </c>
      <c r="G422" t="s">
        <v>2952</v>
      </c>
      <c r="H422" t="s">
        <v>1627</v>
      </c>
      <c r="I422" s="10">
        <v>39741</v>
      </c>
      <c r="J422">
        <v>24</v>
      </c>
      <c r="K422" t="s">
        <v>1007</v>
      </c>
    </row>
    <row r="423" spans="1:11" x14ac:dyDescent="0.3">
      <c r="A423">
        <v>422</v>
      </c>
      <c r="B423" t="s">
        <v>1986</v>
      </c>
      <c r="C423" t="s">
        <v>2953</v>
      </c>
      <c r="D423" t="s">
        <v>1683</v>
      </c>
      <c r="E423" t="s">
        <v>1671</v>
      </c>
      <c r="F423">
        <v>30</v>
      </c>
      <c r="G423" t="s">
        <v>2954</v>
      </c>
      <c r="H423" t="s">
        <v>254</v>
      </c>
      <c r="I423" s="10">
        <v>39867</v>
      </c>
      <c r="J423">
        <v>87</v>
      </c>
      <c r="K423" t="s">
        <v>1007</v>
      </c>
    </row>
    <row r="424" spans="1:11" x14ac:dyDescent="0.3">
      <c r="A424">
        <v>423</v>
      </c>
      <c r="B424" t="s">
        <v>2955</v>
      </c>
      <c r="C424" t="s">
        <v>2956</v>
      </c>
      <c r="D424" t="s">
        <v>1670</v>
      </c>
      <c r="E424" t="s">
        <v>1671</v>
      </c>
      <c r="F424">
        <v>90</v>
      </c>
      <c r="G424" t="s">
        <v>2957</v>
      </c>
      <c r="H424" t="s">
        <v>1601</v>
      </c>
      <c r="I424" s="10">
        <v>39866</v>
      </c>
      <c r="J424">
        <v>23</v>
      </c>
      <c r="K424" t="s">
        <v>1721</v>
      </c>
    </row>
    <row r="425" spans="1:11" x14ac:dyDescent="0.3">
      <c r="A425">
        <v>424</v>
      </c>
      <c r="B425" t="s">
        <v>2958</v>
      </c>
      <c r="C425" t="s">
        <v>2959</v>
      </c>
      <c r="D425" t="s">
        <v>1683</v>
      </c>
      <c r="E425" t="s">
        <v>1671</v>
      </c>
      <c r="F425">
        <v>60</v>
      </c>
      <c r="G425" t="s">
        <v>2960</v>
      </c>
      <c r="H425" t="s">
        <v>229</v>
      </c>
      <c r="I425" s="10">
        <v>39862</v>
      </c>
      <c r="J425">
        <v>13</v>
      </c>
      <c r="K425" t="s">
        <v>1692</v>
      </c>
    </row>
    <row r="426" spans="1:11" x14ac:dyDescent="0.3">
      <c r="A426">
        <v>425</v>
      </c>
      <c r="B426" t="s">
        <v>2961</v>
      </c>
      <c r="C426" t="s">
        <v>2962</v>
      </c>
      <c r="D426" t="s">
        <v>1733</v>
      </c>
      <c r="E426" t="s">
        <v>1671</v>
      </c>
      <c r="F426">
        <v>60</v>
      </c>
      <c r="G426" t="s">
        <v>2963</v>
      </c>
      <c r="H426" t="s">
        <v>1233</v>
      </c>
      <c r="I426" s="10">
        <v>40042</v>
      </c>
      <c r="J426">
        <v>6</v>
      </c>
      <c r="K426" t="s">
        <v>1673</v>
      </c>
    </row>
    <row r="427" spans="1:11" x14ac:dyDescent="0.3">
      <c r="A427">
        <v>426</v>
      </c>
      <c r="B427" t="s">
        <v>2964</v>
      </c>
      <c r="C427" t="s">
        <v>2965</v>
      </c>
      <c r="D427" t="s">
        <v>1683</v>
      </c>
      <c r="E427" t="s">
        <v>1671</v>
      </c>
      <c r="F427">
        <v>90</v>
      </c>
      <c r="G427" t="s">
        <v>2966</v>
      </c>
      <c r="H427" t="s">
        <v>587</v>
      </c>
      <c r="I427" s="10">
        <v>40081</v>
      </c>
      <c r="J427">
        <v>22</v>
      </c>
      <c r="K427" t="s">
        <v>1677</v>
      </c>
    </row>
    <row r="428" spans="1:11" x14ac:dyDescent="0.3">
      <c r="A428">
        <v>427</v>
      </c>
      <c r="B428" t="s">
        <v>2967</v>
      </c>
      <c r="C428" t="s">
        <v>2216</v>
      </c>
      <c r="D428" t="s">
        <v>1733</v>
      </c>
      <c r="E428" t="s">
        <v>1671</v>
      </c>
      <c r="F428">
        <v>30</v>
      </c>
      <c r="G428" t="s">
        <v>2968</v>
      </c>
      <c r="H428" t="s">
        <v>737</v>
      </c>
      <c r="I428" s="10">
        <v>40301</v>
      </c>
      <c r="J428">
        <v>84</v>
      </c>
      <c r="K428" t="s">
        <v>1007</v>
      </c>
    </row>
    <row r="429" spans="1:11" x14ac:dyDescent="0.3">
      <c r="A429">
        <v>428</v>
      </c>
      <c r="B429" t="s">
        <v>2969</v>
      </c>
      <c r="C429" t="s">
        <v>2970</v>
      </c>
      <c r="D429" t="s">
        <v>1670</v>
      </c>
      <c r="E429" t="s">
        <v>1671</v>
      </c>
      <c r="F429">
        <v>30</v>
      </c>
      <c r="G429" t="s">
        <v>2971</v>
      </c>
      <c r="H429" t="s">
        <v>1430</v>
      </c>
      <c r="I429" s="10">
        <v>39872</v>
      </c>
      <c r="J429">
        <v>63</v>
      </c>
      <c r="K429" t="s">
        <v>1677</v>
      </c>
    </row>
    <row r="430" spans="1:11" x14ac:dyDescent="0.3">
      <c r="A430">
        <v>429</v>
      </c>
      <c r="B430" t="s">
        <v>2972</v>
      </c>
      <c r="C430" t="s">
        <v>2973</v>
      </c>
      <c r="D430" t="s">
        <v>1670</v>
      </c>
      <c r="E430" t="s">
        <v>1671</v>
      </c>
      <c r="F430">
        <v>30</v>
      </c>
      <c r="G430" t="s">
        <v>2974</v>
      </c>
      <c r="H430" t="s">
        <v>83</v>
      </c>
      <c r="I430" s="10">
        <v>39694</v>
      </c>
      <c r="J430">
        <v>36</v>
      </c>
      <c r="K430" t="s">
        <v>1696</v>
      </c>
    </row>
    <row r="431" spans="1:11" x14ac:dyDescent="0.3">
      <c r="A431">
        <v>430</v>
      </c>
      <c r="B431" t="s">
        <v>2975</v>
      </c>
      <c r="C431" t="s">
        <v>2976</v>
      </c>
      <c r="D431" t="s">
        <v>1670</v>
      </c>
      <c r="E431" t="s">
        <v>1671</v>
      </c>
      <c r="F431">
        <v>30</v>
      </c>
      <c r="G431" t="s">
        <v>2977</v>
      </c>
      <c r="H431" t="s">
        <v>394</v>
      </c>
      <c r="I431" s="10">
        <v>40333</v>
      </c>
      <c r="J431">
        <v>4</v>
      </c>
      <c r="K431" t="s">
        <v>1707</v>
      </c>
    </row>
    <row r="432" spans="1:11" x14ac:dyDescent="0.3">
      <c r="A432">
        <v>431</v>
      </c>
      <c r="B432" t="s">
        <v>2978</v>
      </c>
      <c r="C432" t="s">
        <v>2609</v>
      </c>
      <c r="D432" t="s">
        <v>1683</v>
      </c>
      <c r="E432" t="s">
        <v>1671</v>
      </c>
      <c r="F432">
        <v>30</v>
      </c>
      <c r="G432" t="s">
        <v>2979</v>
      </c>
      <c r="H432" t="s">
        <v>1491</v>
      </c>
      <c r="I432" s="10">
        <v>39908</v>
      </c>
      <c r="J432">
        <v>18</v>
      </c>
      <c r="K432" t="s">
        <v>1677</v>
      </c>
    </row>
    <row r="433" spans="1:11" x14ac:dyDescent="0.3">
      <c r="A433">
        <v>432</v>
      </c>
      <c r="B433" t="s">
        <v>2980</v>
      </c>
      <c r="C433" t="s">
        <v>2981</v>
      </c>
      <c r="D433" t="s">
        <v>1670</v>
      </c>
      <c r="E433" t="s">
        <v>1671</v>
      </c>
      <c r="F433">
        <v>30</v>
      </c>
      <c r="G433" t="s">
        <v>2982</v>
      </c>
      <c r="H433" t="s">
        <v>743</v>
      </c>
      <c r="I433" s="10">
        <v>40394</v>
      </c>
      <c r="J433">
        <v>7</v>
      </c>
      <c r="K433" t="s">
        <v>1692</v>
      </c>
    </row>
    <row r="434" spans="1:11" x14ac:dyDescent="0.3">
      <c r="A434">
        <v>433</v>
      </c>
      <c r="B434" t="s">
        <v>2160</v>
      </c>
      <c r="C434" t="s">
        <v>2266</v>
      </c>
      <c r="D434" t="s">
        <v>1670</v>
      </c>
      <c r="E434" t="s">
        <v>1671</v>
      </c>
      <c r="F434">
        <v>30</v>
      </c>
      <c r="G434" t="s">
        <v>2983</v>
      </c>
      <c r="H434" t="s">
        <v>9</v>
      </c>
      <c r="I434" s="10">
        <v>40382</v>
      </c>
      <c r="J434">
        <v>4</v>
      </c>
      <c r="K434" t="s">
        <v>851</v>
      </c>
    </row>
    <row r="435" spans="1:11" x14ac:dyDescent="0.3">
      <c r="A435">
        <v>434</v>
      </c>
      <c r="B435" t="s">
        <v>2984</v>
      </c>
      <c r="C435" t="s">
        <v>2965</v>
      </c>
      <c r="D435" t="s">
        <v>1683</v>
      </c>
      <c r="E435" t="s">
        <v>1671</v>
      </c>
      <c r="F435">
        <v>90</v>
      </c>
      <c r="G435" t="s">
        <v>2985</v>
      </c>
      <c r="H435" t="s">
        <v>1486</v>
      </c>
      <c r="I435" s="10">
        <v>39743</v>
      </c>
      <c r="J435">
        <v>24</v>
      </c>
      <c r="K435" t="s">
        <v>1692</v>
      </c>
    </row>
    <row r="436" spans="1:11" x14ac:dyDescent="0.3">
      <c r="A436">
        <v>435</v>
      </c>
      <c r="B436" t="s">
        <v>2986</v>
      </c>
      <c r="C436" t="s">
        <v>2987</v>
      </c>
      <c r="D436" t="s">
        <v>1670</v>
      </c>
      <c r="E436" t="s">
        <v>1671</v>
      </c>
      <c r="F436">
        <v>30</v>
      </c>
      <c r="G436" t="s">
        <v>2988</v>
      </c>
      <c r="H436" t="s">
        <v>434</v>
      </c>
      <c r="I436" s="10">
        <v>40277</v>
      </c>
      <c r="J436">
        <v>39</v>
      </c>
      <c r="K436" t="s">
        <v>1772</v>
      </c>
    </row>
    <row r="437" spans="1:11" x14ac:dyDescent="0.3">
      <c r="A437">
        <v>436</v>
      </c>
      <c r="B437" t="s">
        <v>2989</v>
      </c>
      <c r="C437" t="s">
        <v>2990</v>
      </c>
      <c r="D437" t="s">
        <v>1683</v>
      </c>
      <c r="E437" t="s">
        <v>1671</v>
      </c>
      <c r="F437">
        <v>60</v>
      </c>
      <c r="G437" t="s">
        <v>2991</v>
      </c>
      <c r="H437" t="s">
        <v>257</v>
      </c>
      <c r="I437" s="10">
        <v>39837</v>
      </c>
      <c r="J437">
        <v>28</v>
      </c>
      <c r="K437" t="s">
        <v>1673</v>
      </c>
    </row>
    <row r="438" spans="1:11" x14ac:dyDescent="0.3">
      <c r="A438">
        <v>437</v>
      </c>
      <c r="B438" t="s">
        <v>2992</v>
      </c>
      <c r="C438" t="s">
        <v>2993</v>
      </c>
      <c r="D438" t="s">
        <v>1670</v>
      </c>
      <c r="E438" t="s">
        <v>1671</v>
      </c>
      <c r="F438">
        <v>90</v>
      </c>
      <c r="G438" t="s">
        <v>2994</v>
      </c>
      <c r="H438" t="s">
        <v>351</v>
      </c>
      <c r="I438" s="10">
        <v>39627</v>
      </c>
      <c r="J438">
        <v>35</v>
      </c>
      <c r="K438" t="s">
        <v>1707</v>
      </c>
    </row>
    <row r="439" spans="1:11" x14ac:dyDescent="0.3">
      <c r="A439">
        <v>438</v>
      </c>
      <c r="B439" t="s">
        <v>2995</v>
      </c>
      <c r="C439" t="s">
        <v>2996</v>
      </c>
      <c r="D439" t="s">
        <v>1670</v>
      </c>
      <c r="E439" t="s">
        <v>1671</v>
      </c>
      <c r="F439">
        <v>90</v>
      </c>
      <c r="G439" t="s">
        <v>2997</v>
      </c>
      <c r="H439" t="s">
        <v>812</v>
      </c>
      <c r="I439" s="10">
        <v>39707</v>
      </c>
      <c r="J439">
        <v>51</v>
      </c>
      <c r="K439" t="s">
        <v>1700</v>
      </c>
    </row>
    <row r="440" spans="1:11" x14ac:dyDescent="0.3">
      <c r="A440">
        <v>439</v>
      </c>
      <c r="B440" t="s">
        <v>2998</v>
      </c>
      <c r="C440" t="s">
        <v>2999</v>
      </c>
      <c r="D440" t="s">
        <v>1670</v>
      </c>
      <c r="E440" t="s">
        <v>1671</v>
      </c>
      <c r="F440">
        <v>30</v>
      </c>
      <c r="G440" t="s">
        <v>3000</v>
      </c>
      <c r="H440" t="s">
        <v>2013</v>
      </c>
      <c r="I440" s="10">
        <v>39658</v>
      </c>
      <c r="J440">
        <v>75</v>
      </c>
      <c r="K440" t="s">
        <v>1692</v>
      </c>
    </row>
    <row r="441" spans="1:11" x14ac:dyDescent="0.3">
      <c r="A441">
        <v>440</v>
      </c>
      <c r="B441" t="s">
        <v>3001</v>
      </c>
      <c r="C441" t="s">
        <v>3002</v>
      </c>
      <c r="D441" t="s">
        <v>1683</v>
      </c>
      <c r="E441" t="s">
        <v>1671</v>
      </c>
      <c r="F441">
        <v>60</v>
      </c>
      <c r="G441" t="s">
        <v>3003</v>
      </c>
      <c r="H441" t="s">
        <v>3004</v>
      </c>
      <c r="I441" s="10">
        <v>39709</v>
      </c>
      <c r="J441">
        <v>64</v>
      </c>
      <c r="K441" t="s">
        <v>851</v>
      </c>
    </row>
    <row r="442" spans="1:11" x14ac:dyDescent="0.3">
      <c r="A442">
        <v>441</v>
      </c>
      <c r="B442" t="s">
        <v>3005</v>
      </c>
      <c r="C442" t="s">
        <v>3006</v>
      </c>
      <c r="D442" t="s">
        <v>1683</v>
      </c>
      <c r="E442" t="s">
        <v>1671</v>
      </c>
      <c r="F442">
        <v>30</v>
      </c>
      <c r="G442" t="s">
        <v>3007</v>
      </c>
      <c r="H442" t="s">
        <v>837</v>
      </c>
      <c r="I442" s="10">
        <v>40107</v>
      </c>
      <c r="J442">
        <v>50</v>
      </c>
      <c r="K442" t="s">
        <v>1772</v>
      </c>
    </row>
    <row r="443" spans="1:11" x14ac:dyDescent="0.3">
      <c r="A443">
        <v>442</v>
      </c>
      <c r="B443" t="s">
        <v>3008</v>
      </c>
      <c r="C443" t="s">
        <v>3009</v>
      </c>
      <c r="D443" t="s">
        <v>1683</v>
      </c>
      <c r="E443" t="s">
        <v>1671</v>
      </c>
      <c r="F443">
        <v>90</v>
      </c>
      <c r="G443" t="s">
        <v>3010</v>
      </c>
      <c r="H443" t="s">
        <v>1615</v>
      </c>
      <c r="I443" s="10">
        <v>40065</v>
      </c>
      <c r="J443">
        <v>77</v>
      </c>
      <c r="K443" t="s">
        <v>1700</v>
      </c>
    </row>
    <row r="444" spans="1:11" x14ac:dyDescent="0.3">
      <c r="A444">
        <v>443</v>
      </c>
      <c r="B444" t="s">
        <v>3011</v>
      </c>
      <c r="C444" t="s">
        <v>3012</v>
      </c>
      <c r="D444" t="s">
        <v>1670</v>
      </c>
      <c r="E444" t="s">
        <v>1671</v>
      </c>
      <c r="F444">
        <v>30</v>
      </c>
      <c r="G444" t="s">
        <v>3013</v>
      </c>
      <c r="H444" t="s">
        <v>28</v>
      </c>
      <c r="I444" s="10">
        <v>40087</v>
      </c>
      <c r="J444">
        <v>20</v>
      </c>
      <c r="K444" t="s">
        <v>1696</v>
      </c>
    </row>
    <row r="445" spans="1:11" x14ac:dyDescent="0.3">
      <c r="A445">
        <v>444</v>
      </c>
      <c r="B445" t="s">
        <v>3014</v>
      </c>
      <c r="C445" t="s">
        <v>3015</v>
      </c>
      <c r="D445" t="s">
        <v>1670</v>
      </c>
      <c r="E445" t="s">
        <v>1671</v>
      </c>
      <c r="F445">
        <v>30</v>
      </c>
      <c r="G445" t="s">
        <v>3016</v>
      </c>
      <c r="H445" t="s">
        <v>461</v>
      </c>
      <c r="I445" s="10">
        <v>39686</v>
      </c>
      <c r="J445">
        <v>55</v>
      </c>
      <c r="K445" t="s">
        <v>1677</v>
      </c>
    </row>
    <row r="446" spans="1:11" x14ac:dyDescent="0.3">
      <c r="A446">
        <v>445</v>
      </c>
      <c r="B446" t="s">
        <v>3017</v>
      </c>
      <c r="C446" t="s">
        <v>3018</v>
      </c>
      <c r="D446" t="s">
        <v>1670</v>
      </c>
      <c r="E446" t="s">
        <v>1671</v>
      </c>
      <c r="F446">
        <v>90</v>
      </c>
      <c r="G446" t="s">
        <v>3019</v>
      </c>
      <c r="H446" t="s">
        <v>130</v>
      </c>
      <c r="I446" s="10">
        <v>40338</v>
      </c>
      <c r="J446">
        <v>3</v>
      </c>
      <c r="K446" t="s">
        <v>1692</v>
      </c>
    </row>
    <row r="447" spans="1:11" x14ac:dyDescent="0.3">
      <c r="A447">
        <v>446</v>
      </c>
      <c r="B447" t="s">
        <v>3020</v>
      </c>
      <c r="C447" t="s">
        <v>3021</v>
      </c>
      <c r="D447" t="s">
        <v>1683</v>
      </c>
      <c r="E447" t="s">
        <v>1671</v>
      </c>
      <c r="F447">
        <v>30</v>
      </c>
      <c r="G447" t="s">
        <v>2258</v>
      </c>
      <c r="H447" t="s">
        <v>152</v>
      </c>
      <c r="I447" s="10">
        <v>39645</v>
      </c>
      <c r="J447">
        <v>74</v>
      </c>
      <c r="K447" t="s">
        <v>1696</v>
      </c>
    </row>
    <row r="448" spans="1:11" x14ac:dyDescent="0.3">
      <c r="A448">
        <v>447</v>
      </c>
      <c r="B448" t="s">
        <v>2432</v>
      </c>
      <c r="C448" t="s">
        <v>3022</v>
      </c>
      <c r="D448" t="s">
        <v>1670</v>
      </c>
      <c r="E448" t="s">
        <v>1671</v>
      </c>
      <c r="F448">
        <v>30</v>
      </c>
      <c r="G448" t="s">
        <v>3023</v>
      </c>
      <c r="H448" t="s">
        <v>1403</v>
      </c>
      <c r="I448" s="10">
        <v>40259</v>
      </c>
      <c r="J448">
        <v>80</v>
      </c>
      <c r="K448" t="s">
        <v>1673</v>
      </c>
    </row>
    <row r="449" spans="1:11" x14ac:dyDescent="0.3">
      <c r="A449">
        <v>448</v>
      </c>
      <c r="B449" t="s">
        <v>3024</v>
      </c>
      <c r="C449" t="s">
        <v>3025</v>
      </c>
      <c r="D449" t="s">
        <v>1683</v>
      </c>
      <c r="E449" t="s">
        <v>1671</v>
      </c>
      <c r="F449">
        <v>60</v>
      </c>
      <c r="G449" t="s">
        <v>3026</v>
      </c>
      <c r="H449" t="s">
        <v>203</v>
      </c>
      <c r="I449" s="10">
        <v>40353</v>
      </c>
      <c r="J449">
        <v>89</v>
      </c>
      <c r="K449" t="s">
        <v>1696</v>
      </c>
    </row>
    <row r="450" spans="1:11" x14ac:dyDescent="0.3">
      <c r="A450">
        <v>449</v>
      </c>
      <c r="B450" t="s">
        <v>3027</v>
      </c>
      <c r="C450" t="s">
        <v>3028</v>
      </c>
      <c r="D450" t="s">
        <v>1670</v>
      </c>
      <c r="E450" t="s">
        <v>1671</v>
      </c>
      <c r="F450">
        <v>90</v>
      </c>
      <c r="G450" t="s">
        <v>3029</v>
      </c>
      <c r="H450" t="s">
        <v>2125</v>
      </c>
      <c r="I450" s="10">
        <v>39607</v>
      </c>
      <c r="J450">
        <v>39</v>
      </c>
      <c r="K450" t="s">
        <v>1696</v>
      </c>
    </row>
    <row r="451" spans="1:11" x14ac:dyDescent="0.3">
      <c r="A451">
        <v>450</v>
      </c>
      <c r="B451" t="s">
        <v>3030</v>
      </c>
      <c r="C451" t="s">
        <v>3031</v>
      </c>
      <c r="D451" t="s">
        <v>1733</v>
      </c>
      <c r="E451" t="s">
        <v>1671</v>
      </c>
      <c r="F451">
        <v>60</v>
      </c>
      <c r="G451" t="s">
        <v>3032</v>
      </c>
      <c r="H451" t="s">
        <v>525</v>
      </c>
      <c r="I451" s="10">
        <v>40102</v>
      </c>
      <c r="J451">
        <v>39</v>
      </c>
      <c r="K451" t="s">
        <v>1700</v>
      </c>
    </row>
    <row r="452" spans="1:11" x14ac:dyDescent="0.3">
      <c r="A452">
        <v>451</v>
      </c>
      <c r="B452" t="s">
        <v>3033</v>
      </c>
      <c r="C452" t="s">
        <v>3034</v>
      </c>
      <c r="D452" t="s">
        <v>1719</v>
      </c>
      <c r="E452" t="s">
        <v>1671</v>
      </c>
      <c r="F452">
        <v>90</v>
      </c>
      <c r="G452" t="s">
        <v>3035</v>
      </c>
      <c r="H452" t="s">
        <v>550</v>
      </c>
      <c r="I452" s="10">
        <v>40463</v>
      </c>
      <c r="J452">
        <v>28</v>
      </c>
      <c r="K452" t="s">
        <v>1673</v>
      </c>
    </row>
    <row r="453" spans="1:11" x14ac:dyDescent="0.3">
      <c r="A453">
        <v>452</v>
      </c>
      <c r="B453" t="s">
        <v>3036</v>
      </c>
      <c r="C453" t="s">
        <v>3037</v>
      </c>
      <c r="D453" t="s">
        <v>1670</v>
      </c>
      <c r="E453" t="s">
        <v>1671</v>
      </c>
      <c r="F453">
        <v>90</v>
      </c>
      <c r="G453" t="s">
        <v>3038</v>
      </c>
      <c r="H453" t="s">
        <v>814</v>
      </c>
      <c r="I453" s="10">
        <v>40461</v>
      </c>
      <c r="J453">
        <v>60</v>
      </c>
      <c r="K453" t="s">
        <v>1007</v>
      </c>
    </row>
    <row r="454" spans="1:11" x14ac:dyDescent="0.3">
      <c r="A454">
        <v>453</v>
      </c>
      <c r="B454" t="s">
        <v>3039</v>
      </c>
      <c r="C454" t="s">
        <v>2962</v>
      </c>
      <c r="D454" t="s">
        <v>1670</v>
      </c>
      <c r="E454" t="s">
        <v>1671</v>
      </c>
      <c r="F454">
        <v>60</v>
      </c>
      <c r="G454" t="s">
        <v>3040</v>
      </c>
      <c r="H454" t="s">
        <v>599</v>
      </c>
      <c r="I454" s="10">
        <v>39615</v>
      </c>
      <c r="J454">
        <v>44</v>
      </c>
      <c r="K454" t="s">
        <v>1721</v>
      </c>
    </row>
    <row r="455" spans="1:11" x14ac:dyDescent="0.3">
      <c r="A455">
        <v>454</v>
      </c>
      <c r="B455" t="s">
        <v>3041</v>
      </c>
      <c r="C455" t="s">
        <v>3042</v>
      </c>
      <c r="D455" t="s">
        <v>1683</v>
      </c>
      <c r="E455" t="s">
        <v>1671</v>
      </c>
      <c r="F455">
        <v>60</v>
      </c>
      <c r="G455" t="s">
        <v>3043</v>
      </c>
      <c r="H455" t="s">
        <v>1600</v>
      </c>
      <c r="I455" s="10">
        <v>39887</v>
      </c>
      <c r="J455">
        <v>46</v>
      </c>
      <c r="K455" t="s">
        <v>1692</v>
      </c>
    </row>
    <row r="456" spans="1:11" x14ac:dyDescent="0.3">
      <c r="A456">
        <v>455</v>
      </c>
      <c r="B456" t="s">
        <v>3044</v>
      </c>
      <c r="C456" t="s">
        <v>3045</v>
      </c>
      <c r="D456" t="s">
        <v>1719</v>
      </c>
      <c r="E456" t="s">
        <v>1671</v>
      </c>
      <c r="F456">
        <v>60</v>
      </c>
      <c r="G456" t="s">
        <v>3046</v>
      </c>
      <c r="H456" t="s">
        <v>2727</v>
      </c>
      <c r="I456" s="10">
        <v>39840</v>
      </c>
      <c r="J456">
        <v>46</v>
      </c>
      <c r="K456" t="s">
        <v>1700</v>
      </c>
    </row>
    <row r="457" spans="1:11" x14ac:dyDescent="0.3">
      <c r="A457">
        <v>456</v>
      </c>
      <c r="B457" t="s">
        <v>3047</v>
      </c>
      <c r="C457" t="s">
        <v>3048</v>
      </c>
      <c r="D457" t="s">
        <v>1670</v>
      </c>
      <c r="E457" t="s">
        <v>1671</v>
      </c>
      <c r="F457">
        <v>60</v>
      </c>
      <c r="G457" t="s">
        <v>3049</v>
      </c>
      <c r="H457" t="s">
        <v>3050</v>
      </c>
      <c r="I457" s="10">
        <v>39669</v>
      </c>
      <c r="J457">
        <v>11</v>
      </c>
      <c r="K457" t="s">
        <v>1007</v>
      </c>
    </row>
    <row r="458" spans="1:11" x14ac:dyDescent="0.3">
      <c r="A458">
        <v>457</v>
      </c>
      <c r="B458" t="s">
        <v>3051</v>
      </c>
      <c r="C458" t="s">
        <v>3052</v>
      </c>
      <c r="D458" t="s">
        <v>1683</v>
      </c>
      <c r="E458" t="s">
        <v>1671</v>
      </c>
      <c r="F458">
        <v>60</v>
      </c>
      <c r="G458" t="s">
        <v>3053</v>
      </c>
      <c r="H458" t="s">
        <v>3054</v>
      </c>
      <c r="I458" s="10">
        <v>39546</v>
      </c>
      <c r="J458">
        <v>89</v>
      </c>
      <c r="K458" t="s">
        <v>1673</v>
      </c>
    </row>
    <row r="459" spans="1:11" x14ac:dyDescent="0.3">
      <c r="A459">
        <v>458</v>
      </c>
      <c r="B459" t="s">
        <v>1846</v>
      </c>
      <c r="C459" t="s">
        <v>3055</v>
      </c>
      <c r="D459" t="s">
        <v>1733</v>
      </c>
      <c r="E459" t="s">
        <v>1671</v>
      </c>
      <c r="F459">
        <v>30</v>
      </c>
      <c r="G459" t="s">
        <v>3056</v>
      </c>
      <c r="H459" t="s">
        <v>1636</v>
      </c>
      <c r="I459" s="10">
        <v>40277</v>
      </c>
      <c r="J459">
        <v>94</v>
      </c>
      <c r="K459" t="s">
        <v>1677</v>
      </c>
    </row>
    <row r="460" spans="1:11" x14ac:dyDescent="0.3">
      <c r="A460">
        <v>459</v>
      </c>
      <c r="B460" t="s">
        <v>3057</v>
      </c>
      <c r="C460" t="s">
        <v>2273</v>
      </c>
      <c r="D460" t="s">
        <v>1683</v>
      </c>
      <c r="E460" t="s">
        <v>1671</v>
      </c>
      <c r="F460">
        <v>60</v>
      </c>
      <c r="G460" t="s">
        <v>3058</v>
      </c>
      <c r="H460" t="s">
        <v>73</v>
      </c>
      <c r="I460" s="10">
        <v>40219</v>
      </c>
      <c r="J460">
        <v>86</v>
      </c>
      <c r="K460" t="s">
        <v>1696</v>
      </c>
    </row>
    <row r="461" spans="1:11" x14ac:dyDescent="0.3">
      <c r="A461">
        <v>460</v>
      </c>
      <c r="B461" t="s">
        <v>3059</v>
      </c>
      <c r="C461" t="s">
        <v>2368</v>
      </c>
      <c r="D461" t="s">
        <v>1670</v>
      </c>
      <c r="E461" t="s">
        <v>1671</v>
      </c>
      <c r="F461">
        <v>60</v>
      </c>
      <c r="G461" t="s">
        <v>3060</v>
      </c>
      <c r="H461" t="s">
        <v>165</v>
      </c>
      <c r="I461" s="10">
        <v>40187</v>
      </c>
      <c r="J461">
        <v>84</v>
      </c>
      <c r="K461" t="s">
        <v>1721</v>
      </c>
    </row>
    <row r="462" spans="1:11" x14ac:dyDescent="0.3">
      <c r="A462">
        <v>461</v>
      </c>
      <c r="B462" t="s">
        <v>2656</v>
      </c>
      <c r="C462" t="s">
        <v>2072</v>
      </c>
      <c r="D462" t="s">
        <v>1683</v>
      </c>
      <c r="E462" t="s">
        <v>1671</v>
      </c>
      <c r="F462">
        <v>60</v>
      </c>
      <c r="G462" t="s">
        <v>3061</v>
      </c>
      <c r="H462" t="s">
        <v>629</v>
      </c>
      <c r="I462" s="10">
        <v>39902</v>
      </c>
      <c r="J462">
        <v>89</v>
      </c>
      <c r="K462" t="s">
        <v>1677</v>
      </c>
    </row>
    <row r="463" spans="1:11" x14ac:dyDescent="0.3">
      <c r="A463">
        <v>462</v>
      </c>
      <c r="B463" t="s">
        <v>3062</v>
      </c>
      <c r="C463" t="s">
        <v>3063</v>
      </c>
      <c r="D463" t="s">
        <v>1683</v>
      </c>
      <c r="E463" t="s">
        <v>1671</v>
      </c>
      <c r="F463">
        <v>30</v>
      </c>
      <c r="G463" t="s">
        <v>3064</v>
      </c>
      <c r="H463" t="s">
        <v>267</v>
      </c>
      <c r="I463" s="10">
        <v>40445</v>
      </c>
      <c r="J463">
        <v>62</v>
      </c>
      <c r="K463" t="s">
        <v>1721</v>
      </c>
    </row>
    <row r="464" spans="1:11" x14ac:dyDescent="0.3">
      <c r="A464">
        <v>463</v>
      </c>
      <c r="B464" t="s">
        <v>2598</v>
      </c>
      <c r="C464" t="s">
        <v>2494</v>
      </c>
      <c r="D464" t="s">
        <v>1683</v>
      </c>
      <c r="E464" t="s">
        <v>1671</v>
      </c>
      <c r="F464">
        <v>60</v>
      </c>
      <c r="G464" t="s">
        <v>2983</v>
      </c>
      <c r="H464" t="s">
        <v>3065</v>
      </c>
      <c r="I464" s="10">
        <v>40091</v>
      </c>
      <c r="J464">
        <v>10</v>
      </c>
      <c r="K464" t="s">
        <v>1677</v>
      </c>
    </row>
    <row r="465" spans="1:11" x14ac:dyDescent="0.3">
      <c r="A465">
        <v>464</v>
      </c>
      <c r="B465" t="s">
        <v>3066</v>
      </c>
      <c r="C465" t="s">
        <v>3067</v>
      </c>
      <c r="D465" t="s">
        <v>1683</v>
      </c>
      <c r="E465" t="s">
        <v>1671</v>
      </c>
      <c r="F465">
        <v>30</v>
      </c>
      <c r="G465" t="s">
        <v>3068</v>
      </c>
      <c r="H465" t="s">
        <v>615</v>
      </c>
      <c r="I465" s="10">
        <v>39654</v>
      </c>
      <c r="J465">
        <v>78</v>
      </c>
      <c r="K465" t="s">
        <v>1007</v>
      </c>
    </row>
    <row r="466" spans="1:11" x14ac:dyDescent="0.3">
      <c r="A466">
        <v>465</v>
      </c>
      <c r="B466" t="s">
        <v>3069</v>
      </c>
      <c r="C466" t="s">
        <v>3070</v>
      </c>
      <c r="D466" t="s">
        <v>1946</v>
      </c>
      <c r="E466" t="s">
        <v>1671</v>
      </c>
      <c r="F466">
        <v>30</v>
      </c>
      <c r="G466" t="s">
        <v>3071</v>
      </c>
      <c r="H466" t="s">
        <v>138</v>
      </c>
      <c r="I466" s="10">
        <v>39764</v>
      </c>
      <c r="J466">
        <v>45</v>
      </c>
      <c r="K466" t="s">
        <v>1007</v>
      </c>
    </row>
    <row r="467" spans="1:11" x14ac:dyDescent="0.3">
      <c r="A467">
        <v>466</v>
      </c>
      <c r="B467" t="s">
        <v>3072</v>
      </c>
      <c r="C467" t="s">
        <v>2621</v>
      </c>
      <c r="D467" t="s">
        <v>1670</v>
      </c>
      <c r="E467" t="s">
        <v>1671</v>
      </c>
      <c r="F467">
        <v>90</v>
      </c>
      <c r="G467" t="s">
        <v>3073</v>
      </c>
      <c r="H467" t="s">
        <v>2906</v>
      </c>
      <c r="I467" s="10">
        <v>40193</v>
      </c>
      <c r="J467">
        <v>52</v>
      </c>
      <c r="K467" t="s">
        <v>1772</v>
      </c>
    </row>
    <row r="468" spans="1:11" x14ac:dyDescent="0.3">
      <c r="A468">
        <v>467</v>
      </c>
      <c r="B468" t="s">
        <v>3074</v>
      </c>
      <c r="C468" t="s">
        <v>3075</v>
      </c>
      <c r="D468" t="s">
        <v>1670</v>
      </c>
      <c r="E468" t="s">
        <v>1671</v>
      </c>
      <c r="F468">
        <v>90</v>
      </c>
      <c r="G468" t="s">
        <v>3076</v>
      </c>
      <c r="H468" t="s">
        <v>136</v>
      </c>
      <c r="I468" s="10">
        <v>39539</v>
      </c>
      <c r="J468">
        <v>45</v>
      </c>
      <c r="K468" t="s">
        <v>1696</v>
      </c>
    </row>
    <row r="469" spans="1:11" x14ac:dyDescent="0.3">
      <c r="A469">
        <v>468</v>
      </c>
      <c r="B469" t="s">
        <v>2708</v>
      </c>
      <c r="C469" t="s">
        <v>3077</v>
      </c>
      <c r="D469" t="s">
        <v>1670</v>
      </c>
      <c r="E469" t="s">
        <v>1671</v>
      </c>
      <c r="F469">
        <v>90</v>
      </c>
      <c r="G469" t="s">
        <v>3078</v>
      </c>
      <c r="H469" t="s">
        <v>254</v>
      </c>
      <c r="I469" s="10">
        <v>40453</v>
      </c>
      <c r="J469">
        <v>91</v>
      </c>
      <c r="K469" t="s">
        <v>1707</v>
      </c>
    </row>
    <row r="470" spans="1:11" x14ac:dyDescent="0.3">
      <c r="A470">
        <v>469</v>
      </c>
      <c r="B470" t="s">
        <v>3079</v>
      </c>
      <c r="C470" t="s">
        <v>1952</v>
      </c>
      <c r="D470" t="s">
        <v>1670</v>
      </c>
      <c r="E470" t="s">
        <v>1671</v>
      </c>
      <c r="F470">
        <v>60</v>
      </c>
      <c r="G470" t="s">
        <v>3080</v>
      </c>
      <c r="H470" t="s">
        <v>3081</v>
      </c>
      <c r="I470" s="10">
        <v>39533</v>
      </c>
      <c r="J470">
        <v>96</v>
      </c>
      <c r="K470" t="s">
        <v>1692</v>
      </c>
    </row>
    <row r="471" spans="1:11" x14ac:dyDescent="0.3">
      <c r="A471">
        <v>470</v>
      </c>
      <c r="B471" t="s">
        <v>3082</v>
      </c>
      <c r="C471" t="s">
        <v>3083</v>
      </c>
      <c r="D471" t="s">
        <v>1670</v>
      </c>
      <c r="E471" t="s">
        <v>1671</v>
      </c>
      <c r="F471">
        <v>90</v>
      </c>
      <c r="G471" t="s">
        <v>3084</v>
      </c>
      <c r="H471" t="s">
        <v>1627</v>
      </c>
      <c r="I471" s="10">
        <v>40509</v>
      </c>
      <c r="J471">
        <v>45</v>
      </c>
      <c r="K471" t="s">
        <v>1692</v>
      </c>
    </row>
    <row r="472" spans="1:11" x14ac:dyDescent="0.3">
      <c r="A472">
        <v>471</v>
      </c>
      <c r="B472" t="s">
        <v>3085</v>
      </c>
      <c r="C472" t="s">
        <v>3086</v>
      </c>
      <c r="D472" t="s">
        <v>1670</v>
      </c>
      <c r="E472" t="s">
        <v>1671</v>
      </c>
      <c r="F472">
        <v>90</v>
      </c>
      <c r="G472" t="s">
        <v>3087</v>
      </c>
      <c r="H472" t="s">
        <v>3088</v>
      </c>
      <c r="I472" s="10">
        <v>39691</v>
      </c>
      <c r="J472">
        <v>33</v>
      </c>
      <c r="K472" t="s">
        <v>1696</v>
      </c>
    </row>
    <row r="473" spans="1:11" x14ac:dyDescent="0.3">
      <c r="A473">
        <v>472</v>
      </c>
      <c r="B473" t="s">
        <v>3089</v>
      </c>
      <c r="C473" t="s">
        <v>3090</v>
      </c>
      <c r="D473" t="s">
        <v>1670</v>
      </c>
      <c r="E473" t="s">
        <v>1671</v>
      </c>
      <c r="F473">
        <v>60</v>
      </c>
      <c r="G473" t="s">
        <v>3091</v>
      </c>
      <c r="H473" t="s">
        <v>3092</v>
      </c>
      <c r="I473" s="10">
        <v>40392</v>
      </c>
      <c r="J473">
        <v>72</v>
      </c>
      <c r="K473" t="s">
        <v>1692</v>
      </c>
    </row>
    <row r="474" spans="1:11" x14ac:dyDescent="0.3">
      <c r="A474">
        <v>473</v>
      </c>
      <c r="B474" t="s">
        <v>3093</v>
      </c>
      <c r="C474" t="s">
        <v>3094</v>
      </c>
      <c r="D474" t="s">
        <v>1670</v>
      </c>
      <c r="E474" t="s">
        <v>1671</v>
      </c>
      <c r="F474">
        <v>90</v>
      </c>
      <c r="G474" t="s">
        <v>3095</v>
      </c>
      <c r="H474" t="s">
        <v>1429</v>
      </c>
      <c r="I474" s="10">
        <v>40379</v>
      </c>
      <c r="J474">
        <v>73</v>
      </c>
      <c r="K474" t="s">
        <v>1692</v>
      </c>
    </row>
    <row r="475" spans="1:11" x14ac:dyDescent="0.3">
      <c r="A475">
        <v>474</v>
      </c>
      <c r="B475" t="s">
        <v>3096</v>
      </c>
      <c r="C475" t="s">
        <v>3097</v>
      </c>
      <c r="D475" t="s">
        <v>1670</v>
      </c>
      <c r="E475" t="s">
        <v>1671</v>
      </c>
      <c r="F475">
        <v>60</v>
      </c>
      <c r="G475" t="s">
        <v>3098</v>
      </c>
      <c r="H475" t="s">
        <v>778</v>
      </c>
      <c r="I475" s="10">
        <v>39725</v>
      </c>
      <c r="J475">
        <v>46</v>
      </c>
      <c r="K475" t="s">
        <v>1673</v>
      </c>
    </row>
    <row r="476" spans="1:11" x14ac:dyDescent="0.3">
      <c r="A476">
        <v>475</v>
      </c>
      <c r="B476" t="s">
        <v>3099</v>
      </c>
      <c r="C476" t="s">
        <v>3100</v>
      </c>
      <c r="D476" t="s">
        <v>1683</v>
      </c>
      <c r="E476" t="s">
        <v>1671</v>
      </c>
      <c r="F476">
        <v>30</v>
      </c>
      <c r="G476" t="s">
        <v>3101</v>
      </c>
      <c r="H476" t="s">
        <v>29</v>
      </c>
      <c r="I476" s="10">
        <v>39978</v>
      </c>
      <c r="J476">
        <v>79</v>
      </c>
      <c r="K476" t="s">
        <v>1772</v>
      </c>
    </row>
    <row r="477" spans="1:11" x14ac:dyDescent="0.3">
      <c r="A477">
        <v>476</v>
      </c>
      <c r="B477" t="s">
        <v>3102</v>
      </c>
      <c r="C477" t="s">
        <v>3103</v>
      </c>
      <c r="D477" t="s">
        <v>1683</v>
      </c>
      <c r="E477" t="s">
        <v>1671</v>
      </c>
      <c r="F477">
        <v>90</v>
      </c>
      <c r="G477" t="s">
        <v>3104</v>
      </c>
      <c r="H477" t="s">
        <v>2583</v>
      </c>
      <c r="I477" s="10">
        <v>39833</v>
      </c>
      <c r="J477">
        <v>72</v>
      </c>
      <c r="K477" t="s">
        <v>851</v>
      </c>
    </row>
    <row r="478" spans="1:11" x14ac:dyDescent="0.3">
      <c r="A478">
        <v>477</v>
      </c>
      <c r="B478" t="s">
        <v>3105</v>
      </c>
      <c r="C478" t="s">
        <v>3106</v>
      </c>
      <c r="D478" t="s">
        <v>1670</v>
      </c>
      <c r="E478" t="s">
        <v>1671</v>
      </c>
      <c r="F478">
        <v>90</v>
      </c>
      <c r="G478" t="s">
        <v>3107</v>
      </c>
      <c r="H478" t="s">
        <v>206</v>
      </c>
      <c r="I478" s="10">
        <v>40407</v>
      </c>
      <c r="J478">
        <v>44</v>
      </c>
      <c r="K478" t="s">
        <v>1692</v>
      </c>
    </row>
    <row r="479" spans="1:11" x14ac:dyDescent="0.3">
      <c r="A479">
        <v>478</v>
      </c>
      <c r="B479" t="s">
        <v>3108</v>
      </c>
      <c r="C479" t="s">
        <v>2822</v>
      </c>
      <c r="D479" t="s">
        <v>1733</v>
      </c>
      <c r="E479" t="s">
        <v>1671</v>
      </c>
      <c r="F479">
        <v>90</v>
      </c>
      <c r="G479" t="s">
        <v>3109</v>
      </c>
      <c r="H479" t="s">
        <v>990</v>
      </c>
      <c r="I479" s="10">
        <v>39545</v>
      </c>
      <c r="J479">
        <v>40</v>
      </c>
      <c r="K479" t="s">
        <v>1700</v>
      </c>
    </row>
    <row r="480" spans="1:11" x14ac:dyDescent="0.3">
      <c r="A480">
        <v>479</v>
      </c>
      <c r="B480" t="s">
        <v>3110</v>
      </c>
      <c r="C480" t="s">
        <v>3111</v>
      </c>
      <c r="D480" t="s">
        <v>1683</v>
      </c>
      <c r="E480" t="s">
        <v>1671</v>
      </c>
      <c r="F480">
        <v>30</v>
      </c>
      <c r="G480" t="s">
        <v>3112</v>
      </c>
      <c r="H480" t="s">
        <v>420</v>
      </c>
      <c r="I480" s="10">
        <v>39781</v>
      </c>
      <c r="J480">
        <v>4</v>
      </c>
      <c r="K480" t="s">
        <v>1696</v>
      </c>
    </row>
    <row r="481" spans="1:11" x14ac:dyDescent="0.3">
      <c r="A481">
        <v>480</v>
      </c>
      <c r="B481" t="s">
        <v>3113</v>
      </c>
      <c r="C481" t="s">
        <v>3114</v>
      </c>
      <c r="D481" t="s">
        <v>1683</v>
      </c>
      <c r="E481" t="s">
        <v>1671</v>
      </c>
      <c r="F481">
        <v>90</v>
      </c>
      <c r="G481" t="s">
        <v>3115</v>
      </c>
      <c r="H481" t="s">
        <v>526</v>
      </c>
      <c r="I481" s="10">
        <v>40044</v>
      </c>
      <c r="J481">
        <v>94</v>
      </c>
      <c r="K481" t="s">
        <v>1772</v>
      </c>
    </row>
    <row r="482" spans="1:11" x14ac:dyDescent="0.3">
      <c r="A482">
        <v>481</v>
      </c>
      <c r="B482" t="s">
        <v>3116</v>
      </c>
      <c r="C482" t="s">
        <v>3117</v>
      </c>
      <c r="D482" t="s">
        <v>1670</v>
      </c>
      <c r="E482" t="s">
        <v>1671</v>
      </c>
      <c r="F482">
        <v>90</v>
      </c>
      <c r="G482" t="s">
        <v>3118</v>
      </c>
      <c r="H482" t="s">
        <v>3119</v>
      </c>
      <c r="I482" s="10">
        <v>39587</v>
      </c>
      <c r="J482">
        <v>67</v>
      </c>
      <c r="K482" t="s">
        <v>1673</v>
      </c>
    </row>
    <row r="483" spans="1:11" x14ac:dyDescent="0.3">
      <c r="A483">
        <v>482</v>
      </c>
      <c r="B483" t="s">
        <v>3120</v>
      </c>
      <c r="C483" t="s">
        <v>3121</v>
      </c>
      <c r="D483" t="s">
        <v>1733</v>
      </c>
      <c r="E483" t="s">
        <v>1671</v>
      </c>
      <c r="F483">
        <v>30</v>
      </c>
      <c r="G483" t="s">
        <v>3122</v>
      </c>
      <c r="H483" t="s">
        <v>2013</v>
      </c>
      <c r="I483" s="10">
        <v>40118</v>
      </c>
      <c r="J483">
        <v>36</v>
      </c>
      <c r="K483" t="s">
        <v>1700</v>
      </c>
    </row>
    <row r="484" spans="1:11" x14ac:dyDescent="0.3">
      <c r="A484">
        <v>483</v>
      </c>
      <c r="B484" t="s">
        <v>3123</v>
      </c>
      <c r="C484" t="s">
        <v>3124</v>
      </c>
      <c r="D484" t="s">
        <v>1670</v>
      </c>
      <c r="E484" t="s">
        <v>1671</v>
      </c>
      <c r="F484">
        <v>90</v>
      </c>
      <c r="G484" t="s">
        <v>3125</v>
      </c>
      <c r="H484" t="s">
        <v>3126</v>
      </c>
      <c r="I484" s="10">
        <v>40075</v>
      </c>
      <c r="J484">
        <v>88</v>
      </c>
      <c r="K484" t="s">
        <v>1696</v>
      </c>
    </row>
    <row r="485" spans="1:11" x14ac:dyDescent="0.3">
      <c r="A485">
        <v>484</v>
      </c>
      <c r="B485" t="s">
        <v>3001</v>
      </c>
      <c r="C485" t="s">
        <v>3127</v>
      </c>
      <c r="D485" t="s">
        <v>1733</v>
      </c>
      <c r="E485" t="s">
        <v>1671</v>
      </c>
      <c r="F485">
        <v>90</v>
      </c>
      <c r="G485" t="s">
        <v>3128</v>
      </c>
      <c r="H485" t="s">
        <v>1335</v>
      </c>
      <c r="I485" s="10">
        <v>40463</v>
      </c>
      <c r="J485">
        <v>43</v>
      </c>
      <c r="K485" t="s">
        <v>1007</v>
      </c>
    </row>
    <row r="486" spans="1:11" x14ac:dyDescent="0.3">
      <c r="A486">
        <v>485</v>
      </c>
      <c r="B486" t="s">
        <v>3129</v>
      </c>
      <c r="C486" t="s">
        <v>3130</v>
      </c>
      <c r="D486" t="s">
        <v>1683</v>
      </c>
      <c r="E486" t="s">
        <v>1671</v>
      </c>
      <c r="F486">
        <v>90</v>
      </c>
      <c r="G486" t="s">
        <v>3131</v>
      </c>
      <c r="H486" t="s">
        <v>745</v>
      </c>
      <c r="I486" s="10">
        <v>40308</v>
      </c>
      <c r="J486">
        <v>40</v>
      </c>
      <c r="K486" t="s">
        <v>851</v>
      </c>
    </row>
    <row r="487" spans="1:11" x14ac:dyDescent="0.3">
      <c r="A487">
        <v>486</v>
      </c>
      <c r="B487" t="s">
        <v>3132</v>
      </c>
      <c r="C487" t="s">
        <v>3133</v>
      </c>
      <c r="D487" t="s">
        <v>1683</v>
      </c>
      <c r="E487" t="s">
        <v>1671</v>
      </c>
      <c r="F487">
        <v>60</v>
      </c>
      <c r="G487" t="s">
        <v>3134</v>
      </c>
      <c r="H487" t="s">
        <v>1630</v>
      </c>
      <c r="I487" s="10">
        <v>39484</v>
      </c>
      <c r="J487">
        <v>20</v>
      </c>
      <c r="K487" t="s">
        <v>1707</v>
      </c>
    </row>
    <row r="488" spans="1:11" x14ac:dyDescent="0.3">
      <c r="A488">
        <v>487</v>
      </c>
      <c r="B488" t="s">
        <v>3135</v>
      </c>
      <c r="C488" t="s">
        <v>1962</v>
      </c>
      <c r="D488" t="s">
        <v>1683</v>
      </c>
      <c r="E488" t="s">
        <v>1671</v>
      </c>
      <c r="F488">
        <v>90</v>
      </c>
      <c r="G488" t="s">
        <v>3136</v>
      </c>
      <c r="H488" t="s">
        <v>1199</v>
      </c>
      <c r="I488" s="10">
        <v>39588</v>
      </c>
      <c r="J488">
        <v>32</v>
      </c>
      <c r="K488" t="s">
        <v>1700</v>
      </c>
    </row>
    <row r="489" spans="1:11" x14ac:dyDescent="0.3">
      <c r="A489">
        <v>488</v>
      </c>
      <c r="B489" t="s">
        <v>3137</v>
      </c>
      <c r="C489" t="s">
        <v>2900</v>
      </c>
      <c r="D489" t="s">
        <v>1683</v>
      </c>
      <c r="E489" t="s">
        <v>1671</v>
      </c>
      <c r="F489">
        <v>30</v>
      </c>
      <c r="G489" t="s">
        <v>3138</v>
      </c>
      <c r="H489" t="s">
        <v>26</v>
      </c>
      <c r="I489" s="10">
        <v>40337</v>
      </c>
      <c r="J489">
        <v>72</v>
      </c>
      <c r="K489" t="s">
        <v>1721</v>
      </c>
    </row>
    <row r="490" spans="1:11" x14ac:dyDescent="0.3">
      <c r="A490">
        <v>489</v>
      </c>
      <c r="B490" t="s">
        <v>3139</v>
      </c>
      <c r="C490" t="s">
        <v>3140</v>
      </c>
      <c r="D490" t="s">
        <v>1670</v>
      </c>
      <c r="E490" t="s">
        <v>1671</v>
      </c>
      <c r="F490">
        <v>30</v>
      </c>
      <c r="G490" t="s">
        <v>3141</v>
      </c>
      <c r="H490" t="s">
        <v>569</v>
      </c>
      <c r="I490" s="10">
        <v>40244</v>
      </c>
      <c r="J490">
        <v>47</v>
      </c>
      <c r="K490" t="s">
        <v>1007</v>
      </c>
    </row>
    <row r="491" spans="1:11" x14ac:dyDescent="0.3">
      <c r="A491">
        <v>490</v>
      </c>
      <c r="B491" t="s">
        <v>3142</v>
      </c>
      <c r="C491" t="s">
        <v>3143</v>
      </c>
      <c r="D491" t="s">
        <v>1683</v>
      </c>
      <c r="E491" t="s">
        <v>1671</v>
      </c>
      <c r="F491">
        <v>90</v>
      </c>
      <c r="G491" t="s">
        <v>3144</v>
      </c>
      <c r="H491" t="s">
        <v>317</v>
      </c>
      <c r="I491" s="10">
        <v>39606</v>
      </c>
      <c r="J491">
        <v>5</v>
      </c>
      <c r="K491" t="s">
        <v>1696</v>
      </c>
    </row>
    <row r="492" spans="1:11" x14ac:dyDescent="0.3">
      <c r="A492">
        <v>491</v>
      </c>
      <c r="B492" t="s">
        <v>3145</v>
      </c>
      <c r="C492" t="s">
        <v>3146</v>
      </c>
      <c r="D492" t="s">
        <v>1683</v>
      </c>
      <c r="E492" t="s">
        <v>1671</v>
      </c>
      <c r="F492">
        <v>30</v>
      </c>
      <c r="G492" t="s">
        <v>3147</v>
      </c>
      <c r="H492" t="s">
        <v>1646</v>
      </c>
      <c r="I492" s="10">
        <v>39740</v>
      </c>
      <c r="J492">
        <v>96</v>
      </c>
      <c r="K492" t="s">
        <v>1772</v>
      </c>
    </row>
    <row r="493" spans="1:11" x14ac:dyDescent="0.3">
      <c r="A493">
        <v>492</v>
      </c>
      <c r="B493" t="s">
        <v>3148</v>
      </c>
      <c r="C493" t="s">
        <v>2033</v>
      </c>
      <c r="D493" t="s">
        <v>1670</v>
      </c>
      <c r="E493" t="s">
        <v>1671</v>
      </c>
      <c r="F493">
        <v>60</v>
      </c>
      <c r="G493" t="s">
        <v>3149</v>
      </c>
      <c r="H493" t="s">
        <v>1627</v>
      </c>
      <c r="I493" s="10">
        <v>40370</v>
      </c>
      <c r="J493">
        <v>42</v>
      </c>
      <c r="K493" t="s">
        <v>1772</v>
      </c>
    </row>
    <row r="494" spans="1:11" x14ac:dyDescent="0.3">
      <c r="A494">
        <v>493</v>
      </c>
      <c r="B494" t="s">
        <v>3150</v>
      </c>
      <c r="C494" t="s">
        <v>3151</v>
      </c>
      <c r="D494" t="s">
        <v>1670</v>
      </c>
      <c r="E494" t="s">
        <v>1671</v>
      </c>
      <c r="F494">
        <v>30</v>
      </c>
      <c r="G494" t="s">
        <v>2658</v>
      </c>
      <c r="H494" t="s">
        <v>1335</v>
      </c>
      <c r="I494" s="10">
        <v>39489</v>
      </c>
      <c r="J494">
        <v>14</v>
      </c>
      <c r="K494" t="s">
        <v>1677</v>
      </c>
    </row>
    <row r="495" spans="1:11" x14ac:dyDescent="0.3">
      <c r="A495">
        <v>494</v>
      </c>
      <c r="B495" t="s">
        <v>3152</v>
      </c>
      <c r="C495" t="s">
        <v>3153</v>
      </c>
      <c r="D495" t="s">
        <v>1670</v>
      </c>
      <c r="E495" t="s">
        <v>1671</v>
      </c>
      <c r="F495">
        <v>30</v>
      </c>
      <c r="G495" t="s">
        <v>3154</v>
      </c>
      <c r="H495" t="s">
        <v>734</v>
      </c>
      <c r="I495" s="10">
        <v>40339</v>
      </c>
      <c r="J495">
        <v>79</v>
      </c>
      <c r="K495" t="s">
        <v>1696</v>
      </c>
    </row>
    <row r="496" spans="1:11" x14ac:dyDescent="0.3">
      <c r="A496">
        <v>495</v>
      </c>
      <c r="B496" t="s">
        <v>3155</v>
      </c>
      <c r="C496" t="s">
        <v>3156</v>
      </c>
      <c r="D496" t="s">
        <v>1670</v>
      </c>
      <c r="E496" t="s">
        <v>1671</v>
      </c>
      <c r="F496">
        <v>30</v>
      </c>
      <c r="G496" t="s">
        <v>3157</v>
      </c>
      <c r="H496" t="s">
        <v>1796</v>
      </c>
      <c r="I496" s="10">
        <v>39706</v>
      </c>
      <c r="J496">
        <v>57</v>
      </c>
      <c r="K496" t="s">
        <v>1007</v>
      </c>
    </row>
    <row r="497" spans="1:11" x14ac:dyDescent="0.3">
      <c r="A497">
        <v>496</v>
      </c>
      <c r="B497" t="s">
        <v>3158</v>
      </c>
      <c r="C497" t="s">
        <v>3159</v>
      </c>
      <c r="D497" t="s">
        <v>1683</v>
      </c>
      <c r="E497" t="s">
        <v>1671</v>
      </c>
      <c r="F497">
        <v>90</v>
      </c>
      <c r="G497" t="s">
        <v>3160</v>
      </c>
      <c r="H497" t="s">
        <v>35</v>
      </c>
      <c r="I497" s="10">
        <v>39982</v>
      </c>
      <c r="J497">
        <v>59</v>
      </c>
      <c r="K497" t="s">
        <v>1700</v>
      </c>
    </row>
    <row r="498" spans="1:11" x14ac:dyDescent="0.3">
      <c r="A498">
        <v>497</v>
      </c>
      <c r="B498" t="s">
        <v>3161</v>
      </c>
      <c r="C498" t="s">
        <v>3162</v>
      </c>
      <c r="D498" t="s">
        <v>1946</v>
      </c>
      <c r="E498" t="s">
        <v>1671</v>
      </c>
      <c r="F498">
        <v>30</v>
      </c>
      <c r="G498" t="s">
        <v>3163</v>
      </c>
      <c r="H498" t="s">
        <v>1606</v>
      </c>
      <c r="I498" s="10">
        <v>40000</v>
      </c>
      <c r="J498">
        <v>54</v>
      </c>
      <c r="K498" t="s">
        <v>1700</v>
      </c>
    </row>
    <row r="499" spans="1:11" x14ac:dyDescent="0.3">
      <c r="A499">
        <v>498</v>
      </c>
      <c r="B499" t="s">
        <v>3164</v>
      </c>
      <c r="C499" t="s">
        <v>3165</v>
      </c>
      <c r="D499" t="s">
        <v>1683</v>
      </c>
      <c r="E499" t="s">
        <v>1671</v>
      </c>
      <c r="F499">
        <v>60</v>
      </c>
      <c r="G499" t="s">
        <v>3166</v>
      </c>
      <c r="H499" t="s">
        <v>143</v>
      </c>
      <c r="I499" s="10">
        <v>39981</v>
      </c>
      <c r="J499">
        <v>61</v>
      </c>
      <c r="K499" t="s">
        <v>1673</v>
      </c>
    </row>
    <row r="500" spans="1:11" x14ac:dyDescent="0.3">
      <c r="A500">
        <v>499</v>
      </c>
      <c r="B500" t="s">
        <v>3167</v>
      </c>
      <c r="C500" t="s">
        <v>3168</v>
      </c>
      <c r="D500" t="s">
        <v>1683</v>
      </c>
      <c r="E500" t="s">
        <v>1671</v>
      </c>
      <c r="F500">
        <v>90</v>
      </c>
      <c r="G500" t="s">
        <v>3169</v>
      </c>
      <c r="H500" t="s">
        <v>717</v>
      </c>
      <c r="I500" s="10">
        <v>40254</v>
      </c>
      <c r="J500">
        <v>54</v>
      </c>
      <c r="K500" t="s">
        <v>1707</v>
      </c>
    </row>
    <row r="501" spans="1:11" x14ac:dyDescent="0.3">
      <c r="A501">
        <v>500</v>
      </c>
      <c r="B501" t="s">
        <v>3170</v>
      </c>
      <c r="C501" t="s">
        <v>3171</v>
      </c>
      <c r="D501" t="s">
        <v>1683</v>
      </c>
      <c r="E501" t="s">
        <v>1671</v>
      </c>
      <c r="F501">
        <v>60</v>
      </c>
      <c r="G501" t="s">
        <v>3172</v>
      </c>
      <c r="H501" t="s">
        <v>1108</v>
      </c>
      <c r="I501" s="10">
        <v>40046</v>
      </c>
      <c r="J501">
        <v>35</v>
      </c>
      <c r="K501" t="s">
        <v>1772</v>
      </c>
    </row>
    <row r="502" spans="1:11" x14ac:dyDescent="0.3">
      <c r="A502">
        <v>501</v>
      </c>
      <c r="B502" t="s">
        <v>2397</v>
      </c>
      <c r="C502" t="s">
        <v>3173</v>
      </c>
      <c r="D502" t="s">
        <v>1946</v>
      </c>
      <c r="E502" t="s">
        <v>1671</v>
      </c>
      <c r="F502">
        <v>30</v>
      </c>
      <c r="G502" t="s">
        <v>3174</v>
      </c>
      <c r="H502" t="s">
        <v>794</v>
      </c>
      <c r="I502" s="10">
        <v>39574</v>
      </c>
      <c r="J502">
        <v>21</v>
      </c>
      <c r="K502" t="s">
        <v>1700</v>
      </c>
    </row>
    <row r="503" spans="1:11" x14ac:dyDescent="0.3">
      <c r="A503">
        <v>502</v>
      </c>
      <c r="B503" t="s">
        <v>3175</v>
      </c>
      <c r="C503" t="s">
        <v>2474</v>
      </c>
      <c r="D503" t="s">
        <v>1670</v>
      </c>
      <c r="E503" t="s">
        <v>1671</v>
      </c>
      <c r="F503">
        <v>30</v>
      </c>
      <c r="G503" t="s">
        <v>3176</v>
      </c>
      <c r="H503" t="s">
        <v>643</v>
      </c>
      <c r="I503" s="10">
        <v>40203</v>
      </c>
      <c r="J503">
        <v>42</v>
      </c>
      <c r="K503" t="s">
        <v>1772</v>
      </c>
    </row>
    <row r="504" spans="1:11" x14ac:dyDescent="0.3">
      <c r="A504">
        <v>503</v>
      </c>
      <c r="B504" t="s">
        <v>3177</v>
      </c>
      <c r="C504" t="s">
        <v>3178</v>
      </c>
      <c r="D504" t="s">
        <v>1683</v>
      </c>
      <c r="E504" t="s">
        <v>1671</v>
      </c>
      <c r="F504">
        <v>30</v>
      </c>
      <c r="G504" t="s">
        <v>3179</v>
      </c>
      <c r="H504" t="s">
        <v>1803</v>
      </c>
      <c r="I504" s="10">
        <v>39908</v>
      </c>
      <c r="J504">
        <v>40</v>
      </c>
      <c r="K504" t="s">
        <v>1692</v>
      </c>
    </row>
    <row r="505" spans="1:11" x14ac:dyDescent="0.3">
      <c r="A505">
        <v>504</v>
      </c>
      <c r="B505" t="s">
        <v>3180</v>
      </c>
      <c r="C505" t="s">
        <v>3181</v>
      </c>
      <c r="D505" t="s">
        <v>1733</v>
      </c>
      <c r="E505" t="s">
        <v>1671</v>
      </c>
      <c r="F505">
        <v>30</v>
      </c>
      <c r="G505" t="s">
        <v>3182</v>
      </c>
      <c r="H505" t="s">
        <v>1878</v>
      </c>
      <c r="I505" s="10">
        <v>40155</v>
      </c>
      <c r="J505">
        <v>32</v>
      </c>
      <c r="K505" t="s">
        <v>1677</v>
      </c>
    </row>
    <row r="506" spans="1:11" x14ac:dyDescent="0.3">
      <c r="A506">
        <v>505</v>
      </c>
      <c r="B506" t="s">
        <v>3183</v>
      </c>
      <c r="C506" t="s">
        <v>1791</v>
      </c>
      <c r="D506" t="s">
        <v>1683</v>
      </c>
      <c r="E506" t="s">
        <v>1671</v>
      </c>
      <c r="F506">
        <v>60</v>
      </c>
      <c r="G506" t="s">
        <v>3184</v>
      </c>
      <c r="H506" t="s">
        <v>3185</v>
      </c>
      <c r="I506" s="10">
        <v>40066</v>
      </c>
      <c r="J506">
        <v>57</v>
      </c>
      <c r="K506" t="s">
        <v>1721</v>
      </c>
    </row>
    <row r="507" spans="1:11" x14ac:dyDescent="0.3">
      <c r="A507">
        <v>506</v>
      </c>
      <c r="B507" t="s">
        <v>3186</v>
      </c>
      <c r="C507" t="s">
        <v>2489</v>
      </c>
      <c r="D507" t="s">
        <v>1670</v>
      </c>
      <c r="E507" t="s">
        <v>1671</v>
      </c>
      <c r="F507">
        <v>90</v>
      </c>
      <c r="G507" t="s">
        <v>3187</v>
      </c>
      <c r="H507" t="s">
        <v>139</v>
      </c>
      <c r="I507" s="10">
        <v>40023</v>
      </c>
      <c r="J507">
        <v>41</v>
      </c>
      <c r="K507" t="s">
        <v>1007</v>
      </c>
    </row>
    <row r="508" spans="1:11" x14ac:dyDescent="0.3">
      <c r="A508">
        <v>507</v>
      </c>
      <c r="B508" t="s">
        <v>3188</v>
      </c>
      <c r="C508" t="s">
        <v>2567</v>
      </c>
      <c r="D508" t="s">
        <v>1683</v>
      </c>
      <c r="E508" t="s">
        <v>1671</v>
      </c>
      <c r="F508">
        <v>60</v>
      </c>
      <c r="G508" t="s">
        <v>3189</v>
      </c>
      <c r="H508" t="s">
        <v>216</v>
      </c>
      <c r="I508" s="10">
        <v>39882</v>
      </c>
      <c r="J508">
        <v>35</v>
      </c>
      <c r="K508" t="s">
        <v>851</v>
      </c>
    </row>
    <row r="509" spans="1:11" x14ac:dyDescent="0.3">
      <c r="A509">
        <v>508</v>
      </c>
      <c r="B509" t="s">
        <v>2139</v>
      </c>
      <c r="C509" t="s">
        <v>3190</v>
      </c>
      <c r="D509" t="s">
        <v>1733</v>
      </c>
      <c r="E509" t="s">
        <v>1671</v>
      </c>
      <c r="F509">
        <v>90</v>
      </c>
      <c r="G509" t="s">
        <v>3191</v>
      </c>
      <c r="H509" t="s">
        <v>1160</v>
      </c>
      <c r="I509" s="10">
        <v>40258</v>
      </c>
      <c r="J509">
        <v>14</v>
      </c>
      <c r="K509" t="s">
        <v>1700</v>
      </c>
    </row>
    <row r="510" spans="1:11" x14ac:dyDescent="0.3">
      <c r="A510">
        <v>509</v>
      </c>
      <c r="B510" t="s">
        <v>3192</v>
      </c>
      <c r="C510" t="s">
        <v>3193</v>
      </c>
      <c r="D510" t="s">
        <v>1683</v>
      </c>
      <c r="E510" t="s">
        <v>1671</v>
      </c>
      <c r="F510">
        <v>90</v>
      </c>
      <c r="G510" t="s">
        <v>3194</v>
      </c>
      <c r="H510" t="s">
        <v>698</v>
      </c>
      <c r="I510" s="10">
        <v>40267</v>
      </c>
      <c r="J510">
        <v>43</v>
      </c>
      <c r="K510" t="s">
        <v>1700</v>
      </c>
    </row>
    <row r="511" spans="1:11" x14ac:dyDescent="0.3">
      <c r="A511">
        <v>510</v>
      </c>
      <c r="B511" t="s">
        <v>3195</v>
      </c>
      <c r="C511" t="s">
        <v>3196</v>
      </c>
      <c r="D511" t="s">
        <v>1683</v>
      </c>
      <c r="E511" t="s">
        <v>1671</v>
      </c>
      <c r="F511">
        <v>60</v>
      </c>
      <c r="G511" t="s">
        <v>3197</v>
      </c>
      <c r="H511" t="s">
        <v>1625</v>
      </c>
      <c r="I511" s="10">
        <v>39639</v>
      </c>
      <c r="J511">
        <v>53</v>
      </c>
      <c r="K511" t="s">
        <v>1772</v>
      </c>
    </row>
    <row r="512" spans="1:11" x14ac:dyDescent="0.3">
      <c r="A512">
        <v>511</v>
      </c>
      <c r="B512" t="s">
        <v>3198</v>
      </c>
      <c r="C512" t="s">
        <v>3067</v>
      </c>
      <c r="D512" t="s">
        <v>1670</v>
      </c>
      <c r="E512" t="s">
        <v>1671</v>
      </c>
      <c r="F512">
        <v>60</v>
      </c>
      <c r="G512" t="s">
        <v>3199</v>
      </c>
      <c r="H512" t="s">
        <v>735</v>
      </c>
      <c r="I512" s="10">
        <v>40242</v>
      </c>
      <c r="J512">
        <v>69</v>
      </c>
      <c r="K512" t="s">
        <v>1772</v>
      </c>
    </row>
    <row r="513" spans="1:11" x14ac:dyDescent="0.3">
      <c r="A513">
        <v>512</v>
      </c>
      <c r="B513" t="s">
        <v>3200</v>
      </c>
      <c r="C513" t="s">
        <v>3201</v>
      </c>
      <c r="D513" t="s">
        <v>1670</v>
      </c>
      <c r="E513" t="s">
        <v>1671</v>
      </c>
      <c r="F513">
        <v>60</v>
      </c>
      <c r="G513" t="s">
        <v>3202</v>
      </c>
      <c r="H513" t="s">
        <v>765</v>
      </c>
      <c r="I513" s="10">
        <v>40117</v>
      </c>
      <c r="J513">
        <v>94</v>
      </c>
      <c r="K513" t="s">
        <v>1692</v>
      </c>
    </row>
    <row r="514" spans="1:11" x14ac:dyDescent="0.3">
      <c r="A514">
        <v>513</v>
      </c>
      <c r="B514" t="s">
        <v>3203</v>
      </c>
      <c r="C514" t="s">
        <v>3204</v>
      </c>
      <c r="D514" t="s">
        <v>1683</v>
      </c>
      <c r="E514" t="s">
        <v>1671</v>
      </c>
      <c r="F514">
        <v>30</v>
      </c>
      <c r="G514" t="s">
        <v>3205</v>
      </c>
      <c r="H514" t="s">
        <v>591</v>
      </c>
      <c r="I514" s="10">
        <v>39736</v>
      </c>
      <c r="J514">
        <v>50</v>
      </c>
      <c r="K514" t="s">
        <v>1772</v>
      </c>
    </row>
    <row r="515" spans="1:11" x14ac:dyDescent="0.3">
      <c r="A515">
        <v>514</v>
      </c>
      <c r="B515" t="s">
        <v>3206</v>
      </c>
      <c r="C515" t="s">
        <v>3207</v>
      </c>
      <c r="D515" t="s">
        <v>1670</v>
      </c>
      <c r="E515" t="s">
        <v>1671</v>
      </c>
      <c r="F515">
        <v>60</v>
      </c>
      <c r="G515" t="s">
        <v>3208</v>
      </c>
      <c r="H515" t="s">
        <v>552</v>
      </c>
      <c r="I515" s="10">
        <v>39883</v>
      </c>
      <c r="J515">
        <v>2</v>
      </c>
      <c r="K515" t="s">
        <v>1700</v>
      </c>
    </row>
    <row r="516" spans="1:11" x14ac:dyDescent="0.3">
      <c r="A516">
        <v>515</v>
      </c>
      <c r="B516" t="s">
        <v>3209</v>
      </c>
      <c r="C516" t="s">
        <v>3210</v>
      </c>
      <c r="D516" t="s">
        <v>1670</v>
      </c>
      <c r="E516" t="s">
        <v>1671</v>
      </c>
      <c r="F516">
        <v>90</v>
      </c>
      <c r="G516" t="s">
        <v>2490</v>
      </c>
      <c r="H516" t="s">
        <v>144</v>
      </c>
      <c r="I516" s="10">
        <v>40454</v>
      </c>
      <c r="J516">
        <v>39</v>
      </c>
      <c r="K516" t="s">
        <v>1700</v>
      </c>
    </row>
    <row r="517" spans="1:11" x14ac:dyDescent="0.3">
      <c r="A517">
        <v>516</v>
      </c>
      <c r="B517" t="s">
        <v>3211</v>
      </c>
      <c r="C517" t="s">
        <v>3212</v>
      </c>
      <c r="D517" t="s">
        <v>1683</v>
      </c>
      <c r="E517" t="s">
        <v>1671</v>
      </c>
      <c r="F517">
        <v>30</v>
      </c>
      <c r="G517" t="s">
        <v>3213</v>
      </c>
      <c r="H517" t="s">
        <v>394</v>
      </c>
      <c r="I517" s="10">
        <v>39854</v>
      </c>
      <c r="J517">
        <v>91</v>
      </c>
      <c r="K517" t="s">
        <v>1673</v>
      </c>
    </row>
    <row r="518" spans="1:11" x14ac:dyDescent="0.3">
      <c r="A518">
        <v>517</v>
      </c>
      <c r="B518" t="s">
        <v>3214</v>
      </c>
      <c r="C518" t="s">
        <v>3215</v>
      </c>
      <c r="D518" t="s">
        <v>1683</v>
      </c>
      <c r="E518" t="s">
        <v>1671</v>
      </c>
      <c r="F518">
        <v>30</v>
      </c>
      <c r="G518" t="s">
        <v>3216</v>
      </c>
      <c r="H518" t="s">
        <v>287</v>
      </c>
      <c r="I518" s="10">
        <v>40449</v>
      </c>
      <c r="J518">
        <v>86</v>
      </c>
      <c r="K518" t="s">
        <v>851</v>
      </c>
    </row>
    <row r="519" spans="1:11" x14ac:dyDescent="0.3">
      <c r="A519">
        <v>518</v>
      </c>
      <c r="B519" t="s">
        <v>3217</v>
      </c>
      <c r="C519" t="s">
        <v>3218</v>
      </c>
      <c r="D519" t="s">
        <v>1670</v>
      </c>
      <c r="E519" t="s">
        <v>1671</v>
      </c>
      <c r="F519">
        <v>30</v>
      </c>
      <c r="G519" t="s">
        <v>3219</v>
      </c>
      <c r="H519" t="s">
        <v>761</v>
      </c>
      <c r="I519" s="10">
        <v>39481</v>
      </c>
      <c r="J519">
        <v>84</v>
      </c>
      <c r="K519" t="s">
        <v>851</v>
      </c>
    </row>
    <row r="520" spans="1:11" x14ac:dyDescent="0.3">
      <c r="A520">
        <v>519</v>
      </c>
      <c r="B520" t="s">
        <v>3220</v>
      </c>
      <c r="C520" t="s">
        <v>3221</v>
      </c>
      <c r="D520" t="s">
        <v>1670</v>
      </c>
      <c r="E520" t="s">
        <v>1829</v>
      </c>
      <c r="F520">
        <v>90</v>
      </c>
      <c r="G520" t="s">
        <v>3222</v>
      </c>
      <c r="H520" t="s">
        <v>1638</v>
      </c>
      <c r="I520" s="10">
        <v>39932</v>
      </c>
      <c r="J520">
        <v>55</v>
      </c>
      <c r="K520" t="s">
        <v>1692</v>
      </c>
    </row>
    <row r="521" spans="1:11" x14ac:dyDescent="0.3">
      <c r="A521">
        <v>520</v>
      </c>
      <c r="B521" t="s">
        <v>3223</v>
      </c>
      <c r="C521" t="s">
        <v>3224</v>
      </c>
      <c r="D521" t="s">
        <v>1683</v>
      </c>
      <c r="E521" t="s">
        <v>1671</v>
      </c>
      <c r="F521">
        <v>60</v>
      </c>
      <c r="G521" t="s">
        <v>3225</v>
      </c>
      <c r="H521" t="s">
        <v>1605</v>
      </c>
      <c r="I521" s="10">
        <v>40497</v>
      </c>
      <c r="J521">
        <v>73</v>
      </c>
      <c r="K521" t="s">
        <v>851</v>
      </c>
    </row>
    <row r="522" spans="1:11" x14ac:dyDescent="0.3">
      <c r="A522">
        <v>521</v>
      </c>
      <c r="B522" t="s">
        <v>3226</v>
      </c>
      <c r="C522" t="s">
        <v>3227</v>
      </c>
      <c r="D522" t="s">
        <v>1670</v>
      </c>
      <c r="E522" t="s">
        <v>1671</v>
      </c>
      <c r="F522">
        <v>60</v>
      </c>
      <c r="G522" t="s">
        <v>3228</v>
      </c>
      <c r="H522" t="s">
        <v>1652</v>
      </c>
      <c r="I522" s="10">
        <v>39673</v>
      </c>
      <c r="J522">
        <v>51</v>
      </c>
      <c r="K522" t="s">
        <v>851</v>
      </c>
    </row>
    <row r="523" spans="1:11" x14ac:dyDescent="0.3">
      <c r="A523">
        <v>522</v>
      </c>
      <c r="B523" t="s">
        <v>3229</v>
      </c>
      <c r="C523" t="s">
        <v>3230</v>
      </c>
      <c r="D523" t="s">
        <v>1670</v>
      </c>
      <c r="E523" t="s">
        <v>1671</v>
      </c>
      <c r="F523">
        <v>90</v>
      </c>
      <c r="G523" t="s">
        <v>3231</v>
      </c>
      <c r="H523" t="s">
        <v>450</v>
      </c>
      <c r="I523" s="10">
        <v>39984</v>
      </c>
      <c r="J523">
        <v>27</v>
      </c>
      <c r="K523" t="s">
        <v>1673</v>
      </c>
    </row>
    <row r="524" spans="1:11" x14ac:dyDescent="0.3">
      <c r="A524">
        <v>523</v>
      </c>
      <c r="B524" t="s">
        <v>3232</v>
      </c>
      <c r="C524" t="s">
        <v>3233</v>
      </c>
      <c r="D524" t="s">
        <v>1683</v>
      </c>
      <c r="E524" t="s">
        <v>1671</v>
      </c>
      <c r="F524">
        <v>90</v>
      </c>
      <c r="G524" t="s">
        <v>3234</v>
      </c>
      <c r="H524" t="s">
        <v>1606</v>
      </c>
      <c r="I524" s="10">
        <v>39686</v>
      </c>
      <c r="J524">
        <v>90</v>
      </c>
      <c r="K524" t="s">
        <v>1677</v>
      </c>
    </row>
    <row r="525" spans="1:11" x14ac:dyDescent="0.3">
      <c r="A525">
        <v>524</v>
      </c>
      <c r="B525" t="s">
        <v>3235</v>
      </c>
      <c r="C525" t="s">
        <v>2285</v>
      </c>
      <c r="D525" t="s">
        <v>1733</v>
      </c>
      <c r="E525" t="s">
        <v>1671</v>
      </c>
      <c r="F525">
        <v>60</v>
      </c>
      <c r="G525" t="s">
        <v>3236</v>
      </c>
      <c r="H525" t="s">
        <v>453</v>
      </c>
      <c r="I525" s="10">
        <v>40148</v>
      </c>
      <c r="J525">
        <v>10</v>
      </c>
      <c r="K525" t="s">
        <v>1696</v>
      </c>
    </row>
    <row r="526" spans="1:11" x14ac:dyDescent="0.3">
      <c r="A526">
        <v>525</v>
      </c>
      <c r="B526" t="s">
        <v>3237</v>
      </c>
      <c r="C526" t="s">
        <v>3238</v>
      </c>
      <c r="D526" t="s">
        <v>1733</v>
      </c>
      <c r="E526" t="s">
        <v>1671</v>
      </c>
      <c r="F526">
        <v>60</v>
      </c>
      <c r="G526" t="s">
        <v>3239</v>
      </c>
      <c r="H526" t="s">
        <v>580</v>
      </c>
      <c r="I526" s="10">
        <v>40375</v>
      </c>
      <c r="J526">
        <v>81</v>
      </c>
      <c r="K526" t="s">
        <v>1692</v>
      </c>
    </row>
    <row r="527" spans="1:11" x14ac:dyDescent="0.3">
      <c r="A527">
        <v>526</v>
      </c>
      <c r="B527" t="s">
        <v>1668</v>
      </c>
      <c r="C527" t="s">
        <v>3240</v>
      </c>
      <c r="D527" t="s">
        <v>1670</v>
      </c>
      <c r="E527" t="s">
        <v>1671</v>
      </c>
      <c r="F527">
        <v>30</v>
      </c>
      <c r="G527" t="s">
        <v>3241</v>
      </c>
      <c r="H527" t="s">
        <v>3242</v>
      </c>
      <c r="I527" s="10">
        <v>39741</v>
      </c>
      <c r="J527">
        <v>32</v>
      </c>
      <c r="K527" t="s">
        <v>1692</v>
      </c>
    </row>
    <row r="528" spans="1:11" x14ac:dyDescent="0.3">
      <c r="A528">
        <v>527</v>
      </c>
      <c r="B528" t="s">
        <v>3243</v>
      </c>
      <c r="C528" t="s">
        <v>1993</v>
      </c>
      <c r="D528" t="s">
        <v>1683</v>
      </c>
      <c r="E528" t="s">
        <v>1671</v>
      </c>
      <c r="F528">
        <v>90</v>
      </c>
      <c r="G528" t="s">
        <v>3244</v>
      </c>
      <c r="H528" t="s">
        <v>3245</v>
      </c>
      <c r="I528" s="10">
        <v>39574</v>
      </c>
      <c r="J528">
        <v>35</v>
      </c>
      <c r="K528" t="s">
        <v>851</v>
      </c>
    </row>
    <row r="529" spans="1:11" x14ac:dyDescent="0.3">
      <c r="A529">
        <v>528</v>
      </c>
      <c r="B529" t="s">
        <v>3246</v>
      </c>
      <c r="C529" t="s">
        <v>3247</v>
      </c>
      <c r="D529" t="s">
        <v>1683</v>
      </c>
      <c r="E529" t="s">
        <v>1671</v>
      </c>
      <c r="F529">
        <v>60</v>
      </c>
      <c r="G529" t="s">
        <v>3248</v>
      </c>
      <c r="H529" t="s">
        <v>686</v>
      </c>
      <c r="I529" s="10">
        <v>40006</v>
      </c>
      <c r="J529">
        <v>23</v>
      </c>
      <c r="K529" t="s">
        <v>1700</v>
      </c>
    </row>
    <row r="530" spans="1:11" x14ac:dyDescent="0.3">
      <c r="A530">
        <v>529</v>
      </c>
      <c r="B530" t="s">
        <v>3249</v>
      </c>
      <c r="C530" t="s">
        <v>2514</v>
      </c>
      <c r="D530" t="s">
        <v>1683</v>
      </c>
      <c r="E530" t="s">
        <v>1671</v>
      </c>
      <c r="F530">
        <v>60</v>
      </c>
      <c r="G530" t="s">
        <v>3250</v>
      </c>
      <c r="H530" t="s">
        <v>1630</v>
      </c>
      <c r="I530" s="10">
        <v>39719</v>
      </c>
      <c r="J530">
        <v>4</v>
      </c>
      <c r="K530" t="s">
        <v>1772</v>
      </c>
    </row>
    <row r="531" spans="1:11" x14ac:dyDescent="0.3">
      <c r="A531">
        <v>530</v>
      </c>
      <c r="B531" t="s">
        <v>3251</v>
      </c>
      <c r="C531" t="s">
        <v>2044</v>
      </c>
      <c r="D531" t="s">
        <v>1670</v>
      </c>
      <c r="E531" t="s">
        <v>1671</v>
      </c>
      <c r="F531">
        <v>30</v>
      </c>
      <c r="G531" t="s">
        <v>3252</v>
      </c>
      <c r="H531" t="s">
        <v>647</v>
      </c>
      <c r="I531" s="10">
        <v>39928</v>
      </c>
      <c r="J531">
        <v>27</v>
      </c>
      <c r="K531" t="s">
        <v>1696</v>
      </c>
    </row>
    <row r="532" spans="1:11" x14ac:dyDescent="0.3">
      <c r="A532">
        <v>531</v>
      </c>
      <c r="B532" t="s">
        <v>2252</v>
      </c>
      <c r="C532" t="s">
        <v>3253</v>
      </c>
      <c r="D532" t="s">
        <v>1670</v>
      </c>
      <c r="E532" t="s">
        <v>1671</v>
      </c>
      <c r="F532">
        <v>30</v>
      </c>
      <c r="G532" t="s">
        <v>3254</v>
      </c>
      <c r="H532" t="s">
        <v>697</v>
      </c>
      <c r="I532" s="10">
        <v>39955</v>
      </c>
      <c r="J532">
        <v>40</v>
      </c>
      <c r="K532" t="s">
        <v>1700</v>
      </c>
    </row>
    <row r="533" spans="1:11" x14ac:dyDescent="0.3">
      <c r="A533">
        <v>532</v>
      </c>
      <c r="B533" t="s">
        <v>3255</v>
      </c>
      <c r="C533" t="s">
        <v>3256</v>
      </c>
      <c r="D533" t="s">
        <v>1670</v>
      </c>
      <c r="E533" t="s">
        <v>1671</v>
      </c>
      <c r="F533">
        <v>90</v>
      </c>
      <c r="G533" t="s">
        <v>2701</v>
      </c>
      <c r="H533" t="s">
        <v>544</v>
      </c>
      <c r="I533" s="10">
        <v>40536</v>
      </c>
      <c r="J533">
        <v>34</v>
      </c>
      <c r="K533" t="s">
        <v>1007</v>
      </c>
    </row>
    <row r="534" spans="1:11" x14ac:dyDescent="0.3">
      <c r="A534">
        <v>533</v>
      </c>
      <c r="B534" t="s">
        <v>3257</v>
      </c>
      <c r="C534" t="s">
        <v>3258</v>
      </c>
      <c r="D534" t="s">
        <v>1670</v>
      </c>
      <c r="E534" t="s">
        <v>1671</v>
      </c>
      <c r="F534">
        <v>30</v>
      </c>
      <c r="G534" t="s">
        <v>3259</v>
      </c>
      <c r="H534" t="s">
        <v>1156</v>
      </c>
      <c r="I534" s="10">
        <v>39474</v>
      </c>
      <c r="J534">
        <v>83</v>
      </c>
      <c r="K534" t="s">
        <v>1696</v>
      </c>
    </row>
    <row r="535" spans="1:11" x14ac:dyDescent="0.3">
      <c r="A535">
        <v>534</v>
      </c>
      <c r="B535" t="s">
        <v>3260</v>
      </c>
      <c r="C535" t="s">
        <v>3261</v>
      </c>
      <c r="D535" t="s">
        <v>1683</v>
      </c>
      <c r="E535" t="s">
        <v>1671</v>
      </c>
      <c r="F535">
        <v>60</v>
      </c>
      <c r="G535" t="s">
        <v>3262</v>
      </c>
      <c r="H535" t="s">
        <v>268</v>
      </c>
      <c r="I535" s="10">
        <v>39612</v>
      </c>
      <c r="J535">
        <v>18</v>
      </c>
      <c r="K535" t="s">
        <v>1692</v>
      </c>
    </row>
    <row r="536" spans="1:11" x14ac:dyDescent="0.3">
      <c r="A536">
        <v>535</v>
      </c>
      <c r="B536" t="s">
        <v>3263</v>
      </c>
      <c r="C536" t="s">
        <v>3264</v>
      </c>
      <c r="D536" t="s">
        <v>1683</v>
      </c>
      <c r="E536" t="s">
        <v>1671</v>
      </c>
      <c r="F536">
        <v>60</v>
      </c>
      <c r="G536" t="s">
        <v>3265</v>
      </c>
      <c r="H536" t="s">
        <v>1616</v>
      </c>
      <c r="I536" s="10">
        <v>40037</v>
      </c>
      <c r="J536">
        <v>72</v>
      </c>
      <c r="K536" t="s">
        <v>851</v>
      </c>
    </row>
    <row r="537" spans="1:11" x14ac:dyDescent="0.3">
      <c r="A537">
        <v>536</v>
      </c>
      <c r="B537" t="s">
        <v>3266</v>
      </c>
      <c r="C537" t="s">
        <v>3267</v>
      </c>
      <c r="D537" t="s">
        <v>1719</v>
      </c>
      <c r="E537" t="s">
        <v>1671</v>
      </c>
      <c r="F537">
        <v>30</v>
      </c>
      <c r="G537" t="s">
        <v>3268</v>
      </c>
      <c r="H537" t="s">
        <v>2035</v>
      </c>
      <c r="I537" s="10">
        <v>39821</v>
      </c>
      <c r="J537">
        <v>19</v>
      </c>
      <c r="K537" t="s">
        <v>1692</v>
      </c>
    </row>
    <row r="538" spans="1:11" x14ac:dyDescent="0.3">
      <c r="A538">
        <v>537</v>
      </c>
      <c r="B538" t="s">
        <v>3269</v>
      </c>
      <c r="C538" t="s">
        <v>3270</v>
      </c>
      <c r="D538" t="s">
        <v>1670</v>
      </c>
      <c r="E538" t="s">
        <v>1671</v>
      </c>
      <c r="F538">
        <v>30</v>
      </c>
      <c r="G538" t="s">
        <v>3271</v>
      </c>
      <c r="H538" t="s">
        <v>167</v>
      </c>
      <c r="I538" s="10">
        <v>39990</v>
      </c>
      <c r="J538">
        <v>76</v>
      </c>
      <c r="K538" t="s">
        <v>1692</v>
      </c>
    </row>
    <row r="539" spans="1:11" x14ac:dyDescent="0.3">
      <c r="A539">
        <v>538</v>
      </c>
      <c r="B539" t="s">
        <v>3272</v>
      </c>
      <c r="C539" t="s">
        <v>3273</v>
      </c>
      <c r="D539" t="s">
        <v>1670</v>
      </c>
      <c r="E539" t="s">
        <v>1671</v>
      </c>
      <c r="F539">
        <v>30</v>
      </c>
      <c r="G539" t="s">
        <v>3274</v>
      </c>
      <c r="H539" t="s">
        <v>602</v>
      </c>
      <c r="I539" s="10">
        <v>39591</v>
      </c>
      <c r="J539">
        <v>36</v>
      </c>
      <c r="K539" t="s">
        <v>1772</v>
      </c>
    </row>
    <row r="540" spans="1:11" x14ac:dyDescent="0.3">
      <c r="A540">
        <v>539</v>
      </c>
      <c r="B540" t="s">
        <v>3275</v>
      </c>
      <c r="C540" t="s">
        <v>3276</v>
      </c>
      <c r="D540" t="s">
        <v>1670</v>
      </c>
      <c r="E540" t="s">
        <v>1671</v>
      </c>
      <c r="F540">
        <v>90</v>
      </c>
      <c r="G540" t="s">
        <v>3277</v>
      </c>
      <c r="H540" t="s">
        <v>802</v>
      </c>
      <c r="I540" s="10">
        <v>39527</v>
      </c>
      <c r="J540">
        <v>61</v>
      </c>
      <c r="K540" t="s">
        <v>1677</v>
      </c>
    </row>
    <row r="541" spans="1:11" x14ac:dyDescent="0.3">
      <c r="A541">
        <v>540</v>
      </c>
      <c r="B541" t="s">
        <v>3278</v>
      </c>
      <c r="C541" t="s">
        <v>3279</v>
      </c>
      <c r="D541" t="s">
        <v>1683</v>
      </c>
      <c r="E541" t="s">
        <v>1671</v>
      </c>
      <c r="F541">
        <v>60</v>
      </c>
      <c r="G541" t="s">
        <v>3280</v>
      </c>
      <c r="H541" t="s">
        <v>7</v>
      </c>
      <c r="I541" s="10">
        <v>39593</v>
      </c>
      <c r="J541">
        <v>53</v>
      </c>
      <c r="K541" t="s">
        <v>1696</v>
      </c>
    </row>
    <row r="542" spans="1:11" x14ac:dyDescent="0.3">
      <c r="A542">
        <v>541</v>
      </c>
      <c r="B542" t="s">
        <v>3281</v>
      </c>
      <c r="C542" t="s">
        <v>3282</v>
      </c>
      <c r="D542" t="s">
        <v>1683</v>
      </c>
      <c r="E542" t="s">
        <v>1671</v>
      </c>
      <c r="F542">
        <v>90</v>
      </c>
      <c r="G542" t="s">
        <v>3283</v>
      </c>
      <c r="H542" t="s">
        <v>705</v>
      </c>
      <c r="I542" s="10">
        <v>39644</v>
      </c>
      <c r="J542">
        <v>74</v>
      </c>
      <c r="K542" t="s">
        <v>1677</v>
      </c>
    </row>
    <row r="543" spans="1:11" x14ac:dyDescent="0.3">
      <c r="A543">
        <v>542</v>
      </c>
      <c r="B543" t="s">
        <v>3284</v>
      </c>
      <c r="C543" t="s">
        <v>3285</v>
      </c>
      <c r="D543" t="s">
        <v>1670</v>
      </c>
      <c r="E543" t="s">
        <v>1671</v>
      </c>
      <c r="F543">
        <v>30</v>
      </c>
      <c r="G543" t="s">
        <v>3286</v>
      </c>
      <c r="H543" t="s">
        <v>436</v>
      </c>
      <c r="I543" s="10">
        <v>39652</v>
      </c>
      <c r="J543">
        <v>88</v>
      </c>
      <c r="K543" t="s">
        <v>1677</v>
      </c>
    </row>
    <row r="544" spans="1:11" x14ac:dyDescent="0.3">
      <c r="A544">
        <v>543</v>
      </c>
      <c r="B544" t="s">
        <v>3287</v>
      </c>
      <c r="C544" t="s">
        <v>3288</v>
      </c>
      <c r="D544" t="s">
        <v>1670</v>
      </c>
      <c r="E544" t="s">
        <v>1671</v>
      </c>
      <c r="F544">
        <v>60</v>
      </c>
      <c r="G544" t="s">
        <v>3289</v>
      </c>
      <c r="H544" t="s">
        <v>1013</v>
      </c>
      <c r="I544" s="10">
        <v>40271</v>
      </c>
      <c r="J544">
        <v>53</v>
      </c>
      <c r="K544" t="s">
        <v>1696</v>
      </c>
    </row>
    <row r="545" spans="1:11" x14ac:dyDescent="0.3">
      <c r="A545">
        <v>544</v>
      </c>
      <c r="B545" t="s">
        <v>3290</v>
      </c>
      <c r="C545" t="s">
        <v>3291</v>
      </c>
      <c r="D545" t="s">
        <v>1683</v>
      </c>
      <c r="E545" t="s">
        <v>1671</v>
      </c>
      <c r="F545">
        <v>60</v>
      </c>
      <c r="G545" t="s">
        <v>3292</v>
      </c>
      <c r="H545" t="s">
        <v>1455</v>
      </c>
      <c r="I545" s="10">
        <v>40298</v>
      </c>
      <c r="J545">
        <v>65</v>
      </c>
      <c r="K545" t="s">
        <v>1696</v>
      </c>
    </row>
    <row r="546" spans="1:11" x14ac:dyDescent="0.3">
      <c r="A546">
        <v>545</v>
      </c>
      <c r="B546" t="s">
        <v>2747</v>
      </c>
      <c r="C546" t="s">
        <v>2805</v>
      </c>
      <c r="D546" t="s">
        <v>1946</v>
      </c>
      <c r="E546" t="s">
        <v>1671</v>
      </c>
      <c r="F546">
        <v>30</v>
      </c>
      <c r="G546" t="s">
        <v>3293</v>
      </c>
      <c r="H546" t="s">
        <v>790</v>
      </c>
      <c r="I546" s="10">
        <v>39778</v>
      </c>
      <c r="J546">
        <v>61</v>
      </c>
      <c r="K546" t="s">
        <v>1772</v>
      </c>
    </row>
    <row r="547" spans="1:11" x14ac:dyDescent="0.3">
      <c r="A547">
        <v>546</v>
      </c>
      <c r="B547" t="s">
        <v>3294</v>
      </c>
      <c r="C547" t="s">
        <v>3295</v>
      </c>
      <c r="D547" t="s">
        <v>1946</v>
      </c>
      <c r="E547" t="s">
        <v>1671</v>
      </c>
      <c r="F547">
        <v>90</v>
      </c>
      <c r="G547" t="s">
        <v>3187</v>
      </c>
      <c r="H547" t="s">
        <v>28</v>
      </c>
      <c r="I547" s="10">
        <v>40218</v>
      </c>
      <c r="J547">
        <v>11</v>
      </c>
      <c r="K547" t="s">
        <v>1707</v>
      </c>
    </row>
    <row r="548" spans="1:11" x14ac:dyDescent="0.3">
      <c r="A548">
        <v>547</v>
      </c>
      <c r="B548" t="s">
        <v>3296</v>
      </c>
      <c r="C548" t="s">
        <v>3297</v>
      </c>
      <c r="D548" t="s">
        <v>1683</v>
      </c>
      <c r="E548" t="s">
        <v>1671</v>
      </c>
      <c r="F548">
        <v>90</v>
      </c>
      <c r="G548" t="s">
        <v>3298</v>
      </c>
      <c r="H548" t="s">
        <v>762</v>
      </c>
      <c r="I548" s="10">
        <v>40230</v>
      </c>
      <c r="J548">
        <v>54</v>
      </c>
      <c r="K548" t="s">
        <v>851</v>
      </c>
    </row>
    <row r="549" spans="1:11" x14ac:dyDescent="0.3">
      <c r="A549">
        <v>548</v>
      </c>
      <c r="B549" t="s">
        <v>3299</v>
      </c>
      <c r="C549" t="s">
        <v>3300</v>
      </c>
      <c r="D549" t="s">
        <v>1733</v>
      </c>
      <c r="E549" t="s">
        <v>1671</v>
      </c>
      <c r="F549">
        <v>60</v>
      </c>
      <c r="G549" t="s">
        <v>3301</v>
      </c>
      <c r="H549" t="s">
        <v>2096</v>
      </c>
      <c r="I549" s="10">
        <v>39456</v>
      </c>
      <c r="J549">
        <v>83</v>
      </c>
      <c r="K549" t="s">
        <v>1772</v>
      </c>
    </row>
    <row r="550" spans="1:11" x14ac:dyDescent="0.3">
      <c r="A550">
        <v>549</v>
      </c>
      <c r="B550" t="s">
        <v>3302</v>
      </c>
      <c r="C550" t="s">
        <v>3303</v>
      </c>
      <c r="D550" t="s">
        <v>1683</v>
      </c>
      <c r="E550" t="s">
        <v>1671</v>
      </c>
      <c r="F550">
        <v>30</v>
      </c>
      <c r="G550" t="s">
        <v>3304</v>
      </c>
      <c r="H550" t="s">
        <v>351</v>
      </c>
      <c r="I550" s="10">
        <v>39766</v>
      </c>
      <c r="J550">
        <v>59</v>
      </c>
      <c r="K550" t="s">
        <v>1696</v>
      </c>
    </row>
    <row r="551" spans="1:11" x14ac:dyDescent="0.3">
      <c r="A551">
        <v>550</v>
      </c>
      <c r="B551" t="s">
        <v>3305</v>
      </c>
      <c r="C551" t="s">
        <v>2996</v>
      </c>
      <c r="D551" t="s">
        <v>1670</v>
      </c>
      <c r="E551" t="s">
        <v>1671</v>
      </c>
      <c r="F551">
        <v>30</v>
      </c>
      <c r="G551" t="s">
        <v>3306</v>
      </c>
      <c r="H551" t="s">
        <v>2180</v>
      </c>
      <c r="I551" s="10">
        <v>39602</v>
      </c>
      <c r="J551">
        <v>15</v>
      </c>
      <c r="K551" t="s">
        <v>1700</v>
      </c>
    </row>
    <row r="552" spans="1:11" x14ac:dyDescent="0.3">
      <c r="A552">
        <v>551</v>
      </c>
      <c r="B552" t="s">
        <v>3307</v>
      </c>
      <c r="C552" t="s">
        <v>3308</v>
      </c>
      <c r="D552" t="s">
        <v>1683</v>
      </c>
      <c r="E552" t="s">
        <v>1671</v>
      </c>
      <c r="F552">
        <v>30</v>
      </c>
      <c r="G552" t="s">
        <v>3309</v>
      </c>
      <c r="H552" t="s">
        <v>1637</v>
      </c>
      <c r="I552" s="10">
        <v>39503</v>
      </c>
      <c r="J552">
        <v>89</v>
      </c>
      <c r="K552" t="s">
        <v>1721</v>
      </c>
    </row>
    <row r="553" spans="1:11" x14ac:dyDescent="0.3">
      <c r="A553">
        <v>552</v>
      </c>
      <c r="B553" t="s">
        <v>3310</v>
      </c>
      <c r="C553" t="s">
        <v>3311</v>
      </c>
      <c r="D553" t="s">
        <v>1670</v>
      </c>
      <c r="E553" t="s">
        <v>1671</v>
      </c>
      <c r="F553">
        <v>60</v>
      </c>
      <c r="G553" t="s">
        <v>3312</v>
      </c>
      <c r="H553" t="s">
        <v>1467</v>
      </c>
      <c r="I553" s="10">
        <v>39875</v>
      </c>
      <c r="J553">
        <v>88</v>
      </c>
      <c r="K553" t="s">
        <v>1696</v>
      </c>
    </row>
    <row r="554" spans="1:11" x14ac:dyDescent="0.3">
      <c r="A554">
        <v>553</v>
      </c>
      <c r="B554" t="s">
        <v>3313</v>
      </c>
      <c r="C554" t="s">
        <v>3314</v>
      </c>
      <c r="D554" t="s">
        <v>1683</v>
      </c>
      <c r="E554" t="s">
        <v>1671</v>
      </c>
      <c r="F554">
        <v>90</v>
      </c>
      <c r="G554" t="s">
        <v>3315</v>
      </c>
      <c r="H554" t="s">
        <v>696</v>
      </c>
      <c r="I554" s="10">
        <v>39749</v>
      </c>
      <c r="J554">
        <v>78</v>
      </c>
      <c r="K554" t="s">
        <v>1673</v>
      </c>
    </row>
    <row r="555" spans="1:11" x14ac:dyDescent="0.3">
      <c r="A555">
        <v>554</v>
      </c>
      <c r="B555" t="s">
        <v>3316</v>
      </c>
      <c r="C555" t="s">
        <v>3317</v>
      </c>
      <c r="D555" t="s">
        <v>1670</v>
      </c>
      <c r="E555" t="s">
        <v>3318</v>
      </c>
      <c r="F555">
        <v>90</v>
      </c>
      <c r="G555" t="s">
        <v>3319</v>
      </c>
      <c r="H555" t="s">
        <v>328</v>
      </c>
      <c r="I555" s="10">
        <v>40042</v>
      </c>
      <c r="J555">
        <v>38</v>
      </c>
      <c r="K555" t="s">
        <v>1673</v>
      </c>
    </row>
    <row r="556" spans="1:11" x14ac:dyDescent="0.3">
      <c r="A556">
        <v>555</v>
      </c>
      <c r="B556" t="s">
        <v>3320</v>
      </c>
      <c r="C556" t="s">
        <v>3321</v>
      </c>
      <c r="D556" t="s">
        <v>1670</v>
      </c>
      <c r="E556" t="s">
        <v>1671</v>
      </c>
      <c r="F556">
        <v>60</v>
      </c>
      <c r="G556" t="s">
        <v>3322</v>
      </c>
      <c r="H556" t="s">
        <v>185</v>
      </c>
      <c r="I556" s="10">
        <v>39782</v>
      </c>
      <c r="J556">
        <v>44</v>
      </c>
      <c r="K556" t="s">
        <v>1677</v>
      </c>
    </row>
    <row r="557" spans="1:11" x14ac:dyDescent="0.3">
      <c r="A557">
        <v>556</v>
      </c>
      <c r="B557" t="s">
        <v>3323</v>
      </c>
      <c r="C557" t="s">
        <v>3324</v>
      </c>
      <c r="D557" t="s">
        <v>1670</v>
      </c>
      <c r="E557" t="s">
        <v>1671</v>
      </c>
      <c r="F557">
        <v>60</v>
      </c>
      <c r="G557" t="s">
        <v>3325</v>
      </c>
      <c r="H557" t="s">
        <v>699</v>
      </c>
      <c r="I557" s="10">
        <v>40342</v>
      </c>
      <c r="J557">
        <v>64</v>
      </c>
      <c r="K557" t="s">
        <v>1677</v>
      </c>
    </row>
    <row r="558" spans="1:11" x14ac:dyDescent="0.3">
      <c r="A558">
        <v>557</v>
      </c>
      <c r="B558" t="s">
        <v>3326</v>
      </c>
      <c r="C558" t="s">
        <v>3327</v>
      </c>
      <c r="D558" t="s">
        <v>1670</v>
      </c>
      <c r="E558" t="s">
        <v>1671</v>
      </c>
      <c r="F558">
        <v>90</v>
      </c>
      <c r="G558" t="s">
        <v>3328</v>
      </c>
      <c r="H558" t="s">
        <v>3329</v>
      </c>
      <c r="I558" s="10">
        <v>40093</v>
      </c>
      <c r="J558">
        <v>69</v>
      </c>
      <c r="K558" t="s">
        <v>851</v>
      </c>
    </row>
    <row r="559" spans="1:11" x14ac:dyDescent="0.3">
      <c r="A559">
        <v>558</v>
      </c>
      <c r="B559" t="s">
        <v>3330</v>
      </c>
      <c r="C559" t="s">
        <v>3331</v>
      </c>
      <c r="D559" t="s">
        <v>1670</v>
      </c>
      <c r="E559" t="s">
        <v>1671</v>
      </c>
      <c r="F559">
        <v>90</v>
      </c>
      <c r="G559" t="s">
        <v>3332</v>
      </c>
      <c r="H559" t="s">
        <v>83</v>
      </c>
      <c r="I559" s="10">
        <v>39475</v>
      </c>
      <c r="J559">
        <v>93</v>
      </c>
      <c r="K559" t="s">
        <v>1721</v>
      </c>
    </row>
    <row r="560" spans="1:11" x14ac:dyDescent="0.3">
      <c r="A560">
        <v>559</v>
      </c>
      <c r="B560" t="s">
        <v>3333</v>
      </c>
      <c r="C560" t="s">
        <v>2760</v>
      </c>
      <c r="D560" t="s">
        <v>1683</v>
      </c>
      <c r="E560" t="s">
        <v>1671</v>
      </c>
      <c r="F560">
        <v>30</v>
      </c>
      <c r="G560" t="s">
        <v>3334</v>
      </c>
      <c r="H560" t="s">
        <v>454</v>
      </c>
      <c r="I560" s="10">
        <v>40518</v>
      </c>
      <c r="J560">
        <v>19</v>
      </c>
      <c r="K560" t="s">
        <v>1677</v>
      </c>
    </row>
    <row r="561" spans="1:11" x14ac:dyDescent="0.3">
      <c r="A561">
        <v>560</v>
      </c>
      <c r="B561" t="s">
        <v>3335</v>
      </c>
      <c r="C561" t="s">
        <v>3336</v>
      </c>
      <c r="D561" t="s">
        <v>1733</v>
      </c>
      <c r="E561" t="s">
        <v>1671</v>
      </c>
      <c r="F561">
        <v>60</v>
      </c>
      <c r="G561" t="s">
        <v>3337</v>
      </c>
      <c r="H561" t="s">
        <v>288</v>
      </c>
      <c r="I561" s="10">
        <v>39453</v>
      </c>
      <c r="J561">
        <v>43</v>
      </c>
      <c r="K561" t="s">
        <v>1721</v>
      </c>
    </row>
    <row r="562" spans="1:11" x14ac:dyDescent="0.3">
      <c r="A562">
        <v>561</v>
      </c>
      <c r="B562" t="s">
        <v>3338</v>
      </c>
      <c r="C562" t="s">
        <v>2444</v>
      </c>
      <c r="D562" t="s">
        <v>1683</v>
      </c>
      <c r="E562" t="s">
        <v>1671</v>
      </c>
      <c r="F562">
        <v>90</v>
      </c>
      <c r="G562" t="s">
        <v>1890</v>
      </c>
      <c r="H562" t="s">
        <v>1040</v>
      </c>
      <c r="I562" s="10">
        <v>39743</v>
      </c>
      <c r="J562">
        <v>70</v>
      </c>
      <c r="K562" t="s">
        <v>1677</v>
      </c>
    </row>
    <row r="563" spans="1:11" x14ac:dyDescent="0.3">
      <c r="A563">
        <v>562</v>
      </c>
      <c r="B563" t="s">
        <v>3339</v>
      </c>
      <c r="C563" t="s">
        <v>3340</v>
      </c>
      <c r="D563" t="s">
        <v>1733</v>
      </c>
      <c r="E563" t="s">
        <v>1671</v>
      </c>
      <c r="F563">
        <v>60</v>
      </c>
      <c r="G563" t="s">
        <v>3341</v>
      </c>
      <c r="H563" t="s">
        <v>3342</v>
      </c>
      <c r="I563" s="10">
        <v>39760</v>
      </c>
      <c r="J563">
        <v>24</v>
      </c>
      <c r="K563" t="s">
        <v>1707</v>
      </c>
    </row>
    <row r="564" spans="1:11" x14ac:dyDescent="0.3">
      <c r="A564">
        <v>563</v>
      </c>
      <c r="B564" t="s">
        <v>3343</v>
      </c>
      <c r="C564" t="s">
        <v>3344</v>
      </c>
      <c r="D564" t="s">
        <v>1683</v>
      </c>
      <c r="E564" t="s">
        <v>1671</v>
      </c>
      <c r="F564">
        <v>30</v>
      </c>
      <c r="G564" t="s">
        <v>3345</v>
      </c>
      <c r="H564" t="s">
        <v>1640</v>
      </c>
      <c r="I564" s="10">
        <v>39464</v>
      </c>
      <c r="J564">
        <v>78</v>
      </c>
      <c r="K564" t="s">
        <v>1707</v>
      </c>
    </row>
    <row r="565" spans="1:11" x14ac:dyDescent="0.3">
      <c r="A565">
        <v>564</v>
      </c>
      <c r="B565" t="s">
        <v>3346</v>
      </c>
      <c r="C565" t="s">
        <v>3347</v>
      </c>
      <c r="D565" t="s">
        <v>1683</v>
      </c>
      <c r="E565" t="s">
        <v>1671</v>
      </c>
      <c r="F565">
        <v>30</v>
      </c>
      <c r="G565" t="s">
        <v>3348</v>
      </c>
      <c r="H565" t="s">
        <v>183</v>
      </c>
      <c r="I565" s="10">
        <v>39455</v>
      </c>
      <c r="J565">
        <v>62</v>
      </c>
      <c r="K565" t="s">
        <v>1707</v>
      </c>
    </row>
    <row r="566" spans="1:11" x14ac:dyDescent="0.3">
      <c r="A566">
        <v>565</v>
      </c>
      <c r="B566" t="s">
        <v>3349</v>
      </c>
      <c r="C566" t="s">
        <v>3350</v>
      </c>
      <c r="D566" t="s">
        <v>1670</v>
      </c>
      <c r="E566" t="s">
        <v>1671</v>
      </c>
      <c r="F566">
        <v>60</v>
      </c>
      <c r="G566" t="s">
        <v>3351</v>
      </c>
      <c r="H566" t="s">
        <v>3054</v>
      </c>
      <c r="I566" s="10">
        <v>40057</v>
      </c>
      <c r="J566">
        <v>60</v>
      </c>
      <c r="K566" t="s">
        <v>1707</v>
      </c>
    </row>
    <row r="567" spans="1:11" x14ac:dyDescent="0.3">
      <c r="A567">
        <v>566</v>
      </c>
      <c r="B567" t="s">
        <v>3352</v>
      </c>
      <c r="C567" t="s">
        <v>3353</v>
      </c>
      <c r="D567" t="s">
        <v>1670</v>
      </c>
      <c r="E567" t="s">
        <v>1671</v>
      </c>
      <c r="F567">
        <v>60</v>
      </c>
      <c r="G567" t="s">
        <v>3354</v>
      </c>
      <c r="H567" t="s">
        <v>1622</v>
      </c>
      <c r="I567" s="10">
        <v>39556</v>
      </c>
      <c r="J567">
        <v>47</v>
      </c>
      <c r="K567" t="s">
        <v>1007</v>
      </c>
    </row>
    <row r="568" spans="1:11" x14ac:dyDescent="0.3">
      <c r="A568">
        <v>567</v>
      </c>
      <c r="B568" t="s">
        <v>3355</v>
      </c>
      <c r="C568" t="s">
        <v>3356</v>
      </c>
      <c r="D568" t="s">
        <v>1670</v>
      </c>
      <c r="E568" t="s">
        <v>1671</v>
      </c>
      <c r="F568">
        <v>60</v>
      </c>
      <c r="G568" t="s">
        <v>3357</v>
      </c>
      <c r="H568" t="s">
        <v>411</v>
      </c>
      <c r="I568" s="10">
        <v>39803</v>
      </c>
      <c r="J568">
        <v>3</v>
      </c>
      <c r="K568" t="s">
        <v>1700</v>
      </c>
    </row>
    <row r="569" spans="1:11" x14ac:dyDescent="0.3">
      <c r="A569">
        <v>568</v>
      </c>
      <c r="B569" t="s">
        <v>3358</v>
      </c>
      <c r="C569" t="s">
        <v>3359</v>
      </c>
      <c r="D569" t="s">
        <v>1670</v>
      </c>
      <c r="E569" t="s">
        <v>1671</v>
      </c>
      <c r="F569">
        <v>90</v>
      </c>
      <c r="G569" t="s">
        <v>3360</v>
      </c>
      <c r="H569" t="s">
        <v>3361</v>
      </c>
      <c r="I569" s="10">
        <v>40212</v>
      </c>
      <c r="J569">
        <v>7</v>
      </c>
      <c r="K569" t="s">
        <v>1721</v>
      </c>
    </row>
    <row r="570" spans="1:11" x14ac:dyDescent="0.3">
      <c r="A570">
        <v>569</v>
      </c>
      <c r="B570" t="s">
        <v>3362</v>
      </c>
      <c r="C570" t="s">
        <v>3363</v>
      </c>
      <c r="D570" t="s">
        <v>1733</v>
      </c>
      <c r="E570" t="s">
        <v>1671</v>
      </c>
      <c r="F570">
        <v>30</v>
      </c>
      <c r="G570" t="s">
        <v>3364</v>
      </c>
      <c r="H570" t="s">
        <v>535</v>
      </c>
      <c r="I570" s="10">
        <v>39876</v>
      </c>
      <c r="J570">
        <v>6</v>
      </c>
      <c r="K570" t="s">
        <v>1700</v>
      </c>
    </row>
    <row r="571" spans="1:11" x14ac:dyDescent="0.3">
      <c r="A571">
        <v>570</v>
      </c>
      <c r="B571" t="s">
        <v>3365</v>
      </c>
      <c r="C571" t="s">
        <v>2378</v>
      </c>
      <c r="D571" t="s">
        <v>1683</v>
      </c>
      <c r="E571" t="s">
        <v>1671</v>
      </c>
      <c r="F571">
        <v>60</v>
      </c>
      <c r="G571" t="s">
        <v>3366</v>
      </c>
      <c r="H571" t="s">
        <v>2785</v>
      </c>
      <c r="I571" s="10">
        <v>40345</v>
      </c>
      <c r="J571">
        <v>5</v>
      </c>
      <c r="K571" t="s">
        <v>1700</v>
      </c>
    </row>
    <row r="572" spans="1:11" x14ac:dyDescent="0.3">
      <c r="A572">
        <v>571</v>
      </c>
      <c r="B572" t="s">
        <v>2135</v>
      </c>
      <c r="C572" t="s">
        <v>2025</v>
      </c>
      <c r="D572" t="s">
        <v>1670</v>
      </c>
      <c r="E572" t="s">
        <v>1671</v>
      </c>
      <c r="F572">
        <v>60</v>
      </c>
      <c r="G572" t="s">
        <v>3367</v>
      </c>
      <c r="H572" t="s">
        <v>2917</v>
      </c>
      <c r="I572" s="10">
        <v>39733</v>
      </c>
      <c r="J572">
        <v>34</v>
      </c>
      <c r="K572" t="s">
        <v>1677</v>
      </c>
    </row>
    <row r="573" spans="1:11" x14ac:dyDescent="0.3">
      <c r="A573">
        <v>572</v>
      </c>
      <c r="B573" t="s">
        <v>3368</v>
      </c>
      <c r="C573" t="s">
        <v>3369</v>
      </c>
      <c r="D573" t="s">
        <v>1670</v>
      </c>
      <c r="E573" t="s">
        <v>1671</v>
      </c>
      <c r="F573">
        <v>60</v>
      </c>
      <c r="G573" t="s">
        <v>3370</v>
      </c>
      <c r="H573" t="s">
        <v>1600</v>
      </c>
      <c r="I573" s="10">
        <v>39755</v>
      </c>
      <c r="J573">
        <v>66</v>
      </c>
      <c r="K573" t="s">
        <v>851</v>
      </c>
    </row>
    <row r="574" spans="1:11" x14ac:dyDescent="0.3">
      <c r="A574">
        <v>573</v>
      </c>
      <c r="B574" t="s">
        <v>3371</v>
      </c>
      <c r="C574" t="s">
        <v>3372</v>
      </c>
      <c r="D574" t="s">
        <v>1683</v>
      </c>
      <c r="E574" t="s">
        <v>1671</v>
      </c>
      <c r="F574">
        <v>30</v>
      </c>
      <c r="G574" t="s">
        <v>3373</v>
      </c>
      <c r="H574" t="s">
        <v>3374</v>
      </c>
      <c r="I574" s="10">
        <v>40456</v>
      </c>
      <c r="J574">
        <v>13</v>
      </c>
      <c r="K574" t="s">
        <v>1721</v>
      </c>
    </row>
    <row r="575" spans="1:11" x14ac:dyDescent="0.3">
      <c r="A575">
        <v>574</v>
      </c>
      <c r="B575" t="s">
        <v>3375</v>
      </c>
      <c r="C575" t="s">
        <v>3227</v>
      </c>
      <c r="D575" t="s">
        <v>1670</v>
      </c>
      <c r="E575" t="s">
        <v>1671</v>
      </c>
      <c r="F575">
        <v>60</v>
      </c>
      <c r="G575" t="s">
        <v>3376</v>
      </c>
      <c r="H575" t="s">
        <v>2555</v>
      </c>
      <c r="I575" s="10">
        <v>40407</v>
      </c>
      <c r="J575">
        <v>20</v>
      </c>
      <c r="K575" t="s">
        <v>1696</v>
      </c>
    </row>
    <row r="576" spans="1:11" x14ac:dyDescent="0.3">
      <c r="A576">
        <v>575</v>
      </c>
      <c r="B576" t="s">
        <v>3377</v>
      </c>
      <c r="C576" t="s">
        <v>3378</v>
      </c>
      <c r="D576" t="s">
        <v>1683</v>
      </c>
      <c r="E576" t="s">
        <v>1671</v>
      </c>
      <c r="F576">
        <v>30</v>
      </c>
      <c r="G576" t="s">
        <v>3379</v>
      </c>
      <c r="H576" t="s">
        <v>3380</v>
      </c>
      <c r="I576" s="10">
        <v>39595</v>
      </c>
      <c r="J576">
        <v>30</v>
      </c>
      <c r="K576" t="s">
        <v>1696</v>
      </c>
    </row>
    <row r="577" spans="1:11" x14ac:dyDescent="0.3">
      <c r="A577">
        <v>576</v>
      </c>
      <c r="B577" t="s">
        <v>3381</v>
      </c>
      <c r="C577" t="s">
        <v>3382</v>
      </c>
      <c r="D577" t="s">
        <v>1683</v>
      </c>
      <c r="E577" t="s">
        <v>1671</v>
      </c>
      <c r="F577">
        <v>90</v>
      </c>
      <c r="G577" t="s">
        <v>3383</v>
      </c>
      <c r="H577" t="s">
        <v>2481</v>
      </c>
      <c r="I577" s="10">
        <v>40314</v>
      </c>
      <c r="J577">
        <v>80</v>
      </c>
      <c r="K577" t="s">
        <v>1700</v>
      </c>
    </row>
    <row r="578" spans="1:11" x14ac:dyDescent="0.3">
      <c r="A578">
        <v>577</v>
      </c>
      <c r="B578" t="s">
        <v>3384</v>
      </c>
      <c r="C578" t="s">
        <v>3218</v>
      </c>
      <c r="D578" t="s">
        <v>1683</v>
      </c>
      <c r="E578" t="s">
        <v>1671</v>
      </c>
      <c r="F578">
        <v>30</v>
      </c>
      <c r="G578" t="s">
        <v>3385</v>
      </c>
      <c r="H578" t="s">
        <v>1796</v>
      </c>
      <c r="I578" s="10">
        <v>40537</v>
      </c>
      <c r="J578">
        <v>76</v>
      </c>
      <c r="K578" t="s">
        <v>1721</v>
      </c>
    </row>
    <row r="579" spans="1:11" x14ac:dyDescent="0.3">
      <c r="A579">
        <v>578</v>
      </c>
      <c r="B579" t="s">
        <v>3386</v>
      </c>
      <c r="C579" t="s">
        <v>3048</v>
      </c>
      <c r="D579" t="s">
        <v>1683</v>
      </c>
      <c r="E579" t="s">
        <v>1671</v>
      </c>
      <c r="F579">
        <v>60</v>
      </c>
      <c r="G579" t="s">
        <v>3387</v>
      </c>
      <c r="H579" t="s">
        <v>3050</v>
      </c>
      <c r="I579" s="10">
        <v>39754</v>
      </c>
      <c r="J579">
        <v>39</v>
      </c>
      <c r="K579" t="s">
        <v>1692</v>
      </c>
    </row>
    <row r="580" spans="1:11" x14ac:dyDescent="0.3">
      <c r="A580">
        <v>579</v>
      </c>
      <c r="B580" t="s">
        <v>3388</v>
      </c>
      <c r="C580" t="s">
        <v>3389</v>
      </c>
      <c r="D580" t="s">
        <v>1733</v>
      </c>
      <c r="E580" t="s">
        <v>1671</v>
      </c>
      <c r="F580">
        <v>90</v>
      </c>
      <c r="G580" t="s">
        <v>3390</v>
      </c>
      <c r="H580" t="s">
        <v>2035</v>
      </c>
      <c r="I580" s="10">
        <v>40226</v>
      </c>
      <c r="J580">
        <v>10</v>
      </c>
      <c r="K580" t="s">
        <v>1673</v>
      </c>
    </row>
    <row r="581" spans="1:11" x14ac:dyDescent="0.3">
      <c r="A581">
        <v>580</v>
      </c>
      <c r="B581" t="s">
        <v>3391</v>
      </c>
      <c r="C581" t="s">
        <v>3392</v>
      </c>
      <c r="D581" t="s">
        <v>1683</v>
      </c>
      <c r="E581" t="s">
        <v>1671</v>
      </c>
      <c r="F581">
        <v>30</v>
      </c>
      <c r="G581" t="s">
        <v>3393</v>
      </c>
      <c r="H581" t="s">
        <v>2516</v>
      </c>
      <c r="I581" s="10">
        <v>40090</v>
      </c>
      <c r="J581">
        <v>91</v>
      </c>
      <c r="K581" t="s">
        <v>1673</v>
      </c>
    </row>
    <row r="582" spans="1:11" x14ac:dyDescent="0.3">
      <c r="A582">
        <v>581</v>
      </c>
      <c r="B582" t="s">
        <v>3394</v>
      </c>
      <c r="C582" t="s">
        <v>2388</v>
      </c>
      <c r="D582" t="s">
        <v>1683</v>
      </c>
      <c r="E582" t="s">
        <v>1671</v>
      </c>
      <c r="F582">
        <v>90</v>
      </c>
      <c r="G582" t="s">
        <v>3395</v>
      </c>
      <c r="H582" t="s">
        <v>3396</v>
      </c>
      <c r="I582" s="10">
        <v>40175</v>
      </c>
      <c r="J582">
        <v>33</v>
      </c>
      <c r="K582" t="s">
        <v>1772</v>
      </c>
    </row>
    <row r="583" spans="1:11" x14ac:dyDescent="0.3">
      <c r="A583">
        <v>582</v>
      </c>
      <c r="B583" t="s">
        <v>3397</v>
      </c>
      <c r="C583" t="s">
        <v>3398</v>
      </c>
      <c r="D583" t="s">
        <v>1683</v>
      </c>
      <c r="E583" t="s">
        <v>1671</v>
      </c>
      <c r="F583">
        <v>30</v>
      </c>
      <c r="G583" t="s">
        <v>3399</v>
      </c>
      <c r="H583" t="s">
        <v>643</v>
      </c>
      <c r="I583" s="10">
        <v>39575</v>
      </c>
      <c r="J583">
        <v>85</v>
      </c>
      <c r="K583" t="s">
        <v>1700</v>
      </c>
    </row>
    <row r="584" spans="1:11" x14ac:dyDescent="0.3">
      <c r="A584">
        <v>583</v>
      </c>
      <c r="B584" t="s">
        <v>3400</v>
      </c>
      <c r="C584" t="s">
        <v>3401</v>
      </c>
      <c r="D584" t="s">
        <v>1683</v>
      </c>
      <c r="E584" t="s">
        <v>1671</v>
      </c>
      <c r="F584">
        <v>30</v>
      </c>
      <c r="G584" t="s">
        <v>3402</v>
      </c>
      <c r="H584" t="s">
        <v>18</v>
      </c>
      <c r="I584" s="10">
        <v>40217</v>
      </c>
      <c r="J584">
        <v>11</v>
      </c>
      <c r="K584" t="s">
        <v>1696</v>
      </c>
    </row>
    <row r="585" spans="1:11" x14ac:dyDescent="0.3">
      <c r="A585">
        <v>584</v>
      </c>
      <c r="B585" t="s">
        <v>3403</v>
      </c>
      <c r="C585" t="s">
        <v>3404</v>
      </c>
      <c r="D585" t="s">
        <v>1683</v>
      </c>
      <c r="E585" t="s">
        <v>1671</v>
      </c>
      <c r="F585">
        <v>60</v>
      </c>
      <c r="G585" t="s">
        <v>3405</v>
      </c>
      <c r="H585" t="s">
        <v>1159</v>
      </c>
      <c r="I585" s="10">
        <v>40388</v>
      </c>
      <c r="J585">
        <v>93</v>
      </c>
      <c r="K585" t="s">
        <v>1673</v>
      </c>
    </row>
    <row r="586" spans="1:11" x14ac:dyDescent="0.3">
      <c r="A586">
        <v>585</v>
      </c>
      <c r="B586" t="s">
        <v>3406</v>
      </c>
      <c r="C586" t="s">
        <v>3407</v>
      </c>
      <c r="D586" t="s">
        <v>1670</v>
      </c>
      <c r="E586" t="s">
        <v>1671</v>
      </c>
      <c r="F586">
        <v>30</v>
      </c>
      <c r="G586" t="s">
        <v>3408</v>
      </c>
      <c r="H586" t="s">
        <v>3409</v>
      </c>
      <c r="I586" s="10">
        <v>40199</v>
      </c>
      <c r="J586">
        <v>4</v>
      </c>
      <c r="K586" t="s">
        <v>1772</v>
      </c>
    </row>
    <row r="587" spans="1:11" x14ac:dyDescent="0.3">
      <c r="A587">
        <v>586</v>
      </c>
      <c r="B587" t="s">
        <v>3410</v>
      </c>
      <c r="C587" t="s">
        <v>1803</v>
      </c>
      <c r="D587" t="s">
        <v>1683</v>
      </c>
      <c r="E587" t="s">
        <v>1671</v>
      </c>
      <c r="F587">
        <v>90</v>
      </c>
      <c r="G587" t="s">
        <v>3411</v>
      </c>
      <c r="H587" t="s">
        <v>276</v>
      </c>
      <c r="I587" s="10">
        <v>39506</v>
      </c>
      <c r="J587">
        <v>11</v>
      </c>
      <c r="K587" t="s">
        <v>1673</v>
      </c>
    </row>
    <row r="588" spans="1:11" x14ac:dyDescent="0.3">
      <c r="A588">
        <v>587</v>
      </c>
      <c r="B588" t="s">
        <v>3410</v>
      </c>
      <c r="C588" t="s">
        <v>3412</v>
      </c>
      <c r="D588" t="s">
        <v>1670</v>
      </c>
      <c r="E588" t="s">
        <v>1671</v>
      </c>
      <c r="F588">
        <v>90</v>
      </c>
      <c r="G588" t="s">
        <v>3413</v>
      </c>
      <c r="H588" t="s">
        <v>80</v>
      </c>
      <c r="I588" s="10">
        <v>39756</v>
      </c>
      <c r="J588">
        <v>30</v>
      </c>
      <c r="K588" t="s">
        <v>1677</v>
      </c>
    </row>
    <row r="589" spans="1:11" x14ac:dyDescent="0.3">
      <c r="A589">
        <v>588</v>
      </c>
      <c r="B589" t="s">
        <v>2361</v>
      </c>
      <c r="C589" t="s">
        <v>3414</v>
      </c>
      <c r="D589" t="s">
        <v>1683</v>
      </c>
      <c r="E589" t="s">
        <v>1671</v>
      </c>
      <c r="F589">
        <v>60</v>
      </c>
      <c r="G589" t="s">
        <v>3415</v>
      </c>
      <c r="H589" t="s">
        <v>699</v>
      </c>
      <c r="I589" s="10">
        <v>39582</v>
      </c>
      <c r="J589">
        <v>79</v>
      </c>
      <c r="K589" t="s">
        <v>1007</v>
      </c>
    </row>
    <row r="590" spans="1:11" x14ac:dyDescent="0.3">
      <c r="A590">
        <v>589</v>
      </c>
      <c r="B590" t="s">
        <v>3416</v>
      </c>
      <c r="C590" t="s">
        <v>3417</v>
      </c>
      <c r="D590" t="s">
        <v>1683</v>
      </c>
      <c r="E590" t="s">
        <v>1671</v>
      </c>
      <c r="F590">
        <v>60</v>
      </c>
      <c r="G590" t="s">
        <v>3418</v>
      </c>
      <c r="H590" t="s">
        <v>437</v>
      </c>
      <c r="I590" s="10">
        <v>39466</v>
      </c>
      <c r="J590">
        <v>51</v>
      </c>
      <c r="K590" t="s">
        <v>1696</v>
      </c>
    </row>
    <row r="591" spans="1:11" x14ac:dyDescent="0.3">
      <c r="A591">
        <v>590</v>
      </c>
      <c r="B591" t="s">
        <v>3419</v>
      </c>
      <c r="C591" t="s">
        <v>3420</v>
      </c>
      <c r="D591" t="s">
        <v>1683</v>
      </c>
      <c r="E591" t="s">
        <v>1671</v>
      </c>
      <c r="F591">
        <v>30</v>
      </c>
      <c r="G591" t="s">
        <v>3421</v>
      </c>
      <c r="H591" t="s">
        <v>3422</v>
      </c>
      <c r="I591" s="10">
        <v>40361</v>
      </c>
      <c r="J591">
        <v>40</v>
      </c>
      <c r="K591" t="s">
        <v>1721</v>
      </c>
    </row>
    <row r="592" spans="1:11" x14ac:dyDescent="0.3">
      <c r="A592">
        <v>591</v>
      </c>
      <c r="B592" t="s">
        <v>3423</v>
      </c>
      <c r="C592" t="s">
        <v>3424</v>
      </c>
      <c r="D592" t="s">
        <v>1683</v>
      </c>
      <c r="E592" t="s">
        <v>1671</v>
      </c>
      <c r="F592">
        <v>30</v>
      </c>
      <c r="G592" t="s">
        <v>3425</v>
      </c>
      <c r="H592" t="s">
        <v>280</v>
      </c>
      <c r="I592" s="10">
        <v>40072</v>
      </c>
      <c r="J592">
        <v>82</v>
      </c>
      <c r="K592" t="s">
        <v>1700</v>
      </c>
    </row>
    <row r="593" spans="1:11" x14ac:dyDescent="0.3">
      <c r="A593">
        <v>592</v>
      </c>
      <c r="B593" t="s">
        <v>3426</v>
      </c>
      <c r="C593" t="s">
        <v>3427</v>
      </c>
      <c r="D593" t="s">
        <v>1670</v>
      </c>
      <c r="E593" t="s">
        <v>1671</v>
      </c>
      <c r="F593">
        <v>90</v>
      </c>
      <c r="G593" t="s">
        <v>3428</v>
      </c>
      <c r="H593" t="s">
        <v>413</v>
      </c>
      <c r="I593" s="10">
        <v>40242</v>
      </c>
      <c r="J593">
        <v>97</v>
      </c>
      <c r="K593" t="s">
        <v>1673</v>
      </c>
    </row>
    <row r="594" spans="1:11" x14ac:dyDescent="0.3">
      <c r="A594">
        <v>593</v>
      </c>
      <c r="B594" t="s">
        <v>3429</v>
      </c>
      <c r="C594" t="s">
        <v>3430</v>
      </c>
      <c r="D594" t="s">
        <v>1683</v>
      </c>
      <c r="E594" t="s">
        <v>1671</v>
      </c>
      <c r="F594">
        <v>30</v>
      </c>
      <c r="G594" t="s">
        <v>3431</v>
      </c>
      <c r="H594" t="s">
        <v>1243</v>
      </c>
      <c r="I594" s="10">
        <v>39798</v>
      </c>
      <c r="J594">
        <v>28</v>
      </c>
      <c r="K594" t="s">
        <v>1677</v>
      </c>
    </row>
    <row r="595" spans="1:11" x14ac:dyDescent="0.3">
      <c r="A595">
        <v>594</v>
      </c>
      <c r="B595" t="s">
        <v>3432</v>
      </c>
      <c r="C595" t="s">
        <v>2835</v>
      </c>
      <c r="D595" t="s">
        <v>1683</v>
      </c>
      <c r="E595" t="s">
        <v>1671</v>
      </c>
      <c r="F595">
        <v>90</v>
      </c>
      <c r="G595" t="s">
        <v>3433</v>
      </c>
      <c r="H595" t="s">
        <v>3434</v>
      </c>
      <c r="I595" s="10">
        <v>40300</v>
      </c>
      <c r="J595">
        <v>28</v>
      </c>
      <c r="K595" t="s">
        <v>1700</v>
      </c>
    </row>
    <row r="596" spans="1:11" x14ac:dyDescent="0.3">
      <c r="A596">
        <v>595</v>
      </c>
      <c r="B596" t="s">
        <v>3435</v>
      </c>
      <c r="C596" t="s">
        <v>3436</v>
      </c>
      <c r="D596" t="s">
        <v>1683</v>
      </c>
      <c r="E596" t="s">
        <v>1671</v>
      </c>
      <c r="F596">
        <v>60</v>
      </c>
      <c r="G596" t="s">
        <v>3437</v>
      </c>
      <c r="H596" t="s">
        <v>646</v>
      </c>
      <c r="I596" s="10">
        <v>39604</v>
      </c>
      <c r="J596">
        <v>45</v>
      </c>
      <c r="K596" t="s">
        <v>1673</v>
      </c>
    </row>
    <row r="597" spans="1:11" x14ac:dyDescent="0.3">
      <c r="A597">
        <v>596</v>
      </c>
      <c r="B597" t="s">
        <v>3438</v>
      </c>
      <c r="C597" t="s">
        <v>2202</v>
      </c>
      <c r="D597" t="s">
        <v>1670</v>
      </c>
      <c r="E597" t="s">
        <v>1671</v>
      </c>
      <c r="F597">
        <v>90</v>
      </c>
      <c r="G597" t="s">
        <v>3439</v>
      </c>
      <c r="H597" t="s">
        <v>1605</v>
      </c>
      <c r="I597" s="10">
        <v>39819</v>
      </c>
      <c r="J597">
        <v>94</v>
      </c>
      <c r="K597" t="s">
        <v>1707</v>
      </c>
    </row>
    <row r="598" spans="1:11" x14ac:dyDescent="0.3">
      <c r="A598">
        <v>597</v>
      </c>
      <c r="B598" t="s">
        <v>3440</v>
      </c>
      <c r="C598" t="s">
        <v>2166</v>
      </c>
      <c r="D598" t="s">
        <v>1670</v>
      </c>
      <c r="E598" t="s">
        <v>1671</v>
      </c>
      <c r="F598">
        <v>30</v>
      </c>
      <c r="G598" t="s">
        <v>3441</v>
      </c>
      <c r="H598" t="s">
        <v>3442</v>
      </c>
      <c r="I598" s="10">
        <v>39951</v>
      </c>
      <c r="J598">
        <v>25</v>
      </c>
      <c r="K598" t="s">
        <v>1707</v>
      </c>
    </row>
    <row r="599" spans="1:11" x14ac:dyDescent="0.3">
      <c r="A599">
        <v>598</v>
      </c>
      <c r="B599" t="s">
        <v>3443</v>
      </c>
      <c r="C599" t="s">
        <v>3444</v>
      </c>
      <c r="D599" t="s">
        <v>1683</v>
      </c>
      <c r="E599" t="s">
        <v>1671</v>
      </c>
      <c r="F599">
        <v>90</v>
      </c>
      <c r="G599" t="s">
        <v>3445</v>
      </c>
      <c r="H599" t="s">
        <v>820</v>
      </c>
      <c r="I599" s="10">
        <v>39763</v>
      </c>
      <c r="J599">
        <v>4</v>
      </c>
      <c r="K599" t="s">
        <v>1772</v>
      </c>
    </row>
    <row r="600" spans="1:11" x14ac:dyDescent="0.3">
      <c r="A600">
        <v>599</v>
      </c>
      <c r="B600" t="s">
        <v>3446</v>
      </c>
      <c r="C600" t="s">
        <v>3447</v>
      </c>
      <c r="D600" t="s">
        <v>1733</v>
      </c>
      <c r="E600" t="s">
        <v>1671</v>
      </c>
      <c r="F600">
        <v>30</v>
      </c>
      <c r="G600" t="s">
        <v>3448</v>
      </c>
      <c r="H600" t="s">
        <v>1639</v>
      </c>
      <c r="I600" s="10">
        <v>40028</v>
      </c>
      <c r="J600">
        <v>8</v>
      </c>
      <c r="K600" t="s">
        <v>1692</v>
      </c>
    </row>
    <row r="601" spans="1:11" x14ac:dyDescent="0.3">
      <c r="A601">
        <v>600</v>
      </c>
      <c r="B601" t="s">
        <v>3449</v>
      </c>
      <c r="C601" t="s">
        <v>3450</v>
      </c>
      <c r="D601" t="s">
        <v>1719</v>
      </c>
      <c r="E601" t="s">
        <v>1671</v>
      </c>
      <c r="F601">
        <v>60</v>
      </c>
      <c r="G601" t="s">
        <v>3451</v>
      </c>
      <c r="H601" t="s">
        <v>284</v>
      </c>
      <c r="I601" s="10">
        <v>39957</v>
      </c>
      <c r="J601">
        <v>71</v>
      </c>
      <c r="K601" t="s">
        <v>1007</v>
      </c>
    </row>
    <row r="602" spans="1:11" x14ac:dyDescent="0.3">
      <c r="A602">
        <v>601</v>
      </c>
      <c r="B602" t="s">
        <v>3452</v>
      </c>
      <c r="C602" t="s">
        <v>3453</v>
      </c>
      <c r="D602" t="s">
        <v>1733</v>
      </c>
      <c r="E602" t="s">
        <v>1671</v>
      </c>
      <c r="F602">
        <v>30</v>
      </c>
      <c r="G602" t="s">
        <v>3454</v>
      </c>
      <c r="H602" t="s">
        <v>5</v>
      </c>
      <c r="I602" s="10">
        <v>39450</v>
      </c>
      <c r="J602">
        <v>20</v>
      </c>
      <c r="K602" t="s">
        <v>1673</v>
      </c>
    </row>
    <row r="603" spans="1:11" x14ac:dyDescent="0.3">
      <c r="A603">
        <v>602</v>
      </c>
      <c r="B603" t="s">
        <v>3455</v>
      </c>
      <c r="C603" t="s">
        <v>3456</v>
      </c>
      <c r="D603" t="s">
        <v>1683</v>
      </c>
      <c r="E603" t="s">
        <v>1671</v>
      </c>
      <c r="F603">
        <v>60</v>
      </c>
      <c r="G603" t="s">
        <v>3457</v>
      </c>
      <c r="H603" t="s">
        <v>3458</v>
      </c>
      <c r="I603" s="10">
        <v>39820</v>
      </c>
      <c r="J603">
        <v>25</v>
      </c>
      <c r="K603" t="s">
        <v>1696</v>
      </c>
    </row>
    <row r="604" spans="1:11" x14ac:dyDescent="0.3">
      <c r="A604">
        <v>603</v>
      </c>
      <c r="B604" t="s">
        <v>3459</v>
      </c>
      <c r="C604" t="s">
        <v>3460</v>
      </c>
      <c r="D604" t="s">
        <v>1683</v>
      </c>
      <c r="E604" t="s">
        <v>1671</v>
      </c>
      <c r="F604">
        <v>30</v>
      </c>
      <c r="G604" t="s">
        <v>3461</v>
      </c>
      <c r="H604" t="s">
        <v>3462</v>
      </c>
      <c r="I604" s="10">
        <v>40228</v>
      </c>
      <c r="J604">
        <v>28</v>
      </c>
      <c r="K604" t="s">
        <v>1007</v>
      </c>
    </row>
    <row r="605" spans="1:11" x14ac:dyDescent="0.3">
      <c r="A605">
        <v>604</v>
      </c>
      <c r="B605" t="s">
        <v>3463</v>
      </c>
      <c r="C605" t="s">
        <v>3464</v>
      </c>
      <c r="D605" t="s">
        <v>1683</v>
      </c>
      <c r="E605" t="s">
        <v>1671</v>
      </c>
      <c r="F605">
        <v>30</v>
      </c>
      <c r="G605" t="s">
        <v>3465</v>
      </c>
      <c r="H605" t="s">
        <v>3466</v>
      </c>
      <c r="I605" s="10">
        <v>40471</v>
      </c>
      <c r="J605">
        <v>28</v>
      </c>
      <c r="K605" t="s">
        <v>1772</v>
      </c>
    </row>
    <row r="606" spans="1:11" x14ac:dyDescent="0.3">
      <c r="A606">
        <v>605</v>
      </c>
      <c r="B606" t="s">
        <v>3467</v>
      </c>
      <c r="C606" t="s">
        <v>3317</v>
      </c>
      <c r="D606" t="s">
        <v>1670</v>
      </c>
      <c r="E606" t="s">
        <v>1671</v>
      </c>
      <c r="F606">
        <v>30</v>
      </c>
      <c r="G606" t="s">
        <v>3468</v>
      </c>
      <c r="H606" t="s">
        <v>2917</v>
      </c>
      <c r="I606" s="10">
        <v>40238</v>
      </c>
      <c r="J606">
        <v>33</v>
      </c>
      <c r="K606" t="s">
        <v>851</v>
      </c>
    </row>
    <row r="607" spans="1:11" x14ac:dyDescent="0.3">
      <c r="A607">
        <v>606</v>
      </c>
      <c r="B607" t="s">
        <v>3469</v>
      </c>
      <c r="C607" t="s">
        <v>1686</v>
      </c>
      <c r="D607" t="s">
        <v>1670</v>
      </c>
      <c r="E607" t="s">
        <v>1671</v>
      </c>
      <c r="F607">
        <v>30</v>
      </c>
      <c r="G607" t="s">
        <v>3470</v>
      </c>
      <c r="H607" t="s">
        <v>252</v>
      </c>
      <c r="I607" s="10">
        <v>40534</v>
      </c>
      <c r="J607">
        <v>24</v>
      </c>
      <c r="K607" t="s">
        <v>1692</v>
      </c>
    </row>
    <row r="608" spans="1:11" x14ac:dyDescent="0.3">
      <c r="A608">
        <v>607</v>
      </c>
      <c r="B608" t="s">
        <v>3471</v>
      </c>
      <c r="C608" t="s">
        <v>2741</v>
      </c>
      <c r="D608" t="s">
        <v>1683</v>
      </c>
      <c r="E608" t="s">
        <v>1671</v>
      </c>
      <c r="F608">
        <v>60</v>
      </c>
      <c r="G608" t="s">
        <v>3472</v>
      </c>
      <c r="H608" t="s">
        <v>2</v>
      </c>
      <c r="I608" s="10">
        <v>40132</v>
      </c>
      <c r="J608">
        <v>74</v>
      </c>
      <c r="K608" t="s">
        <v>1700</v>
      </c>
    </row>
    <row r="609" spans="1:11" x14ac:dyDescent="0.3">
      <c r="A609">
        <v>608</v>
      </c>
      <c r="B609" t="s">
        <v>3473</v>
      </c>
      <c r="C609" t="s">
        <v>3474</v>
      </c>
      <c r="D609" t="s">
        <v>1733</v>
      </c>
      <c r="E609" t="s">
        <v>1671</v>
      </c>
      <c r="F609">
        <v>60</v>
      </c>
      <c r="G609" t="s">
        <v>3475</v>
      </c>
      <c r="H609" t="s">
        <v>624</v>
      </c>
      <c r="I609" s="10">
        <v>39889</v>
      </c>
      <c r="J609">
        <v>17</v>
      </c>
      <c r="K609" t="s">
        <v>1721</v>
      </c>
    </row>
    <row r="610" spans="1:11" x14ac:dyDescent="0.3">
      <c r="A610">
        <v>609</v>
      </c>
      <c r="B610" t="s">
        <v>3476</v>
      </c>
      <c r="C610" t="s">
        <v>3477</v>
      </c>
      <c r="D610" t="s">
        <v>1683</v>
      </c>
      <c r="E610" t="s">
        <v>1671</v>
      </c>
      <c r="F610">
        <v>30</v>
      </c>
      <c r="G610" t="s">
        <v>3478</v>
      </c>
      <c r="H610" t="s">
        <v>3479</v>
      </c>
      <c r="I610" s="10">
        <v>39546</v>
      </c>
      <c r="J610">
        <v>71</v>
      </c>
      <c r="K610" t="s">
        <v>1707</v>
      </c>
    </row>
    <row r="611" spans="1:11" x14ac:dyDescent="0.3">
      <c r="A611">
        <v>610</v>
      </c>
      <c r="B611" t="s">
        <v>3480</v>
      </c>
      <c r="C611" t="s">
        <v>2196</v>
      </c>
      <c r="D611" t="s">
        <v>1683</v>
      </c>
      <c r="E611" t="s">
        <v>1671</v>
      </c>
      <c r="F611">
        <v>30</v>
      </c>
      <c r="G611" t="s">
        <v>3481</v>
      </c>
      <c r="H611" t="s">
        <v>189</v>
      </c>
      <c r="I611" s="10">
        <v>40408</v>
      </c>
      <c r="J611">
        <v>61</v>
      </c>
      <c r="K611" t="s">
        <v>1696</v>
      </c>
    </row>
    <row r="612" spans="1:11" x14ac:dyDescent="0.3">
      <c r="A612">
        <v>611</v>
      </c>
      <c r="B612" t="s">
        <v>3482</v>
      </c>
      <c r="C612" t="s">
        <v>3233</v>
      </c>
      <c r="D612" t="s">
        <v>1733</v>
      </c>
      <c r="E612" t="s">
        <v>1671</v>
      </c>
      <c r="F612">
        <v>90</v>
      </c>
      <c r="G612" t="s">
        <v>3483</v>
      </c>
      <c r="H612" t="s">
        <v>557</v>
      </c>
      <c r="I612" s="10">
        <v>40167</v>
      </c>
      <c r="J612">
        <v>80</v>
      </c>
      <c r="K612" t="s">
        <v>1692</v>
      </c>
    </row>
    <row r="613" spans="1:11" x14ac:dyDescent="0.3">
      <c r="A613">
        <v>612</v>
      </c>
      <c r="B613" t="s">
        <v>3484</v>
      </c>
      <c r="C613" t="s">
        <v>3485</v>
      </c>
      <c r="D613" t="s">
        <v>1683</v>
      </c>
      <c r="E613" t="s">
        <v>1671</v>
      </c>
      <c r="F613">
        <v>30</v>
      </c>
      <c r="G613" t="s">
        <v>3486</v>
      </c>
      <c r="H613" t="s">
        <v>1411</v>
      </c>
      <c r="I613" s="10">
        <v>40388</v>
      </c>
      <c r="J613">
        <v>92</v>
      </c>
      <c r="K613" t="s">
        <v>1696</v>
      </c>
    </row>
    <row r="614" spans="1:11" x14ac:dyDescent="0.3">
      <c r="A614">
        <v>613</v>
      </c>
      <c r="B614" t="s">
        <v>3487</v>
      </c>
      <c r="C614" t="s">
        <v>3456</v>
      </c>
      <c r="D614" t="s">
        <v>1733</v>
      </c>
      <c r="E614" t="s">
        <v>1671</v>
      </c>
      <c r="F614">
        <v>90</v>
      </c>
      <c r="G614" t="s">
        <v>3488</v>
      </c>
      <c r="H614" t="s">
        <v>337</v>
      </c>
      <c r="I614" s="10">
        <v>40307</v>
      </c>
      <c r="J614">
        <v>82</v>
      </c>
      <c r="K614" t="s">
        <v>1721</v>
      </c>
    </row>
    <row r="615" spans="1:11" x14ac:dyDescent="0.3">
      <c r="A615">
        <v>614</v>
      </c>
      <c r="B615" t="s">
        <v>2235</v>
      </c>
      <c r="C615" t="s">
        <v>3489</v>
      </c>
      <c r="D615" t="s">
        <v>1683</v>
      </c>
      <c r="E615" t="s">
        <v>1671</v>
      </c>
      <c r="F615">
        <v>90</v>
      </c>
      <c r="G615" t="s">
        <v>3490</v>
      </c>
      <c r="H615" t="s">
        <v>3491</v>
      </c>
      <c r="I615" s="10">
        <v>40221</v>
      </c>
      <c r="J615">
        <v>72</v>
      </c>
      <c r="K615" t="s">
        <v>1007</v>
      </c>
    </row>
    <row r="616" spans="1:11" x14ac:dyDescent="0.3">
      <c r="A616">
        <v>615</v>
      </c>
      <c r="B616" t="s">
        <v>3492</v>
      </c>
      <c r="C616" t="s">
        <v>3493</v>
      </c>
      <c r="D616" t="s">
        <v>1670</v>
      </c>
      <c r="E616" t="s">
        <v>1671</v>
      </c>
      <c r="F616">
        <v>30</v>
      </c>
      <c r="G616" t="s">
        <v>3494</v>
      </c>
      <c r="H616" t="s">
        <v>357</v>
      </c>
      <c r="I616" s="10">
        <v>39610</v>
      </c>
      <c r="J616">
        <v>93</v>
      </c>
      <c r="K616" t="s">
        <v>1696</v>
      </c>
    </row>
    <row r="617" spans="1:11" x14ac:dyDescent="0.3">
      <c r="A617">
        <v>616</v>
      </c>
      <c r="B617" t="s">
        <v>3495</v>
      </c>
      <c r="C617" t="s">
        <v>3496</v>
      </c>
      <c r="D617" t="s">
        <v>1683</v>
      </c>
      <c r="E617" t="s">
        <v>1671</v>
      </c>
      <c r="F617">
        <v>90</v>
      </c>
      <c r="G617" t="s">
        <v>3497</v>
      </c>
      <c r="H617" t="s">
        <v>571</v>
      </c>
      <c r="I617" s="10">
        <v>39571</v>
      </c>
      <c r="J617">
        <v>62</v>
      </c>
      <c r="K617" t="s">
        <v>1677</v>
      </c>
    </row>
    <row r="618" spans="1:11" x14ac:dyDescent="0.3">
      <c r="A618">
        <v>617</v>
      </c>
      <c r="B618" t="s">
        <v>3498</v>
      </c>
      <c r="C618" t="s">
        <v>3499</v>
      </c>
      <c r="D618" t="s">
        <v>1683</v>
      </c>
      <c r="E618" t="s">
        <v>1671</v>
      </c>
      <c r="F618">
        <v>60</v>
      </c>
      <c r="G618" t="s">
        <v>3500</v>
      </c>
      <c r="H618" t="s">
        <v>436</v>
      </c>
      <c r="I618" s="10">
        <v>39652</v>
      </c>
      <c r="J618">
        <v>2</v>
      </c>
      <c r="K618" t="s">
        <v>1696</v>
      </c>
    </row>
    <row r="619" spans="1:11" x14ac:dyDescent="0.3">
      <c r="A619">
        <v>618</v>
      </c>
      <c r="B619" t="s">
        <v>3501</v>
      </c>
      <c r="C619" t="s">
        <v>3288</v>
      </c>
      <c r="D619" t="s">
        <v>1670</v>
      </c>
      <c r="E619" t="s">
        <v>1671</v>
      </c>
      <c r="F619">
        <v>30</v>
      </c>
      <c r="G619" t="s">
        <v>3502</v>
      </c>
      <c r="H619" t="s">
        <v>191</v>
      </c>
      <c r="I619" s="10">
        <v>40294</v>
      </c>
      <c r="J619">
        <v>21</v>
      </c>
      <c r="K619" t="s">
        <v>1007</v>
      </c>
    </row>
    <row r="620" spans="1:11" x14ac:dyDescent="0.3">
      <c r="A620">
        <v>619</v>
      </c>
      <c r="B620" t="s">
        <v>3503</v>
      </c>
      <c r="C620" t="s">
        <v>3504</v>
      </c>
      <c r="D620" t="s">
        <v>1683</v>
      </c>
      <c r="E620" t="s">
        <v>1671</v>
      </c>
      <c r="F620">
        <v>60</v>
      </c>
      <c r="G620" t="s">
        <v>3505</v>
      </c>
      <c r="H620" t="s">
        <v>631</v>
      </c>
      <c r="I620" s="10">
        <v>40429</v>
      </c>
      <c r="J620">
        <v>25</v>
      </c>
      <c r="K620" t="s">
        <v>1700</v>
      </c>
    </row>
    <row r="621" spans="1:11" x14ac:dyDescent="0.3">
      <c r="A621">
        <v>620</v>
      </c>
      <c r="B621" t="s">
        <v>1685</v>
      </c>
      <c r="C621" t="s">
        <v>3506</v>
      </c>
      <c r="D621" t="s">
        <v>1670</v>
      </c>
      <c r="E621" t="s">
        <v>1671</v>
      </c>
      <c r="F621">
        <v>60</v>
      </c>
      <c r="G621" t="s">
        <v>3507</v>
      </c>
      <c r="H621" t="s">
        <v>336</v>
      </c>
      <c r="I621" s="10">
        <v>39786</v>
      </c>
      <c r="J621">
        <v>31</v>
      </c>
      <c r="K621" t="s">
        <v>1692</v>
      </c>
    </row>
    <row r="622" spans="1:11" x14ac:dyDescent="0.3">
      <c r="A622">
        <v>621</v>
      </c>
      <c r="B622" t="s">
        <v>3508</v>
      </c>
      <c r="C622" t="s">
        <v>3509</v>
      </c>
      <c r="D622" t="s">
        <v>1670</v>
      </c>
      <c r="E622" t="s">
        <v>1671</v>
      </c>
      <c r="F622">
        <v>60</v>
      </c>
      <c r="G622" t="s">
        <v>2457</v>
      </c>
      <c r="H622" t="s">
        <v>294</v>
      </c>
      <c r="I622" s="10">
        <v>40410</v>
      </c>
      <c r="J622">
        <v>4</v>
      </c>
      <c r="K622" t="s">
        <v>1677</v>
      </c>
    </row>
    <row r="623" spans="1:11" x14ac:dyDescent="0.3">
      <c r="A623">
        <v>622</v>
      </c>
      <c r="B623" t="s">
        <v>3510</v>
      </c>
      <c r="C623" t="s">
        <v>2483</v>
      </c>
      <c r="D623" t="s">
        <v>1683</v>
      </c>
      <c r="E623" t="s">
        <v>1671</v>
      </c>
      <c r="F623">
        <v>90</v>
      </c>
      <c r="G623" t="s">
        <v>3511</v>
      </c>
      <c r="H623" t="s">
        <v>975</v>
      </c>
      <c r="I623" s="10">
        <v>39934</v>
      </c>
      <c r="J623">
        <v>45</v>
      </c>
      <c r="K623" t="s">
        <v>1007</v>
      </c>
    </row>
    <row r="624" spans="1:11" x14ac:dyDescent="0.3">
      <c r="A624">
        <v>623</v>
      </c>
      <c r="B624" t="s">
        <v>3512</v>
      </c>
      <c r="C624" t="s">
        <v>2514</v>
      </c>
      <c r="D624" t="s">
        <v>1683</v>
      </c>
      <c r="E624" t="s">
        <v>1671</v>
      </c>
      <c r="F624">
        <v>90</v>
      </c>
      <c r="G624" t="s">
        <v>3513</v>
      </c>
      <c r="H624" t="s">
        <v>605</v>
      </c>
      <c r="I624" s="10">
        <v>40153</v>
      </c>
      <c r="J624">
        <v>2</v>
      </c>
      <c r="K624" t="s">
        <v>1696</v>
      </c>
    </row>
    <row r="625" spans="1:11" x14ac:dyDescent="0.3">
      <c r="A625">
        <v>624</v>
      </c>
      <c r="B625" t="s">
        <v>2074</v>
      </c>
      <c r="C625" t="s">
        <v>3514</v>
      </c>
      <c r="D625" t="s">
        <v>1670</v>
      </c>
      <c r="E625" t="s">
        <v>1671</v>
      </c>
      <c r="F625">
        <v>90</v>
      </c>
      <c r="G625" t="s">
        <v>3515</v>
      </c>
      <c r="H625" t="s">
        <v>1487</v>
      </c>
      <c r="I625" s="10">
        <v>39906</v>
      </c>
      <c r="J625">
        <v>59</v>
      </c>
      <c r="K625" t="s">
        <v>1673</v>
      </c>
    </row>
    <row r="626" spans="1:11" x14ac:dyDescent="0.3">
      <c r="A626">
        <v>625</v>
      </c>
      <c r="B626" t="s">
        <v>3516</v>
      </c>
      <c r="C626" t="s">
        <v>3517</v>
      </c>
      <c r="D626" t="s">
        <v>1683</v>
      </c>
      <c r="E626" t="s">
        <v>1671</v>
      </c>
      <c r="F626">
        <v>60</v>
      </c>
      <c r="G626" t="s">
        <v>3518</v>
      </c>
      <c r="H626" t="s">
        <v>654</v>
      </c>
      <c r="I626" s="10">
        <v>39610</v>
      </c>
      <c r="J626">
        <v>53</v>
      </c>
      <c r="K626" t="s">
        <v>1721</v>
      </c>
    </row>
    <row r="627" spans="1:11" x14ac:dyDescent="0.3">
      <c r="A627">
        <v>626</v>
      </c>
      <c r="B627" t="s">
        <v>2223</v>
      </c>
      <c r="C627" t="s">
        <v>3519</v>
      </c>
      <c r="D627" t="s">
        <v>1670</v>
      </c>
      <c r="E627" t="s">
        <v>1671</v>
      </c>
      <c r="F627">
        <v>30</v>
      </c>
      <c r="G627" t="s">
        <v>3520</v>
      </c>
      <c r="H627" t="s">
        <v>2096</v>
      </c>
      <c r="I627" s="10">
        <v>40178</v>
      </c>
      <c r="J627">
        <v>13</v>
      </c>
      <c r="K627" t="s">
        <v>851</v>
      </c>
    </row>
    <row r="628" spans="1:11" x14ac:dyDescent="0.3">
      <c r="A628">
        <v>627</v>
      </c>
      <c r="B628" t="s">
        <v>3521</v>
      </c>
      <c r="C628" t="s">
        <v>3522</v>
      </c>
      <c r="D628" t="s">
        <v>1683</v>
      </c>
      <c r="E628" t="s">
        <v>1671</v>
      </c>
      <c r="F628">
        <v>60</v>
      </c>
      <c r="G628" t="s">
        <v>3523</v>
      </c>
      <c r="H628" t="s">
        <v>3185</v>
      </c>
      <c r="I628" s="10">
        <v>40100</v>
      </c>
      <c r="J628">
        <v>13</v>
      </c>
      <c r="K628" t="s">
        <v>1772</v>
      </c>
    </row>
    <row r="629" spans="1:11" x14ac:dyDescent="0.3">
      <c r="A629">
        <v>628</v>
      </c>
      <c r="B629" t="s">
        <v>2262</v>
      </c>
      <c r="C629" t="s">
        <v>2548</v>
      </c>
      <c r="D629" t="s">
        <v>1683</v>
      </c>
      <c r="E629" t="s">
        <v>1671</v>
      </c>
      <c r="F629">
        <v>90</v>
      </c>
      <c r="G629" t="s">
        <v>3524</v>
      </c>
      <c r="H629" t="s">
        <v>536</v>
      </c>
      <c r="I629" s="10">
        <v>40256</v>
      </c>
      <c r="J629">
        <v>8</v>
      </c>
      <c r="K629" t="s">
        <v>1721</v>
      </c>
    </row>
    <row r="630" spans="1:11" x14ac:dyDescent="0.3">
      <c r="A630">
        <v>629</v>
      </c>
      <c r="B630" t="s">
        <v>3525</v>
      </c>
      <c r="C630" t="s">
        <v>2540</v>
      </c>
      <c r="D630" t="s">
        <v>1670</v>
      </c>
      <c r="E630" t="s">
        <v>1671</v>
      </c>
      <c r="F630">
        <v>30</v>
      </c>
      <c r="G630" t="s">
        <v>3526</v>
      </c>
      <c r="H630" t="s">
        <v>3527</v>
      </c>
      <c r="I630" s="10">
        <v>39978</v>
      </c>
      <c r="J630">
        <v>52</v>
      </c>
      <c r="K630" t="s">
        <v>1692</v>
      </c>
    </row>
    <row r="631" spans="1:11" x14ac:dyDescent="0.3">
      <c r="A631">
        <v>630</v>
      </c>
      <c r="B631" t="s">
        <v>3528</v>
      </c>
      <c r="C631" t="s">
        <v>3529</v>
      </c>
      <c r="D631" t="s">
        <v>1683</v>
      </c>
      <c r="E631" t="s">
        <v>1671</v>
      </c>
      <c r="F631">
        <v>90</v>
      </c>
      <c r="G631" t="s">
        <v>3530</v>
      </c>
      <c r="H631" t="s">
        <v>1219</v>
      </c>
      <c r="I631" s="10">
        <v>39958</v>
      </c>
      <c r="J631">
        <v>64</v>
      </c>
      <c r="K631" t="s">
        <v>1696</v>
      </c>
    </row>
    <row r="632" spans="1:11" x14ac:dyDescent="0.3">
      <c r="A632">
        <v>631</v>
      </c>
      <c r="B632" t="s">
        <v>3531</v>
      </c>
      <c r="C632" t="s">
        <v>3532</v>
      </c>
      <c r="D632" t="s">
        <v>1670</v>
      </c>
      <c r="E632" t="s">
        <v>1671</v>
      </c>
      <c r="F632">
        <v>90</v>
      </c>
      <c r="G632" t="s">
        <v>3533</v>
      </c>
      <c r="H632" t="s">
        <v>227</v>
      </c>
      <c r="I632" s="10">
        <v>40438</v>
      </c>
      <c r="J632">
        <v>62</v>
      </c>
      <c r="K632" t="s">
        <v>1677</v>
      </c>
    </row>
    <row r="633" spans="1:11" x14ac:dyDescent="0.3">
      <c r="A633">
        <v>632</v>
      </c>
      <c r="B633" t="s">
        <v>3534</v>
      </c>
      <c r="C633" t="s">
        <v>3529</v>
      </c>
      <c r="D633" t="s">
        <v>1670</v>
      </c>
      <c r="E633" t="s">
        <v>1671</v>
      </c>
      <c r="F633">
        <v>60</v>
      </c>
      <c r="G633" t="s">
        <v>3535</v>
      </c>
      <c r="H633" t="s">
        <v>2271</v>
      </c>
      <c r="I633" s="10">
        <v>39879</v>
      </c>
      <c r="J633">
        <v>87</v>
      </c>
      <c r="K633" t="s">
        <v>1696</v>
      </c>
    </row>
    <row r="634" spans="1:11" x14ac:dyDescent="0.3">
      <c r="A634">
        <v>633</v>
      </c>
      <c r="B634" t="s">
        <v>3536</v>
      </c>
      <c r="C634" t="s">
        <v>3204</v>
      </c>
      <c r="D634" t="s">
        <v>1670</v>
      </c>
      <c r="E634" t="s">
        <v>1671</v>
      </c>
      <c r="F634">
        <v>90</v>
      </c>
      <c r="G634" t="s">
        <v>3537</v>
      </c>
      <c r="H634" t="s">
        <v>790</v>
      </c>
      <c r="I634" s="10">
        <v>39535</v>
      </c>
      <c r="J634">
        <v>94</v>
      </c>
      <c r="K634" t="s">
        <v>1772</v>
      </c>
    </row>
    <row r="635" spans="1:11" x14ac:dyDescent="0.3">
      <c r="A635">
        <v>634</v>
      </c>
      <c r="B635" t="s">
        <v>3538</v>
      </c>
      <c r="C635" t="s">
        <v>2296</v>
      </c>
      <c r="D635" t="s">
        <v>1683</v>
      </c>
      <c r="E635" t="s">
        <v>1671</v>
      </c>
      <c r="F635">
        <v>90</v>
      </c>
      <c r="G635" t="s">
        <v>3539</v>
      </c>
      <c r="H635" t="s">
        <v>995</v>
      </c>
      <c r="I635" s="10">
        <v>39935</v>
      </c>
      <c r="J635">
        <v>69</v>
      </c>
      <c r="K635" t="s">
        <v>1007</v>
      </c>
    </row>
    <row r="636" spans="1:11" x14ac:dyDescent="0.3">
      <c r="A636">
        <v>635</v>
      </c>
      <c r="B636" t="s">
        <v>2027</v>
      </c>
      <c r="C636" t="s">
        <v>3540</v>
      </c>
      <c r="D636" t="s">
        <v>1670</v>
      </c>
      <c r="E636" t="s">
        <v>1671</v>
      </c>
      <c r="F636">
        <v>90</v>
      </c>
      <c r="G636" t="s">
        <v>3541</v>
      </c>
      <c r="H636" t="s">
        <v>1486</v>
      </c>
      <c r="I636" s="10">
        <v>39640</v>
      </c>
      <c r="J636">
        <v>19</v>
      </c>
      <c r="K636" t="s">
        <v>851</v>
      </c>
    </row>
    <row r="637" spans="1:11" x14ac:dyDescent="0.3">
      <c r="A637">
        <v>636</v>
      </c>
      <c r="B637" t="s">
        <v>3542</v>
      </c>
      <c r="C637" t="s">
        <v>3378</v>
      </c>
      <c r="D637" t="s">
        <v>1683</v>
      </c>
      <c r="E637" t="s">
        <v>1671</v>
      </c>
      <c r="F637">
        <v>60</v>
      </c>
      <c r="G637" t="s">
        <v>3543</v>
      </c>
      <c r="H637" t="s">
        <v>3242</v>
      </c>
      <c r="I637" s="10">
        <v>40370</v>
      </c>
      <c r="J637">
        <v>13</v>
      </c>
      <c r="K637" t="s">
        <v>1696</v>
      </c>
    </row>
    <row r="638" spans="1:11" x14ac:dyDescent="0.3">
      <c r="A638">
        <v>637</v>
      </c>
      <c r="B638" t="s">
        <v>3544</v>
      </c>
      <c r="C638" t="s">
        <v>3545</v>
      </c>
      <c r="D638" t="s">
        <v>1683</v>
      </c>
      <c r="E638" t="s">
        <v>1671</v>
      </c>
      <c r="F638">
        <v>30</v>
      </c>
      <c r="G638" t="s">
        <v>3546</v>
      </c>
      <c r="H638" t="s">
        <v>3547</v>
      </c>
      <c r="I638" s="10">
        <v>39811</v>
      </c>
      <c r="J638">
        <v>10</v>
      </c>
      <c r="K638" t="s">
        <v>1707</v>
      </c>
    </row>
    <row r="639" spans="1:11" x14ac:dyDescent="0.3">
      <c r="A639">
        <v>638</v>
      </c>
      <c r="B639" t="s">
        <v>3548</v>
      </c>
      <c r="C639" t="s">
        <v>3549</v>
      </c>
      <c r="D639" t="s">
        <v>1670</v>
      </c>
      <c r="E639" t="s">
        <v>1671</v>
      </c>
      <c r="F639">
        <v>30</v>
      </c>
      <c r="G639" t="s">
        <v>3550</v>
      </c>
      <c r="H639" t="s">
        <v>3551</v>
      </c>
      <c r="I639" s="10">
        <v>39759</v>
      </c>
      <c r="J639">
        <v>75</v>
      </c>
      <c r="K639" t="s">
        <v>1696</v>
      </c>
    </row>
    <row r="640" spans="1:11" x14ac:dyDescent="0.3">
      <c r="A640">
        <v>639</v>
      </c>
      <c r="B640" t="s">
        <v>3552</v>
      </c>
      <c r="C640" t="s">
        <v>3553</v>
      </c>
      <c r="D640" t="s">
        <v>1683</v>
      </c>
      <c r="E640" t="s">
        <v>1671</v>
      </c>
      <c r="F640">
        <v>30</v>
      </c>
      <c r="G640" t="s">
        <v>3554</v>
      </c>
      <c r="H640" t="s">
        <v>717</v>
      </c>
      <c r="I640" s="10">
        <v>40512</v>
      </c>
      <c r="J640">
        <v>62</v>
      </c>
      <c r="K640" t="s">
        <v>1673</v>
      </c>
    </row>
    <row r="641" spans="1:11" x14ac:dyDescent="0.3">
      <c r="A641">
        <v>640</v>
      </c>
      <c r="B641" t="s">
        <v>2659</v>
      </c>
      <c r="C641" t="s">
        <v>2241</v>
      </c>
      <c r="D641" t="s">
        <v>1670</v>
      </c>
      <c r="E641" t="s">
        <v>1671</v>
      </c>
      <c r="F641">
        <v>90</v>
      </c>
      <c r="G641" t="s">
        <v>3555</v>
      </c>
      <c r="H641" t="s">
        <v>510</v>
      </c>
      <c r="I641" s="10">
        <v>39847</v>
      </c>
      <c r="J641">
        <v>48</v>
      </c>
      <c r="K641" t="s">
        <v>1692</v>
      </c>
    </row>
    <row r="642" spans="1:11" x14ac:dyDescent="0.3">
      <c r="A642">
        <v>641</v>
      </c>
      <c r="B642" t="s">
        <v>2768</v>
      </c>
      <c r="C642" t="s">
        <v>3556</v>
      </c>
      <c r="D642" t="s">
        <v>1670</v>
      </c>
      <c r="E642" t="s">
        <v>1671</v>
      </c>
      <c r="F642">
        <v>60</v>
      </c>
      <c r="G642" t="s">
        <v>3557</v>
      </c>
      <c r="H642" t="s">
        <v>2313</v>
      </c>
      <c r="I642" s="10">
        <v>39818</v>
      </c>
      <c r="J642">
        <v>20</v>
      </c>
      <c r="K642" t="s">
        <v>1673</v>
      </c>
    </row>
    <row r="643" spans="1:11" x14ac:dyDescent="0.3">
      <c r="A643">
        <v>642</v>
      </c>
      <c r="B643" t="s">
        <v>2930</v>
      </c>
      <c r="C643" t="s">
        <v>3012</v>
      </c>
      <c r="D643" t="s">
        <v>1683</v>
      </c>
      <c r="E643" t="s">
        <v>1671</v>
      </c>
      <c r="F643">
        <v>60</v>
      </c>
      <c r="G643" t="s">
        <v>3558</v>
      </c>
      <c r="H643" t="s">
        <v>112</v>
      </c>
      <c r="I643" s="10">
        <v>39714</v>
      </c>
      <c r="J643">
        <v>52</v>
      </c>
      <c r="K643" t="s">
        <v>1772</v>
      </c>
    </row>
    <row r="644" spans="1:11" x14ac:dyDescent="0.3">
      <c r="A644">
        <v>643</v>
      </c>
      <c r="B644" t="s">
        <v>3559</v>
      </c>
      <c r="C644" t="s">
        <v>2807</v>
      </c>
      <c r="D644" t="s">
        <v>1683</v>
      </c>
      <c r="E644" t="s">
        <v>1671</v>
      </c>
      <c r="F644">
        <v>30</v>
      </c>
      <c r="G644" t="s">
        <v>3560</v>
      </c>
      <c r="H644" t="s">
        <v>1629</v>
      </c>
      <c r="I644" s="10">
        <v>39780</v>
      </c>
      <c r="J644">
        <v>40</v>
      </c>
      <c r="K644" t="s">
        <v>1772</v>
      </c>
    </row>
    <row r="645" spans="1:11" x14ac:dyDescent="0.3">
      <c r="A645">
        <v>644</v>
      </c>
      <c r="B645" t="s">
        <v>3561</v>
      </c>
      <c r="C645" t="s">
        <v>1940</v>
      </c>
      <c r="D645" t="s">
        <v>1683</v>
      </c>
      <c r="E645" t="s">
        <v>1671</v>
      </c>
      <c r="F645">
        <v>60</v>
      </c>
      <c r="G645" t="s">
        <v>3562</v>
      </c>
      <c r="H645" t="s">
        <v>406</v>
      </c>
      <c r="I645" s="10">
        <v>40074</v>
      </c>
      <c r="J645">
        <v>61</v>
      </c>
      <c r="K645" t="s">
        <v>1673</v>
      </c>
    </row>
    <row r="646" spans="1:11" x14ac:dyDescent="0.3">
      <c r="A646">
        <v>645</v>
      </c>
      <c r="B646" t="s">
        <v>3563</v>
      </c>
      <c r="C646" t="s">
        <v>1769</v>
      </c>
      <c r="D646" t="s">
        <v>1670</v>
      </c>
      <c r="E646" t="s">
        <v>1671</v>
      </c>
      <c r="F646">
        <v>90</v>
      </c>
      <c r="G646" t="s">
        <v>3564</v>
      </c>
      <c r="H646" t="s">
        <v>1446</v>
      </c>
      <c r="I646" s="10">
        <v>39888</v>
      </c>
      <c r="J646">
        <v>82</v>
      </c>
      <c r="K646" t="s">
        <v>1707</v>
      </c>
    </row>
    <row r="647" spans="1:11" x14ac:dyDescent="0.3">
      <c r="A647">
        <v>646</v>
      </c>
      <c r="B647" t="s">
        <v>2272</v>
      </c>
      <c r="C647" t="s">
        <v>3565</v>
      </c>
      <c r="D647" t="s">
        <v>1946</v>
      </c>
      <c r="E647" t="s">
        <v>1671</v>
      </c>
      <c r="F647">
        <v>60</v>
      </c>
      <c r="G647" t="s">
        <v>3566</v>
      </c>
      <c r="H647" t="s">
        <v>1469</v>
      </c>
      <c r="I647" s="10">
        <v>40171</v>
      </c>
      <c r="J647">
        <v>50</v>
      </c>
      <c r="K647" t="s">
        <v>1677</v>
      </c>
    </row>
    <row r="648" spans="1:11" x14ac:dyDescent="0.3">
      <c r="A648">
        <v>647</v>
      </c>
      <c r="B648" t="s">
        <v>3567</v>
      </c>
      <c r="C648" t="s">
        <v>3568</v>
      </c>
      <c r="D648" t="s">
        <v>1670</v>
      </c>
      <c r="E648" t="s">
        <v>1671</v>
      </c>
      <c r="F648">
        <v>90</v>
      </c>
      <c r="G648" t="s">
        <v>3569</v>
      </c>
      <c r="H648" t="s">
        <v>2583</v>
      </c>
      <c r="I648" s="10">
        <v>39599</v>
      </c>
      <c r="J648">
        <v>13</v>
      </c>
      <c r="K648" t="s">
        <v>1700</v>
      </c>
    </row>
    <row r="649" spans="1:11" x14ac:dyDescent="0.3">
      <c r="A649">
        <v>648</v>
      </c>
      <c r="B649" t="s">
        <v>3570</v>
      </c>
      <c r="C649" t="s">
        <v>3571</v>
      </c>
      <c r="D649" t="s">
        <v>1670</v>
      </c>
      <c r="E649" t="s">
        <v>1671</v>
      </c>
      <c r="F649">
        <v>90</v>
      </c>
      <c r="G649" t="s">
        <v>3572</v>
      </c>
      <c r="H649" t="s">
        <v>365</v>
      </c>
      <c r="I649" s="10">
        <v>40437</v>
      </c>
      <c r="J649">
        <v>69</v>
      </c>
      <c r="K649" t="s">
        <v>1673</v>
      </c>
    </row>
    <row r="650" spans="1:11" x14ac:dyDescent="0.3">
      <c r="A650">
        <v>649</v>
      </c>
      <c r="B650" t="s">
        <v>3573</v>
      </c>
      <c r="C650" t="s">
        <v>1764</v>
      </c>
      <c r="D650" t="s">
        <v>1683</v>
      </c>
      <c r="E650" t="s">
        <v>1671</v>
      </c>
      <c r="F650">
        <v>60</v>
      </c>
      <c r="G650" t="s">
        <v>3574</v>
      </c>
      <c r="H650" t="s">
        <v>356</v>
      </c>
      <c r="I650" s="10">
        <v>40026</v>
      </c>
      <c r="J650">
        <v>47</v>
      </c>
      <c r="K650" t="s">
        <v>1721</v>
      </c>
    </row>
    <row r="651" spans="1:11" x14ac:dyDescent="0.3">
      <c r="A651">
        <v>650</v>
      </c>
      <c r="B651" t="s">
        <v>3575</v>
      </c>
      <c r="C651" t="s">
        <v>3576</v>
      </c>
      <c r="D651" t="s">
        <v>1670</v>
      </c>
      <c r="E651" t="s">
        <v>1671</v>
      </c>
      <c r="F651">
        <v>30</v>
      </c>
      <c r="G651" t="s">
        <v>3577</v>
      </c>
      <c r="H651" t="s">
        <v>457</v>
      </c>
      <c r="I651" s="10">
        <v>39940</v>
      </c>
      <c r="J651">
        <v>44</v>
      </c>
      <c r="K651" t="s">
        <v>1700</v>
      </c>
    </row>
    <row r="652" spans="1:11" x14ac:dyDescent="0.3">
      <c r="A652">
        <v>651</v>
      </c>
      <c r="B652" t="s">
        <v>3578</v>
      </c>
      <c r="C652" t="s">
        <v>3579</v>
      </c>
      <c r="D652" t="s">
        <v>1683</v>
      </c>
      <c r="E652" t="s">
        <v>1671</v>
      </c>
      <c r="F652">
        <v>30</v>
      </c>
      <c r="G652" t="s">
        <v>3580</v>
      </c>
      <c r="H652" t="s">
        <v>469</v>
      </c>
      <c r="I652" s="10">
        <v>40430</v>
      </c>
      <c r="J652">
        <v>5</v>
      </c>
      <c r="K652" t="s">
        <v>1677</v>
      </c>
    </row>
    <row r="653" spans="1:11" x14ac:dyDescent="0.3">
      <c r="A653">
        <v>652</v>
      </c>
      <c r="B653" t="s">
        <v>2505</v>
      </c>
      <c r="C653" t="s">
        <v>3581</v>
      </c>
      <c r="D653" t="s">
        <v>1683</v>
      </c>
      <c r="E653" t="s">
        <v>1671</v>
      </c>
      <c r="F653">
        <v>90</v>
      </c>
      <c r="G653" t="s">
        <v>3582</v>
      </c>
      <c r="H653" t="s">
        <v>1628</v>
      </c>
      <c r="I653" s="10">
        <v>39585</v>
      </c>
      <c r="J653">
        <v>93</v>
      </c>
      <c r="K653" t="s">
        <v>1707</v>
      </c>
    </row>
    <row r="654" spans="1:11" x14ac:dyDescent="0.3">
      <c r="A654">
        <v>653</v>
      </c>
      <c r="B654" t="s">
        <v>3583</v>
      </c>
      <c r="C654" t="s">
        <v>3584</v>
      </c>
      <c r="D654" t="s">
        <v>1670</v>
      </c>
      <c r="E654" t="s">
        <v>1671</v>
      </c>
      <c r="F654">
        <v>60</v>
      </c>
      <c r="G654" t="s">
        <v>3585</v>
      </c>
      <c r="H654" t="s">
        <v>2496</v>
      </c>
      <c r="I654" s="10">
        <v>40462</v>
      </c>
      <c r="J654">
        <v>99</v>
      </c>
      <c r="K654" t="s">
        <v>1700</v>
      </c>
    </row>
    <row r="655" spans="1:11" x14ac:dyDescent="0.3">
      <c r="A655">
        <v>654</v>
      </c>
      <c r="B655" t="s">
        <v>3586</v>
      </c>
      <c r="C655" t="s">
        <v>3083</v>
      </c>
      <c r="D655" t="s">
        <v>1670</v>
      </c>
      <c r="E655" t="s">
        <v>1671</v>
      </c>
      <c r="F655">
        <v>60</v>
      </c>
      <c r="G655" t="s">
        <v>3587</v>
      </c>
      <c r="H655" t="s">
        <v>744</v>
      </c>
      <c r="I655" s="10">
        <v>40111</v>
      </c>
      <c r="J655">
        <v>85</v>
      </c>
      <c r="K655" t="s">
        <v>1673</v>
      </c>
    </row>
    <row r="656" spans="1:11" x14ac:dyDescent="0.3">
      <c r="A656">
        <v>655</v>
      </c>
      <c r="B656" t="s">
        <v>3588</v>
      </c>
      <c r="C656" t="s">
        <v>3589</v>
      </c>
      <c r="D656" t="s">
        <v>1670</v>
      </c>
      <c r="E656" t="s">
        <v>1671</v>
      </c>
      <c r="F656">
        <v>30</v>
      </c>
      <c r="G656" t="s">
        <v>3590</v>
      </c>
      <c r="H656" t="s">
        <v>26</v>
      </c>
      <c r="I656" s="10">
        <v>40488</v>
      </c>
      <c r="J656">
        <v>52</v>
      </c>
      <c r="K656" t="s">
        <v>1772</v>
      </c>
    </row>
    <row r="657" spans="1:11" x14ac:dyDescent="0.3">
      <c r="A657">
        <v>656</v>
      </c>
      <c r="B657" t="s">
        <v>3591</v>
      </c>
      <c r="C657" t="s">
        <v>3592</v>
      </c>
      <c r="D657" t="s">
        <v>1683</v>
      </c>
      <c r="E657" t="s">
        <v>1671</v>
      </c>
      <c r="F657">
        <v>30</v>
      </c>
      <c r="G657" t="s">
        <v>3593</v>
      </c>
      <c r="H657" t="s">
        <v>1495</v>
      </c>
      <c r="I657" s="10">
        <v>40362</v>
      </c>
      <c r="J657">
        <v>5</v>
      </c>
      <c r="K657" t="s">
        <v>1677</v>
      </c>
    </row>
    <row r="658" spans="1:11" x14ac:dyDescent="0.3">
      <c r="A658">
        <v>657</v>
      </c>
      <c r="B658" t="s">
        <v>3594</v>
      </c>
      <c r="C658" t="s">
        <v>3595</v>
      </c>
      <c r="D658" t="s">
        <v>1670</v>
      </c>
      <c r="E658" t="s">
        <v>1671</v>
      </c>
      <c r="F658">
        <v>30</v>
      </c>
      <c r="G658" t="s">
        <v>3596</v>
      </c>
      <c r="H658" t="s">
        <v>204</v>
      </c>
      <c r="I658" s="10">
        <v>40001</v>
      </c>
      <c r="J658">
        <v>19</v>
      </c>
      <c r="K658" t="s">
        <v>1696</v>
      </c>
    </row>
    <row r="659" spans="1:11" x14ac:dyDescent="0.3">
      <c r="A659">
        <v>658</v>
      </c>
      <c r="B659" t="s">
        <v>3597</v>
      </c>
      <c r="C659" t="s">
        <v>3598</v>
      </c>
      <c r="D659" t="s">
        <v>1683</v>
      </c>
      <c r="E659" t="s">
        <v>1671</v>
      </c>
      <c r="F659">
        <v>30</v>
      </c>
      <c r="G659" t="s">
        <v>3599</v>
      </c>
      <c r="H659" t="s">
        <v>199</v>
      </c>
      <c r="I659" s="10">
        <v>40215</v>
      </c>
      <c r="J659">
        <v>53</v>
      </c>
      <c r="K659" t="s">
        <v>1677</v>
      </c>
    </row>
    <row r="660" spans="1:11" x14ac:dyDescent="0.3">
      <c r="A660">
        <v>659</v>
      </c>
      <c r="B660" t="s">
        <v>3600</v>
      </c>
      <c r="C660" t="s">
        <v>3601</v>
      </c>
      <c r="D660" t="s">
        <v>1670</v>
      </c>
      <c r="E660" t="s">
        <v>1671</v>
      </c>
      <c r="F660">
        <v>30</v>
      </c>
      <c r="G660" t="s">
        <v>3602</v>
      </c>
      <c r="H660" t="s">
        <v>2555</v>
      </c>
      <c r="I660" s="10">
        <v>39583</v>
      </c>
      <c r="J660">
        <v>59</v>
      </c>
      <c r="K660" t="s">
        <v>851</v>
      </c>
    </row>
    <row r="661" spans="1:11" x14ac:dyDescent="0.3">
      <c r="A661">
        <v>660</v>
      </c>
      <c r="B661" t="s">
        <v>3603</v>
      </c>
      <c r="C661" t="s">
        <v>2401</v>
      </c>
      <c r="D661" t="s">
        <v>1670</v>
      </c>
      <c r="E661" t="s">
        <v>1671</v>
      </c>
      <c r="F661">
        <v>90</v>
      </c>
      <c r="G661" t="s">
        <v>3604</v>
      </c>
      <c r="H661" t="s">
        <v>2092</v>
      </c>
      <c r="I661" s="10">
        <v>40493</v>
      </c>
      <c r="J661">
        <v>75</v>
      </c>
      <c r="K661" t="s">
        <v>1721</v>
      </c>
    </row>
    <row r="662" spans="1:11" x14ac:dyDescent="0.3">
      <c r="A662">
        <v>661</v>
      </c>
      <c r="B662" t="s">
        <v>3605</v>
      </c>
      <c r="C662" t="s">
        <v>3606</v>
      </c>
      <c r="D662" t="s">
        <v>1670</v>
      </c>
      <c r="E662" t="s">
        <v>1671</v>
      </c>
      <c r="F662">
        <v>30</v>
      </c>
      <c r="G662" t="s">
        <v>3607</v>
      </c>
      <c r="H662" t="s">
        <v>2042</v>
      </c>
      <c r="I662" s="10">
        <v>39866</v>
      </c>
      <c r="J662">
        <v>19</v>
      </c>
      <c r="K662" t="s">
        <v>1707</v>
      </c>
    </row>
    <row r="663" spans="1:11" x14ac:dyDescent="0.3">
      <c r="A663">
        <v>662</v>
      </c>
      <c r="B663" t="s">
        <v>3608</v>
      </c>
      <c r="C663" t="s">
        <v>3609</v>
      </c>
      <c r="D663" t="s">
        <v>1683</v>
      </c>
      <c r="E663" t="s">
        <v>1671</v>
      </c>
      <c r="F663">
        <v>30</v>
      </c>
      <c r="G663" t="s">
        <v>3610</v>
      </c>
      <c r="H663" t="s">
        <v>1160</v>
      </c>
      <c r="I663" s="10">
        <v>39867</v>
      </c>
      <c r="J663">
        <v>3</v>
      </c>
      <c r="K663" t="s">
        <v>1673</v>
      </c>
    </row>
    <row r="664" spans="1:11" x14ac:dyDescent="0.3">
      <c r="A664">
        <v>663</v>
      </c>
      <c r="B664" t="s">
        <v>3611</v>
      </c>
      <c r="C664" t="s">
        <v>3311</v>
      </c>
      <c r="D664" t="s">
        <v>1670</v>
      </c>
      <c r="E664" t="s">
        <v>1671</v>
      </c>
      <c r="F664">
        <v>90</v>
      </c>
      <c r="G664" t="s">
        <v>3612</v>
      </c>
      <c r="H664" t="s">
        <v>1619</v>
      </c>
      <c r="I664" s="10">
        <v>39663</v>
      </c>
      <c r="J664">
        <v>41</v>
      </c>
      <c r="K664" t="s">
        <v>1692</v>
      </c>
    </row>
    <row r="665" spans="1:11" x14ac:dyDescent="0.3">
      <c r="A665">
        <v>664</v>
      </c>
      <c r="B665" t="s">
        <v>3613</v>
      </c>
      <c r="C665" t="s">
        <v>1621</v>
      </c>
      <c r="D665" t="s">
        <v>1683</v>
      </c>
      <c r="E665" t="s">
        <v>1671</v>
      </c>
      <c r="F665">
        <v>60</v>
      </c>
      <c r="G665" t="s">
        <v>3614</v>
      </c>
      <c r="H665" t="s">
        <v>1648</v>
      </c>
      <c r="I665" s="10">
        <v>39704</v>
      </c>
      <c r="J665">
        <v>31</v>
      </c>
      <c r="K665" t="s">
        <v>1700</v>
      </c>
    </row>
    <row r="666" spans="1:11" x14ac:dyDescent="0.3">
      <c r="A666">
        <v>665</v>
      </c>
      <c r="B666" t="s">
        <v>3615</v>
      </c>
      <c r="C666" t="s">
        <v>3616</v>
      </c>
      <c r="D666" t="s">
        <v>1670</v>
      </c>
      <c r="E666" t="s">
        <v>1671</v>
      </c>
      <c r="F666">
        <v>60</v>
      </c>
      <c r="G666" t="s">
        <v>3617</v>
      </c>
      <c r="H666" t="s">
        <v>77</v>
      </c>
      <c r="I666" s="10">
        <v>39857</v>
      </c>
      <c r="J666">
        <v>5</v>
      </c>
      <c r="K666" t="s">
        <v>1677</v>
      </c>
    </row>
    <row r="667" spans="1:11" x14ac:dyDescent="0.3">
      <c r="A667">
        <v>666</v>
      </c>
      <c r="B667" t="s">
        <v>2465</v>
      </c>
      <c r="C667" t="s">
        <v>1977</v>
      </c>
      <c r="D667" t="s">
        <v>1683</v>
      </c>
      <c r="E667" t="s">
        <v>1671</v>
      </c>
      <c r="F667">
        <v>30</v>
      </c>
      <c r="G667" t="s">
        <v>3618</v>
      </c>
      <c r="H667" t="s">
        <v>18</v>
      </c>
      <c r="I667" s="10">
        <v>40414</v>
      </c>
      <c r="J667">
        <v>15</v>
      </c>
      <c r="K667" t="s">
        <v>851</v>
      </c>
    </row>
    <row r="668" spans="1:11" x14ac:dyDescent="0.3">
      <c r="A668">
        <v>667</v>
      </c>
      <c r="B668" t="s">
        <v>2681</v>
      </c>
      <c r="C668" t="s">
        <v>3619</v>
      </c>
      <c r="D668" t="s">
        <v>1670</v>
      </c>
      <c r="E668" t="s">
        <v>1671</v>
      </c>
      <c r="F668">
        <v>60</v>
      </c>
      <c r="G668" t="s">
        <v>3620</v>
      </c>
      <c r="H668" t="s">
        <v>578</v>
      </c>
      <c r="I668" s="10">
        <v>39888</v>
      </c>
      <c r="J668">
        <v>79</v>
      </c>
      <c r="K668" t="s">
        <v>1677</v>
      </c>
    </row>
    <row r="669" spans="1:11" x14ac:dyDescent="0.3">
      <c r="A669">
        <v>668</v>
      </c>
      <c r="B669" t="s">
        <v>2068</v>
      </c>
      <c r="C669" t="s">
        <v>3621</v>
      </c>
      <c r="D669" t="s">
        <v>1670</v>
      </c>
      <c r="E669" t="s">
        <v>1671</v>
      </c>
      <c r="F669">
        <v>60</v>
      </c>
      <c r="G669" t="s">
        <v>3622</v>
      </c>
      <c r="H669" t="s">
        <v>703</v>
      </c>
      <c r="I669" s="10">
        <v>40274</v>
      </c>
      <c r="J669">
        <v>96</v>
      </c>
      <c r="K669" t="s">
        <v>851</v>
      </c>
    </row>
    <row r="670" spans="1:11" x14ac:dyDescent="0.3">
      <c r="A670">
        <v>669</v>
      </c>
      <c r="B670" t="s">
        <v>1920</v>
      </c>
      <c r="C670" t="s">
        <v>3540</v>
      </c>
      <c r="D670" t="s">
        <v>1670</v>
      </c>
      <c r="E670" t="s">
        <v>1671</v>
      </c>
      <c r="F670">
        <v>30</v>
      </c>
      <c r="G670" t="s">
        <v>3623</v>
      </c>
      <c r="H670" t="s">
        <v>2583</v>
      </c>
      <c r="I670" s="10">
        <v>39998</v>
      </c>
      <c r="J670">
        <v>20</v>
      </c>
      <c r="K670" t="s">
        <v>1673</v>
      </c>
    </row>
    <row r="671" spans="1:11" x14ac:dyDescent="0.3">
      <c r="A671">
        <v>670</v>
      </c>
      <c r="B671" t="s">
        <v>3624</v>
      </c>
      <c r="C671" t="s">
        <v>2886</v>
      </c>
      <c r="D671" t="s">
        <v>1670</v>
      </c>
      <c r="E671" t="s">
        <v>1671</v>
      </c>
      <c r="F671">
        <v>90</v>
      </c>
      <c r="G671" t="s">
        <v>3625</v>
      </c>
      <c r="H671" t="s">
        <v>2138</v>
      </c>
      <c r="I671" s="10">
        <v>39999</v>
      </c>
      <c r="J671">
        <v>48</v>
      </c>
      <c r="K671" t="s">
        <v>1692</v>
      </c>
    </row>
    <row r="672" spans="1:11" x14ac:dyDescent="0.3">
      <c r="A672">
        <v>671</v>
      </c>
      <c r="B672" t="s">
        <v>3626</v>
      </c>
      <c r="C672" t="s">
        <v>3627</v>
      </c>
      <c r="D672" t="s">
        <v>1683</v>
      </c>
      <c r="E672" t="s">
        <v>1671</v>
      </c>
      <c r="F672">
        <v>90</v>
      </c>
      <c r="G672" t="s">
        <v>3628</v>
      </c>
      <c r="H672" t="s">
        <v>1407</v>
      </c>
      <c r="I672" s="10">
        <v>40460</v>
      </c>
      <c r="J672">
        <v>68</v>
      </c>
      <c r="K672" t="s">
        <v>1673</v>
      </c>
    </row>
    <row r="673" spans="1:11" x14ac:dyDescent="0.3">
      <c r="A673">
        <v>672</v>
      </c>
      <c r="B673" t="s">
        <v>3559</v>
      </c>
      <c r="C673" t="s">
        <v>3629</v>
      </c>
      <c r="D673" t="s">
        <v>1670</v>
      </c>
      <c r="E673" t="s">
        <v>1671</v>
      </c>
      <c r="F673">
        <v>90</v>
      </c>
      <c r="G673" t="s">
        <v>3630</v>
      </c>
      <c r="H673" t="s">
        <v>196</v>
      </c>
      <c r="I673" s="10">
        <v>39912</v>
      </c>
      <c r="J673">
        <v>50</v>
      </c>
      <c r="K673" t="s">
        <v>1696</v>
      </c>
    </row>
    <row r="674" spans="1:11" x14ac:dyDescent="0.3">
      <c r="A674">
        <v>673</v>
      </c>
      <c r="B674" t="s">
        <v>3631</v>
      </c>
      <c r="C674" t="s">
        <v>3632</v>
      </c>
      <c r="D674" t="s">
        <v>1670</v>
      </c>
      <c r="E674" t="s">
        <v>1671</v>
      </c>
      <c r="F674">
        <v>30</v>
      </c>
      <c r="G674" t="s">
        <v>3633</v>
      </c>
      <c r="H674" t="s">
        <v>564</v>
      </c>
      <c r="I674" s="10">
        <v>39985</v>
      </c>
      <c r="J674">
        <v>96</v>
      </c>
      <c r="K674" t="s">
        <v>1673</v>
      </c>
    </row>
    <row r="675" spans="1:11" x14ac:dyDescent="0.3">
      <c r="A675">
        <v>674</v>
      </c>
      <c r="B675" t="s">
        <v>3634</v>
      </c>
      <c r="C675" t="s">
        <v>2908</v>
      </c>
      <c r="D675" t="s">
        <v>1683</v>
      </c>
      <c r="E675" t="s">
        <v>1671</v>
      </c>
      <c r="F675">
        <v>60</v>
      </c>
      <c r="G675" t="s">
        <v>3635</v>
      </c>
      <c r="H675" t="s">
        <v>708</v>
      </c>
      <c r="I675" s="10">
        <v>39591</v>
      </c>
      <c r="J675">
        <v>87</v>
      </c>
      <c r="K675" t="s">
        <v>1721</v>
      </c>
    </row>
    <row r="676" spans="1:11" x14ac:dyDescent="0.3">
      <c r="A676">
        <v>675</v>
      </c>
      <c r="B676" t="s">
        <v>3636</v>
      </c>
      <c r="C676" t="s">
        <v>3637</v>
      </c>
      <c r="D676" t="s">
        <v>1670</v>
      </c>
      <c r="E676" t="s">
        <v>1829</v>
      </c>
      <c r="F676">
        <v>60</v>
      </c>
      <c r="G676" t="s">
        <v>3638</v>
      </c>
      <c r="H676" t="s">
        <v>380</v>
      </c>
      <c r="I676" s="10">
        <v>39886</v>
      </c>
      <c r="J676">
        <v>65</v>
      </c>
      <c r="K676" t="s">
        <v>1700</v>
      </c>
    </row>
    <row r="677" spans="1:11" x14ac:dyDescent="0.3">
      <c r="A677">
        <v>676</v>
      </c>
      <c r="B677" t="s">
        <v>2292</v>
      </c>
      <c r="C677" t="s">
        <v>3639</v>
      </c>
      <c r="D677" t="s">
        <v>1683</v>
      </c>
      <c r="E677" t="s">
        <v>1671</v>
      </c>
      <c r="F677">
        <v>60</v>
      </c>
      <c r="G677" t="s">
        <v>3640</v>
      </c>
      <c r="H677" t="s">
        <v>3641</v>
      </c>
      <c r="I677" s="10">
        <v>39971</v>
      </c>
      <c r="J677">
        <v>71</v>
      </c>
      <c r="K677" t="s">
        <v>1692</v>
      </c>
    </row>
    <row r="678" spans="1:11" x14ac:dyDescent="0.3">
      <c r="A678">
        <v>677</v>
      </c>
      <c r="B678" t="s">
        <v>3642</v>
      </c>
      <c r="C678" t="s">
        <v>1993</v>
      </c>
      <c r="D678" t="s">
        <v>1683</v>
      </c>
      <c r="E678" t="s">
        <v>1671</v>
      </c>
      <c r="F678">
        <v>60</v>
      </c>
      <c r="G678" t="s">
        <v>3643</v>
      </c>
      <c r="H678" t="s">
        <v>3644</v>
      </c>
      <c r="I678" s="10">
        <v>39740</v>
      </c>
      <c r="J678">
        <v>9</v>
      </c>
      <c r="K678" t="s">
        <v>1772</v>
      </c>
    </row>
    <row r="679" spans="1:11" x14ac:dyDescent="0.3">
      <c r="A679">
        <v>678</v>
      </c>
      <c r="B679" t="s">
        <v>1934</v>
      </c>
      <c r="C679" t="s">
        <v>2238</v>
      </c>
      <c r="D679" t="s">
        <v>1670</v>
      </c>
      <c r="E679" t="s">
        <v>1671</v>
      </c>
      <c r="F679">
        <v>30</v>
      </c>
      <c r="G679" t="s">
        <v>3645</v>
      </c>
      <c r="H679" t="s">
        <v>195</v>
      </c>
      <c r="I679" s="10">
        <v>40245</v>
      </c>
      <c r="J679">
        <v>93</v>
      </c>
      <c r="K679" t="s">
        <v>1700</v>
      </c>
    </row>
    <row r="680" spans="1:11" x14ac:dyDescent="0.3">
      <c r="A680">
        <v>679</v>
      </c>
      <c r="B680" t="s">
        <v>3646</v>
      </c>
      <c r="C680" t="s">
        <v>3647</v>
      </c>
      <c r="D680" t="s">
        <v>1683</v>
      </c>
      <c r="E680" t="s">
        <v>1671</v>
      </c>
      <c r="F680">
        <v>30</v>
      </c>
      <c r="G680" t="s">
        <v>2534</v>
      </c>
      <c r="H680" t="s">
        <v>44</v>
      </c>
      <c r="I680" s="10">
        <v>39910</v>
      </c>
      <c r="J680">
        <v>45</v>
      </c>
      <c r="K680" t="s">
        <v>1673</v>
      </c>
    </row>
    <row r="681" spans="1:11" x14ac:dyDescent="0.3">
      <c r="A681">
        <v>680</v>
      </c>
      <c r="B681" t="s">
        <v>3648</v>
      </c>
      <c r="C681" t="s">
        <v>2673</v>
      </c>
      <c r="D681" t="s">
        <v>1670</v>
      </c>
      <c r="E681" t="s">
        <v>1671</v>
      </c>
      <c r="F681">
        <v>60</v>
      </c>
      <c r="G681" t="s">
        <v>3649</v>
      </c>
      <c r="H681" t="s">
        <v>1247</v>
      </c>
      <c r="I681" s="10">
        <v>40521</v>
      </c>
      <c r="J681">
        <v>91</v>
      </c>
      <c r="K681" t="s">
        <v>1673</v>
      </c>
    </row>
    <row r="682" spans="1:11" x14ac:dyDescent="0.3">
      <c r="A682">
        <v>681</v>
      </c>
      <c r="B682" t="s">
        <v>2978</v>
      </c>
      <c r="C682" t="s">
        <v>3650</v>
      </c>
      <c r="D682" t="s">
        <v>1670</v>
      </c>
      <c r="E682" t="s">
        <v>1671</v>
      </c>
      <c r="F682">
        <v>60</v>
      </c>
      <c r="G682" t="s">
        <v>3651</v>
      </c>
      <c r="H682" t="s">
        <v>1417</v>
      </c>
      <c r="I682" s="10">
        <v>39953</v>
      </c>
      <c r="J682">
        <v>15</v>
      </c>
      <c r="K682" t="s">
        <v>1692</v>
      </c>
    </row>
    <row r="683" spans="1:11" x14ac:dyDescent="0.3">
      <c r="A683">
        <v>682</v>
      </c>
      <c r="B683" t="s">
        <v>3652</v>
      </c>
      <c r="C683" t="s">
        <v>3653</v>
      </c>
      <c r="D683" t="s">
        <v>1683</v>
      </c>
      <c r="E683" t="s">
        <v>1671</v>
      </c>
      <c r="F683">
        <v>90</v>
      </c>
      <c r="G683" t="s">
        <v>3654</v>
      </c>
      <c r="H683" t="s">
        <v>435</v>
      </c>
      <c r="I683" s="10">
        <v>40362</v>
      </c>
      <c r="J683">
        <v>54</v>
      </c>
      <c r="K683" t="s">
        <v>851</v>
      </c>
    </row>
    <row r="684" spans="1:11" x14ac:dyDescent="0.3">
      <c r="A684">
        <v>683</v>
      </c>
      <c r="B684" t="s">
        <v>3655</v>
      </c>
      <c r="C684" t="s">
        <v>3656</v>
      </c>
      <c r="D684" t="s">
        <v>1670</v>
      </c>
      <c r="E684" t="s">
        <v>1671</v>
      </c>
      <c r="F684">
        <v>90</v>
      </c>
      <c r="G684" t="s">
        <v>3657</v>
      </c>
      <c r="H684" t="s">
        <v>157</v>
      </c>
      <c r="I684" s="10">
        <v>39486</v>
      </c>
      <c r="J684">
        <v>42</v>
      </c>
      <c r="K684" t="s">
        <v>1707</v>
      </c>
    </row>
    <row r="685" spans="1:11" x14ac:dyDescent="0.3">
      <c r="A685">
        <v>684</v>
      </c>
      <c r="B685" t="s">
        <v>3658</v>
      </c>
      <c r="C685" t="s">
        <v>3659</v>
      </c>
      <c r="D685" t="s">
        <v>1683</v>
      </c>
      <c r="E685" t="s">
        <v>1671</v>
      </c>
      <c r="F685">
        <v>60</v>
      </c>
      <c r="G685" t="s">
        <v>3660</v>
      </c>
      <c r="H685" t="s">
        <v>432</v>
      </c>
      <c r="I685" s="10">
        <v>39801</v>
      </c>
      <c r="J685">
        <v>42</v>
      </c>
      <c r="K685" t="s">
        <v>1700</v>
      </c>
    </row>
    <row r="686" spans="1:11" x14ac:dyDescent="0.3">
      <c r="A686">
        <v>685</v>
      </c>
      <c r="B686" t="s">
        <v>3661</v>
      </c>
      <c r="C686" t="s">
        <v>3662</v>
      </c>
      <c r="D686" t="s">
        <v>1683</v>
      </c>
      <c r="E686" t="s">
        <v>1671</v>
      </c>
      <c r="F686">
        <v>30</v>
      </c>
      <c r="G686" t="s">
        <v>3663</v>
      </c>
      <c r="H686" t="s">
        <v>663</v>
      </c>
      <c r="I686" s="10">
        <v>40441</v>
      </c>
      <c r="J686">
        <v>16</v>
      </c>
      <c r="K686" t="s">
        <v>1677</v>
      </c>
    </row>
    <row r="687" spans="1:11" x14ac:dyDescent="0.3">
      <c r="A687">
        <v>686</v>
      </c>
      <c r="B687" t="s">
        <v>3664</v>
      </c>
      <c r="C687" t="s">
        <v>3665</v>
      </c>
      <c r="D687" t="s">
        <v>1733</v>
      </c>
      <c r="E687" t="s">
        <v>1671</v>
      </c>
      <c r="F687">
        <v>90</v>
      </c>
      <c r="G687" t="s">
        <v>3666</v>
      </c>
      <c r="H687" t="s">
        <v>3667</v>
      </c>
      <c r="I687" s="10">
        <v>39524</v>
      </c>
      <c r="J687">
        <v>35</v>
      </c>
      <c r="K687" t="s">
        <v>1007</v>
      </c>
    </row>
    <row r="688" spans="1:11" x14ac:dyDescent="0.3">
      <c r="A688">
        <v>687</v>
      </c>
      <c r="B688" t="s">
        <v>3668</v>
      </c>
      <c r="C688" t="s">
        <v>3669</v>
      </c>
      <c r="D688" t="s">
        <v>1733</v>
      </c>
      <c r="E688" t="s">
        <v>1671</v>
      </c>
      <c r="F688">
        <v>90</v>
      </c>
      <c r="G688" t="s">
        <v>3670</v>
      </c>
      <c r="H688" t="s">
        <v>262</v>
      </c>
      <c r="I688" s="10">
        <v>39707</v>
      </c>
      <c r="J688">
        <v>8</v>
      </c>
      <c r="K688" t="s">
        <v>1007</v>
      </c>
    </row>
    <row r="689" spans="1:11" x14ac:dyDescent="0.3">
      <c r="A689">
        <v>688</v>
      </c>
      <c r="B689" t="s">
        <v>3671</v>
      </c>
      <c r="C689" t="s">
        <v>3672</v>
      </c>
      <c r="D689" t="s">
        <v>1683</v>
      </c>
      <c r="E689" t="s">
        <v>1671</v>
      </c>
      <c r="F689">
        <v>60</v>
      </c>
      <c r="G689" t="s">
        <v>3673</v>
      </c>
      <c r="H689" t="s">
        <v>295</v>
      </c>
      <c r="I689" s="10">
        <v>40242</v>
      </c>
      <c r="J689">
        <v>8</v>
      </c>
      <c r="K689" t="s">
        <v>1700</v>
      </c>
    </row>
    <row r="690" spans="1:11" x14ac:dyDescent="0.3">
      <c r="A690">
        <v>689</v>
      </c>
      <c r="B690" t="s">
        <v>3674</v>
      </c>
      <c r="C690" t="s">
        <v>3675</v>
      </c>
      <c r="D690" t="s">
        <v>1733</v>
      </c>
      <c r="E690" t="s">
        <v>1671</v>
      </c>
      <c r="F690">
        <v>90</v>
      </c>
      <c r="G690" t="s">
        <v>3676</v>
      </c>
      <c r="H690" t="s">
        <v>568</v>
      </c>
      <c r="I690" s="10">
        <v>39601</v>
      </c>
      <c r="J690">
        <v>2</v>
      </c>
      <c r="K690" t="s">
        <v>1007</v>
      </c>
    </row>
    <row r="691" spans="1:11" x14ac:dyDescent="0.3">
      <c r="A691">
        <v>690</v>
      </c>
      <c r="B691" t="s">
        <v>3677</v>
      </c>
      <c r="C691" t="s">
        <v>3678</v>
      </c>
      <c r="D691" t="s">
        <v>1670</v>
      </c>
      <c r="E691" t="s">
        <v>1671</v>
      </c>
      <c r="F691">
        <v>90</v>
      </c>
      <c r="G691" t="s">
        <v>3379</v>
      </c>
      <c r="H691" t="s">
        <v>470</v>
      </c>
      <c r="I691" s="10">
        <v>40137</v>
      </c>
      <c r="J691">
        <v>26</v>
      </c>
      <c r="K691" t="s">
        <v>1007</v>
      </c>
    </row>
    <row r="692" spans="1:11" x14ac:dyDescent="0.3">
      <c r="A692">
        <v>691</v>
      </c>
      <c r="B692" t="s">
        <v>3679</v>
      </c>
      <c r="C692" t="s">
        <v>3680</v>
      </c>
      <c r="D692" t="s">
        <v>1670</v>
      </c>
      <c r="E692" t="s">
        <v>1671</v>
      </c>
      <c r="F692">
        <v>90</v>
      </c>
      <c r="G692" t="s">
        <v>3681</v>
      </c>
      <c r="H692" t="s">
        <v>171</v>
      </c>
      <c r="I692" s="10">
        <v>39970</v>
      </c>
      <c r="J692">
        <v>57</v>
      </c>
      <c r="K692" t="s">
        <v>1692</v>
      </c>
    </row>
    <row r="693" spans="1:11" x14ac:dyDescent="0.3">
      <c r="A693">
        <v>692</v>
      </c>
      <c r="B693" t="s">
        <v>3682</v>
      </c>
      <c r="C693" t="s">
        <v>3683</v>
      </c>
      <c r="D693" t="s">
        <v>1733</v>
      </c>
      <c r="E693" t="s">
        <v>1671</v>
      </c>
      <c r="F693">
        <v>60</v>
      </c>
      <c r="G693" t="s">
        <v>3684</v>
      </c>
      <c r="H693" t="s">
        <v>441</v>
      </c>
      <c r="I693" s="10">
        <v>40255</v>
      </c>
      <c r="J693">
        <v>72</v>
      </c>
      <c r="K693" t="s">
        <v>1772</v>
      </c>
    </row>
    <row r="694" spans="1:11" x14ac:dyDescent="0.3">
      <c r="A694">
        <v>693</v>
      </c>
      <c r="B694" t="s">
        <v>2992</v>
      </c>
      <c r="C694" t="s">
        <v>3685</v>
      </c>
      <c r="D694" t="s">
        <v>1683</v>
      </c>
      <c r="E694" t="s">
        <v>1671</v>
      </c>
      <c r="F694">
        <v>90</v>
      </c>
      <c r="G694" t="s">
        <v>3686</v>
      </c>
      <c r="H694" t="s">
        <v>155</v>
      </c>
      <c r="I694" s="10">
        <v>40435</v>
      </c>
      <c r="J694">
        <v>98</v>
      </c>
      <c r="K694" t="s">
        <v>1721</v>
      </c>
    </row>
    <row r="695" spans="1:11" x14ac:dyDescent="0.3">
      <c r="A695">
        <v>694</v>
      </c>
      <c r="B695" t="s">
        <v>3687</v>
      </c>
      <c r="C695" t="s">
        <v>3077</v>
      </c>
      <c r="D695" t="s">
        <v>1683</v>
      </c>
      <c r="E695" t="s">
        <v>1671</v>
      </c>
      <c r="F695">
        <v>90</v>
      </c>
      <c r="G695" t="s">
        <v>3688</v>
      </c>
      <c r="H695" t="s">
        <v>1011</v>
      </c>
      <c r="I695" s="10">
        <v>40313</v>
      </c>
      <c r="J695">
        <v>94</v>
      </c>
      <c r="K695" t="s">
        <v>1772</v>
      </c>
    </row>
    <row r="696" spans="1:11" x14ac:dyDescent="0.3">
      <c r="A696">
        <v>695</v>
      </c>
      <c r="B696" t="s">
        <v>3689</v>
      </c>
      <c r="C696" t="s">
        <v>3690</v>
      </c>
      <c r="D696" t="s">
        <v>1683</v>
      </c>
      <c r="E696" t="s">
        <v>1671</v>
      </c>
      <c r="F696">
        <v>60</v>
      </c>
      <c r="G696" t="s">
        <v>3691</v>
      </c>
      <c r="H696" t="s">
        <v>679</v>
      </c>
      <c r="I696" s="10">
        <v>39622</v>
      </c>
      <c r="J696">
        <v>20</v>
      </c>
      <c r="K696" t="s">
        <v>1007</v>
      </c>
    </row>
    <row r="697" spans="1:11" x14ac:dyDescent="0.3">
      <c r="A697">
        <v>696</v>
      </c>
      <c r="B697" t="s">
        <v>3692</v>
      </c>
      <c r="C697" t="s">
        <v>3693</v>
      </c>
      <c r="D697" t="s">
        <v>1683</v>
      </c>
      <c r="E697" t="s">
        <v>1671</v>
      </c>
      <c r="F697">
        <v>60</v>
      </c>
      <c r="G697" t="s">
        <v>3694</v>
      </c>
      <c r="H697" t="s">
        <v>61</v>
      </c>
      <c r="I697" s="10">
        <v>40253</v>
      </c>
      <c r="J697">
        <v>75</v>
      </c>
      <c r="K697" t="s">
        <v>1692</v>
      </c>
    </row>
    <row r="698" spans="1:11" x14ac:dyDescent="0.3">
      <c r="A698">
        <v>697</v>
      </c>
      <c r="B698" t="s">
        <v>3695</v>
      </c>
      <c r="C698" t="s">
        <v>3696</v>
      </c>
      <c r="D698" t="s">
        <v>1719</v>
      </c>
      <c r="E698" t="s">
        <v>1671</v>
      </c>
      <c r="F698">
        <v>90</v>
      </c>
      <c r="G698" t="s">
        <v>3697</v>
      </c>
      <c r="H698" t="s">
        <v>440</v>
      </c>
      <c r="I698" s="10">
        <v>40141</v>
      </c>
      <c r="J698">
        <v>25</v>
      </c>
      <c r="K698" t="s">
        <v>1673</v>
      </c>
    </row>
    <row r="699" spans="1:11" x14ac:dyDescent="0.3">
      <c r="A699">
        <v>698</v>
      </c>
      <c r="B699" t="s">
        <v>3698</v>
      </c>
      <c r="C699" t="s">
        <v>2368</v>
      </c>
      <c r="D699" t="s">
        <v>1683</v>
      </c>
      <c r="E699" t="s">
        <v>1671</v>
      </c>
      <c r="F699">
        <v>90</v>
      </c>
      <c r="G699" t="s">
        <v>3699</v>
      </c>
      <c r="H699" t="s">
        <v>69</v>
      </c>
      <c r="I699" s="10">
        <v>39888</v>
      </c>
      <c r="J699">
        <v>35</v>
      </c>
      <c r="K699" t="s">
        <v>1700</v>
      </c>
    </row>
    <row r="700" spans="1:11" x14ac:dyDescent="0.3">
      <c r="A700">
        <v>699</v>
      </c>
      <c r="B700" t="s">
        <v>3700</v>
      </c>
      <c r="C700" t="s">
        <v>3701</v>
      </c>
      <c r="D700" t="s">
        <v>1670</v>
      </c>
      <c r="E700" t="s">
        <v>1671</v>
      </c>
      <c r="F700">
        <v>30</v>
      </c>
      <c r="G700" t="s">
        <v>3702</v>
      </c>
      <c r="H700" t="s">
        <v>3703</v>
      </c>
      <c r="I700" s="10">
        <v>39602</v>
      </c>
      <c r="J700">
        <v>87</v>
      </c>
      <c r="K700" t="s">
        <v>1696</v>
      </c>
    </row>
    <row r="701" spans="1:11" x14ac:dyDescent="0.3">
      <c r="A701">
        <v>700</v>
      </c>
      <c r="B701" t="s">
        <v>3704</v>
      </c>
      <c r="C701" t="s">
        <v>3359</v>
      </c>
      <c r="D701" t="s">
        <v>1733</v>
      </c>
      <c r="E701" t="s">
        <v>1671</v>
      </c>
      <c r="F701">
        <v>60</v>
      </c>
      <c r="G701" t="s">
        <v>3705</v>
      </c>
      <c r="H701" t="s">
        <v>1623</v>
      </c>
      <c r="I701" s="10">
        <v>39910</v>
      </c>
      <c r="J701">
        <v>53</v>
      </c>
      <c r="K701" t="s">
        <v>1772</v>
      </c>
    </row>
    <row r="702" spans="1:11" x14ac:dyDescent="0.3">
      <c r="A702">
        <v>701</v>
      </c>
      <c r="B702" t="s">
        <v>2592</v>
      </c>
      <c r="C702" t="s">
        <v>3706</v>
      </c>
      <c r="D702" t="s">
        <v>1683</v>
      </c>
      <c r="E702" t="s">
        <v>1671</v>
      </c>
      <c r="F702">
        <v>60</v>
      </c>
      <c r="G702" t="s">
        <v>3707</v>
      </c>
      <c r="H702" t="s">
        <v>3708</v>
      </c>
      <c r="I702" s="10">
        <v>40523</v>
      </c>
      <c r="J702">
        <v>36</v>
      </c>
      <c r="K702" t="s">
        <v>1721</v>
      </c>
    </row>
    <row r="703" spans="1:11" x14ac:dyDescent="0.3">
      <c r="A703">
        <v>702</v>
      </c>
      <c r="B703" t="s">
        <v>3709</v>
      </c>
      <c r="C703" t="s">
        <v>1785</v>
      </c>
      <c r="D703" t="s">
        <v>1683</v>
      </c>
      <c r="E703" t="s">
        <v>1671</v>
      </c>
      <c r="F703">
        <v>30</v>
      </c>
      <c r="G703" t="s">
        <v>3710</v>
      </c>
      <c r="H703" t="s">
        <v>465</v>
      </c>
      <c r="I703" s="10">
        <v>39885</v>
      </c>
      <c r="J703">
        <v>18</v>
      </c>
      <c r="K703" t="s">
        <v>1007</v>
      </c>
    </row>
    <row r="704" spans="1:11" x14ac:dyDescent="0.3">
      <c r="A704">
        <v>703</v>
      </c>
      <c r="B704" t="s">
        <v>3711</v>
      </c>
      <c r="C704" t="s">
        <v>3028</v>
      </c>
      <c r="D704" t="s">
        <v>1670</v>
      </c>
      <c r="E704" t="s">
        <v>1671</v>
      </c>
      <c r="F704">
        <v>90</v>
      </c>
      <c r="G704" t="s">
        <v>3712</v>
      </c>
      <c r="H704" t="s">
        <v>823</v>
      </c>
      <c r="I704" s="10">
        <v>39702</v>
      </c>
      <c r="J704">
        <v>67</v>
      </c>
      <c r="K704" t="s">
        <v>851</v>
      </c>
    </row>
    <row r="705" spans="1:11" x14ac:dyDescent="0.3">
      <c r="A705">
        <v>704</v>
      </c>
      <c r="B705" t="s">
        <v>3713</v>
      </c>
      <c r="C705" t="s">
        <v>3714</v>
      </c>
      <c r="D705" t="s">
        <v>1683</v>
      </c>
      <c r="E705" t="s">
        <v>1671</v>
      </c>
      <c r="F705">
        <v>60</v>
      </c>
      <c r="G705" t="s">
        <v>3715</v>
      </c>
      <c r="H705" t="s">
        <v>1655</v>
      </c>
      <c r="I705" s="10">
        <v>39812</v>
      </c>
      <c r="J705">
        <v>97</v>
      </c>
      <c r="K705" t="s">
        <v>1696</v>
      </c>
    </row>
    <row r="706" spans="1:11" x14ac:dyDescent="0.3">
      <c r="A706">
        <v>705</v>
      </c>
      <c r="B706" t="s">
        <v>3716</v>
      </c>
      <c r="C706" t="s">
        <v>2244</v>
      </c>
      <c r="D706" t="s">
        <v>1670</v>
      </c>
      <c r="E706" t="s">
        <v>1671</v>
      </c>
      <c r="F706">
        <v>30</v>
      </c>
      <c r="G706" t="s">
        <v>3717</v>
      </c>
      <c r="H706" t="s">
        <v>57</v>
      </c>
      <c r="I706" s="10">
        <v>39772</v>
      </c>
      <c r="J706">
        <v>78</v>
      </c>
      <c r="K706" t="s">
        <v>1772</v>
      </c>
    </row>
    <row r="707" spans="1:11" x14ac:dyDescent="0.3">
      <c r="A707">
        <v>706</v>
      </c>
      <c r="B707" t="s">
        <v>3718</v>
      </c>
      <c r="C707" t="s">
        <v>3719</v>
      </c>
      <c r="D707" t="s">
        <v>1683</v>
      </c>
      <c r="E707" t="s">
        <v>1671</v>
      </c>
      <c r="F707">
        <v>30</v>
      </c>
      <c r="G707" t="s">
        <v>3720</v>
      </c>
      <c r="H707" t="s">
        <v>3721</v>
      </c>
      <c r="I707" s="10">
        <v>39765</v>
      </c>
      <c r="J707">
        <v>41</v>
      </c>
      <c r="K707" t="s">
        <v>1673</v>
      </c>
    </row>
    <row r="708" spans="1:11" x14ac:dyDescent="0.3">
      <c r="A708">
        <v>707</v>
      </c>
      <c r="B708" t="s">
        <v>3722</v>
      </c>
      <c r="C708" t="s">
        <v>3723</v>
      </c>
      <c r="D708" t="s">
        <v>1683</v>
      </c>
      <c r="E708" t="s">
        <v>1671</v>
      </c>
      <c r="F708">
        <v>90</v>
      </c>
      <c r="G708" t="s">
        <v>3724</v>
      </c>
      <c r="H708" t="s">
        <v>1445</v>
      </c>
      <c r="I708" s="10">
        <v>40211</v>
      </c>
      <c r="J708">
        <v>31</v>
      </c>
      <c r="K708" t="s">
        <v>1772</v>
      </c>
    </row>
    <row r="709" spans="1:11" x14ac:dyDescent="0.3">
      <c r="A709">
        <v>708</v>
      </c>
      <c r="B709" t="s">
        <v>3725</v>
      </c>
      <c r="C709" t="s">
        <v>3726</v>
      </c>
      <c r="D709" t="s">
        <v>1733</v>
      </c>
      <c r="E709" t="s">
        <v>1671</v>
      </c>
      <c r="F709">
        <v>30</v>
      </c>
      <c r="G709" t="s">
        <v>2829</v>
      </c>
      <c r="H709" t="s">
        <v>451</v>
      </c>
      <c r="I709" s="10">
        <v>39805</v>
      </c>
      <c r="J709">
        <v>99</v>
      </c>
      <c r="K709" t="s">
        <v>1007</v>
      </c>
    </row>
    <row r="710" spans="1:11" x14ac:dyDescent="0.3">
      <c r="A710">
        <v>709</v>
      </c>
      <c r="B710" t="s">
        <v>3727</v>
      </c>
      <c r="C710" t="s">
        <v>3728</v>
      </c>
      <c r="D710" t="s">
        <v>1670</v>
      </c>
      <c r="E710" t="s">
        <v>1671</v>
      </c>
      <c r="F710">
        <v>90</v>
      </c>
      <c r="G710" t="s">
        <v>3729</v>
      </c>
      <c r="H710" t="s">
        <v>946</v>
      </c>
      <c r="I710" s="10">
        <v>39588</v>
      </c>
      <c r="J710">
        <v>36</v>
      </c>
      <c r="K710" t="s">
        <v>1700</v>
      </c>
    </row>
    <row r="711" spans="1:11" x14ac:dyDescent="0.3">
      <c r="A711">
        <v>710</v>
      </c>
      <c r="B711" t="s">
        <v>3730</v>
      </c>
      <c r="C711" t="s">
        <v>3731</v>
      </c>
      <c r="D711" t="s">
        <v>1670</v>
      </c>
      <c r="E711" t="s">
        <v>1671</v>
      </c>
      <c r="F711">
        <v>90</v>
      </c>
      <c r="G711" t="s">
        <v>3732</v>
      </c>
      <c r="H711" t="s">
        <v>633</v>
      </c>
      <c r="I711" s="10">
        <v>40171</v>
      </c>
      <c r="J711">
        <v>77</v>
      </c>
      <c r="K711" t="s">
        <v>1673</v>
      </c>
    </row>
    <row r="712" spans="1:11" x14ac:dyDescent="0.3">
      <c r="A712">
        <v>711</v>
      </c>
      <c r="B712" t="s">
        <v>3733</v>
      </c>
      <c r="C712" t="s">
        <v>3734</v>
      </c>
      <c r="D712" t="s">
        <v>1733</v>
      </c>
      <c r="E712" t="s">
        <v>1671</v>
      </c>
      <c r="F712">
        <v>30</v>
      </c>
      <c r="G712" t="s">
        <v>3735</v>
      </c>
      <c r="H712" t="s">
        <v>629</v>
      </c>
      <c r="I712" s="10">
        <v>40270</v>
      </c>
      <c r="J712">
        <v>63</v>
      </c>
      <c r="K712" t="s">
        <v>1007</v>
      </c>
    </row>
    <row r="713" spans="1:11" x14ac:dyDescent="0.3">
      <c r="A713">
        <v>712</v>
      </c>
      <c r="B713" t="s">
        <v>3736</v>
      </c>
      <c r="C713" t="s">
        <v>3737</v>
      </c>
      <c r="D713" t="s">
        <v>1670</v>
      </c>
      <c r="E713" t="s">
        <v>1671</v>
      </c>
      <c r="F713">
        <v>30</v>
      </c>
      <c r="G713" t="s">
        <v>3738</v>
      </c>
      <c r="H713" t="s">
        <v>27</v>
      </c>
      <c r="I713" s="10">
        <v>39549</v>
      </c>
      <c r="J713">
        <v>3</v>
      </c>
      <c r="K713" t="s">
        <v>851</v>
      </c>
    </row>
    <row r="714" spans="1:11" x14ac:dyDescent="0.3">
      <c r="A714">
        <v>713</v>
      </c>
      <c r="B714" t="s">
        <v>3739</v>
      </c>
      <c r="C714" t="s">
        <v>2059</v>
      </c>
      <c r="D714" t="s">
        <v>1683</v>
      </c>
      <c r="E714" t="s">
        <v>1671</v>
      </c>
      <c r="F714">
        <v>60</v>
      </c>
      <c r="G714" t="s">
        <v>3740</v>
      </c>
      <c r="H714" t="s">
        <v>3741</v>
      </c>
      <c r="I714" s="10">
        <v>40252</v>
      </c>
      <c r="J714">
        <v>80</v>
      </c>
      <c r="K714" t="s">
        <v>1721</v>
      </c>
    </row>
    <row r="715" spans="1:11" x14ac:dyDescent="0.3">
      <c r="A715">
        <v>714</v>
      </c>
      <c r="B715" t="s">
        <v>2861</v>
      </c>
      <c r="C715" t="s">
        <v>3742</v>
      </c>
      <c r="D715" t="s">
        <v>1670</v>
      </c>
      <c r="E715" t="s">
        <v>1671</v>
      </c>
      <c r="F715">
        <v>60</v>
      </c>
      <c r="G715" t="s">
        <v>3743</v>
      </c>
      <c r="H715" t="s">
        <v>1408</v>
      </c>
      <c r="I715" s="10">
        <v>40190</v>
      </c>
      <c r="J715">
        <v>28</v>
      </c>
      <c r="K715" t="s">
        <v>851</v>
      </c>
    </row>
    <row r="716" spans="1:11" x14ac:dyDescent="0.3">
      <c r="A716">
        <v>715</v>
      </c>
      <c r="B716" t="s">
        <v>3333</v>
      </c>
      <c r="C716" t="s">
        <v>3744</v>
      </c>
      <c r="D716" t="s">
        <v>1733</v>
      </c>
      <c r="E716" t="s">
        <v>1671</v>
      </c>
      <c r="F716">
        <v>30</v>
      </c>
      <c r="G716" t="s">
        <v>3745</v>
      </c>
      <c r="H716" t="s">
        <v>1084</v>
      </c>
      <c r="I716" s="10">
        <v>39516</v>
      </c>
      <c r="J716">
        <v>13</v>
      </c>
      <c r="K716" t="s">
        <v>1677</v>
      </c>
    </row>
    <row r="717" spans="1:11" x14ac:dyDescent="0.3">
      <c r="A717">
        <v>716</v>
      </c>
      <c r="B717" t="s">
        <v>3746</v>
      </c>
      <c r="C717" t="s">
        <v>3747</v>
      </c>
      <c r="D717" t="s">
        <v>1733</v>
      </c>
      <c r="E717" t="s">
        <v>1671</v>
      </c>
      <c r="F717">
        <v>30</v>
      </c>
      <c r="G717" t="s">
        <v>3748</v>
      </c>
      <c r="H717" t="s">
        <v>257</v>
      </c>
      <c r="I717" s="10">
        <v>40158</v>
      </c>
      <c r="J717">
        <v>52</v>
      </c>
      <c r="K717" t="s">
        <v>1007</v>
      </c>
    </row>
    <row r="718" spans="1:11" x14ac:dyDescent="0.3">
      <c r="A718">
        <v>717</v>
      </c>
      <c r="B718" t="s">
        <v>3749</v>
      </c>
      <c r="C718" t="s">
        <v>3750</v>
      </c>
      <c r="D718" t="s">
        <v>1670</v>
      </c>
      <c r="E718" t="s">
        <v>1671</v>
      </c>
      <c r="F718">
        <v>30</v>
      </c>
      <c r="G718" t="s">
        <v>3751</v>
      </c>
      <c r="H718" t="s">
        <v>136</v>
      </c>
      <c r="I718" s="10">
        <v>40074</v>
      </c>
      <c r="J718">
        <v>27</v>
      </c>
      <c r="K718" t="s">
        <v>1007</v>
      </c>
    </row>
    <row r="719" spans="1:11" x14ac:dyDescent="0.3">
      <c r="A719">
        <v>718</v>
      </c>
      <c r="B719" t="s">
        <v>3648</v>
      </c>
      <c r="C719" t="s">
        <v>3752</v>
      </c>
      <c r="D719" t="s">
        <v>1946</v>
      </c>
      <c r="E719" t="s">
        <v>1671</v>
      </c>
      <c r="F719">
        <v>60</v>
      </c>
      <c r="G719" t="s">
        <v>3753</v>
      </c>
      <c r="H719" t="s">
        <v>3754</v>
      </c>
      <c r="I719" s="10">
        <v>40089</v>
      </c>
      <c r="J719">
        <v>69</v>
      </c>
      <c r="K719" t="s">
        <v>1692</v>
      </c>
    </row>
    <row r="720" spans="1:11" x14ac:dyDescent="0.3">
      <c r="A720">
        <v>719</v>
      </c>
      <c r="B720" t="s">
        <v>3755</v>
      </c>
      <c r="C720" t="s">
        <v>3756</v>
      </c>
      <c r="D720" t="s">
        <v>1683</v>
      </c>
      <c r="E720" t="s">
        <v>1671</v>
      </c>
      <c r="F720">
        <v>90</v>
      </c>
      <c r="G720" t="s">
        <v>3757</v>
      </c>
      <c r="H720" t="s">
        <v>1651</v>
      </c>
      <c r="I720" s="10">
        <v>39727</v>
      </c>
      <c r="J720">
        <v>44</v>
      </c>
      <c r="K720" t="s">
        <v>1696</v>
      </c>
    </row>
    <row r="721" spans="1:11" x14ac:dyDescent="0.3">
      <c r="A721">
        <v>720</v>
      </c>
      <c r="B721" t="s">
        <v>3758</v>
      </c>
      <c r="C721" t="s">
        <v>1853</v>
      </c>
      <c r="D721" t="s">
        <v>1683</v>
      </c>
      <c r="E721" t="s">
        <v>1671</v>
      </c>
      <c r="F721">
        <v>30</v>
      </c>
      <c r="G721" t="s">
        <v>3759</v>
      </c>
      <c r="H721" t="s">
        <v>600</v>
      </c>
      <c r="I721" s="10">
        <v>40367</v>
      </c>
      <c r="J721">
        <v>43</v>
      </c>
      <c r="K721" t="s">
        <v>1692</v>
      </c>
    </row>
    <row r="722" spans="1:11" x14ac:dyDescent="0.3">
      <c r="A722">
        <v>721</v>
      </c>
      <c r="B722" t="s">
        <v>3074</v>
      </c>
      <c r="C722" t="s">
        <v>3760</v>
      </c>
      <c r="D722" t="s">
        <v>1670</v>
      </c>
      <c r="E722" t="s">
        <v>1671</v>
      </c>
      <c r="F722">
        <v>90</v>
      </c>
      <c r="G722" t="s">
        <v>3761</v>
      </c>
      <c r="H722" t="s">
        <v>3434</v>
      </c>
      <c r="I722" s="10">
        <v>40328</v>
      </c>
      <c r="J722">
        <v>75</v>
      </c>
      <c r="K722" t="s">
        <v>1696</v>
      </c>
    </row>
    <row r="723" spans="1:11" x14ac:dyDescent="0.3">
      <c r="A723">
        <v>722</v>
      </c>
      <c r="B723" t="s">
        <v>3762</v>
      </c>
      <c r="C723" t="s">
        <v>3763</v>
      </c>
      <c r="D723" t="s">
        <v>1683</v>
      </c>
      <c r="E723" t="s">
        <v>1671</v>
      </c>
      <c r="F723">
        <v>60</v>
      </c>
      <c r="G723" t="s">
        <v>3764</v>
      </c>
      <c r="H723" t="s">
        <v>283</v>
      </c>
      <c r="I723" s="10">
        <v>39671</v>
      </c>
      <c r="J723">
        <v>5</v>
      </c>
      <c r="K723" t="s">
        <v>1673</v>
      </c>
    </row>
    <row r="724" spans="1:11" x14ac:dyDescent="0.3">
      <c r="A724">
        <v>723</v>
      </c>
      <c r="B724" t="s">
        <v>2656</v>
      </c>
      <c r="C724" t="s">
        <v>3765</v>
      </c>
      <c r="D724" t="s">
        <v>1670</v>
      </c>
      <c r="E724" t="s">
        <v>1671</v>
      </c>
      <c r="F724">
        <v>30</v>
      </c>
      <c r="G724" t="s">
        <v>3766</v>
      </c>
      <c r="H724" t="s">
        <v>477</v>
      </c>
      <c r="I724" s="10">
        <v>39891</v>
      </c>
      <c r="J724">
        <v>83</v>
      </c>
      <c r="K724" t="s">
        <v>851</v>
      </c>
    </row>
    <row r="725" spans="1:11" x14ac:dyDescent="0.3">
      <c r="A725">
        <v>724</v>
      </c>
      <c r="B725" t="s">
        <v>3767</v>
      </c>
      <c r="C725" t="s">
        <v>3768</v>
      </c>
      <c r="D725" t="s">
        <v>1683</v>
      </c>
      <c r="E725" t="s">
        <v>1671</v>
      </c>
      <c r="F725">
        <v>60</v>
      </c>
      <c r="G725" t="s">
        <v>3769</v>
      </c>
      <c r="H725" t="s">
        <v>1682</v>
      </c>
      <c r="I725" s="10">
        <v>40366</v>
      </c>
      <c r="J725">
        <v>74</v>
      </c>
      <c r="K725" t="s">
        <v>1772</v>
      </c>
    </row>
    <row r="726" spans="1:11" x14ac:dyDescent="0.3">
      <c r="A726">
        <v>725</v>
      </c>
      <c r="B726" t="s">
        <v>3770</v>
      </c>
      <c r="C726" t="s">
        <v>3771</v>
      </c>
      <c r="D726" t="s">
        <v>1670</v>
      </c>
      <c r="E726" t="s">
        <v>1671</v>
      </c>
      <c r="F726">
        <v>90</v>
      </c>
      <c r="G726" t="s">
        <v>3772</v>
      </c>
      <c r="H726" t="s">
        <v>33</v>
      </c>
      <c r="I726" s="10">
        <v>40316</v>
      </c>
      <c r="J726">
        <v>66</v>
      </c>
      <c r="K726" t="s">
        <v>1677</v>
      </c>
    </row>
    <row r="727" spans="1:11" x14ac:dyDescent="0.3">
      <c r="A727">
        <v>726</v>
      </c>
      <c r="B727" t="s">
        <v>3773</v>
      </c>
      <c r="C727" t="s">
        <v>3774</v>
      </c>
      <c r="D727" t="s">
        <v>1670</v>
      </c>
      <c r="E727" t="s">
        <v>1671</v>
      </c>
      <c r="F727">
        <v>30</v>
      </c>
      <c r="G727" t="s">
        <v>3775</v>
      </c>
      <c r="H727" t="s">
        <v>1196</v>
      </c>
      <c r="I727" s="10">
        <v>39924</v>
      </c>
      <c r="J727">
        <v>15</v>
      </c>
      <c r="K727" t="s">
        <v>1772</v>
      </c>
    </row>
    <row r="728" spans="1:11" x14ac:dyDescent="0.3">
      <c r="A728">
        <v>727</v>
      </c>
      <c r="B728" t="s">
        <v>2955</v>
      </c>
      <c r="C728" t="s">
        <v>3776</v>
      </c>
      <c r="D728" t="s">
        <v>1683</v>
      </c>
      <c r="E728" t="s">
        <v>1671</v>
      </c>
      <c r="F728">
        <v>90</v>
      </c>
      <c r="G728" t="s">
        <v>3777</v>
      </c>
      <c r="H728" t="s">
        <v>3778</v>
      </c>
      <c r="I728" s="10">
        <v>40039</v>
      </c>
      <c r="J728">
        <v>72</v>
      </c>
      <c r="K728" t="s">
        <v>851</v>
      </c>
    </row>
    <row r="729" spans="1:11" x14ac:dyDescent="0.3">
      <c r="A729">
        <v>728</v>
      </c>
      <c r="B729" t="s">
        <v>3779</v>
      </c>
      <c r="C729" t="s">
        <v>3780</v>
      </c>
      <c r="D729" t="s">
        <v>1670</v>
      </c>
      <c r="E729" t="s">
        <v>1671</v>
      </c>
      <c r="F729">
        <v>30</v>
      </c>
      <c r="G729" t="s">
        <v>3781</v>
      </c>
      <c r="H729" t="s">
        <v>4</v>
      </c>
      <c r="I729" s="10">
        <v>40156</v>
      </c>
      <c r="J729">
        <v>96</v>
      </c>
      <c r="K729" t="s">
        <v>1721</v>
      </c>
    </row>
    <row r="730" spans="1:11" x14ac:dyDescent="0.3">
      <c r="A730">
        <v>729</v>
      </c>
      <c r="B730" t="s">
        <v>3782</v>
      </c>
      <c r="C730" t="s">
        <v>2508</v>
      </c>
      <c r="D730" t="s">
        <v>1683</v>
      </c>
      <c r="E730" t="s">
        <v>1671</v>
      </c>
      <c r="F730">
        <v>90</v>
      </c>
      <c r="G730" t="s">
        <v>3783</v>
      </c>
      <c r="H730" t="s">
        <v>340</v>
      </c>
      <c r="I730" s="10">
        <v>40114</v>
      </c>
      <c r="J730">
        <v>30</v>
      </c>
      <c r="K730" t="s">
        <v>1007</v>
      </c>
    </row>
    <row r="731" spans="1:11" x14ac:dyDescent="0.3">
      <c r="A731">
        <v>730</v>
      </c>
      <c r="B731" t="s">
        <v>1888</v>
      </c>
      <c r="C731" t="s">
        <v>3784</v>
      </c>
      <c r="D731" t="s">
        <v>1670</v>
      </c>
      <c r="E731" t="s">
        <v>1671</v>
      </c>
      <c r="F731">
        <v>90</v>
      </c>
      <c r="G731" t="s">
        <v>3785</v>
      </c>
      <c r="H731" t="s">
        <v>3786</v>
      </c>
      <c r="I731" s="10">
        <v>40275</v>
      </c>
      <c r="J731">
        <v>5</v>
      </c>
      <c r="K731" t="s">
        <v>1673</v>
      </c>
    </row>
    <row r="732" spans="1:11" x14ac:dyDescent="0.3">
      <c r="A732">
        <v>731</v>
      </c>
      <c r="B732" t="s">
        <v>3787</v>
      </c>
      <c r="C732" t="s">
        <v>3788</v>
      </c>
      <c r="D732" t="s">
        <v>1670</v>
      </c>
      <c r="E732" t="s">
        <v>1671</v>
      </c>
      <c r="F732">
        <v>30</v>
      </c>
      <c r="G732" t="s">
        <v>3789</v>
      </c>
      <c r="H732" t="s">
        <v>3790</v>
      </c>
      <c r="I732" s="10">
        <v>39604</v>
      </c>
      <c r="J732">
        <v>16</v>
      </c>
      <c r="K732" t="s">
        <v>1721</v>
      </c>
    </row>
    <row r="733" spans="1:11" x14ac:dyDescent="0.3">
      <c r="A733">
        <v>732</v>
      </c>
      <c r="B733" t="s">
        <v>1787</v>
      </c>
      <c r="C733" t="s">
        <v>3791</v>
      </c>
      <c r="D733" t="s">
        <v>1683</v>
      </c>
      <c r="E733" t="s">
        <v>1671</v>
      </c>
      <c r="F733">
        <v>30</v>
      </c>
      <c r="G733" t="s">
        <v>3792</v>
      </c>
      <c r="H733" t="s">
        <v>814</v>
      </c>
      <c r="I733" s="10">
        <v>40099</v>
      </c>
      <c r="J733">
        <v>59</v>
      </c>
      <c r="K733" t="s">
        <v>1007</v>
      </c>
    </row>
    <row r="734" spans="1:11" x14ac:dyDescent="0.3">
      <c r="A734">
        <v>733</v>
      </c>
      <c r="B734" t="s">
        <v>3793</v>
      </c>
      <c r="C734" t="s">
        <v>3794</v>
      </c>
      <c r="D734" t="s">
        <v>1670</v>
      </c>
      <c r="E734" t="s">
        <v>1671</v>
      </c>
      <c r="F734">
        <v>60</v>
      </c>
      <c r="G734" t="s">
        <v>3795</v>
      </c>
      <c r="H734" t="s">
        <v>398</v>
      </c>
      <c r="I734" s="10">
        <v>40018</v>
      </c>
      <c r="J734">
        <v>35</v>
      </c>
      <c r="K734" t="s">
        <v>1007</v>
      </c>
    </row>
    <row r="735" spans="1:11" x14ac:dyDescent="0.3">
      <c r="A735">
        <v>734</v>
      </c>
      <c r="B735" t="s">
        <v>3796</v>
      </c>
      <c r="C735" t="s">
        <v>3037</v>
      </c>
      <c r="D735" t="s">
        <v>1670</v>
      </c>
      <c r="E735" t="s">
        <v>1671</v>
      </c>
      <c r="F735">
        <v>30</v>
      </c>
      <c r="G735" t="s">
        <v>3797</v>
      </c>
      <c r="H735" t="s">
        <v>21</v>
      </c>
      <c r="I735" s="10">
        <v>40238</v>
      </c>
      <c r="J735">
        <v>60</v>
      </c>
      <c r="K735" t="s">
        <v>1696</v>
      </c>
    </row>
    <row r="736" spans="1:11" x14ac:dyDescent="0.3">
      <c r="A736">
        <v>735</v>
      </c>
      <c r="B736" t="s">
        <v>3798</v>
      </c>
      <c r="C736" t="s">
        <v>2059</v>
      </c>
      <c r="D736" t="s">
        <v>1670</v>
      </c>
      <c r="E736" t="s">
        <v>1671</v>
      </c>
      <c r="F736">
        <v>90</v>
      </c>
      <c r="G736" t="s">
        <v>3799</v>
      </c>
      <c r="H736" t="s">
        <v>3800</v>
      </c>
      <c r="I736" s="10">
        <v>40158</v>
      </c>
      <c r="J736">
        <v>35</v>
      </c>
      <c r="K736" t="s">
        <v>1677</v>
      </c>
    </row>
    <row r="737" spans="1:11" x14ac:dyDescent="0.3">
      <c r="A737">
        <v>736</v>
      </c>
      <c r="B737" t="s">
        <v>3801</v>
      </c>
      <c r="C737" t="s">
        <v>3802</v>
      </c>
      <c r="D737" t="s">
        <v>1733</v>
      </c>
      <c r="E737" t="s">
        <v>1671</v>
      </c>
      <c r="F737">
        <v>90</v>
      </c>
      <c r="G737" t="s">
        <v>3803</v>
      </c>
      <c r="H737" t="s">
        <v>810</v>
      </c>
      <c r="I737" s="10">
        <v>40368</v>
      </c>
      <c r="J737">
        <v>65</v>
      </c>
      <c r="K737" t="s">
        <v>1007</v>
      </c>
    </row>
    <row r="738" spans="1:11" x14ac:dyDescent="0.3">
      <c r="A738">
        <v>737</v>
      </c>
      <c r="B738" t="s">
        <v>3804</v>
      </c>
      <c r="C738" t="s">
        <v>3609</v>
      </c>
      <c r="D738" t="s">
        <v>1670</v>
      </c>
      <c r="E738" t="s">
        <v>1671</v>
      </c>
      <c r="F738">
        <v>90</v>
      </c>
      <c r="G738" t="s">
        <v>3805</v>
      </c>
      <c r="H738" t="s">
        <v>698</v>
      </c>
      <c r="I738" s="10">
        <v>40001</v>
      </c>
      <c r="J738">
        <v>39</v>
      </c>
      <c r="K738" t="s">
        <v>851</v>
      </c>
    </row>
    <row r="739" spans="1:11" x14ac:dyDescent="0.3">
      <c r="A739">
        <v>738</v>
      </c>
      <c r="B739" t="s">
        <v>1760</v>
      </c>
      <c r="C739" t="s">
        <v>3762</v>
      </c>
      <c r="D739" t="s">
        <v>1670</v>
      </c>
      <c r="E739" t="s">
        <v>1671</v>
      </c>
      <c r="F739">
        <v>90</v>
      </c>
      <c r="G739" t="s">
        <v>3806</v>
      </c>
      <c r="H739" t="s">
        <v>427</v>
      </c>
      <c r="I739" s="10">
        <v>39961</v>
      </c>
      <c r="J739">
        <v>88</v>
      </c>
      <c r="K739" t="s">
        <v>1677</v>
      </c>
    </row>
    <row r="740" spans="1:11" x14ac:dyDescent="0.3">
      <c r="A740">
        <v>739</v>
      </c>
      <c r="B740" t="s">
        <v>3807</v>
      </c>
      <c r="C740" t="s">
        <v>3808</v>
      </c>
      <c r="D740" t="s">
        <v>1670</v>
      </c>
      <c r="E740" t="s">
        <v>1671</v>
      </c>
      <c r="F740">
        <v>30</v>
      </c>
      <c r="G740" t="s">
        <v>3809</v>
      </c>
      <c r="H740" t="s">
        <v>3810</v>
      </c>
      <c r="I740" s="10">
        <v>40482</v>
      </c>
      <c r="J740">
        <v>11</v>
      </c>
      <c r="K740" t="s">
        <v>1772</v>
      </c>
    </row>
    <row r="741" spans="1:11" x14ac:dyDescent="0.3">
      <c r="A741">
        <v>740</v>
      </c>
      <c r="B741" t="s">
        <v>3811</v>
      </c>
      <c r="C741" t="s">
        <v>3314</v>
      </c>
      <c r="D741" t="s">
        <v>1670</v>
      </c>
      <c r="E741" t="s">
        <v>1671</v>
      </c>
      <c r="F741">
        <v>30</v>
      </c>
      <c r="G741" t="s">
        <v>3812</v>
      </c>
      <c r="H741" t="s">
        <v>757</v>
      </c>
      <c r="I741" s="10">
        <v>40398</v>
      </c>
      <c r="J741">
        <v>20</v>
      </c>
      <c r="K741" t="s">
        <v>1772</v>
      </c>
    </row>
    <row r="742" spans="1:11" x14ac:dyDescent="0.3">
      <c r="A742">
        <v>741</v>
      </c>
      <c r="B742" t="s">
        <v>3813</v>
      </c>
      <c r="C742" t="s">
        <v>3814</v>
      </c>
      <c r="D742" t="s">
        <v>1683</v>
      </c>
      <c r="E742" t="s">
        <v>1671</v>
      </c>
      <c r="F742">
        <v>60</v>
      </c>
      <c r="G742" t="s">
        <v>3815</v>
      </c>
      <c r="H742" t="s">
        <v>706</v>
      </c>
      <c r="I742" s="10">
        <v>40256</v>
      </c>
      <c r="J742">
        <v>38</v>
      </c>
      <c r="K742" t="s">
        <v>1772</v>
      </c>
    </row>
    <row r="743" spans="1:11" x14ac:dyDescent="0.3">
      <c r="A743">
        <v>742</v>
      </c>
      <c r="B743" t="s">
        <v>3816</v>
      </c>
      <c r="C743" t="s">
        <v>1705</v>
      </c>
      <c r="D743" t="s">
        <v>1683</v>
      </c>
      <c r="E743" t="s">
        <v>1671</v>
      </c>
      <c r="F743">
        <v>60</v>
      </c>
      <c r="G743" t="s">
        <v>3817</v>
      </c>
      <c r="H743" t="s">
        <v>2614</v>
      </c>
      <c r="I743" s="10">
        <v>39674</v>
      </c>
      <c r="J743">
        <v>77</v>
      </c>
      <c r="K743" t="s">
        <v>1707</v>
      </c>
    </row>
    <row r="744" spans="1:11" x14ac:dyDescent="0.3">
      <c r="A744">
        <v>743</v>
      </c>
      <c r="B744" t="s">
        <v>3818</v>
      </c>
      <c r="C744" t="s">
        <v>3819</v>
      </c>
      <c r="D744" t="s">
        <v>1683</v>
      </c>
      <c r="E744" t="s">
        <v>1671</v>
      </c>
      <c r="F744">
        <v>60</v>
      </c>
      <c r="G744" t="s">
        <v>3820</v>
      </c>
      <c r="H744" t="s">
        <v>654</v>
      </c>
      <c r="I744" s="10">
        <v>40403</v>
      </c>
      <c r="J744">
        <v>43</v>
      </c>
      <c r="K744" t="s">
        <v>1673</v>
      </c>
    </row>
    <row r="745" spans="1:11" x14ac:dyDescent="0.3">
      <c r="A745">
        <v>744</v>
      </c>
      <c r="B745" t="s">
        <v>3821</v>
      </c>
      <c r="C745" t="s">
        <v>3822</v>
      </c>
      <c r="D745" t="s">
        <v>1670</v>
      </c>
      <c r="E745" t="s">
        <v>1671</v>
      </c>
      <c r="F745">
        <v>60</v>
      </c>
      <c r="G745" t="s">
        <v>3823</v>
      </c>
      <c r="H745" t="s">
        <v>273</v>
      </c>
      <c r="I745" s="10">
        <v>40534</v>
      </c>
      <c r="J745">
        <v>78</v>
      </c>
      <c r="K745" t="s">
        <v>1721</v>
      </c>
    </row>
    <row r="746" spans="1:11" x14ac:dyDescent="0.3">
      <c r="A746">
        <v>745</v>
      </c>
      <c r="B746" t="s">
        <v>3824</v>
      </c>
      <c r="C746" t="s">
        <v>3825</v>
      </c>
      <c r="D746" t="s">
        <v>1670</v>
      </c>
      <c r="E746" t="s">
        <v>1671</v>
      </c>
      <c r="F746">
        <v>60</v>
      </c>
      <c r="G746" t="s">
        <v>3826</v>
      </c>
      <c r="H746" t="s">
        <v>1437</v>
      </c>
      <c r="I746" s="10">
        <v>39556</v>
      </c>
      <c r="J746">
        <v>20</v>
      </c>
      <c r="K746" t="s">
        <v>1707</v>
      </c>
    </row>
    <row r="747" spans="1:11" x14ac:dyDescent="0.3">
      <c r="A747">
        <v>746</v>
      </c>
      <c r="B747" t="s">
        <v>3827</v>
      </c>
      <c r="C747" t="s">
        <v>3828</v>
      </c>
      <c r="D747" t="s">
        <v>1670</v>
      </c>
      <c r="E747" t="s">
        <v>1671</v>
      </c>
      <c r="F747">
        <v>60</v>
      </c>
      <c r="G747" t="s">
        <v>3829</v>
      </c>
      <c r="H747" t="s">
        <v>3830</v>
      </c>
      <c r="I747" s="10">
        <v>40246</v>
      </c>
      <c r="J747">
        <v>39</v>
      </c>
      <c r="K747" t="s">
        <v>1692</v>
      </c>
    </row>
    <row r="748" spans="1:11" x14ac:dyDescent="0.3">
      <c r="A748">
        <v>747</v>
      </c>
      <c r="B748" t="s">
        <v>3831</v>
      </c>
      <c r="C748" t="s">
        <v>3832</v>
      </c>
      <c r="D748" t="s">
        <v>1683</v>
      </c>
      <c r="E748" t="s">
        <v>1671</v>
      </c>
      <c r="F748">
        <v>90</v>
      </c>
      <c r="G748" t="s">
        <v>3833</v>
      </c>
      <c r="H748" t="s">
        <v>1476</v>
      </c>
      <c r="I748" s="10">
        <v>40244</v>
      </c>
      <c r="J748">
        <v>93</v>
      </c>
      <c r="K748" t="s">
        <v>1772</v>
      </c>
    </row>
    <row r="749" spans="1:11" x14ac:dyDescent="0.3">
      <c r="A749">
        <v>748</v>
      </c>
      <c r="B749" t="s">
        <v>3834</v>
      </c>
      <c r="C749" t="s">
        <v>3835</v>
      </c>
      <c r="D749" t="s">
        <v>1670</v>
      </c>
      <c r="E749" t="s">
        <v>1671</v>
      </c>
      <c r="F749">
        <v>60</v>
      </c>
      <c r="G749" t="s">
        <v>3836</v>
      </c>
      <c r="H749" t="s">
        <v>559</v>
      </c>
      <c r="I749" s="10">
        <v>40384</v>
      </c>
      <c r="J749">
        <v>97</v>
      </c>
      <c r="K749" t="s">
        <v>851</v>
      </c>
    </row>
    <row r="750" spans="1:11" x14ac:dyDescent="0.3">
      <c r="A750">
        <v>749</v>
      </c>
      <c r="B750" t="s">
        <v>3837</v>
      </c>
      <c r="C750" t="s">
        <v>3838</v>
      </c>
      <c r="D750" t="s">
        <v>1683</v>
      </c>
      <c r="E750" t="s">
        <v>1671</v>
      </c>
      <c r="F750">
        <v>90</v>
      </c>
      <c r="G750" t="s">
        <v>3839</v>
      </c>
      <c r="H750" t="s">
        <v>112</v>
      </c>
      <c r="I750" s="10">
        <v>40184</v>
      </c>
      <c r="J750">
        <v>8</v>
      </c>
      <c r="K750" t="s">
        <v>1692</v>
      </c>
    </row>
    <row r="751" spans="1:11" x14ac:dyDescent="0.3">
      <c r="A751">
        <v>750</v>
      </c>
      <c r="B751" t="s">
        <v>3840</v>
      </c>
      <c r="C751" t="s">
        <v>1900</v>
      </c>
      <c r="D751" t="s">
        <v>1670</v>
      </c>
      <c r="E751" t="s">
        <v>1671</v>
      </c>
      <c r="F751">
        <v>90</v>
      </c>
      <c r="G751" t="s">
        <v>3841</v>
      </c>
      <c r="H751" t="s">
        <v>142</v>
      </c>
      <c r="I751" s="10">
        <v>40437</v>
      </c>
      <c r="J751">
        <v>62</v>
      </c>
      <c r="K751" t="s">
        <v>1721</v>
      </c>
    </row>
    <row r="752" spans="1:11" x14ac:dyDescent="0.3">
      <c r="A752">
        <v>751</v>
      </c>
      <c r="B752" t="s">
        <v>3842</v>
      </c>
      <c r="C752" t="s">
        <v>2919</v>
      </c>
      <c r="D752" t="s">
        <v>1670</v>
      </c>
      <c r="E752" t="s">
        <v>1671</v>
      </c>
      <c r="F752">
        <v>30</v>
      </c>
      <c r="G752" t="s">
        <v>3843</v>
      </c>
      <c r="H752" t="s">
        <v>605</v>
      </c>
      <c r="I752" s="10">
        <v>40275</v>
      </c>
      <c r="J752">
        <v>36</v>
      </c>
      <c r="K752" t="s">
        <v>1696</v>
      </c>
    </row>
    <row r="753" spans="1:11" x14ac:dyDescent="0.3">
      <c r="A753">
        <v>752</v>
      </c>
      <c r="B753" t="s">
        <v>3132</v>
      </c>
      <c r="C753" t="s">
        <v>3844</v>
      </c>
      <c r="D753" t="s">
        <v>1683</v>
      </c>
      <c r="E753" t="s">
        <v>1671</v>
      </c>
      <c r="F753">
        <v>30</v>
      </c>
      <c r="G753" t="s">
        <v>3845</v>
      </c>
      <c r="H753" t="s">
        <v>517</v>
      </c>
      <c r="I753" s="10">
        <v>40463</v>
      </c>
      <c r="J753">
        <v>86</v>
      </c>
      <c r="K753" t="s">
        <v>1772</v>
      </c>
    </row>
    <row r="754" spans="1:11" x14ac:dyDescent="0.3">
      <c r="A754">
        <v>753</v>
      </c>
      <c r="B754" t="s">
        <v>1846</v>
      </c>
      <c r="C754" t="s">
        <v>3846</v>
      </c>
      <c r="D754" t="s">
        <v>1670</v>
      </c>
      <c r="E754" t="s">
        <v>1671</v>
      </c>
      <c r="F754">
        <v>30</v>
      </c>
      <c r="G754" t="s">
        <v>3847</v>
      </c>
      <c r="H754" t="s">
        <v>3848</v>
      </c>
      <c r="I754" s="10">
        <v>39716</v>
      </c>
      <c r="J754">
        <v>16</v>
      </c>
      <c r="K754" t="s">
        <v>1707</v>
      </c>
    </row>
    <row r="755" spans="1:11" x14ac:dyDescent="0.3">
      <c r="A755">
        <v>754</v>
      </c>
      <c r="B755" t="s">
        <v>3849</v>
      </c>
      <c r="C755" t="s">
        <v>3130</v>
      </c>
      <c r="D755" t="s">
        <v>1683</v>
      </c>
      <c r="E755" t="s">
        <v>1671</v>
      </c>
      <c r="F755">
        <v>60</v>
      </c>
      <c r="G755" t="s">
        <v>3850</v>
      </c>
      <c r="H755" t="s">
        <v>1513</v>
      </c>
      <c r="I755" s="10">
        <v>39639</v>
      </c>
      <c r="J755">
        <v>64</v>
      </c>
      <c r="K755" t="s">
        <v>1677</v>
      </c>
    </row>
    <row r="756" spans="1:11" x14ac:dyDescent="0.3">
      <c r="A756">
        <v>755</v>
      </c>
      <c r="B756" t="s">
        <v>3851</v>
      </c>
      <c r="C756" t="s">
        <v>2976</v>
      </c>
      <c r="D756" t="s">
        <v>1683</v>
      </c>
      <c r="E756" t="s">
        <v>1671</v>
      </c>
      <c r="F756">
        <v>90</v>
      </c>
      <c r="G756" t="s">
        <v>3852</v>
      </c>
      <c r="H756" t="s">
        <v>614</v>
      </c>
      <c r="I756" s="10">
        <v>40169</v>
      </c>
      <c r="J756">
        <v>12</v>
      </c>
      <c r="K756" t="s">
        <v>851</v>
      </c>
    </row>
    <row r="757" spans="1:11" x14ac:dyDescent="0.3">
      <c r="A757">
        <v>756</v>
      </c>
      <c r="B757" t="s">
        <v>3853</v>
      </c>
      <c r="C757" t="s">
        <v>3854</v>
      </c>
      <c r="D757" t="s">
        <v>1670</v>
      </c>
      <c r="E757" t="s">
        <v>1671</v>
      </c>
      <c r="F757">
        <v>90</v>
      </c>
      <c r="G757" t="s">
        <v>1859</v>
      </c>
      <c r="H757" t="s">
        <v>650</v>
      </c>
      <c r="I757" s="10">
        <v>39455</v>
      </c>
      <c r="J757">
        <v>56</v>
      </c>
      <c r="K757" t="s">
        <v>1700</v>
      </c>
    </row>
    <row r="758" spans="1:11" x14ac:dyDescent="0.3">
      <c r="A758">
        <v>757</v>
      </c>
      <c r="B758" t="s">
        <v>3837</v>
      </c>
      <c r="C758" t="s">
        <v>3855</v>
      </c>
      <c r="D758" t="s">
        <v>1670</v>
      </c>
      <c r="E758" t="s">
        <v>1671</v>
      </c>
      <c r="F758">
        <v>90</v>
      </c>
      <c r="G758" t="s">
        <v>3856</v>
      </c>
      <c r="H758" t="s">
        <v>251</v>
      </c>
      <c r="I758" s="10">
        <v>40331</v>
      </c>
      <c r="J758">
        <v>97</v>
      </c>
      <c r="K758" t="s">
        <v>1677</v>
      </c>
    </row>
    <row r="759" spans="1:11" x14ac:dyDescent="0.3">
      <c r="A759">
        <v>758</v>
      </c>
      <c r="B759" t="s">
        <v>3857</v>
      </c>
      <c r="C759" t="s">
        <v>2928</v>
      </c>
      <c r="D759" t="s">
        <v>1670</v>
      </c>
      <c r="E759" t="s">
        <v>1671</v>
      </c>
      <c r="F759">
        <v>60</v>
      </c>
      <c r="G759" t="s">
        <v>3858</v>
      </c>
      <c r="H759" t="s">
        <v>3859</v>
      </c>
      <c r="I759" s="10">
        <v>39524</v>
      </c>
      <c r="J759">
        <v>37</v>
      </c>
      <c r="K759" t="s">
        <v>1721</v>
      </c>
    </row>
    <row r="760" spans="1:11" x14ac:dyDescent="0.3">
      <c r="A760">
        <v>759</v>
      </c>
      <c r="B760" t="s">
        <v>3860</v>
      </c>
      <c r="C760" t="s">
        <v>3861</v>
      </c>
      <c r="D760" t="s">
        <v>1683</v>
      </c>
      <c r="E760" t="s">
        <v>1671</v>
      </c>
      <c r="F760">
        <v>60</v>
      </c>
      <c r="G760" t="s">
        <v>3862</v>
      </c>
      <c r="H760" t="s">
        <v>23</v>
      </c>
      <c r="I760" s="10">
        <v>39546</v>
      </c>
      <c r="J760">
        <v>74</v>
      </c>
      <c r="K760" t="s">
        <v>1692</v>
      </c>
    </row>
    <row r="761" spans="1:11" x14ac:dyDescent="0.3">
      <c r="A761">
        <v>760</v>
      </c>
      <c r="B761" t="s">
        <v>3863</v>
      </c>
      <c r="C761" t="s">
        <v>2260</v>
      </c>
      <c r="D761" t="s">
        <v>1670</v>
      </c>
      <c r="E761" t="s">
        <v>1671</v>
      </c>
      <c r="F761">
        <v>60</v>
      </c>
      <c r="G761" t="s">
        <v>3864</v>
      </c>
      <c r="H761" t="s">
        <v>483</v>
      </c>
      <c r="I761" s="10">
        <v>40237</v>
      </c>
      <c r="J761">
        <v>69</v>
      </c>
      <c r="K761" t="s">
        <v>1721</v>
      </c>
    </row>
    <row r="762" spans="1:11" x14ac:dyDescent="0.3">
      <c r="A762">
        <v>761</v>
      </c>
      <c r="B762" t="s">
        <v>3865</v>
      </c>
      <c r="C762" t="s">
        <v>3321</v>
      </c>
      <c r="D762" t="s">
        <v>1670</v>
      </c>
      <c r="E762" t="s">
        <v>1671</v>
      </c>
      <c r="F762">
        <v>60</v>
      </c>
      <c r="G762" t="s">
        <v>3866</v>
      </c>
      <c r="H762" t="s">
        <v>973</v>
      </c>
      <c r="I762" s="10">
        <v>39501</v>
      </c>
      <c r="J762">
        <v>95</v>
      </c>
      <c r="K762" t="s">
        <v>1673</v>
      </c>
    </row>
    <row r="763" spans="1:11" x14ac:dyDescent="0.3">
      <c r="A763">
        <v>762</v>
      </c>
      <c r="B763" t="s">
        <v>3867</v>
      </c>
      <c r="C763" t="s">
        <v>3868</v>
      </c>
      <c r="D763" t="s">
        <v>1683</v>
      </c>
      <c r="E763" t="s">
        <v>1671</v>
      </c>
      <c r="F763">
        <v>60</v>
      </c>
      <c r="G763" t="s">
        <v>3869</v>
      </c>
      <c r="H763" t="s">
        <v>936</v>
      </c>
      <c r="I763" s="10">
        <v>40206</v>
      </c>
      <c r="J763">
        <v>100</v>
      </c>
      <c r="K763" t="s">
        <v>1772</v>
      </c>
    </row>
    <row r="764" spans="1:11" x14ac:dyDescent="0.3">
      <c r="A764">
        <v>763</v>
      </c>
      <c r="B764" t="s">
        <v>3870</v>
      </c>
      <c r="C764" t="s">
        <v>3553</v>
      </c>
      <c r="D764" t="s">
        <v>1683</v>
      </c>
      <c r="E764" t="s">
        <v>1671</v>
      </c>
      <c r="F764">
        <v>60</v>
      </c>
      <c r="G764" t="s">
        <v>3871</v>
      </c>
      <c r="H764" t="s">
        <v>3872</v>
      </c>
      <c r="I764" s="10">
        <v>39620</v>
      </c>
      <c r="J764">
        <v>41</v>
      </c>
      <c r="K764" t="s">
        <v>1707</v>
      </c>
    </row>
    <row r="765" spans="1:11" x14ac:dyDescent="0.3">
      <c r="A765">
        <v>764</v>
      </c>
      <c r="B765" t="s">
        <v>3873</v>
      </c>
      <c r="C765" t="s">
        <v>3874</v>
      </c>
      <c r="D765" t="s">
        <v>1683</v>
      </c>
      <c r="E765" t="s">
        <v>1671</v>
      </c>
      <c r="F765">
        <v>90</v>
      </c>
      <c r="G765" t="s">
        <v>3875</v>
      </c>
      <c r="H765" t="s">
        <v>1421</v>
      </c>
      <c r="I765" s="10">
        <v>39472</v>
      </c>
      <c r="J765">
        <v>88</v>
      </c>
      <c r="K765" t="s">
        <v>851</v>
      </c>
    </row>
    <row r="766" spans="1:11" x14ac:dyDescent="0.3">
      <c r="A766">
        <v>765</v>
      </c>
      <c r="B766" t="s">
        <v>2964</v>
      </c>
      <c r="C766" t="s">
        <v>2769</v>
      </c>
      <c r="D766" t="s">
        <v>1683</v>
      </c>
      <c r="E766" t="s">
        <v>1671</v>
      </c>
      <c r="F766">
        <v>30</v>
      </c>
      <c r="G766" t="s">
        <v>3876</v>
      </c>
      <c r="H766" t="s">
        <v>235</v>
      </c>
      <c r="I766" s="10">
        <v>40401</v>
      </c>
      <c r="J766">
        <v>90</v>
      </c>
      <c r="K766" t="s">
        <v>1700</v>
      </c>
    </row>
    <row r="767" spans="1:11" x14ac:dyDescent="0.3">
      <c r="A767">
        <v>766</v>
      </c>
      <c r="B767" t="s">
        <v>3877</v>
      </c>
      <c r="C767" t="s">
        <v>3878</v>
      </c>
      <c r="D767" t="s">
        <v>1683</v>
      </c>
      <c r="E767" t="s">
        <v>1671</v>
      </c>
      <c r="F767">
        <v>90</v>
      </c>
      <c r="G767" t="s">
        <v>3879</v>
      </c>
      <c r="H767" t="s">
        <v>3880</v>
      </c>
      <c r="I767" s="10">
        <v>39690</v>
      </c>
      <c r="J767">
        <v>49</v>
      </c>
      <c r="K767" t="s">
        <v>1721</v>
      </c>
    </row>
    <row r="768" spans="1:11" x14ac:dyDescent="0.3">
      <c r="A768">
        <v>767</v>
      </c>
      <c r="B768" t="s">
        <v>1983</v>
      </c>
      <c r="C768" t="s">
        <v>3363</v>
      </c>
      <c r="D768" t="s">
        <v>1683</v>
      </c>
      <c r="E768" t="s">
        <v>1671</v>
      </c>
      <c r="F768">
        <v>60</v>
      </c>
      <c r="G768" t="s">
        <v>3881</v>
      </c>
      <c r="H768" t="s">
        <v>1651</v>
      </c>
      <c r="I768" s="10">
        <v>40456</v>
      </c>
      <c r="J768">
        <v>45</v>
      </c>
      <c r="K768" t="s">
        <v>1696</v>
      </c>
    </row>
    <row r="769" spans="1:11" x14ac:dyDescent="0.3">
      <c r="A769">
        <v>768</v>
      </c>
      <c r="B769" t="s">
        <v>3882</v>
      </c>
      <c r="C769" t="s">
        <v>3883</v>
      </c>
      <c r="D769" t="s">
        <v>1683</v>
      </c>
      <c r="E769" t="s">
        <v>1671</v>
      </c>
      <c r="F769">
        <v>60</v>
      </c>
      <c r="G769" t="s">
        <v>3884</v>
      </c>
      <c r="H769" t="s">
        <v>290</v>
      </c>
      <c r="I769" s="10">
        <v>40209</v>
      </c>
      <c r="J769">
        <v>29</v>
      </c>
      <c r="K769" t="s">
        <v>1700</v>
      </c>
    </row>
    <row r="770" spans="1:11" x14ac:dyDescent="0.3">
      <c r="A770">
        <v>769</v>
      </c>
      <c r="B770" t="s">
        <v>3885</v>
      </c>
      <c r="C770" t="s">
        <v>1793</v>
      </c>
      <c r="D770" t="s">
        <v>1683</v>
      </c>
      <c r="E770" t="s">
        <v>1671</v>
      </c>
      <c r="F770">
        <v>30</v>
      </c>
      <c r="G770" t="s">
        <v>3886</v>
      </c>
      <c r="H770" t="s">
        <v>2565</v>
      </c>
      <c r="I770" s="10">
        <v>40398</v>
      </c>
      <c r="J770">
        <v>53</v>
      </c>
      <c r="K770" t="s">
        <v>1692</v>
      </c>
    </row>
    <row r="771" spans="1:11" x14ac:dyDescent="0.3">
      <c r="A771">
        <v>770</v>
      </c>
      <c r="B771" t="s">
        <v>3887</v>
      </c>
      <c r="C771" t="s">
        <v>3822</v>
      </c>
      <c r="D771" t="s">
        <v>1683</v>
      </c>
      <c r="E771" t="s">
        <v>1671</v>
      </c>
      <c r="F771">
        <v>30</v>
      </c>
      <c r="G771" t="s">
        <v>3888</v>
      </c>
      <c r="H771" t="s">
        <v>2671</v>
      </c>
      <c r="I771" s="10">
        <v>39905</v>
      </c>
      <c r="J771">
        <v>5</v>
      </c>
      <c r="K771" t="s">
        <v>1673</v>
      </c>
    </row>
    <row r="772" spans="1:11" x14ac:dyDescent="0.3">
      <c r="A772">
        <v>771</v>
      </c>
      <c r="B772" t="s">
        <v>3889</v>
      </c>
      <c r="C772" t="s">
        <v>3890</v>
      </c>
      <c r="D772" t="s">
        <v>1670</v>
      </c>
      <c r="E772" t="s">
        <v>1671</v>
      </c>
      <c r="F772">
        <v>90</v>
      </c>
      <c r="G772" t="s">
        <v>3891</v>
      </c>
      <c r="H772" t="s">
        <v>3088</v>
      </c>
      <c r="I772" s="10">
        <v>40425</v>
      </c>
      <c r="J772">
        <v>81</v>
      </c>
      <c r="K772" t="s">
        <v>1707</v>
      </c>
    </row>
    <row r="773" spans="1:11" x14ac:dyDescent="0.3">
      <c r="A773">
        <v>772</v>
      </c>
      <c r="B773" t="s">
        <v>3892</v>
      </c>
      <c r="C773" t="s">
        <v>2247</v>
      </c>
      <c r="D773" t="s">
        <v>1683</v>
      </c>
      <c r="E773" t="s">
        <v>1671</v>
      </c>
      <c r="F773">
        <v>30</v>
      </c>
      <c r="G773" t="s">
        <v>3893</v>
      </c>
      <c r="H773" t="s">
        <v>1064</v>
      </c>
      <c r="I773" s="10">
        <v>40379</v>
      </c>
      <c r="J773">
        <v>8</v>
      </c>
      <c r="K773" t="s">
        <v>1772</v>
      </c>
    </row>
    <row r="774" spans="1:11" x14ac:dyDescent="0.3">
      <c r="A774">
        <v>773</v>
      </c>
      <c r="B774" t="s">
        <v>3403</v>
      </c>
      <c r="C774" t="s">
        <v>2530</v>
      </c>
      <c r="D774" t="s">
        <v>1670</v>
      </c>
      <c r="E774" t="s">
        <v>1671</v>
      </c>
      <c r="F774">
        <v>30</v>
      </c>
      <c r="G774" t="s">
        <v>3894</v>
      </c>
      <c r="H774" t="s">
        <v>650</v>
      </c>
      <c r="I774" s="10">
        <v>40372</v>
      </c>
      <c r="J774">
        <v>92</v>
      </c>
      <c r="K774" t="s">
        <v>1677</v>
      </c>
    </row>
    <row r="775" spans="1:11" x14ac:dyDescent="0.3">
      <c r="A775">
        <v>774</v>
      </c>
      <c r="B775" t="s">
        <v>3895</v>
      </c>
      <c r="C775" t="s">
        <v>3896</v>
      </c>
      <c r="D775" t="s">
        <v>1670</v>
      </c>
      <c r="E775" t="s">
        <v>1671</v>
      </c>
      <c r="F775">
        <v>90</v>
      </c>
      <c r="G775" t="s">
        <v>3897</v>
      </c>
      <c r="H775" t="s">
        <v>3898</v>
      </c>
      <c r="I775" s="10">
        <v>39577</v>
      </c>
      <c r="J775">
        <v>67</v>
      </c>
      <c r="K775" t="s">
        <v>1696</v>
      </c>
    </row>
    <row r="776" spans="1:11" x14ac:dyDescent="0.3">
      <c r="A776">
        <v>775</v>
      </c>
      <c r="B776" t="s">
        <v>3899</v>
      </c>
      <c r="C776" t="s">
        <v>3900</v>
      </c>
      <c r="D776" t="s">
        <v>1719</v>
      </c>
      <c r="E776" t="s">
        <v>1671</v>
      </c>
      <c r="F776">
        <v>30</v>
      </c>
      <c r="G776" t="s">
        <v>3901</v>
      </c>
      <c r="H776" t="s">
        <v>3342</v>
      </c>
      <c r="I776" s="10">
        <v>40037</v>
      </c>
      <c r="J776">
        <v>60</v>
      </c>
      <c r="K776" t="s">
        <v>1673</v>
      </c>
    </row>
    <row r="777" spans="1:11" x14ac:dyDescent="0.3">
      <c r="A777">
        <v>776</v>
      </c>
      <c r="B777" t="s">
        <v>3158</v>
      </c>
      <c r="C777" t="s">
        <v>3902</v>
      </c>
      <c r="D777" t="s">
        <v>1670</v>
      </c>
      <c r="E777" t="s">
        <v>1671</v>
      </c>
      <c r="F777">
        <v>30</v>
      </c>
      <c r="G777" t="s">
        <v>3903</v>
      </c>
      <c r="H777" t="s">
        <v>1605</v>
      </c>
      <c r="I777" s="10">
        <v>39915</v>
      </c>
      <c r="J777">
        <v>92</v>
      </c>
      <c r="K777" t="s">
        <v>1673</v>
      </c>
    </row>
    <row r="778" spans="1:11" x14ac:dyDescent="0.3">
      <c r="A778">
        <v>777</v>
      </c>
      <c r="B778" t="s">
        <v>3904</v>
      </c>
      <c r="C778" t="s">
        <v>1621</v>
      </c>
      <c r="D778" t="s">
        <v>1670</v>
      </c>
      <c r="E778" t="s">
        <v>1671</v>
      </c>
      <c r="F778">
        <v>90</v>
      </c>
      <c r="G778" t="s">
        <v>3905</v>
      </c>
      <c r="H778" t="s">
        <v>923</v>
      </c>
      <c r="I778" s="10">
        <v>39780</v>
      </c>
      <c r="J778">
        <v>6</v>
      </c>
      <c r="K778" t="s">
        <v>1707</v>
      </c>
    </row>
    <row r="779" spans="1:11" x14ac:dyDescent="0.3">
      <c r="A779">
        <v>778</v>
      </c>
      <c r="B779" t="s">
        <v>3906</v>
      </c>
      <c r="C779" t="s">
        <v>3907</v>
      </c>
      <c r="D779" t="s">
        <v>1683</v>
      </c>
      <c r="E779" t="s">
        <v>1671</v>
      </c>
      <c r="F779">
        <v>90</v>
      </c>
      <c r="G779" t="s">
        <v>3908</v>
      </c>
      <c r="H779" t="s">
        <v>775</v>
      </c>
      <c r="I779" s="10">
        <v>40256</v>
      </c>
      <c r="J779">
        <v>62</v>
      </c>
      <c r="K779" t="s">
        <v>1721</v>
      </c>
    </row>
    <row r="780" spans="1:11" x14ac:dyDescent="0.3">
      <c r="A780">
        <v>779</v>
      </c>
      <c r="B780" t="s">
        <v>3909</v>
      </c>
      <c r="C780" t="s">
        <v>3910</v>
      </c>
      <c r="D780" t="s">
        <v>1670</v>
      </c>
      <c r="E780" t="s">
        <v>1671</v>
      </c>
      <c r="F780">
        <v>60</v>
      </c>
      <c r="G780" t="s">
        <v>3911</v>
      </c>
      <c r="H780" t="s">
        <v>1295</v>
      </c>
      <c r="I780" s="10">
        <v>40301</v>
      </c>
      <c r="J780">
        <v>57</v>
      </c>
      <c r="K780" t="s">
        <v>1696</v>
      </c>
    </row>
    <row r="781" spans="1:11" x14ac:dyDescent="0.3">
      <c r="A781">
        <v>780</v>
      </c>
      <c r="B781" t="s">
        <v>3912</v>
      </c>
      <c r="C781" t="s">
        <v>3913</v>
      </c>
      <c r="D781" t="s">
        <v>1733</v>
      </c>
      <c r="E781" t="s">
        <v>1671</v>
      </c>
      <c r="F781">
        <v>60</v>
      </c>
      <c r="G781" t="s">
        <v>3914</v>
      </c>
      <c r="H781" t="s">
        <v>1219</v>
      </c>
      <c r="I781" s="10">
        <v>40204</v>
      </c>
      <c r="J781">
        <v>54</v>
      </c>
      <c r="K781" t="s">
        <v>1700</v>
      </c>
    </row>
    <row r="782" spans="1:11" x14ac:dyDescent="0.3">
      <c r="A782">
        <v>781</v>
      </c>
      <c r="B782" t="s">
        <v>3915</v>
      </c>
      <c r="C782" t="s">
        <v>3916</v>
      </c>
      <c r="D782" t="s">
        <v>1733</v>
      </c>
      <c r="E782" t="s">
        <v>1671</v>
      </c>
      <c r="F782">
        <v>30</v>
      </c>
      <c r="G782" t="s">
        <v>3917</v>
      </c>
      <c r="H782" t="s">
        <v>527</v>
      </c>
      <c r="I782" s="10">
        <v>40496</v>
      </c>
      <c r="J782">
        <v>33</v>
      </c>
      <c r="K782" t="s">
        <v>1707</v>
      </c>
    </row>
    <row r="783" spans="1:11" x14ac:dyDescent="0.3">
      <c r="A783">
        <v>782</v>
      </c>
      <c r="B783" t="s">
        <v>3918</v>
      </c>
      <c r="C783" t="s">
        <v>3919</v>
      </c>
      <c r="D783" t="s">
        <v>1670</v>
      </c>
      <c r="E783" t="s">
        <v>1671</v>
      </c>
      <c r="F783">
        <v>90</v>
      </c>
      <c r="G783" t="s">
        <v>3920</v>
      </c>
      <c r="H783" t="s">
        <v>416</v>
      </c>
      <c r="I783" s="10">
        <v>40293</v>
      </c>
      <c r="J783">
        <v>90</v>
      </c>
      <c r="K783" t="s">
        <v>1692</v>
      </c>
    </row>
    <row r="784" spans="1:11" x14ac:dyDescent="0.3">
      <c r="A784">
        <v>783</v>
      </c>
      <c r="B784" t="s">
        <v>3921</v>
      </c>
      <c r="C784" t="s">
        <v>3922</v>
      </c>
      <c r="D784" t="s">
        <v>1683</v>
      </c>
      <c r="E784" t="s">
        <v>1671</v>
      </c>
      <c r="F784">
        <v>60</v>
      </c>
      <c r="G784" t="s">
        <v>3923</v>
      </c>
      <c r="H784" t="s">
        <v>973</v>
      </c>
      <c r="I784" s="10">
        <v>39981</v>
      </c>
      <c r="J784">
        <v>58</v>
      </c>
      <c r="K784" t="s">
        <v>1677</v>
      </c>
    </row>
    <row r="785" spans="1:11" x14ac:dyDescent="0.3">
      <c r="A785">
        <v>784</v>
      </c>
      <c r="B785" t="s">
        <v>3924</v>
      </c>
      <c r="C785" t="s">
        <v>2084</v>
      </c>
      <c r="D785" t="s">
        <v>1683</v>
      </c>
      <c r="E785" t="s">
        <v>1671</v>
      </c>
      <c r="F785">
        <v>60</v>
      </c>
      <c r="G785" t="s">
        <v>3925</v>
      </c>
      <c r="H785" t="s">
        <v>3527</v>
      </c>
      <c r="I785" s="10">
        <v>40256</v>
      </c>
      <c r="J785">
        <v>13</v>
      </c>
      <c r="K785" t="s">
        <v>1007</v>
      </c>
    </row>
    <row r="786" spans="1:11" x14ac:dyDescent="0.3">
      <c r="A786">
        <v>785</v>
      </c>
      <c r="B786" t="s">
        <v>3926</v>
      </c>
      <c r="C786" t="s">
        <v>3927</v>
      </c>
      <c r="D786" t="s">
        <v>1683</v>
      </c>
      <c r="E786" t="s">
        <v>1671</v>
      </c>
      <c r="F786">
        <v>30</v>
      </c>
      <c r="G786" t="s">
        <v>3928</v>
      </c>
      <c r="H786" t="s">
        <v>710</v>
      </c>
      <c r="I786" s="10">
        <v>39683</v>
      </c>
      <c r="J786">
        <v>97</v>
      </c>
      <c r="K786" t="s">
        <v>1700</v>
      </c>
    </row>
    <row r="787" spans="1:11" x14ac:dyDescent="0.3">
      <c r="A787">
        <v>786</v>
      </c>
      <c r="B787" t="s">
        <v>3929</v>
      </c>
      <c r="C787" t="s">
        <v>2719</v>
      </c>
      <c r="D787" t="s">
        <v>1670</v>
      </c>
      <c r="E787" t="s">
        <v>1671</v>
      </c>
      <c r="F787">
        <v>90</v>
      </c>
      <c r="G787" t="s">
        <v>3930</v>
      </c>
      <c r="H787" t="s">
        <v>2671</v>
      </c>
      <c r="I787" s="10">
        <v>39766</v>
      </c>
      <c r="J787">
        <v>81</v>
      </c>
      <c r="K787" t="s">
        <v>1677</v>
      </c>
    </row>
    <row r="788" spans="1:11" x14ac:dyDescent="0.3">
      <c r="A788">
        <v>787</v>
      </c>
      <c r="B788" t="s">
        <v>3931</v>
      </c>
      <c r="C788" t="s">
        <v>3752</v>
      </c>
      <c r="D788" t="s">
        <v>1683</v>
      </c>
      <c r="E788" t="s">
        <v>1671</v>
      </c>
      <c r="F788">
        <v>60</v>
      </c>
      <c r="G788" t="s">
        <v>3932</v>
      </c>
      <c r="H788" t="s">
        <v>656</v>
      </c>
      <c r="I788" s="10">
        <v>40529</v>
      </c>
      <c r="J788">
        <v>17</v>
      </c>
      <c r="K788" t="s">
        <v>1673</v>
      </c>
    </row>
    <row r="789" spans="1:11" x14ac:dyDescent="0.3">
      <c r="A789">
        <v>788</v>
      </c>
      <c r="B789" t="s">
        <v>3933</v>
      </c>
      <c r="C789" t="s">
        <v>3230</v>
      </c>
      <c r="D789" t="s">
        <v>1733</v>
      </c>
      <c r="E789" t="s">
        <v>1671</v>
      </c>
      <c r="F789">
        <v>30</v>
      </c>
      <c r="G789" t="s">
        <v>3934</v>
      </c>
      <c r="H789" t="s">
        <v>3935</v>
      </c>
      <c r="I789" s="10">
        <v>40535</v>
      </c>
      <c r="J789">
        <v>93</v>
      </c>
      <c r="K789" t="s">
        <v>851</v>
      </c>
    </row>
    <row r="790" spans="1:11" x14ac:dyDescent="0.3">
      <c r="A790">
        <v>789</v>
      </c>
      <c r="B790" t="s">
        <v>3936</v>
      </c>
      <c r="C790" t="s">
        <v>3937</v>
      </c>
      <c r="D790" t="s">
        <v>1670</v>
      </c>
      <c r="E790" t="s">
        <v>1671</v>
      </c>
      <c r="F790">
        <v>30</v>
      </c>
      <c r="G790" t="s">
        <v>3938</v>
      </c>
      <c r="H790" t="s">
        <v>965</v>
      </c>
      <c r="I790" s="10">
        <v>40206</v>
      </c>
      <c r="J790">
        <v>68</v>
      </c>
      <c r="K790" t="s">
        <v>1700</v>
      </c>
    </row>
    <row r="791" spans="1:11" x14ac:dyDescent="0.3">
      <c r="A791">
        <v>790</v>
      </c>
      <c r="B791" t="s">
        <v>3939</v>
      </c>
      <c r="C791" t="s">
        <v>3940</v>
      </c>
      <c r="D791" t="s">
        <v>1683</v>
      </c>
      <c r="E791" t="s">
        <v>1671</v>
      </c>
      <c r="F791">
        <v>30</v>
      </c>
      <c r="G791" t="s">
        <v>3941</v>
      </c>
      <c r="H791" t="s">
        <v>3942</v>
      </c>
      <c r="I791" s="10">
        <v>39934</v>
      </c>
      <c r="J791">
        <v>39</v>
      </c>
      <c r="K791" t="s">
        <v>851</v>
      </c>
    </row>
    <row r="792" spans="1:11" x14ac:dyDescent="0.3">
      <c r="A792">
        <v>791</v>
      </c>
      <c r="B792" t="s">
        <v>3943</v>
      </c>
      <c r="C792" t="s">
        <v>3944</v>
      </c>
      <c r="D792" t="s">
        <v>1670</v>
      </c>
      <c r="E792" t="s">
        <v>1671</v>
      </c>
      <c r="F792">
        <v>30</v>
      </c>
      <c r="G792" t="s">
        <v>3945</v>
      </c>
      <c r="H792" t="s">
        <v>273</v>
      </c>
      <c r="I792" s="10">
        <v>40060</v>
      </c>
      <c r="J792">
        <v>99</v>
      </c>
      <c r="K792" t="s">
        <v>1700</v>
      </c>
    </row>
    <row r="793" spans="1:11" x14ac:dyDescent="0.3">
      <c r="A793">
        <v>792</v>
      </c>
      <c r="B793" t="s">
        <v>3946</v>
      </c>
      <c r="C793" t="s">
        <v>3947</v>
      </c>
      <c r="D793" t="s">
        <v>1683</v>
      </c>
      <c r="E793" t="s">
        <v>1829</v>
      </c>
      <c r="F793">
        <v>90</v>
      </c>
      <c r="G793" t="s">
        <v>3948</v>
      </c>
      <c r="H793" t="s">
        <v>256</v>
      </c>
      <c r="I793" s="10">
        <v>40220</v>
      </c>
      <c r="J793">
        <v>69</v>
      </c>
      <c r="K793" t="s">
        <v>1007</v>
      </c>
    </row>
    <row r="794" spans="1:11" x14ac:dyDescent="0.3">
      <c r="A794">
        <v>793</v>
      </c>
      <c r="B794" t="s">
        <v>3949</v>
      </c>
      <c r="C794" t="s">
        <v>3106</v>
      </c>
      <c r="D794" t="s">
        <v>1670</v>
      </c>
      <c r="E794" t="s">
        <v>1671</v>
      </c>
      <c r="F794">
        <v>60</v>
      </c>
      <c r="G794" t="s">
        <v>3950</v>
      </c>
      <c r="H794" t="s">
        <v>267</v>
      </c>
      <c r="I794" s="10">
        <v>40221</v>
      </c>
      <c r="J794">
        <v>96</v>
      </c>
      <c r="K794" t="s">
        <v>1673</v>
      </c>
    </row>
    <row r="795" spans="1:11" x14ac:dyDescent="0.3">
      <c r="A795">
        <v>794</v>
      </c>
      <c r="B795" t="s">
        <v>3951</v>
      </c>
      <c r="C795" t="s">
        <v>3952</v>
      </c>
      <c r="D795" t="s">
        <v>1683</v>
      </c>
      <c r="E795" t="s">
        <v>1671</v>
      </c>
      <c r="F795">
        <v>30</v>
      </c>
      <c r="G795" t="s">
        <v>3953</v>
      </c>
      <c r="H795" t="s">
        <v>376</v>
      </c>
      <c r="I795" s="10">
        <v>40501</v>
      </c>
      <c r="J795">
        <v>95</v>
      </c>
      <c r="K795" t="s">
        <v>1721</v>
      </c>
    </row>
    <row r="796" spans="1:11" x14ac:dyDescent="0.3">
      <c r="A796">
        <v>795</v>
      </c>
      <c r="B796" t="s">
        <v>3954</v>
      </c>
      <c r="C796" t="s">
        <v>3955</v>
      </c>
      <c r="D796" t="s">
        <v>1670</v>
      </c>
      <c r="E796" t="s">
        <v>1671</v>
      </c>
      <c r="F796">
        <v>90</v>
      </c>
      <c r="G796" t="s">
        <v>3956</v>
      </c>
      <c r="H796" t="s">
        <v>3957</v>
      </c>
      <c r="I796" s="10">
        <v>40472</v>
      </c>
      <c r="J796">
        <v>37</v>
      </c>
      <c r="K796" t="s">
        <v>851</v>
      </c>
    </row>
    <row r="797" spans="1:11" x14ac:dyDescent="0.3">
      <c r="A797">
        <v>796</v>
      </c>
      <c r="B797" t="s">
        <v>3671</v>
      </c>
      <c r="C797" t="s">
        <v>2155</v>
      </c>
      <c r="D797" t="s">
        <v>1670</v>
      </c>
      <c r="E797" t="s">
        <v>1671</v>
      </c>
      <c r="F797">
        <v>60</v>
      </c>
      <c r="G797" t="s">
        <v>3958</v>
      </c>
      <c r="H797" t="s">
        <v>771</v>
      </c>
      <c r="I797" s="10">
        <v>39945</v>
      </c>
      <c r="J797">
        <v>16</v>
      </c>
      <c r="K797" t="s">
        <v>1772</v>
      </c>
    </row>
    <row r="798" spans="1:11" x14ac:dyDescent="0.3">
      <c r="A798">
        <v>797</v>
      </c>
      <c r="B798" t="s">
        <v>3959</v>
      </c>
      <c r="C798" t="s">
        <v>3960</v>
      </c>
      <c r="D798" t="s">
        <v>1683</v>
      </c>
      <c r="E798" t="s">
        <v>1671</v>
      </c>
      <c r="F798">
        <v>30</v>
      </c>
      <c r="G798" t="s">
        <v>3961</v>
      </c>
      <c r="H798" t="s">
        <v>1410</v>
      </c>
      <c r="I798" s="10">
        <v>40300</v>
      </c>
      <c r="J798">
        <v>79</v>
      </c>
      <c r="K798" t="s">
        <v>1673</v>
      </c>
    </row>
    <row r="799" spans="1:11" x14ac:dyDescent="0.3">
      <c r="A799">
        <v>798</v>
      </c>
      <c r="B799" t="s">
        <v>3962</v>
      </c>
      <c r="C799" t="s">
        <v>3963</v>
      </c>
      <c r="D799" t="s">
        <v>1670</v>
      </c>
      <c r="E799" t="s">
        <v>1671</v>
      </c>
      <c r="F799">
        <v>90</v>
      </c>
      <c r="G799" t="s">
        <v>3964</v>
      </c>
      <c r="H799" t="s">
        <v>59</v>
      </c>
      <c r="I799" s="10">
        <v>40157</v>
      </c>
      <c r="J799">
        <v>59</v>
      </c>
      <c r="K799" t="s">
        <v>1692</v>
      </c>
    </row>
    <row r="800" spans="1:11" x14ac:dyDescent="0.3">
      <c r="A800">
        <v>799</v>
      </c>
      <c r="B800" t="s">
        <v>3965</v>
      </c>
      <c r="C800" t="s">
        <v>3966</v>
      </c>
      <c r="D800" t="s">
        <v>1670</v>
      </c>
      <c r="E800" t="s">
        <v>1671</v>
      </c>
      <c r="F800">
        <v>60</v>
      </c>
      <c r="G800" t="s">
        <v>3967</v>
      </c>
      <c r="H800" t="s">
        <v>3968</v>
      </c>
      <c r="I800" s="10">
        <v>40323</v>
      </c>
      <c r="J800">
        <v>73</v>
      </c>
      <c r="K800" t="s">
        <v>1007</v>
      </c>
    </row>
    <row r="801" spans="1:11" x14ac:dyDescent="0.3">
      <c r="A801">
        <v>800</v>
      </c>
      <c r="B801" t="s">
        <v>3969</v>
      </c>
      <c r="C801" t="s">
        <v>2747</v>
      </c>
      <c r="D801" t="s">
        <v>1733</v>
      </c>
      <c r="E801" t="s">
        <v>1671</v>
      </c>
      <c r="F801">
        <v>60</v>
      </c>
      <c r="G801" t="s">
        <v>3970</v>
      </c>
      <c r="H801" t="s">
        <v>820</v>
      </c>
      <c r="I801" s="10">
        <v>40159</v>
      </c>
      <c r="J801">
        <v>62</v>
      </c>
      <c r="K801" t="s">
        <v>1772</v>
      </c>
    </row>
    <row r="802" spans="1:11" x14ac:dyDescent="0.3">
      <c r="A802">
        <v>801</v>
      </c>
      <c r="B802" t="s">
        <v>3971</v>
      </c>
      <c r="C802" t="s">
        <v>3972</v>
      </c>
      <c r="D802" t="s">
        <v>1683</v>
      </c>
      <c r="E802" t="s">
        <v>1671</v>
      </c>
      <c r="F802">
        <v>90</v>
      </c>
      <c r="G802" t="s">
        <v>3973</v>
      </c>
      <c r="H802" t="s">
        <v>43</v>
      </c>
      <c r="I802" s="10">
        <v>39593</v>
      </c>
      <c r="J802">
        <v>96</v>
      </c>
      <c r="K802" t="s">
        <v>1692</v>
      </c>
    </row>
    <row r="803" spans="1:11" x14ac:dyDescent="0.3">
      <c r="A803">
        <v>802</v>
      </c>
      <c r="B803" t="s">
        <v>3974</v>
      </c>
      <c r="C803" t="s">
        <v>3975</v>
      </c>
      <c r="D803" t="s">
        <v>1683</v>
      </c>
      <c r="E803" t="s">
        <v>1671</v>
      </c>
      <c r="F803">
        <v>30</v>
      </c>
      <c r="G803" t="s">
        <v>3976</v>
      </c>
      <c r="H803" t="s">
        <v>1467</v>
      </c>
      <c r="I803" s="10">
        <v>40420</v>
      </c>
      <c r="J803">
        <v>65</v>
      </c>
      <c r="K803" t="s">
        <v>1692</v>
      </c>
    </row>
    <row r="804" spans="1:11" x14ac:dyDescent="0.3">
      <c r="A804">
        <v>803</v>
      </c>
      <c r="B804" t="s">
        <v>3977</v>
      </c>
      <c r="C804" t="s">
        <v>3978</v>
      </c>
      <c r="D804" t="s">
        <v>1670</v>
      </c>
      <c r="E804" t="s">
        <v>1671</v>
      </c>
      <c r="F804">
        <v>60</v>
      </c>
      <c r="G804" t="s">
        <v>3979</v>
      </c>
      <c r="H804" t="s">
        <v>3980</v>
      </c>
      <c r="I804" s="10">
        <v>39764</v>
      </c>
      <c r="J804">
        <v>16</v>
      </c>
      <c r="K804" t="s">
        <v>1700</v>
      </c>
    </row>
    <row r="805" spans="1:11" x14ac:dyDescent="0.3">
      <c r="A805">
        <v>804</v>
      </c>
      <c r="B805" t="s">
        <v>3981</v>
      </c>
      <c r="C805" t="s">
        <v>3982</v>
      </c>
      <c r="D805" t="s">
        <v>1670</v>
      </c>
      <c r="E805" t="s">
        <v>1671</v>
      </c>
      <c r="F805">
        <v>30</v>
      </c>
      <c r="G805" t="s">
        <v>3983</v>
      </c>
      <c r="H805" t="s">
        <v>374</v>
      </c>
      <c r="I805" s="10">
        <v>39476</v>
      </c>
      <c r="J805">
        <v>37</v>
      </c>
      <c r="K805" t="s">
        <v>1700</v>
      </c>
    </row>
    <row r="806" spans="1:11" x14ac:dyDescent="0.3">
      <c r="A806">
        <v>805</v>
      </c>
      <c r="B806" t="s">
        <v>3984</v>
      </c>
      <c r="C806" t="s">
        <v>3985</v>
      </c>
      <c r="D806" t="s">
        <v>1670</v>
      </c>
      <c r="E806" t="s">
        <v>1671</v>
      </c>
      <c r="F806">
        <v>90</v>
      </c>
      <c r="G806" t="s">
        <v>3986</v>
      </c>
      <c r="H806" t="s">
        <v>700</v>
      </c>
      <c r="I806" s="10">
        <v>39662</v>
      </c>
      <c r="J806">
        <v>72</v>
      </c>
      <c r="K806" t="s">
        <v>1677</v>
      </c>
    </row>
    <row r="807" spans="1:11" x14ac:dyDescent="0.3">
      <c r="A807">
        <v>806</v>
      </c>
      <c r="B807" t="s">
        <v>3987</v>
      </c>
      <c r="C807" t="s">
        <v>3067</v>
      </c>
      <c r="D807" t="s">
        <v>1683</v>
      </c>
      <c r="E807" t="s">
        <v>1671</v>
      </c>
      <c r="F807">
        <v>60</v>
      </c>
      <c r="G807" t="s">
        <v>3988</v>
      </c>
      <c r="H807" t="s">
        <v>204</v>
      </c>
      <c r="I807" s="10">
        <v>39604</v>
      </c>
      <c r="J807">
        <v>24</v>
      </c>
      <c r="K807" t="s">
        <v>1007</v>
      </c>
    </row>
    <row r="808" spans="1:11" x14ac:dyDescent="0.3">
      <c r="A808">
        <v>807</v>
      </c>
      <c r="B808" t="s">
        <v>1777</v>
      </c>
      <c r="C808" t="s">
        <v>1870</v>
      </c>
      <c r="D808" t="s">
        <v>1683</v>
      </c>
      <c r="E808" t="s">
        <v>1671</v>
      </c>
      <c r="F808">
        <v>60</v>
      </c>
      <c r="G808" t="s">
        <v>3989</v>
      </c>
      <c r="H808" t="s">
        <v>3990</v>
      </c>
      <c r="I808" s="10">
        <v>39993</v>
      </c>
      <c r="J808">
        <v>89</v>
      </c>
      <c r="K808" t="s">
        <v>1677</v>
      </c>
    </row>
    <row r="809" spans="1:11" x14ac:dyDescent="0.3">
      <c r="A809">
        <v>808</v>
      </c>
      <c r="B809" t="s">
        <v>3991</v>
      </c>
      <c r="C809" t="s">
        <v>3992</v>
      </c>
      <c r="D809" t="s">
        <v>1683</v>
      </c>
      <c r="E809" t="s">
        <v>1671</v>
      </c>
      <c r="F809">
        <v>60</v>
      </c>
      <c r="G809" t="s">
        <v>3993</v>
      </c>
      <c r="H809" t="s">
        <v>3994</v>
      </c>
      <c r="I809" s="10">
        <v>39609</v>
      </c>
      <c r="J809">
        <v>21</v>
      </c>
      <c r="K809" t="s">
        <v>1772</v>
      </c>
    </row>
    <row r="810" spans="1:11" x14ac:dyDescent="0.3">
      <c r="A810">
        <v>809</v>
      </c>
      <c r="B810" t="s">
        <v>3995</v>
      </c>
      <c r="C810" t="s">
        <v>3996</v>
      </c>
      <c r="D810" t="s">
        <v>1683</v>
      </c>
      <c r="E810" t="s">
        <v>1671</v>
      </c>
      <c r="F810">
        <v>60</v>
      </c>
      <c r="G810" t="s">
        <v>3997</v>
      </c>
      <c r="H810" t="s">
        <v>3998</v>
      </c>
      <c r="I810" s="10">
        <v>39557</v>
      </c>
      <c r="J810">
        <v>16</v>
      </c>
      <c r="K810" t="s">
        <v>1700</v>
      </c>
    </row>
    <row r="811" spans="1:11" x14ac:dyDescent="0.3">
      <c r="A811">
        <v>810</v>
      </c>
      <c r="B811" t="s">
        <v>3999</v>
      </c>
      <c r="C811" t="s">
        <v>4000</v>
      </c>
      <c r="D811" t="s">
        <v>1683</v>
      </c>
      <c r="E811" t="s">
        <v>1671</v>
      </c>
      <c r="F811">
        <v>60</v>
      </c>
      <c r="G811" t="s">
        <v>4001</v>
      </c>
      <c r="H811" t="s">
        <v>504</v>
      </c>
      <c r="I811" s="10">
        <v>39946</v>
      </c>
      <c r="J811">
        <v>73</v>
      </c>
      <c r="K811" t="s">
        <v>1677</v>
      </c>
    </row>
    <row r="812" spans="1:11" x14ac:dyDescent="0.3">
      <c r="A812">
        <v>811</v>
      </c>
      <c r="B812" t="s">
        <v>4002</v>
      </c>
      <c r="C812" t="s">
        <v>4003</v>
      </c>
      <c r="D812" t="s">
        <v>1683</v>
      </c>
      <c r="E812" t="s">
        <v>1671</v>
      </c>
      <c r="F812">
        <v>60</v>
      </c>
      <c r="G812" t="s">
        <v>4004</v>
      </c>
      <c r="H812" t="s">
        <v>287</v>
      </c>
      <c r="I812" s="10">
        <v>40509</v>
      </c>
      <c r="J812">
        <v>79</v>
      </c>
      <c r="K812" t="s">
        <v>1696</v>
      </c>
    </row>
    <row r="813" spans="1:11" x14ac:dyDescent="0.3">
      <c r="A813">
        <v>812</v>
      </c>
      <c r="B813" t="s">
        <v>4005</v>
      </c>
      <c r="C813" t="s">
        <v>4006</v>
      </c>
      <c r="D813" t="s">
        <v>1683</v>
      </c>
      <c r="E813" t="s">
        <v>1671</v>
      </c>
      <c r="F813">
        <v>90</v>
      </c>
      <c r="G813" t="s">
        <v>4007</v>
      </c>
      <c r="H813" t="s">
        <v>757</v>
      </c>
      <c r="I813" s="10">
        <v>40441</v>
      </c>
      <c r="J813">
        <v>96</v>
      </c>
    </row>
    <row r="814" spans="1:11" x14ac:dyDescent="0.3">
      <c r="A814">
        <v>813</v>
      </c>
      <c r="B814" t="s">
        <v>4008</v>
      </c>
      <c r="C814" t="s">
        <v>3127</v>
      </c>
      <c r="D814" t="s">
        <v>1670</v>
      </c>
      <c r="E814" t="s">
        <v>1671</v>
      </c>
      <c r="F814">
        <v>30</v>
      </c>
      <c r="G814" t="s">
        <v>4009</v>
      </c>
      <c r="H814" t="s">
        <v>1232</v>
      </c>
      <c r="I814" s="10">
        <v>39641</v>
      </c>
      <c r="J814">
        <v>77</v>
      </c>
      <c r="K814" t="s">
        <v>1696</v>
      </c>
    </row>
    <row r="815" spans="1:11" x14ac:dyDescent="0.3">
      <c r="A815">
        <v>814</v>
      </c>
      <c r="B815" t="s">
        <v>4010</v>
      </c>
      <c r="C815" t="s">
        <v>4011</v>
      </c>
      <c r="D815" t="s">
        <v>1670</v>
      </c>
      <c r="E815" t="s">
        <v>1671</v>
      </c>
      <c r="F815">
        <v>90</v>
      </c>
      <c r="G815" t="s">
        <v>4012</v>
      </c>
      <c r="H815" t="s">
        <v>4013</v>
      </c>
      <c r="I815" s="10">
        <v>40480</v>
      </c>
      <c r="J815">
        <v>28</v>
      </c>
      <c r="K815" t="s">
        <v>1700</v>
      </c>
    </row>
    <row r="816" spans="1:11" x14ac:dyDescent="0.3">
      <c r="A816">
        <v>815</v>
      </c>
      <c r="B816" t="s">
        <v>4014</v>
      </c>
      <c r="C816" t="s">
        <v>4015</v>
      </c>
      <c r="D816" t="s">
        <v>1670</v>
      </c>
      <c r="E816" t="s">
        <v>1671</v>
      </c>
      <c r="F816">
        <v>90</v>
      </c>
      <c r="G816" t="s">
        <v>4016</v>
      </c>
      <c r="H816" t="s">
        <v>453</v>
      </c>
      <c r="I816" s="10">
        <v>39666</v>
      </c>
      <c r="J816">
        <v>86</v>
      </c>
      <c r="K816" t="s">
        <v>1696</v>
      </c>
    </row>
    <row r="817" spans="1:11" x14ac:dyDescent="0.3">
      <c r="A817">
        <v>816</v>
      </c>
      <c r="B817" t="s">
        <v>1860</v>
      </c>
      <c r="C817" t="s">
        <v>4017</v>
      </c>
      <c r="D817" t="s">
        <v>1670</v>
      </c>
      <c r="E817" t="s">
        <v>1671</v>
      </c>
      <c r="F817">
        <v>90</v>
      </c>
      <c r="G817" t="s">
        <v>4018</v>
      </c>
      <c r="H817" t="s">
        <v>365</v>
      </c>
      <c r="I817" s="10">
        <v>39473</v>
      </c>
      <c r="J817">
        <v>97</v>
      </c>
      <c r="K817" t="s">
        <v>851</v>
      </c>
    </row>
    <row r="818" spans="1:11" x14ac:dyDescent="0.3">
      <c r="A818">
        <v>817</v>
      </c>
      <c r="B818" t="s">
        <v>4019</v>
      </c>
      <c r="C818" t="s">
        <v>4020</v>
      </c>
      <c r="D818" t="s">
        <v>1683</v>
      </c>
      <c r="E818" t="s">
        <v>1671</v>
      </c>
      <c r="F818">
        <v>60</v>
      </c>
      <c r="G818" t="s">
        <v>4021</v>
      </c>
      <c r="H818" t="s">
        <v>4022</v>
      </c>
      <c r="I818" s="10">
        <v>39955</v>
      </c>
      <c r="J818">
        <v>96</v>
      </c>
      <c r="K818" t="s">
        <v>851</v>
      </c>
    </row>
    <row r="819" spans="1:11" x14ac:dyDescent="0.3">
      <c r="A819">
        <v>818</v>
      </c>
      <c r="B819" t="s">
        <v>2358</v>
      </c>
      <c r="C819" t="s">
        <v>4023</v>
      </c>
      <c r="D819" t="s">
        <v>1683</v>
      </c>
      <c r="E819" t="s">
        <v>1671</v>
      </c>
      <c r="F819">
        <v>90</v>
      </c>
      <c r="G819" t="s">
        <v>4024</v>
      </c>
      <c r="H819" t="s">
        <v>738</v>
      </c>
      <c r="I819" s="10">
        <v>39778</v>
      </c>
      <c r="J819">
        <v>29</v>
      </c>
      <c r="K819" t="s">
        <v>1677</v>
      </c>
    </row>
    <row r="820" spans="1:11" x14ac:dyDescent="0.3">
      <c r="A820">
        <v>819</v>
      </c>
      <c r="B820" t="s">
        <v>4025</v>
      </c>
      <c r="C820" t="s">
        <v>2713</v>
      </c>
      <c r="D820" t="s">
        <v>1683</v>
      </c>
      <c r="E820" t="s">
        <v>1671</v>
      </c>
      <c r="F820">
        <v>30</v>
      </c>
      <c r="G820" t="s">
        <v>4026</v>
      </c>
      <c r="H820" t="s">
        <v>1427</v>
      </c>
      <c r="I820" s="10">
        <v>39602</v>
      </c>
      <c r="J820">
        <v>75</v>
      </c>
      <c r="K820" t="s">
        <v>1692</v>
      </c>
    </row>
    <row r="821" spans="1:11" x14ac:dyDescent="0.3">
      <c r="A821">
        <v>820</v>
      </c>
      <c r="B821" t="s">
        <v>4027</v>
      </c>
      <c r="C821" t="s">
        <v>4028</v>
      </c>
      <c r="D821" t="s">
        <v>1670</v>
      </c>
      <c r="E821" t="s">
        <v>1671</v>
      </c>
      <c r="F821">
        <v>30</v>
      </c>
      <c r="G821" t="s">
        <v>4029</v>
      </c>
      <c r="H821" t="s">
        <v>1444</v>
      </c>
      <c r="I821" s="10">
        <v>40045</v>
      </c>
      <c r="J821">
        <v>60</v>
      </c>
      <c r="K821" t="s">
        <v>851</v>
      </c>
    </row>
    <row r="822" spans="1:11" x14ac:dyDescent="0.3">
      <c r="A822">
        <v>821</v>
      </c>
      <c r="B822" t="s">
        <v>2628</v>
      </c>
      <c r="C822" t="s">
        <v>4030</v>
      </c>
      <c r="D822" t="s">
        <v>1683</v>
      </c>
      <c r="E822" t="s">
        <v>1671</v>
      </c>
      <c r="F822">
        <v>90</v>
      </c>
      <c r="G822" t="s">
        <v>4031</v>
      </c>
      <c r="H822" t="s">
        <v>1613</v>
      </c>
      <c r="I822" s="10">
        <v>39666</v>
      </c>
      <c r="J822">
        <v>51</v>
      </c>
      <c r="K822" t="s">
        <v>1772</v>
      </c>
    </row>
    <row r="823" spans="1:11" x14ac:dyDescent="0.3">
      <c r="A823">
        <v>822</v>
      </c>
      <c r="B823" t="s">
        <v>4032</v>
      </c>
      <c r="C823" t="s">
        <v>4033</v>
      </c>
      <c r="D823" t="s">
        <v>1683</v>
      </c>
      <c r="E823" t="s">
        <v>1671</v>
      </c>
      <c r="F823">
        <v>30</v>
      </c>
      <c r="G823" t="s">
        <v>4034</v>
      </c>
      <c r="H823" t="s">
        <v>729</v>
      </c>
      <c r="I823" s="10">
        <v>39785</v>
      </c>
      <c r="J823">
        <v>93</v>
      </c>
      <c r="K823" t="s">
        <v>1692</v>
      </c>
    </row>
    <row r="824" spans="1:11" x14ac:dyDescent="0.3">
      <c r="A824">
        <v>823</v>
      </c>
      <c r="B824" t="s">
        <v>4035</v>
      </c>
      <c r="C824" t="s">
        <v>4036</v>
      </c>
      <c r="D824" t="s">
        <v>1670</v>
      </c>
      <c r="E824" t="s">
        <v>1671</v>
      </c>
      <c r="F824">
        <v>60</v>
      </c>
      <c r="G824" t="s">
        <v>4037</v>
      </c>
      <c r="H824" t="s">
        <v>508</v>
      </c>
      <c r="I824" s="10">
        <v>40211</v>
      </c>
      <c r="J824">
        <v>26</v>
      </c>
      <c r="K824" t="s">
        <v>1721</v>
      </c>
    </row>
    <row r="825" spans="1:11" x14ac:dyDescent="0.3">
      <c r="A825">
        <v>824</v>
      </c>
      <c r="B825" t="s">
        <v>4038</v>
      </c>
      <c r="C825" t="s">
        <v>4039</v>
      </c>
      <c r="D825" t="s">
        <v>1670</v>
      </c>
      <c r="E825" t="s">
        <v>1671</v>
      </c>
      <c r="F825">
        <v>30</v>
      </c>
      <c r="G825" t="s">
        <v>4040</v>
      </c>
      <c r="H825" t="s">
        <v>270</v>
      </c>
      <c r="I825" s="10">
        <v>39831</v>
      </c>
      <c r="J825">
        <v>70</v>
      </c>
      <c r="K825" t="s">
        <v>1673</v>
      </c>
    </row>
    <row r="826" spans="1:11" x14ac:dyDescent="0.3">
      <c r="A826">
        <v>825</v>
      </c>
      <c r="B826" t="s">
        <v>4041</v>
      </c>
      <c r="C826" t="s">
        <v>4042</v>
      </c>
      <c r="D826" t="s">
        <v>1670</v>
      </c>
      <c r="E826" t="s">
        <v>1671</v>
      </c>
      <c r="F826">
        <v>60</v>
      </c>
      <c r="G826" t="s">
        <v>4043</v>
      </c>
      <c r="H826" t="s">
        <v>21</v>
      </c>
      <c r="I826" s="10">
        <v>39808</v>
      </c>
      <c r="J826">
        <v>9</v>
      </c>
      <c r="K826" t="s">
        <v>1772</v>
      </c>
    </row>
    <row r="827" spans="1:11" x14ac:dyDescent="0.3">
      <c r="A827">
        <v>826</v>
      </c>
      <c r="B827" t="s">
        <v>4044</v>
      </c>
      <c r="C827" t="s">
        <v>4045</v>
      </c>
      <c r="D827" t="s">
        <v>1946</v>
      </c>
      <c r="E827" t="s">
        <v>1671</v>
      </c>
      <c r="F827">
        <v>90</v>
      </c>
      <c r="G827" t="s">
        <v>4046</v>
      </c>
      <c r="H827" t="s">
        <v>4047</v>
      </c>
      <c r="I827" s="10">
        <v>39791</v>
      </c>
      <c r="J827">
        <v>66</v>
      </c>
      <c r="K827" t="s">
        <v>851</v>
      </c>
    </row>
    <row r="828" spans="1:11" x14ac:dyDescent="0.3">
      <c r="A828">
        <v>827</v>
      </c>
      <c r="B828" t="s">
        <v>2318</v>
      </c>
      <c r="C828" t="s">
        <v>4048</v>
      </c>
      <c r="D828" t="s">
        <v>1670</v>
      </c>
      <c r="E828" t="s">
        <v>1671</v>
      </c>
      <c r="F828">
        <v>90</v>
      </c>
      <c r="G828" t="s">
        <v>4049</v>
      </c>
      <c r="H828" t="s">
        <v>795</v>
      </c>
      <c r="I828" s="10">
        <v>39693</v>
      </c>
      <c r="J828">
        <v>79</v>
      </c>
      <c r="K828" t="s">
        <v>1692</v>
      </c>
    </row>
    <row r="829" spans="1:11" x14ac:dyDescent="0.3">
      <c r="A829">
        <v>828</v>
      </c>
      <c r="B829" t="s">
        <v>2216</v>
      </c>
      <c r="C829" t="s">
        <v>4050</v>
      </c>
      <c r="D829" t="s">
        <v>1733</v>
      </c>
      <c r="E829" t="s">
        <v>1671</v>
      </c>
      <c r="F829">
        <v>90</v>
      </c>
      <c r="G829" t="s">
        <v>2748</v>
      </c>
      <c r="H829" t="s">
        <v>3667</v>
      </c>
      <c r="I829" s="10">
        <v>40150</v>
      </c>
      <c r="J829">
        <v>17</v>
      </c>
      <c r="K829" t="s">
        <v>1673</v>
      </c>
    </row>
    <row r="830" spans="1:11" x14ac:dyDescent="0.3">
      <c r="A830">
        <v>829</v>
      </c>
      <c r="B830" t="s">
        <v>4051</v>
      </c>
      <c r="C830" t="s">
        <v>2193</v>
      </c>
      <c r="D830" t="s">
        <v>1683</v>
      </c>
      <c r="E830" t="s">
        <v>1671</v>
      </c>
      <c r="F830">
        <v>60</v>
      </c>
      <c r="G830" t="s">
        <v>4052</v>
      </c>
      <c r="H830" t="s">
        <v>4</v>
      </c>
      <c r="I830" s="10">
        <v>40539</v>
      </c>
      <c r="J830">
        <v>74</v>
      </c>
      <c r="K830" t="s">
        <v>851</v>
      </c>
    </row>
    <row r="831" spans="1:11" x14ac:dyDescent="0.3">
      <c r="A831">
        <v>830</v>
      </c>
      <c r="B831" t="s">
        <v>4053</v>
      </c>
      <c r="C831" t="s">
        <v>4054</v>
      </c>
      <c r="D831" t="s">
        <v>1670</v>
      </c>
      <c r="E831" t="s">
        <v>1671</v>
      </c>
      <c r="F831">
        <v>30</v>
      </c>
      <c r="G831" t="s">
        <v>4055</v>
      </c>
      <c r="H831" t="s">
        <v>4056</v>
      </c>
      <c r="I831" s="10">
        <v>40270</v>
      </c>
      <c r="J831">
        <v>67</v>
      </c>
      <c r="K831" t="s">
        <v>1772</v>
      </c>
    </row>
    <row r="832" spans="1:11" x14ac:dyDescent="0.3">
      <c r="A832">
        <v>831</v>
      </c>
      <c r="B832" t="s">
        <v>4057</v>
      </c>
      <c r="C832" t="s">
        <v>4058</v>
      </c>
      <c r="D832" t="s">
        <v>1683</v>
      </c>
      <c r="E832" t="s">
        <v>1671</v>
      </c>
      <c r="F832">
        <v>30</v>
      </c>
      <c r="G832" t="s">
        <v>4059</v>
      </c>
      <c r="H832" t="s">
        <v>3667</v>
      </c>
      <c r="I832" s="10">
        <v>39484</v>
      </c>
      <c r="J832">
        <v>94</v>
      </c>
      <c r="K832" t="s">
        <v>1696</v>
      </c>
    </row>
    <row r="833" spans="1:11" x14ac:dyDescent="0.3">
      <c r="A833">
        <v>832</v>
      </c>
      <c r="B833" t="s">
        <v>2074</v>
      </c>
      <c r="C833" t="s">
        <v>2311</v>
      </c>
      <c r="D833" t="s">
        <v>1670</v>
      </c>
      <c r="E833" t="s">
        <v>1671</v>
      </c>
      <c r="F833">
        <v>90</v>
      </c>
      <c r="G833" t="s">
        <v>4060</v>
      </c>
      <c r="H833" t="s">
        <v>693</v>
      </c>
      <c r="I833" s="10">
        <v>39943</v>
      </c>
      <c r="J833">
        <v>41</v>
      </c>
      <c r="K833" t="s">
        <v>1772</v>
      </c>
    </row>
    <row r="834" spans="1:11" x14ac:dyDescent="0.3">
      <c r="A834">
        <v>833</v>
      </c>
      <c r="B834" t="s">
        <v>4061</v>
      </c>
      <c r="C834" t="s">
        <v>4062</v>
      </c>
      <c r="D834" t="s">
        <v>1733</v>
      </c>
      <c r="E834" t="s">
        <v>1671</v>
      </c>
      <c r="F834">
        <v>60</v>
      </c>
      <c r="G834" t="s">
        <v>4063</v>
      </c>
      <c r="H834" t="s">
        <v>1652</v>
      </c>
      <c r="I834" s="10">
        <v>39504</v>
      </c>
      <c r="J834">
        <v>44</v>
      </c>
      <c r="K834" t="s">
        <v>1707</v>
      </c>
    </row>
    <row r="835" spans="1:11" x14ac:dyDescent="0.3">
      <c r="A835">
        <v>834</v>
      </c>
      <c r="B835" t="s">
        <v>4064</v>
      </c>
      <c r="C835" t="s">
        <v>4065</v>
      </c>
      <c r="D835" t="s">
        <v>1683</v>
      </c>
      <c r="E835" t="s">
        <v>1671</v>
      </c>
      <c r="F835">
        <v>60</v>
      </c>
      <c r="G835" t="s">
        <v>4066</v>
      </c>
      <c r="H835" t="s">
        <v>1623</v>
      </c>
      <c r="I835" s="10">
        <v>40135</v>
      </c>
      <c r="J835">
        <v>44</v>
      </c>
      <c r="K835" t="s">
        <v>1772</v>
      </c>
    </row>
    <row r="836" spans="1:11" x14ac:dyDescent="0.3">
      <c r="A836">
        <v>835</v>
      </c>
      <c r="B836" t="s">
        <v>4035</v>
      </c>
      <c r="C836" t="s">
        <v>4067</v>
      </c>
      <c r="D836" t="s">
        <v>1670</v>
      </c>
      <c r="E836" t="s">
        <v>1671</v>
      </c>
      <c r="F836">
        <v>90</v>
      </c>
      <c r="G836" t="s">
        <v>4068</v>
      </c>
      <c r="H836" t="s">
        <v>4069</v>
      </c>
      <c r="I836" s="10">
        <v>40419</v>
      </c>
      <c r="J836">
        <v>91</v>
      </c>
      <c r="K836" t="s">
        <v>1696</v>
      </c>
    </row>
    <row r="837" spans="1:11" x14ac:dyDescent="0.3">
      <c r="A837">
        <v>836</v>
      </c>
      <c r="B837" t="s">
        <v>4070</v>
      </c>
      <c r="C837" t="s">
        <v>2976</v>
      </c>
      <c r="D837" t="s">
        <v>1670</v>
      </c>
      <c r="E837" t="s">
        <v>1671</v>
      </c>
      <c r="F837">
        <v>90</v>
      </c>
      <c r="G837" t="s">
        <v>4071</v>
      </c>
      <c r="H837" t="s">
        <v>3551</v>
      </c>
      <c r="I837" s="10">
        <v>39605</v>
      </c>
      <c r="J837">
        <v>83</v>
      </c>
      <c r="K837" t="s">
        <v>1696</v>
      </c>
    </row>
    <row r="838" spans="1:11" x14ac:dyDescent="0.3">
      <c r="A838">
        <v>837</v>
      </c>
      <c r="B838" t="s">
        <v>4072</v>
      </c>
      <c r="C838" t="s">
        <v>1801</v>
      </c>
      <c r="D838" t="s">
        <v>1670</v>
      </c>
      <c r="E838" t="s">
        <v>1671</v>
      </c>
      <c r="F838">
        <v>90</v>
      </c>
      <c r="G838" t="s">
        <v>4073</v>
      </c>
      <c r="H838" t="s">
        <v>2010</v>
      </c>
      <c r="I838" s="10">
        <v>40046</v>
      </c>
      <c r="J838">
        <v>52</v>
      </c>
      <c r="K838" t="s">
        <v>1677</v>
      </c>
    </row>
    <row r="839" spans="1:11" x14ac:dyDescent="0.3">
      <c r="A839">
        <v>838</v>
      </c>
      <c r="B839" t="s">
        <v>4074</v>
      </c>
      <c r="C839" t="s">
        <v>4075</v>
      </c>
      <c r="D839" t="s">
        <v>1670</v>
      </c>
      <c r="E839" t="s">
        <v>1671</v>
      </c>
      <c r="F839">
        <v>30</v>
      </c>
      <c r="G839" t="s">
        <v>4076</v>
      </c>
      <c r="H839" t="s">
        <v>783</v>
      </c>
      <c r="I839" s="10">
        <v>39483</v>
      </c>
      <c r="J839">
        <v>21</v>
      </c>
      <c r="K839" t="s">
        <v>1707</v>
      </c>
    </row>
    <row r="840" spans="1:11" x14ac:dyDescent="0.3">
      <c r="A840">
        <v>839</v>
      </c>
      <c r="B840" t="s">
        <v>4077</v>
      </c>
      <c r="C840" t="s">
        <v>2633</v>
      </c>
      <c r="D840" t="s">
        <v>1683</v>
      </c>
      <c r="E840" t="s">
        <v>1671</v>
      </c>
      <c r="F840">
        <v>90</v>
      </c>
      <c r="G840" t="s">
        <v>4078</v>
      </c>
      <c r="H840" t="s">
        <v>293</v>
      </c>
      <c r="I840" s="10">
        <v>39997</v>
      </c>
      <c r="J840">
        <v>5</v>
      </c>
      <c r="K840" t="s">
        <v>1677</v>
      </c>
    </row>
    <row r="841" spans="1:11" x14ac:dyDescent="0.3">
      <c r="A841">
        <v>840</v>
      </c>
      <c r="B841" t="s">
        <v>4079</v>
      </c>
      <c r="C841" t="s">
        <v>4080</v>
      </c>
      <c r="D841" t="s">
        <v>1670</v>
      </c>
      <c r="E841" t="s">
        <v>1671</v>
      </c>
      <c r="F841">
        <v>30</v>
      </c>
      <c r="G841" t="s">
        <v>4081</v>
      </c>
      <c r="H841" t="s">
        <v>1631</v>
      </c>
      <c r="I841" s="10">
        <v>40439</v>
      </c>
      <c r="J841">
        <v>39</v>
      </c>
      <c r="K841" t="s">
        <v>1007</v>
      </c>
    </row>
    <row r="842" spans="1:11" x14ac:dyDescent="0.3">
      <c r="A842">
        <v>841</v>
      </c>
      <c r="B842" t="s">
        <v>4082</v>
      </c>
      <c r="C842" t="s">
        <v>3627</v>
      </c>
      <c r="D842" t="s">
        <v>1683</v>
      </c>
      <c r="E842" t="s">
        <v>1671</v>
      </c>
      <c r="F842">
        <v>30</v>
      </c>
      <c r="G842" t="s">
        <v>4083</v>
      </c>
      <c r="H842" t="s">
        <v>2458</v>
      </c>
      <c r="I842" s="10">
        <v>39707</v>
      </c>
      <c r="J842">
        <v>23</v>
      </c>
      <c r="K842" t="s">
        <v>1721</v>
      </c>
    </row>
    <row r="843" spans="1:11" x14ac:dyDescent="0.3">
      <c r="A843">
        <v>842</v>
      </c>
      <c r="B843" t="s">
        <v>4084</v>
      </c>
      <c r="C843" t="s">
        <v>4085</v>
      </c>
      <c r="D843" t="s">
        <v>1670</v>
      </c>
      <c r="E843" t="s">
        <v>1671</v>
      </c>
      <c r="F843">
        <v>90</v>
      </c>
      <c r="G843" t="s">
        <v>4086</v>
      </c>
      <c r="H843" t="s">
        <v>158</v>
      </c>
      <c r="I843" s="10">
        <v>40138</v>
      </c>
      <c r="J843">
        <v>47</v>
      </c>
      <c r="K843" t="s">
        <v>1677</v>
      </c>
    </row>
    <row r="844" spans="1:11" x14ac:dyDescent="0.3">
      <c r="A844">
        <v>843</v>
      </c>
      <c r="B844" t="s">
        <v>4087</v>
      </c>
      <c r="C844" t="s">
        <v>2331</v>
      </c>
      <c r="D844" t="s">
        <v>1670</v>
      </c>
      <c r="E844" t="s">
        <v>1671</v>
      </c>
      <c r="F844">
        <v>90</v>
      </c>
      <c r="G844" t="s">
        <v>4088</v>
      </c>
      <c r="H844" t="s">
        <v>1422</v>
      </c>
      <c r="I844" s="10">
        <v>39498</v>
      </c>
      <c r="J844">
        <v>35</v>
      </c>
      <c r="K844" t="s">
        <v>1700</v>
      </c>
    </row>
    <row r="845" spans="1:11" x14ac:dyDescent="0.3">
      <c r="A845">
        <v>844</v>
      </c>
      <c r="B845" t="s">
        <v>4089</v>
      </c>
      <c r="C845" t="s">
        <v>4090</v>
      </c>
      <c r="D845" t="s">
        <v>1683</v>
      </c>
      <c r="E845" t="s">
        <v>1671</v>
      </c>
      <c r="F845">
        <v>30</v>
      </c>
      <c r="G845" t="s">
        <v>4091</v>
      </c>
      <c r="H845" t="s">
        <v>4092</v>
      </c>
      <c r="I845" s="10">
        <v>39724</v>
      </c>
      <c r="J845">
        <v>100</v>
      </c>
      <c r="K845" t="s">
        <v>1677</v>
      </c>
    </row>
    <row r="846" spans="1:11" x14ac:dyDescent="0.3">
      <c r="A846">
        <v>845</v>
      </c>
      <c r="B846" t="s">
        <v>4093</v>
      </c>
      <c r="C846" t="s">
        <v>4094</v>
      </c>
      <c r="D846" t="s">
        <v>1733</v>
      </c>
      <c r="E846" t="s">
        <v>1671</v>
      </c>
      <c r="F846">
        <v>90</v>
      </c>
      <c r="G846" t="s">
        <v>4095</v>
      </c>
      <c r="H846" t="s">
        <v>761</v>
      </c>
      <c r="I846" s="10">
        <v>39536</v>
      </c>
      <c r="J846">
        <v>17</v>
      </c>
      <c r="K846" t="s">
        <v>1673</v>
      </c>
    </row>
    <row r="847" spans="1:11" x14ac:dyDescent="0.3">
      <c r="A847">
        <v>846</v>
      </c>
      <c r="B847" t="s">
        <v>4096</v>
      </c>
      <c r="C847" t="s">
        <v>4097</v>
      </c>
      <c r="D847" t="s">
        <v>1670</v>
      </c>
      <c r="E847" t="s">
        <v>1671</v>
      </c>
      <c r="F847">
        <v>30</v>
      </c>
      <c r="G847" t="s">
        <v>4098</v>
      </c>
      <c r="H847" t="s">
        <v>112</v>
      </c>
      <c r="I847" s="10">
        <v>39628</v>
      </c>
      <c r="J847">
        <v>50</v>
      </c>
      <c r="K847" t="s">
        <v>1707</v>
      </c>
    </row>
    <row r="848" spans="1:11" x14ac:dyDescent="0.3">
      <c r="A848">
        <v>847</v>
      </c>
      <c r="B848" t="s">
        <v>4099</v>
      </c>
      <c r="C848" t="s">
        <v>4100</v>
      </c>
      <c r="D848" t="s">
        <v>1683</v>
      </c>
      <c r="E848" t="s">
        <v>1671</v>
      </c>
      <c r="F848">
        <v>90</v>
      </c>
      <c r="G848" t="s">
        <v>4101</v>
      </c>
      <c r="H848" t="s">
        <v>1606</v>
      </c>
      <c r="I848" s="10">
        <v>40153</v>
      </c>
      <c r="J848">
        <v>94</v>
      </c>
      <c r="K848" t="s">
        <v>1673</v>
      </c>
    </row>
    <row r="849" spans="1:11" x14ac:dyDescent="0.3">
      <c r="A849">
        <v>848</v>
      </c>
      <c r="B849" t="s">
        <v>4102</v>
      </c>
      <c r="C849" t="s">
        <v>4103</v>
      </c>
      <c r="D849" t="s">
        <v>1670</v>
      </c>
      <c r="E849" t="s">
        <v>1671</v>
      </c>
      <c r="F849">
        <v>90</v>
      </c>
      <c r="G849" t="s">
        <v>4104</v>
      </c>
      <c r="H849" t="s">
        <v>3778</v>
      </c>
      <c r="I849" s="10">
        <v>40030</v>
      </c>
      <c r="J849">
        <v>15</v>
      </c>
      <c r="K849" t="s">
        <v>1721</v>
      </c>
    </row>
    <row r="850" spans="1:11" x14ac:dyDescent="0.3">
      <c r="A850">
        <v>849</v>
      </c>
      <c r="B850" t="s">
        <v>4105</v>
      </c>
      <c r="C850" t="s">
        <v>4050</v>
      </c>
      <c r="D850" t="s">
        <v>1683</v>
      </c>
      <c r="E850" t="s">
        <v>1671</v>
      </c>
      <c r="F850">
        <v>60</v>
      </c>
      <c r="G850" t="s">
        <v>4106</v>
      </c>
      <c r="H850" t="s">
        <v>538</v>
      </c>
      <c r="I850" s="10">
        <v>40258</v>
      </c>
      <c r="J850">
        <v>86</v>
      </c>
      <c r="K850" t="s">
        <v>1700</v>
      </c>
    </row>
    <row r="851" spans="1:11" x14ac:dyDescent="0.3">
      <c r="A851">
        <v>850</v>
      </c>
      <c r="B851" t="s">
        <v>4107</v>
      </c>
      <c r="C851" t="s">
        <v>3553</v>
      </c>
      <c r="D851" t="s">
        <v>1670</v>
      </c>
      <c r="E851" t="s">
        <v>1671</v>
      </c>
      <c r="F851">
        <v>30</v>
      </c>
      <c r="G851" t="s">
        <v>4108</v>
      </c>
      <c r="H851" t="s">
        <v>136</v>
      </c>
      <c r="I851" s="10">
        <v>40498</v>
      </c>
      <c r="J851">
        <v>82</v>
      </c>
      <c r="K851" t="s">
        <v>1696</v>
      </c>
    </row>
    <row r="852" spans="1:11" x14ac:dyDescent="0.3">
      <c r="A852">
        <v>851</v>
      </c>
      <c r="B852" t="s">
        <v>4109</v>
      </c>
      <c r="C852" t="s">
        <v>4110</v>
      </c>
      <c r="D852" t="s">
        <v>1683</v>
      </c>
      <c r="E852" t="s">
        <v>1671</v>
      </c>
      <c r="F852">
        <v>30</v>
      </c>
      <c r="G852" t="s">
        <v>4111</v>
      </c>
      <c r="H852" t="s">
        <v>4112</v>
      </c>
      <c r="I852" s="10">
        <v>40401</v>
      </c>
      <c r="J852">
        <v>61</v>
      </c>
      <c r="K852" t="s">
        <v>1696</v>
      </c>
    </row>
    <row r="853" spans="1:11" x14ac:dyDescent="0.3">
      <c r="A853">
        <v>852</v>
      </c>
      <c r="B853" t="s">
        <v>4113</v>
      </c>
      <c r="C853" t="s">
        <v>4114</v>
      </c>
      <c r="D853" t="s">
        <v>1670</v>
      </c>
      <c r="E853" t="s">
        <v>1671</v>
      </c>
      <c r="F853">
        <v>60</v>
      </c>
      <c r="G853" t="s">
        <v>4115</v>
      </c>
      <c r="H853" t="s">
        <v>1642</v>
      </c>
      <c r="I853" s="10">
        <v>39903</v>
      </c>
      <c r="J853">
        <v>31</v>
      </c>
      <c r="K853" t="s">
        <v>1692</v>
      </c>
    </row>
    <row r="854" spans="1:11" x14ac:dyDescent="0.3">
      <c r="A854">
        <v>853</v>
      </c>
      <c r="B854" t="s">
        <v>4116</v>
      </c>
      <c r="C854" t="s">
        <v>4117</v>
      </c>
      <c r="D854" t="s">
        <v>1670</v>
      </c>
      <c r="E854" t="s">
        <v>1671</v>
      </c>
      <c r="F854">
        <v>30</v>
      </c>
      <c r="G854" t="s">
        <v>4118</v>
      </c>
      <c r="H854" t="s">
        <v>2157</v>
      </c>
      <c r="I854" s="10">
        <v>39535</v>
      </c>
      <c r="J854">
        <v>23</v>
      </c>
      <c r="K854" t="s">
        <v>1677</v>
      </c>
    </row>
    <row r="855" spans="1:11" x14ac:dyDescent="0.3">
      <c r="A855">
        <v>854</v>
      </c>
      <c r="B855" t="s">
        <v>4119</v>
      </c>
      <c r="C855" t="s">
        <v>2072</v>
      </c>
      <c r="D855" t="s">
        <v>1670</v>
      </c>
      <c r="E855" t="s">
        <v>1671</v>
      </c>
      <c r="F855">
        <v>90</v>
      </c>
      <c r="G855" t="s">
        <v>4120</v>
      </c>
      <c r="H855" t="s">
        <v>426</v>
      </c>
      <c r="I855" s="10">
        <v>39897</v>
      </c>
      <c r="J855">
        <v>76</v>
      </c>
      <c r="K855" t="s">
        <v>851</v>
      </c>
    </row>
    <row r="856" spans="1:11" x14ac:dyDescent="0.3">
      <c r="A856">
        <v>855</v>
      </c>
      <c r="B856" t="s">
        <v>4121</v>
      </c>
      <c r="C856" t="s">
        <v>4122</v>
      </c>
      <c r="D856" t="s">
        <v>1683</v>
      </c>
      <c r="E856" t="s">
        <v>1671</v>
      </c>
      <c r="F856">
        <v>30</v>
      </c>
      <c r="G856" t="s">
        <v>4123</v>
      </c>
      <c r="H856" t="s">
        <v>648</v>
      </c>
      <c r="I856" s="10">
        <v>39726</v>
      </c>
      <c r="J856">
        <v>25</v>
      </c>
      <c r="K856" t="s">
        <v>1721</v>
      </c>
    </row>
    <row r="857" spans="1:11" x14ac:dyDescent="0.3">
      <c r="A857">
        <v>856</v>
      </c>
      <c r="B857" t="s">
        <v>1837</v>
      </c>
      <c r="C857" t="s">
        <v>4124</v>
      </c>
      <c r="D857" t="s">
        <v>1670</v>
      </c>
      <c r="E857" t="s">
        <v>1671</v>
      </c>
      <c r="F857">
        <v>30</v>
      </c>
      <c r="G857" t="s">
        <v>4125</v>
      </c>
      <c r="H857" t="s">
        <v>1235</v>
      </c>
      <c r="I857" s="10">
        <v>39893</v>
      </c>
      <c r="J857">
        <v>48</v>
      </c>
      <c r="K857" t="s">
        <v>1772</v>
      </c>
    </row>
    <row r="858" spans="1:11" x14ac:dyDescent="0.3">
      <c r="A858">
        <v>857</v>
      </c>
      <c r="B858" t="s">
        <v>4126</v>
      </c>
      <c r="C858" t="s">
        <v>3802</v>
      </c>
      <c r="D858" t="s">
        <v>1683</v>
      </c>
      <c r="E858" t="s">
        <v>1671</v>
      </c>
      <c r="F858">
        <v>90</v>
      </c>
      <c r="G858" t="s">
        <v>4127</v>
      </c>
      <c r="H858" t="s">
        <v>4128</v>
      </c>
      <c r="I858" s="10">
        <v>40179</v>
      </c>
      <c r="J858">
        <v>5</v>
      </c>
      <c r="K858" t="s">
        <v>1007</v>
      </c>
    </row>
    <row r="859" spans="1:11" x14ac:dyDescent="0.3">
      <c r="A859">
        <v>858</v>
      </c>
      <c r="B859" t="s">
        <v>3573</v>
      </c>
      <c r="C859" t="s">
        <v>4129</v>
      </c>
      <c r="D859" t="s">
        <v>1719</v>
      </c>
      <c r="E859" t="s">
        <v>1671</v>
      </c>
      <c r="F859">
        <v>30</v>
      </c>
      <c r="G859" t="s">
        <v>4130</v>
      </c>
      <c r="H859" t="s">
        <v>4131</v>
      </c>
      <c r="I859" s="10">
        <v>39994</v>
      </c>
      <c r="J859">
        <v>86</v>
      </c>
      <c r="K859" t="s">
        <v>1700</v>
      </c>
    </row>
    <row r="860" spans="1:11" x14ac:dyDescent="0.3">
      <c r="A860">
        <v>859</v>
      </c>
      <c r="B860" t="s">
        <v>4132</v>
      </c>
      <c r="C860" t="s">
        <v>4133</v>
      </c>
      <c r="D860" t="s">
        <v>1683</v>
      </c>
      <c r="E860" t="s">
        <v>1671</v>
      </c>
      <c r="F860">
        <v>60</v>
      </c>
      <c r="G860" t="s">
        <v>4134</v>
      </c>
      <c r="H860" t="s">
        <v>131</v>
      </c>
      <c r="I860" s="10">
        <v>40299</v>
      </c>
      <c r="J860">
        <v>43</v>
      </c>
      <c r="K860" t="s">
        <v>1700</v>
      </c>
    </row>
    <row r="861" spans="1:11" x14ac:dyDescent="0.3">
      <c r="A861">
        <v>860</v>
      </c>
      <c r="B861" t="s">
        <v>3339</v>
      </c>
      <c r="C861" t="s">
        <v>3382</v>
      </c>
      <c r="D861" t="s">
        <v>1683</v>
      </c>
      <c r="E861" t="s">
        <v>1671</v>
      </c>
      <c r="F861">
        <v>90</v>
      </c>
      <c r="G861" t="s">
        <v>4135</v>
      </c>
      <c r="H861" t="s">
        <v>607</v>
      </c>
      <c r="I861" s="10">
        <v>39813</v>
      </c>
      <c r="J861">
        <v>67</v>
      </c>
      <c r="K861" t="s">
        <v>1772</v>
      </c>
    </row>
    <row r="862" spans="1:11" x14ac:dyDescent="0.3">
      <c r="A862">
        <v>861</v>
      </c>
      <c r="B862" t="s">
        <v>4136</v>
      </c>
      <c r="C862" t="s">
        <v>4137</v>
      </c>
      <c r="D862" t="s">
        <v>1683</v>
      </c>
      <c r="E862" t="s">
        <v>1671</v>
      </c>
      <c r="F862">
        <v>60</v>
      </c>
      <c r="G862" t="s">
        <v>4138</v>
      </c>
      <c r="H862" t="s">
        <v>232</v>
      </c>
      <c r="I862" s="10">
        <v>39747</v>
      </c>
      <c r="J862">
        <v>51</v>
      </c>
      <c r="K862" t="s">
        <v>1692</v>
      </c>
    </row>
    <row r="863" spans="1:11" x14ac:dyDescent="0.3">
      <c r="A863">
        <v>862</v>
      </c>
      <c r="B863" t="s">
        <v>4139</v>
      </c>
      <c r="C863" t="s">
        <v>4140</v>
      </c>
      <c r="D863" t="s">
        <v>1670</v>
      </c>
      <c r="E863" t="s">
        <v>1671</v>
      </c>
      <c r="F863">
        <v>30</v>
      </c>
      <c r="G863" t="s">
        <v>4141</v>
      </c>
      <c r="H863" t="s">
        <v>4142</v>
      </c>
      <c r="I863" s="10">
        <v>39754</v>
      </c>
      <c r="J863">
        <v>47</v>
      </c>
      <c r="K863" t="s">
        <v>1692</v>
      </c>
    </row>
    <row r="864" spans="1:11" x14ac:dyDescent="0.3">
      <c r="A864">
        <v>863</v>
      </c>
      <c r="B864" t="s">
        <v>4089</v>
      </c>
      <c r="C864" t="s">
        <v>4143</v>
      </c>
      <c r="D864" t="s">
        <v>1683</v>
      </c>
      <c r="E864" t="s">
        <v>1671</v>
      </c>
      <c r="F864">
        <v>60</v>
      </c>
      <c r="G864" t="s">
        <v>4144</v>
      </c>
      <c r="H864" t="s">
        <v>450</v>
      </c>
      <c r="I864" s="10">
        <v>39858</v>
      </c>
      <c r="J864">
        <v>83</v>
      </c>
      <c r="K864" t="s">
        <v>1707</v>
      </c>
    </row>
    <row r="865" spans="1:11" x14ac:dyDescent="0.3">
      <c r="A865">
        <v>864</v>
      </c>
      <c r="B865" t="s">
        <v>4145</v>
      </c>
      <c r="C865" t="s">
        <v>4146</v>
      </c>
      <c r="D865" t="s">
        <v>1683</v>
      </c>
      <c r="E865" t="s">
        <v>1671</v>
      </c>
      <c r="F865">
        <v>60</v>
      </c>
      <c r="G865" t="s">
        <v>4147</v>
      </c>
      <c r="H865" t="s">
        <v>223</v>
      </c>
      <c r="I865" s="10">
        <v>40384</v>
      </c>
      <c r="J865">
        <v>41</v>
      </c>
      <c r="K865" t="s">
        <v>1692</v>
      </c>
    </row>
    <row r="866" spans="1:11" x14ac:dyDescent="0.3">
      <c r="A866">
        <v>865</v>
      </c>
      <c r="B866" t="s">
        <v>4148</v>
      </c>
      <c r="C866" t="s">
        <v>2331</v>
      </c>
      <c r="D866" t="s">
        <v>1733</v>
      </c>
      <c r="E866" t="s">
        <v>1671</v>
      </c>
      <c r="F866">
        <v>90</v>
      </c>
      <c r="G866" t="s">
        <v>4149</v>
      </c>
      <c r="H866" t="s">
        <v>402</v>
      </c>
      <c r="I866" s="10">
        <v>39857</v>
      </c>
      <c r="J866">
        <v>70</v>
      </c>
      <c r="K866" t="s">
        <v>1677</v>
      </c>
    </row>
    <row r="867" spans="1:11" x14ac:dyDescent="0.3">
      <c r="A867">
        <v>866</v>
      </c>
      <c r="B867" t="s">
        <v>4150</v>
      </c>
      <c r="C867" t="s">
        <v>3261</v>
      </c>
      <c r="D867" t="s">
        <v>1683</v>
      </c>
      <c r="E867" t="s">
        <v>1671</v>
      </c>
      <c r="F867">
        <v>30</v>
      </c>
      <c r="G867" t="s">
        <v>4151</v>
      </c>
      <c r="H867" t="s">
        <v>549</v>
      </c>
      <c r="I867" s="10">
        <v>39873</v>
      </c>
      <c r="J867">
        <v>17</v>
      </c>
      <c r="K867" t="s">
        <v>1677</v>
      </c>
    </row>
    <row r="868" spans="1:11" x14ac:dyDescent="0.3">
      <c r="A868">
        <v>867</v>
      </c>
      <c r="B868" t="s">
        <v>4152</v>
      </c>
      <c r="C868" t="s">
        <v>4153</v>
      </c>
      <c r="D868" t="s">
        <v>1670</v>
      </c>
      <c r="E868" t="s">
        <v>1671</v>
      </c>
      <c r="F868">
        <v>60</v>
      </c>
      <c r="G868" t="s">
        <v>4154</v>
      </c>
      <c r="H868" t="s">
        <v>1212</v>
      </c>
      <c r="I868" s="10">
        <v>39924</v>
      </c>
      <c r="J868">
        <v>81</v>
      </c>
      <c r="K868" t="s">
        <v>1692</v>
      </c>
    </row>
    <row r="869" spans="1:11" x14ac:dyDescent="0.3">
      <c r="A869">
        <v>868</v>
      </c>
      <c r="B869" t="s">
        <v>4155</v>
      </c>
      <c r="C869" t="s">
        <v>3331</v>
      </c>
      <c r="D869" t="s">
        <v>1670</v>
      </c>
      <c r="E869" t="s">
        <v>1671</v>
      </c>
      <c r="F869">
        <v>60</v>
      </c>
      <c r="G869" t="s">
        <v>4156</v>
      </c>
      <c r="H869" t="s">
        <v>38</v>
      </c>
      <c r="I869" s="10">
        <v>40494</v>
      </c>
      <c r="J869">
        <v>23</v>
      </c>
      <c r="K869" t="s">
        <v>1007</v>
      </c>
    </row>
    <row r="870" spans="1:11" x14ac:dyDescent="0.3">
      <c r="A870">
        <v>869</v>
      </c>
      <c r="B870" t="s">
        <v>4157</v>
      </c>
      <c r="C870" t="s">
        <v>4158</v>
      </c>
      <c r="D870" t="s">
        <v>1670</v>
      </c>
      <c r="E870" t="s">
        <v>1671</v>
      </c>
      <c r="F870">
        <v>30</v>
      </c>
      <c r="G870" t="s">
        <v>4159</v>
      </c>
      <c r="H870" t="s">
        <v>1160</v>
      </c>
      <c r="I870" s="10">
        <v>40152</v>
      </c>
      <c r="J870">
        <v>9</v>
      </c>
      <c r="K870" t="s">
        <v>1700</v>
      </c>
    </row>
    <row r="871" spans="1:11" x14ac:dyDescent="0.3">
      <c r="A871">
        <v>870</v>
      </c>
      <c r="B871" t="s">
        <v>1970</v>
      </c>
      <c r="C871" t="s">
        <v>4160</v>
      </c>
      <c r="D871" t="s">
        <v>1946</v>
      </c>
      <c r="E871" t="s">
        <v>1671</v>
      </c>
      <c r="F871">
        <v>60</v>
      </c>
      <c r="G871" t="s">
        <v>4161</v>
      </c>
      <c r="H871" t="s">
        <v>1212</v>
      </c>
      <c r="I871" s="10">
        <v>40035</v>
      </c>
      <c r="J871">
        <v>33</v>
      </c>
      <c r="K871" t="s">
        <v>1772</v>
      </c>
    </row>
    <row r="872" spans="1:11" x14ac:dyDescent="0.3">
      <c r="A872">
        <v>871</v>
      </c>
      <c r="B872" t="s">
        <v>4162</v>
      </c>
      <c r="C872" t="s">
        <v>4163</v>
      </c>
      <c r="D872" t="s">
        <v>1683</v>
      </c>
      <c r="E872" t="s">
        <v>1671</v>
      </c>
      <c r="F872">
        <v>60</v>
      </c>
      <c r="G872" t="s">
        <v>4164</v>
      </c>
      <c r="H872" t="s">
        <v>1505</v>
      </c>
      <c r="I872" s="10">
        <v>39775</v>
      </c>
      <c r="J872">
        <v>82</v>
      </c>
      <c r="K872" t="s">
        <v>1772</v>
      </c>
    </row>
    <row r="873" spans="1:11" x14ac:dyDescent="0.3">
      <c r="A873">
        <v>872</v>
      </c>
      <c r="B873" t="s">
        <v>4165</v>
      </c>
      <c r="C873" t="s">
        <v>4166</v>
      </c>
      <c r="D873" t="s">
        <v>1683</v>
      </c>
      <c r="E873" t="s">
        <v>1671</v>
      </c>
      <c r="F873">
        <v>30</v>
      </c>
      <c r="G873" t="s">
        <v>4167</v>
      </c>
      <c r="H873" t="s">
        <v>3790</v>
      </c>
      <c r="I873" s="10">
        <v>39939</v>
      </c>
      <c r="J873">
        <v>21</v>
      </c>
      <c r="K873" t="s">
        <v>1707</v>
      </c>
    </row>
    <row r="874" spans="1:11" x14ac:dyDescent="0.3">
      <c r="A874">
        <v>873</v>
      </c>
      <c r="B874" t="s">
        <v>2824</v>
      </c>
      <c r="C874" t="s">
        <v>2527</v>
      </c>
      <c r="D874" t="s">
        <v>1670</v>
      </c>
      <c r="E874" t="s">
        <v>1671</v>
      </c>
      <c r="F874">
        <v>60</v>
      </c>
      <c r="G874" t="s">
        <v>4168</v>
      </c>
      <c r="H874" t="s">
        <v>733</v>
      </c>
      <c r="I874" s="10">
        <v>39956</v>
      </c>
      <c r="J874">
        <v>3</v>
      </c>
      <c r="K874" t="s">
        <v>1007</v>
      </c>
    </row>
    <row r="875" spans="1:11" x14ac:dyDescent="0.3">
      <c r="A875">
        <v>874</v>
      </c>
      <c r="B875" t="s">
        <v>4169</v>
      </c>
      <c r="C875" t="s">
        <v>4170</v>
      </c>
      <c r="D875" t="s">
        <v>1683</v>
      </c>
      <c r="E875" t="s">
        <v>1671</v>
      </c>
      <c r="F875">
        <v>60</v>
      </c>
      <c r="G875" t="s">
        <v>4171</v>
      </c>
      <c r="H875" t="s">
        <v>708</v>
      </c>
      <c r="I875" s="10">
        <v>39462</v>
      </c>
      <c r="J875">
        <v>58</v>
      </c>
      <c r="K875" t="s">
        <v>1696</v>
      </c>
    </row>
    <row r="876" spans="1:11" x14ac:dyDescent="0.3">
      <c r="A876">
        <v>875</v>
      </c>
      <c r="B876" t="s">
        <v>3214</v>
      </c>
      <c r="C876" t="s">
        <v>4172</v>
      </c>
      <c r="D876" t="s">
        <v>1683</v>
      </c>
      <c r="E876" t="s">
        <v>1671</v>
      </c>
      <c r="F876">
        <v>60</v>
      </c>
      <c r="G876" t="s">
        <v>4173</v>
      </c>
      <c r="H876" t="s">
        <v>452</v>
      </c>
      <c r="I876" s="10">
        <v>40282</v>
      </c>
      <c r="J876">
        <v>99</v>
      </c>
      <c r="K876" t="s">
        <v>1707</v>
      </c>
    </row>
    <row r="877" spans="1:11" x14ac:dyDescent="0.3">
      <c r="A877">
        <v>876</v>
      </c>
      <c r="B877" t="s">
        <v>4174</v>
      </c>
      <c r="C877" t="s">
        <v>2706</v>
      </c>
      <c r="D877" t="s">
        <v>1670</v>
      </c>
      <c r="E877" t="s">
        <v>1671</v>
      </c>
      <c r="F877">
        <v>30</v>
      </c>
      <c r="G877" t="s">
        <v>4175</v>
      </c>
      <c r="H877" t="s">
        <v>210</v>
      </c>
      <c r="I877" s="10">
        <v>39972</v>
      </c>
      <c r="J877">
        <v>40</v>
      </c>
      <c r="K877" t="s">
        <v>1707</v>
      </c>
    </row>
    <row r="878" spans="1:11" x14ac:dyDescent="0.3">
      <c r="A878">
        <v>877</v>
      </c>
      <c r="B878" t="s">
        <v>4176</v>
      </c>
      <c r="C878" t="s">
        <v>2072</v>
      </c>
      <c r="D878" t="s">
        <v>1670</v>
      </c>
      <c r="E878" t="s">
        <v>1671</v>
      </c>
      <c r="F878">
        <v>90</v>
      </c>
      <c r="G878" t="s">
        <v>4177</v>
      </c>
      <c r="H878" t="s">
        <v>3790</v>
      </c>
      <c r="I878" s="10">
        <v>39907</v>
      </c>
      <c r="J878">
        <v>26</v>
      </c>
      <c r="K878" t="s">
        <v>1700</v>
      </c>
    </row>
    <row r="879" spans="1:11" x14ac:dyDescent="0.3">
      <c r="A879">
        <v>878</v>
      </c>
      <c r="B879" t="s">
        <v>4178</v>
      </c>
      <c r="C879" t="s">
        <v>4179</v>
      </c>
      <c r="D879" t="s">
        <v>1733</v>
      </c>
      <c r="E879" t="s">
        <v>1671</v>
      </c>
      <c r="F879">
        <v>90</v>
      </c>
      <c r="G879" t="s">
        <v>4180</v>
      </c>
      <c r="H879" t="s">
        <v>3434</v>
      </c>
      <c r="I879" s="10">
        <v>39655</v>
      </c>
      <c r="J879">
        <v>31</v>
      </c>
      <c r="K879" t="s">
        <v>1673</v>
      </c>
    </row>
    <row r="880" spans="1:11" x14ac:dyDescent="0.3">
      <c r="A880">
        <v>879</v>
      </c>
      <c r="B880" t="s">
        <v>4181</v>
      </c>
      <c r="C880" t="s">
        <v>4003</v>
      </c>
      <c r="D880" t="s">
        <v>1683</v>
      </c>
      <c r="E880" t="s">
        <v>1671</v>
      </c>
      <c r="F880">
        <v>30</v>
      </c>
      <c r="G880" t="s">
        <v>4182</v>
      </c>
      <c r="H880" t="s">
        <v>3708</v>
      </c>
      <c r="I880" s="10">
        <v>40072</v>
      </c>
      <c r="J880">
        <v>58</v>
      </c>
      <c r="K880" t="s">
        <v>1772</v>
      </c>
    </row>
    <row r="881" spans="1:11" x14ac:dyDescent="0.3">
      <c r="A881">
        <v>880</v>
      </c>
      <c r="B881" t="s">
        <v>4183</v>
      </c>
      <c r="C881" t="s">
        <v>4184</v>
      </c>
      <c r="D881" t="s">
        <v>1733</v>
      </c>
      <c r="E881" t="s">
        <v>1671</v>
      </c>
      <c r="F881">
        <v>30</v>
      </c>
      <c r="G881" t="s">
        <v>4185</v>
      </c>
      <c r="H881" t="s">
        <v>598</v>
      </c>
      <c r="I881" s="10">
        <v>39463</v>
      </c>
      <c r="J881">
        <v>40</v>
      </c>
      <c r="K881" t="s">
        <v>1772</v>
      </c>
    </row>
    <row r="882" spans="1:11" x14ac:dyDescent="0.3">
      <c r="A882">
        <v>881</v>
      </c>
      <c r="B882" t="s">
        <v>4186</v>
      </c>
      <c r="C882" t="s">
        <v>4187</v>
      </c>
      <c r="D882" t="s">
        <v>1683</v>
      </c>
      <c r="E882" t="s">
        <v>1671</v>
      </c>
      <c r="F882">
        <v>60</v>
      </c>
      <c r="G882" t="s">
        <v>4188</v>
      </c>
      <c r="H882" t="s">
        <v>543</v>
      </c>
      <c r="I882" s="10">
        <v>40319</v>
      </c>
      <c r="J882">
        <v>43</v>
      </c>
      <c r="K882" t="s">
        <v>1696</v>
      </c>
    </row>
    <row r="883" spans="1:11" x14ac:dyDescent="0.3">
      <c r="A883">
        <v>882</v>
      </c>
      <c r="B883" t="s">
        <v>4189</v>
      </c>
      <c r="C883" t="s">
        <v>4190</v>
      </c>
      <c r="D883" t="s">
        <v>1670</v>
      </c>
      <c r="E883" t="s">
        <v>1671</v>
      </c>
      <c r="F883">
        <v>60</v>
      </c>
      <c r="G883" t="s">
        <v>4191</v>
      </c>
      <c r="H883" t="s">
        <v>2176</v>
      </c>
      <c r="I883" s="10">
        <v>39459</v>
      </c>
      <c r="J883">
        <v>19</v>
      </c>
      <c r="K883" t="s">
        <v>1007</v>
      </c>
    </row>
    <row r="884" spans="1:11" x14ac:dyDescent="0.3">
      <c r="A884">
        <v>883</v>
      </c>
      <c r="B884" t="s">
        <v>4192</v>
      </c>
      <c r="C884" t="s">
        <v>4193</v>
      </c>
      <c r="D884" t="s">
        <v>1683</v>
      </c>
      <c r="E884" t="s">
        <v>1671</v>
      </c>
      <c r="F884">
        <v>60</v>
      </c>
      <c r="G884" t="s">
        <v>4194</v>
      </c>
      <c r="H884" t="s">
        <v>78</v>
      </c>
      <c r="I884" s="10">
        <v>40461</v>
      </c>
      <c r="J884">
        <v>49</v>
      </c>
      <c r="K884" t="s">
        <v>1721</v>
      </c>
    </row>
    <row r="885" spans="1:11" x14ac:dyDescent="0.3">
      <c r="A885">
        <v>884</v>
      </c>
      <c r="B885" t="s">
        <v>4195</v>
      </c>
      <c r="C885" t="s">
        <v>3464</v>
      </c>
      <c r="D885" t="s">
        <v>1683</v>
      </c>
      <c r="E885" t="s">
        <v>1671</v>
      </c>
      <c r="F885">
        <v>30</v>
      </c>
      <c r="G885" t="s">
        <v>4196</v>
      </c>
      <c r="H885" t="s">
        <v>226</v>
      </c>
      <c r="I885" s="10">
        <v>39835</v>
      </c>
      <c r="J885">
        <v>82</v>
      </c>
      <c r="K885" t="s">
        <v>1721</v>
      </c>
    </row>
    <row r="886" spans="1:11" x14ac:dyDescent="0.3">
      <c r="A886">
        <v>885</v>
      </c>
      <c r="B886" t="s">
        <v>4197</v>
      </c>
      <c r="C886" t="s">
        <v>3212</v>
      </c>
      <c r="D886" t="s">
        <v>1683</v>
      </c>
      <c r="E886" t="s">
        <v>1671</v>
      </c>
      <c r="F886">
        <v>60</v>
      </c>
      <c r="G886" t="s">
        <v>4198</v>
      </c>
      <c r="H886" t="s">
        <v>3126</v>
      </c>
      <c r="I886" s="10">
        <v>39537</v>
      </c>
      <c r="J886">
        <v>58</v>
      </c>
      <c r="K886" t="s">
        <v>1696</v>
      </c>
    </row>
    <row r="887" spans="1:11" x14ac:dyDescent="0.3">
      <c r="A887">
        <v>886</v>
      </c>
      <c r="B887" t="s">
        <v>4199</v>
      </c>
      <c r="C887" t="s">
        <v>1812</v>
      </c>
      <c r="D887" t="s">
        <v>1683</v>
      </c>
      <c r="E887" t="s">
        <v>1671</v>
      </c>
      <c r="F887">
        <v>60</v>
      </c>
      <c r="G887" t="s">
        <v>4200</v>
      </c>
      <c r="H887" t="s">
        <v>602</v>
      </c>
      <c r="I887" s="10">
        <v>39998</v>
      </c>
      <c r="J887">
        <v>62</v>
      </c>
      <c r="K887" t="s">
        <v>851</v>
      </c>
    </row>
    <row r="888" spans="1:11" x14ac:dyDescent="0.3">
      <c r="A888">
        <v>887</v>
      </c>
      <c r="B888" t="s">
        <v>4201</v>
      </c>
      <c r="C888" t="s">
        <v>4202</v>
      </c>
      <c r="D888" t="s">
        <v>1683</v>
      </c>
      <c r="E888" t="s">
        <v>1671</v>
      </c>
      <c r="F888">
        <v>60</v>
      </c>
      <c r="G888" t="s">
        <v>4203</v>
      </c>
      <c r="H888" t="s">
        <v>249</v>
      </c>
      <c r="I888" s="10">
        <v>40521</v>
      </c>
      <c r="J888">
        <v>74</v>
      </c>
      <c r="K888" t="s">
        <v>1692</v>
      </c>
    </row>
    <row r="889" spans="1:11" x14ac:dyDescent="0.3">
      <c r="A889">
        <v>888</v>
      </c>
      <c r="B889" t="s">
        <v>4204</v>
      </c>
      <c r="C889" t="s">
        <v>4205</v>
      </c>
      <c r="D889" t="s">
        <v>1683</v>
      </c>
      <c r="E889" t="s">
        <v>1671</v>
      </c>
      <c r="F889">
        <v>60</v>
      </c>
      <c r="G889" t="s">
        <v>4206</v>
      </c>
      <c r="H889" t="s">
        <v>1332</v>
      </c>
      <c r="I889" s="10">
        <v>40132</v>
      </c>
      <c r="J889">
        <v>77</v>
      </c>
      <c r="K889" t="s">
        <v>1707</v>
      </c>
    </row>
    <row r="890" spans="1:11" x14ac:dyDescent="0.3">
      <c r="A890">
        <v>889</v>
      </c>
      <c r="B890" t="s">
        <v>4207</v>
      </c>
      <c r="C890" t="s">
        <v>2996</v>
      </c>
      <c r="D890" t="s">
        <v>1683</v>
      </c>
      <c r="E890" t="s">
        <v>1671</v>
      </c>
      <c r="F890">
        <v>60</v>
      </c>
      <c r="G890" t="s">
        <v>4208</v>
      </c>
      <c r="H890" t="s">
        <v>124</v>
      </c>
      <c r="I890" s="10">
        <v>39964</v>
      </c>
      <c r="J890">
        <v>61</v>
      </c>
      <c r="K890" t="s">
        <v>851</v>
      </c>
    </row>
    <row r="891" spans="1:11" x14ac:dyDescent="0.3">
      <c r="A891">
        <v>890</v>
      </c>
      <c r="B891" t="s">
        <v>2632</v>
      </c>
      <c r="C891" t="s">
        <v>2692</v>
      </c>
      <c r="D891" t="s">
        <v>1733</v>
      </c>
      <c r="E891" t="s">
        <v>1671</v>
      </c>
      <c r="F891">
        <v>90</v>
      </c>
      <c r="G891" t="s">
        <v>4209</v>
      </c>
      <c r="H891" t="s">
        <v>1475</v>
      </c>
      <c r="I891" s="10">
        <v>39740</v>
      </c>
      <c r="J891">
        <v>32</v>
      </c>
      <c r="K891" t="s">
        <v>1721</v>
      </c>
    </row>
    <row r="892" spans="1:11" x14ac:dyDescent="0.3">
      <c r="A892">
        <v>891</v>
      </c>
      <c r="B892" t="s">
        <v>4210</v>
      </c>
      <c r="C892" t="s">
        <v>2148</v>
      </c>
      <c r="D892" t="s">
        <v>1683</v>
      </c>
      <c r="E892" t="s">
        <v>1671</v>
      </c>
      <c r="F892">
        <v>30</v>
      </c>
      <c r="G892" t="s">
        <v>4211</v>
      </c>
      <c r="H892" t="s">
        <v>1510</v>
      </c>
      <c r="I892" s="10">
        <v>39823</v>
      </c>
      <c r="J892">
        <v>3</v>
      </c>
      <c r="K892" t="s">
        <v>1721</v>
      </c>
    </row>
    <row r="893" spans="1:11" x14ac:dyDescent="0.3">
      <c r="A893">
        <v>892</v>
      </c>
      <c r="B893" t="s">
        <v>4212</v>
      </c>
      <c r="C893" t="s">
        <v>3238</v>
      </c>
      <c r="D893" t="s">
        <v>1670</v>
      </c>
      <c r="E893" t="s">
        <v>1671</v>
      </c>
      <c r="F893">
        <v>60</v>
      </c>
      <c r="G893" t="s">
        <v>4213</v>
      </c>
      <c r="H893" t="s">
        <v>1188</v>
      </c>
      <c r="I893" s="10">
        <v>39755</v>
      </c>
      <c r="J893">
        <v>40</v>
      </c>
      <c r="K893" t="s">
        <v>1007</v>
      </c>
    </row>
    <row r="894" spans="1:11" x14ac:dyDescent="0.3">
      <c r="A894">
        <v>893</v>
      </c>
      <c r="B894" t="s">
        <v>4214</v>
      </c>
      <c r="C894" t="s">
        <v>3606</v>
      </c>
      <c r="D894" t="s">
        <v>1683</v>
      </c>
      <c r="E894" t="s">
        <v>1671</v>
      </c>
      <c r="F894">
        <v>60</v>
      </c>
      <c r="G894" t="s">
        <v>2788</v>
      </c>
      <c r="H894" t="s">
        <v>2919</v>
      </c>
      <c r="I894" s="10">
        <v>39843</v>
      </c>
      <c r="J894">
        <v>85</v>
      </c>
      <c r="K894" t="s">
        <v>851</v>
      </c>
    </row>
    <row r="895" spans="1:11" x14ac:dyDescent="0.3">
      <c r="A895">
        <v>894</v>
      </c>
      <c r="B895" t="s">
        <v>1804</v>
      </c>
      <c r="C895" t="s">
        <v>4129</v>
      </c>
      <c r="D895" t="s">
        <v>1683</v>
      </c>
      <c r="E895" t="s">
        <v>1671</v>
      </c>
      <c r="F895">
        <v>30</v>
      </c>
      <c r="G895" t="s">
        <v>4215</v>
      </c>
      <c r="H895" t="s">
        <v>1615</v>
      </c>
      <c r="I895" s="10">
        <v>40529</v>
      </c>
      <c r="J895">
        <v>73</v>
      </c>
      <c r="K895" t="s">
        <v>851</v>
      </c>
    </row>
    <row r="896" spans="1:11" x14ac:dyDescent="0.3">
      <c r="A896">
        <v>895</v>
      </c>
      <c r="B896" t="s">
        <v>4216</v>
      </c>
      <c r="C896" t="s">
        <v>3002</v>
      </c>
      <c r="D896" t="s">
        <v>1683</v>
      </c>
      <c r="E896" t="s">
        <v>1671</v>
      </c>
      <c r="F896">
        <v>90</v>
      </c>
      <c r="G896" t="s">
        <v>4217</v>
      </c>
      <c r="H896" t="s">
        <v>426</v>
      </c>
      <c r="I896" s="10">
        <v>40075</v>
      </c>
      <c r="J896">
        <v>16</v>
      </c>
      <c r="K896" t="s">
        <v>851</v>
      </c>
    </row>
    <row r="897" spans="1:11" x14ac:dyDescent="0.3">
      <c r="A897">
        <v>896</v>
      </c>
      <c r="B897" t="s">
        <v>4218</v>
      </c>
      <c r="C897" t="s">
        <v>2423</v>
      </c>
      <c r="D897" t="s">
        <v>1683</v>
      </c>
      <c r="E897" t="s">
        <v>1671</v>
      </c>
      <c r="F897">
        <v>90</v>
      </c>
      <c r="G897" t="s">
        <v>4219</v>
      </c>
      <c r="H897" t="s">
        <v>72</v>
      </c>
      <c r="I897" s="10">
        <v>40110</v>
      </c>
      <c r="J897">
        <v>36</v>
      </c>
      <c r="K897" t="s">
        <v>1772</v>
      </c>
    </row>
    <row r="898" spans="1:11" x14ac:dyDescent="0.3">
      <c r="A898">
        <v>897</v>
      </c>
      <c r="B898" t="s">
        <v>4220</v>
      </c>
      <c r="C898" t="s">
        <v>4221</v>
      </c>
      <c r="D898" t="s">
        <v>1733</v>
      </c>
      <c r="E898" t="s">
        <v>1671</v>
      </c>
      <c r="F898">
        <v>30</v>
      </c>
      <c r="G898" t="s">
        <v>4222</v>
      </c>
      <c r="H898" t="s">
        <v>525</v>
      </c>
      <c r="I898" s="10">
        <v>40378</v>
      </c>
      <c r="J898">
        <v>51</v>
      </c>
      <c r="K898" t="s">
        <v>1696</v>
      </c>
    </row>
    <row r="899" spans="1:11" x14ac:dyDescent="0.3">
      <c r="A899">
        <v>898</v>
      </c>
      <c r="B899" t="s">
        <v>4223</v>
      </c>
      <c r="C899" t="s">
        <v>2864</v>
      </c>
      <c r="D899" t="s">
        <v>1683</v>
      </c>
      <c r="E899" t="s">
        <v>1671</v>
      </c>
      <c r="F899">
        <v>60</v>
      </c>
      <c r="G899" t="s">
        <v>4224</v>
      </c>
      <c r="H899" t="s">
        <v>1446</v>
      </c>
      <c r="I899" s="10">
        <v>40455</v>
      </c>
      <c r="J899">
        <v>59</v>
      </c>
      <c r="K899" t="s">
        <v>851</v>
      </c>
    </row>
    <row r="900" spans="1:11" x14ac:dyDescent="0.3">
      <c r="A900">
        <v>899</v>
      </c>
      <c r="B900" t="s">
        <v>3603</v>
      </c>
      <c r="C900" t="s">
        <v>2666</v>
      </c>
      <c r="D900" t="s">
        <v>1683</v>
      </c>
      <c r="E900" t="s">
        <v>1671</v>
      </c>
      <c r="F900">
        <v>60</v>
      </c>
      <c r="G900" t="s">
        <v>4225</v>
      </c>
      <c r="H900" t="s">
        <v>1638</v>
      </c>
      <c r="I900" s="10">
        <v>40196</v>
      </c>
      <c r="J900">
        <v>61</v>
      </c>
      <c r="K900" t="s">
        <v>1692</v>
      </c>
    </row>
    <row r="901" spans="1:11" x14ac:dyDescent="0.3">
      <c r="A901">
        <v>900</v>
      </c>
      <c r="B901" t="s">
        <v>4226</v>
      </c>
      <c r="C901" t="s">
        <v>4227</v>
      </c>
      <c r="D901" t="s">
        <v>1683</v>
      </c>
      <c r="E901" t="s">
        <v>1671</v>
      </c>
      <c r="F901">
        <v>60</v>
      </c>
      <c r="G901" t="s">
        <v>4228</v>
      </c>
      <c r="H901" t="s">
        <v>373</v>
      </c>
      <c r="I901" s="10">
        <v>39675</v>
      </c>
      <c r="J901">
        <v>30</v>
      </c>
      <c r="K901" t="s">
        <v>1692</v>
      </c>
    </row>
    <row r="902" spans="1:11" x14ac:dyDescent="0.3">
      <c r="A902">
        <v>901</v>
      </c>
      <c r="B902" t="s">
        <v>4229</v>
      </c>
      <c r="C902" t="s">
        <v>4230</v>
      </c>
      <c r="D902" t="s">
        <v>1683</v>
      </c>
      <c r="E902" t="s">
        <v>1671</v>
      </c>
      <c r="F902">
        <v>60</v>
      </c>
      <c r="G902" t="s">
        <v>4231</v>
      </c>
      <c r="H902" t="s">
        <v>504</v>
      </c>
      <c r="I902" s="10">
        <v>39708</v>
      </c>
      <c r="J902">
        <v>16</v>
      </c>
      <c r="K902" t="s">
        <v>1677</v>
      </c>
    </row>
    <row r="903" spans="1:11" x14ac:dyDescent="0.3">
      <c r="A903">
        <v>902</v>
      </c>
      <c r="B903" t="s">
        <v>1995</v>
      </c>
      <c r="C903" t="s">
        <v>4232</v>
      </c>
      <c r="D903" t="s">
        <v>1670</v>
      </c>
      <c r="E903" t="s">
        <v>1671</v>
      </c>
      <c r="F903">
        <v>60</v>
      </c>
      <c r="G903" t="s">
        <v>4233</v>
      </c>
      <c r="H903" t="s">
        <v>4234</v>
      </c>
      <c r="I903" s="10">
        <v>39890</v>
      </c>
      <c r="J903">
        <v>36</v>
      </c>
      <c r="K903" t="s">
        <v>1772</v>
      </c>
    </row>
    <row r="904" spans="1:11" x14ac:dyDescent="0.3">
      <c r="A904">
        <v>903</v>
      </c>
      <c r="B904" t="s">
        <v>4235</v>
      </c>
      <c r="C904" t="s">
        <v>3297</v>
      </c>
      <c r="D904" t="s">
        <v>1683</v>
      </c>
      <c r="E904" t="s">
        <v>1671</v>
      </c>
      <c r="F904">
        <v>30</v>
      </c>
      <c r="G904" t="s">
        <v>4236</v>
      </c>
      <c r="H904" t="s">
        <v>4237</v>
      </c>
      <c r="I904" s="10">
        <v>40149</v>
      </c>
      <c r="J904">
        <v>96</v>
      </c>
      <c r="K904" t="s">
        <v>1007</v>
      </c>
    </row>
    <row r="905" spans="1:11" x14ac:dyDescent="0.3">
      <c r="A905">
        <v>904</v>
      </c>
      <c r="B905" t="s">
        <v>4238</v>
      </c>
      <c r="C905" t="s">
        <v>4239</v>
      </c>
      <c r="D905" t="s">
        <v>1946</v>
      </c>
      <c r="E905" t="s">
        <v>1671</v>
      </c>
      <c r="F905">
        <v>60</v>
      </c>
      <c r="G905" t="s">
        <v>4240</v>
      </c>
      <c r="H905" t="s">
        <v>1410</v>
      </c>
      <c r="I905" s="10">
        <v>40026</v>
      </c>
      <c r="J905">
        <v>41</v>
      </c>
      <c r="K905" t="s">
        <v>1707</v>
      </c>
    </row>
    <row r="906" spans="1:11" x14ac:dyDescent="0.3">
      <c r="A906">
        <v>905</v>
      </c>
      <c r="B906" t="s">
        <v>4241</v>
      </c>
      <c r="C906" t="s">
        <v>4242</v>
      </c>
      <c r="D906" t="s">
        <v>1670</v>
      </c>
      <c r="E906" t="s">
        <v>1671</v>
      </c>
      <c r="F906">
        <v>60</v>
      </c>
      <c r="G906" t="s">
        <v>4243</v>
      </c>
      <c r="H906" t="s">
        <v>4244</v>
      </c>
      <c r="I906" s="10">
        <v>40031</v>
      </c>
      <c r="J906">
        <v>30</v>
      </c>
      <c r="K906" t="s">
        <v>1677</v>
      </c>
    </row>
    <row r="907" spans="1:11" x14ac:dyDescent="0.3">
      <c r="A907">
        <v>906</v>
      </c>
      <c r="B907" t="s">
        <v>3237</v>
      </c>
      <c r="C907" t="s">
        <v>4245</v>
      </c>
      <c r="D907" t="s">
        <v>1683</v>
      </c>
      <c r="E907" t="s">
        <v>1671</v>
      </c>
      <c r="F907">
        <v>90</v>
      </c>
      <c r="G907" t="s">
        <v>4246</v>
      </c>
      <c r="H907" t="s">
        <v>313</v>
      </c>
      <c r="I907" s="10">
        <v>39836</v>
      </c>
      <c r="J907">
        <v>81</v>
      </c>
      <c r="K907" t="s">
        <v>1673</v>
      </c>
    </row>
    <row r="908" spans="1:11" x14ac:dyDescent="0.3">
      <c r="A908">
        <v>907</v>
      </c>
      <c r="B908" t="s">
        <v>4247</v>
      </c>
      <c r="C908" t="s">
        <v>3106</v>
      </c>
      <c r="D908" t="s">
        <v>1670</v>
      </c>
      <c r="E908" t="s">
        <v>1671</v>
      </c>
      <c r="F908">
        <v>30</v>
      </c>
      <c r="G908" t="s">
        <v>4248</v>
      </c>
      <c r="H908" t="s">
        <v>1415</v>
      </c>
      <c r="I908" s="10">
        <v>40395</v>
      </c>
      <c r="J908">
        <v>48</v>
      </c>
      <c r="K908" t="s">
        <v>851</v>
      </c>
    </row>
    <row r="909" spans="1:11" x14ac:dyDescent="0.3">
      <c r="A909">
        <v>908</v>
      </c>
      <c r="B909" t="s">
        <v>4249</v>
      </c>
      <c r="C909" t="s">
        <v>4250</v>
      </c>
      <c r="D909" t="s">
        <v>1683</v>
      </c>
      <c r="E909" t="s">
        <v>1671</v>
      </c>
      <c r="F909">
        <v>90</v>
      </c>
      <c r="G909" t="s">
        <v>4251</v>
      </c>
      <c r="H909" t="s">
        <v>297</v>
      </c>
      <c r="I909" s="10">
        <v>39813</v>
      </c>
      <c r="J909">
        <v>90</v>
      </c>
      <c r="K909" t="s">
        <v>1700</v>
      </c>
    </row>
    <row r="910" spans="1:11" x14ac:dyDescent="0.3">
      <c r="A910">
        <v>909</v>
      </c>
      <c r="B910" t="s">
        <v>3443</v>
      </c>
      <c r="C910" t="s">
        <v>3685</v>
      </c>
      <c r="D910" t="s">
        <v>1683</v>
      </c>
      <c r="E910" t="s">
        <v>1671</v>
      </c>
      <c r="F910">
        <v>90</v>
      </c>
      <c r="G910" t="s">
        <v>4252</v>
      </c>
      <c r="H910" t="s">
        <v>29</v>
      </c>
      <c r="I910" s="10">
        <v>40480</v>
      </c>
      <c r="J910">
        <v>79</v>
      </c>
      <c r="K910" t="s">
        <v>1696</v>
      </c>
    </row>
    <row r="911" spans="1:11" x14ac:dyDescent="0.3">
      <c r="A911">
        <v>910</v>
      </c>
      <c r="B911" t="s">
        <v>2964</v>
      </c>
      <c r="C911" t="s">
        <v>3025</v>
      </c>
      <c r="D911" t="s">
        <v>1670</v>
      </c>
      <c r="E911" t="s">
        <v>1671</v>
      </c>
      <c r="F911">
        <v>90</v>
      </c>
      <c r="G911" t="s">
        <v>4253</v>
      </c>
      <c r="H911" t="s">
        <v>138</v>
      </c>
      <c r="I911" s="10">
        <v>40286</v>
      </c>
      <c r="J911">
        <v>47</v>
      </c>
      <c r="K911" t="s">
        <v>1007</v>
      </c>
    </row>
    <row r="912" spans="1:11" x14ac:dyDescent="0.3">
      <c r="A912">
        <v>911</v>
      </c>
      <c r="B912" t="s">
        <v>4254</v>
      </c>
      <c r="C912" t="s">
        <v>4255</v>
      </c>
      <c r="D912" t="s">
        <v>1670</v>
      </c>
      <c r="E912" t="s">
        <v>1671</v>
      </c>
      <c r="F912">
        <v>60</v>
      </c>
      <c r="G912" t="s">
        <v>4256</v>
      </c>
      <c r="H912" t="s">
        <v>574</v>
      </c>
      <c r="I912" s="10">
        <v>40244</v>
      </c>
      <c r="J912">
        <v>53</v>
      </c>
      <c r="K912" t="s">
        <v>1721</v>
      </c>
    </row>
    <row r="913" spans="1:11" x14ac:dyDescent="0.3">
      <c r="A913">
        <v>912</v>
      </c>
      <c r="B913" t="s">
        <v>4257</v>
      </c>
      <c r="C913" t="s">
        <v>4258</v>
      </c>
      <c r="D913" t="s">
        <v>1670</v>
      </c>
      <c r="E913" t="s">
        <v>1671</v>
      </c>
      <c r="F913">
        <v>30</v>
      </c>
      <c r="G913" t="s">
        <v>4259</v>
      </c>
      <c r="H913" t="s">
        <v>1050</v>
      </c>
      <c r="I913" s="10">
        <v>39688</v>
      </c>
      <c r="J913">
        <v>48</v>
      </c>
      <c r="K913" t="s">
        <v>1696</v>
      </c>
    </row>
    <row r="914" spans="1:11" x14ac:dyDescent="0.3">
      <c r="A914">
        <v>913</v>
      </c>
      <c r="B914" t="s">
        <v>4260</v>
      </c>
      <c r="C914" t="s">
        <v>4261</v>
      </c>
      <c r="D914" t="s">
        <v>1683</v>
      </c>
      <c r="E914" t="s">
        <v>1671</v>
      </c>
      <c r="F914">
        <v>90</v>
      </c>
      <c r="G914" t="s">
        <v>4262</v>
      </c>
      <c r="H914" t="s">
        <v>171</v>
      </c>
      <c r="I914" s="10">
        <v>39862</v>
      </c>
      <c r="J914">
        <v>41</v>
      </c>
      <c r="K914" t="s">
        <v>851</v>
      </c>
    </row>
    <row r="915" spans="1:11" x14ac:dyDescent="0.3">
      <c r="A915">
        <v>914</v>
      </c>
      <c r="B915" t="s">
        <v>4263</v>
      </c>
      <c r="C915" t="s">
        <v>4264</v>
      </c>
      <c r="D915" t="s">
        <v>1670</v>
      </c>
      <c r="E915" t="s">
        <v>1671</v>
      </c>
      <c r="F915">
        <v>60</v>
      </c>
      <c r="G915" t="s">
        <v>4265</v>
      </c>
      <c r="H915" t="s">
        <v>819</v>
      </c>
      <c r="I915" s="10">
        <v>39676</v>
      </c>
      <c r="J915">
        <v>10</v>
      </c>
      <c r="K915" t="s">
        <v>1677</v>
      </c>
    </row>
    <row r="916" spans="1:11" x14ac:dyDescent="0.3">
      <c r="A916">
        <v>915</v>
      </c>
      <c r="B916" t="s">
        <v>4266</v>
      </c>
      <c r="C916" t="s">
        <v>4267</v>
      </c>
      <c r="D916" t="s">
        <v>1683</v>
      </c>
      <c r="E916" t="s">
        <v>1671</v>
      </c>
      <c r="F916">
        <v>30</v>
      </c>
      <c r="G916" t="s">
        <v>4268</v>
      </c>
      <c r="H916" t="s">
        <v>1651</v>
      </c>
      <c r="I916" s="10">
        <v>39507</v>
      </c>
      <c r="J916">
        <v>15</v>
      </c>
      <c r="K916" t="s">
        <v>1677</v>
      </c>
    </row>
    <row r="917" spans="1:11" x14ac:dyDescent="0.3">
      <c r="A917">
        <v>916</v>
      </c>
      <c r="B917" t="s">
        <v>4269</v>
      </c>
      <c r="C917" t="s">
        <v>3728</v>
      </c>
      <c r="D917" t="s">
        <v>1683</v>
      </c>
      <c r="E917" t="s">
        <v>1671</v>
      </c>
      <c r="F917">
        <v>90</v>
      </c>
      <c r="G917" t="s">
        <v>4270</v>
      </c>
      <c r="H917" t="s">
        <v>609</v>
      </c>
      <c r="I917" s="10">
        <v>39567</v>
      </c>
      <c r="J917">
        <v>88</v>
      </c>
      <c r="K917" t="s">
        <v>1677</v>
      </c>
    </row>
    <row r="918" spans="1:11" x14ac:dyDescent="0.3">
      <c r="A918">
        <v>917</v>
      </c>
      <c r="B918" t="s">
        <v>4271</v>
      </c>
      <c r="C918" t="s">
        <v>4272</v>
      </c>
      <c r="D918" t="s">
        <v>1683</v>
      </c>
      <c r="E918" t="s">
        <v>1671</v>
      </c>
      <c r="F918">
        <v>90</v>
      </c>
      <c r="G918" t="s">
        <v>4273</v>
      </c>
      <c r="H918" t="s">
        <v>58</v>
      </c>
      <c r="I918" s="10">
        <v>40494</v>
      </c>
      <c r="J918">
        <v>31</v>
      </c>
      <c r="K918" t="s">
        <v>1692</v>
      </c>
    </row>
    <row r="919" spans="1:11" x14ac:dyDescent="0.3">
      <c r="A919">
        <v>918</v>
      </c>
      <c r="B919" t="s">
        <v>4274</v>
      </c>
      <c r="C919" t="s">
        <v>4275</v>
      </c>
      <c r="D919" t="s">
        <v>1670</v>
      </c>
      <c r="E919" t="s">
        <v>1671</v>
      </c>
      <c r="F919">
        <v>60</v>
      </c>
      <c r="G919" t="s">
        <v>4276</v>
      </c>
      <c r="H919" t="s">
        <v>2733</v>
      </c>
      <c r="I919" s="10">
        <v>39813</v>
      </c>
      <c r="J919">
        <v>27</v>
      </c>
      <c r="K919" t="s">
        <v>1673</v>
      </c>
    </row>
    <row r="920" spans="1:11" x14ac:dyDescent="0.3">
      <c r="A920">
        <v>919</v>
      </c>
      <c r="B920" t="s">
        <v>4277</v>
      </c>
      <c r="C920" t="s">
        <v>4278</v>
      </c>
      <c r="D920" t="s">
        <v>1683</v>
      </c>
      <c r="E920" t="s">
        <v>1671</v>
      </c>
      <c r="F920">
        <v>90</v>
      </c>
      <c r="G920" t="s">
        <v>4279</v>
      </c>
      <c r="H920" t="s">
        <v>443</v>
      </c>
      <c r="I920" s="10">
        <v>40132</v>
      </c>
      <c r="J920">
        <v>47</v>
      </c>
      <c r="K920" t="s">
        <v>1673</v>
      </c>
    </row>
    <row r="921" spans="1:11" x14ac:dyDescent="0.3">
      <c r="A921">
        <v>920</v>
      </c>
      <c r="B921" t="s">
        <v>4280</v>
      </c>
      <c r="C921" t="s">
        <v>4281</v>
      </c>
      <c r="D921" t="s">
        <v>1670</v>
      </c>
      <c r="E921" t="s">
        <v>1671</v>
      </c>
      <c r="F921">
        <v>30</v>
      </c>
      <c r="G921" t="s">
        <v>4282</v>
      </c>
      <c r="H921" t="s">
        <v>1623</v>
      </c>
      <c r="I921" s="10">
        <v>40273</v>
      </c>
      <c r="J921">
        <v>34</v>
      </c>
      <c r="K921" t="s">
        <v>1696</v>
      </c>
    </row>
    <row r="922" spans="1:11" x14ac:dyDescent="0.3">
      <c r="A922">
        <v>921</v>
      </c>
      <c r="B922" t="s">
        <v>4283</v>
      </c>
      <c r="C922" t="s">
        <v>2196</v>
      </c>
      <c r="D922" t="s">
        <v>1670</v>
      </c>
      <c r="E922" t="s">
        <v>1671</v>
      </c>
      <c r="F922">
        <v>60</v>
      </c>
      <c r="G922" t="s">
        <v>4284</v>
      </c>
      <c r="H922" t="s">
        <v>4131</v>
      </c>
      <c r="I922" s="10">
        <v>39986</v>
      </c>
      <c r="J922">
        <v>53</v>
      </c>
      <c r="K922" t="s">
        <v>1677</v>
      </c>
    </row>
    <row r="923" spans="1:11" x14ac:dyDescent="0.3">
      <c r="A923">
        <v>922</v>
      </c>
      <c r="B923" t="s">
        <v>1725</v>
      </c>
      <c r="C923" t="s">
        <v>4285</v>
      </c>
      <c r="D923" t="s">
        <v>1683</v>
      </c>
      <c r="E923" t="s">
        <v>1671</v>
      </c>
      <c r="F923">
        <v>90</v>
      </c>
      <c r="G923" t="s">
        <v>4286</v>
      </c>
      <c r="H923" t="s">
        <v>111</v>
      </c>
      <c r="I923" s="10">
        <v>39852</v>
      </c>
      <c r="J923">
        <v>78</v>
      </c>
      <c r="K923" t="s">
        <v>1707</v>
      </c>
    </row>
    <row r="924" spans="1:11" x14ac:dyDescent="0.3">
      <c r="A924">
        <v>923</v>
      </c>
      <c r="B924" t="s">
        <v>4287</v>
      </c>
      <c r="C924" t="s">
        <v>4288</v>
      </c>
      <c r="D924" t="s">
        <v>1683</v>
      </c>
      <c r="E924" t="s">
        <v>1671</v>
      </c>
      <c r="F924">
        <v>30</v>
      </c>
      <c r="G924" t="s">
        <v>2402</v>
      </c>
      <c r="H924" t="s">
        <v>3872</v>
      </c>
      <c r="I924" s="10">
        <v>40182</v>
      </c>
      <c r="J924">
        <v>34</v>
      </c>
      <c r="K924" t="s">
        <v>1007</v>
      </c>
    </row>
    <row r="925" spans="1:11" x14ac:dyDescent="0.3">
      <c r="A925">
        <v>924</v>
      </c>
      <c r="B925" t="s">
        <v>4289</v>
      </c>
      <c r="C925" t="s">
        <v>4290</v>
      </c>
      <c r="D925" t="s">
        <v>1683</v>
      </c>
      <c r="E925" t="s">
        <v>1671</v>
      </c>
      <c r="F925">
        <v>60</v>
      </c>
      <c r="G925" t="s">
        <v>4291</v>
      </c>
      <c r="H925" t="s">
        <v>701</v>
      </c>
      <c r="I925" s="10">
        <v>39702</v>
      </c>
      <c r="J925">
        <v>13</v>
      </c>
      <c r="K925" t="s">
        <v>1673</v>
      </c>
    </row>
    <row r="926" spans="1:11" x14ac:dyDescent="0.3">
      <c r="A926">
        <v>925</v>
      </c>
      <c r="B926" t="s">
        <v>4292</v>
      </c>
      <c r="C926" t="s">
        <v>4293</v>
      </c>
      <c r="D926" t="s">
        <v>1733</v>
      </c>
      <c r="E926" t="s">
        <v>1671</v>
      </c>
      <c r="F926">
        <v>30</v>
      </c>
      <c r="G926" t="s">
        <v>4294</v>
      </c>
      <c r="H926" t="s">
        <v>1605</v>
      </c>
      <c r="I926" s="10">
        <v>39455</v>
      </c>
      <c r="J926">
        <v>52</v>
      </c>
      <c r="K926" t="s">
        <v>1696</v>
      </c>
    </row>
    <row r="927" spans="1:11" x14ac:dyDescent="0.3">
      <c r="A927">
        <v>926</v>
      </c>
      <c r="B927" t="s">
        <v>4295</v>
      </c>
      <c r="C927" t="s">
        <v>3407</v>
      </c>
      <c r="D927" t="s">
        <v>1683</v>
      </c>
      <c r="E927" t="s">
        <v>1671</v>
      </c>
      <c r="F927">
        <v>90</v>
      </c>
      <c r="G927" t="s">
        <v>4296</v>
      </c>
      <c r="H927" t="s">
        <v>1605</v>
      </c>
      <c r="I927" s="10">
        <v>40127</v>
      </c>
      <c r="J927">
        <v>23</v>
      </c>
      <c r="K927" t="s">
        <v>1721</v>
      </c>
    </row>
    <row r="928" spans="1:11" x14ac:dyDescent="0.3">
      <c r="A928">
        <v>927</v>
      </c>
      <c r="B928" t="s">
        <v>4297</v>
      </c>
      <c r="C928" t="s">
        <v>2199</v>
      </c>
      <c r="D928" t="s">
        <v>1733</v>
      </c>
      <c r="E928" t="s">
        <v>1671</v>
      </c>
      <c r="F928">
        <v>30</v>
      </c>
      <c r="G928" t="s">
        <v>4298</v>
      </c>
      <c r="H928" t="s">
        <v>1803</v>
      </c>
      <c r="I928" s="10">
        <v>39860</v>
      </c>
      <c r="J928">
        <v>67</v>
      </c>
      <c r="K928" t="s">
        <v>1707</v>
      </c>
    </row>
    <row r="929" spans="1:11" x14ac:dyDescent="0.3">
      <c r="A929">
        <v>928</v>
      </c>
      <c r="B929" t="s">
        <v>4299</v>
      </c>
      <c r="C929" t="s">
        <v>4300</v>
      </c>
      <c r="D929" t="s">
        <v>1670</v>
      </c>
      <c r="E929" t="s">
        <v>1671</v>
      </c>
      <c r="F929">
        <v>30</v>
      </c>
      <c r="G929" t="s">
        <v>4301</v>
      </c>
      <c r="H929" t="s">
        <v>273</v>
      </c>
      <c r="I929" s="10">
        <v>39944</v>
      </c>
      <c r="J929">
        <v>100</v>
      </c>
      <c r="K929" t="s">
        <v>1692</v>
      </c>
    </row>
    <row r="930" spans="1:11" x14ac:dyDescent="0.3">
      <c r="A930">
        <v>929</v>
      </c>
      <c r="B930" t="s">
        <v>4302</v>
      </c>
      <c r="C930" t="s">
        <v>2747</v>
      </c>
      <c r="D930" t="s">
        <v>1670</v>
      </c>
      <c r="E930" t="s">
        <v>1671</v>
      </c>
      <c r="F930">
        <v>60</v>
      </c>
      <c r="G930" t="s">
        <v>4303</v>
      </c>
      <c r="H930" t="s">
        <v>1134</v>
      </c>
      <c r="I930" s="10">
        <v>39697</v>
      </c>
      <c r="J930">
        <v>60</v>
      </c>
      <c r="K930" t="s">
        <v>1696</v>
      </c>
    </row>
    <row r="931" spans="1:11" x14ac:dyDescent="0.3">
      <c r="A931">
        <v>930</v>
      </c>
      <c r="B931" t="s">
        <v>4304</v>
      </c>
      <c r="C931" t="s">
        <v>3067</v>
      </c>
      <c r="D931" t="s">
        <v>1733</v>
      </c>
      <c r="E931" t="s">
        <v>1671</v>
      </c>
      <c r="F931">
        <v>60</v>
      </c>
      <c r="G931" t="s">
        <v>4305</v>
      </c>
      <c r="H931" t="s">
        <v>154</v>
      </c>
      <c r="I931" s="10">
        <v>40512</v>
      </c>
      <c r="J931">
        <v>44</v>
      </c>
      <c r="K931" t="s">
        <v>1721</v>
      </c>
    </row>
    <row r="932" spans="1:11" x14ac:dyDescent="0.3">
      <c r="A932">
        <v>931</v>
      </c>
      <c r="B932" t="s">
        <v>4306</v>
      </c>
      <c r="C932" t="s">
        <v>4307</v>
      </c>
      <c r="D932" t="s">
        <v>1683</v>
      </c>
      <c r="E932" t="s">
        <v>1671</v>
      </c>
      <c r="F932">
        <v>60</v>
      </c>
      <c r="G932" t="s">
        <v>4308</v>
      </c>
      <c r="H932" t="s">
        <v>4309</v>
      </c>
      <c r="I932" s="10">
        <v>39865</v>
      </c>
      <c r="J932">
        <v>6</v>
      </c>
      <c r="K932" t="s">
        <v>1692</v>
      </c>
    </row>
    <row r="933" spans="1:11" x14ac:dyDescent="0.3">
      <c r="A933">
        <v>932</v>
      </c>
      <c r="B933" t="s">
        <v>4310</v>
      </c>
      <c r="C933" t="s">
        <v>4311</v>
      </c>
      <c r="D933" t="s">
        <v>1670</v>
      </c>
      <c r="E933" t="s">
        <v>1671</v>
      </c>
      <c r="F933">
        <v>30</v>
      </c>
      <c r="G933" t="s">
        <v>4312</v>
      </c>
      <c r="H933" t="s">
        <v>2555</v>
      </c>
      <c r="I933" s="10">
        <v>40163</v>
      </c>
      <c r="J933">
        <v>78</v>
      </c>
      <c r="K933" t="s">
        <v>1692</v>
      </c>
    </row>
    <row r="934" spans="1:11" x14ac:dyDescent="0.3">
      <c r="A934">
        <v>933</v>
      </c>
      <c r="B934" t="s">
        <v>4313</v>
      </c>
      <c r="C934" t="s">
        <v>2391</v>
      </c>
      <c r="D934" t="s">
        <v>1719</v>
      </c>
      <c r="E934" t="s">
        <v>1671</v>
      </c>
      <c r="F934">
        <v>90</v>
      </c>
      <c r="G934" t="s">
        <v>4314</v>
      </c>
      <c r="H934" t="s">
        <v>3994</v>
      </c>
      <c r="I934" s="10">
        <v>39534</v>
      </c>
      <c r="J934">
        <v>49</v>
      </c>
      <c r="K934" t="s">
        <v>1673</v>
      </c>
    </row>
    <row r="935" spans="1:11" x14ac:dyDescent="0.3">
      <c r="A935">
        <v>934</v>
      </c>
      <c r="B935" t="s">
        <v>3378</v>
      </c>
      <c r="C935" t="s">
        <v>4315</v>
      </c>
      <c r="D935" t="s">
        <v>1670</v>
      </c>
      <c r="E935" t="s">
        <v>1671</v>
      </c>
      <c r="F935">
        <v>90</v>
      </c>
      <c r="G935" t="s">
        <v>4316</v>
      </c>
      <c r="H935" t="s">
        <v>784</v>
      </c>
      <c r="I935" s="10">
        <v>39870</v>
      </c>
      <c r="J935">
        <v>6</v>
      </c>
      <c r="K935" t="s">
        <v>1772</v>
      </c>
    </row>
    <row r="936" spans="1:11" x14ac:dyDescent="0.3">
      <c r="A936">
        <v>935</v>
      </c>
      <c r="B936" t="s">
        <v>4317</v>
      </c>
      <c r="C936" t="s">
        <v>4318</v>
      </c>
      <c r="D936" t="s">
        <v>1683</v>
      </c>
      <c r="E936" t="s">
        <v>1671</v>
      </c>
      <c r="F936">
        <v>90</v>
      </c>
      <c r="G936" t="s">
        <v>4319</v>
      </c>
      <c r="H936" t="s">
        <v>110</v>
      </c>
      <c r="I936" s="10">
        <v>39750</v>
      </c>
      <c r="J936">
        <v>23</v>
      </c>
      <c r="K936" t="s">
        <v>1677</v>
      </c>
    </row>
    <row r="937" spans="1:11" x14ac:dyDescent="0.3">
      <c r="A937">
        <v>936</v>
      </c>
      <c r="B937" t="s">
        <v>4320</v>
      </c>
      <c r="C937" t="s">
        <v>3382</v>
      </c>
      <c r="D937" t="s">
        <v>1670</v>
      </c>
      <c r="E937" t="s">
        <v>1671</v>
      </c>
      <c r="F937">
        <v>90</v>
      </c>
      <c r="G937" t="s">
        <v>4321</v>
      </c>
      <c r="H937" t="s">
        <v>693</v>
      </c>
      <c r="I937" s="10">
        <v>40427</v>
      </c>
      <c r="J937">
        <v>76</v>
      </c>
      <c r="K937" t="s">
        <v>1721</v>
      </c>
    </row>
    <row r="938" spans="1:11" x14ac:dyDescent="0.3">
      <c r="A938">
        <v>937</v>
      </c>
      <c r="B938" t="s">
        <v>4322</v>
      </c>
      <c r="C938" t="s">
        <v>4323</v>
      </c>
      <c r="D938" t="s">
        <v>1683</v>
      </c>
      <c r="E938" t="s">
        <v>1671</v>
      </c>
      <c r="F938">
        <v>90</v>
      </c>
      <c r="G938" t="s">
        <v>4324</v>
      </c>
      <c r="H938" t="s">
        <v>152</v>
      </c>
      <c r="I938" s="10">
        <v>39658</v>
      </c>
      <c r="J938">
        <v>80</v>
      </c>
      <c r="K938" t="s">
        <v>1721</v>
      </c>
    </row>
    <row r="939" spans="1:11" x14ac:dyDescent="0.3">
      <c r="A939">
        <v>938</v>
      </c>
      <c r="B939" t="s">
        <v>4325</v>
      </c>
      <c r="C939" t="s">
        <v>4326</v>
      </c>
      <c r="D939" t="s">
        <v>1683</v>
      </c>
      <c r="E939" t="s">
        <v>1671</v>
      </c>
      <c r="F939">
        <v>90</v>
      </c>
      <c r="G939" t="s">
        <v>4327</v>
      </c>
      <c r="H939" t="s">
        <v>1407</v>
      </c>
      <c r="I939" s="10">
        <v>39890</v>
      </c>
      <c r="J939">
        <v>93</v>
      </c>
      <c r="K939" t="s">
        <v>1007</v>
      </c>
    </row>
    <row r="940" spans="1:11" x14ac:dyDescent="0.3">
      <c r="A940">
        <v>939</v>
      </c>
      <c r="B940" t="s">
        <v>4328</v>
      </c>
      <c r="C940" t="s">
        <v>4329</v>
      </c>
      <c r="D940" t="s">
        <v>1670</v>
      </c>
      <c r="E940" t="s">
        <v>1671</v>
      </c>
      <c r="F940">
        <v>30</v>
      </c>
      <c r="G940" t="s">
        <v>4330</v>
      </c>
      <c r="H940" t="s">
        <v>1494</v>
      </c>
      <c r="I940" s="10">
        <v>39562</v>
      </c>
      <c r="J940">
        <v>55</v>
      </c>
      <c r="K940" t="s">
        <v>1721</v>
      </c>
    </row>
    <row r="941" spans="1:11" x14ac:dyDescent="0.3">
      <c r="A941">
        <v>940</v>
      </c>
      <c r="B941" t="s">
        <v>4331</v>
      </c>
      <c r="C941" t="s">
        <v>3321</v>
      </c>
      <c r="D941" t="s">
        <v>1670</v>
      </c>
      <c r="E941" t="s">
        <v>1671</v>
      </c>
      <c r="F941">
        <v>90</v>
      </c>
      <c r="G941" t="s">
        <v>4308</v>
      </c>
      <c r="H941" t="s">
        <v>4332</v>
      </c>
      <c r="I941" s="10">
        <v>40071</v>
      </c>
      <c r="J941">
        <v>27</v>
      </c>
      <c r="K941" t="s">
        <v>1707</v>
      </c>
    </row>
    <row r="942" spans="1:11" x14ac:dyDescent="0.3">
      <c r="A942">
        <v>941</v>
      </c>
      <c r="B942" t="s">
        <v>4333</v>
      </c>
      <c r="C942" t="s">
        <v>2040</v>
      </c>
      <c r="D942" t="s">
        <v>1670</v>
      </c>
      <c r="E942" t="s">
        <v>1671</v>
      </c>
      <c r="F942">
        <v>60</v>
      </c>
      <c r="G942" t="s">
        <v>4334</v>
      </c>
      <c r="H942" t="s">
        <v>4335</v>
      </c>
      <c r="I942" s="10">
        <v>39886</v>
      </c>
      <c r="J942">
        <v>52</v>
      </c>
      <c r="K942" t="s">
        <v>1673</v>
      </c>
    </row>
    <row r="943" spans="1:11" x14ac:dyDescent="0.3">
      <c r="A943">
        <v>942</v>
      </c>
      <c r="B943" t="s">
        <v>4336</v>
      </c>
      <c r="C943" t="s">
        <v>4337</v>
      </c>
      <c r="D943" t="s">
        <v>1670</v>
      </c>
      <c r="E943" t="s">
        <v>1671</v>
      </c>
      <c r="F943">
        <v>30</v>
      </c>
      <c r="G943" t="s">
        <v>4338</v>
      </c>
      <c r="H943" t="s">
        <v>4339</v>
      </c>
      <c r="I943" s="10">
        <v>40153</v>
      </c>
      <c r="J943">
        <v>72</v>
      </c>
      <c r="K943" t="s">
        <v>1696</v>
      </c>
    </row>
    <row r="944" spans="1:11" x14ac:dyDescent="0.3">
      <c r="A944">
        <v>943</v>
      </c>
      <c r="B944" t="s">
        <v>4340</v>
      </c>
      <c r="C944" t="s">
        <v>3034</v>
      </c>
      <c r="D944" t="s">
        <v>1670</v>
      </c>
      <c r="E944" t="s">
        <v>1671</v>
      </c>
      <c r="F944">
        <v>90</v>
      </c>
      <c r="G944" t="s">
        <v>4341</v>
      </c>
      <c r="H944" t="s">
        <v>1487</v>
      </c>
      <c r="I944" s="10">
        <v>40396</v>
      </c>
      <c r="J944">
        <v>53</v>
      </c>
      <c r="K944" t="s">
        <v>1696</v>
      </c>
    </row>
    <row r="945" spans="1:11" x14ac:dyDescent="0.3">
      <c r="A945">
        <v>944</v>
      </c>
      <c r="B945" t="s">
        <v>4342</v>
      </c>
      <c r="C945" t="s">
        <v>4343</v>
      </c>
      <c r="D945" t="s">
        <v>1683</v>
      </c>
      <c r="E945" t="s">
        <v>1671</v>
      </c>
      <c r="F945">
        <v>90</v>
      </c>
      <c r="G945" t="s">
        <v>4344</v>
      </c>
      <c r="H945" t="s">
        <v>1417</v>
      </c>
      <c r="I945" s="10">
        <v>40433</v>
      </c>
      <c r="J945">
        <v>15</v>
      </c>
      <c r="K945" t="s">
        <v>1700</v>
      </c>
    </row>
    <row r="946" spans="1:11" x14ac:dyDescent="0.3">
      <c r="A946">
        <v>945</v>
      </c>
      <c r="B946" t="s">
        <v>4345</v>
      </c>
      <c r="C946" t="s">
        <v>3359</v>
      </c>
      <c r="D946" t="s">
        <v>1670</v>
      </c>
      <c r="E946" t="s">
        <v>1671</v>
      </c>
      <c r="F946">
        <v>30</v>
      </c>
      <c r="G946" t="s">
        <v>4346</v>
      </c>
      <c r="H946" t="s">
        <v>214</v>
      </c>
      <c r="I946" s="10">
        <v>39710</v>
      </c>
      <c r="J946">
        <v>56</v>
      </c>
      <c r="K946" t="s">
        <v>1721</v>
      </c>
    </row>
    <row r="947" spans="1:11" x14ac:dyDescent="0.3">
      <c r="A947">
        <v>946</v>
      </c>
      <c r="B947" t="s">
        <v>4347</v>
      </c>
      <c r="C947" t="s">
        <v>4348</v>
      </c>
      <c r="D947" t="s">
        <v>1683</v>
      </c>
      <c r="E947" t="s">
        <v>1671</v>
      </c>
      <c r="F947">
        <v>90</v>
      </c>
      <c r="G947" t="s">
        <v>4349</v>
      </c>
      <c r="H947" t="s">
        <v>165</v>
      </c>
      <c r="I947" s="10">
        <v>39778</v>
      </c>
      <c r="J947">
        <v>33</v>
      </c>
      <c r="K947" t="s">
        <v>1700</v>
      </c>
    </row>
    <row r="948" spans="1:11" x14ac:dyDescent="0.3">
      <c r="A948">
        <v>947</v>
      </c>
      <c r="B948" t="s">
        <v>4350</v>
      </c>
      <c r="C948" t="s">
        <v>4351</v>
      </c>
      <c r="D948" t="s">
        <v>1670</v>
      </c>
      <c r="E948" t="s">
        <v>1671</v>
      </c>
      <c r="F948">
        <v>60</v>
      </c>
      <c r="G948" t="s">
        <v>4352</v>
      </c>
      <c r="H948" t="s">
        <v>3361</v>
      </c>
      <c r="I948" s="10">
        <v>39457</v>
      </c>
      <c r="J948">
        <v>32</v>
      </c>
      <c r="K948" t="s">
        <v>1673</v>
      </c>
    </row>
    <row r="949" spans="1:11" x14ac:dyDescent="0.3">
      <c r="A949">
        <v>948</v>
      </c>
      <c r="B949" t="s">
        <v>4353</v>
      </c>
      <c r="C949" t="s">
        <v>4354</v>
      </c>
      <c r="D949" t="s">
        <v>1670</v>
      </c>
      <c r="E949" t="s">
        <v>1829</v>
      </c>
      <c r="F949">
        <v>30</v>
      </c>
      <c r="G949" t="s">
        <v>4355</v>
      </c>
      <c r="H949" t="s">
        <v>413</v>
      </c>
      <c r="I949" s="10">
        <v>39921</v>
      </c>
      <c r="J949">
        <v>24</v>
      </c>
      <c r="K949" t="s">
        <v>1696</v>
      </c>
    </row>
    <row r="950" spans="1:11" x14ac:dyDescent="0.3">
      <c r="A950">
        <v>949</v>
      </c>
      <c r="B950" t="s">
        <v>2237</v>
      </c>
      <c r="C950" t="s">
        <v>4356</v>
      </c>
      <c r="D950" t="s">
        <v>1683</v>
      </c>
      <c r="E950" t="s">
        <v>1671</v>
      </c>
      <c r="F950">
        <v>90</v>
      </c>
      <c r="G950" t="s">
        <v>4357</v>
      </c>
      <c r="H950" t="s">
        <v>3830</v>
      </c>
      <c r="I950" s="10">
        <v>39942</v>
      </c>
      <c r="J950">
        <v>18</v>
      </c>
      <c r="K950" t="s">
        <v>1677</v>
      </c>
    </row>
    <row r="951" spans="1:11" x14ac:dyDescent="0.3">
      <c r="A951">
        <v>950</v>
      </c>
      <c r="B951" t="s">
        <v>1834</v>
      </c>
      <c r="C951" t="s">
        <v>4358</v>
      </c>
      <c r="D951" t="s">
        <v>1683</v>
      </c>
      <c r="E951" t="s">
        <v>1671</v>
      </c>
      <c r="F951">
        <v>60</v>
      </c>
      <c r="G951" t="s">
        <v>4359</v>
      </c>
      <c r="H951" t="s">
        <v>4360</v>
      </c>
      <c r="I951" s="10">
        <v>40164</v>
      </c>
      <c r="J951">
        <v>44</v>
      </c>
      <c r="K951" t="s">
        <v>1673</v>
      </c>
    </row>
    <row r="952" spans="1:11" x14ac:dyDescent="0.3">
      <c r="A952">
        <v>951</v>
      </c>
      <c r="B952" t="s">
        <v>3335</v>
      </c>
      <c r="C952" t="s">
        <v>1873</v>
      </c>
      <c r="D952" t="s">
        <v>1683</v>
      </c>
      <c r="E952" t="s">
        <v>1671</v>
      </c>
      <c r="F952">
        <v>90</v>
      </c>
      <c r="G952" t="s">
        <v>4361</v>
      </c>
      <c r="H952" t="s">
        <v>3551</v>
      </c>
      <c r="I952" s="10">
        <v>40476</v>
      </c>
      <c r="J952">
        <v>20</v>
      </c>
      <c r="K952" t="s">
        <v>1772</v>
      </c>
    </row>
    <row r="953" spans="1:11" x14ac:dyDescent="0.3">
      <c r="A953">
        <v>952</v>
      </c>
      <c r="B953" t="s">
        <v>4362</v>
      </c>
      <c r="C953" t="s">
        <v>4363</v>
      </c>
      <c r="D953" t="s">
        <v>1670</v>
      </c>
      <c r="E953" t="s">
        <v>1671</v>
      </c>
      <c r="F953">
        <v>90</v>
      </c>
      <c r="G953" t="s">
        <v>4364</v>
      </c>
      <c r="H953" t="s">
        <v>1474</v>
      </c>
      <c r="I953" s="10">
        <v>40043</v>
      </c>
      <c r="J953">
        <v>91</v>
      </c>
      <c r="K953" t="s">
        <v>1007</v>
      </c>
    </row>
    <row r="954" spans="1:11" x14ac:dyDescent="0.3">
      <c r="A954">
        <v>953</v>
      </c>
      <c r="B954" t="s">
        <v>4365</v>
      </c>
      <c r="C954" t="s">
        <v>4366</v>
      </c>
      <c r="D954" t="s">
        <v>1670</v>
      </c>
      <c r="E954" t="s">
        <v>1671</v>
      </c>
      <c r="F954">
        <v>90</v>
      </c>
      <c r="G954" t="s">
        <v>4367</v>
      </c>
      <c r="H954" t="s">
        <v>791</v>
      </c>
      <c r="I954" s="10">
        <v>39970</v>
      </c>
      <c r="J954">
        <v>56</v>
      </c>
      <c r="K954" t="s">
        <v>1677</v>
      </c>
    </row>
    <row r="955" spans="1:11" x14ac:dyDescent="0.3">
      <c r="A955">
        <v>954</v>
      </c>
      <c r="B955" t="s">
        <v>4368</v>
      </c>
      <c r="C955" t="s">
        <v>4369</v>
      </c>
      <c r="D955" t="s">
        <v>1946</v>
      </c>
      <c r="E955" t="s">
        <v>1671</v>
      </c>
      <c r="F955">
        <v>90</v>
      </c>
      <c r="G955" t="s">
        <v>4370</v>
      </c>
      <c r="H955" t="s">
        <v>404</v>
      </c>
      <c r="I955" s="10">
        <v>40054</v>
      </c>
      <c r="J955">
        <v>98</v>
      </c>
      <c r="K955" t="s">
        <v>1692</v>
      </c>
    </row>
    <row r="956" spans="1:11" x14ac:dyDescent="0.3">
      <c r="A956">
        <v>955</v>
      </c>
      <c r="B956" t="s">
        <v>4235</v>
      </c>
      <c r="C956" t="s">
        <v>4371</v>
      </c>
      <c r="D956" t="s">
        <v>1670</v>
      </c>
      <c r="E956" t="s">
        <v>1671</v>
      </c>
      <c r="F956">
        <v>60</v>
      </c>
      <c r="G956" t="s">
        <v>4372</v>
      </c>
      <c r="H956" t="s">
        <v>4373</v>
      </c>
      <c r="I956" s="10">
        <v>40008</v>
      </c>
      <c r="J956">
        <v>11</v>
      </c>
      <c r="K956" t="s">
        <v>1721</v>
      </c>
    </row>
    <row r="957" spans="1:11" x14ac:dyDescent="0.3">
      <c r="A957">
        <v>956</v>
      </c>
      <c r="B957" t="s">
        <v>4374</v>
      </c>
      <c r="C957" t="s">
        <v>4375</v>
      </c>
      <c r="D957" t="s">
        <v>1670</v>
      </c>
      <c r="E957" t="s">
        <v>1671</v>
      </c>
      <c r="F957">
        <v>60</v>
      </c>
      <c r="G957" t="s">
        <v>4376</v>
      </c>
      <c r="H957" t="s">
        <v>504</v>
      </c>
      <c r="I957" s="10">
        <v>40476</v>
      </c>
      <c r="J957">
        <v>58</v>
      </c>
      <c r="K957" t="s">
        <v>1007</v>
      </c>
    </row>
    <row r="958" spans="1:11" x14ac:dyDescent="0.3">
      <c r="A958">
        <v>957</v>
      </c>
      <c r="B958" t="s">
        <v>2295</v>
      </c>
      <c r="C958" t="s">
        <v>4377</v>
      </c>
      <c r="D958" t="s">
        <v>1683</v>
      </c>
      <c r="E958" t="s">
        <v>1671</v>
      </c>
      <c r="F958">
        <v>60</v>
      </c>
      <c r="G958" t="s">
        <v>4378</v>
      </c>
      <c r="H958" t="s">
        <v>1476</v>
      </c>
      <c r="I958" s="10">
        <v>40503</v>
      </c>
      <c r="J958">
        <v>26</v>
      </c>
      <c r="K958" t="s">
        <v>1696</v>
      </c>
    </row>
    <row r="959" spans="1:11" x14ac:dyDescent="0.3">
      <c r="A959">
        <v>958</v>
      </c>
      <c r="B959" t="s">
        <v>4379</v>
      </c>
      <c r="C959" t="s">
        <v>3327</v>
      </c>
      <c r="D959" t="s">
        <v>1670</v>
      </c>
      <c r="E959" t="s">
        <v>1671</v>
      </c>
      <c r="F959">
        <v>60</v>
      </c>
      <c r="G959" t="s">
        <v>4380</v>
      </c>
      <c r="H959" t="s">
        <v>3830</v>
      </c>
      <c r="I959" s="10">
        <v>40467</v>
      </c>
      <c r="J959">
        <v>68</v>
      </c>
      <c r="K959" t="s">
        <v>1707</v>
      </c>
    </row>
    <row r="960" spans="1:11" x14ac:dyDescent="0.3">
      <c r="A960">
        <v>959</v>
      </c>
      <c r="B960" t="s">
        <v>4381</v>
      </c>
      <c r="C960" t="s">
        <v>4382</v>
      </c>
      <c r="D960" t="s">
        <v>1683</v>
      </c>
      <c r="E960" t="s">
        <v>1671</v>
      </c>
      <c r="F960">
        <v>30</v>
      </c>
      <c r="G960" t="s">
        <v>4383</v>
      </c>
      <c r="H960" t="s">
        <v>1645</v>
      </c>
      <c r="I960" s="10">
        <v>40036</v>
      </c>
      <c r="J960">
        <v>11</v>
      </c>
      <c r="K960" t="s">
        <v>1673</v>
      </c>
    </row>
    <row r="961" spans="1:11" x14ac:dyDescent="0.3">
      <c r="A961">
        <v>960</v>
      </c>
      <c r="B961" t="s">
        <v>4384</v>
      </c>
      <c r="C961" t="s">
        <v>3276</v>
      </c>
      <c r="D961" t="s">
        <v>1683</v>
      </c>
      <c r="E961" t="s">
        <v>1671</v>
      </c>
      <c r="F961">
        <v>60</v>
      </c>
      <c r="G961" t="s">
        <v>4385</v>
      </c>
      <c r="H961" t="s">
        <v>580</v>
      </c>
      <c r="I961" s="10">
        <v>39613</v>
      </c>
      <c r="J961">
        <v>12</v>
      </c>
      <c r="K961" t="s">
        <v>851</v>
      </c>
    </row>
    <row r="962" spans="1:11" x14ac:dyDescent="0.3">
      <c r="A962">
        <v>961</v>
      </c>
      <c r="B962" t="s">
        <v>4386</v>
      </c>
      <c r="C962" t="s">
        <v>2727</v>
      </c>
      <c r="D962" t="s">
        <v>1670</v>
      </c>
      <c r="E962" t="s">
        <v>1671</v>
      </c>
      <c r="F962">
        <v>30</v>
      </c>
      <c r="G962" t="s">
        <v>4387</v>
      </c>
      <c r="H962" t="s">
        <v>1235</v>
      </c>
      <c r="I962" s="10">
        <v>39732</v>
      </c>
      <c r="J962">
        <v>74</v>
      </c>
      <c r="K962" t="s">
        <v>1700</v>
      </c>
    </row>
    <row r="963" spans="1:11" x14ac:dyDescent="0.3">
      <c r="A963">
        <v>962</v>
      </c>
      <c r="B963" t="s">
        <v>1841</v>
      </c>
      <c r="C963" t="s">
        <v>4388</v>
      </c>
      <c r="D963" t="s">
        <v>1670</v>
      </c>
      <c r="E963" t="s">
        <v>1671</v>
      </c>
      <c r="F963">
        <v>90</v>
      </c>
      <c r="G963" t="s">
        <v>4389</v>
      </c>
      <c r="H963" t="s">
        <v>1333</v>
      </c>
      <c r="I963" s="10">
        <v>39769</v>
      </c>
      <c r="J963">
        <v>49</v>
      </c>
      <c r="K963" t="s">
        <v>1696</v>
      </c>
    </row>
    <row r="964" spans="1:11" x14ac:dyDescent="0.3">
      <c r="A964">
        <v>963</v>
      </c>
      <c r="B964" t="s">
        <v>4390</v>
      </c>
      <c r="C964" t="s">
        <v>2182</v>
      </c>
      <c r="D964" t="s">
        <v>1683</v>
      </c>
      <c r="E964" t="s">
        <v>1671</v>
      </c>
      <c r="F964">
        <v>30</v>
      </c>
      <c r="G964" t="s">
        <v>4391</v>
      </c>
      <c r="H964" t="s">
        <v>450</v>
      </c>
      <c r="I964" s="10">
        <v>39754</v>
      </c>
      <c r="J964">
        <v>90</v>
      </c>
      <c r="K964" t="s">
        <v>1673</v>
      </c>
    </row>
    <row r="965" spans="1:11" x14ac:dyDescent="0.3">
      <c r="A965">
        <v>964</v>
      </c>
      <c r="B965" t="s">
        <v>2678</v>
      </c>
      <c r="C965" t="s">
        <v>4392</v>
      </c>
      <c r="D965" t="s">
        <v>1683</v>
      </c>
      <c r="E965" t="s">
        <v>1671</v>
      </c>
      <c r="F965">
        <v>90</v>
      </c>
      <c r="G965" t="s">
        <v>4393</v>
      </c>
      <c r="H965" t="s">
        <v>237</v>
      </c>
      <c r="I965" s="10">
        <v>39491</v>
      </c>
      <c r="J965">
        <v>45</v>
      </c>
      <c r="K965" t="s">
        <v>1772</v>
      </c>
    </row>
    <row r="966" spans="1:11" x14ac:dyDescent="0.3">
      <c r="A966">
        <v>965</v>
      </c>
      <c r="B966" t="s">
        <v>4394</v>
      </c>
      <c r="C966" t="s">
        <v>2046</v>
      </c>
      <c r="D966" t="s">
        <v>1683</v>
      </c>
      <c r="E966" t="s">
        <v>1671</v>
      </c>
      <c r="F966">
        <v>60</v>
      </c>
      <c r="G966" t="s">
        <v>4395</v>
      </c>
      <c r="H966" t="s">
        <v>4396</v>
      </c>
      <c r="I966" s="10">
        <v>40452</v>
      </c>
      <c r="J966">
        <v>83</v>
      </c>
      <c r="K966" t="s">
        <v>1696</v>
      </c>
    </row>
    <row r="967" spans="1:11" x14ac:dyDescent="0.3">
      <c r="A967">
        <v>966</v>
      </c>
      <c r="B967" t="s">
        <v>4397</v>
      </c>
      <c r="C967" t="s">
        <v>3477</v>
      </c>
      <c r="D967" t="s">
        <v>1683</v>
      </c>
      <c r="E967" t="s">
        <v>1671</v>
      </c>
      <c r="F967">
        <v>60</v>
      </c>
      <c r="G967" t="s">
        <v>4398</v>
      </c>
      <c r="H967" t="s">
        <v>684</v>
      </c>
      <c r="I967" s="10">
        <v>39702</v>
      </c>
      <c r="J967">
        <v>15</v>
      </c>
      <c r="K967" t="s">
        <v>1677</v>
      </c>
    </row>
    <row r="968" spans="1:11" x14ac:dyDescent="0.3">
      <c r="A968">
        <v>967</v>
      </c>
      <c r="B968" t="s">
        <v>4399</v>
      </c>
      <c r="C968" t="s">
        <v>3253</v>
      </c>
      <c r="D968" t="s">
        <v>1670</v>
      </c>
      <c r="E968" t="s">
        <v>1671</v>
      </c>
      <c r="F968">
        <v>30</v>
      </c>
      <c r="G968" t="s">
        <v>4400</v>
      </c>
      <c r="H968" t="s">
        <v>635</v>
      </c>
      <c r="I968" s="10">
        <v>40494</v>
      </c>
      <c r="J968">
        <v>36</v>
      </c>
      <c r="K968" t="s">
        <v>1721</v>
      </c>
    </row>
    <row r="969" spans="1:11" x14ac:dyDescent="0.3">
      <c r="A969">
        <v>968</v>
      </c>
      <c r="B969" t="s">
        <v>4401</v>
      </c>
      <c r="C969" t="s">
        <v>4402</v>
      </c>
      <c r="D969" t="s">
        <v>1670</v>
      </c>
      <c r="E969" t="s">
        <v>1671</v>
      </c>
      <c r="F969">
        <v>90</v>
      </c>
      <c r="G969" t="s">
        <v>4403</v>
      </c>
      <c r="H969" t="s">
        <v>2535</v>
      </c>
      <c r="I969" s="10">
        <v>39772</v>
      </c>
      <c r="J969">
        <v>100</v>
      </c>
      <c r="K969" t="s">
        <v>1677</v>
      </c>
    </row>
    <row r="970" spans="1:11" x14ac:dyDescent="0.3">
      <c r="A970">
        <v>969</v>
      </c>
      <c r="B970" t="s">
        <v>4404</v>
      </c>
      <c r="C970" t="s">
        <v>4405</v>
      </c>
      <c r="D970" t="s">
        <v>1670</v>
      </c>
      <c r="E970" t="s">
        <v>1671</v>
      </c>
      <c r="F970">
        <v>30</v>
      </c>
      <c r="G970" t="s">
        <v>4406</v>
      </c>
      <c r="H970" t="s">
        <v>697</v>
      </c>
      <c r="I970" s="10">
        <v>39658</v>
      </c>
      <c r="J970">
        <v>28</v>
      </c>
      <c r="K970" t="s">
        <v>1772</v>
      </c>
    </row>
    <row r="971" spans="1:11" x14ac:dyDescent="0.3">
      <c r="A971">
        <v>970</v>
      </c>
      <c r="B971" t="s">
        <v>2093</v>
      </c>
      <c r="C971" t="s">
        <v>4407</v>
      </c>
      <c r="D971" t="s">
        <v>1683</v>
      </c>
      <c r="E971" t="s">
        <v>1671</v>
      </c>
      <c r="F971">
        <v>90</v>
      </c>
      <c r="G971" t="s">
        <v>4408</v>
      </c>
      <c r="H971" t="s">
        <v>300</v>
      </c>
      <c r="I971" s="10">
        <v>40446</v>
      </c>
      <c r="J971">
        <v>67</v>
      </c>
      <c r="K971" t="s">
        <v>1007</v>
      </c>
    </row>
    <row r="972" spans="1:11" x14ac:dyDescent="0.3">
      <c r="A972">
        <v>971</v>
      </c>
      <c r="B972" t="s">
        <v>4409</v>
      </c>
      <c r="C972" t="s">
        <v>2919</v>
      </c>
      <c r="D972" t="s">
        <v>1683</v>
      </c>
      <c r="E972" t="s">
        <v>1671</v>
      </c>
      <c r="F972">
        <v>60</v>
      </c>
      <c r="G972" t="s">
        <v>4410</v>
      </c>
      <c r="H972" t="s">
        <v>420</v>
      </c>
      <c r="I972" s="10">
        <v>39703</v>
      </c>
      <c r="J972">
        <v>96</v>
      </c>
      <c r="K972" t="s">
        <v>1707</v>
      </c>
    </row>
    <row r="973" spans="1:11" x14ac:dyDescent="0.3">
      <c r="A973">
        <v>972</v>
      </c>
      <c r="B973" t="s">
        <v>3400</v>
      </c>
      <c r="C973" t="s">
        <v>3256</v>
      </c>
      <c r="D973" t="s">
        <v>1670</v>
      </c>
      <c r="E973" t="s">
        <v>1671</v>
      </c>
      <c r="F973">
        <v>90</v>
      </c>
      <c r="G973" t="s">
        <v>4411</v>
      </c>
      <c r="H973" t="s">
        <v>103</v>
      </c>
      <c r="I973" s="10">
        <v>40472</v>
      </c>
      <c r="J973">
        <v>25</v>
      </c>
      <c r="K973" t="s">
        <v>1007</v>
      </c>
    </row>
    <row r="974" spans="1:11" x14ac:dyDescent="0.3">
      <c r="A974">
        <v>973</v>
      </c>
      <c r="B974" t="s">
        <v>4412</v>
      </c>
      <c r="C974" t="s">
        <v>3545</v>
      </c>
      <c r="D974" t="s">
        <v>1670</v>
      </c>
      <c r="E974" t="s">
        <v>1671</v>
      </c>
      <c r="F974">
        <v>60</v>
      </c>
      <c r="G974" t="s">
        <v>4413</v>
      </c>
      <c r="H974" t="s">
        <v>560</v>
      </c>
      <c r="I974" s="10">
        <v>40042</v>
      </c>
      <c r="J974">
        <v>21</v>
      </c>
      <c r="K974" t="s">
        <v>1677</v>
      </c>
    </row>
    <row r="975" spans="1:11" x14ac:dyDescent="0.3">
      <c r="A975">
        <v>974</v>
      </c>
      <c r="B975" t="s">
        <v>4414</v>
      </c>
      <c r="C975" t="s">
        <v>1774</v>
      </c>
      <c r="D975" t="s">
        <v>1683</v>
      </c>
      <c r="E975" t="s">
        <v>1671</v>
      </c>
      <c r="F975">
        <v>30</v>
      </c>
      <c r="G975" t="s">
        <v>4415</v>
      </c>
      <c r="H975" t="s">
        <v>484</v>
      </c>
      <c r="I975" s="10">
        <v>40076</v>
      </c>
      <c r="J975">
        <v>82</v>
      </c>
      <c r="K975" t="s">
        <v>1696</v>
      </c>
    </row>
    <row r="976" spans="1:11" x14ac:dyDescent="0.3">
      <c r="A976">
        <v>975</v>
      </c>
      <c r="B976" t="s">
        <v>4416</v>
      </c>
      <c r="C976" t="s">
        <v>4417</v>
      </c>
      <c r="D976" t="s">
        <v>1683</v>
      </c>
      <c r="E976" t="s">
        <v>1671</v>
      </c>
      <c r="F976">
        <v>60</v>
      </c>
      <c r="G976" t="s">
        <v>4418</v>
      </c>
      <c r="H976" t="s">
        <v>577</v>
      </c>
      <c r="I976" s="10">
        <v>40254</v>
      </c>
      <c r="J976">
        <v>34</v>
      </c>
      <c r="K976" t="s">
        <v>1772</v>
      </c>
    </row>
    <row r="977" spans="1:11" x14ac:dyDescent="0.3">
      <c r="A977">
        <v>976</v>
      </c>
      <c r="B977" t="s">
        <v>4419</v>
      </c>
      <c r="C977" t="s">
        <v>1815</v>
      </c>
      <c r="D977" t="s">
        <v>1670</v>
      </c>
      <c r="E977" t="s">
        <v>1671</v>
      </c>
      <c r="F977">
        <v>60</v>
      </c>
      <c r="G977" t="s">
        <v>4420</v>
      </c>
      <c r="H977" t="s">
        <v>1645</v>
      </c>
      <c r="I977" s="10">
        <v>40327</v>
      </c>
      <c r="J977">
        <v>14</v>
      </c>
      <c r="K977" t="s">
        <v>851</v>
      </c>
    </row>
    <row r="978" spans="1:11" x14ac:dyDescent="0.3">
      <c r="A978">
        <v>977</v>
      </c>
      <c r="B978" t="s">
        <v>2972</v>
      </c>
      <c r="C978" t="s">
        <v>4421</v>
      </c>
      <c r="D978" t="s">
        <v>1670</v>
      </c>
      <c r="E978" t="s">
        <v>1671</v>
      </c>
      <c r="F978">
        <v>90</v>
      </c>
      <c r="G978" t="s">
        <v>4422</v>
      </c>
      <c r="H978" t="s">
        <v>535</v>
      </c>
      <c r="I978" s="10">
        <v>39590</v>
      </c>
      <c r="J978">
        <v>62</v>
      </c>
      <c r="K978" t="s">
        <v>851</v>
      </c>
    </row>
    <row r="979" spans="1:11" x14ac:dyDescent="0.3">
      <c r="A979">
        <v>978</v>
      </c>
      <c r="B979" t="s">
        <v>1995</v>
      </c>
      <c r="C979" t="s">
        <v>4423</v>
      </c>
      <c r="D979" t="s">
        <v>1670</v>
      </c>
      <c r="E979" t="s">
        <v>1671</v>
      </c>
      <c r="F979">
        <v>60</v>
      </c>
      <c r="G979" t="s">
        <v>4424</v>
      </c>
      <c r="H979" t="s">
        <v>4425</v>
      </c>
      <c r="I979" s="10">
        <v>39492</v>
      </c>
      <c r="J979">
        <v>63</v>
      </c>
      <c r="K979" t="s">
        <v>1007</v>
      </c>
    </row>
    <row r="980" spans="1:11" x14ac:dyDescent="0.3">
      <c r="A980">
        <v>979</v>
      </c>
      <c r="B980" t="s">
        <v>4426</v>
      </c>
      <c r="C980" t="s">
        <v>4427</v>
      </c>
      <c r="D980" t="s">
        <v>1670</v>
      </c>
      <c r="E980" t="s">
        <v>1671</v>
      </c>
      <c r="F980">
        <v>30</v>
      </c>
      <c r="G980" t="s">
        <v>4428</v>
      </c>
      <c r="H980" t="s">
        <v>328</v>
      </c>
      <c r="I980" s="10">
        <v>40038</v>
      </c>
      <c r="J980">
        <v>77</v>
      </c>
      <c r="K980" t="s">
        <v>1696</v>
      </c>
    </row>
    <row r="981" spans="1:11" x14ac:dyDescent="0.3">
      <c r="A981">
        <v>980</v>
      </c>
      <c r="B981" t="s">
        <v>4429</v>
      </c>
      <c r="C981" t="s">
        <v>4430</v>
      </c>
      <c r="D981" t="s">
        <v>1683</v>
      </c>
      <c r="E981" t="s">
        <v>1671</v>
      </c>
      <c r="F981">
        <v>30</v>
      </c>
      <c r="G981" t="s">
        <v>4431</v>
      </c>
      <c r="H981" t="s">
        <v>219</v>
      </c>
      <c r="I981" s="10">
        <v>39526</v>
      </c>
      <c r="J981">
        <v>64</v>
      </c>
      <c r="K981" t="s">
        <v>851</v>
      </c>
    </row>
    <row r="982" spans="1:11" x14ac:dyDescent="0.3">
      <c r="A982">
        <v>981</v>
      </c>
      <c r="B982" t="s">
        <v>4432</v>
      </c>
      <c r="C982" t="s">
        <v>4433</v>
      </c>
      <c r="D982" t="s">
        <v>1670</v>
      </c>
      <c r="E982" t="s">
        <v>1671</v>
      </c>
      <c r="F982">
        <v>60</v>
      </c>
      <c r="G982" t="s">
        <v>4434</v>
      </c>
      <c r="H982" t="s">
        <v>799</v>
      </c>
      <c r="I982" s="10">
        <v>39798</v>
      </c>
      <c r="J982">
        <v>92</v>
      </c>
      <c r="K982" t="s">
        <v>851</v>
      </c>
    </row>
    <row r="983" spans="1:11" x14ac:dyDescent="0.3">
      <c r="A983">
        <v>982</v>
      </c>
      <c r="B983" t="s">
        <v>4435</v>
      </c>
      <c r="C983" t="s">
        <v>4436</v>
      </c>
      <c r="D983" t="s">
        <v>1670</v>
      </c>
      <c r="E983" t="s">
        <v>1671</v>
      </c>
      <c r="F983">
        <v>90</v>
      </c>
      <c r="G983" t="s">
        <v>4437</v>
      </c>
      <c r="H983" t="s">
        <v>2612</v>
      </c>
      <c r="I983" s="10">
        <v>39682</v>
      </c>
      <c r="J983">
        <v>89</v>
      </c>
      <c r="K983" t="s">
        <v>851</v>
      </c>
    </row>
    <row r="984" spans="1:11" x14ac:dyDescent="0.3">
      <c r="A984">
        <v>983</v>
      </c>
      <c r="B984" t="s">
        <v>4438</v>
      </c>
      <c r="C984" t="s">
        <v>4439</v>
      </c>
      <c r="D984" t="s">
        <v>1670</v>
      </c>
      <c r="E984" t="s">
        <v>1671</v>
      </c>
      <c r="F984">
        <v>60</v>
      </c>
      <c r="G984" t="s">
        <v>4440</v>
      </c>
      <c r="H984" t="s">
        <v>751</v>
      </c>
      <c r="I984" s="10">
        <v>40183</v>
      </c>
      <c r="J984">
        <v>67</v>
      </c>
      <c r="K984" t="s">
        <v>1700</v>
      </c>
    </row>
    <row r="985" spans="1:11" x14ac:dyDescent="0.3">
      <c r="A985">
        <v>984</v>
      </c>
      <c r="B985" t="s">
        <v>4441</v>
      </c>
      <c r="C985" t="s">
        <v>1712</v>
      </c>
      <c r="D985" t="s">
        <v>1683</v>
      </c>
      <c r="E985" t="s">
        <v>1671</v>
      </c>
      <c r="F985">
        <v>30</v>
      </c>
      <c r="G985" t="s">
        <v>4442</v>
      </c>
      <c r="H985" t="s">
        <v>273</v>
      </c>
      <c r="I985" s="10">
        <v>40264</v>
      </c>
      <c r="J985">
        <v>27</v>
      </c>
      <c r="K985" t="s">
        <v>1707</v>
      </c>
    </row>
    <row r="986" spans="1:11" x14ac:dyDescent="0.3">
      <c r="A986">
        <v>985</v>
      </c>
      <c r="B986" t="s">
        <v>4443</v>
      </c>
      <c r="C986" t="s">
        <v>4444</v>
      </c>
      <c r="D986" t="s">
        <v>1683</v>
      </c>
      <c r="E986" t="s">
        <v>1671</v>
      </c>
      <c r="F986">
        <v>30</v>
      </c>
      <c r="G986" t="s">
        <v>4445</v>
      </c>
      <c r="H986" t="s">
        <v>187</v>
      </c>
      <c r="I986" s="10">
        <v>39644</v>
      </c>
      <c r="J986">
        <v>43</v>
      </c>
      <c r="K986" t="s">
        <v>1673</v>
      </c>
    </row>
    <row r="987" spans="1:11" x14ac:dyDescent="0.3">
      <c r="A987">
        <v>986</v>
      </c>
      <c r="B987" t="s">
        <v>3882</v>
      </c>
      <c r="C987" t="s">
        <v>4446</v>
      </c>
      <c r="D987" t="s">
        <v>1683</v>
      </c>
      <c r="E987" t="s">
        <v>1671</v>
      </c>
      <c r="F987">
        <v>30</v>
      </c>
      <c r="G987" t="s">
        <v>4447</v>
      </c>
      <c r="H987" t="s">
        <v>4448</v>
      </c>
      <c r="I987" s="10">
        <v>40073</v>
      </c>
      <c r="J987">
        <v>70</v>
      </c>
      <c r="K987" t="s">
        <v>1772</v>
      </c>
    </row>
    <row r="988" spans="1:11" x14ac:dyDescent="0.3">
      <c r="A988">
        <v>987</v>
      </c>
      <c r="B988" t="s">
        <v>4449</v>
      </c>
      <c r="C988" t="s">
        <v>1822</v>
      </c>
      <c r="D988" t="s">
        <v>1670</v>
      </c>
      <c r="E988" t="s">
        <v>1671</v>
      </c>
      <c r="F988">
        <v>90</v>
      </c>
      <c r="G988" t="s">
        <v>4450</v>
      </c>
      <c r="H988" t="s">
        <v>441</v>
      </c>
      <c r="I988" s="10">
        <v>40121</v>
      </c>
      <c r="J988">
        <v>9</v>
      </c>
      <c r="K988" t="s">
        <v>1007</v>
      </c>
    </row>
    <row r="989" spans="1:11" x14ac:dyDescent="0.3">
      <c r="A989">
        <v>988</v>
      </c>
      <c r="B989" t="s">
        <v>4451</v>
      </c>
      <c r="C989" t="s">
        <v>4452</v>
      </c>
      <c r="D989" t="s">
        <v>1670</v>
      </c>
      <c r="E989" t="s">
        <v>1671</v>
      </c>
      <c r="F989">
        <v>90</v>
      </c>
      <c r="G989" t="s">
        <v>4453</v>
      </c>
      <c r="H989" t="s">
        <v>254</v>
      </c>
      <c r="I989" s="10">
        <v>39612</v>
      </c>
      <c r="J989">
        <v>52</v>
      </c>
      <c r="K989" t="s">
        <v>1700</v>
      </c>
    </row>
    <row r="990" spans="1:11" x14ac:dyDescent="0.3">
      <c r="A990">
        <v>989</v>
      </c>
      <c r="B990" t="s">
        <v>4454</v>
      </c>
      <c r="C990" t="s">
        <v>4455</v>
      </c>
      <c r="D990" t="s">
        <v>1683</v>
      </c>
      <c r="E990" t="s">
        <v>1671</v>
      </c>
      <c r="F990">
        <v>60</v>
      </c>
      <c r="G990" t="s">
        <v>4456</v>
      </c>
      <c r="H990" t="s">
        <v>4457</v>
      </c>
      <c r="I990" s="10">
        <v>40521</v>
      </c>
      <c r="J990">
        <v>82</v>
      </c>
      <c r="K990" t="s">
        <v>1673</v>
      </c>
    </row>
    <row r="991" spans="1:11" x14ac:dyDescent="0.3">
      <c r="A991">
        <v>990</v>
      </c>
      <c r="B991" t="s">
        <v>4458</v>
      </c>
      <c r="C991" t="s">
        <v>2148</v>
      </c>
      <c r="D991" t="s">
        <v>1683</v>
      </c>
      <c r="E991" t="s">
        <v>1671</v>
      </c>
      <c r="F991">
        <v>60</v>
      </c>
      <c r="G991" t="s">
        <v>4459</v>
      </c>
      <c r="H991" t="s">
        <v>216</v>
      </c>
      <c r="I991" s="10">
        <v>40178</v>
      </c>
      <c r="J991">
        <v>85</v>
      </c>
      <c r="K991" t="s">
        <v>1700</v>
      </c>
    </row>
    <row r="992" spans="1:11" x14ac:dyDescent="0.3">
      <c r="A992">
        <v>991</v>
      </c>
      <c r="B992" t="s">
        <v>4460</v>
      </c>
      <c r="C992" t="s">
        <v>4461</v>
      </c>
      <c r="D992" t="s">
        <v>1683</v>
      </c>
      <c r="E992" t="s">
        <v>1671</v>
      </c>
      <c r="F992">
        <v>90</v>
      </c>
      <c r="G992" t="s">
        <v>4462</v>
      </c>
      <c r="H992" t="s">
        <v>227</v>
      </c>
      <c r="I992" s="10">
        <v>40329</v>
      </c>
      <c r="J992">
        <v>22</v>
      </c>
      <c r="K992" t="s">
        <v>1007</v>
      </c>
    </row>
    <row r="993" spans="1:11" x14ac:dyDescent="0.3">
      <c r="A993">
        <v>992</v>
      </c>
      <c r="B993" t="s">
        <v>4463</v>
      </c>
      <c r="C993" t="s">
        <v>4464</v>
      </c>
      <c r="D993" t="s">
        <v>1670</v>
      </c>
      <c r="E993" t="s">
        <v>1671</v>
      </c>
      <c r="F993">
        <v>30</v>
      </c>
      <c r="G993" t="s">
        <v>4465</v>
      </c>
      <c r="H993" t="s">
        <v>531</v>
      </c>
      <c r="I993" s="10">
        <v>39937</v>
      </c>
      <c r="J993">
        <v>42</v>
      </c>
      <c r="K993" t="s">
        <v>1772</v>
      </c>
    </row>
    <row r="994" spans="1:11" x14ac:dyDescent="0.3">
      <c r="A994">
        <v>993</v>
      </c>
      <c r="B994" t="s">
        <v>4466</v>
      </c>
      <c r="C994" t="s">
        <v>4467</v>
      </c>
      <c r="D994" t="s">
        <v>1683</v>
      </c>
      <c r="E994" t="s">
        <v>1671</v>
      </c>
      <c r="F994">
        <v>60</v>
      </c>
      <c r="G994" t="s">
        <v>4468</v>
      </c>
      <c r="H994" t="s">
        <v>4469</v>
      </c>
      <c r="I994" s="10">
        <v>40209</v>
      </c>
      <c r="J994">
        <v>66</v>
      </c>
      <c r="K994" t="s">
        <v>1673</v>
      </c>
    </row>
    <row r="995" spans="1:11" x14ac:dyDescent="0.3">
      <c r="A995">
        <v>994</v>
      </c>
      <c r="B995" t="s">
        <v>4470</v>
      </c>
      <c r="C995" t="s">
        <v>4471</v>
      </c>
      <c r="D995" t="s">
        <v>1683</v>
      </c>
      <c r="E995" t="s">
        <v>1671</v>
      </c>
      <c r="F995">
        <v>60</v>
      </c>
      <c r="G995" t="s">
        <v>4472</v>
      </c>
      <c r="H995" t="s">
        <v>221</v>
      </c>
      <c r="I995" s="10">
        <v>40145</v>
      </c>
      <c r="J995">
        <v>47</v>
      </c>
      <c r="K995" t="s">
        <v>1696</v>
      </c>
    </row>
    <row r="996" spans="1:11" x14ac:dyDescent="0.3">
      <c r="A996">
        <v>995</v>
      </c>
      <c r="B996" t="s">
        <v>3062</v>
      </c>
      <c r="C996" t="s">
        <v>1788</v>
      </c>
      <c r="D996" t="s">
        <v>1670</v>
      </c>
      <c r="E996" t="s">
        <v>1671</v>
      </c>
      <c r="F996">
        <v>30</v>
      </c>
      <c r="G996" t="s">
        <v>4473</v>
      </c>
      <c r="H996" t="s">
        <v>3859</v>
      </c>
      <c r="I996" s="10">
        <v>39588</v>
      </c>
      <c r="J996">
        <v>90</v>
      </c>
      <c r="K996" t="s">
        <v>1700</v>
      </c>
    </row>
    <row r="997" spans="1:11" x14ac:dyDescent="0.3">
      <c r="A997">
        <v>996</v>
      </c>
      <c r="B997" t="s">
        <v>4474</v>
      </c>
      <c r="C997" t="s">
        <v>4430</v>
      </c>
      <c r="D997" t="s">
        <v>1670</v>
      </c>
      <c r="E997" t="s">
        <v>1671</v>
      </c>
      <c r="F997">
        <v>60</v>
      </c>
      <c r="G997" t="s">
        <v>4475</v>
      </c>
      <c r="H997" t="s">
        <v>52</v>
      </c>
      <c r="I997" s="10">
        <v>39579</v>
      </c>
      <c r="J997">
        <v>4</v>
      </c>
      <c r="K997" t="s">
        <v>1677</v>
      </c>
    </row>
    <row r="998" spans="1:11" x14ac:dyDescent="0.3">
      <c r="A998">
        <v>997</v>
      </c>
      <c r="B998" t="s">
        <v>4476</v>
      </c>
      <c r="C998" t="s">
        <v>4477</v>
      </c>
      <c r="D998" t="s">
        <v>1670</v>
      </c>
      <c r="E998" t="s">
        <v>1671</v>
      </c>
      <c r="F998">
        <v>60</v>
      </c>
      <c r="G998" t="s">
        <v>4478</v>
      </c>
      <c r="H998" t="s">
        <v>1160</v>
      </c>
      <c r="I998" s="10">
        <v>39998</v>
      </c>
      <c r="J998">
        <v>93</v>
      </c>
      <c r="K998" t="s">
        <v>1677</v>
      </c>
    </row>
    <row r="999" spans="1:11" x14ac:dyDescent="0.3">
      <c r="A999">
        <v>998</v>
      </c>
      <c r="B999" t="s">
        <v>4479</v>
      </c>
      <c r="C999" t="s">
        <v>4480</v>
      </c>
      <c r="D999" t="s">
        <v>1670</v>
      </c>
      <c r="E999" t="s">
        <v>1671</v>
      </c>
      <c r="F999">
        <v>90</v>
      </c>
      <c r="G999" t="s">
        <v>4481</v>
      </c>
      <c r="H999" t="s">
        <v>774</v>
      </c>
      <c r="I999" s="10">
        <v>40207</v>
      </c>
      <c r="J999">
        <v>41</v>
      </c>
      <c r="K999" t="s">
        <v>1007</v>
      </c>
    </row>
    <row r="1000" spans="1:11" x14ac:dyDescent="0.3">
      <c r="A1000">
        <v>999</v>
      </c>
      <c r="B1000" t="s">
        <v>4482</v>
      </c>
      <c r="C1000" t="s">
        <v>4483</v>
      </c>
      <c r="D1000" t="s">
        <v>1683</v>
      </c>
      <c r="E1000" t="s">
        <v>1671</v>
      </c>
      <c r="F1000">
        <v>90</v>
      </c>
      <c r="G1000" t="s">
        <v>4484</v>
      </c>
      <c r="H1000" t="s">
        <v>1033</v>
      </c>
      <c r="I1000" s="10">
        <v>39917</v>
      </c>
      <c r="J1000">
        <v>11</v>
      </c>
      <c r="K1000" t="s">
        <v>1673</v>
      </c>
    </row>
    <row r="1001" spans="1:11" x14ac:dyDescent="0.3">
      <c r="A1001">
        <v>1000</v>
      </c>
      <c r="B1001" t="s">
        <v>4485</v>
      </c>
      <c r="C1001" t="s">
        <v>4486</v>
      </c>
      <c r="D1001" t="s">
        <v>1683</v>
      </c>
      <c r="E1001" t="s">
        <v>1671</v>
      </c>
      <c r="F1001">
        <v>90</v>
      </c>
      <c r="G1001" t="s">
        <v>4487</v>
      </c>
      <c r="H1001" t="s">
        <v>270</v>
      </c>
      <c r="I1001" s="10">
        <v>39978</v>
      </c>
      <c r="J1001">
        <v>89</v>
      </c>
      <c r="K1001" t="s">
        <v>1677</v>
      </c>
    </row>
    <row r="1002" spans="1:11" x14ac:dyDescent="0.3">
      <c r="A1002">
        <v>1001</v>
      </c>
      <c r="B1002" t="s">
        <v>4488</v>
      </c>
      <c r="C1002" t="s">
        <v>4489</v>
      </c>
      <c r="D1002" t="s">
        <v>1683</v>
      </c>
      <c r="E1002" t="s">
        <v>1671</v>
      </c>
      <c r="F1002">
        <v>30</v>
      </c>
      <c r="G1002" t="s">
        <v>4490</v>
      </c>
      <c r="H1002" t="s">
        <v>434</v>
      </c>
      <c r="I1002" s="10">
        <v>39757</v>
      </c>
      <c r="J1002">
        <v>49</v>
      </c>
      <c r="K1002" t="s">
        <v>1721</v>
      </c>
    </row>
    <row r="1003" spans="1:11" x14ac:dyDescent="0.3">
      <c r="A1003">
        <v>1002</v>
      </c>
      <c r="B1003" t="s">
        <v>4491</v>
      </c>
      <c r="C1003" t="s">
        <v>4492</v>
      </c>
      <c r="D1003" t="s">
        <v>4493</v>
      </c>
      <c r="E1003" t="s">
        <v>1189</v>
      </c>
      <c r="F1003">
        <v>60</v>
      </c>
      <c r="G1003" t="s">
        <v>4494</v>
      </c>
      <c r="H1003" t="s">
        <v>506</v>
      </c>
      <c r="I1003" s="10">
        <v>40134</v>
      </c>
      <c r="J1003">
        <v>78</v>
      </c>
      <c r="K1003" t="s">
        <v>1721</v>
      </c>
    </row>
    <row r="1004" spans="1:11" x14ac:dyDescent="0.3">
      <c r="A1004">
        <v>1003</v>
      </c>
      <c r="B1004" t="s">
        <v>4495</v>
      </c>
      <c r="C1004" t="s">
        <v>4496</v>
      </c>
      <c r="D1004" t="s">
        <v>4493</v>
      </c>
      <c r="E1004" t="s">
        <v>1189</v>
      </c>
      <c r="F1004">
        <v>30</v>
      </c>
      <c r="G1004" t="s">
        <v>4497</v>
      </c>
      <c r="H1004" t="s">
        <v>1451</v>
      </c>
      <c r="I1004" s="10">
        <v>40542</v>
      </c>
      <c r="J1004">
        <v>46</v>
      </c>
      <c r="K1004" t="s">
        <v>1692</v>
      </c>
    </row>
    <row r="1005" spans="1:11" x14ac:dyDescent="0.3">
      <c r="A1005">
        <v>1004</v>
      </c>
      <c r="B1005" t="s">
        <v>4498</v>
      </c>
      <c r="C1005" t="s">
        <v>4499</v>
      </c>
      <c r="D1005" t="s">
        <v>4493</v>
      </c>
      <c r="E1005" t="s">
        <v>1189</v>
      </c>
      <c r="F1005">
        <v>60</v>
      </c>
      <c r="G1005" t="s">
        <v>4500</v>
      </c>
      <c r="H1005" t="s">
        <v>1621</v>
      </c>
      <c r="I1005" s="10">
        <v>39645</v>
      </c>
      <c r="J1005">
        <v>59</v>
      </c>
      <c r="K1005" t="s">
        <v>1721</v>
      </c>
    </row>
    <row r="1006" spans="1:11" x14ac:dyDescent="0.3">
      <c r="A1006">
        <v>1005</v>
      </c>
      <c r="B1006" t="s">
        <v>4501</v>
      </c>
      <c r="C1006" t="s">
        <v>4502</v>
      </c>
      <c r="D1006" t="s">
        <v>4493</v>
      </c>
      <c r="E1006" t="s">
        <v>1189</v>
      </c>
      <c r="F1006">
        <v>90</v>
      </c>
      <c r="G1006" t="s">
        <v>4503</v>
      </c>
      <c r="H1006" t="s">
        <v>3245</v>
      </c>
      <c r="I1006" s="10">
        <v>39578</v>
      </c>
      <c r="J1006">
        <v>58</v>
      </c>
      <c r="K1006" t="s">
        <v>1692</v>
      </c>
    </row>
    <row r="1007" spans="1:11" x14ac:dyDescent="0.3">
      <c r="A1007">
        <v>1006</v>
      </c>
      <c r="B1007" t="s">
        <v>4504</v>
      </c>
      <c r="C1007" t="s">
        <v>4505</v>
      </c>
      <c r="D1007" t="s">
        <v>4493</v>
      </c>
      <c r="E1007" t="s">
        <v>1189</v>
      </c>
      <c r="F1007">
        <v>60</v>
      </c>
      <c r="G1007" t="s">
        <v>4506</v>
      </c>
      <c r="H1007" t="s">
        <v>651</v>
      </c>
      <c r="I1007" s="10">
        <v>39781</v>
      </c>
      <c r="J1007">
        <v>51</v>
      </c>
      <c r="K1007" t="s">
        <v>1772</v>
      </c>
    </row>
    <row r="1008" spans="1:11" x14ac:dyDescent="0.3">
      <c r="A1008">
        <v>1007</v>
      </c>
      <c r="B1008" t="s">
        <v>4507</v>
      </c>
      <c r="C1008" t="s">
        <v>2019</v>
      </c>
      <c r="D1008" t="s">
        <v>4493</v>
      </c>
      <c r="E1008" t="s">
        <v>1189</v>
      </c>
      <c r="F1008">
        <v>90</v>
      </c>
      <c r="G1008" t="s">
        <v>4508</v>
      </c>
      <c r="H1008" t="s">
        <v>1185</v>
      </c>
      <c r="I1008" s="10">
        <v>39543</v>
      </c>
      <c r="J1008">
        <v>70</v>
      </c>
      <c r="K1008" t="s">
        <v>1700</v>
      </c>
    </row>
    <row r="1009" spans="1:11" x14ac:dyDescent="0.3">
      <c r="A1009">
        <v>1008</v>
      </c>
      <c r="B1009" t="s">
        <v>4509</v>
      </c>
      <c r="C1009" t="s">
        <v>3178</v>
      </c>
      <c r="D1009" t="s">
        <v>4493</v>
      </c>
      <c r="E1009" t="s">
        <v>1189</v>
      </c>
      <c r="F1009">
        <v>60</v>
      </c>
      <c r="G1009" t="s">
        <v>4510</v>
      </c>
      <c r="H1009" t="s">
        <v>1682</v>
      </c>
      <c r="I1009" s="10">
        <v>40192</v>
      </c>
      <c r="J1009">
        <v>21</v>
      </c>
      <c r="K1009" t="s">
        <v>1673</v>
      </c>
    </row>
    <row r="1010" spans="1:11" x14ac:dyDescent="0.3">
      <c r="A1010">
        <v>1009</v>
      </c>
      <c r="B1010" t="s">
        <v>4511</v>
      </c>
      <c r="C1010" t="s">
        <v>3639</v>
      </c>
      <c r="D1010" t="s">
        <v>4493</v>
      </c>
      <c r="E1010" t="s">
        <v>1189</v>
      </c>
      <c r="F1010">
        <v>90</v>
      </c>
      <c r="G1010" t="s">
        <v>4512</v>
      </c>
      <c r="H1010" t="s">
        <v>4513</v>
      </c>
      <c r="I1010" s="10">
        <v>40322</v>
      </c>
      <c r="J1010">
        <v>34</v>
      </c>
      <c r="K1010" t="s">
        <v>1673</v>
      </c>
    </row>
    <row r="1011" spans="1:11" x14ac:dyDescent="0.3">
      <c r="A1011">
        <v>1010</v>
      </c>
      <c r="B1011" t="s">
        <v>4514</v>
      </c>
      <c r="C1011" t="s">
        <v>4515</v>
      </c>
      <c r="D1011" t="s">
        <v>4493</v>
      </c>
      <c r="E1011" t="s">
        <v>1189</v>
      </c>
      <c r="F1011">
        <v>30</v>
      </c>
      <c r="G1011" t="s">
        <v>4516</v>
      </c>
      <c r="H1011" t="s">
        <v>3088</v>
      </c>
      <c r="I1011" s="10">
        <v>39639</v>
      </c>
      <c r="J1011">
        <v>73</v>
      </c>
      <c r="K1011" t="s">
        <v>1707</v>
      </c>
    </row>
    <row r="1012" spans="1:11" x14ac:dyDescent="0.3">
      <c r="A1012">
        <v>1011</v>
      </c>
      <c r="B1012" t="s">
        <v>4517</v>
      </c>
      <c r="C1012" t="s">
        <v>4518</v>
      </c>
      <c r="D1012" t="s">
        <v>4493</v>
      </c>
      <c r="E1012" t="s">
        <v>1189</v>
      </c>
      <c r="F1012">
        <v>60</v>
      </c>
      <c r="G1012" t="s">
        <v>4519</v>
      </c>
      <c r="H1012" t="s">
        <v>567</v>
      </c>
      <c r="I1012" s="10">
        <v>39879</v>
      </c>
      <c r="J1012">
        <v>25</v>
      </c>
      <c r="K1012" t="s">
        <v>1007</v>
      </c>
    </row>
    <row r="1013" spans="1:11" x14ac:dyDescent="0.3">
      <c r="A1013">
        <v>1012</v>
      </c>
      <c r="B1013" t="s">
        <v>4520</v>
      </c>
      <c r="C1013" t="s">
        <v>4369</v>
      </c>
      <c r="D1013" t="s">
        <v>4493</v>
      </c>
      <c r="E1013" t="s">
        <v>1189</v>
      </c>
      <c r="F1013">
        <v>30</v>
      </c>
      <c r="G1013" t="s">
        <v>4521</v>
      </c>
      <c r="H1013" t="s">
        <v>4092</v>
      </c>
      <c r="I1013" s="10">
        <v>40301</v>
      </c>
      <c r="J1013">
        <v>84</v>
      </c>
      <c r="K1013" t="s">
        <v>1772</v>
      </c>
    </row>
    <row r="1014" spans="1:11" x14ac:dyDescent="0.3">
      <c r="A1014">
        <v>1013</v>
      </c>
      <c r="B1014" t="s">
        <v>3378</v>
      </c>
      <c r="C1014" t="s">
        <v>2463</v>
      </c>
      <c r="D1014" t="s">
        <v>4493</v>
      </c>
      <c r="E1014" t="s">
        <v>1189</v>
      </c>
      <c r="F1014">
        <v>30</v>
      </c>
      <c r="G1014" t="s">
        <v>4522</v>
      </c>
      <c r="H1014" t="s">
        <v>570</v>
      </c>
      <c r="I1014" s="10">
        <v>39787</v>
      </c>
      <c r="J1014">
        <v>32</v>
      </c>
      <c r="K1014" t="s">
        <v>1673</v>
      </c>
    </row>
    <row r="1015" spans="1:11" x14ac:dyDescent="0.3">
      <c r="A1015">
        <v>1014</v>
      </c>
      <c r="B1015" t="s">
        <v>4523</v>
      </c>
      <c r="C1015" t="s">
        <v>4524</v>
      </c>
      <c r="D1015" t="s">
        <v>4493</v>
      </c>
      <c r="E1015" t="s">
        <v>1189</v>
      </c>
      <c r="F1015">
        <v>60</v>
      </c>
      <c r="G1015" t="s">
        <v>4525</v>
      </c>
      <c r="H1015" t="s">
        <v>389</v>
      </c>
      <c r="I1015" s="10">
        <v>40284</v>
      </c>
      <c r="J1015">
        <v>39</v>
      </c>
      <c r="K1015" t="s">
        <v>1700</v>
      </c>
    </row>
    <row r="1016" spans="1:11" x14ac:dyDescent="0.3">
      <c r="A1016">
        <v>1015</v>
      </c>
      <c r="B1016" t="s">
        <v>2557</v>
      </c>
      <c r="C1016" t="s">
        <v>2244</v>
      </c>
      <c r="D1016" t="s">
        <v>4493</v>
      </c>
      <c r="E1016" t="s">
        <v>1189</v>
      </c>
      <c r="F1016">
        <v>30</v>
      </c>
      <c r="G1016" t="s">
        <v>4526</v>
      </c>
      <c r="H1016" t="s">
        <v>732</v>
      </c>
      <c r="I1016" s="10">
        <v>40075</v>
      </c>
      <c r="J1016">
        <v>63</v>
      </c>
      <c r="K1016" t="s">
        <v>1696</v>
      </c>
    </row>
    <row r="1017" spans="1:11" x14ac:dyDescent="0.3">
      <c r="A1017">
        <v>1016</v>
      </c>
      <c r="B1017" t="s">
        <v>4527</v>
      </c>
      <c r="C1017" t="s">
        <v>4528</v>
      </c>
      <c r="D1017" t="s">
        <v>4493</v>
      </c>
      <c r="E1017" t="s">
        <v>1189</v>
      </c>
      <c r="F1017">
        <v>90</v>
      </c>
      <c r="G1017" t="s">
        <v>4529</v>
      </c>
      <c r="H1017" t="s">
        <v>836</v>
      </c>
      <c r="I1017" s="10">
        <v>39565</v>
      </c>
      <c r="J1017">
        <v>13</v>
      </c>
      <c r="K1017" t="s">
        <v>1677</v>
      </c>
    </row>
    <row r="1018" spans="1:11" x14ac:dyDescent="0.3">
      <c r="A1018">
        <v>1017</v>
      </c>
      <c r="B1018" t="s">
        <v>4285</v>
      </c>
      <c r="C1018" t="s">
        <v>4530</v>
      </c>
      <c r="D1018" t="s">
        <v>4493</v>
      </c>
      <c r="E1018" t="s">
        <v>1189</v>
      </c>
      <c r="F1018">
        <v>90</v>
      </c>
      <c r="G1018" t="s">
        <v>4531</v>
      </c>
      <c r="H1018" t="s">
        <v>397</v>
      </c>
      <c r="I1018" s="10">
        <v>39827</v>
      </c>
      <c r="J1018">
        <v>91</v>
      </c>
      <c r="K1018" t="s">
        <v>1677</v>
      </c>
    </row>
    <row r="1019" spans="1:11" x14ac:dyDescent="0.3">
      <c r="A1019">
        <v>1018</v>
      </c>
      <c r="B1019" t="s">
        <v>4532</v>
      </c>
      <c r="C1019" t="s">
        <v>3902</v>
      </c>
      <c r="D1019" t="s">
        <v>4493</v>
      </c>
      <c r="E1019" t="s">
        <v>1189</v>
      </c>
      <c r="F1019">
        <v>30</v>
      </c>
      <c r="G1019" t="s">
        <v>4533</v>
      </c>
      <c r="H1019" t="s">
        <v>380</v>
      </c>
      <c r="I1019" s="10">
        <v>39635</v>
      </c>
      <c r="J1019">
        <v>66</v>
      </c>
      <c r="K1019" t="s">
        <v>1677</v>
      </c>
    </row>
    <row r="1020" spans="1:11" x14ac:dyDescent="0.3">
      <c r="A1020">
        <v>1019</v>
      </c>
      <c r="B1020" t="s">
        <v>3632</v>
      </c>
      <c r="C1020" t="s">
        <v>4534</v>
      </c>
      <c r="D1020" t="s">
        <v>4493</v>
      </c>
      <c r="E1020" t="s">
        <v>1189</v>
      </c>
      <c r="F1020">
        <v>30</v>
      </c>
      <c r="G1020" t="s">
        <v>4535</v>
      </c>
      <c r="H1020" t="s">
        <v>1091</v>
      </c>
      <c r="I1020" s="10">
        <v>40248</v>
      </c>
      <c r="J1020">
        <v>4</v>
      </c>
      <c r="K1020" t="s">
        <v>1692</v>
      </c>
    </row>
    <row r="1021" spans="1:11" x14ac:dyDescent="0.3">
      <c r="A1021">
        <v>1020</v>
      </c>
      <c r="B1021" t="s">
        <v>2100</v>
      </c>
      <c r="C1021" t="s">
        <v>3117</v>
      </c>
      <c r="D1021" t="s">
        <v>1719</v>
      </c>
      <c r="E1021" t="s">
        <v>1189</v>
      </c>
      <c r="F1021">
        <v>60</v>
      </c>
      <c r="G1021" t="s">
        <v>4536</v>
      </c>
      <c r="H1021" t="s">
        <v>3790</v>
      </c>
      <c r="I1021" s="10">
        <v>40124</v>
      </c>
      <c r="J1021">
        <v>69</v>
      </c>
      <c r="K1021" t="s">
        <v>1707</v>
      </c>
    </row>
    <row r="1022" spans="1:11" x14ac:dyDescent="0.3">
      <c r="A1022">
        <v>1021</v>
      </c>
      <c r="B1022" t="s">
        <v>4537</v>
      </c>
      <c r="C1022" t="s">
        <v>4538</v>
      </c>
      <c r="D1022" t="s">
        <v>4493</v>
      </c>
      <c r="E1022" t="s">
        <v>1189</v>
      </c>
      <c r="F1022">
        <v>30</v>
      </c>
      <c r="G1022" t="s">
        <v>4539</v>
      </c>
      <c r="H1022" t="s">
        <v>201</v>
      </c>
      <c r="I1022" s="10">
        <v>40329</v>
      </c>
      <c r="J1022">
        <v>94</v>
      </c>
      <c r="K1022" t="s">
        <v>1772</v>
      </c>
    </row>
    <row r="1023" spans="1:11" x14ac:dyDescent="0.3">
      <c r="A1023">
        <v>1022</v>
      </c>
      <c r="B1023" t="s">
        <v>4540</v>
      </c>
      <c r="C1023" t="s">
        <v>4541</v>
      </c>
      <c r="D1023" t="s">
        <v>4493</v>
      </c>
      <c r="E1023" t="s">
        <v>1189</v>
      </c>
      <c r="F1023">
        <v>60</v>
      </c>
      <c r="G1023" t="s">
        <v>4542</v>
      </c>
      <c r="H1023" t="s">
        <v>4543</v>
      </c>
      <c r="I1023" s="10">
        <v>40083</v>
      </c>
      <c r="J1023">
        <v>50</v>
      </c>
      <c r="K1023" t="s">
        <v>851</v>
      </c>
    </row>
    <row r="1024" spans="1:11" x14ac:dyDescent="0.3">
      <c r="A1024">
        <v>1023</v>
      </c>
      <c r="B1024" t="s">
        <v>3048</v>
      </c>
      <c r="C1024" t="s">
        <v>4544</v>
      </c>
      <c r="D1024" t="s">
        <v>4493</v>
      </c>
      <c r="E1024" t="s">
        <v>1189</v>
      </c>
      <c r="F1024">
        <v>60</v>
      </c>
      <c r="G1024" t="s">
        <v>3080</v>
      </c>
      <c r="H1024" t="s">
        <v>1620</v>
      </c>
      <c r="I1024" s="10">
        <v>40464</v>
      </c>
      <c r="J1024">
        <v>76</v>
      </c>
      <c r="K1024" t="s">
        <v>1696</v>
      </c>
    </row>
    <row r="1025" spans="1:11" x14ac:dyDescent="0.3">
      <c r="A1025">
        <v>1024</v>
      </c>
      <c r="B1025" t="s">
        <v>4545</v>
      </c>
      <c r="C1025" t="s">
        <v>4546</v>
      </c>
      <c r="D1025" t="s">
        <v>4493</v>
      </c>
      <c r="E1025" t="s">
        <v>1189</v>
      </c>
      <c r="F1025">
        <v>60</v>
      </c>
      <c r="G1025" t="s">
        <v>4547</v>
      </c>
      <c r="H1025" t="s">
        <v>825</v>
      </c>
      <c r="I1025" s="10">
        <v>39548</v>
      </c>
      <c r="J1025">
        <v>69</v>
      </c>
      <c r="K1025" t="s">
        <v>1700</v>
      </c>
    </row>
    <row r="1026" spans="1:11" x14ac:dyDescent="0.3">
      <c r="A1026">
        <v>1025</v>
      </c>
      <c r="B1026" t="s">
        <v>3369</v>
      </c>
      <c r="C1026" t="s">
        <v>3978</v>
      </c>
      <c r="D1026" t="s">
        <v>4493</v>
      </c>
      <c r="E1026" t="s">
        <v>1189</v>
      </c>
      <c r="F1026">
        <v>60</v>
      </c>
      <c r="G1026" t="s">
        <v>4548</v>
      </c>
      <c r="H1026" t="s">
        <v>4469</v>
      </c>
      <c r="I1026" s="10">
        <v>39758</v>
      </c>
      <c r="J1026">
        <v>13</v>
      </c>
      <c r="K1026" t="s">
        <v>1007</v>
      </c>
    </row>
    <row r="1027" spans="1:11" x14ac:dyDescent="0.3">
      <c r="A1027">
        <v>1026</v>
      </c>
      <c r="B1027" t="s">
        <v>4549</v>
      </c>
      <c r="C1027" t="s">
        <v>4550</v>
      </c>
      <c r="D1027" t="s">
        <v>4493</v>
      </c>
      <c r="E1027" t="s">
        <v>1189</v>
      </c>
      <c r="F1027">
        <v>90</v>
      </c>
      <c r="G1027" t="s">
        <v>4551</v>
      </c>
      <c r="H1027" t="s">
        <v>1238</v>
      </c>
      <c r="I1027" s="10">
        <v>40269</v>
      </c>
      <c r="J1027">
        <v>15</v>
      </c>
      <c r="K1027" t="s">
        <v>1696</v>
      </c>
    </row>
    <row r="1028" spans="1:11" x14ac:dyDescent="0.3">
      <c r="A1028">
        <v>1027</v>
      </c>
      <c r="B1028" t="s">
        <v>4532</v>
      </c>
      <c r="C1028" t="s">
        <v>4552</v>
      </c>
      <c r="D1028" t="s">
        <v>4493</v>
      </c>
      <c r="E1028" t="s">
        <v>1189</v>
      </c>
      <c r="F1028">
        <v>60</v>
      </c>
      <c r="G1028" t="s">
        <v>4553</v>
      </c>
      <c r="H1028" t="s">
        <v>4554</v>
      </c>
      <c r="I1028" s="10">
        <v>40190</v>
      </c>
      <c r="J1028">
        <v>79</v>
      </c>
      <c r="K1028" t="s">
        <v>1707</v>
      </c>
    </row>
    <row r="1029" spans="1:11" x14ac:dyDescent="0.3">
      <c r="A1029">
        <v>1028</v>
      </c>
      <c r="B1029" t="s">
        <v>4555</v>
      </c>
      <c r="C1029" t="s">
        <v>4556</v>
      </c>
      <c r="D1029" t="s">
        <v>4493</v>
      </c>
      <c r="E1029" t="s">
        <v>1189</v>
      </c>
      <c r="F1029">
        <v>30</v>
      </c>
      <c r="G1029" t="s">
        <v>4557</v>
      </c>
      <c r="H1029" t="s">
        <v>2317</v>
      </c>
      <c r="I1029" s="10">
        <v>40152</v>
      </c>
      <c r="J1029">
        <v>29</v>
      </c>
      <c r="K1029" t="s">
        <v>851</v>
      </c>
    </row>
    <row r="1030" spans="1:11" x14ac:dyDescent="0.3">
      <c r="A1030">
        <v>1029</v>
      </c>
      <c r="B1030" t="s">
        <v>4558</v>
      </c>
      <c r="C1030" t="s">
        <v>3282</v>
      </c>
      <c r="D1030" t="s">
        <v>4493</v>
      </c>
      <c r="E1030" t="s">
        <v>1189</v>
      </c>
      <c r="F1030">
        <v>90</v>
      </c>
      <c r="G1030" t="s">
        <v>4559</v>
      </c>
      <c r="H1030" t="s">
        <v>4560</v>
      </c>
      <c r="I1030" s="10">
        <v>40088</v>
      </c>
      <c r="J1030">
        <v>54</v>
      </c>
      <c r="K1030" t="s">
        <v>1692</v>
      </c>
    </row>
    <row r="1031" spans="1:11" x14ac:dyDescent="0.3">
      <c r="A1031">
        <v>1030</v>
      </c>
      <c r="B1031" t="s">
        <v>4561</v>
      </c>
      <c r="C1031" t="s">
        <v>3221</v>
      </c>
      <c r="D1031" t="s">
        <v>4493</v>
      </c>
      <c r="E1031" t="s">
        <v>1189</v>
      </c>
      <c r="F1031">
        <v>60</v>
      </c>
      <c r="G1031" t="s">
        <v>4562</v>
      </c>
      <c r="H1031" t="s">
        <v>1600</v>
      </c>
      <c r="I1031" s="10">
        <v>40015</v>
      </c>
      <c r="J1031">
        <v>57</v>
      </c>
      <c r="K1031" t="s">
        <v>1696</v>
      </c>
    </row>
    <row r="1032" spans="1:11" x14ac:dyDescent="0.3">
      <c r="A1032">
        <v>1031</v>
      </c>
      <c r="B1032" t="s">
        <v>4563</v>
      </c>
      <c r="C1032" t="s">
        <v>4564</v>
      </c>
      <c r="D1032" t="s">
        <v>4493</v>
      </c>
      <c r="E1032" t="s">
        <v>1189</v>
      </c>
      <c r="F1032">
        <v>90</v>
      </c>
      <c r="G1032" t="s">
        <v>4565</v>
      </c>
      <c r="H1032" t="s">
        <v>417</v>
      </c>
      <c r="I1032" s="10">
        <v>39936</v>
      </c>
      <c r="J1032">
        <v>23</v>
      </c>
      <c r="K1032" t="s">
        <v>1707</v>
      </c>
    </row>
    <row r="1033" spans="1:11" x14ac:dyDescent="0.3">
      <c r="A1033">
        <v>1032</v>
      </c>
      <c r="B1033" t="s">
        <v>4566</v>
      </c>
      <c r="C1033" t="s">
        <v>3417</v>
      </c>
      <c r="D1033" t="s">
        <v>4493</v>
      </c>
      <c r="E1033" t="s">
        <v>1189</v>
      </c>
      <c r="F1033">
        <v>90</v>
      </c>
      <c r="G1033" t="s">
        <v>4567</v>
      </c>
      <c r="H1033" t="s">
        <v>1012</v>
      </c>
      <c r="I1033" s="10">
        <v>39675</v>
      </c>
      <c r="J1033">
        <v>17</v>
      </c>
      <c r="K1033" t="s">
        <v>1700</v>
      </c>
    </row>
    <row r="1034" spans="1:11" x14ac:dyDescent="0.3">
      <c r="A1034">
        <v>1033</v>
      </c>
      <c r="B1034" t="s">
        <v>4568</v>
      </c>
      <c r="C1034" t="s">
        <v>4569</v>
      </c>
      <c r="D1034" t="s">
        <v>4493</v>
      </c>
      <c r="E1034" t="s">
        <v>1189</v>
      </c>
      <c r="F1034">
        <v>90</v>
      </c>
      <c r="G1034" t="s">
        <v>4570</v>
      </c>
      <c r="H1034" t="s">
        <v>787</v>
      </c>
      <c r="I1034" s="10">
        <v>39682</v>
      </c>
      <c r="J1034">
        <v>18</v>
      </c>
      <c r="K1034" t="s">
        <v>1692</v>
      </c>
    </row>
    <row r="1035" spans="1:11" x14ac:dyDescent="0.3">
      <c r="A1035">
        <v>1034</v>
      </c>
      <c r="B1035" t="s">
        <v>4571</v>
      </c>
      <c r="C1035" t="s">
        <v>3601</v>
      </c>
      <c r="D1035" t="s">
        <v>4493</v>
      </c>
      <c r="E1035" t="s">
        <v>1189</v>
      </c>
      <c r="F1035">
        <v>30</v>
      </c>
      <c r="G1035" t="s">
        <v>4572</v>
      </c>
      <c r="H1035" t="s">
        <v>123</v>
      </c>
      <c r="I1035" s="10">
        <v>39775</v>
      </c>
      <c r="J1035">
        <v>3</v>
      </c>
      <c r="K1035" t="s">
        <v>1692</v>
      </c>
    </row>
    <row r="1036" spans="1:11" x14ac:dyDescent="0.3">
      <c r="A1036">
        <v>1035</v>
      </c>
      <c r="B1036" t="s">
        <v>4375</v>
      </c>
      <c r="C1036" t="s">
        <v>4573</v>
      </c>
      <c r="D1036" t="s">
        <v>4493</v>
      </c>
      <c r="E1036" t="s">
        <v>1189</v>
      </c>
      <c r="F1036">
        <v>30</v>
      </c>
      <c r="G1036" t="s">
        <v>4574</v>
      </c>
      <c r="H1036" t="s">
        <v>1072</v>
      </c>
      <c r="I1036" s="10">
        <v>39615</v>
      </c>
      <c r="J1036">
        <v>79</v>
      </c>
      <c r="K1036" t="s">
        <v>1007</v>
      </c>
    </row>
    <row r="1037" spans="1:11" x14ac:dyDescent="0.3">
      <c r="A1037">
        <v>1036</v>
      </c>
      <c r="B1037" t="s">
        <v>4575</v>
      </c>
      <c r="C1037" t="s">
        <v>2325</v>
      </c>
      <c r="D1037" t="s">
        <v>4493</v>
      </c>
      <c r="E1037" t="s">
        <v>1189</v>
      </c>
      <c r="F1037">
        <v>90</v>
      </c>
      <c r="G1037" t="s">
        <v>4576</v>
      </c>
      <c r="H1037" t="s">
        <v>2</v>
      </c>
      <c r="I1037" s="10">
        <v>39508</v>
      </c>
      <c r="J1037">
        <v>4</v>
      </c>
      <c r="K1037" t="s">
        <v>1707</v>
      </c>
    </row>
    <row r="1038" spans="1:11" x14ac:dyDescent="0.3">
      <c r="A1038">
        <v>1037</v>
      </c>
      <c r="B1038" t="s">
        <v>4577</v>
      </c>
      <c r="C1038" t="s">
        <v>2084</v>
      </c>
      <c r="D1038" t="s">
        <v>4493</v>
      </c>
      <c r="E1038" t="s">
        <v>1189</v>
      </c>
      <c r="F1038">
        <v>30</v>
      </c>
      <c r="G1038" t="s">
        <v>4578</v>
      </c>
      <c r="H1038" t="s">
        <v>3942</v>
      </c>
      <c r="I1038" s="10">
        <v>40412</v>
      </c>
      <c r="J1038">
        <v>40</v>
      </c>
      <c r="K1038" t="s">
        <v>1700</v>
      </c>
    </row>
    <row r="1039" spans="1:11" x14ac:dyDescent="0.3">
      <c r="A1039">
        <v>1038</v>
      </c>
      <c r="B1039" t="s">
        <v>4579</v>
      </c>
      <c r="C1039" t="s">
        <v>4580</v>
      </c>
      <c r="D1039" t="s">
        <v>4493</v>
      </c>
      <c r="E1039" t="s">
        <v>1189</v>
      </c>
      <c r="F1039">
        <v>90</v>
      </c>
      <c r="G1039" t="s">
        <v>4581</v>
      </c>
      <c r="H1039" t="s">
        <v>543</v>
      </c>
      <c r="I1039" s="10">
        <v>40091</v>
      </c>
      <c r="J1039">
        <v>55</v>
      </c>
      <c r="K1039" t="s">
        <v>1673</v>
      </c>
    </row>
    <row r="1040" spans="1:11" x14ac:dyDescent="0.3">
      <c r="A1040">
        <v>1039</v>
      </c>
      <c r="B1040" t="s">
        <v>4582</v>
      </c>
      <c r="C1040" t="s">
        <v>4583</v>
      </c>
      <c r="D1040" t="s">
        <v>4493</v>
      </c>
      <c r="E1040" t="s">
        <v>1189</v>
      </c>
      <c r="F1040">
        <v>30</v>
      </c>
      <c r="G1040" t="s">
        <v>4584</v>
      </c>
      <c r="H1040" t="s">
        <v>3980</v>
      </c>
      <c r="I1040" s="10">
        <v>40182</v>
      </c>
      <c r="J1040">
        <v>38</v>
      </c>
      <c r="K1040" t="s">
        <v>1692</v>
      </c>
    </row>
    <row r="1041" spans="1:11" x14ac:dyDescent="0.3">
      <c r="A1041">
        <v>1040</v>
      </c>
      <c r="B1041" t="s">
        <v>4585</v>
      </c>
      <c r="C1041" t="s">
        <v>4586</v>
      </c>
      <c r="D1041" t="s">
        <v>4493</v>
      </c>
      <c r="E1041" t="s">
        <v>1189</v>
      </c>
      <c r="F1041">
        <v>90</v>
      </c>
      <c r="G1041" t="s">
        <v>4587</v>
      </c>
      <c r="H1041" t="s">
        <v>4588</v>
      </c>
      <c r="I1041" s="10">
        <v>39754</v>
      </c>
      <c r="J1041">
        <v>10</v>
      </c>
      <c r="K1041" t="s">
        <v>1692</v>
      </c>
    </row>
    <row r="1042" spans="1:11" x14ac:dyDescent="0.3">
      <c r="A1042">
        <v>1041</v>
      </c>
      <c r="B1042" t="s">
        <v>4589</v>
      </c>
      <c r="C1042" t="s">
        <v>3972</v>
      </c>
      <c r="D1042" t="s">
        <v>4493</v>
      </c>
      <c r="E1042" t="s">
        <v>1189</v>
      </c>
      <c r="F1042">
        <v>60</v>
      </c>
      <c r="G1042" t="s">
        <v>4590</v>
      </c>
      <c r="H1042" t="s">
        <v>1159</v>
      </c>
      <c r="I1042" s="10">
        <v>40538</v>
      </c>
      <c r="J1042">
        <v>48</v>
      </c>
      <c r="K1042" t="s">
        <v>1700</v>
      </c>
    </row>
    <row r="1043" spans="1:11" x14ac:dyDescent="0.3">
      <c r="A1043">
        <v>1042</v>
      </c>
      <c r="B1043" t="s">
        <v>4591</v>
      </c>
      <c r="C1043" t="s">
        <v>4592</v>
      </c>
      <c r="D1043" t="s">
        <v>4493</v>
      </c>
      <c r="E1043" t="s">
        <v>1189</v>
      </c>
      <c r="F1043">
        <v>90</v>
      </c>
      <c r="G1043" t="s">
        <v>2794</v>
      </c>
      <c r="H1043" t="s">
        <v>1082</v>
      </c>
      <c r="I1043" s="10">
        <v>39946</v>
      </c>
      <c r="J1043">
        <v>41</v>
      </c>
      <c r="K1043" t="s">
        <v>1696</v>
      </c>
    </row>
    <row r="1044" spans="1:11" x14ac:dyDescent="0.3">
      <c r="A1044">
        <v>1043</v>
      </c>
      <c r="B1044" t="s">
        <v>4545</v>
      </c>
      <c r="C1044" t="s">
        <v>2792</v>
      </c>
      <c r="D1044" t="s">
        <v>4493</v>
      </c>
      <c r="E1044" t="s">
        <v>1189</v>
      </c>
      <c r="F1044">
        <v>90</v>
      </c>
      <c r="G1044" t="s">
        <v>4593</v>
      </c>
      <c r="H1044" t="s">
        <v>4594</v>
      </c>
      <c r="I1044" s="10">
        <v>39802</v>
      </c>
      <c r="J1044">
        <v>50</v>
      </c>
      <c r="K1044" t="s">
        <v>1673</v>
      </c>
    </row>
    <row r="1045" spans="1:11" x14ac:dyDescent="0.3">
      <c r="A1045">
        <v>1044</v>
      </c>
      <c r="B1045" t="s">
        <v>3969</v>
      </c>
      <c r="C1045" t="s">
        <v>4595</v>
      </c>
      <c r="D1045" t="s">
        <v>4493</v>
      </c>
      <c r="E1045" t="s">
        <v>1189</v>
      </c>
      <c r="F1045">
        <v>30</v>
      </c>
      <c r="G1045" t="s">
        <v>4596</v>
      </c>
      <c r="H1045" t="s">
        <v>615</v>
      </c>
      <c r="I1045" s="10">
        <v>39781</v>
      </c>
      <c r="J1045">
        <v>59</v>
      </c>
      <c r="K1045" t="s">
        <v>1696</v>
      </c>
    </row>
    <row r="1046" spans="1:11" x14ac:dyDescent="0.3">
      <c r="A1046">
        <v>1045</v>
      </c>
      <c r="B1046" t="s">
        <v>4597</v>
      </c>
      <c r="C1046" t="s">
        <v>4556</v>
      </c>
      <c r="D1046" t="s">
        <v>4493</v>
      </c>
      <c r="E1046" t="s">
        <v>1189</v>
      </c>
      <c r="F1046">
        <v>90</v>
      </c>
      <c r="G1046" t="s">
        <v>4598</v>
      </c>
      <c r="H1046" t="s">
        <v>1621</v>
      </c>
      <c r="I1046" s="10">
        <v>39636</v>
      </c>
      <c r="J1046">
        <v>9</v>
      </c>
      <c r="K1046" t="s">
        <v>1721</v>
      </c>
    </row>
    <row r="1047" spans="1:11" x14ac:dyDescent="0.3">
      <c r="A1047">
        <v>1046</v>
      </c>
      <c r="B1047" t="s">
        <v>4599</v>
      </c>
      <c r="C1047" t="s">
        <v>4600</v>
      </c>
      <c r="D1047" t="s">
        <v>4601</v>
      </c>
      <c r="E1047" t="s">
        <v>1189</v>
      </c>
      <c r="F1047">
        <v>90</v>
      </c>
      <c r="G1047" t="s">
        <v>4602</v>
      </c>
      <c r="H1047" t="s">
        <v>88</v>
      </c>
      <c r="I1047" s="10">
        <v>39504</v>
      </c>
      <c r="J1047">
        <v>66</v>
      </c>
      <c r="K1047" t="s">
        <v>1692</v>
      </c>
    </row>
    <row r="1048" spans="1:11" x14ac:dyDescent="0.3">
      <c r="A1048">
        <v>1047</v>
      </c>
      <c r="B1048" t="s">
        <v>4603</v>
      </c>
      <c r="C1048" t="s">
        <v>4604</v>
      </c>
      <c r="D1048" t="s">
        <v>4493</v>
      </c>
      <c r="E1048" t="s">
        <v>1189</v>
      </c>
      <c r="F1048">
        <v>30</v>
      </c>
      <c r="G1048" t="s">
        <v>4605</v>
      </c>
      <c r="H1048" t="s">
        <v>1411</v>
      </c>
      <c r="I1048" s="10">
        <v>39878</v>
      </c>
      <c r="J1048">
        <v>84</v>
      </c>
      <c r="K1048" t="s">
        <v>1007</v>
      </c>
    </row>
    <row r="1049" spans="1:11" x14ac:dyDescent="0.3">
      <c r="A1049">
        <v>1048</v>
      </c>
      <c r="B1049" t="s">
        <v>4606</v>
      </c>
      <c r="C1049" t="s">
        <v>2797</v>
      </c>
      <c r="D1049" t="s">
        <v>4493</v>
      </c>
      <c r="E1049" t="s">
        <v>1189</v>
      </c>
      <c r="F1049">
        <v>60</v>
      </c>
      <c r="G1049" t="s">
        <v>4607</v>
      </c>
      <c r="H1049" t="s">
        <v>3458</v>
      </c>
      <c r="I1049" s="10">
        <v>39864</v>
      </c>
      <c r="J1049">
        <v>26</v>
      </c>
      <c r="K1049" t="s">
        <v>1700</v>
      </c>
    </row>
    <row r="1050" spans="1:11" x14ac:dyDescent="0.3">
      <c r="A1050">
        <v>1049</v>
      </c>
      <c r="B1050" t="s">
        <v>4608</v>
      </c>
      <c r="C1050" t="s">
        <v>4609</v>
      </c>
      <c r="D1050" t="s">
        <v>4493</v>
      </c>
      <c r="E1050" t="s">
        <v>1189</v>
      </c>
      <c r="F1050">
        <v>30</v>
      </c>
      <c r="G1050" t="s">
        <v>4610</v>
      </c>
      <c r="H1050" t="s">
        <v>2180</v>
      </c>
      <c r="I1050" s="10">
        <v>40247</v>
      </c>
      <c r="J1050">
        <v>74</v>
      </c>
      <c r="K1050" t="s">
        <v>1692</v>
      </c>
    </row>
    <row r="1051" spans="1:11" x14ac:dyDescent="0.3">
      <c r="A1051">
        <v>1050</v>
      </c>
      <c r="B1051" t="s">
        <v>2976</v>
      </c>
      <c r="C1051" t="s">
        <v>4611</v>
      </c>
      <c r="D1051" t="s">
        <v>4493</v>
      </c>
      <c r="E1051" t="s">
        <v>1189</v>
      </c>
      <c r="F1051">
        <v>60</v>
      </c>
      <c r="G1051" t="s">
        <v>4612</v>
      </c>
      <c r="H1051" t="s">
        <v>346</v>
      </c>
      <c r="I1051" s="10">
        <v>39562</v>
      </c>
      <c r="J1051">
        <v>62</v>
      </c>
      <c r="K1051" t="s">
        <v>1700</v>
      </c>
    </row>
    <row r="1052" spans="1:11" x14ac:dyDescent="0.3">
      <c r="A1052">
        <v>1051</v>
      </c>
      <c r="B1052" t="s">
        <v>4613</v>
      </c>
      <c r="C1052" t="s">
        <v>1897</v>
      </c>
      <c r="D1052" t="s">
        <v>4493</v>
      </c>
      <c r="E1052" t="s">
        <v>4614</v>
      </c>
      <c r="F1052">
        <v>60</v>
      </c>
      <c r="G1052" t="s">
        <v>4615</v>
      </c>
      <c r="H1052" t="s">
        <v>4616</v>
      </c>
      <c r="I1052" s="10">
        <v>40115</v>
      </c>
      <c r="J1052">
        <v>69</v>
      </c>
      <c r="K1052" t="s">
        <v>851</v>
      </c>
    </row>
    <row r="1053" spans="1:11" x14ac:dyDescent="0.3">
      <c r="A1053">
        <v>1052</v>
      </c>
      <c r="B1053" t="s">
        <v>4617</v>
      </c>
      <c r="C1053" t="s">
        <v>4618</v>
      </c>
      <c r="D1053" t="s">
        <v>4493</v>
      </c>
      <c r="E1053" t="s">
        <v>1189</v>
      </c>
      <c r="F1053">
        <v>90</v>
      </c>
      <c r="G1053" t="s">
        <v>4619</v>
      </c>
      <c r="H1053" t="s">
        <v>1</v>
      </c>
      <c r="I1053" s="10">
        <v>39544</v>
      </c>
      <c r="J1053">
        <v>85</v>
      </c>
      <c r="K1053" t="s">
        <v>1007</v>
      </c>
    </row>
    <row r="1054" spans="1:11" x14ac:dyDescent="0.3">
      <c r="A1054">
        <v>1053</v>
      </c>
      <c r="B1054" t="s">
        <v>4620</v>
      </c>
      <c r="C1054" t="s">
        <v>4621</v>
      </c>
      <c r="D1054" t="s">
        <v>4493</v>
      </c>
      <c r="E1054" t="s">
        <v>1189</v>
      </c>
      <c r="F1054">
        <v>30</v>
      </c>
      <c r="G1054" t="s">
        <v>4622</v>
      </c>
      <c r="H1054" t="s">
        <v>1066</v>
      </c>
      <c r="I1054" s="10">
        <v>39655</v>
      </c>
      <c r="J1054">
        <v>40</v>
      </c>
      <c r="K1054" t="s">
        <v>1677</v>
      </c>
    </row>
    <row r="1055" spans="1:11" x14ac:dyDescent="0.3">
      <c r="A1055">
        <v>1054</v>
      </c>
      <c r="B1055" t="s">
        <v>4623</v>
      </c>
      <c r="C1055" t="s">
        <v>4624</v>
      </c>
      <c r="D1055" t="s">
        <v>1719</v>
      </c>
      <c r="E1055" t="s">
        <v>1189</v>
      </c>
      <c r="F1055">
        <v>60</v>
      </c>
      <c r="G1055" t="s">
        <v>4625</v>
      </c>
      <c r="H1055" t="s">
        <v>394</v>
      </c>
      <c r="I1055" s="10">
        <v>39908</v>
      </c>
      <c r="J1055">
        <v>37</v>
      </c>
      <c r="K1055" t="s">
        <v>1677</v>
      </c>
    </row>
    <row r="1056" spans="1:11" x14ac:dyDescent="0.3">
      <c r="A1056">
        <v>1055</v>
      </c>
      <c r="B1056" t="s">
        <v>4626</v>
      </c>
      <c r="C1056" t="s">
        <v>4627</v>
      </c>
      <c r="D1056" t="s">
        <v>4493</v>
      </c>
      <c r="E1056" t="s">
        <v>1189</v>
      </c>
      <c r="F1056">
        <v>30</v>
      </c>
      <c r="G1056" t="s">
        <v>4628</v>
      </c>
      <c r="H1056" t="s">
        <v>1657</v>
      </c>
      <c r="I1056" s="10">
        <v>40168</v>
      </c>
      <c r="J1056">
        <v>50</v>
      </c>
      <c r="K1056" t="s">
        <v>1677</v>
      </c>
    </row>
    <row r="1057" spans="1:11" x14ac:dyDescent="0.3">
      <c r="A1057">
        <v>1056</v>
      </c>
      <c r="B1057" t="s">
        <v>2596</v>
      </c>
      <c r="C1057" t="s">
        <v>2915</v>
      </c>
      <c r="D1057" t="s">
        <v>4493</v>
      </c>
      <c r="E1057" t="s">
        <v>1189</v>
      </c>
      <c r="F1057">
        <v>60</v>
      </c>
      <c r="G1057" t="s">
        <v>4629</v>
      </c>
      <c r="H1057" t="s">
        <v>2064</v>
      </c>
      <c r="I1057" s="10">
        <v>40363</v>
      </c>
      <c r="J1057">
        <v>66</v>
      </c>
      <c r="K1057" t="s">
        <v>1007</v>
      </c>
    </row>
    <row r="1058" spans="1:11" x14ac:dyDescent="0.3">
      <c r="A1058">
        <v>1057</v>
      </c>
      <c r="B1058" t="s">
        <v>4467</v>
      </c>
      <c r="C1058" t="s">
        <v>4630</v>
      </c>
      <c r="D1058" t="s">
        <v>1946</v>
      </c>
      <c r="E1058" t="s">
        <v>1189</v>
      </c>
      <c r="F1058">
        <v>90</v>
      </c>
      <c r="G1058" t="s">
        <v>4631</v>
      </c>
      <c r="H1058" t="s">
        <v>238</v>
      </c>
      <c r="I1058" s="10">
        <v>40297</v>
      </c>
      <c r="J1058">
        <v>88</v>
      </c>
      <c r="K1058" t="s">
        <v>1007</v>
      </c>
    </row>
    <row r="1059" spans="1:11" x14ac:dyDescent="0.3">
      <c r="A1059">
        <v>1058</v>
      </c>
      <c r="B1059" t="s">
        <v>39</v>
      </c>
      <c r="C1059" t="s">
        <v>4632</v>
      </c>
      <c r="D1059" t="s">
        <v>4493</v>
      </c>
      <c r="E1059" t="s">
        <v>1189</v>
      </c>
      <c r="F1059">
        <v>60</v>
      </c>
      <c r="G1059" t="s">
        <v>4633</v>
      </c>
      <c r="H1059" t="s">
        <v>269</v>
      </c>
      <c r="I1059" s="10">
        <v>39868</v>
      </c>
      <c r="J1059">
        <v>26</v>
      </c>
      <c r="K1059" t="s">
        <v>1707</v>
      </c>
    </row>
    <row r="1060" spans="1:11" x14ac:dyDescent="0.3">
      <c r="A1060">
        <v>1059</v>
      </c>
      <c r="B1060" t="s">
        <v>4634</v>
      </c>
      <c r="C1060" t="s">
        <v>4635</v>
      </c>
      <c r="D1060" t="s">
        <v>4493</v>
      </c>
      <c r="E1060" t="s">
        <v>1189</v>
      </c>
      <c r="F1060">
        <v>60</v>
      </c>
      <c r="G1060" t="s">
        <v>4636</v>
      </c>
      <c r="H1060" t="s">
        <v>572</v>
      </c>
      <c r="I1060" s="10">
        <v>40189</v>
      </c>
      <c r="J1060">
        <v>34</v>
      </c>
      <c r="K1060" t="s">
        <v>1772</v>
      </c>
    </row>
    <row r="1061" spans="1:11" x14ac:dyDescent="0.3">
      <c r="A1061">
        <v>1060</v>
      </c>
      <c r="B1061" t="s">
        <v>4637</v>
      </c>
      <c r="C1061" t="s">
        <v>2959</v>
      </c>
      <c r="D1061" t="s">
        <v>4493</v>
      </c>
      <c r="E1061" t="s">
        <v>1189</v>
      </c>
      <c r="F1061">
        <v>90</v>
      </c>
      <c r="G1061" t="s">
        <v>4638</v>
      </c>
      <c r="H1061" t="s">
        <v>765</v>
      </c>
      <c r="I1061" s="10">
        <v>39839</v>
      </c>
      <c r="J1061">
        <v>96</v>
      </c>
      <c r="K1061" t="s">
        <v>1772</v>
      </c>
    </row>
    <row r="1062" spans="1:11" x14ac:dyDescent="0.3">
      <c r="A1062">
        <v>1061</v>
      </c>
      <c r="B1062" t="s">
        <v>4491</v>
      </c>
      <c r="C1062" t="s">
        <v>3424</v>
      </c>
      <c r="D1062" t="s">
        <v>4493</v>
      </c>
      <c r="E1062" t="s">
        <v>1189</v>
      </c>
      <c r="F1062">
        <v>90</v>
      </c>
      <c r="G1062" t="s">
        <v>4639</v>
      </c>
      <c r="H1062" t="s">
        <v>701</v>
      </c>
      <c r="I1062" s="10">
        <v>40450</v>
      </c>
      <c r="J1062">
        <v>41</v>
      </c>
      <c r="K1062" t="s">
        <v>1673</v>
      </c>
    </row>
    <row r="1063" spans="1:11" x14ac:dyDescent="0.3">
      <c r="A1063">
        <v>1062</v>
      </c>
      <c r="B1063" t="s">
        <v>4640</v>
      </c>
      <c r="C1063" t="s">
        <v>4641</v>
      </c>
      <c r="D1063" t="s">
        <v>4493</v>
      </c>
      <c r="E1063" t="s">
        <v>1189</v>
      </c>
      <c r="F1063">
        <v>90</v>
      </c>
      <c r="G1063" t="s">
        <v>4642</v>
      </c>
      <c r="H1063" t="s">
        <v>328</v>
      </c>
      <c r="I1063" s="10">
        <v>39948</v>
      </c>
      <c r="J1063">
        <v>39</v>
      </c>
      <c r="K1063" t="s">
        <v>1707</v>
      </c>
    </row>
    <row r="1064" spans="1:11" x14ac:dyDescent="0.3">
      <c r="A1064">
        <v>1063</v>
      </c>
      <c r="B1064" t="s">
        <v>4643</v>
      </c>
      <c r="C1064" t="s">
        <v>4644</v>
      </c>
      <c r="D1064" t="s">
        <v>4493</v>
      </c>
      <c r="E1064" t="s">
        <v>1189</v>
      </c>
      <c r="F1064">
        <v>90</v>
      </c>
      <c r="G1064" t="s">
        <v>4645</v>
      </c>
      <c r="H1064" t="s">
        <v>1084</v>
      </c>
      <c r="I1064" s="10">
        <v>40277</v>
      </c>
      <c r="J1064">
        <v>46</v>
      </c>
      <c r="K1064" t="s">
        <v>1007</v>
      </c>
    </row>
    <row r="1065" spans="1:11" x14ac:dyDescent="0.3">
      <c r="A1065">
        <v>1064</v>
      </c>
      <c r="B1065" t="s">
        <v>4646</v>
      </c>
      <c r="C1065" t="s">
        <v>4647</v>
      </c>
      <c r="D1065" t="s">
        <v>4493</v>
      </c>
      <c r="E1065" t="s">
        <v>1189</v>
      </c>
      <c r="F1065">
        <v>90</v>
      </c>
      <c r="G1065" t="s">
        <v>4648</v>
      </c>
      <c r="H1065" t="s">
        <v>1238</v>
      </c>
      <c r="I1065" s="10">
        <v>39687</v>
      </c>
      <c r="J1065">
        <v>59</v>
      </c>
      <c r="K1065" t="s">
        <v>1772</v>
      </c>
    </row>
    <row r="1066" spans="1:11" x14ac:dyDescent="0.3">
      <c r="A1066">
        <v>1065</v>
      </c>
      <c r="B1066" t="s">
        <v>4649</v>
      </c>
      <c r="C1066" t="s">
        <v>4650</v>
      </c>
      <c r="D1066" t="s">
        <v>4493</v>
      </c>
      <c r="E1066" t="s">
        <v>4651</v>
      </c>
      <c r="F1066">
        <v>60</v>
      </c>
      <c r="G1066" t="s">
        <v>4652</v>
      </c>
      <c r="H1066" t="s">
        <v>577</v>
      </c>
      <c r="I1066" s="10">
        <v>40255</v>
      </c>
      <c r="J1066">
        <v>9</v>
      </c>
      <c r="K1066" t="s">
        <v>1707</v>
      </c>
    </row>
    <row r="1067" spans="1:11" x14ac:dyDescent="0.3">
      <c r="A1067">
        <v>1066</v>
      </c>
      <c r="B1067" t="s">
        <v>4653</v>
      </c>
      <c r="C1067" t="s">
        <v>2816</v>
      </c>
      <c r="D1067" t="s">
        <v>4493</v>
      </c>
      <c r="E1067" t="s">
        <v>1189</v>
      </c>
      <c r="F1067">
        <v>30</v>
      </c>
      <c r="G1067" t="s">
        <v>4654</v>
      </c>
      <c r="H1067" t="s">
        <v>1336</v>
      </c>
      <c r="I1067" s="10">
        <v>40193</v>
      </c>
      <c r="J1067">
        <v>15</v>
      </c>
      <c r="K1067" t="s">
        <v>1707</v>
      </c>
    </row>
    <row r="1068" spans="1:11" x14ac:dyDescent="0.3">
      <c r="A1068">
        <v>1067</v>
      </c>
      <c r="B1068" t="s">
        <v>4655</v>
      </c>
      <c r="C1068" t="s">
        <v>2919</v>
      </c>
      <c r="D1068" t="s">
        <v>4493</v>
      </c>
      <c r="E1068" t="s">
        <v>1189</v>
      </c>
      <c r="F1068">
        <v>90</v>
      </c>
      <c r="G1068" t="s">
        <v>4656</v>
      </c>
      <c r="H1068" t="s">
        <v>418</v>
      </c>
      <c r="I1068" s="10">
        <v>39934</v>
      </c>
      <c r="J1068">
        <v>71</v>
      </c>
      <c r="K1068" t="s">
        <v>1721</v>
      </c>
    </row>
    <row r="1069" spans="1:11" x14ac:dyDescent="0.3">
      <c r="A1069">
        <v>1068</v>
      </c>
      <c r="B1069" t="s">
        <v>4657</v>
      </c>
      <c r="C1069" t="s">
        <v>4658</v>
      </c>
      <c r="D1069" t="s">
        <v>4493</v>
      </c>
      <c r="E1069" t="s">
        <v>1189</v>
      </c>
      <c r="F1069">
        <v>30</v>
      </c>
      <c r="G1069" t="s">
        <v>4659</v>
      </c>
      <c r="H1069" t="s">
        <v>1648</v>
      </c>
      <c r="I1069" s="10">
        <v>39787</v>
      </c>
      <c r="J1069">
        <v>35</v>
      </c>
      <c r="K1069" t="s">
        <v>1673</v>
      </c>
    </row>
    <row r="1070" spans="1:11" x14ac:dyDescent="0.3">
      <c r="A1070">
        <v>1069</v>
      </c>
      <c r="B1070" t="s">
        <v>4660</v>
      </c>
      <c r="C1070" t="s">
        <v>4661</v>
      </c>
      <c r="D1070" t="s">
        <v>4493</v>
      </c>
      <c r="E1070" t="s">
        <v>1189</v>
      </c>
      <c r="F1070">
        <v>60</v>
      </c>
      <c r="G1070" t="s">
        <v>4662</v>
      </c>
      <c r="H1070" t="s">
        <v>70</v>
      </c>
      <c r="I1070" s="10">
        <v>40079</v>
      </c>
      <c r="J1070">
        <v>42</v>
      </c>
      <c r="K1070" t="s">
        <v>1673</v>
      </c>
    </row>
    <row r="1071" spans="1:11" x14ac:dyDescent="0.3">
      <c r="A1071">
        <v>1070</v>
      </c>
      <c r="B1071" t="s">
        <v>4663</v>
      </c>
      <c r="C1071" t="s">
        <v>4664</v>
      </c>
      <c r="D1071" t="s">
        <v>1946</v>
      </c>
      <c r="E1071" t="s">
        <v>1189</v>
      </c>
      <c r="F1071">
        <v>90</v>
      </c>
      <c r="G1071" t="s">
        <v>4665</v>
      </c>
      <c r="H1071" t="s">
        <v>4666</v>
      </c>
      <c r="I1071" s="10">
        <v>39637</v>
      </c>
      <c r="J1071">
        <v>68</v>
      </c>
      <c r="K1071" t="s">
        <v>1007</v>
      </c>
    </row>
    <row r="1072" spans="1:11" x14ac:dyDescent="0.3">
      <c r="A1072">
        <v>1071</v>
      </c>
      <c r="B1072" t="s">
        <v>2252</v>
      </c>
      <c r="C1072" t="s">
        <v>2388</v>
      </c>
      <c r="D1072" t="s">
        <v>4493</v>
      </c>
      <c r="E1072" t="s">
        <v>1189</v>
      </c>
      <c r="F1072">
        <v>30</v>
      </c>
      <c r="G1072" t="s">
        <v>4667</v>
      </c>
      <c r="H1072" t="s">
        <v>4668</v>
      </c>
      <c r="I1072" s="10">
        <v>39704</v>
      </c>
      <c r="J1072">
        <v>10</v>
      </c>
      <c r="K1072" t="s">
        <v>1772</v>
      </c>
    </row>
    <row r="1073" spans="1:11" x14ac:dyDescent="0.3">
      <c r="A1073">
        <v>1072</v>
      </c>
      <c r="B1073" t="s">
        <v>4669</v>
      </c>
      <c r="C1073" t="s">
        <v>1900</v>
      </c>
      <c r="D1073" t="s">
        <v>4493</v>
      </c>
      <c r="E1073" t="s">
        <v>1189</v>
      </c>
      <c r="F1073">
        <v>30</v>
      </c>
      <c r="G1073" t="s">
        <v>4670</v>
      </c>
      <c r="H1073" t="s">
        <v>621</v>
      </c>
      <c r="I1073" s="10">
        <v>39835</v>
      </c>
      <c r="J1073">
        <v>58</v>
      </c>
      <c r="K1073" t="s">
        <v>1721</v>
      </c>
    </row>
    <row r="1074" spans="1:11" x14ac:dyDescent="0.3">
      <c r="A1074">
        <v>1073</v>
      </c>
      <c r="B1074" t="s">
        <v>4315</v>
      </c>
      <c r="C1074" t="s">
        <v>4417</v>
      </c>
      <c r="D1074" t="s">
        <v>4493</v>
      </c>
      <c r="E1074" t="s">
        <v>1189</v>
      </c>
      <c r="F1074">
        <v>60</v>
      </c>
      <c r="G1074" t="s">
        <v>4671</v>
      </c>
      <c r="H1074" t="s">
        <v>778</v>
      </c>
      <c r="I1074" s="10">
        <v>39962</v>
      </c>
      <c r="J1074">
        <v>79</v>
      </c>
      <c r="K1074" t="s">
        <v>1692</v>
      </c>
    </row>
    <row r="1075" spans="1:11" x14ac:dyDescent="0.3">
      <c r="A1075">
        <v>1074</v>
      </c>
      <c r="B1075" t="s">
        <v>4672</v>
      </c>
      <c r="C1075" t="s">
        <v>4255</v>
      </c>
      <c r="D1075" t="s">
        <v>4493</v>
      </c>
      <c r="E1075" t="s">
        <v>1189</v>
      </c>
      <c r="F1075">
        <v>60</v>
      </c>
      <c r="G1075" t="s">
        <v>4673</v>
      </c>
      <c r="H1075" t="s">
        <v>3462</v>
      </c>
      <c r="I1075" s="10">
        <v>40138</v>
      </c>
      <c r="J1075">
        <v>40</v>
      </c>
      <c r="K1075" t="s">
        <v>1673</v>
      </c>
    </row>
    <row r="1076" spans="1:11" x14ac:dyDescent="0.3">
      <c r="A1076">
        <v>1075</v>
      </c>
      <c r="B1076" t="s">
        <v>4674</v>
      </c>
      <c r="C1076" t="s">
        <v>3042</v>
      </c>
      <c r="D1076" t="s">
        <v>1719</v>
      </c>
      <c r="E1076" t="s">
        <v>1189</v>
      </c>
      <c r="F1076">
        <v>90</v>
      </c>
      <c r="G1076" t="s">
        <v>4675</v>
      </c>
      <c r="H1076" t="s">
        <v>2364</v>
      </c>
      <c r="I1076" s="10">
        <v>39534</v>
      </c>
      <c r="J1076">
        <v>28</v>
      </c>
      <c r="K1076" t="s">
        <v>1677</v>
      </c>
    </row>
    <row r="1077" spans="1:11" x14ac:dyDescent="0.3">
      <c r="A1077">
        <v>1076</v>
      </c>
      <c r="B1077" t="s">
        <v>4676</v>
      </c>
      <c r="C1077" t="s">
        <v>4677</v>
      </c>
      <c r="D1077" t="s">
        <v>4493</v>
      </c>
      <c r="E1077" t="s">
        <v>1189</v>
      </c>
      <c r="F1077">
        <v>30</v>
      </c>
      <c r="G1077" t="s">
        <v>2023</v>
      </c>
      <c r="H1077" t="s">
        <v>1606</v>
      </c>
      <c r="I1077" s="10">
        <v>39882</v>
      </c>
      <c r="J1077">
        <v>64</v>
      </c>
      <c r="K1077" t="s">
        <v>1700</v>
      </c>
    </row>
    <row r="1078" spans="1:11" x14ac:dyDescent="0.3">
      <c r="A1078">
        <v>1077</v>
      </c>
      <c r="B1078" t="s">
        <v>4678</v>
      </c>
      <c r="C1078" t="s">
        <v>4679</v>
      </c>
      <c r="D1078" t="s">
        <v>4493</v>
      </c>
      <c r="E1078" t="s">
        <v>1189</v>
      </c>
      <c r="F1078">
        <v>90</v>
      </c>
      <c r="G1078" t="s">
        <v>4680</v>
      </c>
      <c r="H1078" t="s">
        <v>4335</v>
      </c>
      <c r="I1078" s="10">
        <v>40167</v>
      </c>
      <c r="J1078">
        <v>98</v>
      </c>
      <c r="K1078" t="s">
        <v>1007</v>
      </c>
    </row>
    <row r="1079" spans="1:11" x14ac:dyDescent="0.3">
      <c r="A1079">
        <v>1078</v>
      </c>
      <c r="B1079" t="s">
        <v>4681</v>
      </c>
      <c r="C1079" t="s">
        <v>4682</v>
      </c>
      <c r="D1079" t="s">
        <v>4601</v>
      </c>
      <c r="E1079" t="s">
        <v>1189</v>
      </c>
      <c r="F1079">
        <v>60</v>
      </c>
      <c r="G1079" t="s">
        <v>4683</v>
      </c>
      <c r="H1079" t="s">
        <v>237</v>
      </c>
      <c r="I1079" s="10">
        <v>40356</v>
      </c>
      <c r="J1079">
        <v>46</v>
      </c>
      <c r="K1079" t="s">
        <v>851</v>
      </c>
    </row>
    <row r="1080" spans="1:11" x14ac:dyDescent="0.3">
      <c r="A1080">
        <v>1079</v>
      </c>
      <c r="B1080" t="s">
        <v>4684</v>
      </c>
      <c r="C1080" t="s">
        <v>4685</v>
      </c>
      <c r="D1080" t="s">
        <v>4493</v>
      </c>
      <c r="E1080" t="s">
        <v>1189</v>
      </c>
      <c r="F1080">
        <v>90</v>
      </c>
      <c r="G1080" t="s">
        <v>4686</v>
      </c>
      <c r="H1080" t="s">
        <v>2003</v>
      </c>
      <c r="I1080" s="10">
        <v>40415</v>
      </c>
      <c r="J1080">
        <v>5</v>
      </c>
      <c r="K1080" t="s">
        <v>851</v>
      </c>
    </row>
    <row r="1081" spans="1:11" x14ac:dyDescent="0.3">
      <c r="A1081">
        <v>1080</v>
      </c>
      <c r="B1081" t="s">
        <v>3619</v>
      </c>
      <c r="C1081" t="s">
        <v>4687</v>
      </c>
      <c r="D1081" t="s">
        <v>4493</v>
      </c>
      <c r="E1081" t="s">
        <v>1189</v>
      </c>
      <c r="F1081">
        <v>60</v>
      </c>
      <c r="G1081" t="s">
        <v>4688</v>
      </c>
      <c r="H1081" t="s">
        <v>355</v>
      </c>
      <c r="I1081" s="10">
        <v>39793</v>
      </c>
      <c r="J1081">
        <v>40</v>
      </c>
      <c r="K1081" t="s">
        <v>1707</v>
      </c>
    </row>
    <row r="1082" spans="1:11" x14ac:dyDescent="0.3">
      <c r="A1082">
        <v>1081</v>
      </c>
      <c r="B1082" t="s">
        <v>4689</v>
      </c>
      <c r="C1082" t="s">
        <v>4261</v>
      </c>
      <c r="D1082" t="s">
        <v>4493</v>
      </c>
      <c r="E1082" t="s">
        <v>1189</v>
      </c>
      <c r="F1082">
        <v>60</v>
      </c>
      <c r="G1082" t="s">
        <v>4690</v>
      </c>
      <c r="H1082" t="s">
        <v>9</v>
      </c>
      <c r="I1082" s="10">
        <v>39534</v>
      </c>
      <c r="J1082">
        <v>67</v>
      </c>
      <c r="K1082" t="s">
        <v>1700</v>
      </c>
    </row>
    <row r="1083" spans="1:11" x14ac:dyDescent="0.3">
      <c r="A1083">
        <v>1082</v>
      </c>
      <c r="B1083" t="s">
        <v>4591</v>
      </c>
      <c r="C1083" t="s">
        <v>4691</v>
      </c>
      <c r="D1083" t="s">
        <v>4493</v>
      </c>
      <c r="E1083" t="s">
        <v>1189</v>
      </c>
      <c r="F1083">
        <v>60</v>
      </c>
      <c r="G1083" t="s">
        <v>4692</v>
      </c>
      <c r="H1083" t="s">
        <v>4693</v>
      </c>
      <c r="I1083" s="10">
        <v>39580</v>
      </c>
      <c r="J1083">
        <v>33</v>
      </c>
      <c r="K1083" t="s">
        <v>1673</v>
      </c>
    </row>
    <row r="1084" spans="1:11" x14ac:dyDescent="0.3">
      <c r="A1084">
        <v>1083</v>
      </c>
      <c r="B1084" t="s">
        <v>4694</v>
      </c>
      <c r="C1084" t="s">
        <v>2136</v>
      </c>
      <c r="D1084" t="s">
        <v>4493</v>
      </c>
      <c r="E1084" t="s">
        <v>1189</v>
      </c>
      <c r="F1084">
        <v>60</v>
      </c>
      <c r="G1084" t="s">
        <v>4695</v>
      </c>
      <c r="H1084" t="s">
        <v>335</v>
      </c>
      <c r="I1084" s="10">
        <v>39448</v>
      </c>
      <c r="J1084">
        <v>81</v>
      </c>
      <c r="K1084" t="s">
        <v>1707</v>
      </c>
    </row>
    <row r="1085" spans="1:11" x14ac:dyDescent="0.3">
      <c r="A1085">
        <v>1084</v>
      </c>
      <c r="B1085" t="s">
        <v>4696</v>
      </c>
      <c r="C1085" t="s">
        <v>4697</v>
      </c>
      <c r="D1085" t="s">
        <v>4493</v>
      </c>
      <c r="E1085" t="s">
        <v>1189</v>
      </c>
      <c r="F1085">
        <v>30</v>
      </c>
      <c r="G1085" t="s">
        <v>4698</v>
      </c>
      <c r="H1085" t="s">
        <v>693</v>
      </c>
      <c r="I1085" s="10">
        <v>39792</v>
      </c>
      <c r="J1085">
        <v>74</v>
      </c>
      <c r="K1085" t="s">
        <v>1696</v>
      </c>
    </row>
    <row r="1086" spans="1:11" x14ac:dyDescent="0.3">
      <c r="A1086">
        <v>1085</v>
      </c>
      <c r="B1086" t="s">
        <v>1815</v>
      </c>
      <c r="C1086" t="s">
        <v>4258</v>
      </c>
      <c r="D1086" t="s">
        <v>4493</v>
      </c>
      <c r="E1086" t="s">
        <v>1189</v>
      </c>
      <c r="F1086">
        <v>60</v>
      </c>
      <c r="G1086" t="s">
        <v>4699</v>
      </c>
      <c r="H1086" t="s">
        <v>1447</v>
      </c>
      <c r="I1086" s="10">
        <v>40416</v>
      </c>
      <c r="J1086">
        <v>92</v>
      </c>
      <c r="K1086" t="s">
        <v>1692</v>
      </c>
    </row>
    <row r="1087" spans="1:11" x14ac:dyDescent="0.3">
      <c r="A1087">
        <v>1086</v>
      </c>
      <c r="B1087" t="s">
        <v>4700</v>
      </c>
      <c r="C1087" t="s">
        <v>4701</v>
      </c>
      <c r="D1087" t="s">
        <v>4493</v>
      </c>
      <c r="E1087" t="s">
        <v>1189</v>
      </c>
      <c r="F1087">
        <v>30</v>
      </c>
      <c r="G1087" t="s">
        <v>4702</v>
      </c>
      <c r="H1087" t="s">
        <v>92</v>
      </c>
      <c r="I1087" s="10">
        <v>40475</v>
      </c>
      <c r="J1087">
        <v>21</v>
      </c>
      <c r="K1087" t="s">
        <v>1007</v>
      </c>
    </row>
    <row r="1088" spans="1:11" x14ac:dyDescent="0.3">
      <c r="A1088">
        <v>1087</v>
      </c>
      <c r="B1088" t="s">
        <v>4703</v>
      </c>
      <c r="C1088" t="s">
        <v>4704</v>
      </c>
      <c r="D1088" t="s">
        <v>4493</v>
      </c>
      <c r="E1088" t="s">
        <v>1189</v>
      </c>
      <c r="F1088">
        <v>90</v>
      </c>
      <c r="G1088" t="s">
        <v>4705</v>
      </c>
      <c r="H1088" t="s">
        <v>249</v>
      </c>
      <c r="I1088" s="10">
        <v>40263</v>
      </c>
      <c r="J1088">
        <v>16</v>
      </c>
      <c r="K1088" t="s">
        <v>1772</v>
      </c>
    </row>
    <row r="1089" spans="1:11" x14ac:dyDescent="0.3">
      <c r="A1089">
        <v>1088</v>
      </c>
      <c r="B1089" t="s">
        <v>1855</v>
      </c>
      <c r="C1089" t="s">
        <v>4706</v>
      </c>
      <c r="D1089" t="s">
        <v>4493</v>
      </c>
      <c r="E1089" t="s">
        <v>1189</v>
      </c>
      <c r="F1089">
        <v>30</v>
      </c>
      <c r="G1089" t="s">
        <v>4707</v>
      </c>
      <c r="H1089" t="s">
        <v>853</v>
      </c>
      <c r="I1089" s="10">
        <v>39916</v>
      </c>
      <c r="J1089">
        <v>9</v>
      </c>
      <c r="K1089" t="s">
        <v>1673</v>
      </c>
    </row>
    <row r="1090" spans="1:11" x14ac:dyDescent="0.3">
      <c r="A1090">
        <v>1089</v>
      </c>
      <c r="B1090" t="s">
        <v>4708</v>
      </c>
      <c r="C1090" t="s">
        <v>3985</v>
      </c>
      <c r="D1090" t="s">
        <v>4493</v>
      </c>
      <c r="E1090" t="s">
        <v>1189</v>
      </c>
      <c r="F1090">
        <v>30</v>
      </c>
      <c r="G1090" t="s">
        <v>2647</v>
      </c>
      <c r="H1090" t="s">
        <v>136</v>
      </c>
      <c r="I1090" s="10">
        <v>40457</v>
      </c>
      <c r="J1090">
        <v>67</v>
      </c>
      <c r="K1090" t="s">
        <v>1007</v>
      </c>
    </row>
    <row r="1091" spans="1:11" x14ac:dyDescent="0.3">
      <c r="A1091">
        <v>1090</v>
      </c>
      <c r="B1091" t="s">
        <v>4709</v>
      </c>
      <c r="C1091" t="s">
        <v>4710</v>
      </c>
      <c r="D1091" t="s">
        <v>4493</v>
      </c>
      <c r="E1091" t="s">
        <v>1189</v>
      </c>
      <c r="F1091">
        <v>90</v>
      </c>
      <c r="G1091" t="s">
        <v>4711</v>
      </c>
      <c r="H1091" t="s">
        <v>678</v>
      </c>
      <c r="I1091" s="10">
        <v>39763</v>
      </c>
      <c r="J1091">
        <v>55</v>
      </c>
      <c r="K1091" t="s">
        <v>1692</v>
      </c>
    </row>
    <row r="1092" spans="1:11" x14ac:dyDescent="0.3">
      <c r="A1092">
        <v>1091</v>
      </c>
      <c r="B1092" t="s">
        <v>4712</v>
      </c>
      <c r="C1092" t="s">
        <v>4558</v>
      </c>
      <c r="D1092" t="s">
        <v>4493</v>
      </c>
      <c r="E1092" t="s">
        <v>1189</v>
      </c>
      <c r="F1092">
        <v>60</v>
      </c>
      <c r="G1092" t="s">
        <v>4713</v>
      </c>
      <c r="H1092" t="s">
        <v>98</v>
      </c>
      <c r="I1092" s="10">
        <v>40407</v>
      </c>
      <c r="J1092">
        <v>29</v>
      </c>
      <c r="K1092" t="s">
        <v>851</v>
      </c>
    </row>
    <row r="1093" spans="1:11" x14ac:dyDescent="0.3">
      <c r="A1093">
        <v>1092</v>
      </c>
      <c r="B1093" t="s">
        <v>4714</v>
      </c>
      <c r="C1093" t="s">
        <v>4715</v>
      </c>
      <c r="D1093" t="s">
        <v>4493</v>
      </c>
      <c r="E1093" t="s">
        <v>1189</v>
      </c>
      <c r="F1093">
        <v>30</v>
      </c>
      <c r="G1093" t="s">
        <v>4716</v>
      </c>
      <c r="H1093" t="s">
        <v>936</v>
      </c>
      <c r="I1093" s="10">
        <v>39463</v>
      </c>
      <c r="J1093">
        <v>82</v>
      </c>
      <c r="K1093" t="s">
        <v>1772</v>
      </c>
    </row>
    <row r="1094" spans="1:11" x14ac:dyDescent="0.3">
      <c r="A1094">
        <v>1093</v>
      </c>
      <c r="B1094" t="s">
        <v>4717</v>
      </c>
      <c r="C1094" t="s">
        <v>1809</v>
      </c>
      <c r="D1094" t="s">
        <v>4493</v>
      </c>
      <c r="E1094" t="s">
        <v>1189</v>
      </c>
      <c r="F1094">
        <v>30</v>
      </c>
      <c r="G1094" t="s">
        <v>4718</v>
      </c>
      <c r="H1094" t="s">
        <v>2906</v>
      </c>
      <c r="I1094" s="10">
        <v>39711</v>
      </c>
      <c r="J1094">
        <v>29</v>
      </c>
      <c r="K1094" t="s">
        <v>1772</v>
      </c>
    </row>
    <row r="1095" spans="1:11" x14ac:dyDescent="0.3">
      <c r="A1095">
        <v>1094</v>
      </c>
      <c r="B1095" t="s">
        <v>4719</v>
      </c>
      <c r="C1095" t="s">
        <v>4720</v>
      </c>
      <c r="D1095" t="s">
        <v>4493</v>
      </c>
      <c r="E1095" t="s">
        <v>1189</v>
      </c>
      <c r="F1095">
        <v>30</v>
      </c>
      <c r="G1095" t="s">
        <v>4721</v>
      </c>
      <c r="H1095" t="s">
        <v>2010</v>
      </c>
      <c r="I1095" s="10">
        <v>39733</v>
      </c>
      <c r="J1095">
        <v>61</v>
      </c>
      <c r="K1095" t="s">
        <v>1677</v>
      </c>
    </row>
    <row r="1096" spans="1:11" x14ac:dyDescent="0.3">
      <c r="A1096">
        <v>1095</v>
      </c>
      <c r="B1096" t="s">
        <v>4722</v>
      </c>
      <c r="C1096" t="s">
        <v>4723</v>
      </c>
      <c r="D1096" t="s">
        <v>4493</v>
      </c>
      <c r="E1096" t="s">
        <v>1189</v>
      </c>
      <c r="F1096">
        <v>30</v>
      </c>
      <c r="G1096" t="s">
        <v>4724</v>
      </c>
      <c r="H1096" t="s">
        <v>3800</v>
      </c>
      <c r="I1096" s="10">
        <v>39571</v>
      </c>
      <c r="J1096">
        <v>56</v>
      </c>
      <c r="K1096" t="s">
        <v>1707</v>
      </c>
    </row>
    <row r="1097" spans="1:11" x14ac:dyDescent="0.3">
      <c r="A1097">
        <v>1096</v>
      </c>
      <c r="B1097" t="s">
        <v>4725</v>
      </c>
      <c r="C1097" t="s">
        <v>4726</v>
      </c>
      <c r="D1097" t="s">
        <v>4493</v>
      </c>
      <c r="E1097" t="s">
        <v>1189</v>
      </c>
      <c r="F1097">
        <v>90</v>
      </c>
      <c r="G1097" t="s">
        <v>4727</v>
      </c>
      <c r="H1097" t="s">
        <v>633</v>
      </c>
      <c r="I1097" s="10">
        <v>39737</v>
      </c>
      <c r="J1097">
        <v>90</v>
      </c>
      <c r="K1097" t="s">
        <v>1696</v>
      </c>
    </row>
    <row r="1098" spans="1:11" x14ac:dyDescent="0.3">
      <c r="A1098">
        <v>1097</v>
      </c>
      <c r="B1098" t="s">
        <v>4728</v>
      </c>
      <c r="C1098" t="s">
        <v>4729</v>
      </c>
      <c r="D1098" t="s">
        <v>4493</v>
      </c>
      <c r="E1098" t="s">
        <v>1189</v>
      </c>
      <c r="F1098">
        <v>60</v>
      </c>
      <c r="G1098" t="s">
        <v>4730</v>
      </c>
      <c r="H1098" t="s">
        <v>2555</v>
      </c>
      <c r="I1098" s="10">
        <v>40105</v>
      </c>
      <c r="J1098">
        <v>97</v>
      </c>
      <c r="K1098" t="s">
        <v>1007</v>
      </c>
    </row>
    <row r="1099" spans="1:11" x14ac:dyDescent="0.3">
      <c r="A1099">
        <v>1098</v>
      </c>
      <c r="B1099" t="s">
        <v>4731</v>
      </c>
      <c r="C1099" t="s">
        <v>1774</v>
      </c>
      <c r="D1099" t="s">
        <v>4493</v>
      </c>
      <c r="E1099" t="s">
        <v>1189</v>
      </c>
      <c r="F1099">
        <v>90</v>
      </c>
      <c r="G1099" t="s">
        <v>4732</v>
      </c>
      <c r="H1099" t="s">
        <v>356</v>
      </c>
      <c r="I1099" s="10">
        <v>40017</v>
      </c>
      <c r="J1099">
        <v>89</v>
      </c>
      <c r="K1099" t="s">
        <v>1707</v>
      </c>
    </row>
    <row r="1100" spans="1:11" x14ac:dyDescent="0.3">
      <c r="A1100">
        <v>1099</v>
      </c>
      <c r="B1100" t="s">
        <v>4733</v>
      </c>
      <c r="C1100" t="s">
        <v>4734</v>
      </c>
      <c r="D1100" t="s">
        <v>4493</v>
      </c>
      <c r="E1100" t="s">
        <v>1189</v>
      </c>
      <c r="F1100">
        <v>30</v>
      </c>
      <c r="G1100" t="s">
        <v>4735</v>
      </c>
      <c r="H1100" t="s">
        <v>3185</v>
      </c>
      <c r="I1100" s="10">
        <v>40130</v>
      </c>
      <c r="J1100">
        <v>96</v>
      </c>
      <c r="K1100" t="s">
        <v>1677</v>
      </c>
    </row>
    <row r="1101" spans="1:11" x14ac:dyDescent="0.3">
      <c r="A1101">
        <v>1100</v>
      </c>
      <c r="B1101" t="s">
        <v>4736</v>
      </c>
      <c r="C1101" t="s">
        <v>4737</v>
      </c>
      <c r="D1101" t="s">
        <v>4493</v>
      </c>
      <c r="E1101" t="s">
        <v>1189</v>
      </c>
      <c r="F1101">
        <v>90</v>
      </c>
      <c r="G1101" t="s">
        <v>4738</v>
      </c>
      <c r="H1101" t="s">
        <v>2516</v>
      </c>
      <c r="I1101" s="10">
        <v>40209</v>
      </c>
      <c r="J1101">
        <v>27</v>
      </c>
      <c r="K1101" t="s">
        <v>1673</v>
      </c>
    </row>
    <row r="1102" spans="1:11" x14ac:dyDescent="0.3">
      <c r="A1102">
        <v>1101</v>
      </c>
      <c r="B1102" t="s">
        <v>4617</v>
      </c>
      <c r="C1102" t="s">
        <v>2760</v>
      </c>
      <c r="D1102" t="s">
        <v>4493</v>
      </c>
      <c r="E1102" t="s">
        <v>1189</v>
      </c>
      <c r="F1102">
        <v>30</v>
      </c>
      <c r="G1102" t="s">
        <v>4739</v>
      </c>
      <c r="H1102" t="s">
        <v>743</v>
      </c>
      <c r="I1102" s="10">
        <v>40496</v>
      </c>
      <c r="J1102">
        <v>38</v>
      </c>
      <c r="K1102" t="s">
        <v>1772</v>
      </c>
    </row>
    <row r="1103" spans="1:11" x14ac:dyDescent="0.3">
      <c r="A1103">
        <v>1102</v>
      </c>
      <c r="B1103" t="s">
        <v>4740</v>
      </c>
      <c r="C1103" t="s">
        <v>2849</v>
      </c>
      <c r="D1103" t="s">
        <v>4493</v>
      </c>
      <c r="E1103" t="s">
        <v>1189</v>
      </c>
      <c r="F1103">
        <v>60</v>
      </c>
      <c r="G1103" t="s">
        <v>4741</v>
      </c>
      <c r="H1103" t="s">
        <v>1462</v>
      </c>
      <c r="I1103" s="10">
        <v>40334</v>
      </c>
      <c r="J1103">
        <v>66</v>
      </c>
      <c r="K1103" t="s">
        <v>1700</v>
      </c>
    </row>
    <row r="1104" spans="1:11" x14ac:dyDescent="0.3">
      <c r="A1104">
        <v>1103</v>
      </c>
      <c r="B1104" t="s">
        <v>4742</v>
      </c>
      <c r="C1104" t="s">
        <v>2466</v>
      </c>
      <c r="D1104" t="s">
        <v>4493</v>
      </c>
      <c r="E1104" t="s">
        <v>1189</v>
      </c>
      <c r="F1104">
        <v>30</v>
      </c>
      <c r="G1104" t="s">
        <v>4743</v>
      </c>
      <c r="H1104" t="s">
        <v>4744</v>
      </c>
      <c r="I1104" s="10">
        <v>40029</v>
      </c>
      <c r="J1104">
        <v>63</v>
      </c>
      <c r="K1104" t="s">
        <v>1007</v>
      </c>
    </row>
    <row r="1105" spans="1:11" x14ac:dyDescent="0.3">
      <c r="A1105">
        <v>1104</v>
      </c>
      <c r="B1105" t="s">
        <v>4745</v>
      </c>
      <c r="C1105" t="s">
        <v>4746</v>
      </c>
      <c r="D1105" t="s">
        <v>1946</v>
      </c>
      <c r="E1105" t="s">
        <v>1189</v>
      </c>
      <c r="F1105">
        <v>30</v>
      </c>
      <c r="G1105" t="s">
        <v>4747</v>
      </c>
      <c r="H1105" t="s">
        <v>4748</v>
      </c>
      <c r="I1105" s="10">
        <v>40161</v>
      </c>
      <c r="J1105">
        <v>39</v>
      </c>
      <c r="K1105" t="s">
        <v>1692</v>
      </c>
    </row>
    <row r="1106" spans="1:11" x14ac:dyDescent="0.3">
      <c r="A1106">
        <v>1105</v>
      </c>
      <c r="B1106" t="s">
        <v>4749</v>
      </c>
      <c r="C1106" t="s">
        <v>4750</v>
      </c>
      <c r="D1106" t="s">
        <v>4493</v>
      </c>
      <c r="E1106" t="s">
        <v>1189</v>
      </c>
      <c r="F1106">
        <v>60</v>
      </c>
      <c r="G1106" t="s">
        <v>4751</v>
      </c>
      <c r="H1106" t="s">
        <v>1199</v>
      </c>
      <c r="I1106" s="10">
        <v>40514</v>
      </c>
      <c r="J1106">
        <v>100</v>
      </c>
      <c r="K1106" t="s">
        <v>1700</v>
      </c>
    </row>
    <row r="1107" spans="1:11" x14ac:dyDescent="0.3">
      <c r="A1107">
        <v>1106</v>
      </c>
      <c r="B1107" t="s">
        <v>4752</v>
      </c>
      <c r="C1107" t="s">
        <v>4753</v>
      </c>
      <c r="D1107" t="s">
        <v>4493</v>
      </c>
      <c r="E1107" t="s">
        <v>1189</v>
      </c>
      <c r="F1107">
        <v>90</v>
      </c>
      <c r="G1107" t="s">
        <v>4754</v>
      </c>
      <c r="H1107" t="s">
        <v>228</v>
      </c>
      <c r="I1107" s="10">
        <v>39942</v>
      </c>
      <c r="J1107">
        <v>44</v>
      </c>
      <c r="K1107" t="s">
        <v>1700</v>
      </c>
    </row>
    <row r="1108" spans="1:11" x14ac:dyDescent="0.3">
      <c r="A1108">
        <v>1107</v>
      </c>
      <c r="B1108" t="s">
        <v>4755</v>
      </c>
      <c r="C1108" t="s">
        <v>2876</v>
      </c>
      <c r="D1108" t="s">
        <v>4493</v>
      </c>
      <c r="E1108" t="s">
        <v>1189</v>
      </c>
      <c r="F1108">
        <v>60</v>
      </c>
      <c r="G1108" t="s">
        <v>4756</v>
      </c>
      <c r="H1108" t="s">
        <v>440</v>
      </c>
      <c r="I1108" s="10">
        <v>39897</v>
      </c>
      <c r="J1108">
        <v>33</v>
      </c>
      <c r="K1108" t="s">
        <v>851</v>
      </c>
    </row>
    <row r="1109" spans="1:11" x14ac:dyDescent="0.3">
      <c r="A1109">
        <v>1108</v>
      </c>
      <c r="B1109" t="s">
        <v>4757</v>
      </c>
      <c r="C1109" t="s">
        <v>4758</v>
      </c>
      <c r="D1109" t="s">
        <v>4493</v>
      </c>
      <c r="E1109" t="s">
        <v>1189</v>
      </c>
      <c r="F1109">
        <v>30</v>
      </c>
      <c r="G1109" t="s">
        <v>4759</v>
      </c>
      <c r="H1109" t="s">
        <v>124</v>
      </c>
      <c r="I1109" s="10">
        <v>40330</v>
      </c>
      <c r="J1109">
        <v>73</v>
      </c>
      <c r="K1109" t="s">
        <v>1692</v>
      </c>
    </row>
    <row r="1110" spans="1:11" x14ac:dyDescent="0.3">
      <c r="A1110">
        <v>1109</v>
      </c>
      <c r="B1110" t="s">
        <v>4760</v>
      </c>
      <c r="C1110" t="s">
        <v>3340</v>
      </c>
      <c r="D1110" t="s">
        <v>4493</v>
      </c>
      <c r="E1110" t="s">
        <v>1189</v>
      </c>
      <c r="F1110">
        <v>60</v>
      </c>
      <c r="G1110" t="s">
        <v>4761</v>
      </c>
      <c r="H1110" t="s">
        <v>376</v>
      </c>
      <c r="I1110" s="10">
        <v>40009</v>
      </c>
      <c r="J1110">
        <v>77</v>
      </c>
      <c r="K1110" t="s">
        <v>1696</v>
      </c>
    </row>
    <row r="1111" spans="1:11" x14ac:dyDescent="0.3">
      <c r="A1111">
        <v>1110</v>
      </c>
      <c r="B1111" t="s">
        <v>4762</v>
      </c>
      <c r="C1111" t="s">
        <v>4763</v>
      </c>
      <c r="D1111" t="s">
        <v>4493</v>
      </c>
      <c r="E1111" t="s">
        <v>1189</v>
      </c>
      <c r="F1111">
        <v>90</v>
      </c>
      <c r="G1111" t="s">
        <v>4764</v>
      </c>
      <c r="H1111" t="s">
        <v>166</v>
      </c>
      <c r="I1111" s="10">
        <v>40374</v>
      </c>
      <c r="J1111">
        <v>55</v>
      </c>
      <c r="K1111" t="s">
        <v>1721</v>
      </c>
    </row>
    <row r="1112" spans="1:11" x14ac:dyDescent="0.3">
      <c r="A1112">
        <v>1111</v>
      </c>
      <c r="B1112" t="s">
        <v>4765</v>
      </c>
      <c r="C1112" t="s">
        <v>4611</v>
      </c>
      <c r="D1112" t="s">
        <v>4493</v>
      </c>
      <c r="E1112" t="s">
        <v>1189</v>
      </c>
      <c r="F1112">
        <v>30</v>
      </c>
      <c r="G1112" t="s">
        <v>4766</v>
      </c>
      <c r="H1112" t="s">
        <v>366</v>
      </c>
      <c r="I1112" s="10">
        <v>40314</v>
      </c>
      <c r="J1112">
        <v>98</v>
      </c>
      <c r="K1112" t="s">
        <v>1700</v>
      </c>
    </row>
    <row r="1113" spans="1:11" x14ac:dyDescent="0.3">
      <c r="A1113">
        <v>1112</v>
      </c>
      <c r="B1113" t="s">
        <v>4532</v>
      </c>
      <c r="C1113" t="s">
        <v>2460</v>
      </c>
      <c r="D1113" t="s">
        <v>4493</v>
      </c>
      <c r="E1113" t="s">
        <v>1189</v>
      </c>
      <c r="F1113">
        <v>90</v>
      </c>
      <c r="G1113" t="s">
        <v>4767</v>
      </c>
      <c r="H1113" t="s">
        <v>4768</v>
      </c>
      <c r="I1113" s="10">
        <v>40172</v>
      </c>
      <c r="J1113">
        <v>31</v>
      </c>
      <c r="K1113" t="s">
        <v>1696</v>
      </c>
    </row>
    <row r="1114" spans="1:11" x14ac:dyDescent="0.3">
      <c r="A1114">
        <v>1113</v>
      </c>
      <c r="B1114" t="s">
        <v>3331</v>
      </c>
      <c r="C1114" t="s">
        <v>4502</v>
      </c>
      <c r="D1114" t="s">
        <v>4493</v>
      </c>
      <c r="E1114" t="s">
        <v>1189</v>
      </c>
      <c r="F1114">
        <v>90</v>
      </c>
      <c r="G1114" t="s">
        <v>4769</v>
      </c>
      <c r="H1114" t="s">
        <v>250</v>
      </c>
      <c r="I1114" s="10">
        <v>39605</v>
      </c>
      <c r="J1114">
        <v>46</v>
      </c>
      <c r="K1114" t="s">
        <v>1707</v>
      </c>
    </row>
    <row r="1115" spans="1:11" x14ac:dyDescent="0.3">
      <c r="A1115">
        <v>1114</v>
      </c>
      <c r="B1115" t="s">
        <v>4617</v>
      </c>
      <c r="C1115" t="s">
        <v>4770</v>
      </c>
      <c r="D1115" t="s">
        <v>4493</v>
      </c>
      <c r="E1115" t="s">
        <v>1189</v>
      </c>
      <c r="F1115">
        <v>30</v>
      </c>
      <c r="G1115" t="s">
        <v>4771</v>
      </c>
      <c r="H1115" t="s">
        <v>557</v>
      </c>
      <c r="I1115" s="10">
        <v>40511</v>
      </c>
      <c r="J1115">
        <v>55</v>
      </c>
      <c r="K1115" t="s">
        <v>1707</v>
      </c>
    </row>
    <row r="1116" spans="1:11" x14ac:dyDescent="0.3">
      <c r="A1116">
        <v>1115</v>
      </c>
      <c r="B1116" t="s">
        <v>4772</v>
      </c>
      <c r="C1116" t="s">
        <v>4630</v>
      </c>
      <c r="D1116" t="s">
        <v>4493</v>
      </c>
      <c r="E1116" t="s">
        <v>1189</v>
      </c>
      <c r="F1116">
        <v>30</v>
      </c>
      <c r="G1116" t="s">
        <v>4773</v>
      </c>
      <c r="H1116" t="s">
        <v>1233</v>
      </c>
      <c r="I1116" s="10">
        <v>40165</v>
      </c>
      <c r="J1116">
        <v>14</v>
      </c>
      <c r="K1116" t="s">
        <v>1692</v>
      </c>
    </row>
    <row r="1117" spans="1:11" x14ac:dyDescent="0.3">
      <c r="A1117">
        <v>1116</v>
      </c>
      <c r="B1117" t="s">
        <v>4774</v>
      </c>
      <c r="C1117" t="s">
        <v>4775</v>
      </c>
      <c r="D1117" t="s">
        <v>4493</v>
      </c>
      <c r="E1117" t="s">
        <v>1189</v>
      </c>
      <c r="F1117">
        <v>30</v>
      </c>
      <c r="G1117" t="s">
        <v>4776</v>
      </c>
      <c r="H1117" t="s">
        <v>2661</v>
      </c>
      <c r="I1117" s="10">
        <v>39497</v>
      </c>
      <c r="J1117">
        <v>13</v>
      </c>
      <c r="K1117" t="s">
        <v>1721</v>
      </c>
    </row>
    <row r="1118" spans="1:11" x14ac:dyDescent="0.3">
      <c r="A1118">
        <v>1117</v>
      </c>
      <c r="B1118" t="s">
        <v>3251</v>
      </c>
      <c r="C1118" t="s">
        <v>4777</v>
      </c>
      <c r="D1118" t="s">
        <v>4493</v>
      </c>
      <c r="E1118" t="s">
        <v>1189</v>
      </c>
      <c r="F1118">
        <v>30</v>
      </c>
      <c r="G1118" t="s">
        <v>4778</v>
      </c>
      <c r="H1118" t="s">
        <v>474</v>
      </c>
      <c r="I1118" s="10">
        <v>40147</v>
      </c>
      <c r="J1118">
        <v>27</v>
      </c>
      <c r="K1118" t="s">
        <v>1700</v>
      </c>
    </row>
    <row r="1119" spans="1:11" x14ac:dyDescent="0.3">
      <c r="A1119">
        <v>1118</v>
      </c>
      <c r="B1119" t="s">
        <v>3266</v>
      </c>
      <c r="C1119" t="s">
        <v>4779</v>
      </c>
      <c r="D1119" t="s">
        <v>4493</v>
      </c>
      <c r="E1119" t="s">
        <v>1189</v>
      </c>
      <c r="F1119">
        <v>30</v>
      </c>
      <c r="G1119" t="s">
        <v>4780</v>
      </c>
      <c r="H1119" t="s">
        <v>2671</v>
      </c>
      <c r="I1119" s="10">
        <v>40413</v>
      </c>
      <c r="J1119">
        <v>76</v>
      </c>
      <c r="K1119" t="s">
        <v>1707</v>
      </c>
    </row>
    <row r="1120" spans="1:11" x14ac:dyDescent="0.3">
      <c r="A1120">
        <v>1119</v>
      </c>
      <c r="B1120" t="s">
        <v>2025</v>
      </c>
      <c r="C1120" t="s">
        <v>4781</v>
      </c>
      <c r="D1120" t="s">
        <v>4493</v>
      </c>
      <c r="E1120" t="s">
        <v>1189</v>
      </c>
      <c r="F1120">
        <v>60</v>
      </c>
      <c r="G1120" t="s">
        <v>4782</v>
      </c>
      <c r="H1120" t="s">
        <v>4783</v>
      </c>
      <c r="I1120" s="10">
        <v>40474</v>
      </c>
      <c r="J1120">
        <v>49</v>
      </c>
      <c r="K1120" t="s">
        <v>1707</v>
      </c>
    </row>
    <row r="1121" spans="1:11" x14ac:dyDescent="0.3">
      <c r="A1121">
        <v>1120</v>
      </c>
      <c r="B1121" t="s">
        <v>4784</v>
      </c>
      <c r="C1121" t="s">
        <v>4785</v>
      </c>
      <c r="D1121" t="s">
        <v>4493</v>
      </c>
      <c r="E1121" t="s">
        <v>1189</v>
      </c>
      <c r="F1121">
        <v>60</v>
      </c>
      <c r="G1121" t="s">
        <v>4786</v>
      </c>
      <c r="H1121" t="s">
        <v>1437</v>
      </c>
      <c r="I1121" s="10">
        <v>40125</v>
      </c>
      <c r="J1121">
        <v>71</v>
      </c>
      <c r="K1121" t="s">
        <v>1696</v>
      </c>
    </row>
    <row r="1122" spans="1:11" x14ac:dyDescent="0.3">
      <c r="A1122">
        <v>1121</v>
      </c>
      <c r="B1122" t="s">
        <v>3386</v>
      </c>
      <c r="C1122" t="s">
        <v>4787</v>
      </c>
      <c r="D1122" t="s">
        <v>4493</v>
      </c>
      <c r="E1122" t="s">
        <v>1189</v>
      </c>
      <c r="F1122">
        <v>30</v>
      </c>
      <c r="G1122" t="s">
        <v>2188</v>
      </c>
      <c r="H1122" t="s">
        <v>4112</v>
      </c>
      <c r="I1122" s="10">
        <v>39962</v>
      </c>
      <c r="J1122">
        <v>26</v>
      </c>
      <c r="K1122" t="s">
        <v>1700</v>
      </c>
    </row>
    <row r="1123" spans="1:11" x14ac:dyDescent="0.3">
      <c r="A1123">
        <v>1122</v>
      </c>
      <c r="B1123" t="s">
        <v>4788</v>
      </c>
      <c r="C1123" t="s">
        <v>1900</v>
      </c>
      <c r="D1123" t="s">
        <v>4493</v>
      </c>
      <c r="E1123" t="s">
        <v>1189</v>
      </c>
      <c r="F1123">
        <v>30</v>
      </c>
      <c r="G1123" t="s">
        <v>4789</v>
      </c>
      <c r="H1123" t="s">
        <v>682</v>
      </c>
      <c r="I1123" s="10">
        <v>39681</v>
      </c>
      <c r="J1123">
        <v>79</v>
      </c>
      <c r="K1123" t="s">
        <v>1700</v>
      </c>
    </row>
    <row r="1124" spans="1:11" x14ac:dyDescent="0.3">
      <c r="A1124">
        <v>1123</v>
      </c>
      <c r="B1124" t="s">
        <v>3606</v>
      </c>
      <c r="C1124" t="s">
        <v>3519</v>
      </c>
      <c r="D1124" t="s">
        <v>4493</v>
      </c>
      <c r="E1124" t="s">
        <v>1189</v>
      </c>
      <c r="F1124">
        <v>90</v>
      </c>
      <c r="G1124" t="s">
        <v>4790</v>
      </c>
      <c r="H1124" t="s">
        <v>4791</v>
      </c>
      <c r="I1124" s="10">
        <v>39475</v>
      </c>
      <c r="J1124">
        <v>38</v>
      </c>
      <c r="K1124" t="s">
        <v>1700</v>
      </c>
    </row>
    <row r="1125" spans="1:11" x14ac:dyDescent="0.3">
      <c r="A1125">
        <v>1124</v>
      </c>
      <c r="B1125" t="s">
        <v>2308</v>
      </c>
      <c r="C1125" t="s">
        <v>4033</v>
      </c>
      <c r="D1125" t="s">
        <v>4493</v>
      </c>
      <c r="E1125" t="s">
        <v>1189</v>
      </c>
      <c r="F1125">
        <v>90</v>
      </c>
      <c r="G1125" t="s">
        <v>4792</v>
      </c>
      <c r="H1125" t="s">
        <v>2013</v>
      </c>
      <c r="I1125" s="10">
        <v>39846</v>
      </c>
      <c r="J1125">
        <v>60</v>
      </c>
      <c r="K1125" t="s">
        <v>1673</v>
      </c>
    </row>
    <row r="1126" spans="1:11" x14ac:dyDescent="0.3">
      <c r="A1126">
        <v>1125</v>
      </c>
      <c r="B1126" t="s">
        <v>4793</v>
      </c>
      <c r="C1126" t="s">
        <v>4794</v>
      </c>
      <c r="D1126" t="s">
        <v>4493</v>
      </c>
      <c r="E1126" t="s">
        <v>1189</v>
      </c>
      <c r="F1126">
        <v>30</v>
      </c>
      <c r="G1126" t="s">
        <v>4795</v>
      </c>
      <c r="H1126" t="s">
        <v>706</v>
      </c>
      <c r="I1126" s="10">
        <v>39792</v>
      </c>
      <c r="J1126">
        <v>91</v>
      </c>
      <c r="K1126" t="s">
        <v>1700</v>
      </c>
    </row>
    <row r="1127" spans="1:11" x14ac:dyDescent="0.3">
      <c r="A1127">
        <v>1126</v>
      </c>
      <c r="B1127" t="s">
        <v>4796</v>
      </c>
      <c r="C1127" t="s">
        <v>3477</v>
      </c>
      <c r="D1127" t="s">
        <v>4493</v>
      </c>
      <c r="E1127" t="s">
        <v>1189</v>
      </c>
      <c r="F1127">
        <v>30</v>
      </c>
      <c r="G1127" t="s">
        <v>4797</v>
      </c>
      <c r="H1127" t="s">
        <v>138</v>
      </c>
      <c r="I1127" s="10">
        <v>40191</v>
      </c>
      <c r="J1127">
        <v>99</v>
      </c>
      <c r="K1127" t="s">
        <v>1696</v>
      </c>
    </row>
    <row r="1128" spans="1:11" x14ac:dyDescent="0.3">
      <c r="A1128">
        <v>1127</v>
      </c>
      <c r="B1128" t="s">
        <v>4798</v>
      </c>
      <c r="C1128" t="s">
        <v>1803</v>
      </c>
      <c r="D1128" t="s">
        <v>4493</v>
      </c>
      <c r="E1128" t="s">
        <v>1189</v>
      </c>
      <c r="F1128">
        <v>30</v>
      </c>
      <c r="G1128" t="s">
        <v>4799</v>
      </c>
      <c r="H1128" t="s">
        <v>4800</v>
      </c>
      <c r="I1128" s="10">
        <v>39734</v>
      </c>
      <c r="J1128">
        <v>28</v>
      </c>
      <c r="K1128" t="s">
        <v>1700</v>
      </c>
    </row>
    <row r="1129" spans="1:11" x14ac:dyDescent="0.3">
      <c r="A1129">
        <v>1128</v>
      </c>
      <c r="B1129" t="s">
        <v>4801</v>
      </c>
      <c r="C1129" t="s">
        <v>4802</v>
      </c>
      <c r="D1129" t="s">
        <v>4493</v>
      </c>
      <c r="E1129" t="s">
        <v>1189</v>
      </c>
      <c r="F1129">
        <v>60</v>
      </c>
      <c r="G1129" t="s">
        <v>4321</v>
      </c>
      <c r="H1129" t="s">
        <v>4803</v>
      </c>
      <c r="I1129" s="10">
        <v>39554</v>
      </c>
      <c r="J1129">
        <v>85</v>
      </c>
      <c r="K1129" t="s">
        <v>851</v>
      </c>
    </row>
    <row r="1130" spans="1:11" x14ac:dyDescent="0.3">
      <c r="A1130">
        <v>1129</v>
      </c>
      <c r="B1130" t="s">
        <v>4804</v>
      </c>
      <c r="C1130" t="s">
        <v>4805</v>
      </c>
      <c r="D1130" t="s">
        <v>4493</v>
      </c>
      <c r="E1130" t="s">
        <v>1189</v>
      </c>
      <c r="F1130">
        <v>30</v>
      </c>
      <c r="G1130" t="s">
        <v>4806</v>
      </c>
      <c r="H1130" t="s">
        <v>676</v>
      </c>
      <c r="I1130" s="10">
        <v>40055</v>
      </c>
      <c r="J1130">
        <v>59</v>
      </c>
      <c r="K1130" t="s">
        <v>1677</v>
      </c>
    </row>
    <row r="1131" spans="1:11" x14ac:dyDescent="0.3">
      <c r="A1131">
        <v>1130</v>
      </c>
      <c r="B1131" t="s">
        <v>3760</v>
      </c>
      <c r="C1131" t="s">
        <v>4807</v>
      </c>
      <c r="D1131" t="s">
        <v>4493</v>
      </c>
      <c r="E1131" t="s">
        <v>1189</v>
      </c>
      <c r="F1131">
        <v>90</v>
      </c>
      <c r="G1131" t="s">
        <v>4808</v>
      </c>
      <c r="H1131" t="s">
        <v>1066</v>
      </c>
      <c r="I1131" s="10">
        <v>40069</v>
      </c>
      <c r="J1131">
        <v>2</v>
      </c>
      <c r="K1131" t="s">
        <v>1007</v>
      </c>
    </row>
    <row r="1132" spans="1:11" x14ac:dyDescent="0.3">
      <c r="A1132">
        <v>1131</v>
      </c>
      <c r="B1132" t="s">
        <v>4809</v>
      </c>
      <c r="C1132" t="s">
        <v>4810</v>
      </c>
      <c r="D1132" t="s">
        <v>4493</v>
      </c>
      <c r="E1132" t="s">
        <v>1189</v>
      </c>
      <c r="F1132">
        <v>90</v>
      </c>
      <c r="G1132" t="s">
        <v>3805</v>
      </c>
      <c r="H1132" t="s">
        <v>206</v>
      </c>
      <c r="I1132" s="10">
        <v>39929</v>
      </c>
      <c r="J1132">
        <v>31</v>
      </c>
      <c r="K1132" t="s">
        <v>1692</v>
      </c>
    </row>
    <row r="1133" spans="1:11" x14ac:dyDescent="0.3">
      <c r="A1133">
        <v>1132</v>
      </c>
      <c r="B1133" t="s">
        <v>4811</v>
      </c>
      <c r="C1133" t="s">
        <v>4812</v>
      </c>
      <c r="D1133" t="s">
        <v>4493</v>
      </c>
      <c r="E1133" t="s">
        <v>1189</v>
      </c>
      <c r="F1133">
        <v>30</v>
      </c>
      <c r="G1133" t="s">
        <v>4813</v>
      </c>
      <c r="H1133" t="s">
        <v>385</v>
      </c>
      <c r="I1133" s="10">
        <v>40499</v>
      </c>
      <c r="J1133">
        <v>55</v>
      </c>
      <c r="K1133" t="s">
        <v>1007</v>
      </c>
    </row>
    <row r="1134" spans="1:11" x14ac:dyDescent="0.3">
      <c r="A1134">
        <v>1133</v>
      </c>
      <c r="B1134" t="s">
        <v>4814</v>
      </c>
      <c r="C1134" t="s">
        <v>1900</v>
      </c>
      <c r="D1134" t="s">
        <v>4493</v>
      </c>
      <c r="E1134" t="s">
        <v>1189</v>
      </c>
      <c r="F1134">
        <v>90</v>
      </c>
      <c r="G1134" t="s">
        <v>4815</v>
      </c>
      <c r="H1134" t="s">
        <v>1051</v>
      </c>
      <c r="I1134" s="10">
        <v>40293</v>
      </c>
      <c r="J1134">
        <v>4</v>
      </c>
      <c r="K1134" t="s">
        <v>1696</v>
      </c>
    </row>
    <row r="1135" spans="1:11" x14ac:dyDescent="0.3">
      <c r="A1135">
        <v>1134</v>
      </c>
      <c r="B1135" t="s">
        <v>4816</v>
      </c>
      <c r="C1135" t="s">
        <v>4817</v>
      </c>
      <c r="D1135" t="s">
        <v>4493</v>
      </c>
      <c r="E1135" t="s">
        <v>1189</v>
      </c>
      <c r="F1135">
        <v>30</v>
      </c>
      <c r="G1135" t="s">
        <v>4818</v>
      </c>
      <c r="H1135" t="s">
        <v>351</v>
      </c>
      <c r="I1135" s="10">
        <v>39719</v>
      </c>
      <c r="J1135">
        <v>23</v>
      </c>
      <c r="K1135" t="s">
        <v>1673</v>
      </c>
    </row>
    <row r="1136" spans="1:11" x14ac:dyDescent="0.3">
      <c r="A1136">
        <v>1135</v>
      </c>
      <c r="B1136" t="s">
        <v>4819</v>
      </c>
      <c r="C1136" t="s">
        <v>3303</v>
      </c>
      <c r="D1136" t="s">
        <v>4493</v>
      </c>
      <c r="E1136" t="s">
        <v>1189</v>
      </c>
      <c r="F1136">
        <v>30</v>
      </c>
      <c r="G1136" t="s">
        <v>4820</v>
      </c>
      <c r="H1136" t="s">
        <v>1371</v>
      </c>
      <c r="I1136" s="10">
        <v>39785</v>
      </c>
      <c r="J1136">
        <v>71</v>
      </c>
      <c r="K1136" t="s">
        <v>1700</v>
      </c>
    </row>
    <row r="1137" spans="1:11" x14ac:dyDescent="0.3">
      <c r="A1137">
        <v>1136</v>
      </c>
      <c r="B1137" t="s">
        <v>4821</v>
      </c>
      <c r="C1137" t="s">
        <v>4530</v>
      </c>
      <c r="D1137" t="s">
        <v>4493</v>
      </c>
      <c r="E1137" t="s">
        <v>1189</v>
      </c>
      <c r="F1137">
        <v>60</v>
      </c>
      <c r="G1137" t="s">
        <v>4822</v>
      </c>
      <c r="H1137" t="s">
        <v>4823</v>
      </c>
      <c r="I1137" s="10">
        <v>40458</v>
      </c>
      <c r="J1137">
        <v>27</v>
      </c>
      <c r="K1137" t="s">
        <v>1700</v>
      </c>
    </row>
    <row r="1138" spans="1:11" x14ac:dyDescent="0.3">
      <c r="A1138">
        <v>1137</v>
      </c>
      <c r="B1138" t="s">
        <v>4824</v>
      </c>
      <c r="C1138" t="s">
        <v>4825</v>
      </c>
      <c r="D1138" t="s">
        <v>4493</v>
      </c>
      <c r="E1138" t="s">
        <v>1189</v>
      </c>
      <c r="F1138">
        <v>90</v>
      </c>
      <c r="G1138" t="s">
        <v>4826</v>
      </c>
      <c r="H1138" t="s">
        <v>4335</v>
      </c>
      <c r="I1138" s="10">
        <v>39726</v>
      </c>
      <c r="J1138">
        <v>89</v>
      </c>
      <c r="K1138" t="s">
        <v>1696</v>
      </c>
    </row>
    <row r="1139" spans="1:11" x14ac:dyDescent="0.3">
      <c r="A1139">
        <v>1138</v>
      </c>
      <c r="B1139" t="s">
        <v>4580</v>
      </c>
      <c r="C1139" t="s">
        <v>4827</v>
      </c>
      <c r="D1139" t="s">
        <v>4493</v>
      </c>
      <c r="E1139" t="s">
        <v>1189</v>
      </c>
      <c r="F1139">
        <v>90</v>
      </c>
      <c r="G1139" t="s">
        <v>4828</v>
      </c>
      <c r="H1139" t="s">
        <v>1327</v>
      </c>
      <c r="I1139" s="10">
        <v>40179</v>
      </c>
      <c r="J1139">
        <v>31</v>
      </c>
      <c r="K1139" t="s">
        <v>1692</v>
      </c>
    </row>
    <row r="1140" spans="1:11" x14ac:dyDescent="0.3">
      <c r="A1140">
        <v>1139</v>
      </c>
      <c r="B1140" t="s">
        <v>4829</v>
      </c>
      <c r="C1140" t="s">
        <v>4830</v>
      </c>
      <c r="D1140" t="s">
        <v>4493</v>
      </c>
      <c r="E1140" t="s">
        <v>1189</v>
      </c>
      <c r="F1140">
        <v>60</v>
      </c>
      <c r="G1140" t="s">
        <v>4831</v>
      </c>
      <c r="H1140" t="s">
        <v>668</v>
      </c>
      <c r="I1140" s="10">
        <v>39520</v>
      </c>
      <c r="J1140">
        <v>41</v>
      </c>
      <c r="K1140" t="s">
        <v>1007</v>
      </c>
    </row>
    <row r="1141" spans="1:11" x14ac:dyDescent="0.3">
      <c r="A1141">
        <v>1140</v>
      </c>
      <c r="B1141" t="s">
        <v>3190</v>
      </c>
      <c r="C1141" t="s">
        <v>1767</v>
      </c>
      <c r="D1141" t="s">
        <v>4493</v>
      </c>
      <c r="E1141" t="s">
        <v>1189</v>
      </c>
      <c r="F1141">
        <v>90</v>
      </c>
      <c r="G1141" t="s">
        <v>4832</v>
      </c>
      <c r="H1141" t="s">
        <v>137</v>
      </c>
      <c r="I1141" s="10">
        <v>39757</v>
      </c>
      <c r="J1141">
        <v>63</v>
      </c>
      <c r="K1141" t="s">
        <v>1696</v>
      </c>
    </row>
    <row r="1142" spans="1:11" x14ac:dyDescent="0.3">
      <c r="A1142">
        <v>1141</v>
      </c>
      <c r="B1142" t="s">
        <v>4833</v>
      </c>
      <c r="C1142" t="s">
        <v>4834</v>
      </c>
      <c r="D1142" t="s">
        <v>4493</v>
      </c>
      <c r="E1142" t="s">
        <v>1189</v>
      </c>
      <c r="F1142">
        <v>60</v>
      </c>
      <c r="G1142" t="s">
        <v>4835</v>
      </c>
      <c r="H1142" t="s">
        <v>521</v>
      </c>
      <c r="I1142" s="10">
        <v>39985</v>
      </c>
      <c r="J1142">
        <v>19</v>
      </c>
      <c r="K1142" t="s">
        <v>1707</v>
      </c>
    </row>
    <row r="1143" spans="1:11" x14ac:dyDescent="0.3">
      <c r="A1143">
        <v>1142</v>
      </c>
      <c r="B1143" t="s">
        <v>4836</v>
      </c>
      <c r="C1143" t="s">
        <v>4006</v>
      </c>
      <c r="D1143" t="s">
        <v>4493</v>
      </c>
      <c r="E1143" t="s">
        <v>1189</v>
      </c>
      <c r="F1143">
        <v>30</v>
      </c>
      <c r="G1143" t="s">
        <v>4837</v>
      </c>
      <c r="H1143" t="s">
        <v>678</v>
      </c>
      <c r="I1143" s="10">
        <v>40381</v>
      </c>
      <c r="J1143">
        <v>67</v>
      </c>
      <c r="K1143" t="s">
        <v>1007</v>
      </c>
    </row>
    <row r="1144" spans="1:11" x14ac:dyDescent="0.3">
      <c r="A1144">
        <v>1143</v>
      </c>
      <c r="B1144" t="s">
        <v>4838</v>
      </c>
      <c r="C1144" t="s">
        <v>4839</v>
      </c>
      <c r="D1144" t="s">
        <v>4493</v>
      </c>
      <c r="E1144" t="s">
        <v>4651</v>
      </c>
      <c r="F1144">
        <v>60</v>
      </c>
      <c r="G1144" t="s">
        <v>4840</v>
      </c>
      <c r="H1144" t="s">
        <v>2412</v>
      </c>
      <c r="I1144" s="10">
        <v>40399</v>
      </c>
      <c r="J1144">
        <v>42</v>
      </c>
      <c r="K1144" t="s">
        <v>1707</v>
      </c>
    </row>
    <row r="1145" spans="1:11" x14ac:dyDescent="0.3">
      <c r="A1145">
        <v>1144</v>
      </c>
      <c r="B1145" t="s">
        <v>4520</v>
      </c>
      <c r="C1145" t="s">
        <v>3791</v>
      </c>
      <c r="D1145" t="s">
        <v>4493</v>
      </c>
      <c r="E1145" t="s">
        <v>1189</v>
      </c>
      <c r="F1145">
        <v>90</v>
      </c>
      <c r="G1145" t="s">
        <v>2396</v>
      </c>
      <c r="H1145" t="s">
        <v>86</v>
      </c>
      <c r="I1145" s="10">
        <v>39631</v>
      </c>
      <c r="J1145">
        <v>74</v>
      </c>
      <c r="K1145" t="s">
        <v>1700</v>
      </c>
    </row>
    <row r="1146" spans="1:11" x14ac:dyDescent="0.3">
      <c r="A1146">
        <v>1145</v>
      </c>
      <c r="B1146" t="s">
        <v>4345</v>
      </c>
      <c r="C1146" t="s">
        <v>4841</v>
      </c>
      <c r="D1146" t="s">
        <v>4493</v>
      </c>
      <c r="E1146" t="s">
        <v>1189</v>
      </c>
      <c r="F1146">
        <v>90</v>
      </c>
      <c r="G1146" t="s">
        <v>4842</v>
      </c>
      <c r="H1146" t="s">
        <v>4843</v>
      </c>
      <c r="I1146" s="10">
        <v>40187</v>
      </c>
      <c r="J1146">
        <v>84</v>
      </c>
      <c r="K1146" t="s">
        <v>1673</v>
      </c>
    </row>
    <row r="1147" spans="1:11" x14ac:dyDescent="0.3">
      <c r="A1147">
        <v>1146</v>
      </c>
      <c r="B1147" t="s">
        <v>39</v>
      </c>
      <c r="C1147" t="s">
        <v>1822</v>
      </c>
      <c r="D1147" t="s">
        <v>4493</v>
      </c>
      <c r="E1147" t="s">
        <v>1189</v>
      </c>
      <c r="F1147">
        <v>30</v>
      </c>
      <c r="G1147" t="s">
        <v>4844</v>
      </c>
      <c r="H1147" t="s">
        <v>148</v>
      </c>
      <c r="I1147" s="10">
        <v>39889</v>
      </c>
      <c r="J1147">
        <v>100</v>
      </c>
      <c r="K1147" t="s">
        <v>1700</v>
      </c>
    </row>
    <row r="1148" spans="1:11" x14ac:dyDescent="0.3">
      <c r="A1148">
        <v>1147</v>
      </c>
      <c r="B1148" t="s">
        <v>4845</v>
      </c>
      <c r="C1148" t="s">
        <v>4846</v>
      </c>
      <c r="D1148" t="s">
        <v>4493</v>
      </c>
      <c r="E1148" t="s">
        <v>1189</v>
      </c>
      <c r="F1148">
        <v>30</v>
      </c>
      <c r="G1148" t="s">
        <v>4847</v>
      </c>
      <c r="H1148" t="s">
        <v>2271</v>
      </c>
      <c r="I1148" s="10">
        <v>39800</v>
      </c>
      <c r="J1148">
        <v>43</v>
      </c>
      <c r="K1148" t="s">
        <v>1696</v>
      </c>
    </row>
    <row r="1149" spans="1:11" x14ac:dyDescent="0.3">
      <c r="A1149">
        <v>1148</v>
      </c>
      <c r="B1149" t="s">
        <v>4824</v>
      </c>
      <c r="C1149" t="s">
        <v>2182</v>
      </c>
      <c r="D1149" t="s">
        <v>4493</v>
      </c>
      <c r="E1149" t="s">
        <v>1189</v>
      </c>
      <c r="F1149">
        <v>30</v>
      </c>
      <c r="G1149" t="s">
        <v>4848</v>
      </c>
      <c r="H1149" t="s">
        <v>453</v>
      </c>
      <c r="I1149" s="10">
        <v>39482</v>
      </c>
      <c r="J1149">
        <v>74</v>
      </c>
      <c r="K1149" t="s">
        <v>1707</v>
      </c>
    </row>
    <row r="1150" spans="1:11" x14ac:dyDescent="0.3">
      <c r="A1150">
        <v>1149</v>
      </c>
      <c r="B1150" t="s">
        <v>4849</v>
      </c>
      <c r="C1150" t="s">
        <v>4775</v>
      </c>
      <c r="D1150" t="s">
        <v>4493</v>
      </c>
      <c r="E1150" t="s">
        <v>1189</v>
      </c>
      <c r="F1150">
        <v>30</v>
      </c>
      <c r="G1150" t="s">
        <v>4850</v>
      </c>
      <c r="H1150" t="s">
        <v>820</v>
      </c>
      <c r="I1150" s="10">
        <v>39669</v>
      </c>
      <c r="J1150">
        <v>18</v>
      </c>
      <c r="K1150" t="s">
        <v>1772</v>
      </c>
    </row>
    <row r="1151" spans="1:11" x14ac:dyDescent="0.3">
      <c r="A1151">
        <v>1150</v>
      </c>
      <c r="B1151" t="s">
        <v>4851</v>
      </c>
      <c r="C1151" t="s">
        <v>4852</v>
      </c>
      <c r="D1151" t="s">
        <v>4493</v>
      </c>
      <c r="E1151" t="s">
        <v>1189</v>
      </c>
      <c r="F1151">
        <v>30</v>
      </c>
      <c r="G1151" t="s">
        <v>4853</v>
      </c>
      <c r="H1151" t="s">
        <v>220</v>
      </c>
      <c r="I1151" s="10">
        <v>39449</v>
      </c>
      <c r="J1151">
        <v>78</v>
      </c>
      <c r="K1151" t="s">
        <v>1007</v>
      </c>
    </row>
    <row r="1152" spans="1:11" x14ac:dyDescent="0.3">
      <c r="A1152">
        <v>1151</v>
      </c>
      <c r="B1152" t="s">
        <v>4854</v>
      </c>
      <c r="C1152" t="s">
        <v>3955</v>
      </c>
      <c r="D1152" t="s">
        <v>4493</v>
      </c>
      <c r="E1152" t="s">
        <v>1189</v>
      </c>
      <c r="F1152">
        <v>90</v>
      </c>
      <c r="G1152" t="s">
        <v>4497</v>
      </c>
      <c r="H1152" t="s">
        <v>31</v>
      </c>
      <c r="I1152" s="10">
        <v>40528</v>
      </c>
      <c r="J1152">
        <v>27</v>
      </c>
      <c r="K1152" t="s">
        <v>1673</v>
      </c>
    </row>
    <row r="1153" spans="1:11" x14ac:dyDescent="0.3">
      <c r="A1153">
        <v>1152</v>
      </c>
      <c r="B1153" t="s">
        <v>4855</v>
      </c>
      <c r="C1153" t="s">
        <v>4856</v>
      </c>
      <c r="D1153" t="s">
        <v>4493</v>
      </c>
      <c r="E1153" t="s">
        <v>1189</v>
      </c>
      <c r="F1153">
        <v>30</v>
      </c>
      <c r="G1153" t="s">
        <v>4857</v>
      </c>
      <c r="H1153" t="s">
        <v>420</v>
      </c>
      <c r="I1153" s="10">
        <v>39620</v>
      </c>
      <c r="J1153">
        <v>29</v>
      </c>
      <c r="K1153" t="s">
        <v>1692</v>
      </c>
    </row>
    <row r="1154" spans="1:11" x14ac:dyDescent="0.3">
      <c r="A1154">
        <v>1153</v>
      </c>
      <c r="B1154" t="s">
        <v>3659</v>
      </c>
      <c r="C1154" t="s">
        <v>4858</v>
      </c>
      <c r="D1154" t="s">
        <v>4493</v>
      </c>
      <c r="E1154" t="s">
        <v>1189</v>
      </c>
      <c r="F1154">
        <v>30</v>
      </c>
      <c r="G1154" t="s">
        <v>4859</v>
      </c>
      <c r="H1154" t="s">
        <v>1621</v>
      </c>
      <c r="I1154" s="10">
        <v>39635</v>
      </c>
      <c r="J1154">
        <v>39</v>
      </c>
      <c r="K1154" t="s">
        <v>1700</v>
      </c>
    </row>
    <row r="1155" spans="1:11" x14ac:dyDescent="0.3">
      <c r="A1155">
        <v>1154</v>
      </c>
      <c r="B1155" t="s">
        <v>4575</v>
      </c>
      <c r="C1155" t="s">
        <v>4860</v>
      </c>
      <c r="D1155" t="s">
        <v>4493</v>
      </c>
      <c r="E1155" t="s">
        <v>1189</v>
      </c>
      <c r="F1155">
        <v>60</v>
      </c>
      <c r="G1155" t="s">
        <v>4861</v>
      </c>
      <c r="H1155" t="s">
        <v>1013</v>
      </c>
      <c r="I1155" s="10">
        <v>40443</v>
      </c>
      <c r="J1155">
        <v>71</v>
      </c>
      <c r="K1155" t="s">
        <v>1677</v>
      </c>
    </row>
    <row r="1156" spans="1:11" x14ac:dyDescent="0.3">
      <c r="A1156">
        <v>1155</v>
      </c>
      <c r="B1156" t="s">
        <v>4862</v>
      </c>
      <c r="C1156" t="s">
        <v>2879</v>
      </c>
      <c r="D1156" t="s">
        <v>4493</v>
      </c>
      <c r="E1156" t="s">
        <v>1189</v>
      </c>
      <c r="F1156">
        <v>60</v>
      </c>
      <c r="G1156" t="s">
        <v>4863</v>
      </c>
      <c r="H1156" t="s">
        <v>1422</v>
      </c>
      <c r="I1156" s="10">
        <v>40407</v>
      </c>
      <c r="J1156">
        <v>38</v>
      </c>
      <c r="K1156" t="s">
        <v>1772</v>
      </c>
    </row>
    <row r="1157" spans="1:11" x14ac:dyDescent="0.3">
      <c r="A1157">
        <v>1156</v>
      </c>
      <c r="B1157" t="s">
        <v>4864</v>
      </c>
      <c r="C1157" t="s">
        <v>4865</v>
      </c>
      <c r="D1157" t="s">
        <v>4493</v>
      </c>
      <c r="E1157" t="s">
        <v>1189</v>
      </c>
      <c r="F1157">
        <v>60</v>
      </c>
      <c r="G1157" t="s">
        <v>4866</v>
      </c>
      <c r="H1157" t="s">
        <v>4867</v>
      </c>
      <c r="I1157" s="10">
        <v>39618</v>
      </c>
      <c r="J1157">
        <v>5</v>
      </c>
      <c r="K1157" t="s">
        <v>1692</v>
      </c>
    </row>
    <row r="1158" spans="1:11" x14ac:dyDescent="0.3">
      <c r="A1158">
        <v>1157</v>
      </c>
      <c r="B1158" t="s">
        <v>4868</v>
      </c>
      <c r="C1158" t="s">
        <v>2673</v>
      </c>
      <c r="D1158" t="s">
        <v>4493</v>
      </c>
      <c r="E1158" t="s">
        <v>1189</v>
      </c>
      <c r="F1158">
        <v>90</v>
      </c>
      <c r="G1158" t="s">
        <v>4869</v>
      </c>
      <c r="H1158" t="s">
        <v>1423</v>
      </c>
      <c r="I1158" s="10">
        <v>40418</v>
      </c>
      <c r="J1158">
        <v>7</v>
      </c>
      <c r="K1158" t="s">
        <v>1700</v>
      </c>
    </row>
    <row r="1159" spans="1:11" x14ac:dyDescent="0.3">
      <c r="A1159">
        <v>1158</v>
      </c>
      <c r="B1159" t="s">
        <v>1657</v>
      </c>
      <c r="C1159" t="s">
        <v>4870</v>
      </c>
      <c r="D1159" t="s">
        <v>4493</v>
      </c>
      <c r="E1159" t="s">
        <v>1189</v>
      </c>
      <c r="F1159">
        <v>90</v>
      </c>
      <c r="G1159" t="s">
        <v>4871</v>
      </c>
      <c r="H1159" t="s">
        <v>843</v>
      </c>
      <c r="I1159" s="10">
        <v>39952</v>
      </c>
      <c r="J1159">
        <v>29</v>
      </c>
      <c r="K1159" t="s">
        <v>1721</v>
      </c>
    </row>
    <row r="1160" spans="1:11" x14ac:dyDescent="0.3">
      <c r="A1160">
        <v>1159</v>
      </c>
      <c r="B1160" t="s">
        <v>4872</v>
      </c>
      <c r="C1160" t="s">
        <v>4873</v>
      </c>
      <c r="D1160" t="s">
        <v>4493</v>
      </c>
      <c r="E1160" t="s">
        <v>1189</v>
      </c>
      <c r="F1160">
        <v>30</v>
      </c>
      <c r="G1160" t="s">
        <v>4874</v>
      </c>
      <c r="H1160" t="s">
        <v>159</v>
      </c>
      <c r="I1160" s="10">
        <v>40494</v>
      </c>
      <c r="J1160">
        <v>37</v>
      </c>
      <c r="K1160" t="s">
        <v>1677</v>
      </c>
    </row>
    <row r="1161" spans="1:11" x14ac:dyDescent="0.3">
      <c r="A1161">
        <v>1160</v>
      </c>
      <c r="B1161" t="s">
        <v>4875</v>
      </c>
      <c r="C1161" t="s">
        <v>3224</v>
      </c>
      <c r="D1161" t="s">
        <v>4493</v>
      </c>
      <c r="E1161" t="s">
        <v>1189</v>
      </c>
      <c r="F1161">
        <v>30</v>
      </c>
      <c r="G1161" t="s">
        <v>4876</v>
      </c>
      <c r="H1161" t="s">
        <v>2103</v>
      </c>
      <c r="I1161" s="10">
        <v>39958</v>
      </c>
      <c r="J1161">
        <v>20</v>
      </c>
      <c r="K1161" t="s">
        <v>1673</v>
      </c>
    </row>
    <row r="1162" spans="1:11" x14ac:dyDescent="0.3">
      <c r="A1162">
        <v>1161</v>
      </c>
      <c r="B1162" t="s">
        <v>4877</v>
      </c>
      <c r="C1162" t="s">
        <v>4221</v>
      </c>
      <c r="D1162" t="s">
        <v>4493</v>
      </c>
      <c r="E1162" t="s">
        <v>1189</v>
      </c>
      <c r="F1162">
        <v>30</v>
      </c>
      <c r="G1162" t="s">
        <v>4878</v>
      </c>
      <c r="H1162" t="s">
        <v>2591</v>
      </c>
      <c r="I1162" s="10">
        <v>39830</v>
      </c>
      <c r="J1162">
        <v>69</v>
      </c>
      <c r="K1162" t="s">
        <v>1007</v>
      </c>
    </row>
    <row r="1163" spans="1:11" x14ac:dyDescent="0.3">
      <c r="A1163">
        <v>1162</v>
      </c>
      <c r="B1163" t="s">
        <v>4879</v>
      </c>
      <c r="C1163" t="s">
        <v>4880</v>
      </c>
      <c r="D1163" t="s">
        <v>4493</v>
      </c>
      <c r="E1163" t="s">
        <v>1189</v>
      </c>
      <c r="F1163">
        <v>60</v>
      </c>
      <c r="G1163" t="s">
        <v>4881</v>
      </c>
      <c r="H1163" t="s">
        <v>427</v>
      </c>
      <c r="I1163" s="10">
        <v>40074</v>
      </c>
      <c r="J1163">
        <v>26</v>
      </c>
      <c r="K1163" t="s">
        <v>1700</v>
      </c>
    </row>
    <row r="1164" spans="1:11" x14ac:dyDescent="0.3">
      <c r="A1164">
        <v>1163</v>
      </c>
      <c r="B1164" t="s">
        <v>4882</v>
      </c>
      <c r="C1164" t="s">
        <v>2108</v>
      </c>
      <c r="D1164" t="s">
        <v>4493</v>
      </c>
      <c r="E1164" t="s">
        <v>1189</v>
      </c>
      <c r="F1164">
        <v>90</v>
      </c>
      <c r="G1164" t="s">
        <v>4883</v>
      </c>
      <c r="H1164" t="s">
        <v>525</v>
      </c>
      <c r="I1164" s="10">
        <v>40154</v>
      </c>
      <c r="J1164">
        <v>49</v>
      </c>
    </row>
    <row r="1165" spans="1:11" x14ac:dyDescent="0.3">
      <c r="A1165">
        <v>1164</v>
      </c>
      <c r="B1165" t="s">
        <v>4884</v>
      </c>
      <c r="C1165" t="s">
        <v>1955</v>
      </c>
      <c r="D1165" t="s">
        <v>4493</v>
      </c>
      <c r="E1165" t="s">
        <v>1189</v>
      </c>
      <c r="F1165">
        <v>30</v>
      </c>
      <c r="G1165" t="s">
        <v>4885</v>
      </c>
      <c r="H1165" t="s">
        <v>4886</v>
      </c>
      <c r="I1165" s="10">
        <v>40384</v>
      </c>
      <c r="J1165">
        <v>93</v>
      </c>
      <c r="K1165" t="s">
        <v>1696</v>
      </c>
    </row>
    <row r="1166" spans="1:11" x14ac:dyDescent="0.3">
      <c r="A1166">
        <v>1165</v>
      </c>
      <c r="B1166" t="s">
        <v>4887</v>
      </c>
      <c r="C1166" t="s">
        <v>2719</v>
      </c>
      <c r="D1166" t="s">
        <v>4493</v>
      </c>
      <c r="E1166" t="s">
        <v>1189</v>
      </c>
      <c r="F1166">
        <v>90</v>
      </c>
      <c r="G1166" t="s">
        <v>4888</v>
      </c>
      <c r="H1166" t="s">
        <v>4142</v>
      </c>
      <c r="I1166" s="10">
        <v>40293</v>
      </c>
      <c r="J1166">
        <v>15</v>
      </c>
      <c r="K1166" t="s">
        <v>1007</v>
      </c>
    </row>
    <row r="1167" spans="1:11" x14ac:dyDescent="0.3">
      <c r="A1167">
        <v>1166</v>
      </c>
      <c r="B1167" t="s">
        <v>4889</v>
      </c>
      <c r="C1167" t="s">
        <v>4890</v>
      </c>
      <c r="D1167" t="s">
        <v>4493</v>
      </c>
      <c r="E1167" t="s">
        <v>1189</v>
      </c>
      <c r="F1167">
        <v>30</v>
      </c>
      <c r="G1167" t="s">
        <v>4891</v>
      </c>
      <c r="H1167" t="s">
        <v>641</v>
      </c>
      <c r="I1167" s="10">
        <v>39708</v>
      </c>
      <c r="J1167">
        <v>15</v>
      </c>
      <c r="K1167" t="s">
        <v>1677</v>
      </c>
    </row>
    <row r="1168" spans="1:11" x14ac:dyDescent="0.3">
      <c r="A1168">
        <v>1167</v>
      </c>
      <c r="B1168" t="s">
        <v>4725</v>
      </c>
      <c r="C1168" t="s">
        <v>2158</v>
      </c>
      <c r="D1168" t="s">
        <v>1946</v>
      </c>
      <c r="E1168" t="s">
        <v>1189</v>
      </c>
      <c r="F1168">
        <v>30</v>
      </c>
      <c r="G1168" t="s">
        <v>4892</v>
      </c>
      <c r="H1168" t="s">
        <v>1083</v>
      </c>
      <c r="I1168" s="10">
        <v>39794</v>
      </c>
      <c r="J1168">
        <v>11</v>
      </c>
      <c r="K1168" t="s">
        <v>1673</v>
      </c>
    </row>
    <row r="1169" spans="1:11" x14ac:dyDescent="0.3">
      <c r="A1169">
        <v>1168</v>
      </c>
      <c r="B1169" t="s">
        <v>4893</v>
      </c>
      <c r="C1169" t="s">
        <v>4894</v>
      </c>
      <c r="D1169" t="s">
        <v>4493</v>
      </c>
      <c r="E1169" t="s">
        <v>1189</v>
      </c>
      <c r="F1169">
        <v>90</v>
      </c>
      <c r="G1169" t="s">
        <v>4895</v>
      </c>
      <c r="H1169" t="s">
        <v>20</v>
      </c>
      <c r="I1169" s="10">
        <v>40453</v>
      </c>
      <c r="J1169">
        <v>98</v>
      </c>
      <c r="K1169" t="s">
        <v>1692</v>
      </c>
    </row>
    <row r="1170" spans="1:11" x14ac:dyDescent="0.3">
      <c r="A1170">
        <v>1169</v>
      </c>
      <c r="B1170" t="s">
        <v>4896</v>
      </c>
      <c r="C1170" t="s">
        <v>4897</v>
      </c>
      <c r="D1170" t="s">
        <v>4493</v>
      </c>
      <c r="E1170" t="s">
        <v>4898</v>
      </c>
      <c r="F1170">
        <v>90</v>
      </c>
      <c r="G1170" t="s">
        <v>4899</v>
      </c>
      <c r="H1170" t="s">
        <v>3551</v>
      </c>
      <c r="I1170" s="10">
        <v>39518</v>
      </c>
      <c r="J1170">
        <v>20</v>
      </c>
      <c r="K1170" t="s">
        <v>1700</v>
      </c>
    </row>
    <row r="1171" spans="1:11" x14ac:dyDescent="0.3">
      <c r="A1171">
        <v>1170</v>
      </c>
      <c r="B1171" t="s">
        <v>4900</v>
      </c>
      <c r="C1171" t="s">
        <v>4901</v>
      </c>
      <c r="D1171" t="s">
        <v>4493</v>
      </c>
      <c r="E1171" t="s">
        <v>1189</v>
      </c>
      <c r="F1171">
        <v>90</v>
      </c>
      <c r="G1171" t="s">
        <v>1775</v>
      </c>
      <c r="H1171" t="s">
        <v>476</v>
      </c>
      <c r="I1171" s="10">
        <v>39480</v>
      </c>
      <c r="J1171">
        <v>73</v>
      </c>
      <c r="K1171" t="s">
        <v>1700</v>
      </c>
    </row>
    <row r="1172" spans="1:11" x14ac:dyDescent="0.3">
      <c r="A1172">
        <v>1171</v>
      </c>
      <c r="B1172" t="s">
        <v>4902</v>
      </c>
      <c r="C1172" t="s">
        <v>4097</v>
      </c>
      <c r="D1172" t="s">
        <v>4493</v>
      </c>
      <c r="E1172" t="s">
        <v>1189</v>
      </c>
      <c r="F1172">
        <v>60</v>
      </c>
      <c r="G1172" t="s">
        <v>4903</v>
      </c>
      <c r="H1172" t="s">
        <v>428</v>
      </c>
      <c r="I1172" s="10">
        <v>40321</v>
      </c>
      <c r="J1172">
        <v>26</v>
      </c>
      <c r="K1172" t="s">
        <v>1692</v>
      </c>
    </row>
    <row r="1173" spans="1:11" x14ac:dyDescent="0.3">
      <c r="A1173">
        <v>1172</v>
      </c>
      <c r="B1173" t="s">
        <v>4904</v>
      </c>
      <c r="C1173" t="s">
        <v>4583</v>
      </c>
      <c r="D1173" t="s">
        <v>4493</v>
      </c>
      <c r="E1173" t="s">
        <v>1189</v>
      </c>
      <c r="F1173">
        <v>30</v>
      </c>
      <c r="G1173" t="s">
        <v>4905</v>
      </c>
      <c r="H1173" t="s">
        <v>1499</v>
      </c>
      <c r="I1173" s="10">
        <v>40080</v>
      </c>
      <c r="J1173">
        <v>7</v>
      </c>
      <c r="K1173" t="s">
        <v>1692</v>
      </c>
    </row>
    <row r="1174" spans="1:11" x14ac:dyDescent="0.3">
      <c r="A1174">
        <v>1173</v>
      </c>
      <c r="B1174" t="s">
        <v>4906</v>
      </c>
      <c r="C1174" t="s">
        <v>4907</v>
      </c>
      <c r="D1174" t="s">
        <v>4493</v>
      </c>
      <c r="E1174" t="s">
        <v>1189</v>
      </c>
      <c r="F1174">
        <v>60</v>
      </c>
      <c r="G1174" t="s">
        <v>4908</v>
      </c>
      <c r="H1174" t="s">
        <v>1353</v>
      </c>
      <c r="I1174" s="10">
        <v>39822</v>
      </c>
      <c r="J1174">
        <v>99</v>
      </c>
      <c r="K1174" t="s">
        <v>1721</v>
      </c>
    </row>
    <row r="1175" spans="1:11" x14ac:dyDescent="0.3">
      <c r="A1175">
        <v>1174</v>
      </c>
      <c r="B1175" t="s">
        <v>4909</v>
      </c>
      <c r="C1175" t="s">
        <v>4910</v>
      </c>
      <c r="D1175" t="s">
        <v>4493</v>
      </c>
      <c r="E1175" t="s">
        <v>4614</v>
      </c>
      <c r="F1175">
        <v>90</v>
      </c>
      <c r="G1175" t="s">
        <v>4911</v>
      </c>
      <c r="H1175" t="s">
        <v>803</v>
      </c>
      <c r="I1175" s="10">
        <v>40102</v>
      </c>
      <c r="J1175">
        <v>57</v>
      </c>
      <c r="K1175" t="s">
        <v>1772</v>
      </c>
    </row>
    <row r="1176" spans="1:11" x14ac:dyDescent="0.3">
      <c r="A1176">
        <v>1175</v>
      </c>
      <c r="B1176" t="s">
        <v>4912</v>
      </c>
      <c r="C1176" t="s">
        <v>3382</v>
      </c>
      <c r="D1176" t="s">
        <v>4493</v>
      </c>
      <c r="E1176" t="s">
        <v>1189</v>
      </c>
      <c r="F1176">
        <v>30</v>
      </c>
      <c r="G1176" t="s">
        <v>4913</v>
      </c>
      <c r="H1176" t="s">
        <v>813</v>
      </c>
      <c r="I1176" s="10">
        <v>40395</v>
      </c>
      <c r="J1176">
        <v>10</v>
      </c>
      <c r="K1176" t="s">
        <v>1707</v>
      </c>
    </row>
    <row r="1177" spans="1:11" x14ac:dyDescent="0.3">
      <c r="A1177">
        <v>1176</v>
      </c>
      <c r="B1177" t="s">
        <v>4914</v>
      </c>
      <c r="C1177" t="s">
        <v>3256</v>
      </c>
      <c r="D1177" t="s">
        <v>4493</v>
      </c>
      <c r="E1177" t="s">
        <v>1189</v>
      </c>
      <c r="F1177">
        <v>30</v>
      </c>
      <c r="G1177" t="s">
        <v>4915</v>
      </c>
      <c r="H1177" t="s">
        <v>705</v>
      </c>
      <c r="I1177" s="10">
        <v>40089</v>
      </c>
      <c r="J1177">
        <v>44</v>
      </c>
      <c r="K1177" t="s">
        <v>1700</v>
      </c>
    </row>
    <row r="1178" spans="1:11" x14ac:dyDescent="0.3">
      <c r="A1178">
        <v>1177</v>
      </c>
      <c r="B1178" t="s">
        <v>4879</v>
      </c>
      <c r="C1178" t="s">
        <v>2285</v>
      </c>
      <c r="D1178" t="s">
        <v>4493</v>
      </c>
      <c r="E1178" t="s">
        <v>1189</v>
      </c>
      <c r="F1178">
        <v>30</v>
      </c>
      <c r="G1178" t="s">
        <v>4916</v>
      </c>
      <c r="H1178" t="s">
        <v>725</v>
      </c>
      <c r="I1178" s="10">
        <v>39909</v>
      </c>
      <c r="J1178">
        <v>59</v>
      </c>
      <c r="K1178" t="s">
        <v>1007</v>
      </c>
    </row>
    <row r="1179" spans="1:11" x14ac:dyDescent="0.3">
      <c r="A1179">
        <v>1178</v>
      </c>
      <c r="B1179" t="s">
        <v>4917</v>
      </c>
      <c r="C1179" t="s">
        <v>4586</v>
      </c>
      <c r="D1179" t="s">
        <v>4493</v>
      </c>
      <c r="E1179" t="s">
        <v>1189</v>
      </c>
      <c r="F1179">
        <v>60</v>
      </c>
      <c r="G1179" t="s">
        <v>4918</v>
      </c>
      <c r="H1179" t="s">
        <v>837</v>
      </c>
      <c r="I1179" s="10">
        <v>39632</v>
      </c>
      <c r="J1179">
        <v>48</v>
      </c>
      <c r="K1179" t="s">
        <v>1721</v>
      </c>
    </row>
    <row r="1180" spans="1:11" x14ac:dyDescent="0.3">
      <c r="A1180">
        <v>1179</v>
      </c>
      <c r="B1180" t="s">
        <v>4919</v>
      </c>
      <c r="C1180" t="s">
        <v>3156</v>
      </c>
      <c r="D1180" t="s">
        <v>4493</v>
      </c>
      <c r="E1180" t="s">
        <v>1189</v>
      </c>
      <c r="F1180">
        <v>90</v>
      </c>
      <c r="G1180" t="s">
        <v>4920</v>
      </c>
      <c r="H1180" t="s">
        <v>331</v>
      </c>
      <c r="I1180" s="10">
        <v>40271</v>
      </c>
      <c r="J1180">
        <v>44</v>
      </c>
      <c r="K1180" t="s">
        <v>1677</v>
      </c>
    </row>
    <row r="1181" spans="1:11" x14ac:dyDescent="0.3">
      <c r="A1181">
        <v>1180</v>
      </c>
      <c r="B1181" t="s">
        <v>4921</v>
      </c>
      <c r="C1181" t="s">
        <v>4922</v>
      </c>
      <c r="D1181" t="s">
        <v>4493</v>
      </c>
      <c r="E1181" t="s">
        <v>1189</v>
      </c>
      <c r="F1181">
        <v>60</v>
      </c>
      <c r="G1181" t="s">
        <v>4923</v>
      </c>
      <c r="H1181" t="s">
        <v>72</v>
      </c>
      <c r="I1181" s="10">
        <v>39472</v>
      </c>
      <c r="J1181">
        <v>35</v>
      </c>
      <c r="K1181" t="s">
        <v>1677</v>
      </c>
    </row>
    <row r="1182" spans="1:11" x14ac:dyDescent="0.3">
      <c r="A1182">
        <v>1181</v>
      </c>
      <c r="B1182" t="s">
        <v>4924</v>
      </c>
      <c r="C1182" t="s">
        <v>4925</v>
      </c>
      <c r="D1182" t="s">
        <v>4493</v>
      </c>
      <c r="E1182" t="s">
        <v>1189</v>
      </c>
      <c r="F1182">
        <v>90</v>
      </c>
      <c r="G1182" t="s">
        <v>4926</v>
      </c>
      <c r="H1182" t="s">
        <v>1621</v>
      </c>
      <c r="I1182" s="10">
        <v>39804</v>
      </c>
      <c r="J1182">
        <v>42</v>
      </c>
      <c r="K1182" t="s">
        <v>851</v>
      </c>
    </row>
    <row r="1183" spans="1:11" x14ac:dyDescent="0.3">
      <c r="A1183">
        <v>1182</v>
      </c>
      <c r="B1183" t="s">
        <v>4927</v>
      </c>
      <c r="C1183" t="s">
        <v>2741</v>
      </c>
      <c r="D1183" t="s">
        <v>4493</v>
      </c>
      <c r="E1183" t="s">
        <v>4651</v>
      </c>
      <c r="F1183">
        <v>30</v>
      </c>
      <c r="G1183" t="s">
        <v>4928</v>
      </c>
      <c r="H1183" t="s">
        <v>751</v>
      </c>
      <c r="I1183" s="10">
        <v>39501</v>
      </c>
      <c r="J1183">
        <v>3</v>
      </c>
      <c r="K1183" t="s">
        <v>1673</v>
      </c>
    </row>
    <row r="1184" spans="1:11" x14ac:dyDescent="0.3">
      <c r="A1184">
        <v>1183</v>
      </c>
      <c r="B1184" t="s">
        <v>1976</v>
      </c>
      <c r="C1184" t="s">
        <v>3784</v>
      </c>
      <c r="D1184" t="s">
        <v>4493</v>
      </c>
      <c r="E1184" t="s">
        <v>1189</v>
      </c>
      <c r="F1184">
        <v>30</v>
      </c>
      <c r="G1184" t="s">
        <v>4929</v>
      </c>
      <c r="H1184" t="s">
        <v>931</v>
      </c>
      <c r="I1184" s="10">
        <v>40151</v>
      </c>
      <c r="J1184">
        <v>22</v>
      </c>
      <c r="K1184" t="s">
        <v>1700</v>
      </c>
    </row>
    <row r="1185" spans="1:11" x14ac:dyDescent="0.3">
      <c r="A1185">
        <v>1184</v>
      </c>
      <c r="B1185" t="s">
        <v>4930</v>
      </c>
      <c r="C1185" t="s">
        <v>2633</v>
      </c>
      <c r="D1185" t="s">
        <v>4493</v>
      </c>
      <c r="E1185" t="s">
        <v>1189</v>
      </c>
      <c r="F1185">
        <v>30</v>
      </c>
      <c r="G1185" t="s">
        <v>4931</v>
      </c>
      <c r="H1185" t="s">
        <v>104</v>
      </c>
      <c r="I1185" s="10">
        <v>40319</v>
      </c>
      <c r="J1185">
        <v>57</v>
      </c>
      <c r="K1185" t="s">
        <v>1721</v>
      </c>
    </row>
    <row r="1186" spans="1:11" x14ac:dyDescent="0.3">
      <c r="A1186">
        <v>1185</v>
      </c>
      <c r="B1186" t="s">
        <v>4932</v>
      </c>
      <c r="C1186" t="s">
        <v>4255</v>
      </c>
      <c r="D1186" t="s">
        <v>4493</v>
      </c>
      <c r="E1186" t="s">
        <v>1189</v>
      </c>
      <c r="F1186">
        <v>30</v>
      </c>
      <c r="G1186" t="s">
        <v>4933</v>
      </c>
      <c r="H1186" t="s">
        <v>4934</v>
      </c>
      <c r="I1186" s="10">
        <v>40299</v>
      </c>
      <c r="J1186">
        <v>80</v>
      </c>
      <c r="K1186" t="s">
        <v>1700</v>
      </c>
    </row>
    <row r="1187" spans="1:11" x14ac:dyDescent="0.3">
      <c r="A1187">
        <v>1186</v>
      </c>
      <c r="B1187" t="s">
        <v>4935</v>
      </c>
      <c r="C1187" t="s">
        <v>4936</v>
      </c>
      <c r="D1187" t="s">
        <v>4493</v>
      </c>
      <c r="E1187" t="s">
        <v>1189</v>
      </c>
      <c r="F1187">
        <v>60</v>
      </c>
      <c r="G1187" t="s">
        <v>4937</v>
      </c>
      <c r="H1187" t="s">
        <v>1160</v>
      </c>
      <c r="I1187" s="10">
        <v>39584</v>
      </c>
      <c r="J1187">
        <v>8</v>
      </c>
      <c r="K1187" t="s">
        <v>1696</v>
      </c>
    </row>
    <row r="1188" spans="1:11" x14ac:dyDescent="0.3">
      <c r="A1188">
        <v>1187</v>
      </c>
      <c r="B1188" t="s">
        <v>4938</v>
      </c>
      <c r="C1188" t="s">
        <v>4939</v>
      </c>
      <c r="D1188" t="s">
        <v>1946</v>
      </c>
      <c r="E1188" t="s">
        <v>1189</v>
      </c>
      <c r="F1188">
        <v>90</v>
      </c>
      <c r="G1188" t="s">
        <v>4940</v>
      </c>
      <c r="H1188" t="s">
        <v>587</v>
      </c>
      <c r="I1188" s="10">
        <v>39639</v>
      </c>
      <c r="J1188">
        <v>2</v>
      </c>
      <c r="K1188" t="s">
        <v>851</v>
      </c>
    </row>
    <row r="1189" spans="1:11" x14ac:dyDescent="0.3">
      <c r="A1189">
        <v>1188</v>
      </c>
      <c r="B1189" t="s">
        <v>4941</v>
      </c>
      <c r="C1189" t="s">
        <v>4942</v>
      </c>
      <c r="D1189" t="s">
        <v>4493</v>
      </c>
      <c r="E1189" t="s">
        <v>1189</v>
      </c>
      <c r="F1189">
        <v>30</v>
      </c>
      <c r="G1189" t="s">
        <v>4943</v>
      </c>
      <c r="H1189" t="s">
        <v>110</v>
      </c>
      <c r="I1189" s="10">
        <v>39601</v>
      </c>
      <c r="J1189">
        <v>91</v>
      </c>
      <c r="K1189" t="s">
        <v>1707</v>
      </c>
    </row>
    <row r="1190" spans="1:11" x14ac:dyDescent="0.3">
      <c r="A1190">
        <v>1189</v>
      </c>
      <c r="B1190" t="s">
        <v>4944</v>
      </c>
      <c r="C1190" t="s">
        <v>1897</v>
      </c>
      <c r="D1190" t="s">
        <v>4493</v>
      </c>
      <c r="E1190" t="s">
        <v>1189</v>
      </c>
      <c r="F1190">
        <v>60</v>
      </c>
      <c r="G1190" t="s">
        <v>4945</v>
      </c>
      <c r="H1190" t="s">
        <v>718</v>
      </c>
      <c r="I1190" s="10">
        <v>40218</v>
      </c>
      <c r="J1190">
        <v>46</v>
      </c>
      <c r="K1190" t="s">
        <v>1677</v>
      </c>
    </row>
    <row r="1191" spans="1:11" x14ac:dyDescent="0.3">
      <c r="A1191">
        <v>1190</v>
      </c>
      <c r="B1191" t="s">
        <v>4946</v>
      </c>
      <c r="C1191" t="s">
        <v>4947</v>
      </c>
      <c r="D1191" t="s">
        <v>4493</v>
      </c>
      <c r="E1191" t="s">
        <v>1189</v>
      </c>
      <c r="F1191">
        <v>90</v>
      </c>
      <c r="G1191" t="s">
        <v>4948</v>
      </c>
      <c r="H1191" t="s">
        <v>4949</v>
      </c>
      <c r="I1191" s="10">
        <v>39838</v>
      </c>
      <c r="J1191">
        <v>24</v>
      </c>
      <c r="K1191" t="s">
        <v>1673</v>
      </c>
    </row>
    <row r="1192" spans="1:11" x14ac:dyDescent="0.3">
      <c r="A1192">
        <v>1191</v>
      </c>
      <c r="B1192" t="s">
        <v>4950</v>
      </c>
      <c r="C1192" t="s">
        <v>3922</v>
      </c>
      <c r="D1192" t="s">
        <v>4493</v>
      </c>
      <c r="E1192" t="s">
        <v>1189</v>
      </c>
      <c r="F1192">
        <v>30</v>
      </c>
      <c r="G1192" t="s">
        <v>4951</v>
      </c>
      <c r="H1192" t="s">
        <v>2042</v>
      </c>
      <c r="I1192" s="10">
        <v>40480</v>
      </c>
      <c r="J1192">
        <v>57</v>
      </c>
      <c r="K1192" t="s">
        <v>1696</v>
      </c>
    </row>
    <row r="1193" spans="1:11" x14ac:dyDescent="0.3">
      <c r="A1193">
        <v>1192</v>
      </c>
      <c r="B1193" t="s">
        <v>4952</v>
      </c>
      <c r="C1193" t="s">
        <v>2999</v>
      </c>
      <c r="D1193" t="s">
        <v>4493</v>
      </c>
      <c r="E1193" t="s">
        <v>1189</v>
      </c>
      <c r="F1193">
        <v>30</v>
      </c>
      <c r="G1193" t="s">
        <v>4953</v>
      </c>
      <c r="H1193" t="s">
        <v>4954</v>
      </c>
      <c r="I1193" s="10">
        <v>39580</v>
      </c>
      <c r="J1193">
        <v>68</v>
      </c>
      <c r="K1193" t="s">
        <v>1692</v>
      </c>
    </row>
    <row r="1194" spans="1:11" x14ac:dyDescent="0.3">
      <c r="A1194">
        <v>1193</v>
      </c>
      <c r="B1194" t="s">
        <v>4955</v>
      </c>
      <c r="C1194" t="s">
        <v>2514</v>
      </c>
      <c r="D1194" t="s">
        <v>4493</v>
      </c>
      <c r="E1194" t="s">
        <v>1189</v>
      </c>
      <c r="F1194">
        <v>90</v>
      </c>
      <c r="G1194" t="s">
        <v>4956</v>
      </c>
      <c r="H1194" t="s">
        <v>372</v>
      </c>
      <c r="I1194" s="10">
        <v>40253</v>
      </c>
      <c r="J1194">
        <v>2</v>
      </c>
      <c r="K1194" t="s">
        <v>1696</v>
      </c>
    </row>
    <row r="1195" spans="1:11" x14ac:dyDescent="0.3">
      <c r="A1195">
        <v>1194</v>
      </c>
      <c r="B1195" t="s">
        <v>4957</v>
      </c>
      <c r="C1195" t="s">
        <v>3669</v>
      </c>
      <c r="D1195" t="s">
        <v>4493</v>
      </c>
      <c r="E1195" t="s">
        <v>1189</v>
      </c>
      <c r="F1195">
        <v>90</v>
      </c>
      <c r="G1195" t="s">
        <v>4958</v>
      </c>
      <c r="H1195" t="s">
        <v>353</v>
      </c>
      <c r="I1195" s="10">
        <v>39760</v>
      </c>
      <c r="J1195">
        <v>38</v>
      </c>
      <c r="K1195" t="s">
        <v>1692</v>
      </c>
    </row>
    <row r="1196" spans="1:11" x14ac:dyDescent="0.3">
      <c r="A1196">
        <v>1195</v>
      </c>
      <c r="B1196" t="s">
        <v>4959</v>
      </c>
      <c r="C1196" t="s">
        <v>1621</v>
      </c>
      <c r="D1196" t="s">
        <v>4493</v>
      </c>
      <c r="E1196" t="s">
        <v>1189</v>
      </c>
      <c r="F1196">
        <v>90</v>
      </c>
      <c r="G1196" t="s">
        <v>4960</v>
      </c>
      <c r="H1196" t="s">
        <v>791</v>
      </c>
      <c r="I1196" s="10">
        <v>40529</v>
      </c>
      <c r="J1196">
        <v>25</v>
      </c>
      <c r="K1196" t="s">
        <v>1677</v>
      </c>
    </row>
    <row r="1197" spans="1:11" x14ac:dyDescent="0.3">
      <c r="A1197">
        <v>1196</v>
      </c>
      <c r="B1197" t="s">
        <v>4961</v>
      </c>
      <c r="C1197" t="s">
        <v>4962</v>
      </c>
      <c r="D1197" t="s">
        <v>4493</v>
      </c>
      <c r="E1197" t="s">
        <v>1189</v>
      </c>
      <c r="F1197">
        <v>30</v>
      </c>
      <c r="G1197" t="s">
        <v>4963</v>
      </c>
      <c r="H1197" t="s">
        <v>4396</v>
      </c>
      <c r="I1197" s="10">
        <v>39589</v>
      </c>
      <c r="J1197">
        <v>19</v>
      </c>
      <c r="K1197" t="s">
        <v>1696</v>
      </c>
    </row>
    <row r="1198" spans="1:11" x14ac:dyDescent="0.3">
      <c r="A1198">
        <v>1197</v>
      </c>
      <c r="B1198" t="s">
        <v>4964</v>
      </c>
      <c r="C1198" t="s">
        <v>1935</v>
      </c>
      <c r="D1198" t="s">
        <v>4493</v>
      </c>
      <c r="E1198" t="s">
        <v>1189</v>
      </c>
      <c r="F1198">
        <v>60</v>
      </c>
      <c r="G1198" t="s">
        <v>4965</v>
      </c>
      <c r="H1198" t="s">
        <v>1622</v>
      </c>
      <c r="I1198" s="10">
        <v>40221</v>
      </c>
      <c r="J1198">
        <v>45</v>
      </c>
      <c r="K1198" t="s">
        <v>1721</v>
      </c>
    </row>
    <row r="1199" spans="1:11" x14ac:dyDescent="0.3">
      <c r="A1199">
        <v>1198</v>
      </c>
      <c r="B1199" t="s">
        <v>4966</v>
      </c>
      <c r="C1199" t="s">
        <v>4967</v>
      </c>
      <c r="D1199" t="s">
        <v>4493</v>
      </c>
      <c r="E1199" t="s">
        <v>1189</v>
      </c>
      <c r="F1199">
        <v>90</v>
      </c>
      <c r="G1199" t="s">
        <v>4968</v>
      </c>
      <c r="H1199" t="s">
        <v>532</v>
      </c>
      <c r="I1199" s="10">
        <v>40028</v>
      </c>
      <c r="J1199">
        <v>16</v>
      </c>
      <c r="K1199" t="s">
        <v>1007</v>
      </c>
    </row>
    <row r="1200" spans="1:11" x14ac:dyDescent="0.3">
      <c r="A1200">
        <v>1199</v>
      </c>
      <c r="B1200" t="s">
        <v>4969</v>
      </c>
      <c r="C1200" t="s">
        <v>4710</v>
      </c>
      <c r="D1200" t="s">
        <v>4493</v>
      </c>
      <c r="E1200" t="s">
        <v>1189</v>
      </c>
      <c r="F1200">
        <v>60</v>
      </c>
      <c r="G1200" t="s">
        <v>4970</v>
      </c>
      <c r="H1200" t="s">
        <v>332</v>
      </c>
      <c r="I1200" s="10">
        <v>39784</v>
      </c>
      <c r="J1200">
        <v>55</v>
      </c>
      <c r="K1200" t="s">
        <v>1700</v>
      </c>
    </row>
    <row r="1201" spans="1:11" x14ac:dyDescent="0.3">
      <c r="A1201">
        <v>1200</v>
      </c>
      <c r="B1201" t="s">
        <v>4733</v>
      </c>
      <c r="C1201" t="s">
        <v>2062</v>
      </c>
      <c r="D1201" t="s">
        <v>1946</v>
      </c>
      <c r="E1201" t="s">
        <v>1189</v>
      </c>
      <c r="F1201">
        <v>30</v>
      </c>
      <c r="G1201" t="s">
        <v>4971</v>
      </c>
      <c r="H1201" t="s">
        <v>1408</v>
      </c>
      <c r="I1201" s="10">
        <v>39870</v>
      </c>
      <c r="J1201">
        <v>28</v>
      </c>
      <c r="K1201" t="s">
        <v>1692</v>
      </c>
    </row>
    <row r="1202" spans="1:11" x14ac:dyDescent="0.3">
      <c r="A1202">
        <v>1201</v>
      </c>
      <c r="B1202" t="s">
        <v>3313</v>
      </c>
      <c r="C1202" t="s">
        <v>4972</v>
      </c>
      <c r="D1202" t="s">
        <v>4493</v>
      </c>
      <c r="E1202" t="s">
        <v>1189</v>
      </c>
      <c r="F1202">
        <v>30</v>
      </c>
      <c r="G1202" t="s">
        <v>4973</v>
      </c>
      <c r="H1202" t="s">
        <v>357</v>
      </c>
      <c r="I1202" s="10">
        <v>39614</v>
      </c>
      <c r="J1202">
        <v>66</v>
      </c>
      <c r="K1202" t="s">
        <v>1007</v>
      </c>
    </row>
    <row r="1203" spans="1:11" x14ac:dyDescent="0.3">
      <c r="A1203">
        <v>1202</v>
      </c>
      <c r="B1203" t="s">
        <v>4974</v>
      </c>
      <c r="C1203" t="s">
        <v>4975</v>
      </c>
      <c r="D1203" t="s">
        <v>4493</v>
      </c>
      <c r="E1203" t="s">
        <v>1189</v>
      </c>
      <c r="F1203">
        <v>30</v>
      </c>
      <c r="G1203" t="s">
        <v>4976</v>
      </c>
      <c r="H1203" t="s">
        <v>4977</v>
      </c>
      <c r="I1203" s="10">
        <v>39762</v>
      </c>
      <c r="J1203">
        <v>47</v>
      </c>
      <c r="K1203" t="s">
        <v>1721</v>
      </c>
    </row>
    <row r="1204" spans="1:11" x14ac:dyDescent="0.3">
      <c r="A1204">
        <v>1203</v>
      </c>
      <c r="B1204" t="s">
        <v>2049</v>
      </c>
      <c r="C1204" t="s">
        <v>4170</v>
      </c>
      <c r="D1204" t="s">
        <v>4493</v>
      </c>
      <c r="E1204" t="s">
        <v>1189</v>
      </c>
      <c r="F1204">
        <v>30</v>
      </c>
      <c r="G1204" t="s">
        <v>4978</v>
      </c>
      <c r="H1204" t="s">
        <v>4979</v>
      </c>
      <c r="I1204" s="10">
        <v>39835</v>
      </c>
      <c r="J1204">
        <v>63</v>
      </c>
      <c r="K1204" t="s">
        <v>1673</v>
      </c>
    </row>
    <row r="1205" spans="1:11" x14ac:dyDescent="0.3">
      <c r="A1205">
        <v>1204</v>
      </c>
      <c r="B1205" t="s">
        <v>4980</v>
      </c>
      <c r="C1205" t="s">
        <v>2517</v>
      </c>
      <c r="D1205" t="s">
        <v>4493</v>
      </c>
      <c r="E1205" t="s">
        <v>1189</v>
      </c>
      <c r="F1205">
        <v>30</v>
      </c>
      <c r="G1205" t="s">
        <v>3699</v>
      </c>
      <c r="H1205" t="s">
        <v>587</v>
      </c>
      <c r="I1205" s="10">
        <v>39928</v>
      </c>
      <c r="J1205">
        <v>80</v>
      </c>
      <c r="K1205" t="s">
        <v>1673</v>
      </c>
    </row>
    <row r="1206" spans="1:11" x14ac:dyDescent="0.3">
      <c r="A1206">
        <v>1205</v>
      </c>
      <c r="B1206" t="s">
        <v>4649</v>
      </c>
      <c r="C1206" t="s">
        <v>1682</v>
      </c>
      <c r="D1206" t="s">
        <v>4493</v>
      </c>
      <c r="E1206" t="s">
        <v>1189</v>
      </c>
      <c r="F1206">
        <v>90</v>
      </c>
      <c r="G1206" t="s">
        <v>4981</v>
      </c>
      <c r="H1206" t="s">
        <v>427</v>
      </c>
      <c r="I1206" s="10">
        <v>40340</v>
      </c>
      <c r="J1206">
        <v>93</v>
      </c>
      <c r="K1206" t="s">
        <v>1772</v>
      </c>
    </row>
    <row r="1207" spans="1:11" x14ac:dyDescent="0.3">
      <c r="A1207">
        <v>1206</v>
      </c>
      <c r="B1207" t="s">
        <v>4982</v>
      </c>
      <c r="C1207" t="s">
        <v>4983</v>
      </c>
      <c r="D1207" t="s">
        <v>4493</v>
      </c>
      <c r="E1207" t="s">
        <v>1189</v>
      </c>
      <c r="F1207">
        <v>60</v>
      </c>
      <c r="G1207" t="s">
        <v>4984</v>
      </c>
      <c r="H1207" t="s">
        <v>1636</v>
      </c>
      <c r="I1207" s="10">
        <v>40359</v>
      </c>
      <c r="J1207">
        <v>100</v>
      </c>
      <c r="K1207" t="s">
        <v>1707</v>
      </c>
    </row>
    <row r="1208" spans="1:11" x14ac:dyDescent="0.3">
      <c r="A1208">
        <v>1207</v>
      </c>
      <c r="B1208" t="s">
        <v>4985</v>
      </c>
      <c r="C1208" t="s">
        <v>2747</v>
      </c>
      <c r="D1208" t="s">
        <v>4493</v>
      </c>
      <c r="E1208" t="s">
        <v>1189</v>
      </c>
      <c r="F1208">
        <v>60</v>
      </c>
      <c r="G1208" t="s">
        <v>4986</v>
      </c>
      <c r="H1208" t="s">
        <v>4987</v>
      </c>
      <c r="I1208" s="10">
        <v>40028</v>
      </c>
      <c r="J1208">
        <v>77</v>
      </c>
      <c r="K1208" t="s">
        <v>1707</v>
      </c>
    </row>
    <row r="1209" spans="1:11" x14ac:dyDescent="0.3">
      <c r="A1209">
        <v>1208</v>
      </c>
      <c r="B1209" t="s">
        <v>4988</v>
      </c>
      <c r="C1209" t="s">
        <v>2417</v>
      </c>
      <c r="D1209" t="s">
        <v>1946</v>
      </c>
      <c r="E1209" t="s">
        <v>1189</v>
      </c>
      <c r="F1209">
        <v>30</v>
      </c>
      <c r="G1209" t="s">
        <v>4989</v>
      </c>
      <c r="H1209" t="s">
        <v>649</v>
      </c>
      <c r="I1209" s="10">
        <v>40176</v>
      </c>
      <c r="J1209">
        <v>15</v>
      </c>
      <c r="K1209" t="s">
        <v>1696</v>
      </c>
    </row>
    <row r="1210" spans="1:11" x14ac:dyDescent="0.3">
      <c r="A1210">
        <v>1209</v>
      </c>
      <c r="B1210" t="s">
        <v>1614</v>
      </c>
      <c r="C1210" t="s">
        <v>4990</v>
      </c>
      <c r="D1210" t="s">
        <v>4493</v>
      </c>
      <c r="E1210" t="s">
        <v>1189</v>
      </c>
      <c r="G1210" t="s">
        <v>4991</v>
      </c>
      <c r="H1210" t="s">
        <v>1623</v>
      </c>
      <c r="I1210" s="10">
        <v>39594</v>
      </c>
      <c r="J1210">
        <v>43</v>
      </c>
      <c r="K1210" t="s">
        <v>1700</v>
      </c>
    </row>
    <row r="1211" spans="1:11" x14ac:dyDescent="0.3">
      <c r="A1211">
        <v>1210</v>
      </c>
      <c r="B1211" t="s">
        <v>4992</v>
      </c>
      <c r="C1211" t="s">
        <v>4993</v>
      </c>
      <c r="D1211" t="s">
        <v>4493</v>
      </c>
      <c r="E1211" t="s">
        <v>1189</v>
      </c>
      <c r="F1211">
        <v>90</v>
      </c>
      <c r="G1211" t="s">
        <v>4994</v>
      </c>
      <c r="H1211" t="s">
        <v>480</v>
      </c>
      <c r="I1211" s="10">
        <v>39466</v>
      </c>
      <c r="J1211">
        <v>69</v>
      </c>
      <c r="K1211" t="s">
        <v>1772</v>
      </c>
    </row>
    <row r="1212" spans="1:11" x14ac:dyDescent="0.3">
      <c r="A1212">
        <v>1211</v>
      </c>
      <c r="B1212" t="s">
        <v>4995</v>
      </c>
      <c r="C1212" t="s">
        <v>3424</v>
      </c>
      <c r="D1212" t="s">
        <v>4493</v>
      </c>
      <c r="E1212" t="s">
        <v>1189</v>
      </c>
      <c r="F1212">
        <v>60</v>
      </c>
      <c r="G1212" t="s">
        <v>4996</v>
      </c>
      <c r="H1212" t="s">
        <v>1371</v>
      </c>
      <c r="I1212" s="10">
        <v>40207</v>
      </c>
      <c r="J1212">
        <v>90</v>
      </c>
      <c r="K1212" t="s">
        <v>851</v>
      </c>
    </row>
    <row r="1213" spans="1:11" x14ac:dyDescent="0.3">
      <c r="A1213">
        <v>1212</v>
      </c>
      <c r="B1213" t="s">
        <v>4997</v>
      </c>
      <c r="C1213" t="s">
        <v>4998</v>
      </c>
      <c r="D1213" t="s">
        <v>4493</v>
      </c>
      <c r="E1213" t="s">
        <v>1189</v>
      </c>
      <c r="F1213">
        <v>30</v>
      </c>
      <c r="G1213" t="s">
        <v>4999</v>
      </c>
      <c r="H1213" t="s">
        <v>1315</v>
      </c>
      <c r="I1213" s="10">
        <v>40289</v>
      </c>
      <c r="J1213">
        <v>68</v>
      </c>
      <c r="K1213" t="s">
        <v>1772</v>
      </c>
    </row>
    <row r="1214" spans="1:11" x14ac:dyDescent="0.3">
      <c r="A1214">
        <v>1213</v>
      </c>
      <c r="B1214" t="s">
        <v>5000</v>
      </c>
      <c r="C1214" t="s">
        <v>5001</v>
      </c>
      <c r="D1214" t="s">
        <v>4493</v>
      </c>
      <c r="E1214" t="s">
        <v>1189</v>
      </c>
      <c r="F1214">
        <v>30</v>
      </c>
      <c r="G1214" t="s">
        <v>5002</v>
      </c>
      <c r="H1214" t="s">
        <v>1440</v>
      </c>
      <c r="I1214" s="10">
        <v>40278</v>
      </c>
      <c r="J1214">
        <v>72</v>
      </c>
      <c r="K1214" t="s">
        <v>1677</v>
      </c>
    </row>
    <row r="1215" spans="1:11" x14ac:dyDescent="0.3">
      <c r="A1215">
        <v>1214</v>
      </c>
      <c r="B1215" t="s">
        <v>5003</v>
      </c>
      <c r="C1215" t="s">
        <v>5004</v>
      </c>
      <c r="D1215" t="s">
        <v>4493</v>
      </c>
      <c r="E1215" t="s">
        <v>1189</v>
      </c>
      <c r="F1215">
        <v>90</v>
      </c>
      <c r="G1215" t="s">
        <v>5005</v>
      </c>
      <c r="H1215" t="s">
        <v>395</v>
      </c>
      <c r="I1215" s="10">
        <v>40295</v>
      </c>
      <c r="J1215">
        <v>25</v>
      </c>
      <c r="K1215" t="s">
        <v>1692</v>
      </c>
    </row>
    <row r="1216" spans="1:11" x14ac:dyDescent="0.3">
      <c r="A1216">
        <v>1215</v>
      </c>
      <c r="B1216" t="s">
        <v>5006</v>
      </c>
      <c r="C1216" t="s">
        <v>5007</v>
      </c>
      <c r="D1216" t="s">
        <v>4493</v>
      </c>
      <c r="E1216" t="s">
        <v>1189</v>
      </c>
      <c r="F1216">
        <v>90</v>
      </c>
      <c r="G1216" t="s">
        <v>5008</v>
      </c>
      <c r="H1216" t="s">
        <v>456</v>
      </c>
      <c r="I1216" s="10">
        <v>40164</v>
      </c>
      <c r="J1216">
        <v>10</v>
      </c>
      <c r="K1216" t="s">
        <v>1673</v>
      </c>
    </row>
    <row r="1217" spans="1:11" x14ac:dyDescent="0.3">
      <c r="A1217">
        <v>1216</v>
      </c>
      <c r="B1217" t="s">
        <v>3378</v>
      </c>
      <c r="C1217" t="s">
        <v>5009</v>
      </c>
      <c r="D1217" t="s">
        <v>4493</v>
      </c>
      <c r="E1217" t="s">
        <v>1189</v>
      </c>
      <c r="F1217">
        <v>60</v>
      </c>
      <c r="G1217" t="s">
        <v>5010</v>
      </c>
      <c r="H1217" t="s">
        <v>3830</v>
      </c>
      <c r="I1217" s="10">
        <v>39756</v>
      </c>
      <c r="J1217">
        <v>32</v>
      </c>
      <c r="K1217" t="s">
        <v>1007</v>
      </c>
    </row>
    <row r="1218" spans="1:11" x14ac:dyDescent="0.3">
      <c r="A1218">
        <v>1217</v>
      </c>
      <c r="B1218" t="s">
        <v>5011</v>
      </c>
      <c r="C1218" t="s">
        <v>3952</v>
      </c>
      <c r="D1218" t="s">
        <v>4493</v>
      </c>
      <c r="E1218" t="s">
        <v>1189</v>
      </c>
      <c r="F1218">
        <v>60</v>
      </c>
      <c r="G1218" t="s">
        <v>5012</v>
      </c>
      <c r="H1218" t="s">
        <v>608</v>
      </c>
      <c r="I1218" s="10">
        <v>39486</v>
      </c>
      <c r="J1218">
        <v>26</v>
      </c>
      <c r="K1218" t="s">
        <v>1700</v>
      </c>
    </row>
    <row r="1219" spans="1:11" x14ac:dyDescent="0.3">
      <c r="A1219">
        <v>1218</v>
      </c>
      <c r="B1219" t="s">
        <v>5013</v>
      </c>
      <c r="C1219" t="s">
        <v>5014</v>
      </c>
      <c r="D1219" t="s">
        <v>4493</v>
      </c>
      <c r="E1219" t="s">
        <v>1189</v>
      </c>
      <c r="F1219">
        <v>90</v>
      </c>
      <c r="G1219" t="s">
        <v>5015</v>
      </c>
      <c r="H1219" t="s">
        <v>33</v>
      </c>
      <c r="I1219" s="10">
        <v>40117</v>
      </c>
      <c r="J1219">
        <v>63</v>
      </c>
      <c r="K1219" t="s">
        <v>1772</v>
      </c>
    </row>
    <row r="1220" spans="1:11" x14ac:dyDescent="0.3">
      <c r="A1220">
        <v>1219</v>
      </c>
      <c r="B1220" t="s">
        <v>5016</v>
      </c>
      <c r="C1220" t="s">
        <v>5017</v>
      </c>
      <c r="D1220" t="s">
        <v>4493</v>
      </c>
      <c r="E1220" t="s">
        <v>1189</v>
      </c>
      <c r="F1220">
        <v>30</v>
      </c>
      <c r="G1220" t="s">
        <v>5018</v>
      </c>
      <c r="H1220" t="s">
        <v>2103</v>
      </c>
      <c r="I1220" s="10">
        <v>40187</v>
      </c>
      <c r="J1220">
        <v>7</v>
      </c>
      <c r="K1220" t="s">
        <v>1696</v>
      </c>
    </row>
    <row r="1221" spans="1:11" x14ac:dyDescent="0.3">
      <c r="A1221">
        <v>1220</v>
      </c>
      <c r="B1221" t="s">
        <v>5019</v>
      </c>
      <c r="C1221" t="s">
        <v>3006</v>
      </c>
      <c r="D1221" t="s">
        <v>4493</v>
      </c>
      <c r="E1221" t="s">
        <v>1189</v>
      </c>
      <c r="F1221">
        <v>30</v>
      </c>
      <c r="G1221" t="s">
        <v>5020</v>
      </c>
      <c r="H1221" t="s">
        <v>712</v>
      </c>
      <c r="I1221" s="10">
        <v>39520</v>
      </c>
      <c r="J1221">
        <v>96</v>
      </c>
      <c r="K1221" t="s">
        <v>1696</v>
      </c>
    </row>
    <row r="1222" spans="1:11" x14ac:dyDescent="0.3">
      <c r="A1222">
        <v>1221</v>
      </c>
      <c r="B1222" t="s">
        <v>5021</v>
      </c>
      <c r="C1222" t="s">
        <v>5022</v>
      </c>
      <c r="D1222" t="s">
        <v>4493</v>
      </c>
      <c r="E1222" t="s">
        <v>1189</v>
      </c>
      <c r="F1222">
        <v>90</v>
      </c>
      <c r="G1222" t="s">
        <v>5023</v>
      </c>
      <c r="H1222" t="s">
        <v>5024</v>
      </c>
      <c r="I1222" s="10">
        <v>40015</v>
      </c>
      <c r="J1222">
        <v>87</v>
      </c>
      <c r="K1222" t="s">
        <v>1772</v>
      </c>
    </row>
    <row r="1223" spans="1:11" x14ac:dyDescent="0.3">
      <c r="A1223">
        <v>1222</v>
      </c>
      <c r="B1223" t="s">
        <v>5025</v>
      </c>
      <c r="C1223" t="s">
        <v>5026</v>
      </c>
      <c r="D1223" t="s">
        <v>4493</v>
      </c>
      <c r="E1223" t="s">
        <v>1189</v>
      </c>
      <c r="F1223">
        <v>30</v>
      </c>
      <c r="G1223" t="s">
        <v>5027</v>
      </c>
      <c r="H1223" t="s">
        <v>128</v>
      </c>
      <c r="I1223" s="10">
        <v>39575</v>
      </c>
      <c r="J1223">
        <v>59</v>
      </c>
      <c r="K1223" t="s">
        <v>1673</v>
      </c>
    </row>
    <row r="1224" spans="1:11" x14ac:dyDescent="0.3">
      <c r="A1224">
        <v>1223</v>
      </c>
      <c r="B1224" t="s">
        <v>4527</v>
      </c>
      <c r="C1224" t="s">
        <v>2133</v>
      </c>
      <c r="D1224" t="s">
        <v>4493</v>
      </c>
      <c r="E1224" t="s">
        <v>1189</v>
      </c>
      <c r="F1224">
        <v>90</v>
      </c>
      <c r="G1224" t="s">
        <v>5028</v>
      </c>
      <c r="H1224" t="s">
        <v>264</v>
      </c>
      <c r="I1224" s="10">
        <v>40514</v>
      </c>
      <c r="J1224">
        <v>65</v>
      </c>
      <c r="K1224" t="s">
        <v>1772</v>
      </c>
    </row>
    <row r="1225" spans="1:11" x14ac:dyDescent="0.3">
      <c r="A1225">
        <v>1224</v>
      </c>
      <c r="B1225" t="s">
        <v>1855</v>
      </c>
      <c r="C1225" t="s">
        <v>3279</v>
      </c>
      <c r="D1225" t="s">
        <v>4493</v>
      </c>
      <c r="E1225" t="s">
        <v>1189</v>
      </c>
      <c r="F1225">
        <v>90</v>
      </c>
      <c r="G1225" t="s">
        <v>5029</v>
      </c>
      <c r="H1225" t="s">
        <v>1119</v>
      </c>
      <c r="I1225" s="10">
        <v>40337</v>
      </c>
      <c r="J1225">
        <v>6</v>
      </c>
      <c r="K1225" t="s">
        <v>1721</v>
      </c>
    </row>
    <row r="1226" spans="1:11" x14ac:dyDescent="0.3">
      <c r="A1226">
        <v>1225</v>
      </c>
      <c r="B1226" t="s">
        <v>4637</v>
      </c>
      <c r="C1226" t="s">
        <v>2614</v>
      </c>
      <c r="D1226" t="s">
        <v>4493</v>
      </c>
      <c r="E1226" t="s">
        <v>1189</v>
      </c>
      <c r="F1226">
        <v>30</v>
      </c>
      <c r="G1226" t="s">
        <v>5030</v>
      </c>
      <c r="H1226" t="s">
        <v>2690</v>
      </c>
      <c r="I1226" s="10">
        <v>39953</v>
      </c>
      <c r="J1226">
        <v>32</v>
      </c>
      <c r="K1226" t="s">
        <v>1692</v>
      </c>
    </row>
    <row r="1227" spans="1:11" x14ac:dyDescent="0.3">
      <c r="A1227">
        <v>1226</v>
      </c>
      <c r="B1227" t="s">
        <v>5031</v>
      </c>
      <c r="C1227" t="s">
        <v>1912</v>
      </c>
      <c r="D1227" t="s">
        <v>4493</v>
      </c>
      <c r="E1227" t="s">
        <v>1189</v>
      </c>
      <c r="F1227">
        <v>60</v>
      </c>
      <c r="G1227" t="s">
        <v>5032</v>
      </c>
      <c r="H1227" t="s">
        <v>364</v>
      </c>
      <c r="I1227" s="10">
        <v>39948</v>
      </c>
      <c r="J1227">
        <v>13</v>
      </c>
      <c r="K1227" t="s">
        <v>1692</v>
      </c>
    </row>
    <row r="1228" spans="1:11" x14ac:dyDescent="0.3">
      <c r="A1228">
        <v>1227</v>
      </c>
      <c r="B1228" t="s">
        <v>5033</v>
      </c>
      <c r="C1228" t="s">
        <v>3647</v>
      </c>
      <c r="D1228" t="s">
        <v>4493</v>
      </c>
      <c r="E1228" t="s">
        <v>1189</v>
      </c>
      <c r="F1228">
        <v>30</v>
      </c>
      <c r="G1228" t="s">
        <v>5034</v>
      </c>
      <c r="H1228" t="s">
        <v>566</v>
      </c>
      <c r="I1228" s="10">
        <v>39684</v>
      </c>
      <c r="J1228">
        <v>36</v>
      </c>
      <c r="K1228" t="s">
        <v>1007</v>
      </c>
    </row>
    <row r="1229" spans="1:11" x14ac:dyDescent="0.3">
      <c r="A1229">
        <v>1228</v>
      </c>
      <c r="B1229" t="s">
        <v>5035</v>
      </c>
      <c r="C1229" t="s">
        <v>5036</v>
      </c>
      <c r="D1229" t="s">
        <v>4493</v>
      </c>
      <c r="E1229" t="s">
        <v>1189</v>
      </c>
      <c r="F1229">
        <v>60</v>
      </c>
      <c r="G1229" t="s">
        <v>5037</v>
      </c>
      <c r="H1229" t="s">
        <v>661</v>
      </c>
      <c r="I1229" s="10">
        <v>40032</v>
      </c>
      <c r="J1229">
        <v>5</v>
      </c>
      <c r="K1229" t="s">
        <v>1721</v>
      </c>
    </row>
    <row r="1230" spans="1:11" x14ac:dyDescent="0.3">
      <c r="A1230">
        <v>1229</v>
      </c>
      <c r="B1230" t="s">
        <v>5038</v>
      </c>
      <c r="C1230" t="s">
        <v>5039</v>
      </c>
      <c r="D1230" t="s">
        <v>4493</v>
      </c>
      <c r="E1230" t="s">
        <v>1189</v>
      </c>
      <c r="F1230">
        <v>60</v>
      </c>
      <c r="G1230" t="s">
        <v>5040</v>
      </c>
      <c r="H1230" t="s">
        <v>3374</v>
      </c>
      <c r="I1230" s="10">
        <v>39803</v>
      </c>
      <c r="J1230">
        <v>70</v>
      </c>
      <c r="K1230" t="s">
        <v>1677</v>
      </c>
    </row>
    <row r="1231" spans="1:11" x14ac:dyDescent="0.3">
      <c r="A1231">
        <v>1230</v>
      </c>
      <c r="B1231" t="s">
        <v>4579</v>
      </c>
      <c r="C1231" t="s">
        <v>2436</v>
      </c>
      <c r="D1231" t="s">
        <v>4493</v>
      </c>
      <c r="E1231" t="s">
        <v>1189</v>
      </c>
      <c r="F1231">
        <v>90</v>
      </c>
      <c r="G1231" t="s">
        <v>4349</v>
      </c>
      <c r="H1231" t="s">
        <v>3065</v>
      </c>
      <c r="I1231" s="10">
        <v>40405</v>
      </c>
      <c r="J1231">
        <v>2</v>
      </c>
      <c r="K1231" t="s">
        <v>1721</v>
      </c>
    </row>
    <row r="1232" spans="1:11" x14ac:dyDescent="0.3">
      <c r="A1232">
        <v>1231</v>
      </c>
      <c r="B1232" t="s">
        <v>3849</v>
      </c>
      <c r="C1232" t="s">
        <v>5041</v>
      </c>
      <c r="D1232" t="s">
        <v>4493</v>
      </c>
      <c r="E1232" t="s">
        <v>1189</v>
      </c>
      <c r="F1232">
        <v>30</v>
      </c>
      <c r="G1232" t="s">
        <v>5042</v>
      </c>
      <c r="H1232" t="s">
        <v>5043</v>
      </c>
      <c r="I1232" s="10">
        <v>39478</v>
      </c>
      <c r="J1232">
        <v>80</v>
      </c>
      <c r="K1232" t="s">
        <v>1700</v>
      </c>
    </row>
    <row r="1233" spans="1:11" x14ac:dyDescent="0.3">
      <c r="A1233">
        <v>1232</v>
      </c>
      <c r="B1233" t="s">
        <v>5044</v>
      </c>
      <c r="C1233" t="s">
        <v>5045</v>
      </c>
      <c r="D1233" t="s">
        <v>4493</v>
      </c>
      <c r="E1233" t="s">
        <v>1189</v>
      </c>
      <c r="F1233">
        <v>30</v>
      </c>
      <c r="G1233" t="s">
        <v>5046</v>
      </c>
      <c r="H1233" t="s">
        <v>459</v>
      </c>
      <c r="I1233" s="10">
        <v>39533</v>
      </c>
      <c r="J1233">
        <v>90</v>
      </c>
      <c r="K1233" t="s">
        <v>1692</v>
      </c>
    </row>
    <row r="1234" spans="1:11" x14ac:dyDescent="0.3">
      <c r="A1234">
        <v>1233</v>
      </c>
      <c r="B1234" t="s">
        <v>5047</v>
      </c>
      <c r="C1234" t="s">
        <v>2924</v>
      </c>
      <c r="D1234" t="s">
        <v>4493</v>
      </c>
      <c r="E1234" t="s">
        <v>1189</v>
      </c>
      <c r="F1234">
        <v>60</v>
      </c>
      <c r="G1234" t="s">
        <v>5048</v>
      </c>
      <c r="H1234" t="s">
        <v>1213</v>
      </c>
      <c r="I1234" s="10">
        <v>39742</v>
      </c>
      <c r="J1234">
        <v>5</v>
      </c>
      <c r="K1234" t="s">
        <v>1696</v>
      </c>
    </row>
    <row r="1235" spans="1:11" x14ac:dyDescent="0.3">
      <c r="A1235">
        <v>1234</v>
      </c>
      <c r="B1235" t="s">
        <v>2429</v>
      </c>
      <c r="C1235" t="s">
        <v>5049</v>
      </c>
      <c r="D1235" t="s">
        <v>4493</v>
      </c>
      <c r="E1235" t="s">
        <v>1189</v>
      </c>
      <c r="F1235">
        <v>60</v>
      </c>
      <c r="G1235" t="s">
        <v>5050</v>
      </c>
      <c r="H1235" t="s">
        <v>813</v>
      </c>
      <c r="I1235" s="10">
        <v>39655</v>
      </c>
      <c r="J1235">
        <v>28</v>
      </c>
      <c r="K1235" t="s">
        <v>1721</v>
      </c>
    </row>
    <row r="1236" spans="1:11" x14ac:dyDescent="0.3">
      <c r="A1236">
        <v>1235</v>
      </c>
      <c r="B1236" t="s">
        <v>5051</v>
      </c>
      <c r="C1236" t="s">
        <v>5052</v>
      </c>
      <c r="D1236" t="s">
        <v>4493</v>
      </c>
      <c r="E1236" t="s">
        <v>1189</v>
      </c>
      <c r="F1236">
        <v>90</v>
      </c>
      <c r="G1236" t="s">
        <v>5053</v>
      </c>
      <c r="H1236" t="s">
        <v>194</v>
      </c>
      <c r="I1236" s="10">
        <v>39979</v>
      </c>
      <c r="J1236">
        <v>28</v>
      </c>
      <c r="K1236" t="s">
        <v>1007</v>
      </c>
    </row>
    <row r="1237" spans="1:11" x14ac:dyDescent="0.3">
      <c r="A1237">
        <v>1236</v>
      </c>
      <c r="B1237" t="s">
        <v>5054</v>
      </c>
      <c r="C1237" t="s">
        <v>2453</v>
      </c>
      <c r="D1237" t="s">
        <v>4493</v>
      </c>
      <c r="E1237" t="s">
        <v>1189</v>
      </c>
      <c r="F1237">
        <v>90</v>
      </c>
      <c r="G1237" t="s">
        <v>5055</v>
      </c>
      <c r="H1237" t="s">
        <v>1246</v>
      </c>
      <c r="I1237" s="10">
        <v>40124</v>
      </c>
      <c r="J1237">
        <v>59</v>
      </c>
      <c r="K1237" t="s">
        <v>1721</v>
      </c>
    </row>
    <row r="1238" spans="1:11" x14ac:dyDescent="0.3">
      <c r="A1238">
        <v>1237</v>
      </c>
      <c r="B1238" t="s">
        <v>5056</v>
      </c>
      <c r="C1238" t="s">
        <v>2646</v>
      </c>
      <c r="D1238" t="s">
        <v>4493</v>
      </c>
      <c r="E1238" t="s">
        <v>1189</v>
      </c>
      <c r="F1238">
        <v>90</v>
      </c>
      <c r="G1238" t="s">
        <v>5057</v>
      </c>
      <c r="H1238" t="s">
        <v>716</v>
      </c>
      <c r="I1238" s="10">
        <v>40169</v>
      </c>
      <c r="J1238">
        <v>75</v>
      </c>
      <c r="K1238" t="s">
        <v>1692</v>
      </c>
    </row>
    <row r="1239" spans="1:11" x14ac:dyDescent="0.3">
      <c r="A1239">
        <v>1238</v>
      </c>
      <c r="B1239" t="s">
        <v>5058</v>
      </c>
      <c r="C1239" t="s">
        <v>2735</v>
      </c>
      <c r="D1239" t="s">
        <v>4493</v>
      </c>
      <c r="E1239" t="s">
        <v>1189</v>
      </c>
      <c r="F1239">
        <v>60</v>
      </c>
      <c r="G1239" t="s">
        <v>5059</v>
      </c>
      <c r="H1239" t="s">
        <v>741</v>
      </c>
      <c r="I1239" s="10">
        <v>39782</v>
      </c>
      <c r="J1239">
        <v>72</v>
      </c>
      <c r="K1239" t="s">
        <v>1696</v>
      </c>
    </row>
    <row r="1240" spans="1:11" x14ac:dyDescent="0.3">
      <c r="A1240">
        <v>1239</v>
      </c>
      <c r="B1240" t="s">
        <v>5060</v>
      </c>
      <c r="C1240" t="s">
        <v>5061</v>
      </c>
      <c r="D1240" t="s">
        <v>4493</v>
      </c>
      <c r="E1240" t="s">
        <v>1189</v>
      </c>
      <c r="F1240">
        <v>60</v>
      </c>
      <c r="G1240" t="s">
        <v>5062</v>
      </c>
      <c r="H1240" t="s">
        <v>645</v>
      </c>
      <c r="I1240" s="10">
        <v>40120</v>
      </c>
      <c r="J1240">
        <v>19</v>
      </c>
      <c r="K1240" t="s">
        <v>1772</v>
      </c>
    </row>
    <row r="1241" spans="1:11" x14ac:dyDescent="0.3">
      <c r="A1241">
        <v>1240</v>
      </c>
      <c r="B1241" t="s">
        <v>5063</v>
      </c>
      <c r="C1241" t="s">
        <v>1850</v>
      </c>
      <c r="D1241" t="s">
        <v>4493</v>
      </c>
      <c r="E1241" t="s">
        <v>1189</v>
      </c>
      <c r="F1241">
        <v>90</v>
      </c>
      <c r="G1241" t="s">
        <v>5064</v>
      </c>
      <c r="H1241" t="s">
        <v>282</v>
      </c>
      <c r="I1241" s="10">
        <v>39617</v>
      </c>
      <c r="J1241">
        <v>62</v>
      </c>
      <c r="K1241" t="s">
        <v>1692</v>
      </c>
    </row>
    <row r="1242" spans="1:11" x14ac:dyDescent="0.3">
      <c r="A1242">
        <v>1241</v>
      </c>
      <c r="B1242" t="s">
        <v>5065</v>
      </c>
      <c r="C1242" t="s">
        <v>5066</v>
      </c>
      <c r="D1242" t="s">
        <v>4493</v>
      </c>
      <c r="E1242" t="s">
        <v>1189</v>
      </c>
      <c r="F1242">
        <v>30</v>
      </c>
      <c r="G1242" t="s">
        <v>5067</v>
      </c>
      <c r="H1242" t="s">
        <v>62</v>
      </c>
      <c r="I1242" s="10">
        <v>40063</v>
      </c>
      <c r="J1242">
        <v>13</v>
      </c>
      <c r="K1242" t="s">
        <v>1700</v>
      </c>
    </row>
    <row r="1243" spans="1:11" x14ac:dyDescent="0.3">
      <c r="A1243">
        <v>1242</v>
      </c>
      <c r="B1243" t="s">
        <v>5068</v>
      </c>
      <c r="C1243" t="s">
        <v>3992</v>
      </c>
      <c r="D1243" t="s">
        <v>4493</v>
      </c>
      <c r="E1243" t="s">
        <v>1189</v>
      </c>
      <c r="F1243">
        <v>90</v>
      </c>
      <c r="G1243" t="s">
        <v>5069</v>
      </c>
      <c r="H1243" t="s">
        <v>1600</v>
      </c>
      <c r="I1243" s="10">
        <v>40213</v>
      </c>
      <c r="J1243">
        <v>41</v>
      </c>
      <c r="K1243" t="s">
        <v>851</v>
      </c>
    </row>
    <row r="1244" spans="1:11" x14ac:dyDescent="0.3">
      <c r="A1244">
        <v>1243</v>
      </c>
      <c r="B1244" t="s">
        <v>4775</v>
      </c>
      <c r="C1244" t="s">
        <v>3872</v>
      </c>
      <c r="D1244" t="s">
        <v>4493</v>
      </c>
      <c r="E1244" t="s">
        <v>1189</v>
      </c>
      <c r="F1244">
        <v>90</v>
      </c>
      <c r="G1244" t="s">
        <v>5070</v>
      </c>
      <c r="H1244" t="s">
        <v>1308</v>
      </c>
      <c r="I1244" s="10">
        <v>40432</v>
      </c>
      <c r="J1244">
        <v>58</v>
      </c>
      <c r="K1244" t="s">
        <v>1700</v>
      </c>
    </row>
    <row r="1245" spans="1:11" x14ac:dyDescent="0.3">
      <c r="A1245">
        <v>1244</v>
      </c>
      <c r="B1245" t="s">
        <v>5071</v>
      </c>
      <c r="C1245" t="s">
        <v>3253</v>
      </c>
      <c r="D1245" t="s">
        <v>4493</v>
      </c>
      <c r="E1245" t="s">
        <v>1189</v>
      </c>
      <c r="F1245">
        <v>60</v>
      </c>
      <c r="G1245" t="s">
        <v>5072</v>
      </c>
      <c r="H1245" t="s">
        <v>364</v>
      </c>
      <c r="I1245" s="10">
        <v>39468</v>
      </c>
      <c r="J1245">
        <v>50</v>
      </c>
      <c r="K1245" t="s">
        <v>1677</v>
      </c>
    </row>
    <row r="1246" spans="1:11" x14ac:dyDescent="0.3">
      <c r="A1246">
        <v>1245</v>
      </c>
      <c r="B1246" t="s">
        <v>5073</v>
      </c>
      <c r="C1246" t="s">
        <v>5074</v>
      </c>
      <c r="D1246" t="s">
        <v>4493</v>
      </c>
      <c r="E1246" t="s">
        <v>1189</v>
      </c>
      <c r="F1246">
        <v>90</v>
      </c>
      <c r="G1246" t="s">
        <v>5075</v>
      </c>
      <c r="H1246" t="s">
        <v>1198</v>
      </c>
      <c r="I1246" s="10">
        <v>39722</v>
      </c>
      <c r="J1246">
        <v>85</v>
      </c>
      <c r="K1246" t="s">
        <v>1700</v>
      </c>
    </row>
    <row r="1247" spans="1:11" x14ac:dyDescent="0.3">
      <c r="A1247">
        <v>1246</v>
      </c>
      <c r="B1247" t="s">
        <v>4517</v>
      </c>
      <c r="C1247" t="s">
        <v>2944</v>
      </c>
      <c r="D1247" t="s">
        <v>4493</v>
      </c>
      <c r="E1247" t="s">
        <v>1189</v>
      </c>
      <c r="F1247">
        <v>90</v>
      </c>
      <c r="G1247" t="s">
        <v>5076</v>
      </c>
      <c r="H1247" t="s">
        <v>159</v>
      </c>
      <c r="I1247" s="10">
        <v>40460</v>
      </c>
      <c r="J1247">
        <v>18</v>
      </c>
      <c r="K1247" t="s">
        <v>1692</v>
      </c>
    </row>
    <row r="1248" spans="1:11" x14ac:dyDescent="0.3">
      <c r="A1248">
        <v>1247</v>
      </c>
      <c r="B1248" t="s">
        <v>5077</v>
      </c>
      <c r="C1248" t="s">
        <v>5078</v>
      </c>
      <c r="D1248" t="s">
        <v>4493</v>
      </c>
      <c r="E1248" t="s">
        <v>1189</v>
      </c>
      <c r="F1248">
        <v>30</v>
      </c>
      <c r="G1248" t="s">
        <v>1950</v>
      </c>
      <c r="H1248" t="s">
        <v>440</v>
      </c>
      <c r="I1248" s="10">
        <v>40294</v>
      </c>
      <c r="J1248">
        <v>66</v>
      </c>
      <c r="K1248" t="s">
        <v>1677</v>
      </c>
    </row>
    <row r="1249" spans="1:11" x14ac:dyDescent="0.3">
      <c r="A1249">
        <v>1248</v>
      </c>
      <c r="B1249" t="s">
        <v>5044</v>
      </c>
      <c r="C1249" t="s">
        <v>4712</v>
      </c>
      <c r="D1249" t="s">
        <v>4493</v>
      </c>
      <c r="E1249" t="s">
        <v>1189</v>
      </c>
      <c r="F1249">
        <v>30</v>
      </c>
      <c r="G1249" t="s">
        <v>5079</v>
      </c>
      <c r="H1249" t="s">
        <v>1429</v>
      </c>
      <c r="I1249" s="10">
        <v>39850</v>
      </c>
      <c r="J1249">
        <v>26</v>
      </c>
      <c r="K1249" t="s">
        <v>1696</v>
      </c>
    </row>
    <row r="1250" spans="1:11" x14ac:dyDescent="0.3">
      <c r="A1250">
        <v>1249</v>
      </c>
      <c r="B1250" t="s">
        <v>5077</v>
      </c>
      <c r="C1250" t="s">
        <v>3832</v>
      </c>
      <c r="D1250" t="s">
        <v>1946</v>
      </c>
      <c r="E1250" t="s">
        <v>1189</v>
      </c>
      <c r="F1250">
        <v>60</v>
      </c>
      <c r="G1250" t="s">
        <v>4346</v>
      </c>
      <c r="H1250" t="s">
        <v>171</v>
      </c>
      <c r="I1250" s="10">
        <v>40211</v>
      </c>
      <c r="J1250">
        <v>50</v>
      </c>
      <c r="K1250" t="s">
        <v>1007</v>
      </c>
    </row>
    <row r="1251" spans="1:11" x14ac:dyDescent="0.3">
      <c r="A1251">
        <v>1250</v>
      </c>
      <c r="B1251" t="s">
        <v>4023</v>
      </c>
      <c r="C1251" t="s">
        <v>1664</v>
      </c>
      <c r="D1251" t="s">
        <v>4493</v>
      </c>
      <c r="E1251" t="s">
        <v>1189</v>
      </c>
      <c r="F1251">
        <v>30</v>
      </c>
      <c r="G1251" t="s">
        <v>5080</v>
      </c>
      <c r="H1251" t="s">
        <v>1159</v>
      </c>
      <c r="I1251" s="10">
        <v>39576</v>
      </c>
      <c r="J1251">
        <v>13</v>
      </c>
      <c r="K1251" t="s">
        <v>851</v>
      </c>
    </row>
    <row r="1252" spans="1:11" x14ac:dyDescent="0.3">
      <c r="A1252">
        <v>1251</v>
      </c>
      <c r="B1252" t="s">
        <v>5081</v>
      </c>
      <c r="C1252" t="s">
        <v>5082</v>
      </c>
      <c r="D1252" t="s">
        <v>4493</v>
      </c>
      <c r="E1252" t="s">
        <v>1189</v>
      </c>
      <c r="F1252">
        <v>90</v>
      </c>
      <c r="G1252" t="s">
        <v>5083</v>
      </c>
      <c r="H1252" t="s">
        <v>1045</v>
      </c>
      <c r="I1252" s="10">
        <v>39585</v>
      </c>
      <c r="J1252">
        <v>26</v>
      </c>
      <c r="K1252" t="s">
        <v>851</v>
      </c>
    </row>
    <row r="1253" spans="1:11" x14ac:dyDescent="0.3">
      <c r="A1253">
        <v>1252</v>
      </c>
      <c r="B1253" t="s">
        <v>5084</v>
      </c>
      <c r="C1253" t="s">
        <v>4841</v>
      </c>
      <c r="D1253" t="s">
        <v>4493</v>
      </c>
      <c r="E1253" t="s">
        <v>1189</v>
      </c>
      <c r="F1253">
        <v>90</v>
      </c>
      <c r="G1253" t="s">
        <v>5085</v>
      </c>
      <c r="H1253" t="s">
        <v>33</v>
      </c>
      <c r="I1253" s="10">
        <v>40199</v>
      </c>
      <c r="J1253">
        <v>92</v>
      </c>
      <c r="K1253" t="s">
        <v>1707</v>
      </c>
    </row>
    <row r="1254" spans="1:11" x14ac:dyDescent="0.3">
      <c r="A1254">
        <v>1253</v>
      </c>
      <c r="B1254" t="s">
        <v>4696</v>
      </c>
      <c r="C1254" t="s">
        <v>2260</v>
      </c>
      <c r="D1254" t="s">
        <v>4493</v>
      </c>
      <c r="E1254" t="s">
        <v>1189</v>
      </c>
      <c r="F1254">
        <v>60</v>
      </c>
      <c r="G1254" t="s">
        <v>5086</v>
      </c>
      <c r="H1254" t="s">
        <v>2317</v>
      </c>
      <c r="I1254" s="10">
        <v>39535</v>
      </c>
      <c r="J1254">
        <v>5</v>
      </c>
      <c r="K1254" t="s">
        <v>1721</v>
      </c>
    </row>
    <row r="1255" spans="1:11" x14ac:dyDescent="0.3">
      <c r="A1255">
        <v>1254</v>
      </c>
      <c r="B1255" t="s">
        <v>3595</v>
      </c>
      <c r="C1255" t="s">
        <v>5087</v>
      </c>
      <c r="D1255" t="s">
        <v>4493</v>
      </c>
      <c r="E1255" t="s">
        <v>1189</v>
      </c>
      <c r="F1255">
        <v>90</v>
      </c>
      <c r="G1255" t="s">
        <v>5088</v>
      </c>
      <c r="H1255" t="s">
        <v>2671</v>
      </c>
      <c r="I1255" s="10">
        <v>39986</v>
      </c>
      <c r="J1255">
        <v>11</v>
      </c>
      <c r="K1255" t="s">
        <v>1696</v>
      </c>
    </row>
    <row r="1256" spans="1:11" x14ac:dyDescent="0.3">
      <c r="A1256">
        <v>1255</v>
      </c>
      <c r="B1256" t="s">
        <v>3423</v>
      </c>
      <c r="C1256" t="s">
        <v>5089</v>
      </c>
      <c r="D1256" t="s">
        <v>4493</v>
      </c>
      <c r="E1256" t="s">
        <v>1189</v>
      </c>
      <c r="F1256">
        <v>90</v>
      </c>
      <c r="G1256" t="s">
        <v>5090</v>
      </c>
      <c r="H1256" t="s">
        <v>157</v>
      </c>
      <c r="I1256" s="10">
        <v>40322</v>
      </c>
      <c r="J1256">
        <v>35</v>
      </c>
      <c r="K1256" t="s">
        <v>1692</v>
      </c>
    </row>
    <row r="1257" spans="1:11" x14ac:dyDescent="0.3">
      <c r="A1257">
        <v>1256</v>
      </c>
      <c r="B1257" t="s">
        <v>4025</v>
      </c>
      <c r="C1257" t="s">
        <v>3356</v>
      </c>
      <c r="D1257" t="s">
        <v>4493</v>
      </c>
      <c r="E1257" t="s">
        <v>1189</v>
      </c>
      <c r="F1257">
        <v>30</v>
      </c>
      <c r="G1257" t="s">
        <v>5091</v>
      </c>
      <c r="H1257" t="s">
        <v>3942</v>
      </c>
      <c r="I1257" s="10">
        <v>39764</v>
      </c>
      <c r="J1257">
        <v>8</v>
      </c>
      <c r="K1257" t="s">
        <v>851</v>
      </c>
    </row>
    <row r="1258" spans="1:11" x14ac:dyDescent="0.3">
      <c r="A1258">
        <v>1257</v>
      </c>
      <c r="B1258" t="s">
        <v>5092</v>
      </c>
      <c r="C1258" t="s">
        <v>5093</v>
      </c>
      <c r="D1258" t="s">
        <v>4493</v>
      </c>
      <c r="E1258" t="s">
        <v>1189</v>
      </c>
      <c r="F1258">
        <v>60</v>
      </c>
      <c r="G1258" t="s">
        <v>5094</v>
      </c>
      <c r="H1258" t="s">
        <v>394</v>
      </c>
      <c r="I1258" s="10">
        <v>39753</v>
      </c>
      <c r="J1258">
        <v>34</v>
      </c>
      <c r="K1258" t="s">
        <v>1677</v>
      </c>
    </row>
    <row r="1259" spans="1:11" x14ac:dyDescent="0.3">
      <c r="A1259">
        <v>1258</v>
      </c>
      <c r="B1259" t="s">
        <v>5095</v>
      </c>
      <c r="C1259" t="s">
        <v>5096</v>
      </c>
      <c r="D1259" t="s">
        <v>4493</v>
      </c>
      <c r="E1259" t="s">
        <v>1189</v>
      </c>
      <c r="F1259">
        <v>30</v>
      </c>
      <c r="G1259" t="s">
        <v>5097</v>
      </c>
      <c r="H1259" t="s">
        <v>1621</v>
      </c>
      <c r="I1259" s="10">
        <v>40363</v>
      </c>
      <c r="J1259">
        <v>25</v>
      </c>
      <c r="K1259" t="s">
        <v>1673</v>
      </c>
    </row>
    <row r="1260" spans="1:11" x14ac:dyDescent="0.3">
      <c r="A1260">
        <v>1259</v>
      </c>
      <c r="B1260" t="s">
        <v>4170</v>
      </c>
      <c r="C1260" t="s">
        <v>5098</v>
      </c>
      <c r="D1260" t="s">
        <v>4493</v>
      </c>
      <c r="E1260" t="s">
        <v>1189</v>
      </c>
      <c r="F1260">
        <v>30</v>
      </c>
      <c r="G1260" t="s">
        <v>5099</v>
      </c>
      <c r="H1260" t="s">
        <v>1516</v>
      </c>
      <c r="I1260" s="10">
        <v>39539</v>
      </c>
      <c r="J1260">
        <v>55</v>
      </c>
      <c r="K1260" t="s">
        <v>1007</v>
      </c>
    </row>
    <row r="1261" spans="1:11" x14ac:dyDescent="0.3">
      <c r="A1261">
        <v>1260</v>
      </c>
      <c r="B1261" t="s">
        <v>3969</v>
      </c>
      <c r="C1261" t="s">
        <v>5041</v>
      </c>
      <c r="D1261" t="s">
        <v>4493</v>
      </c>
      <c r="E1261" t="s">
        <v>4651</v>
      </c>
      <c r="F1261">
        <v>60</v>
      </c>
      <c r="G1261" t="s">
        <v>5100</v>
      </c>
      <c r="H1261" t="s">
        <v>812</v>
      </c>
      <c r="I1261" s="10">
        <v>40344</v>
      </c>
      <c r="J1261">
        <v>27</v>
      </c>
      <c r="K1261" t="s">
        <v>1007</v>
      </c>
    </row>
    <row r="1262" spans="1:11" x14ac:dyDescent="0.3">
      <c r="A1262">
        <v>1261</v>
      </c>
      <c r="B1262" t="s">
        <v>5011</v>
      </c>
      <c r="C1262" t="s">
        <v>2540</v>
      </c>
      <c r="D1262" t="s">
        <v>4493</v>
      </c>
      <c r="E1262" t="s">
        <v>1189</v>
      </c>
      <c r="F1262">
        <v>90</v>
      </c>
      <c r="G1262" t="s">
        <v>5101</v>
      </c>
      <c r="H1262" t="s">
        <v>66</v>
      </c>
      <c r="I1262" s="10">
        <v>39862</v>
      </c>
      <c r="J1262">
        <v>64</v>
      </c>
      <c r="K1262" t="s">
        <v>1700</v>
      </c>
    </row>
    <row r="1263" spans="1:11" x14ac:dyDescent="0.3">
      <c r="A1263">
        <v>1262</v>
      </c>
      <c r="B1263" t="s">
        <v>5102</v>
      </c>
      <c r="C1263" t="s">
        <v>3992</v>
      </c>
      <c r="D1263" t="s">
        <v>4493</v>
      </c>
      <c r="E1263" t="s">
        <v>1189</v>
      </c>
      <c r="F1263">
        <v>30</v>
      </c>
      <c r="G1263" t="s">
        <v>5103</v>
      </c>
      <c r="H1263" t="s">
        <v>4987</v>
      </c>
      <c r="I1263" s="10">
        <v>39468</v>
      </c>
      <c r="J1263">
        <v>46</v>
      </c>
      <c r="K1263" t="s">
        <v>1677</v>
      </c>
    </row>
    <row r="1264" spans="1:11" x14ac:dyDescent="0.3">
      <c r="A1264">
        <v>1263</v>
      </c>
      <c r="B1264" t="s">
        <v>5104</v>
      </c>
      <c r="C1264" t="s">
        <v>2962</v>
      </c>
      <c r="D1264" t="s">
        <v>4493</v>
      </c>
      <c r="E1264" t="s">
        <v>1189</v>
      </c>
      <c r="F1264">
        <v>30</v>
      </c>
      <c r="G1264" t="s">
        <v>5105</v>
      </c>
      <c r="H1264" t="s">
        <v>3466</v>
      </c>
      <c r="I1264" s="10">
        <v>39701</v>
      </c>
      <c r="J1264">
        <v>61</v>
      </c>
      <c r="K1264" t="s">
        <v>1721</v>
      </c>
    </row>
    <row r="1265" spans="1:11" x14ac:dyDescent="0.3">
      <c r="A1265">
        <v>1264</v>
      </c>
      <c r="B1265" t="s">
        <v>5106</v>
      </c>
      <c r="C1265" t="s">
        <v>2362</v>
      </c>
      <c r="D1265" t="s">
        <v>4493</v>
      </c>
      <c r="E1265" t="s">
        <v>1189</v>
      </c>
      <c r="F1265">
        <v>90</v>
      </c>
      <c r="G1265" t="s">
        <v>5107</v>
      </c>
      <c r="H1265" t="s">
        <v>788</v>
      </c>
      <c r="I1265" s="10">
        <v>40262</v>
      </c>
      <c r="J1265">
        <v>60</v>
      </c>
      <c r="K1265" t="s">
        <v>1673</v>
      </c>
    </row>
    <row r="1266" spans="1:11" x14ac:dyDescent="0.3">
      <c r="A1266">
        <v>1265</v>
      </c>
      <c r="B1266" t="s">
        <v>5108</v>
      </c>
      <c r="C1266" t="s">
        <v>3240</v>
      </c>
      <c r="D1266" t="s">
        <v>4493</v>
      </c>
      <c r="E1266" t="s">
        <v>1189</v>
      </c>
      <c r="F1266">
        <v>30</v>
      </c>
      <c r="G1266" t="s">
        <v>5109</v>
      </c>
      <c r="H1266" t="s">
        <v>1643</v>
      </c>
      <c r="I1266" s="10">
        <v>39627</v>
      </c>
      <c r="J1266">
        <v>9</v>
      </c>
      <c r="K1266" t="s">
        <v>1692</v>
      </c>
    </row>
    <row r="1267" spans="1:11" x14ac:dyDescent="0.3">
      <c r="A1267">
        <v>1266</v>
      </c>
      <c r="B1267" t="s">
        <v>5110</v>
      </c>
      <c r="C1267" t="s">
        <v>5111</v>
      </c>
      <c r="D1267" t="s">
        <v>4493</v>
      </c>
      <c r="E1267" t="s">
        <v>1189</v>
      </c>
      <c r="F1267">
        <v>30</v>
      </c>
      <c r="G1267" t="s">
        <v>5112</v>
      </c>
      <c r="H1267" t="s">
        <v>124</v>
      </c>
      <c r="I1267" s="10">
        <v>39983</v>
      </c>
      <c r="J1267">
        <v>89</v>
      </c>
      <c r="K1267" t="s">
        <v>851</v>
      </c>
    </row>
    <row r="1268" spans="1:11" x14ac:dyDescent="0.3">
      <c r="A1268">
        <v>1267</v>
      </c>
      <c r="B1268" t="s">
        <v>5113</v>
      </c>
      <c r="C1268" t="s">
        <v>2356</v>
      </c>
      <c r="D1268" t="s">
        <v>4493</v>
      </c>
      <c r="E1268" t="s">
        <v>1189</v>
      </c>
      <c r="F1268">
        <v>60</v>
      </c>
      <c r="G1268" t="s">
        <v>5114</v>
      </c>
      <c r="H1268" t="s">
        <v>515</v>
      </c>
      <c r="I1268" s="10">
        <v>40479</v>
      </c>
      <c r="J1268">
        <v>95</v>
      </c>
      <c r="K1268" t="s">
        <v>1772</v>
      </c>
    </row>
    <row r="1269" spans="1:11" x14ac:dyDescent="0.3">
      <c r="A1269">
        <v>1268</v>
      </c>
      <c r="B1269" t="s">
        <v>4964</v>
      </c>
      <c r="C1269" t="s">
        <v>5115</v>
      </c>
      <c r="D1269" t="s">
        <v>4493</v>
      </c>
      <c r="E1269" t="s">
        <v>1189</v>
      </c>
      <c r="F1269">
        <v>90</v>
      </c>
      <c r="G1269" t="s">
        <v>5116</v>
      </c>
      <c r="H1269" t="s">
        <v>80</v>
      </c>
      <c r="I1269" s="10">
        <v>40395</v>
      </c>
      <c r="J1269">
        <v>18</v>
      </c>
      <c r="K1269" t="s">
        <v>1673</v>
      </c>
    </row>
    <row r="1270" spans="1:11" x14ac:dyDescent="0.3">
      <c r="A1270">
        <v>1269</v>
      </c>
      <c r="B1270" t="s">
        <v>5054</v>
      </c>
      <c r="C1270" t="s">
        <v>5117</v>
      </c>
      <c r="D1270" t="s">
        <v>4493</v>
      </c>
      <c r="E1270" t="s">
        <v>1189</v>
      </c>
      <c r="F1270">
        <v>90</v>
      </c>
      <c r="G1270" t="s">
        <v>5118</v>
      </c>
      <c r="H1270" t="s">
        <v>1490</v>
      </c>
      <c r="I1270" s="10">
        <v>40133</v>
      </c>
      <c r="J1270">
        <v>21</v>
      </c>
      <c r="K1270" t="s">
        <v>1772</v>
      </c>
    </row>
    <row r="1271" spans="1:11" x14ac:dyDescent="0.3">
      <c r="A1271">
        <v>1270</v>
      </c>
      <c r="B1271" t="s">
        <v>5119</v>
      </c>
      <c r="C1271" t="s">
        <v>5120</v>
      </c>
      <c r="D1271" t="s">
        <v>4493</v>
      </c>
      <c r="E1271" t="s">
        <v>1189</v>
      </c>
      <c r="F1271">
        <v>90</v>
      </c>
      <c r="G1271" t="s">
        <v>5121</v>
      </c>
      <c r="H1271" t="s">
        <v>1243</v>
      </c>
      <c r="I1271" s="10">
        <v>40290</v>
      </c>
      <c r="J1271">
        <v>47</v>
      </c>
      <c r="K1271" t="s">
        <v>1007</v>
      </c>
    </row>
    <row r="1272" spans="1:11" x14ac:dyDescent="0.3">
      <c r="A1272">
        <v>1271</v>
      </c>
      <c r="B1272" t="s">
        <v>5122</v>
      </c>
      <c r="C1272" t="s">
        <v>4028</v>
      </c>
      <c r="D1272" t="s">
        <v>4493</v>
      </c>
      <c r="E1272" t="s">
        <v>1189</v>
      </c>
      <c r="F1272">
        <v>60</v>
      </c>
      <c r="G1272" t="s">
        <v>5123</v>
      </c>
      <c r="H1272" t="s">
        <v>148</v>
      </c>
      <c r="I1272" s="10">
        <v>40398</v>
      </c>
      <c r="J1272">
        <v>10</v>
      </c>
      <c r="K1272" t="s">
        <v>1707</v>
      </c>
    </row>
    <row r="1273" spans="1:11" x14ac:dyDescent="0.3">
      <c r="A1273">
        <v>1272</v>
      </c>
      <c r="B1273" t="s">
        <v>5124</v>
      </c>
      <c r="C1273" t="s">
        <v>5125</v>
      </c>
      <c r="D1273" t="s">
        <v>4493</v>
      </c>
      <c r="E1273" t="s">
        <v>1189</v>
      </c>
      <c r="F1273">
        <v>30</v>
      </c>
      <c r="G1273" t="s">
        <v>5126</v>
      </c>
      <c r="H1273" t="s">
        <v>289</v>
      </c>
      <c r="I1273" s="10">
        <v>40331</v>
      </c>
      <c r="J1273">
        <v>62</v>
      </c>
      <c r="K1273" t="s">
        <v>851</v>
      </c>
    </row>
    <row r="1274" spans="1:11" x14ac:dyDescent="0.3">
      <c r="A1274">
        <v>1273</v>
      </c>
      <c r="B1274" t="s">
        <v>5127</v>
      </c>
      <c r="C1274" t="s">
        <v>1704</v>
      </c>
      <c r="D1274" t="s">
        <v>4493</v>
      </c>
      <c r="E1274" t="s">
        <v>1189</v>
      </c>
      <c r="F1274">
        <v>30</v>
      </c>
      <c r="G1274" t="s">
        <v>5128</v>
      </c>
      <c r="H1274" t="s">
        <v>142</v>
      </c>
      <c r="I1274" s="10">
        <v>39947</v>
      </c>
      <c r="J1274">
        <v>43</v>
      </c>
      <c r="K1274" t="s">
        <v>1696</v>
      </c>
    </row>
    <row r="1275" spans="1:11" x14ac:dyDescent="0.3">
      <c r="A1275">
        <v>1274</v>
      </c>
      <c r="B1275" t="s">
        <v>1855</v>
      </c>
      <c r="C1275" t="s">
        <v>4436</v>
      </c>
      <c r="D1275" t="s">
        <v>4493</v>
      </c>
      <c r="E1275" t="s">
        <v>1189</v>
      </c>
      <c r="F1275">
        <v>30</v>
      </c>
      <c r="G1275" t="s">
        <v>5129</v>
      </c>
      <c r="H1275" t="s">
        <v>5130</v>
      </c>
      <c r="I1275" s="10">
        <v>40502</v>
      </c>
      <c r="J1275">
        <v>38</v>
      </c>
      <c r="K1275" t="s">
        <v>1692</v>
      </c>
    </row>
    <row r="1276" spans="1:11" x14ac:dyDescent="0.3">
      <c r="A1276">
        <v>1275</v>
      </c>
      <c r="B1276" t="s">
        <v>5131</v>
      </c>
      <c r="C1276" t="s">
        <v>5132</v>
      </c>
      <c r="D1276" t="s">
        <v>4493</v>
      </c>
      <c r="E1276" t="s">
        <v>1189</v>
      </c>
      <c r="F1276">
        <v>30</v>
      </c>
      <c r="G1276" t="s">
        <v>5133</v>
      </c>
      <c r="H1276" t="s">
        <v>506</v>
      </c>
      <c r="I1276" s="10">
        <v>39575</v>
      </c>
      <c r="J1276">
        <v>22</v>
      </c>
      <c r="K1276" t="s">
        <v>1677</v>
      </c>
    </row>
    <row r="1277" spans="1:11" x14ac:dyDescent="0.3">
      <c r="A1277">
        <v>1276</v>
      </c>
      <c r="B1277" t="s">
        <v>5134</v>
      </c>
      <c r="C1277" t="s">
        <v>4569</v>
      </c>
      <c r="D1277" t="s">
        <v>4493</v>
      </c>
      <c r="E1277" t="s">
        <v>1189</v>
      </c>
      <c r="F1277">
        <v>60</v>
      </c>
      <c r="G1277" t="s">
        <v>5135</v>
      </c>
      <c r="H1277" t="s">
        <v>5136</v>
      </c>
      <c r="I1277" s="10">
        <v>40022</v>
      </c>
      <c r="J1277">
        <v>56</v>
      </c>
      <c r="K1277" t="s">
        <v>1721</v>
      </c>
    </row>
    <row r="1278" spans="1:11" x14ac:dyDescent="0.3">
      <c r="A1278">
        <v>1277</v>
      </c>
      <c r="B1278" t="s">
        <v>5137</v>
      </c>
      <c r="C1278" t="s">
        <v>1955</v>
      </c>
      <c r="D1278" t="s">
        <v>4493</v>
      </c>
      <c r="E1278" t="s">
        <v>1189</v>
      </c>
      <c r="F1278">
        <v>90</v>
      </c>
      <c r="G1278" t="s">
        <v>3439</v>
      </c>
      <c r="H1278" t="s">
        <v>1037</v>
      </c>
      <c r="I1278" s="10">
        <v>40053</v>
      </c>
      <c r="J1278">
        <v>55</v>
      </c>
      <c r="K1278" t="s">
        <v>1700</v>
      </c>
    </row>
    <row r="1279" spans="1:11" x14ac:dyDescent="0.3">
      <c r="A1279">
        <v>1278</v>
      </c>
      <c r="B1279" t="s">
        <v>5138</v>
      </c>
      <c r="C1279" t="s">
        <v>4546</v>
      </c>
      <c r="D1279" t="s">
        <v>4493</v>
      </c>
      <c r="E1279" t="s">
        <v>1189</v>
      </c>
      <c r="F1279">
        <v>30</v>
      </c>
      <c r="G1279" t="s">
        <v>5139</v>
      </c>
      <c r="H1279" t="s">
        <v>542</v>
      </c>
      <c r="I1279" s="10">
        <v>39723</v>
      </c>
      <c r="J1279">
        <v>58</v>
      </c>
      <c r="K1279" t="s">
        <v>1772</v>
      </c>
    </row>
    <row r="1280" spans="1:11" x14ac:dyDescent="0.3">
      <c r="A1280">
        <v>1279</v>
      </c>
      <c r="B1280" t="s">
        <v>5140</v>
      </c>
      <c r="C1280" t="s">
        <v>5141</v>
      </c>
      <c r="D1280" t="s">
        <v>4493</v>
      </c>
      <c r="E1280" t="s">
        <v>1189</v>
      </c>
      <c r="F1280">
        <v>90</v>
      </c>
      <c r="G1280" t="s">
        <v>5142</v>
      </c>
      <c r="H1280" t="s">
        <v>820</v>
      </c>
      <c r="I1280" s="10">
        <v>40267</v>
      </c>
      <c r="J1280">
        <v>65</v>
      </c>
      <c r="K1280" t="s">
        <v>1772</v>
      </c>
    </row>
    <row r="1281" spans="1:11" x14ac:dyDescent="0.3">
      <c r="A1281">
        <v>1280</v>
      </c>
      <c r="B1281" t="s">
        <v>5143</v>
      </c>
      <c r="C1281" t="s">
        <v>5144</v>
      </c>
      <c r="D1281" t="s">
        <v>4493</v>
      </c>
      <c r="E1281" t="s">
        <v>1189</v>
      </c>
      <c r="F1281">
        <v>60</v>
      </c>
      <c r="G1281" t="s">
        <v>5145</v>
      </c>
      <c r="H1281" t="s">
        <v>5146</v>
      </c>
      <c r="I1281" s="10">
        <v>40325</v>
      </c>
      <c r="J1281">
        <v>16</v>
      </c>
      <c r="K1281" t="s">
        <v>1692</v>
      </c>
    </row>
    <row r="1282" spans="1:11" x14ac:dyDescent="0.3">
      <c r="A1282">
        <v>1281</v>
      </c>
      <c r="B1282" t="s">
        <v>5147</v>
      </c>
      <c r="C1282" t="s">
        <v>3048</v>
      </c>
      <c r="D1282" t="s">
        <v>4493</v>
      </c>
      <c r="E1282" t="s">
        <v>1189</v>
      </c>
      <c r="F1282">
        <v>30</v>
      </c>
      <c r="G1282" t="s">
        <v>5148</v>
      </c>
      <c r="H1282" t="s">
        <v>325</v>
      </c>
      <c r="I1282" s="10">
        <v>40009</v>
      </c>
      <c r="J1282">
        <v>29</v>
      </c>
      <c r="K1282" t="s">
        <v>1007</v>
      </c>
    </row>
    <row r="1283" spans="1:11" x14ac:dyDescent="0.3">
      <c r="A1283">
        <v>1282</v>
      </c>
      <c r="B1283" t="s">
        <v>5149</v>
      </c>
      <c r="C1283" t="s">
        <v>5150</v>
      </c>
      <c r="D1283" t="s">
        <v>4493</v>
      </c>
      <c r="E1283" t="s">
        <v>1189</v>
      </c>
      <c r="F1283">
        <v>30</v>
      </c>
      <c r="G1283" t="s">
        <v>5151</v>
      </c>
      <c r="H1283" t="s">
        <v>802</v>
      </c>
      <c r="I1283" s="10">
        <v>39881</v>
      </c>
      <c r="J1283">
        <v>30</v>
      </c>
      <c r="K1283" t="s">
        <v>1721</v>
      </c>
    </row>
    <row r="1284" spans="1:11" x14ac:dyDescent="0.3">
      <c r="A1284">
        <v>1283</v>
      </c>
      <c r="B1284" t="s">
        <v>5152</v>
      </c>
      <c r="C1284" t="s">
        <v>5153</v>
      </c>
      <c r="D1284" t="s">
        <v>4493</v>
      </c>
      <c r="E1284" t="s">
        <v>1189</v>
      </c>
      <c r="F1284">
        <v>60</v>
      </c>
      <c r="G1284" t="s">
        <v>5154</v>
      </c>
      <c r="H1284" t="s">
        <v>382</v>
      </c>
      <c r="I1284" s="10">
        <v>39750</v>
      </c>
      <c r="J1284">
        <v>35</v>
      </c>
      <c r="K1284" t="s">
        <v>1700</v>
      </c>
    </row>
    <row r="1285" spans="1:11" x14ac:dyDescent="0.3">
      <c r="A1285">
        <v>1284</v>
      </c>
      <c r="B1285" t="s">
        <v>4669</v>
      </c>
      <c r="C1285" t="s">
        <v>4250</v>
      </c>
      <c r="D1285" t="s">
        <v>4493</v>
      </c>
      <c r="E1285" t="s">
        <v>1189</v>
      </c>
      <c r="F1285">
        <v>60</v>
      </c>
      <c r="G1285" t="s">
        <v>5155</v>
      </c>
      <c r="H1285" t="s">
        <v>220</v>
      </c>
      <c r="I1285" s="10">
        <v>40266</v>
      </c>
      <c r="J1285">
        <v>57</v>
      </c>
      <c r="K1285" t="s">
        <v>1721</v>
      </c>
    </row>
    <row r="1286" spans="1:11" x14ac:dyDescent="0.3">
      <c r="A1286">
        <v>1285</v>
      </c>
      <c r="B1286" t="s">
        <v>5156</v>
      </c>
      <c r="C1286" t="s">
        <v>5157</v>
      </c>
      <c r="D1286" t="s">
        <v>4493</v>
      </c>
      <c r="E1286" t="s">
        <v>1189</v>
      </c>
      <c r="F1286">
        <v>30</v>
      </c>
      <c r="G1286" t="s">
        <v>5158</v>
      </c>
      <c r="H1286" t="s">
        <v>275</v>
      </c>
      <c r="I1286" s="10">
        <v>39600</v>
      </c>
      <c r="J1286">
        <v>72</v>
      </c>
      <c r="K1286" t="s">
        <v>1707</v>
      </c>
    </row>
    <row r="1287" spans="1:11" x14ac:dyDescent="0.3">
      <c r="A1287">
        <v>1286</v>
      </c>
      <c r="B1287" t="s">
        <v>5159</v>
      </c>
      <c r="C1287" t="s">
        <v>5160</v>
      </c>
      <c r="D1287" t="s">
        <v>4493</v>
      </c>
      <c r="E1287" t="s">
        <v>1189</v>
      </c>
      <c r="F1287">
        <v>60</v>
      </c>
      <c r="G1287" t="s">
        <v>4389</v>
      </c>
      <c r="H1287" t="s">
        <v>593</v>
      </c>
      <c r="I1287" s="10">
        <v>39700</v>
      </c>
      <c r="J1287">
        <v>52</v>
      </c>
      <c r="K1287" t="s">
        <v>1700</v>
      </c>
    </row>
    <row r="1288" spans="1:11" x14ac:dyDescent="0.3">
      <c r="A1288">
        <v>1287</v>
      </c>
      <c r="B1288" t="s">
        <v>5161</v>
      </c>
      <c r="C1288" t="s">
        <v>5162</v>
      </c>
      <c r="D1288" t="s">
        <v>4493</v>
      </c>
      <c r="E1288" t="s">
        <v>1189</v>
      </c>
      <c r="F1288">
        <v>30</v>
      </c>
      <c r="G1288" t="s">
        <v>5163</v>
      </c>
      <c r="H1288" t="s">
        <v>722</v>
      </c>
      <c r="I1288" s="10">
        <v>39630</v>
      </c>
      <c r="J1288">
        <v>41</v>
      </c>
      <c r="K1288" t="s">
        <v>1696</v>
      </c>
    </row>
    <row r="1289" spans="1:11" x14ac:dyDescent="0.3">
      <c r="A1289">
        <v>1288</v>
      </c>
      <c r="B1289" t="s">
        <v>3762</v>
      </c>
      <c r="C1289" t="s">
        <v>5164</v>
      </c>
      <c r="D1289" t="s">
        <v>4493</v>
      </c>
      <c r="E1289" t="s">
        <v>1189</v>
      </c>
      <c r="F1289">
        <v>60</v>
      </c>
      <c r="G1289" t="s">
        <v>5165</v>
      </c>
      <c r="H1289" t="s">
        <v>1091</v>
      </c>
      <c r="I1289" s="10">
        <v>39778</v>
      </c>
      <c r="J1289">
        <v>48</v>
      </c>
      <c r="K1289" t="s">
        <v>1721</v>
      </c>
    </row>
    <row r="1290" spans="1:11" x14ac:dyDescent="0.3">
      <c r="A1290">
        <v>1289</v>
      </c>
      <c r="B1290" t="s">
        <v>5166</v>
      </c>
      <c r="C1290" t="s">
        <v>5167</v>
      </c>
      <c r="D1290" t="s">
        <v>4493</v>
      </c>
      <c r="E1290" t="s">
        <v>1189</v>
      </c>
      <c r="F1290">
        <v>30</v>
      </c>
      <c r="G1290" t="s">
        <v>5168</v>
      </c>
      <c r="H1290" t="s">
        <v>241</v>
      </c>
      <c r="I1290" s="10">
        <v>40475</v>
      </c>
      <c r="J1290">
        <v>84</v>
      </c>
      <c r="K1290" t="s">
        <v>1721</v>
      </c>
    </row>
    <row r="1291" spans="1:11" x14ac:dyDescent="0.3">
      <c r="A1291">
        <v>1290</v>
      </c>
      <c r="B1291" t="s">
        <v>5169</v>
      </c>
      <c r="C1291" t="s">
        <v>3726</v>
      </c>
      <c r="D1291" t="s">
        <v>4493</v>
      </c>
      <c r="E1291" t="s">
        <v>1189</v>
      </c>
      <c r="F1291">
        <v>60</v>
      </c>
      <c r="G1291" t="s">
        <v>5170</v>
      </c>
      <c r="H1291" t="s">
        <v>142</v>
      </c>
      <c r="I1291" s="10">
        <v>39637</v>
      </c>
      <c r="J1291">
        <v>50</v>
      </c>
      <c r="K1291" t="s">
        <v>1696</v>
      </c>
    </row>
    <row r="1292" spans="1:11" x14ac:dyDescent="0.3">
      <c r="A1292">
        <v>1291</v>
      </c>
      <c r="B1292" t="s">
        <v>5171</v>
      </c>
      <c r="C1292" t="s">
        <v>4017</v>
      </c>
      <c r="D1292" t="s">
        <v>4493</v>
      </c>
      <c r="E1292" t="s">
        <v>4614</v>
      </c>
      <c r="F1292">
        <v>90</v>
      </c>
      <c r="G1292" t="s">
        <v>4698</v>
      </c>
      <c r="H1292" t="s">
        <v>514</v>
      </c>
      <c r="I1292" s="10">
        <v>39819</v>
      </c>
      <c r="J1292">
        <v>57</v>
      </c>
      <c r="K1292" t="s">
        <v>1696</v>
      </c>
    </row>
    <row r="1293" spans="1:11" x14ac:dyDescent="0.3">
      <c r="A1293">
        <v>1292</v>
      </c>
      <c r="B1293" t="s">
        <v>3426</v>
      </c>
      <c r="C1293" t="s">
        <v>5172</v>
      </c>
      <c r="D1293" t="s">
        <v>4493</v>
      </c>
      <c r="E1293" t="s">
        <v>1189</v>
      </c>
      <c r="F1293">
        <v>90</v>
      </c>
      <c r="G1293" t="s">
        <v>5173</v>
      </c>
      <c r="H1293" t="s">
        <v>1424</v>
      </c>
      <c r="I1293" s="10">
        <v>40250</v>
      </c>
      <c r="J1293">
        <v>60</v>
      </c>
      <c r="K1293" t="s">
        <v>1677</v>
      </c>
    </row>
    <row r="1294" spans="1:11" x14ac:dyDescent="0.3">
      <c r="A1294">
        <v>1293</v>
      </c>
      <c r="B1294" t="s">
        <v>4664</v>
      </c>
      <c r="C1294" t="s">
        <v>5174</v>
      </c>
      <c r="D1294" t="s">
        <v>4493</v>
      </c>
      <c r="E1294" t="s">
        <v>1189</v>
      </c>
      <c r="F1294">
        <v>30</v>
      </c>
      <c r="G1294" t="s">
        <v>5175</v>
      </c>
      <c r="H1294" t="s">
        <v>5176</v>
      </c>
      <c r="I1294" s="10">
        <v>40123</v>
      </c>
      <c r="J1294">
        <v>4</v>
      </c>
      <c r="K1294" t="s">
        <v>1007</v>
      </c>
    </row>
    <row r="1295" spans="1:11" x14ac:dyDescent="0.3">
      <c r="A1295">
        <v>1294</v>
      </c>
      <c r="B1295" t="s">
        <v>5177</v>
      </c>
      <c r="C1295" t="s">
        <v>3551</v>
      </c>
      <c r="D1295" t="s">
        <v>4493</v>
      </c>
      <c r="E1295" t="s">
        <v>1189</v>
      </c>
      <c r="F1295">
        <v>90</v>
      </c>
      <c r="G1295" t="s">
        <v>5178</v>
      </c>
      <c r="H1295" t="s">
        <v>519</v>
      </c>
      <c r="I1295" s="10">
        <v>40232</v>
      </c>
      <c r="J1295">
        <v>26</v>
      </c>
      <c r="K1295" t="s">
        <v>1677</v>
      </c>
    </row>
    <row r="1296" spans="1:11" x14ac:dyDescent="0.3">
      <c r="A1296">
        <v>1295</v>
      </c>
      <c r="B1296" t="s">
        <v>4982</v>
      </c>
      <c r="C1296" t="s">
        <v>5179</v>
      </c>
      <c r="D1296" t="s">
        <v>4493</v>
      </c>
      <c r="E1296" t="s">
        <v>1189</v>
      </c>
      <c r="F1296">
        <v>30</v>
      </c>
      <c r="G1296" t="s">
        <v>5180</v>
      </c>
      <c r="H1296" t="s">
        <v>1629</v>
      </c>
      <c r="I1296" s="10">
        <v>40177</v>
      </c>
      <c r="J1296">
        <v>73</v>
      </c>
      <c r="K1296" t="s">
        <v>1707</v>
      </c>
    </row>
    <row r="1297" spans="1:11" x14ac:dyDescent="0.3">
      <c r="A1297">
        <v>1296</v>
      </c>
      <c r="B1297" t="s">
        <v>5181</v>
      </c>
      <c r="C1297" t="s">
        <v>4664</v>
      </c>
      <c r="D1297" t="s">
        <v>4493</v>
      </c>
      <c r="E1297" t="s">
        <v>1189</v>
      </c>
      <c r="F1297">
        <v>60</v>
      </c>
      <c r="G1297" t="s">
        <v>5182</v>
      </c>
      <c r="H1297" t="s">
        <v>253</v>
      </c>
      <c r="I1297" s="10">
        <v>39593</v>
      </c>
      <c r="J1297">
        <v>14</v>
      </c>
      <c r="K1297" t="s">
        <v>851</v>
      </c>
    </row>
    <row r="1298" spans="1:11" x14ac:dyDescent="0.3">
      <c r="A1298">
        <v>1297</v>
      </c>
      <c r="B1298" t="s">
        <v>5183</v>
      </c>
      <c r="C1298" t="s">
        <v>5184</v>
      </c>
      <c r="D1298" t="s">
        <v>4493</v>
      </c>
      <c r="E1298" t="s">
        <v>1189</v>
      </c>
      <c r="F1298">
        <v>60</v>
      </c>
      <c r="G1298" t="s">
        <v>5185</v>
      </c>
      <c r="H1298" t="s">
        <v>727</v>
      </c>
      <c r="I1298" s="10">
        <v>40090</v>
      </c>
      <c r="J1298">
        <v>55</v>
      </c>
      <c r="K1298" t="s">
        <v>1677</v>
      </c>
    </row>
    <row r="1299" spans="1:11" x14ac:dyDescent="0.3">
      <c r="A1299">
        <v>1298</v>
      </c>
      <c r="B1299" t="s">
        <v>4909</v>
      </c>
      <c r="C1299" t="s">
        <v>5186</v>
      </c>
      <c r="D1299" t="s">
        <v>4493</v>
      </c>
      <c r="E1299" t="s">
        <v>1189</v>
      </c>
      <c r="F1299">
        <v>60</v>
      </c>
      <c r="G1299" t="s">
        <v>5187</v>
      </c>
      <c r="H1299" t="s">
        <v>588</v>
      </c>
      <c r="I1299" s="10">
        <v>40469</v>
      </c>
      <c r="J1299">
        <v>8</v>
      </c>
      <c r="K1299" t="s">
        <v>851</v>
      </c>
    </row>
    <row r="1300" spans="1:11" x14ac:dyDescent="0.3">
      <c r="A1300">
        <v>1299</v>
      </c>
      <c r="B1300" t="s">
        <v>5188</v>
      </c>
      <c r="C1300" t="s">
        <v>2695</v>
      </c>
      <c r="D1300" t="s">
        <v>4493</v>
      </c>
      <c r="E1300" t="s">
        <v>1189</v>
      </c>
      <c r="F1300">
        <v>30</v>
      </c>
      <c r="G1300" t="s">
        <v>5189</v>
      </c>
      <c r="H1300" t="s">
        <v>239</v>
      </c>
      <c r="I1300" s="10">
        <v>39966</v>
      </c>
      <c r="J1300">
        <v>40</v>
      </c>
      <c r="K1300" t="s">
        <v>851</v>
      </c>
    </row>
    <row r="1301" spans="1:11" x14ac:dyDescent="0.3">
      <c r="A1301">
        <v>1300</v>
      </c>
      <c r="B1301" t="s">
        <v>5190</v>
      </c>
      <c r="C1301" t="s">
        <v>2094</v>
      </c>
      <c r="D1301" t="s">
        <v>4493</v>
      </c>
      <c r="E1301" t="s">
        <v>1189</v>
      </c>
      <c r="F1301">
        <v>60</v>
      </c>
      <c r="G1301" t="s">
        <v>5191</v>
      </c>
      <c r="H1301" t="s">
        <v>603</v>
      </c>
      <c r="I1301" s="10">
        <v>40465</v>
      </c>
      <c r="J1301">
        <v>31</v>
      </c>
      <c r="K1301" t="s">
        <v>1677</v>
      </c>
    </row>
    <row r="1302" spans="1:11" x14ac:dyDescent="0.3">
      <c r="A1302">
        <v>1301</v>
      </c>
      <c r="B1302" t="s">
        <v>3632</v>
      </c>
      <c r="C1302" t="s">
        <v>2897</v>
      </c>
      <c r="D1302" t="s">
        <v>4493</v>
      </c>
      <c r="E1302" t="s">
        <v>1189</v>
      </c>
      <c r="F1302">
        <v>90</v>
      </c>
      <c r="G1302" t="s">
        <v>5192</v>
      </c>
      <c r="H1302" t="s">
        <v>5146</v>
      </c>
      <c r="I1302" s="10">
        <v>39956</v>
      </c>
      <c r="J1302">
        <v>5</v>
      </c>
      <c r="K1302" t="s">
        <v>1692</v>
      </c>
    </row>
    <row r="1303" spans="1:11" x14ac:dyDescent="0.3">
      <c r="A1303">
        <v>1302</v>
      </c>
      <c r="B1303" t="s">
        <v>5193</v>
      </c>
      <c r="C1303" t="s">
        <v>3356</v>
      </c>
      <c r="D1303" t="s">
        <v>4493</v>
      </c>
      <c r="E1303" t="s">
        <v>1189</v>
      </c>
      <c r="F1303">
        <v>90</v>
      </c>
      <c r="G1303" t="s">
        <v>5194</v>
      </c>
      <c r="H1303" t="s">
        <v>447</v>
      </c>
      <c r="I1303" s="10">
        <v>40511</v>
      </c>
      <c r="J1303">
        <v>99</v>
      </c>
      <c r="K1303" t="s">
        <v>1007</v>
      </c>
    </row>
    <row r="1304" spans="1:11" x14ac:dyDescent="0.3">
      <c r="A1304">
        <v>1303</v>
      </c>
      <c r="B1304" t="s">
        <v>1900</v>
      </c>
      <c r="C1304" t="s">
        <v>1835</v>
      </c>
      <c r="D1304" t="s">
        <v>4493</v>
      </c>
      <c r="E1304" t="s">
        <v>1189</v>
      </c>
      <c r="F1304">
        <v>90</v>
      </c>
      <c r="G1304" t="s">
        <v>5195</v>
      </c>
      <c r="H1304" t="s">
        <v>658</v>
      </c>
      <c r="I1304" s="10">
        <v>39491</v>
      </c>
      <c r="J1304">
        <v>25</v>
      </c>
      <c r="K1304" t="s">
        <v>1677</v>
      </c>
    </row>
    <row r="1305" spans="1:11" x14ac:dyDescent="0.3">
      <c r="A1305">
        <v>1304</v>
      </c>
      <c r="B1305" t="s">
        <v>5196</v>
      </c>
      <c r="C1305" t="s">
        <v>5197</v>
      </c>
      <c r="D1305" t="s">
        <v>4493</v>
      </c>
      <c r="E1305" t="s">
        <v>1189</v>
      </c>
      <c r="F1305">
        <v>60</v>
      </c>
      <c r="G1305" t="s">
        <v>5198</v>
      </c>
      <c r="H1305" t="s">
        <v>121</v>
      </c>
      <c r="I1305" s="10">
        <v>39852</v>
      </c>
      <c r="J1305">
        <v>88</v>
      </c>
      <c r="K1305" t="s">
        <v>1721</v>
      </c>
    </row>
    <row r="1306" spans="1:11" x14ac:dyDescent="0.3">
      <c r="A1306">
        <v>1305</v>
      </c>
      <c r="B1306" t="s">
        <v>5199</v>
      </c>
      <c r="C1306" t="s">
        <v>5200</v>
      </c>
      <c r="D1306" t="s">
        <v>4493</v>
      </c>
      <c r="E1306" t="s">
        <v>1189</v>
      </c>
      <c r="F1306">
        <v>60</v>
      </c>
      <c r="G1306" t="s">
        <v>5201</v>
      </c>
      <c r="H1306" t="s">
        <v>2431</v>
      </c>
      <c r="I1306" s="10">
        <v>40068</v>
      </c>
      <c r="J1306">
        <v>8</v>
      </c>
      <c r="K1306" t="s">
        <v>1721</v>
      </c>
    </row>
    <row r="1307" spans="1:11" x14ac:dyDescent="0.3">
      <c r="A1307">
        <v>1306</v>
      </c>
      <c r="B1307" t="s">
        <v>5202</v>
      </c>
      <c r="C1307" t="s">
        <v>5203</v>
      </c>
      <c r="D1307" t="s">
        <v>4601</v>
      </c>
      <c r="E1307" t="s">
        <v>1189</v>
      </c>
      <c r="F1307">
        <v>60</v>
      </c>
      <c r="G1307" t="s">
        <v>5204</v>
      </c>
      <c r="H1307" t="s">
        <v>73</v>
      </c>
      <c r="I1307" s="10">
        <v>40061</v>
      </c>
      <c r="J1307">
        <v>35</v>
      </c>
      <c r="K1307" t="s">
        <v>1673</v>
      </c>
    </row>
    <row r="1308" spans="1:11" x14ac:dyDescent="0.3">
      <c r="A1308">
        <v>1307</v>
      </c>
      <c r="B1308" t="s">
        <v>5205</v>
      </c>
      <c r="C1308" t="s">
        <v>5206</v>
      </c>
      <c r="D1308" t="s">
        <v>4493</v>
      </c>
      <c r="E1308" t="s">
        <v>1189</v>
      </c>
      <c r="F1308">
        <v>90</v>
      </c>
      <c r="G1308" t="s">
        <v>5207</v>
      </c>
      <c r="H1308" t="s">
        <v>5208</v>
      </c>
      <c r="I1308" s="10">
        <v>39553</v>
      </c>
      <c r="J1308">
        <v>57</v>
      </c>
      <c r="K1308" t="s">
        <v>1721</v>
      </c>
    </row>
    <row r="1309" spans="1:11" x14ac:dyDescent="0.3">
      <c r="A1309">
        <v>1308</v>
      </c>
      <c r="B1309" t="s">
        <v>4992</v>
      </c>
      <c r="C1309" t="s">
        <v>5203</v>
      </c>
      <c r="D1309" t="s">
        <v>4493</v>
      </c>
      <c r="E1309" t="s">
        <v>1189</v>
      </c>
      <c r="F1309">
        <v>90</v>
      </c>
      <c r="G1309" t="s">
        <v>5209</v>
      </c>
      <c r="H1309" t="s">
        <v>467</v>
      </c>
      <c r="I1309" s="10">
        <v>39485</v>
      </c>
      <c r="J1309">
        <v>60</v>
      </c>
      <c r="K1309" t="s">
        <v>1007</v>
      </c>
    </row>
    <row r="1310" spans="1:11" x14ac:dyDescent="0.3">
      <c r="A1310">
        <v>1309</v>
      </c>
      <c r="B1310" t="s">
        <v>5210</v>
      </c>
      <c r="C1310" t="s">
        <v>5211</v>
      </c>
      <c r="D1310" t="s">
        <v>4493</v>
      </c>
      <c r="E1310" t="s">
        <v>1189</v>
      </c>
      <c r="F1310">
        <v>60</v>
      </c>
      <c r="G1310" t="s">
        <v>5212</v>
      </c>
      <c r="H1310" t="s">
        <v>5213</v>
      </c>
      <c r="I1310" s="10">
        <v>39901</v>
      </c>
      <c r="J1310">
        <v>57</v>
      </c>
      <c r="K1310" t="s">
        <v>1677</v>
      </c>
    </row>
    <row r="1311" spans="1:11" x14ac:dyDescent="0.3">
      <c r="A1311">
        <v>1310</v>
      </c>
      <c r="B1311" t="s">
        <v>3381</v>
      </c>
      <c r="C1311" t="s">
        <v>5214</v>
      </c>
      <c r="D1311" t="s">
        <v>4493</v>
      </c>
      <c r="E1311" t="s">
        <v>1189</v>
      </c>
      <c r="F1311">
        <v>30</v>
      </c>
      <c r="G1311" t="s">
        <v>5215</v>
      </c>
      <c r="H1311" t="s">
        <v>1506</v>
      </c>
      <c r="I1311" s="10">
        <v>40002</v>
      </c>
      <c r="J1311">
        <v>21</v>
      </c>
      <c r="K1311" t="s">
        <v>1772</v>
      </c>
    </row>
    <row r="1312" spans="1:11" x14ac:dyDescent="0.3">
      <c r="A1312">
        <v>1311</v>
      </c>
      <c r="B1312" t="s">
        <v>5216</v>
      </c>
      <c r="C1312" t="s">
        <v>3701</v>
      </c>
      <c r="D1312" t="s">
        <v>4493</v>
      </c>
      <c r="E1312" t="s">
        <v>1189</v>
      </c>
      <c r="F1312">
        <v>60</v>
      </c>
      <c r="G1312" t="s">
        <v>5217</v>
      </c>
      <c r="H1312" t="s">
        <v>749</v>
      </c>
      <c r="I1312" s="10">
        <v>39808</v>
      </c>
      <c r="J1312">
        <v>82</v>
      </c>
      <c r="K1312" t="s">
        <v>1696</v>
      </c>
    </row>
    <row r="1313" spans="1:11" x14ac:dyDescent="0.3">
      <c r="A1313">
        <v>1312</v>
      </c>
      <c r="B1313" t="s">
        <v>3529</v>
      </c>
      <c r="C1313" t="s">
        <v>5218</v>
      </c>
      <c r="D1313" t="s">
        <v>4493</v>
      </c>
      <c r="E1313" t="s">
        <v>1189</v>
      </c>
      <c r="F1313">
        <v>90</v>
      </c>
      <c r="G1313" t="s">
        <v>5219</v>
      </c>
      <c r="H1313" t="s">
        <v>4513</v>
      </c>
      <c r="I1313" s="10">
        <v>39813</v>
      </c>
      <c r="J1313">
        <v>75</v>
      </c>
      <c r="K1313" t="s">
        <v>1772</v>
      </c>
    </row>
    <row r="1314" spans="1:11" x14ac:dyDescent="0.3">
      <c r="A1314">
        <v>1313</v>
      </c>
      <c r="B1314" t="s">
        <v>5220</v>
      </c>
      <c r="C1314" t="s">
        <v>3075</v>
      </c>
      <c r="D1314" t="s">
        <v>4493</v>
      </c>
      <c r="E1314" t="s">
        <v>1189</v>
      </c>
      <c r="F1314">
        <v>30</v>
      </c>
      <c r="G1314" t="s">
        <v>5221</v>
      </c>
      <c r="H1314" t="s">
        <v>459</v>
      </c>
      <c r="I1314" s="10">
        <v>39700</v>
      </c>
      <c r="J1314">
        <v>36</v>
      </c>
      <c r="K1314" t="s">
        <v>1673</v>
      </c>
    </row>
    <row r="1315" spans="1:11" x14ac:dyDescent="0.3">
      <c r="A1315">
        <v>1314</v>
      </c>
      <c r="B1315" t="s">
        <v>5054</v>
      </c>
      <c r="C1315" t="s">
        <v>5222</v>
      </c>
      <c r="D1315" t="s">
        <v>4493</v>
      </c>
      <c r="E1315" t="s">
        <v>1189</v>
      </c>
      <c r="F1315">
        <v>30</v>
      </c>
      <c r="G1315" t="s">
        <v>5223</v>
      </c>
      <c r="H1315" t="s">
        <v>1625</v>
      </c>
      <c r="I1315" s="10">
        <v>39659</v>
      </c>
      <c r="J1315">
        <v>91</v>
      </c>
      <c r="K1315" t="s">
        <v>1772</v>
      </c>
    </row>
    <row r="1316" spans="1:11" x14ac:dyDescent="0.3">
      <c r="A1316">
        <v>1315</v>
      </c>
      <c r="B1316" t="s">
        <v>4517</v>
      </c>
      <c r="C1316" t="s">
        <v>4023</v>
      </c>
      <c r="D1316" t="s">
        <v>4493</v>
      </c>
      <c r="E1316" t="s">
        <v>1189</v>
      </c>
      <c r="F1316">
        <v>30</v>
      </c>
      <c r="G1316" t="s">
        <v>5224</v>
      </c>
      <c r="H1316" t="s">
        <v>5225</v>
      </c>
      <c r="I1316" s="10">
        <v>40408</v>
      </c>
      <c r="J1316">
        <v>9</v>
      </c>
      <c r="K1316" t="s">
        <v>1696</v>
      </c>
    </row>
    <row r="1317" spans="1:11" x14ac:dyDescent="0.3">
      <c r="A1317">
        <v>1316</v>
      </c>
      <c r="B1317" t="s">
        <v>3996</v>
      </c>
      <c r="C1317" t="s">
        <v>5226</v>
      </c>
      <c r="D1317" t="s">
        <v>4493</v>
      </c>
      <c r="E1317" t="s">
        <v>1189</v>
      </c>
      <c r="F1317">
        <v>90</v>
      </c>
      <c r="G1317" t="s">
        <v>5227</v>
      </c>
      <c r="H1317" t="s">
        <v>187</v>
      </c>
      <c r="I1317" s="10">
        <v>39448</v>
      </c>
      <c r="J1317">
        <v>63</v>
      </c>
      <c r="K1317" t="s">
        <v>1673</v>
      </c>
    </row>
    <row r="1318" spans="1:11" x14ac:dyDescent="0.3">
      <c r="A1318">
        <v>1317</v>
      </c>
      <c r="B1318" t="s">
        <v>5228</v>
      </c>
      <c r="C1318" t="s">
        <v>5229</v>
      </c>
      <c r="D1318" t="s">
        <v>4493</v>
      </c>
      <c r="E1318" t="s">
        <v>1189</v>
      </c>
      <c r="F1318">
        <v>60</v>
      </c>
      <c r="G1318" t="s">
        <v>5230</v>
      </c>
      <c r="H1318" t="s">
        <v>5231</v>
      </c>
      <c r="I1318" s="10">
        <v>39935</v>
      </c>
      <c r="J1318">
        <v>66</v>
      </c>
      <c r="K1318" t="s">
        <v>1721</v>
      </c>
    </row>
    <row r="1319" spans="1:11" x14ac:dyDescent="0.3">
      <c r="A1319">
        <v>1318</v>
      </c>
      <c r="B1319" t="s">
        <v>3382</v>
      </c>
      <c r="C1319" t="s">
        <v>3173</v>
      </c>
      <c r="D1319" t="s">
        <v>4493</v>
      </c>
      <c r="E1319" t="s">
        <v>1189</v>
      </c>
      <c r="F1319">
        <v>30</v>
      </c>
      <c r="G1319" t="s">
        <v>5232</v>
      </c>
      <c r="H1319" t="s">
        <v>618</v>
      </c>
      <c r="I1319" s="10">
        <v>39539</v>
      </c>
      <c r="J1319">
        <v>60</v>
      </c>
      <c r="K1319" t="s">
        <v>1692</v>
      </c>
    </row>
    <row r="1320" spans="1:11" x14ac:dyDescent="0.3">
      <c r="A1320">
        <v>1319</v>
      </c>
      <c r="B1320" t="s">
        <v>5233</v>
      </c>
      <c r="C1320" t="s">
        <v>5234</v>
      </c>
      <c r="D1320" t="s">
        <v>4493</v>
      </c>
      <c r="E1320" t="s">
        <v>1189</v>
      </c>
      <c r="F1320">
        <v>30</v>
      </c>
      <c r="G1320" t="s">
        <v>5235</v>
      </c>
      <c r="H1320" t="s">
        <v>76</v>
      </c>
      <c r="I1320" s="10">
        <v>40356</v>
      </c>
      <c r="J1320">
        <v>58</v>
      </c>
      <c r="K1320" t="s">
        <v>1696</v>
      </c>
    </row>
    <row r="1321" spans="1:11" x14ac:dyDescent="0.3">
      <c r="A1321">
        <v>1320</v>
      </c>
      <c r="B1321" t="s">
        <v>5236</v>
      </c>
      <c r="C1321" t="s">
        <v>2643</v>
      </c>
      <c r="D1321" t="s">
        <v>4493</v>
      </c>
      <c r="E1321" t="s">
        <v>1189</v>
      </c>
      <c r="F1321">
        <v>30</v>
      </c>
      <c r="G1321" t="s">
        <v>5237</v>
      </c>
      <c r="H1321" t="s">
        <v>1068</v>
      </c>
      <c r="I1321" s="10">
        <v>40106</v>
      </c>
      <c r="J1321">
        <v>4</v>
      </c>
      <c r="K1321" t="s">
        <v>1721</v>
      </c>
    </row>
    <row r="1322" spans="1:11" x14ac:dyDescent="0.3">
      <c r="A1322">
        <v>1321</v>
      </c>
      <c r="B1322" t="s">
        <v>5238</v>
      </c>
      <c r="C1322" t="s">
        <v>3420</v>
      </c>
      <c r="D1322" t="s">
        <v>4493</v>
      </c>
      <c r="E1322" t="s">
        <v>1189</v>
      </c>
      <c r="F1322">
        <v>30</v>
      </c>
      <c r="G1322" t="s">
        <v>5239</v>
      </c>
      <c r="H1322" t="s">
        <v>1211</v>
      </c>
      <c r="I1322" s="10">
        <v>39652</v>
      </c>
      <c r="J1322">
        <v>58</v>
      </c>
      <c r="K1322" t="s">
        <v>1673</v>
      </c>
    </row>
    <row r="1323" spans="1:11" x14ac:dyDescent="0.3">
      <c r="A1323">
        <v>1322</v>
      </c>
      <c r="B1323" t="s">
        <v>5240</v>
      </c>
      <c r="C1323" t="s">
        <v>4805</v>
      </c>
      <c r="D1323" t="s">
        <v>4493</v>
      </c>
      <c r="E1323" t="s">
        <v>1189</v>
      </c>
      <c r="F1323">
        <v>90</v>
      </c>
      <c r="G1323" t="s">
        <v>5241</v>
      </c>
      <c r="H1323" t="s">
        <v>4744</v>
      </c>
      <c r="I1323" s="10">
        <v>39686</v>
      </c>
      <c r="J1323">
        <v>63</v>
      </c>
      <c r="K1323" t="s">
        <v>851</v>
      </c>
    </row>
    <row r="1324" spans="1:11" x14ac:dyDescent="0.3">
      <c r="A1324">
        <v>1323</v>
      </c>
      <c r="B1324" t="s">
        <v>5242</v>
      </c>
      <c r="C1324" t="s">
        <v>4423</v>
      </c>
      <c r="D1324" t="s">
        <v>4493</v>
      </c>
      <c r="E1324" t="s">
        <v>1189</v>
      </c>
      <c r="F1324">
        <v>90</v>
      </c>
      <c r="G1324" t="s">
        <v>5243</v>
      </c>
      <c r="H1324" t="s">
        <v>1623</v>
      </c>
      <c r="I1324" s="10">
        <v>40250</v>
      </c>
      <c r="J1324">
        <v>19</v>
      </c>
      <c r="K1324" t="s">
        <v>1692</v>
      </c>
    </row>
    <row r="1325" spans="1:11" x14ac:dyDescent="0.3">
      <c r="A1325">
        <v>1324</v>
      </c>
      <c r="B1325" t="s">
        <v>4998</v>
      </c>
      <c r="C1325" t="s">
        <v>1785</v>
      </c>
      <c r="D1325" t="s">
        <v>4493</v>
      </c>
      <c r="E1325" t="s">
        <v>1189</v>
      </c>
      <c r="F1325">
        <v>90</v>
      </c>
      <c r="G1325" t="s">
        <v>5244</v>
      </c>
      <c r="H1325" t="s">
        <v>731</v>
      </c>
      <c r="I1325" s="10">
        <v>39476</v>
      </c>
      <c r="J1325">
        <v>79</v>
      </c>
      <c r="K1325" t="s">
        <v>1772</v>
      </c>
    </row>
    <row r="1326" spans="1:11" x14ac:dyDescent="0.3">
      <c r="A1326">
        <v>1325</v>
      </c>
      <c r="B1326" t="s">
        <v>5245</v>
      </c>
      <c r="C1326" t="s">
        <v>4288</v>
      </c>
      <c r="D1326" t="s">
        <v>4493</v>
      </c>
      <c r="E1326" t="s">
        <v>1189</v>
      </c>
      <c r="F1326">
        <v>30</v>
      </c>
      <c r="G1326" t="s">
        <v>5246</v>
      </c>
      <c r="H1326" t="s">
        <v>1604</v>
      </c>
      <c r="I1326" s="10">
        <v>40312</v>
      </c>
      <c r="J1326">
        <v>62</v>
      </c>
      <c r="K1326" t="s">
        <v>1007</v>
      </c>
    </row>
    <row r="1327" spans="1:11" x14ac:dyDescent="0.3">
      <c r="A1327">
        <v>1326</v>
      </c>
      <c r="B1327" t="s">
        <v>5247</v>
      </c>
      <c r="C1327" t="s">
        <v>2713</v>
      </c>
      <c r="D1327" t="s">
        <v>4493</v>
      </c>
      <c r="E1327" t="s">
        <v>1189</v>
      </c>
      <c r="F1327">
        <v>90</v>
      </c>
      <c r="G1327" t="s">
        <v>5248</v>
      </c>
      <c r="H1327" t="s">
        <v>1606</v>
      </c>
      <c r="I1327" s="10">
        <v>40231</v>
      </c>
      <c r="J1327">
        <v>15</v>
      </c>
      <c r="K1327" t="s">
        <v>851</v>
      </c>
    </row>
    <row r="1328" spans="1:11" x14ac:dyDescent="0.3">
      <c r="A1328">
        <v>1327</v>
      </c>
      <c r="B1328" t="s">
        <v>5249</v>
      </c>
      <c r="C1328" t="s">
        <v>5250</v>
      </c>
      <c r="D1328" t="s">
        <v>4493</v>
      </c>
      <c r="E1328" t="s">
        <v>1189</v>
      </c>
      <c r="F1328">
        <v>30</v>
      </c>
      <c r="G1328" t="s">
        <v>5251</v>
      </c>
      <c r="H1328" t="s">
        <v>10</v>
      </c>
      <c r="I1328" s="10">
        <v>39537</v>
      </c>
      <c r="J1328">
        <v>90</v>
      </c>
      <c r="K1328" t="s">
        <v>851</v>
      </c>
    </row>
    <row r="1329" spans="1:11" x14ac:dyDescent="0.3">
      <c r="A1329">
        <v>1328</v>
      </c>
      <c r="B1329" t="s">
        <v>4520</v>
      </c>
      <c r="C1329" t="s">
        <v>1935</v>
      </c>
      <c r="D1329" t="s">
        <v>4493</v>
      </c>
      <c r="E1329" t="s">
        <v>1189</v>
      </c>
      <c r="F1329">
        <v>60</v>
      </c>
      <c r="G1329" t="s">
        <v>5252</v>
      </c>
      <c r="H1329" t="s">
        <v>747</v>
      </c>
      <c r="I1329" s="10">
        <v>40539</v>
      </c>
      <c r="J1329">
        <v>25</v>
      </c>
      <c r="K1329" t="s">
        <v>1007</v>
      </c>
    </row>
    <row r="1330" spans="1:11" x14ac:dyDescent="0.3">
      <c r="A1330">
        <v>1329</v>
      </c>
      <c r="B1330" t="s">
        <v>5253</v>
      </c>
      <c r="C1330" t="s">
        <v>4947</v>
      </c>
      <c r="D1330" t="s">
        <v>4493</v>
      </c>
      <c r="E1330" t="s">
        <v>1189</v>
      </c>
      <c r="F1330">
        <v>30</v>
      </c>
      <c r="G1330" t="s">
        <v>5254</v>
      </c>
      <c r="H1330" t="s">
        <v>34</v>
      </c>
      <c r="I1330" s="10">
        <v>39763</v>
      </c>
      <c r="J1330">
        <v>18</v>
      </c>
      <c r="K1330" t="s">
        <v>1696</v>
      </c>
    </row>
    <row r="1331" spans="1:11" x14ac:dyDescent="0.3">
      <c r="A1331">
        <v>1330</v>
      </c>
      <c r="B1331" t="s">
        <v>5255</v>
      </c>
      <c r="C1331" t="s">
        <v>3308</v>
      </c>
      <c r="D1331" t="s">
        <v>4493</v>
      </c>
      <c r="E1331" t="s">
        <v>1189</v>
      </c>
      <c r="F1331">
        <v>30</v>
      </c>
      <c r="G1331" t="s">
        <v>5256</v>
      </c>
      <c r="H1331" t="s">
        <v>732</v>
      </c>
      <c r="I1331" s="10">
        <v>39745</v>
      </c>
      <c r="J1331">
        <v>56</v>
      </c>
      <c r="K1331" t="s">
        <v>1692</v>
      </c>
    </row>
    <row r="1332" spans="1:11" x14ac:dyDescent="0.3">
      <c r="A1332">
        <v>1331</v>
      </c>
      <c r="B1332" t="s">
        <v>5257</v>
      </c>
      <c r="C1332" t="s">
        <v>2090</v>
      </c>
      <c r="D1332" t="s">
        <v>4493</v>
      </c>
      <c r="E1332" t="s">
        <v>1189</v>
      </c>
      <c r="F1332">
        <v>90</v>
      </c>
      <c r="G1332" t="s">
        <v>5258</v>
      </c>
      <c r="H1332" t="s">
        <v>5259</v>
      </c>
      <c r="I1332" s="10">
        <v>40357</v>
      </c>
      <c r="J1332">
        <v>37</v>
      </c>
      <c r="K1332" t="s">
        <v>851</v>
      </c>
    </row>
    <row r="1333" spans="1:11" x14ac:dyDescent="0.3">
      <c r="A1333">
        <v>1332</v>
      </c>
      <c r="B1333" t="s">
        <v>5260</v>
      </c>
      <c r="C1333" t="s">
        <v>5261</v>
      </c>
      <c r="D1333" t="s">
        <v>4493</v>
      </c>
      <c r="E1333" t="s">
        <v>1189</v>
      </c>
      <c r="F1333">
        <v>30</v>
      </c>
      <c r="G1333" t="s">
        <v>5262</v>
      </c>
      <c r="H1333" t="s">
        <v>1407</v>
      </c>
      <c r="I1333" s="10">
        <v>40060</v>
      </c>
      <c r="J1333">
        <v>74</v>
      </c>
      <c r="K1333" t="s">
        <v>851</v>
      </c>
    </row>
    <row r="1334" spans="1:11" x14ac:dyDescent="0.3">
      <c r="A1334">
        <v>1333</v>
      </c>
      <c r="B1334" t="s">
        <v>5263</v>
      </c>
      <c r="C1334" t="s">
        <v>2207</v>
      </c>
      <c r="D1334" t="s">
        <v>4493</v>
      </c>
      <c r="E1334" t="s">
        <v>1189</v>
      </c>
      <c r="F1334">
        <v>60</v>
      </c>
      <c r="G1334" t="s">
        <v>5264</v>
      </c>
      <c r="H1334" t="s">
        <v>762</v>
      </c>
      <c r="I1334" s="10">
        <v>40461</v>
      </c>
      <c r="J1334">
        <v>3</v>
      </c>
      <c r="K1334" t="s">
        <v>1692</v>
      </c>
    </row>
    <row r="1335" spans="1:11" x14ac:dyDescent="0.3">
      <c r="A1335">
        <v>1334</v>
      </c>
      <c r="B1335" t="s">
        <v>5265</v>
      </c>
      <c r="C1335" t="s">
        <v>2385</v>
      </c>
      <c r="D1335" t="s">
        <v>4493</v>
      </c>
      <c r="E1335" t="s">
        <v>1189</v>
      </c>
      <c r="F1335">
        <v>90</v>
      </c>
      <c r="G1335" t="s">
        <v>5266</v>
      </c>
      <c r="H1335" t="s">
        <v>5267</v>
      </c>
      <c r="I1335" s="10">
        <v>40173</v>
      </c>
      <c r="J1335">
        <v>6</v>
      </c>
      <c r="K1335" t="s">
        <v>851</v>
      </c>
    </row>
    <row r="1336" spans="1:11" x14ac:dyDescent="0.3">
      <c r="A1336">
        <v>1335</v>
      </c>
      <c r="B1336" t="s">
        <v>4932</v>
      </c>
      <c r="C1336" t="s">
        <v>2931</v>
      </c>
      <c r="D1336" t="s">
        <v>4493</v>
      </c>
      <c r="E1336" t="s">
        <v>1189</v>
      </c>
      <c r="F1336">
        <v>90</v>
      </c>
      <c r="G1336" t="s">
        <v>5268</v>
      </c>
      <c r="H1336" t="s">
        <v>790</v>
      </c>
      <c r="I1336" s="10">
        <v>40412</v>
      </c>
      <c r="J1336">
        <v>39</v>
      </c>
      <c r="K1336" t="s">
        <v>1692</v>
      </c>
    </row>
    <row r="1337" spans="1:11" x14ac:dyDescent="0.3">
      <c r="A1337">
        <v>1336</v>
      </c>
      <c r="B1337" t="s">
        <v>5269</v>
      </c>
      <c r="C1337" t="s">
        <v>4085</v>
      </c>
      <c r="D1337" t="s">
        <v>4493</v>
      </c>
      <c r="E1337" t="s">
        <v>1189</v>
      </c>
      <c r="F1337">
        <v>90</v>
      </c>
      <c r="G1337" t="s">
        <v>5270</v>
      </c>
      <c r="H1337" t="s">
        <v>2003</v>
      </c>
      <c r="I1337" s="10">
        <v>40097</v>
      </c>
      <c r="J1337">
        <v>16</v>
      </c>
      <c r="K1337" t="s">
        <v>1673</v>
      </c>
    </row>
    <row r="1338" spans="1:11" x14ac:dyDescent="0.3">
      <c r="A1338">
        <v>1337</v>
      </c>
      <c r="B1338" t="s">
        <v>4371</v>
      </c>
      <c r="C1338" t="s">
        <v>3972</v>
      </c>
      <c r="D1338" t="s">
        <v>4601</v>
      </c>
      <c r="E1338" t="s">
        <v>1189</v>
      </c>
      <c r="F1338">
        <v>30</v>
      </c>
      <c r="G1338" t="s">
        <v>5271</v>
      </c>
      <c r="H1338" t="s">
        <v>518</v>
      </c>
      <c r="I1338" s="10">
        <v>40151</v>
      </c>
      <c r="J1338">
        <v>83</v>
      </c>
      <c r="K1338" t="s">
        <v>1700</v>
      </c>
    </row>
    <row r="1339" spans="1:11" x14ac:dyDescent="0.3">
      <c r="A1339">
        <v>1338</v>
      </c>
      <c r="B1339" t="s">
        <v>5272</v>
      </c>
      <c r="C1339" t="s">
        <v>5174</v>
      </c>
      <c r="D1339" t="s">
        <v>4493</v>
      </c>
      <c r="E1339" t="s">
        <v>1189</v>
      </c>
      <c r="F1339">
        <v>30</v>
      </c>
      <c r="G1339" t="s">
        <v>5273</v>
      </c>
      <c r="H1339" t="s">
        <v>5274</v>
      </c>
      <c r="I1339" s="10">
        <v>39711</v>
      </c>
      <c r="J1339">
        <v>7</v>
      </c>
      <c r="K1339" t="s">
        <v>1696</v>
      </c>
    </row>
    <row r="1340" spans="1:11" x14ac:dyDescent="0.3">
      <c r="A1340">
        <v>1339</v>
      </c>
      <c r="B1340" t="s">
        <v>5275</v>
      </c>
      <c r="C1340" t="s">
        <v>5276</v>
      </c>
      <c r="D1340" t="s">
        <v>4493</v>
      </c>
      <c r="E1340" t="s">
        <v>1189</v>
      </c>
      <c r="F1340">
        <v>90</v>
      </c>
      <c r="G1340" t="s">
        <v>5277</v>
      </c>
      <c r="H1340" t="s">
        <v>270</v>
      </c>
      <c r="I1340" s="10">
        <v>40093</v>
      </c>
      <c r="J1340">
        <v>39</v>
      </c>
      <c r="K1340" t="s">
        <v>851</v>
      </c>
    </row>
    <row r="1341" spans="1:11" x14ac:dyDescent="0.3">
      <c r="A1341">
        <v>1340</v>
      </c>
      <c r="B1341" t="s">
        <v>3314</v>
      </c>
      <c r="C1341" t="s">
        <v>5278</v>
      </c>
      <c r="D1341" t="s">
        <v>4493</v>
      </c>
      <c r="E1341" t="s">
        <v>1189</v>
      </c>
      <c r="F1341">
        <v>60</v>
      </c>
      <c r="G1341" t="s">
        <v>5279</v>
      </c>
      <c r="H1341" t="s">
        <v>5280</v>
      </c>
      <c r="I1341" s="10">
        <v>39776</v>
      </c>
      <c r="J1341">
        <v>38</v>
      </c>
      <c r="K1341" t="s">
        <v>1772</v>
      </c>
    </row>
    <row r="1342" spans="1:11" x14ac:dyDescent="0.3">
      <c r="A1342">
        <v>1341</v>
      </c>
      <c r="B1342" t="s">
        <v>5281</v>
      </c>
      <c r="C1342" t="s">
        <v>4110</v>
      </c>
      <c r="D1342" t="s">
        <v>4493</v>
      </c>
      <c r="E1342" t="s">
        <v>1189</v>
      </c>
      <c r="F1342">
        <v>90</v>
      </c>
      <c r="G1342" t="s">
        <v>5282</v>
      </c>
      <c r="H1342" t="s">
        <v>2591</v>
      </c>
      <c r="I1342" s="10">
        <v>40088</v>
      </c>
      <c r="J1342">
        <v>66</v>
      </c>
      <c r="K1342" t="s">
        <v>1696</v>
      </c>
    </row>
    <row r="1343" spans="1:11" x14ac:dyDescent="0.3">
      <c r="A1343">
        <v>1342</v>
      </c>
      <c r="B1343" t="s">
        <v>5283</v>
      </c>
      <c r="C1343" t="s">
        <v>5284</v>
      </c>
      <c r="D1343" t="s">
        <v>4493</v>
      </c>
      <c r="E1343" t="s">
        <v>1189</v>
      </c>
      <c r="F1343">
        <v>90</v>
      </c>
      <c r="G1343" t="s">
        <v>5285</v>
      </c>
      <c r="H1343" t="s">
        <v>359</v>
      </c>
      <c r="I1343" s="10">
        <v>39927</v>
      </c>
      <c r="J1343">
        <v>80</v>
      </c>
      <c r="K1343" t="s">
        <v>1007</v>
      </c>
    </row>
    <row r="1344" spans="1:11" x14ac:dyDescent="0.3">
      <c r="A1344">
        <v>1343</v>
      </c>
      <c r="B1344" t="s">
        <v>5286</v>
      </c>
      <c r="C1344" t="s">
        <v>1847</v>
      </c>
      <c r="D1344" t="s">
        <v>4493</v>
      </c>
      <c r="E1344" t="s">
        <v>1189</v>
      </c>
      <c r="F1344">
        <v>90</v>
      </c>
      <c r="G1344" t="s">
        <v>5287</v>
      </c>
      <c r="H1344" t="s">
        <v>1519</v>
      </c>
      <c r="I1344" s="10">
        <v>39741</v>
      </c>
      <c r="J1344">
        <v>92</v>
      </c>
      <c r="K1344" t="s">
        <v>1696</v>
      </c>
    </row>
    <row r="1345" spans="1:11" x14ac:dyDescent="0.3">
      <c r="A1345">
        <v>1344</v>
      </c>
      <c r="B1345" t="s">
        <v>5288</v>
      </c>
      <c r="C1345" t="s">
        <v>5289</v>
      </c>
      <c r="D1345" t="s">
        <v>4493</v>
      </c>
      <c r="E1345" t="s">
        <v>1189</v>
      </c>
      <c r="F1345">
        <v>30</v>
      </c>
      <c r="G1345" t="s">
        <v>5290</v>
      </c>
      <c r="H1345" t="s">
        <v>1610</v>
      </c>
      <c r="I1345" s="10">
        <v>40230</v>
      </c>
      <c r="J1345">
        <v>81</v>
      </c>
      <c r="K1345" t="s">
        <v>1673</v>
      </c>
    </row>
    <row r="1346" spans="1:11" x14ac:dyDescent="0.3">
      <c r="A1346">
        <v>1345</v>
      </c>
      <c r="B1346" t="s">
        <v>5291</v>
      </c>
      <c r="C1346" t="s">
        <v>4785</v>
      </c>
      <c r="D1346" t="s">
        <v>4493</v>
      </c>
      <c r="E1346" t="s">
        <v>1189</v>
      </c>
      <c r="F1346">
        <v>60</v>
      </c>
      <c r="G1346" t="s">
        <v>5292</v>
      </c>
      <c r="H1346" t="s">
        <v>1393</v>
      </c>
      <c r="I1346" s="10">
        <v>40108</v>
      </c>
      <c r="J1346">
        <v>47</v>
      </c>
      <c r="K1346" t="s">
        <v>1007</v>
      </c>
    </row>
    <row r="1347" spans="1:11" x14ac:dyDescent="0.3">
      <c r="A1347">
        <v>1346</v>
      </c>
      <c r="B1347" t="s">
        <v>5293</v>
      </c>
      <c r="C1347" t="s">
        <v>2211</v>
      </c>
      <c r="D1347" t="s">
        <v>4493</v>
      </c>
      <c r="E1347" t="s">
        <v>1189</v>
      </c>
      <c r="F1347">
        <v>30</v>
      </c>
      <c r="G1347" t="s">
        <v>5294</v>
      </c>
      <c r="H1347" t="s">
        <v>676</v>
      </c>
      <c r="I1347" s="10">
        <v>39734</v>
      </c>
      <c r="J1347">
        <v>72</v>
      </c>
      <c r="K1347" t="s">
        <v>1700</v>
      </c>
    </row>
    <row r="1348" spans="1:11" x14ac:dyDescent="0.3">
      <c r="A1348">
        <v>1347</v>
      </c>
      <c r="B1348" t="s">
        <v>5104</v>
      </c>
      <c r="C1348" t="s">
        <v>2579</v>
      </c>
      <c r="D1348" t="s">
        <v>4493</v>
      </c>
      <c r="E1348" t="s">
        <v>1189</v>
      </c>
      <c r="F1348">
        <v>90</v>
      </c>
      <c r="G1348" t="s">
        <v>5295</v>
      </c>
      <c r="H1348" t="s">
        <v>359</v>
      </c>
      <c r="I1348" s="10">
        <v>40190</v>
      </c>
      <c r="J1348">
        <v>23</v>
      </c>
      <c r="K1348" t="s">
        <v>1696</v>
      </c>
    </row>
    <row r="1349" spans="1:11" x14ac:dyDescent="0.3">
      <c r="A1349">
        <v>1348</v>
      </c>
      <c r="B1349" t="s">
        <v>3632</v>
      </c>
      <c r="C1349" t="s">
        <v>1935</v>
      </c>
      <c r="D1349" t="s">
        <v>4493</v>
      </c>
      <c r="E1349" t="s">
        <v>1189</v>
      </c>
      <c r="F1349">
        <v>90</v>
      </c>
      <c r="G1349" t="s">
        <v>5296</v>
      </c>
      <c r="H1349" t="s">
        <v>5297</v>
      </c>
      <c r="I1349" s="10">
        <v>39663</v>
      </c>
      <c r="J1349">
        <v>86</v>
      </c>
      <c r="K1349" t="s">
        <v>1007</v>
      </c>
    </row>
    <row r="1350" spans="1:11" x14ac:dyDescent="0.3">
      <c r="A1350">
        <v>1349</v>
      </c>
      <c r="B1350" t="s">
        <v>5298</v>
      </c>
      <c r="C1350" t="s">
        <v>5278</v>
      </c>
      <c r="D1350" t="s">
        <v>4493</v>
      </c>
      <c r="E1350" t="s">
        <v>1189</v>
      </c>
      <c r="F1350">
        <v>60</v>
      </c>
      <c r="G1350" t="s">
        <v>5299</v>
      </c>
      <c r="H1350" t="s">
        <v>779</v>
      </c>
      <c r="I1350" s="10">
        <v>40267</v>
      </c>
      <c r="J1350">
        <v>60</v>
      </c>
      <c r="K1350" t="s">
        <v>851</v>
      </c>
    </row>
    <row r="1351" spans="1:11" x14ac:dyDescent="0.3">
      <c r="A1351">
        <v>1350</v>
      </c>
      <c r="B1351" t="s">
        <v>5300</v>
      </c>
      <c r="C1351" t="s">
        <v>2618</v>
      </c>
      <c r="D1351" t="s">
        <v>4493</v>
      </c>
      <c r="E1351" t="s">
        <v>1189</v>
      </c>
      <c r="F1351">
        <v>30</v>
      </c>
      <c r="G1351" t="s">
        <v>5301</v>
      </c>
      <c r="H1351" t="s">
        <v>553</v>
      </c>
      <c r="I1351" s="10">
        <v>40325</v>
      </c>
      <c r="J1351">
        <v>9</v>
      </c>
      <c r="K1351" t="s">
        <v>1007</v>
      </c>
    </row>
    <row r="1352" spans="1:11" x14ac:dyDescent="0.3">
      <c r="A1352">
        <v>1351</v>
      </c>
      <c r="B1352" t="s">
        <v>5302</v>
      </c>
      <c r="C1352" t="s">
        <v>4573</v>
      </c>
      <c r="D1352" t="s">
        <v>4493</v>
      </c>
      <c r="E1352" t="s">
        <v>1189</v>
      </c>
      <c r="F1352">
        <v>30</v>
      </c>
      <c r="G1352" t="s">
        <v>5303</v>
      </c>
      <c r="H1352" t="s">
        <v>746</v>
      </c>
      <c r="I1352" s="10">
        <v>40035</v>
      </c>
      <c r="J1352">
        <v>63</v>
      </c>
      <c r="K1352" t="s">
        <v>1772</v>
      </c>
    </row>
    <row r="1353" spans="1:11" x14ac:dyDescent="0.3">
      <c r="A1353">
        <v>1352</v>
      </c>
      <c r="B1353" t="s">
        <v>4532</v>
      </c>
      <c r="C1353" t="s">
        <v>2474</v>
      </c>
      <c r="D1353" t="s">
        <v>4493</v>
      </c>
      <c r="E1353" t="s">
        <v>1189</v>
      </c>
      <c r="F1353">
        <v>90</v>
      </c>
      <c r="G1353" t="s">
        <v>5304</v>
      </c>
      <c r="H1353" t="s">
        <v>1629</v>
      </c>
      <c r="I1353" s="10">
        <v>40474</v>
      </c>
      <c r="J1353">
        <v>48</v>
      </c>
      <c r="K1353" t="s">
        <v>1673</v>
      </c>
    </row>
    <row r="1354" spans="1:11" x14ac:dyDescent="0.3">
      <c r="A1354">
        <v>1353</v>
      </c>
      <c r="B1354" t="s">
        <v>2976</v>
      </c>
      <c r="C1354" t="s">
        <v>4538</v>
      </c>
      <c r="D1354" t="s">
        <v>4493</v>
      </c>
      <c r="E1354" t="s">
        <v>1189</v>
      </c>
      <c r="F1354">
        <v>30</v>
      </c>
      <c r="G1354" t="s">
        <v>5305</v>
      </c>
      <c r="H1354" t="s">
        <v>28</v>
      </c>
      <c r="I1354" s="10">
        <v>40298</v>
      </c>
      <c r="J1354">
        <v>29</v>
      </c>
      <c r="K1354" t="s">
        <v>1696</v>
      </c>
    </row>
    <row r="1355" spans="1:11" x14ac:dyDescent="0.3">
      <c r="A1355">
        <v>1354</v>
      </c>
      <c r="B1355" t="s">
        <v>5140</v>
      </c>
      <c r="C1355" t="s">
        <v>5306</v>
      </c>
      <c r="D1355" t="s">
        <v>4493</v>
      </c>
      <c r="E1355" t="s">
        <v>1189</v>
      </c>
      <c r="F1355">
        <v>90</v>
      </c>
      <c r="G1355" t="s">
        <v>5307</v>
      </c>
      <c r="H1355" t="s">
        <v>1166</v>
      </c>
      <c r="I1355" s="10">
        <v>40238</v>
      </c>
      <c r="J1355">
        <v>38</v>
      </c>
      <c r="K1355" t="s">
        <v>851</v>
      </c>
    </row>
    <row r="1356" spans="1:11" x14ac:dyDescent="0.3">
      <c r="A1356">
        <v>1355</v>
      </c>
      <c r="B1356" t="s">
        <v>5308</v>
      </c>
      <c r="C1356" t="s">
        <v>5309</v>
      </c>
      <c r="D1356" t="s">
        <v>4493</v>
      </c>
      <c r="E1356" t="s">
        <v>1189</v>
      </c>
      <c r="F1356">
        <v>30</v>
      </c>
      <c r="G1356" t="s">
        <v>5310</v>
      </c>
      <c r="H1356" t="s">
        <v>786</v>
      </c>
      <c r="I1356" s="10">
        <v>39461</v>
      </c>
      <c r="J1356">
        <v>14</v>
      </c>
      <c r="K1356" t="s">
        <v>1673</v>
      </c>
    </row>
    <row r="1357" spans="1:11" x14ac:dyDescent="0.3">
      <c r="A1357">
        <v>1356</v>
      </c>
      <c r="B1357" t="s">
        <v>4613</v>
      </c>
      <c r="C1357" t="s">
        <v>5311</v>
      </c>
      <c r="D1357" t="s">
        <v>4493</v>
      </c>
      <c r="E1357" t="s">
        <v>1189</v>
      </c>
      <c r="F1357">
        <v>60</v>
      </c>
      <c r="G1357" t="s">
        <v>5312</v>
      </c>
      <c r="H1357" t="s">
        <v>720</v>
      </c>
      <c r="I1357" s="10">
        <v>39941</v>
      </c>
      <c r="J1357">
        <v>59</v>
      </c>
      <c r="K1357" t="s">
        <v>1692</v>
      </c>
    </row>
    <row r="1358" spans="1:11" x14ac:dyDescent="0.3">
      <c r="A1358">
        <v>1357</v>
      </c>
      <c r="B1358" t="s">
        <v>3297</v>
      </c>
      <c r="C1358" t="s">
        <v>5313</v>
      </c>
      <c r="D1358" t="s">
        <v>4493</v>
      </c>
      <c r="E1358" t="s">
        <v>1189</v>
      </c>
      <c r="F1358">
        <v>90</v>
      </c>
      <c r="G1358" t="s">
        <v>5314</v>
      </c>
      <c r="H1358" t="s">
        <v>360</v>
      </c>
      <c r="I1358" s="10">
        <v>40155</v>
      </c>
      <c r="J1358">
        <v>16</v>
      </c>
      <c r="K1358" t="s">
        <v>1007</v>
      </c>
    </row>
    <row r="1359" spans="1:11" x14ac:dyDescent="0.3">
      <c r="A1359">
        <v>1358</v>
      </c>
      <c r="B1359" t="s">
        <v>5315</v>
      </c>
      <c r="C1359" t="s">
        <v>5184</v>
      </c>
      <c r="D1359" t="s">
        <v>4493</v>
      </c>
      <c r="E1359" t="s">
        <v>1189</v>
      </c>
      <c r="F1359">
        <v>60</v>
      </c>
      <c r="G1359" t="s">
        <v>5316</v>
      </c>
      <c r="H1359" t="s">
        <v>1022</v>
      </c>
      <c r="I1359" s="10">
        <v>40287</v>
      </c>
      <c r="J1359">
        <v>88</v>
      </c>
      <c r="K1359" t="s">
        <v>1700</v>
      </c>
    </row>
    <row r="1360" spans="1:11" x14ac:dyDescent="0.3">
      <c r="A1360">
        <v>1359</v>
      </c>
      <c r="B1360" t="s">
        <v>5317</v>
      </c>
      <c r="C1360" t="s">
        <v>5318</v>
      </c>
      <c r="D1360" t="s">
        <v>4493</v>
      </c>
      <c r="E1360" t="s">
        <v>1189</v>
      </c>
      <c r="F1360">
        <v>90</v>
      </c>
      <c r="G1360" t="s">
        <v>5319</v>
      </c>
      <c r="H1360" t="s">
        <v>5320</v>
      </c>
      <c r="I1360" s="10">
        <v>39699</v>
      </c>
      <c r="J1360">
        <v>87</v>
      </c>
      <c r="K1360" t="s">
        <v>1707</v>
      </c>
    </row>
    <row r="1361" spans="1:11" x14ac:dyDescent="0.3">
      <c r="A1361">
        <v>1360</v>
      </c>
      <c r="B1361" t="s">
        <v>5321</v>
      </c>
      <c r="C1361" t="s">
        <v>4455</v>
      </c>
      <c r="D1361" t="s">
        <v>4493</v>
      </c>
      <c r="E1361" t="s">
        <v>1189</v>
      </c>
      <c r="F1361">
        <v>90</v>
      </c>
      <c r="G1361" t="s">
        <v>5322</v>
      </c>
      <c r="H1361" t="s">
        <v>528</v>
      </c>
      <c r="I1361" s="10">
        <v>39538</v>
      </c>
      <c r="J1361">
        <v>68</v>
      </c>
      <c r="K1361" t="s">
        <v>1696</v>
      </c>
    </row>
    <row r="1362" spans="1:11" x14ac:dyDescent="0.3">
      <c r="A1362">
        <v>1361</v>
      </c>
      <c r="B1362" t="s">
        <v>5060</v>
      </c>
      <c r="C1362" t="s">
        <v>4890</v>
      </c>
      <c r="D1362" t="s">
        <v>4493</v>
      </c>
      <c r="E1362" t="s">
        <v>1189</v>
      </c>
      <c r="F1362">
        <v>90</v>
      </c>
      <c r="G1362" t="s">
        <v>5323</v>
      </c>
      <c r="H1362" t="s">
        <v>1600</v>
      </c>
      <c r="I1362" s="10">
        <v>39467</v>
      </c>
      <c r="J1362">
        <v>72</v>
      </c>
      <c r="K1362" t="s">
        <v>1721</v>
      </c>
    </row>
    <row r="1363" spans="1:11" x14ac:dyDescent="0.3">
      <c r="A1363">
        <v>1362</v>
      </c>
      <c r="B1363" t="s">
        <v>4033</v>
      </c>
      <c r="C1363" t="s">
        <v>3303</v>
      </c>
      <c r="D1363" t="s">
        <v>4493</v>
      </c>
      <c r="E1363" t="s">
        <v>1189</v>
      </c>
      <c r="F1363">
        <v>30</v>
      </c>
      <c r="G1363" t="s">
        <v>5324</v>
      </c>
      <c r="H1363" t="s">
        <v>78</v>
      </c>
      <c r="I1363" s="10">
        <v>39729</v>
      </c>
      <c r="J1363">
        <v>12</v>
      </c>
      <c r="K1363" t="s">
        <v>1673</v>
      </c>
    </row>
    <row r="1364" spans="1:11" x14ac:dyDescent="0.3">
      <c r="A1364">
        <v>1363</v>
      </c>
      <c r="B1364" t="s">
        <v>5325</v>
      </c>
      <c r="C1364" t="s">
        <v>3414</v>
      </c>
      <c r="D1364" t="s">
        <v>4493</v>
      </c>
      <c r="E1364" t="s">
        <v>1189</v>
      </c>
      <c r="F1364">
        <v>30</v>
      </c>
      <c r="G1364" t="s">
        <v>5326</v>
      </c>
      <c r="H1364" t="s">
        <v>2774</v>
      </c>
      <c r="I1364" s="10">
        <v>40283</v>
      </c>
      <c r="J1364">
        <v>62</v>
      </c>
      <c r="K1364" t="s">
        <v>1700</v>
      </c>
    </row>
    <row r="1365" spans="1:11" x14ac:dyDescent="0.3">
      <c r="A1365">
        <v>1364</v>
      </c>
      <c r="B1365" t="s">
        <v>5327</v>
      </c>
      <c r="C1365" t="s">
        <v>5328</v>
      </c>
      <c r="D1365" t="s">
        <v>4493</v>
      </c>
      <c r="E1365" t="s">
        <v>1189</v>
      </c>
      <c r="F1365">
        <v>30</v>
      </c>
      <c r="G1365" t="s">
        <v>5329</v>
      </c>
      <c r="H1365" t="s">
        <v>433</v>
      </c>
      <c r="I1365" s="10">
        <v>40004</v>
      </c>
      <c r="J1365">
        <v>22</v>
      </c>
      <c r="K1365" t="s">
        <v>1007</v>
      </c>
    </row>
    <row r="1366" spans="1:11" x14ac:dyDescent="0.3">
      <c r="A1366">
        <v>1365</v>
      </c>
      <c r="B1366" t="s">
        <v>5188</v>
      </c>
      <c r="C1366" t="s">
        <v>2612</v>
      </c>
      <c r="D1366" t="s">
        <v>4493</v>
      </c>
      <c r="E1366" t="s">
        <v>1189</v>
      </c>
      <c r="F1366">
        <v>90</v>
      </c>
      <c r="G1366" t="s">
        <v>5330</v>
      </c>
      <c r="H1366" t="s">
        <v>1136</v>
      </c>
      <c r="I1366" s="10">
        <v>40278</v>
      </c>
      <c r="J1366">
        <v>87</v>
      </c>
      <c r="K1366" t="s">
        <v>1677</v>
      </c>
    </row>
    <row r="1367" spans="1:11" x14ac:dyDescent="0.3">
      <c r="A1367">
        <v>1366</v>
      </c>
      <c r="B1367" t="s">
        <v>5331</v>
      </c>
      <c r="C1367" t="s">
        <v>5332</v>
      </c>
      <c r="D1367" t="s">
        <v>4493</v>
      </c>
      <c r="E1367" t="s">
        <v>1189</v>
      </c>
      <c r="F1367">
        <v>30</v>
      </c>
      <c r="G1367" t="s">
        <v>5333</v>
      </c>
      <c r="H1367" t="s">
        <v>2003</v>
      </c>
      <c r="I1367" s="10">
        <v>40098</v>
      </c>
      <c r="J1367">
        <v>40</v>
      </c>
      <c r="K1367" t="s">
        <v>1772</v>
      </c>
    </row>
    <row r="1368" spans="1:11" x14ac:dyDescent="0.3">
      <c r="A1368">
        <v>1367</v>
      </c>
      <c r="B1368" t="s">
        <v>2398</v>
      </c>
      <c r="C1368" t="s">
        <v>4712</v>
      </c>
      <c r="D1368" t="s">
        <v>4493</v>
      </c>
      <c r="E1368" t="s">
        <v>1189</v>
      </c>
      <c r="F1368">
        <v>60</v>
      </c>
      <c r="G1368" t="s">
        <v>5334</v>
      </c>
      <c r="H1368" t="s">
        <v>1423</v>
      </c>
      <c r="I1368" s="10">
        <v>39601</v>
      </c>
      <c r="J1368">
        <v>28</v>
      </c>
      <c r="K1368" t="s">
        <v>1696</v>
      </c>
    </row>
    <row r="1369" spans="1:11" x14ac:dyDescent="0.3">
      <c r="A1369">
        <v>1368</v>
      </c>
      <c r="B1369" t="s">
        <v>5335</v>
      </c>
      <c r="C1369" t="s">
        <v>5336</v>
      </c>
      <c r="D1369" t="s">
        <v>4493</v>
      </c>
      <c r="E1369" t="s">
        <v>1189</v>
      </c>
      <c r="F1369">
        <v>90</v>
      </c>
      <c r="G1369" t="s">
        <v>5337</v>
      </c>
      <c r="H1369" t="s">
        <v>402</v>
      </c>
      <c r="I1369" s="10">
        <v>39696</v>
      </c>
      <c r="J1369">
        <v>21</v>
      </c>
      <c r="K1369" t="s">
        <v>1707</v>
      </c>
    </row>
    <row r="1370" spans="1:11" x14ac:dyDescent="0.3">
      <c r="A1370">
        <v>1369</v>
      </c>
      <c r="B1370" t="s">
        <v>4585</v>
      </c>
      <c r="C1370" t="s">
        <v>5338</v>
      </c>
      <c r="D1370" t="s">
        <v>4493</v>
      </c>
      <c r="E1370" t="s">
        <v>4614</v>
      </c>
      <c r="F1370">
        <v>60</v>
      </c>
      <c r="G1370" t="s">
        <v>5339</v>
      </c>
      <c r="H1370" t="s">
        <v>592</v>
      </c>
      <c r="I1370" s="10">
        <v>39922</v>
      </c>
      <c r="J1370">
        <v>44</v>
      </c>
      <c r="K1370" t="s">
        <v>1721</v>
      </c>
    </row>
    <row r="1371" spans="1:11" x14ac:dyDescent="0.3">
      <c r="A1371">
        <v>1370</v>
      </c>
      <c r="B1371" t="s">
        <v>3300</v>
      </c>
      <c r="C1371" t="s">
        <v>5197</v>
      </c>
      <c r="D1371" t="s">
        <v>4493</v>
      </c>
      <c r="E1371" t="s">
        <v>1189</v>
      </c>
      <c r="F1371">
        <v>30</v>
      </c>
      <c r="G1371" t="s">
        <v>5340</v>
      </c>
      <c r="H1371" t="s">
        <v>696</v>
      </c>
      <c r="I1371" s="10">
        <v>40274</v>
      </c>
      <c r="J1371">
        <v>29</v>
      </c>
      <c r="K1371" t="s">
        <v>1677</v>
      </c>
    </row>
    <row r="1372" spans="1:11" x14ac:dyDescent="0.3">
      <c r="A1372">
        <v>1371</v>
      </c>
      <c r="B1372" t="s">
        <v>3173</v>
      </c>
      <c r="C1372" t="s">
        <v>5341</v>
      </c>
      <c r="D1372" t="s">
        <v>4493</v>
      </c>
      <c r="E1372" t="s">
        <v>1189</v>
      </c>
      <c r="F1372">
        <v>60</v>
      </c>
      <c r="G1372" t="s">
        <v>5342</v>
      </c>
      <c r="H1372" t="s">
        <v>103</v>
      </c>
      <c r="I1372" s="10">
        <v>39826</v>
      </c>
      <c r="J1372">
        <v>41</v>
      </c>
      <c r="K1372" t="s">
        <v>1700</v>
      </c>
    </row>
    <row r="1373" spans="1:11" x14ac:dyDescent="0.3">
      <c r="A1373">
        <v>1372</v>
      </c>
      <c r="B1373" t="s">
        <v>5343</v>
      </c>
      <c r="C1373" t="s">
        <v>3927</v>
      </c>
      <c r="D1373" t="s">
        <v>4493</v>
      </c>
      <c r="E1373" t="s">
        <v>1189</v>
      </c>
      <c r="F1373">
        <v>90</v>
      </c>
      <c r="G1373" t="s">
        <v>5344</v>
      </c>
      <c r="H1373" t="s">
        <v>403</v>
      </c>
      <c r="I1373" s="10">
        <v>39524</v>
      </c>
      <c r="J1373">
        <v>65</v>
      </c>
      <c r="K1373" t="s">
        <v>851</v>
      </c>
    </row>
    <row r="1374" spans="1:11" x14ac:dyDescent="0.3">
      <c r="A1374">
        <v>1373</v>
      </c>
      <c r="B1374" t="s">
        <v>5345</v>
      </c>
      <c r="C1374" t="s">
        <v>5346</v>
      </c>
      <c r="D1374" t="s">
        <v>1719</v>
      </c>
      <c r="E1374" t="s">
        <v>1189</v>
      </c>
      <c r="F1374">
        <v>60</v>
      </c>
      <c r="G1374" t="s">
        <v>5347</v>
      </c>
      <c r="H1374" t="s">
        <v>218</v>
      </c>
      <c r="I1374" s="10">
        <v>40341</v>
      </c>
      <c r="J1374">
        <v>58</v>
      </c>
      <c r="K1374" t="s">
        <v>1007</v>
      </c>
    </row>
    <row r="1375" spans="1:11" x14ac:dyDescent="0.3">
      <c r="A1375">
        <v>1374</v>
      </c>
      <c r="B1375" t="s">
        <v>5348</v>
      </c>
      <c r="C1375" t="s">
        <v>2582</v>
      </c>
      <c r="D1375" t="s">
        <v>1946</v>
      </c>
      <c r="E1375" t="s">
        <v>1189</v>
      </c>
      <c r="F1375">
        <v>30</v>
      </c>
      <c r="G1375" t="s">
        <v>5349</v>
      </c>
      <c r="H1375" t="s">
        <v>5320</v>
      </c>
      <c r="I1375" s="10">
        <v>40319</v>
      </c>
      <c r="J1375">
        <v>12</v>
      </c>
      <c r="K1375" t="s">
        <v>1772</v>
      </c>
    </row>
    <row r="1376" spans="1:11" x14ac:dyDescent="0.3">
      <c r="A1376">
        <v>1375</v>
      </c>
      <c r="B1376" t="s">
        <v>5350</v>
      </c>
      <c r="C1376" t="s">
        <v>3264</v>
      </c>
      <c r="D1376" t="s">
        <v>1946</v>
      </c>
      <c r="E1376" t="s">
        <v>1189</v>
      </c>
      <c r="F1376">
        <v>60</v>
      </c>
      <c r="G1376" t="s">
        <v>5351</v>
      </c>
      <c r="H1376" t="s">
        <v>1232</v>
      </c>
      <c r="I1376" s="10">
        <v>39789</v>
      </c>
      <c r="J1376">
        <v>71</v>
      </c>
      <c r="K1376" t="s">
        <v>1700</v>
      </c>
    </row>
    <row r="1377" spans="1:11" x14ac:dyDescent="0.3">
      <c r="A1377">
        <v>1376</v>
      </c>
      <c r="B1377" t="s">
        <v>5352</v>
      </c>
      <c r="C1377" t="s">
        <v>5353</v>
      </c>
      <c r="D1377" t="s">
        <v>4493</v>
      </c>
      <c r="E1377" t="s">
        <v>1189</v>
      </c>
      <c r="F1377">
        <v>90</v>
      </c>
      <c r="G1377" t="s">
        <v>5354</v>
      </c>
      <c r="H1377" t="s">
        <v>2271</v>
      </c>
      <c r="I1377" s="10">
        <v>40208</v>
      </c>
      <c r="J1377">
        <v>8</v>
      </c>
      <c r="K1377" t="s">
        <v>1677</v>
      </c>
    </row>
    <row r="1378" spans="1:11" x14ac:dyDescent="0.3">
      <c r="A1378">
        <v>1377</v>
      </c>
      <c r="B1378" t="s">
        <v>4700</v>
      </c>
      <c r="C1378" t="s">
        <v>1873</v>
      </c>
      <c r="D1378" t="s">
        <v>4493</v>
      </c>
      <c r="E1378" t="s">
        <v>4651</v>
      </c>
      <c r="F1378">
        <v>30</v>
      </c>
      <c r="G1378" t="s">
        <v>5355</v>
      </c>
      <c r="H1378" t="s">
        <v>688</v>
      </c>
      <c r="I1378" s="10">
        <v>39862</v>
      </c>
      <c r="J1378">
        <v>38</v>
      </c>
      <c r="K1378" t="s">
        <v>1696</v>
      </c>
    </row>
    <row r="1379" spans="1:11" x14ac:dyDescent="0.3">
      <c r="A1379">
        <v>1378</v>
      </c>
      <c r="B1379" t="s">
        <v>5356</v>
      </c>
      <c r="C1379" t="s">
        <v>3878</v>
      </c>
      <c r="D1379" t="s">
        <v>4493</v>
      </c>
      <c r="E1379" t="s">
        <v>1189</v>
      </c>
      <c r="F1379">
        <v>60</v>
      </c>
      <c r="G1379" t="s">
        <v>5357</v>
      </c>
      <c r="H1379" t="s">
        <v>268</v>
      </c>
      <c r="I1379" s="10">
        <v>39832</v>
      </c>
      <c r="J1379">
        <v>47</v>
      </c>
      <c r="K1379" t="s">
        <v>1707</v>
      </c>
    </row>
    <row r="1380" spans="1:11" x14ac:dyDescent="0.3">
      <c r="A1380">
        <v>1379</v>
      </c>
      <c r="B1380" t="s">
        <v>5358</v>
      </c>
      <c r="C1380" t="s">
        <v>2508</v>
      </c>
      <c r="D1380" t="s">
        <v>4493</v>
      </c>
      <c r="E1380" t="s">
        <v>1189</v>
      </c>
      <c r="F1380">
        <v>90</v>
      </c>
      <c r="G1380" t="s">
        <v>5359</v>
      </c>
      <c r="H1380" t="s">
        <v>5146</v>
      </c>
      <c r="I1380" s="10">
        <v>39917</v>
      </c>
      <c r="J1380">
        <v>52</v>
      </c>
      <c r="K1380" t="s">
        <v>1673</v>
      </c>
    </row>
    <row r="1381" spans="1:11" x14ac:dyDescent="0.3">
      <c r="A1381">
        <v>1380</v>
      </c>
      <c r="B1381" t="s">
        <v>3606</v>
      </c>
      <c r="C1381" t="s">
        <v>5360</v>
      </c>
      <c r="D1381" t="s">
        <v>4493</v>
      </c>
      <c r="E1381" t="s">
        <v>1189</v>
      </c>
      <c r="F1381">
        <v>30</v>
      </c>
      <c r="G1381" t="s">
        <v>5361</v>
      </c>
      <c r="H1381" t="s">
        <v>5362</v>
      </c>
      <c r="I1381" s="10">
        <v>39541</v>
      </c>
      <c r="J1381">
        <v>3</v>
      </c>
      <c r="K1381" t="s">
        <v>1007</v>
      </c>
    </row>
    <row r="1382" spans="1:11" x14ac:dyDescent="0.3">
      <c r="A1382">
        <v>1381</v>
      </c>
      <c r="B1382" t="s">
        <v>5363</v>
      </c>
      <c r="C1382" t="s">
        <v>5364</v>
      </c>
      <c r="D1382" t="s">
        <v>4493</v>
      </c>
      <c r="E1382" t="s">
        <v>1189</v>
      </c>
      <c r="F1382">
        <v>60</v>
      </c>
      <c r="G1382" t="s">
        <v>5365</v>
      </c>
      <c r="H1382" t="s">
        <v>746</v>
      </c>
      <c r="I1382" s="10">
        <v>40322</v>
      </c>
      <c r="J1382">
        <v>31</v>
      </c>
      <c r="K1382" t="s">
        <v>1721</v>
      </c>
    </row>
    <row r="1383" spans="1:11" x14ac:dyDescent="0.3">
      <c r="A1383">
        <v>1382</v>
      </c>
      <c r="B1383" t="s">
        <v>4514</v>
      </c>
      <c r="C1383" t="s">
        <v>5366</v>
      </c>
      <c r="D1383" t="s">
        <v>4493</v>
      </c>
      <c r="E1383" t="s">
        <v>1189</v>
      </c>
      <c r="F1383">
        <v>90</v>
      </c>
      <c r="G1383" t="s">
        <v>5367</v>
      </c>
      <c r="H1383" t="s">
        <v>4768</v>
      </c>
      <c r="I1383" s="10">
        <v>39593</v>
      </c>
      <c r="J1383">
        <v>72</v>
      </c>
      <c r="K1383" t="s">
        <v>1673</v>
      </c>
    </row>
    <row r="1384" spans="1:11" x14ac:dyDescent="0.3">
      <c r="A1384">
        <v>1383</v>
      </c>
      <c r="B1384" t="s">
        <v>5368</v>
      </c>
      <c r="C1384" t="s">
        <v>5369</v>
      </c>
      <c r="D1384" t="s">
        <v>4493</v>
      </c>
      <c r="E1384" t="s">
        <v>1189</v>
      </c>
      <c r="F1384">
        <v>60</v>
      </c>
      <c r="G1384" t="s">
        <v>5370</v>
      </c>
      <c r="H1384" t="s">
        <v>3790</v>
      </c>
      <c r="I1384" s="10">
        <v>39488</v>
      </c>
      <c r="J1384">
        <v>30</v>
      </c>
      <c r="K1384" t="s">
        <v>851</v>
      </c>
    </row>
    <row r="1385" spans="1:11" x14ac:dyDescent="0.3">
      <c r="A1385">
        <v>1384</v>
      </c>
      <c r="B1385" t="s">
        <v>5325</v>
      </c>
      <c r="C1385" t="s">
        <v>5371</v>
      </c>
      <c r="D1385" t="s">
        <v>4493</v>
      </c>
      <c r="E1385" t="s">
        <v>1189</v>
      </c>
      <c r="F1385">
        <v>90</v>
      </c>
      <c r="G1385" t="s">
        <v>5372</v>
      </c>
      <c r="H1385" t="s">
        <v>1518</v>
      </c>
      <c r="I1385" s="10">
        <v>39511</v>
      </c>
      <c r="J1385">
        <v>56</v>
      </c>
      <c r="K1385" t="s">
        <v>1700</v>
      </c>
    </row>
    <row r="1386" spans="1:11" x14ac:dyDescent="0.3">
      <c r="A1386">
        <v>1385</v>
      </c>
      <c r="B1386" t="s">
        <v>5373</v>
      </c>
      <c r="C1386" t="s">
        <v>5138</v>
      </c>
      <c r="D1386" t="s">
        <v>4493</v>
      </c>
      <c r="E1386" t="s">
        <v>1189</v>
      </c>
      <c r="F1386">
        <v>30</v>
      </c>
      <c r="G1386" t="s">
        <v>5374</v>
      </c>
      <c r="H1386" t="s">
        <v>241</v>
      </c>
      <c r="I1386" s="10">
        <v>39948</v>
      </c>
      <c r="J1386">
        <v>73</v>
      </c>
      <c r="K1386" t="s">
        <v>1721</v>
      </c>
    </row>
    <row r="1387" spans="1:11" x14ac:dyDescent="0.3">
      <c r="A1387">
        <v>1386</v>
      </c>
      <c r="B1387" t="s">
        <v>4912</v>
      </c>
      <c r="C1387" t="s">
        <v>5375</v>
      </c>
      <c r="D1387" t="s">
        <v>4493</v>
      </c>
      <c r="E1387" t="s">
        <v>1189</v>
      </c>
      <c r="F1387">
        <v>60</v>
      </c>
      <c r="G1387" t="s">
        <v>5376</v>
      </c>
      <c r="H1387" t="s">
        <v>410</v>
      </c>
      <c r="I1387" s="10">
        <v>39921</v>
      </c>
      <c r="J1387">
        <v>51</v>
      </c>
      <c r="K1387" t="s">
        <v>1707</v>
      </c>
    </row>
    <row r="1388" spans="1:11" x14ac:dyDescent="0.3">
      <c r="A1388">
        <v>1387</v>
      </c>
      <c r="B1388" t="s">
        <v>5377</v>
      </c>
      <c r="C1388" t="s">
        <v>2567</v>
      </c>
      <c r="D1388" t="s">
        <v>4493</v>
      </c>
      <c r="E1388" t="s">
        <v>1189</v>
      </c>
      <c r="F1388">
        <v>30</v>
      </c>
      <c r="G1388" t="s">
        <v>5378</v>
      </c>
      <c r="H1388" t="s">
        <v>1401</v>
      </c>
      <c r="I1388" s="10">
        <v>40468</v>
      </c>
      <c r="J1388">
        <v>18</v>
      </c>
      <c r="K1388" t="s">
        <v>1696</v>
      </c>
    </row>
    <row r="1389" spans="1:11" x14ac:dyDescent="0.3">
      <c r="A1389">
        <v>1388</v>
      </c>
      <c r="B1389" t="s">
        <v>4537</v>
      </c>
      <c r="C1389" t="s">
        <v>5379</v>
      </c>
      <c r="D1389" t="s">
        <v>4493</v>
      </c>
      <c r="E1389" t="s">
        <v>1189</v>
      </c>
      <c r="F1389">
        <v>30</v>
      </c>
      <c r="G1389" t="s">
        <v>5380</v>
      </c>
      <c r="H1389" t="s">
        <v>722</v>
      </c>
      <c r="I1389" s="10">
        <v>40274</v>
      </c>
      <c r="J1389">
        <v>76</v>
      </c>
      <c r="K1389" t="s">
        <v>1696</v>
      </c>
    </row>
    <row r="1390" spans="1:11" x14ac:dyDescent="0.3">
      <c r="A1390">
        <v>1389</v>
      </c>
      <c r="B1390" t="s">
        <v>5381</v>
      </c>
      <c r="C1390" t="s">
        <v>5382</v>
      </c>
      <c r="D1390" t="s">
        <v>4493</v>
      </c>
      <c r="E1390" t="s">
        <v>1189</v>
      </c>
      <c r="F1390">
        <v>60</v>
      </c>
      <c r="G1390" t="s">
        <v>5383</v>
      </c>
      <c r="H1390" t="s">
        <v>477</v>
      </c>
      <c r="I1390" s="10">
        <v>40475</v>
      </c>
      <c r="J1390">
        <v>39</v>
      </c>
      <c r="K1390" t="s">
        <v>1007</v>
      </c>
    </row>
    <row r="1391" spans="1:11" x14ac:dyDescent="0.3">
      <c r="A1391">
        <v>1390</v>
      </c>
      <c r="C1391" t="s">
        <v>5384</v>
      </c>
      <c r="D1391" t="s">
        <v>4493</v>
      </c>
      <c r="E1391" t="s">
        <v>1189</v>
      </c>
      <c r="F1391">
        <v>60</v>
      </c>
      <c r="G1391" t="s">
        <v>5385</v>
      </c>
      <c r="H1391" t="s">
        <v>2496</v>
      </c>
      <c r="I1391" s="10">
        <v>40125</v>
      </c>
      <c r="J1391">
        <v>21</v>
      </c>
      <c r="K1391" t="s">
        <v>1772</v>
      </c>
    </row>
    <row r="1392" spans="1:11" x14ac:dyDescent="0.3">
      <c r="A1392">
        <v>1391</v>
      </c>
      <c r="B1392" t="s">
        <v>5386</v>
      </c>
      <c r="C1392" t="s">
        <v>4632</v>
      </c>
      <c r="D1392" t="s">
        <v>4493</v>
      </c>
      <c r="E1392" t="s">
        <v>1189</v>
      </c>
      <c r="F1392">
        <v>60</v>
      </c>
      <c r="G1392" t="s">
        <v>5387</v>
      </c>
      <c r="H1392" t="s">
        <v>801</v>
      </c>
      <c r="I1392" s="10">
        <v>40388</v>
      </c>
      <c r="J1392">
        <v>41</v>
      </c>
      <c r="K1392" t="s">
        <v>851</v>
      </c>
    </row>
    <row r="1393" spans="1:11" x14ac:dyDescent="0.3">
      <c r="A1393">
        <v>1392</v>
      </c>
      <c r="B1393" t="s">
        <v>5388</v>
      </c>
      <c r="C1393" t="s">
        <v>4830</v>
      </c>
      <c r="D1393" t="s">
        <v>4493</v>
      </c>
      <c r="E1393" t="s">
        <v>1189</v>
      </c>
      <c r="F1393">
        <v>30</v>
      </c>
      <c r="G1393" t="s">
        <v>5389</v>
      </c>
      <c r="H1393" t="s">
        <v>696</v>
      </c>
      <c r="I1393" s="10">
        <v>39604</v>
      </c>
      <c r="J1393">
        <v>20</v>
      </c>
      <c r="K1393" t="s">
        <v>1772</v>
      </c>
    </row>
    <row r="1394" spans="1:11" x14ac:dyDescent="0.3">
      <c r="A1394">
        <v>1393</v>
      </c>
      <c r="B1394" t="s">
        <v>5390</v>
      </c>
      <c r="C1394" t="s">
        <v>5391</v>
      </c>
      <c r="D1394" t="s">
        <v>4493</v>
      </c>
      <c r="E1394" t="s">
        <v>1189</v>
      </c>
      <c r="F1394">
        <v>90</v>
      </c>
      <c r="G1394" t="s">
        <v>5392</v>
      </c>
      <c r="H1394" t="s">
        <v>5393</v>
      </c>
      <c r="I1394" s="10">
        <v>40024</v>
      </c>
      <c r="J1394">
        <v>92</v>
      </c>
      <c r="K1394" t="s">
        <v>1007</v>
      </c>
    </row>
    <row r="1395" spans="1:11" x14ac:dyDescent="0.3">
      <c r="A1395">
        <v>1394</v>
      </c>
      <c r="B1395" t="s">
        <v>5394</v>
      </c>
      <c r="C1395" t="s">
        <v>5395</v>
      </c>
      <c r="D1395" t="s">
        <v>4493</v>
      </c>
      <c r="E1395" t="s">
        <v>1189</v>
      </c>
      <c r="F1395">
        <v>30</v>
      </c>
      <c r="G1395" t="s">
        <v>5396</v>
      </c>
      <c r="H1395" t="s">
        <v>3880</v>
      </c>
      <c r="I1395" s="10">
        <v>40146</v>
      </c>
      <c r="J1395">
        <v>49</v>
      </c>
      <c r="K1395" t="s">
        <v>1700</v>
      </c>
    </row>
    <row r="1396" spans="1:11" x14ac:dyDescent="0.3">
      <c r="A1396">
        <v>1395</v>
      </c>
      <c r="B1396" t="s">
        <v>2001</v>
      </c>
      <c r="C1396" t="s">
        <v>5397</v>
      </c>
      <c r="D1396" t="s">
        <v>4493</v>
      </c>
      <c r="E1396" t="s">
        <v>1189</v>
      </c>
      <c r="F1396">
        <v>90</v>
      </c>
      <c r="G1396" t="s">
        <v>5398</v>
      </c>
      <c r="H1396" t="s">
        <v>496</v>
      </c>
      <c r="I1396" s="10">
        <v>39469</v>
      </c>
      <c r="J1396">
        <v>88</v>
      </c>
      <c r="K1396" t="s">
        <v>1700</v>
      </c>
    </row>
    <row r="1397" spans="1:11" x14ac:dyDescent="0.3">
      <c r="A1397">
        <v>1396</v>
      </c>
      <c r="B1397" t="s">
        <v>3992</v>
      </c>
      <c r="C1397" t="s">
        <v>5399</v>
      </c>
      <c r="D1397" t="s">
        <v>4493</v>
      </c>
      <c r="E1397" t="s">
        <v>1189</v>
      </c>
      <c r="F1397">
        <v>30</v>
      </c>
      <c r="G1397" t="s">
        <v>5400</v>
      </c>
      <c r="H1397" t="s">
        <v>5401</v>
      </c>
      <c r="I1397" s="10">
        <v>40022</v>
      </c>
      <c r="J1397">
        <v>50</v>
      </c>
      <c r="K1397" t="s">
        <v>1707</v>
      </c>
    </row>
    <row r="1398" spans="1:11" x14ac:dyDescent="0.3">
      <c r="A1398">
        <v>1397</v>
      </c>
      <c r="B1398" t="s">
        <v>5402</v>
      </c>
      <c r="C1398" t="s">
        <v>5403</v>
      </c>
      <c r="D1398" t="s">
        <v>4493</v>
      </c>
      <c r="E1398" t="s">
        <v>1189</v>
      </c>
      <c r="F1398">
        <v>30</v>
      </c>
      <c r="G1398" t="s">
        <v>5404</v>
      </c>
      <c r="H1398" t="s">
        <v>3980</v>
      </c>
      <c r="I1398" s="10">
        <v>40229</v>
      </c>
      <c r="J1398">
        <v>37</v>
      </c>
      <c r="K1398" t="s">
        <v>1707</v>
      </c>
    </row>
    <row r="1399" spans="1:11" x14ac:dyDescent="0.3">
      <c r="A1399">
        <v>1398</v>
      </c>
      <c r="B1399" t="s">
        <v>5405</v>
      </c>
      <c r="C1399" t="s">
        <v>3034</v>
      </c>
      <c r="D1399" t="s">
        <v>4493</v>
      </c>
      <c r="E1399" t="s">
        <v>1189</v>
      </c>
      <c r="F1399">
        <v>90</v>
      </c>
      <c r="G1399" t="s">
        <v>5406</v>
      </c>
      <c r="H1399" t="s">
        <v>5407</v>
      </c>
      <c r="I1399" s="10">
        <v>40010</v>
      </c>
      <c r="J1399">
        <v>78</v>
      </c>
      <c r="K1399" t="s">
        <v>851</v>
      </c>
    </row>
    <row r="1400" spans="1:11" x14ac:dyDescent="0.3">
      <c r="A1400">
        <v>1399</v>
      </c>
      <c r="B1400" t="s">
        <v>5408</v>
      </c>
      <c r="C1400" t="s">
        <v>5409</v>
      </c>
      <c r="D1400" t="s">
        <v>4493</v>
      </c>
      <c r="E1400" t="s">
        <v>1189</v>
      </c>
      <c r="F1400">
        <v>30</v>
      </c>
      <c r="G1400" t="s">
        <v>5410</v>
      </c>
      <c r="H1400" t="s">
        <v>1820</v>
      </c>
      <c r="I1400" s="10">
        <v>40071</v>
      </c>
      <c r="J1400">
        <v>66</v>
      </c>
      <c r="K1400" t="s">
        <v>1700</v>
      </c>
    </row>
    <row r="1401" spans="1:11" x14ac:dyDescent="0.3">
      <c r="A1401">
        <v>1400</v>
      </c>
      <c r="B1401" t="s">
        <v>5149</v>
      </c>
      <c r="C1401" t="s">
        <v>5411</v>
      </c>
      <c r="D1401" t="s">
        <v>4493</v>
      </c>
      <c r="E1401" t="s">
        <v>1189</v>
      </c>
      <c r="F1401">
        <v>30</v>
      </c>
      <c r="G1401" t="s">
        <v>5412</v>
      </c>
      <c r="H1401" t="s">
        <v>1519</v>
      </c>
      <c r="I1401" s="10">
        <v>39473</v>
      </c>
      <c r="J1401">
        <v>76</v>
      </c>
      <c r="K1401" t="s">
        <v>1696</v>
      </c>
    </row>
    <row r="1402" spans="1:11" x14ac:dyDescent="0.3">
      <c r="A1402">
        <v>1401</v>
      </c>
      <c r="B1402" t="s">
        <v>5413</v>
      </c>
      <c r="C1402" t="s">
        <v>5414</v>
      </c>
      <c r="D1402" t="s">
        <v>4493</v>
      </c>
      <c r="E1402" t="s">
        <v>1189</v>
      </c>
      <c r="F1402">
        <v>90</v>
      </c>
      <c r="G1402" t="s">
        <v>5415</v>
      </c>
      <c r="H1402" t="s">
        <v>1013</v>
      </c>
      <c r="I1402" s="10">
        <v>40204</v>
      </c>
      <c r="J1402">
        <v>64</v>
      </c>
      <c r="K1402" t="s">
        <v>1707</v>
      </c>
    </row>
    <row r="1403" spans="1:11" x14ac:dyDescent="0.3">
      <c r="A1403">
        <v>1402</v>
      </c>
      <c r="B1403" t="s">
        <v>5416</v>
      </c>
      <c r="C1403" t="s">
        <v>5417</v>
      </c>
      <c r="D1403" t="s">
        <v>4493</v>
      </c>
      <c r="E1403" t="s">
        <v>1189</v>
      </c>
      <c r="F1403">
        <v>60</v>
      </c>
      <c r="G1403" t="s">
        <v>5418</v>
      </c>
      <c r="H1403" t="s">
        <v>1609</v>
      </c>
      <c r="I1403" s="10">
        <v>40380</v>
      </c>
      <c r="J1403">
        <v>76</v>
      </c>
      <c r="K1403" t="s">
        <v>1007</v>
      </c>
    </row>
    <row r="1404" spans="1:11" x14ac:dyDescent="0.3">
      <c r="A1404">
        <v>1403</v>
      </c>
      <c r="B1404" t="s">
        <v>5419</v>
      </c>
      <c r="C1404" t="s">
        <v>5420</v>
      </c>
      <c r="D1404" t="s">
        <v>4493</v>
      </c>
      <c r="E1404" t="s">
        <v>1189</v>
      </c>
      <c r="F1404">
        <v>60</v>
      </c>
      <c r="G1404" t="s">
        <v>5421</v>
      </c>
      <c r="H1404" t="s">
        <v>965</v>
      </c>
      <c r="I1404" s="10">
        <v>39572</v>
      </c>
      <c r="J1404">
        <v>40</v>
      </c>
      <c r="K1404" t="s">
        <v>1696</v>
      </c>
    </row>
    <row r="1405" spans="1:11" x14ac:dyDescent="0.3">
      <c r="A1405">
        <v>1404</v>
      </c>
      <c r="B1405" t="s">
        <v>5422</v>
      </c>
      <c r="C1405" t="s">
        <v>3493</v>
      </c>
      <c r="D1405" t="s">
        <v>4493</v>
      </c>
      <c r="E1405" t="s">
        <v>1189</v>
      </c>
      <c r="F1405">
        <v>30</v>
      </c>
      <c r="G1405" t="s">
        <v>5423</v>
      </c>
      <c r="H1405" t="s">
        <v>2785</v>
      </c>
      <c r="I1405" s="10">
        <v>39552</v>
      </c>
      <c r="J1405">
        <v>15</v>
      </c>
      <c r="K1405" t="s">
        <v>1707</v>
      </c>
    </row>
    <row r="1406" spans="1:11" x14ac:dyDescent="0.3">
      <c r="A1406">
        <v>1405</v>
      </c>
      <c r="B1406" t="s">
        <v>5424</v>
      </c>
      <c r="C1406" t="s">
        <v>5425</v>
      </c>
      <c r="D1406" t="s">
        <v>4493</v>
      </c>
      <c r="E1406" t="s">
        <v>1189</v>
      </c>
      <c r="F1406">
        <v>60</v>
      </c>
      <c r="G1406" t="s">
        <v>5426</v>
      </c>
      <c r="H1406" t="s">
        <v>466</v>
      </c>
      <c r="I1406" s="10">
        <v>40385</v>
      </c>
      <c r="J1406">
        <v>7</v>
      </c>
      <c r="K1406" t="s">
        <v>1677</v>
      </c>
    </row>
    <row r="1407" spans="1:11" x14ac:dyDescent="0.3">
      <c r="A1407">
        <v>1406</v>
      </c>
      <c r="B1407" t="s">
        <v>2025</v>
      </c>
      <c r="C1407" t="s">
        <v>4975</v>
      </c>
      <c r="D1407" t="s">
        <v>4601</v>
      </c>
      <c r="E1407" t="s">
        <v>1189</v>
      </c>
      <c r="F1407">
        <v>30</v>
      </c>
      <c r="G1407" t="s">
        <v>5427</v>
      </c>
      <c r="H1407" t="s">
        <v>595</v>
      </c>
      <c r="I1407" s="10">
        <v>39809</v>
      </c>
      <c r="J1407">
        <v>89</v>
      </c>
      <c r="K1407" t="s">
        <v>1692</v>
      </c>
    </row>
    <row r="1408" spans="1:11" x14ac:dyDescent="0.3">
      <c r="A1408">
        <v>1407</v>
      </c>
      <c r="B1408" t="s">
        <v>5428</v>
      </c>
      <c r="C1408" t="s">
        <v>5429</v>
      </c>
      <c r="D1408" t="s">
        <v>4493</v>
      </c>
      <c r="E1408" t="s">
        <v>1189</v>
      </c>
      <c r="F1408">
        <v>60</v>
      </c>
      <c r="G1408" t="s">
        <v>5430</v>
      </c>
      <c r="H1408" t="s">
        <v>1072</v>
      </c>
      <c r="I1408" s="10">
        <v>39681</v>
      </c>
      <c r="J1408">
        <v>92</v>
      </c>
      <c r="K1408" t="s">
        <v>1673</v>
      </c>
    </row>
    <row r="1409" spans="1:11" x14ac:dyDescent="0.3">
      <c r="A1409">
        <v>1408</v>
      </c>
      <c r="B1409" t="s">
        <v>5431</v>
      </c>
      <c r="C1409" t="s">
        <v>5432</v>
      </c>
      <c r="D1409" t="s">
        <v>4493</v>
      </c>
      <c r="E1409" t="s">
        <v>1189</v>
      </c>
      <c r="F1409">
        <v>30</v>
      </c>
      <c r="G1409" t="s">
        <v>5433</v>
      </c>
      <c r="H1409" t="s">
        <v>1435</v>
      </c>
      <c r="I1409" s="10">
        <v>39472</v>
      </c>
      <c r="J1409">
        <v>29</v>
      </c>
      <c r="K1409" t="s">
        <v>1700</v>
      </c>
    </row>
    <row r="1410" spans="1:11" x14ac:dyDescent="0.3">
      <c r="A1410">
        <v>1409</v>
      </c>
      <c r="B1410" t="s">
        <v>5434</v>
      </c>
      <c r="C1410" t="s">
        <v>2973</v>
      </c>
      <c r="D1410" t="s">
        <v>4493</v>
      </c>
      <c r="E1410" t="s">
        <v>1189</v>
      </c>
      <c r="F1410">
        <v>90</v>
      </c>
      <c r="G1410" t="s">
        <v>5435</v>
      </c>
      <c r="H1410" t="s">
        <v>1090</v>
      </c>
      <c r="I1410" s="10">
        <v>39783</v>
      </c>
      <c r="J1410">
        <v>82</v>
      </c>
      <c r="K1410" t="s">
        <v>1696</v>
      </c>
    </row>
    <row r="1411" spans="1:11" x14ac:dyDescent="0.3">
      <c r="A1411">
        <v>1410</v>
      </c>
      <c r="B1411" t="s">
        <v>5104</v>
      </c>
      <c r="C1411" t="s">
        <v>5436</v>
      </c>
      <c r="D1411" t="s">
        <v>4493</v>
      </c>
      <c r="E1411" t="s">
        <v>1189</v>
      </c>
      <c r="F1411">
        <v>90</v>
      </c>
      <c r="G1411" t="s">
        <v>5437</v>
      </c>
      <c r="H1411" t="s">
        <v>4791</v>
      </c>
      <c r="I1411" s="10">
        <v>39677</v>
      </c>
      <c r="J1411">
        <v>90</v>
      </c>
      <c r="K1411" t="s">
        <v>1772</v>
      </c>
    </row>
    <row r="1412" spans="1:11" x14ac:dyDescent="0.3">
      <c r="A1412">
        <v>1411</v>
      </c>
      <c r="B1412" t="s">
        <v>3103</v>
      </c>
      <c r="C1412" t="s">
        <v>3291</v>
      </c>
      <c r="D1412" t="s">
        <v>4493</v>
      </c>
      <c r="E1412" t="s">
        <v>1189</v>
      </c>
      <c r="F1412">
        <v>90</v>
      </c>
      <c r="G1412" t="s">
        <v>5438</v>
      </c>
      <c r="H1412" t="s">
        <v>1623</v>
      </c>
      <c r="I1412" s="10">
        <v>40412</v>
      </c>
      <c r="J1412">
        <v>70</v>
      </c>
      <c r="K1412" t="s">
        <v>1772</v>
      </c>
    </row>
    <row r="1413" spans="1:11" x14ac:dyDescent="0.3">
      <c r="A1413">
        <v>1412</v>
      </c>
      <c r="B1413" t="s">
        <v>5439</v>
      </c>
      <c r="C1413" t="s">
        <v>3825</v>
      </c>
      <c r="D1413" t="s">
        <v>4493</v>
      </c>
      <c r="E1413" t="s">
        <v>1189</v>
      </c>
      <c r="F1413">
        <v>90</v>
      </c>
      <c r="G1413" t="s">
        <v>5440</v>
      </c>
      <c r="H1413" t="s">
        <v>976</v>
      </c>
      <c r="I1413" s="10">
        <v>39904</v>
      </c>
      <c r="J1413">
        <v>85</v>
      </c>
      <c r="K1413" t="s">
        <v>1007</v>
      </c>
    </row>
    <row r="1414" spans="1:11" x14ac:dyDescent="0.3">
      <c r="A1414">
        <v>1413</v>
      </c>
      <c r="B1414" t="s">
        <v>5441</v>
      </c>
      <c r="C1414" t="s">
        <v>2296</v>
      </c>
      <c r="D1414" t="s">
        <v>4493</v>
      </c>
      <c r="E1414" t="s">
        <v>1189</v>
      </c>
      <c r="F1414">
        <v>90</v>
      </c>
      <c r="G1414" t="s">
        <v>5442</v>
      </c>
      <c r="H1414" t="s">
        <v>509</v>
      </c>
      <c r="I1414" s="10">
        <v>39826</v>
      </c>
      <c r="J1414">
        <v>52</v>
      </c>
      <c r="K1414" t="s">
        <v>1696</v>
      </c>
    </row>
    <row r="1415" spans="1:11" x14ac:dyDescent="0.3">
      <c r="A1415">
        <v>1414</v>
      </c>
      <c r="B1415" t="s">
        <v>5293</v>
      </c>
      <c r="C1415" t="s">
        <v>5443</v>
      </c>
      <c r="D1415" t="s">
        <v>4493</v>
      </c>
      <c r="E1415" t="s">
        <v>1189</v>
      </c>
      <c r="F1415">
        <v>30</v>
      </c>
      <c r="G1415" t="s">
        <v>5444</v>
      </c>
      <c r="H1415" t="s">
        <v>485</v>
      </c>
      <c r="I1415" s="10">
        <v>40356</v>
      </c>
      <c r="J1415">
        <v>28</v>
      </c>
      <c r="K1415" t="s">
        <v>1696</v>
      </c>
    </row>
    <row r="1416" spans="1:11" x14ac:dyDescent="0.3">
      <c r="A1416">
        <v>1415</v>
      </c>
      <c r="B1416" t="s">
        <v>4959</v>
      </c>
      <c r="C1416" t="s">
        <v>5445</v>
      </c>
      <c r="D1416" t="s">
        <v>4493</v>
      </c>
      <c r="E1416" t="s">
        <v>1189</v>
      </c>
      <c r="F1416">
        <v>90</v>
      </c>
      <c r="G1416" t="s">
        <v>5446</v>
      </c>
      <c r="H1416" t="s">
        <v>3434</v>
      </c>
      <c r="I1416" s="10">
        <v>39537</v>
      </c>
      <c r="J1416">
        <v>33</v>
      </c>
      <c r="K1416" t="s">
        <v>1721</v>
      </c>
    </row>
    <row r="1417" spans="1:11" x14ac:dyDescent="0.3">
      <c r="A1417">
        <v>1416</v>
      </c>
      <c r="B1417" t="s">
        <v>5447</v>
      </c>
      <c r="C1417" t="s">
        <v>5448</v>
      </c>
      <c r="D1417" t="s">
        <v>4493</v>
      </c>
      <c r="E1417" t="s">
        <v>1189</v>
      </c>
      <c r="F1417">
        <v>30</v>
      </c>
      <c r="G1417" t="s">
        <v>5449</v>
      </c>
      <c r="H1417" t="s">
        <v>105</v>
      </c>
      <c r="I1417" s="10">
        <v>40232</v>
      </c>
      <c r="J1417">
        <v>4</v>
      </c>
      <c r="K1417" t="s">
        <v>1721</v>
      </c>
    </row>
    <row r="1418" spans="1:11" x14ac:dyDescent="0.3">
      <c r="A1418">
        <v>1417</v>
      </c>
      <c r="B1418" t="s">
        <v>5056</v>
      </c>
      <c r="C1418" t="s">
        <v>4337</v>
      </c>
      <c r="D1418" t="s">
        <v>4493</v>
      </c>
      <c r="E1418" t="s">
        <v>1189</v>
      </c>
      <c r="F1418">
        <v>60</v>
      </c>
      <c r="G1418" t="s">
        <v>5450</v>
      </c>
      <c r="H1418" t="s">
        <v>1624</v>
      </c>
      <c r="I1418" s="10">
        <v>40520</v>
      </c>
      <c r="J1418">
        <v>64</v>
      </c>
      <c r="K1418" t="s">
        <v>1696</v>
      </c>
    </row>
    <row r="1419" spans="1:11" x14ac:dyDescent="0.3">
      <c r="A1419">
        <v>1418</v>
      </c>
      <c r="B1419" t="s">
        <v>5451</v>
      </c>
      <c r="C1419" t="s">
        <v>1844</v>
      </c>
      <c r="D1419" t="s">
        <v>4493</v>
      </c>
      <c r="E1419" t="s">
        <v>1189</v>
      </c>
      <c r="F1419">
        <v>30</v>
      </c>
      <c r="G1419" t="s">
        <v>5452</v>
      </c>
      <c r="H1419" t="s">
        <v>1182</v>
      </c>
      <c r="I1419" s="10">
        <v>39559</v>
      </c>
      <c r="J1419">
        <v>76</v>
      </c>
      <c r="K1419" t="s">
        <v>1677</v>
      </c>
    </row>
    <row r="1420" spans="1:11" x14ac:dyDescent="0.3">
      <c r="A1420">
        <v>1419</v>
      </c>
      <c r="B1420" t="s">
        <v>5356</v>
      </c>
      <c r="C1420" t="s">
        <v>5001</v>
      </c>
      <c r="D1420" t="s">
        <v>4493</v>
      </c>
      <c r="E1420" t="s">
        <v>1189</v>
      </c>
      <c r="F1420">
        <v>30</v>
      </c>
      <c r="G1420" t="s">
        <v>5453</v>
      </c>
      <c r="H1420" t="s">
        <v>3329</v>
      </c>
      <c r="I1420" s="10">
        <v>39707</v>
      </c>
      <c r="J1420">
        <v>6</v>
      </c>
      <c r="K1420" t="s">
        <v>1696</v>
      </c>
    </row>
    <row r="1421" spans="1:11" x14ac:dyDescent="0.3">
      <c r="A1421">
        <v>1420</v>
      </c>
      <c r="B1421" t="s">
        <v>4966</v>
      </c>
      <c r="C1421" t="s">
        <v>5454</v>
      </c>
      <c r="D1421" t="s">
        <v>4493</v>
      </c>
      <c r="E1421" t="s">
        <v>1189</v>
      </c>
      <c r="F1421">
        <v>60</v>
      </c>
      <c r="G1421" t="s">
        <v>5455</v>
      </c>
      <c r="H1421" t="s">
        <v>1067</v>
      </c>
      <c r="I1421" s="10">
        <v>40201</v>
      </c>
      <c r="J1421">
        <v>4</v>
      </c>
      <c r="K1421" t="s">
        <v>1696</v>
      </c>
    </row>
    <row r="1422" spans="1:11" x14ac:dyDescent="0.3">
      <c r="A1422">
        <v>1421</v>
      </c>
      <c r="B1422" t="s">
        <v>5456</v>
      </c>
      <c r="C1422" t="s">
        <v>5457</v>
      </c>
      <c r="D1422" t="s">
        <v>4493</v>
      </c>
      <c r="E1422" t="s">
        <v>1189</v>
      </c>
      <c r="F1422">
        <v>30</v>
      </c>
      <c r="G1422" t="s">
        <v>5458</v>
      </c>
      <c r="H1422" t="s">
        <v>22</v>
      </c>
      <c r="I1422" s="10">
        <v>39901</v>
      </c>
      <c r="J1422">
        <v>7</v>
      </c>
      <c r="K1422" t="s">
        <v>1677</v>
      </c>
    </row>
    <row r="1423" spans="1:11" x14ac:dyDescent="0.3">
      <c r="A1423">
        <v>1422</v>
      </c>
      <c r="B1423" t="s">
        <v>5459</v>
      </c>
      <c r="C1423" t="s">
        <v>5460</v>
      </c>
      <c r="D1423" t="s">
        <v>4493</v>
      </c>
      <c r="E1423" t="s">
        <v>1189</v>
      </c>
      <c r="F1423">
        <v>60</v>
      </c>
      <c r="G1423" t="s">
        <v>5461</v>
      </c>
      <c r="H1423" t="s">
        <v>547</v>
      </c>
      <c r="I1423" s="10">
        <v>39472</v>
      </c>
      <c r="J1423">
        <v>88</v>
      </c>
      <c r="K1423" t="s">
        <v>1707</v>
      </c>
    </row>
    <row r="1424" spans="1:11" x14ac:dyDescent="0.3">
      <c r="A1424">
        <v>1423</v>
      </c>
      <c r="B1424" t="s">
        <v>5462</v>
      </c>
      <c r="C1424" t="s">
        <v>4172</v>
      </c>
      <c r="D1424" t="s">
        <v>4493</v>
      </c>
      <c r="E1424" t="s">
        <v>1189</v>
      </c>
      <c r="F1424">
        <v>60</v>
      </c>
      <c r="G1424" t="s">
        <v>5463</v>
      </c>
      <c r="H1424" t="s">
        <v>380</v>
      </c>
      <c r="I1424" s="10">
        <v>40235</v>
      </c>
      <c r="J1424">
        <v>25</v>
      </c>
      <c r="K1424" t="s">
        <v>1696</v>
      </c>
    </row>
    <row r="1425" spans="1:11" x14ac:dyDescent="0.3">
      <c r="A1425">
        <v>1424</v>
      </c>
      <c r="B1425" t="s">
        <v>1815</v>
      </c>
      <c r="C1425" t="s">
        <v>2105</v>
      </c>
      <c r="D1425" t="s">
        <v>4493</v>
      </c>
      <c r="E1425" t="s">
        <v>1189</v>
      </c>
      <c r="F1425">
        <v>30</v>
      </c>
      <c r="G1425" t="s">
        <v>5464</v>
      </c>
      <c r="H1425" t="s">
        <v>4069</v>
      </c>
      <c r="I1425" s="10">
        <v>40463</v>
      </c>
      <c r="J1425">
        <v>55</v>
      </c>
      <c r="K1425" t="s">
        <v>1721</v>
      </c>
    </row>
    <row r="1426" spans="1:11" x14ac:dyDescent="0.3">
      <c r="A1426">
        <v>1425</v>
      </c>
      <c r="B1426" t="s">
        <v>4930</v>
      </c>
      <c r="C1426" t="s">
        <v>4480</v>
      </c>
      <c r="D1426" t="s">
        <v>4493</v>
      </c>
      <c r="E1426" t="s">
        <v>1189</v>
      </c>
      <c r="F1426">
        <v>90</v>
      </c>
      <c r="G1426" t="s">
        <v>5465</v>
      </c>
      <c r="H1426" t="s">
        <v>220</v>
      </c>
      <c r="I1426" s="10">
        <v>40064</v>
      </c>
      <c r="J1426">
        <v>54</v>
      </c>
      <c r="K1426" t="s">
        <v>1007</v>
      </c>
    </row>
    <row r="1427" spans="1:11" x14ac:dyDescent="0.3">
      <c r="A1427">
        <v>1426</v>
      </c>
      <c r="B1427" t="s">
        <v>3606</v>
      </c>
      <c r="C1427" t="s">
        <v>5466</v>
      </c>
      <c r="D1427" t="s">
        <v>4493</v>
      </c>
      <c r="E1427" t="s">
        <v>1189</v>
      </c>
      <c r="F1427">
        <v>30</v>
      </c>
      <c r="G1427" t="s">
        <v>5467</v>
      </c>
      <c r="H1427" t="s">
        <v>669</v>
      </c>
      <c r="I1427" s="10">
        <v>39626</v>
      </c>
      <c r="J1427">
        <v>43</v>
      </c>
      <c r="K1427" t="s">
        <v>1707</v>
      </c>
    </row>
    <row r="1428" spans="1:11" x14ac:dyDescent="0.3">
      <c r="A1428">
        <v>1427</v>
      </c>
      <c r="B1428" t="s">
        <v>5468</v>
      </c>
      <c r="C1428" t="s">
        <v>3731</v>
      </c>
      <c r="D1428" t="s">
        <v>4601</v>
      </c>
      <c r="E1428" t="s">
        <v>1189</v>
      </c>
      <c r="F1428">
        <v>60</v>
      </c>
      <c r="G1428" t="s">
        <v>5469</v>
      </c>
      <c r="H1428" t="s">
        <v>208</v>
      </c>
      <c r="I1428" s="10">
        <v>39834</v>
      </c>
      <c r="J1428">
        <v>93</v>
      </c>
      <c r="K1428" t="s">
        <v>1692</v>
      </c>
    </row>
    <row r="1429" spans="1:11" x14ac:dyDescent="0.3">
      <c r="A1429">
        <v>1428</v>
      </c>
      <c r="B1429" t="s">
        <v>5470</v>
      </c>
      <c r="C1429" t="s">
        <v>4720</v>
      </c>
      <c r="D1429" t="s">
        <v>4493</v>
      </c>
      <c r="E1429" t="s">
        <v>1189</v>
      </c>
      <c r="F1429">
        <v>60</v>
      </c>
      <c r="G1429" t="s">
        <v>5471</v>
      </c>
      <c r="H1429" t="s">
        <v>131</v>
      </c>
      <c r="I1429" s="10">
        <v>39839</v>
      </c>
      <c r="J1429">
        <v>32</v>
      </c>
      <c r="K1429" t="s">
        <v>1721</v>
      </c>
    </row>
    <row r="1430" spans="1:11" x14ac:dyDescent="0.3">
      <c r="A1430">
        <v>1429</v>
      </c>
      <c r="B1430" t="s">
        <v>4930</v>
      </c>
      <c r="C1430" t="s">
        <v>5472</v>
      </c>
      <c r="D1430" t="s">
        <v>4493</v>
      </c>
      <c r="E1430" t="s">
        <v>1189</v>
      </c>
      <c r="F1430">
        <v>30</v>
      </c>
      <c r="G1430" t="s">
        <v>5473</v>
      </c>
      <c r="H1430" t="s">
        <v>765</v>
      </c>
      <c r="I1430" s="10">
        <v>40039</v>
      </c>
      <c r="J1430">
        <v>25</v>
      </c>
      <c r="K1430" t="s">
        <v>1700</v>
      </c>
    </row>
    <row r="1431" spans="1:11" x14ac:dyDescent="0.3">
      <c r="A1431">
        <v>1430</v>
      </c>
      <c r="B1431" t="s">
        <v>4827</v>
      </c>
      <c r="C1431" t="s">
        <v>5474</v>
      </c>
      <c r="D1431" t="s">
        <v>4493</v>
      </c>
      <c r="E1431" t="s">
        <v>1189</v>
      </c>
      <c r="F1431">
        <v>30</v>
      </c>
      <c r="G1431" t="s">
        <v>5475</v>
      </c>
      <c r="H1431" t="s">
        <v>1611</v>
      </c>
      <c r="I1431" s="10">
        <v>39637</v>
      </c>
      <c r="J1431">
        <v>93</v>
      </c>
      <c r="K1431" t="s">
        <v>1700</v>
      </c>
    </row>
    <row r="1432" spans="1:11" x14ac:dyDescent="0.3">
      <c r="A1432">
        <v>1431</v>
      </c>
      <c r="B1432" t="s">
        <v>5291</v>
      </c>
      <c r="C1432" t="s">
        <v>5395</v>
      </c>
      <c r="D1432" t="s">
        <v>4493</v>
      </c>
      <c r="E1432" t="s">
        <v>1189</v>
      </c>
      <c r="F1432">
        <v>30</v>
      </c>
      <c r="G1432" t="s">
        <v>5476</v>
      </c>
      <c r="H1432" t="s">
        <v>476</v>
      </c>
      <c r="I1432" s="10">
        <v>40453</v>
      </c>
      <c r="J1432">
        <v>29</v>
      </c>
      <c r="K1432" t="s">
        <v>1696</v>
      </c>
    </row>
    <row r="1433" spans="1:11" x14ac:dyDescent="0.3">
      <c r="A1433">
        <v>1432</v>
      </c>
      <c r="B1433" t="s">
        <v>3037</v>
      </c>
      <c r="C1433" t="s">
        <v>5477</v>
      </c>
      <c r="D1433" t="s">
        <v>4493</v>
      </c>
      <c r="E1433" t="s">
        <v>1189</v>
      </c>
      <c r="F1433">
        <v>90</v>
      </c>
      <c r="G1433" t="s">
        <v>5478</v>
      </c>
      <c r="H1433" t="s">
        <v>1608</v>
      </c>
      <c r="I1433" s="10">
        <v>40248</v>
      </c>
      <c r="J1433">
        <v>59</v>
      </c>
      <c r="K1433" t="s">
        <v>1692</v>
      </c>
    </row>
    <row r="1434" spans="1:11" x14ac:dyDescent="0.3">
      <c r="A1434">
        <v>1433</v>
      </c>
      <c r="B1434" t="s">
        <v>5019</v>
      </c>
      <c r="C1434" t="s">
        <v>3808</v>
      </c>
      <c r="D1434" t="s">
        <v>4493</v>
      </c>
      <c r="E1434" t="s">
        <v>1189</v>
      </c>
      <c r="F1434">
        <v>30</v>
      </c>
      <c r="G1434" t="s">
        <v>5479</v>
      </c>
      <c r="H1434" t="s">
        <v>501</v>
      </c>
      <c r="I1434" s="10">
        <v>39627</v>
      </c>
      <c r="J1434">
        <v>21</v>
      </c>
      <c r="K1434" t="s">
        <v>1696</v>
      </c>
    </row>
    <row r="1435" spans="1:11" x14ac:dyDescent="0.3">
      <c r="A1435">
        <v>1434</v>
      </c>
      <c r="B1435" t="s">
        <v>5480</v>
      </c>
      <c r="C1435" t="s">
        <v>5481</v>
      </c>
      <c r="D1435" t="s">
        <v>4493</v>
      </c>
      <c r="E1435" t="s">
        <v>1189</v>
      </c>
      <c r="F1435">
        <v>30</v>
      </c>
      <c r="G1435" t="s">
        <v>5482</v>
      </c>
      <c r="H1435" t="s">
        <v>5483</v>
      </c>
      <c r="I1435" s="10">
        <v>39754</v>
      </c>
      <c r="J1435">
        <v>24</v>
      </c>
      <c r="K1435" t="s">
        <v>1692</v>
      </c>
    </row>
    <row r="1436" spans="1:11" x14ac:dyDescent="0.3">
      <c r="A1436">
        <v>1435</v>
      </c>
      <c r="B1436" t="s">
        <v>5484</v>
      </c>
      <c r="C1436" t="s">
        <v>4679</v>
      </c>
      <c r="D1436" t="s">
        <v>4493</v>
      </c>
      <c r="E1436" t="s">
        <v>1189</v>
      </c>
      <c r="F1436">
        <v>60</v>
      </c>
      <c r="G1436" t="s">
        <v>5485</v>
      </c>
      <c r="H1436" t="s">
        <v>204</v>
      </c>
      <c r="I1436" s="10">
        <v>40154</v>
      </c>
      <c r="J1436">
        <v>10</v>
      </c>
      <c r="K1436" t="s">
        <v>1677</v>
      </c>
    </row>
    <row r="1437" spans="1:11" x14ac:dyDescent="0.3">
      <c r="A1437">
        <v>1436</v>
      </c>
      <c r="B1437" t="s">
        <v>5486</v>
      </c>
      <c r="C1437" t="s">
        <v>5487</v>
      </c>
      <c r="D1437" t="s">
        <v>4493</v>
      </c>
      <c r="E1437" t="s">
        <v>1189</v>
      </c>
      <c r="F1437">
        <v>90</v>
      </c>
      <c r="G1437" t="s">
        <v>5488</v>
      </c>
      <c r="H1437" t="s">
        <v>972</v>
      </c>
      <c r="I1437" s="10">
        <v>39584</v>
      </c>
      <c r="J1437">
        <v>63</v>
      </c>
      <c r="K1437" t="s">
        <v>1007</v>
      </c>
    </row>
    <row r="1438" spans="1:11" x14ac:dyDescent="0.3">
      <c r="A1438">
        <v>1437</v>
      </c>
      <c r="B1438" t="s">
        <v>4736</v>
      </c>
      <c r="C1438" t="s">
        <v>5489</v>
      </c>
      <c r="D1438" t="s">
        <v>4493</v>
      </c>
      <c r="E1438" t="s">
        <v>1189</v>
      </c>
      <c r="F1438">
        <v>30</v>
      </c>
      <c r="G1438" t="s">
        <v>5490</v>
      </c>
      <c r="H1438" t="s">
        <v>87</v>
      </c>
      <c r="I1438" s="10">
        <v>39946</v>
      </c>
      <c r="J1438">
        <v>86</v>
      </c>
      <c r="K1438" t="s">
        <v>1700</v>
      </c>
    </row>
    <row r="1439" spans="1:11" x14ac:dyDescent="0.3">
      <c r="A1439">
        <v>1438</v>
      </c>
      <c r="B1439" t="s">
        <v>5491</v>
      </c>
      <c r="C1439" t="s">
        <v>5492</v>
      </c>
      <c r="D1439" t="s">
        <v>4493</v>
      </c>
      <c r="E1439" t="s">
        <v>1189</v>
      </c>
      <c r="F1439">
        <v>60</v>
      </c>
      <c r="G1439" t="s">
        <v>5493</v>
      </c>
      <c r="H1439" t="s">
        <v>5494</v>
      </c>
      <c r="I1439" s="10">
        <v>40314</v>
      </c>
      <c r="J1439">
        <v>89</v>
      </c>
      <c r="K1439" t="s">
        <v>1707</v>
      </c>
    </row>
    <row r="1440" spans="1:11" x14ac:dyDescent="0.3">
      <c r="A1440">
        <v>1439</v>
      </c>
      <c r="B1440" t="s">
        <v>5495</v>
      </c>
      <c r="C1440" t="s">
        <v>2450</v>
      </c>
      <c r="D1440" t="s">
        <v>4493</v>
      </c>
      <c r="E1440" t="s">
        <v>1189</v>
      </c>
      <c r="F1440">
        <v>60</v>
      </c>
      <c r="G1440" t="s">
        <v>5496</v>
      </c>
      <c r="H1440" t="s">
        <v>2733</v>
      </c>
      <c r="I1440" s="10">
        <v>40237</v>
      </c>
      <c r="J1440">
        <v>33</v>
      </c>
      <c r="K1440" t="s">
        <v>1673</v>
      </c>
    </row>
    <row r="1441" spans="1:11" x14ac:dyDescent="0.3">
      <c r="A1441">
        <v>1440</v>
      </c>
      <c r="B1441" t="s">
        <v>5497</v>
      </c>
      <c r="C1441" t="s">
        <v>1793</v>
      </c>
      <c r="D1441" t="s">
        <v>4493</v>
      </c>
      <c r="E1441" t="s">
        <v>1189</v>
      </c>
      <c r="F1441">
        <v>30</v>
      </c>
      <c r="G1441" t="s">
        <v>5498</v>
      </c>
      <c r="H1441" t="s">
        <v>257</v>
      </c>
      <c r="I1441" s="10">
        <v>39940</v>
      </c>
      <c r="J1441">
        <v>21</v>
      </c>
      <c r="K1441" t="s">
        <v>1707</v>
      </c>
    </row>
    <row r="1442" spans="1:11" x14ac:dyDescent="0.3">
      <c r="A1442">
        <v>1441</v>
      </c>
      <c r="B1442" t="s">
        <v>5499</v>
      </c>
      <c r="C1442" t="s">
        <v>5500</v>
      </c>
      <c r="D1442" t="s">
        <v>4493</v>
      </c>
      <c r="E1442" t="s">
        <v>1189</v>
      </c>
      <c r="F1442">
        <v>60</v>
      </c>
      <c r="G1442" t="s">
        <v>5385</v>
      </c>
      <c r="H1442" t="s">
        <v>198</v>
      </c>
      <c r="I1442" s="10">
        <v>39599</v>
      </c>
      <c r="J1442">
        <v>56</v>
      </c>
      <c r="K1442" t="s">
        <v>1677</v>
      </c>
    </row>
    <row r="1443" spans="1:11" x14ac:dyDescent="0.3">
      <c r="A1443">
        <v>1442</v>
      </c>
      <c r="B1443" t="s">
        <v>4833</v>
      </c>
      <c r="C1443" t="s">
        <v>5501</v>
      </c>
      <c r="D1443" t="s">
        <v>4493</v>
      </c>
      <c r="E1443" t="s">
        <v>1189</v>
      </c>
      <c r="F1443">
        <v>60</v>
      </c>
      <c r="G1443" t="s">
        <v>5502</v>
      </c>
      <c r="H1443" t="s">
        <v>219</v>
      </c>
      <c r="I1443" s="10">
        <v>40094</v>
      </c>
      <c r="J1443">
        <v>77</v>
      </c>
      <c r="K1443" t="s">
        <v>1707</v>
      </c>
    </row>
    <row r="1444" spans="1:11" x14ac:dyDescent="0.3">
      <c r="A1444">
        <v>1443</v>
      </c>
      <c r="B1444" t="s">
        <v>5470</v>
      </c>
      <c r="C1444" t="s">
        <v>5503</v>
      </c>
      <c r="D1444" t="s">
        <v>4493</v>
      </c>
      <c r="E1444" t="s">
        <v>1189</v>
      </c>
      <c r="F1444">
        <v>90</v>
      </c>
      <c r="G1444" t="s">
        <v>5504</v>
      </c>
      <c r="H1444" t="s">
        <v>531</v>
      </c>
      <c r="I1444" s="10">
        <v>40304</v>
      </c>
      <c r="J1444">
        <v>54</v>
      </c>
      <c r="K1444" t="s">
        <v>1721</v>
      </c>
    </row>
    <row r="1445" spans="1:11" x14ac:dyDescent="0.3">
      <c r="A1445">
        <v>1444</v>
      </c>
      <c r="B1445" t="s">
        <v>5505</v>
      </c>
      <c r="C1445" t="s">
        <v>4129</v>
      </c>
      <c r="D1445" t="s">
        <v>4493</v>
      </c>
      <c r="E1445" t="s">
        <v>1189</v>
      </c>
      <c r="F1445">
        <v>30</v>
      </c>
      <c r="G1445" t="s">
        <v>5506</v>
      </c>
      <c r="H1445" t="s">
        <v>52</v>
      </c>
      <c r="I1445" s="10">
        <v>40478</v>
      </c>
      <c r="J1445">
        <v>11</v>
      </c>
      <c r="K1445" t="s">
        <v>1721</v>
      </c>
    </row>
    <row r="1446" spans="1:11" x14ac:dyDescent="0.3">
      <c r="A1446">
        <v>1445</v>
      </c>
      <c r="B1446" t="s">
        <v>5507</v>
      </c>
      <c r="C1446" t="s">
        <v>5508</v>
      </c>
      <c r="D1446" t="s">
        <v>4493</v>
      </c>
      <c r="E1446" t="s">
        <v>1189</v>
      </c>
      <c r="F1446">
        <v>30</v>
      </c>
      <c r="G1446" t="s">
        <v>5509</v>
      </c>
      <c r="H1446" t="s">
        <v>1232</v>
      </c>
      <c r="I1446" s="10">
        <v>39601</v>
      </c>
      <c r="J1446">
        <v>99</v>
      </c>
      <c r="K1446" t="s">
        <v>1696</v>
      </c>
    </row>
    <row r="1447" spans="1:11" x14ac:dyDescent="0.3">
      <c r="A1447">
        <v>1446</v>
      </c>
      <c r="B1447" t="s">
        <v>3776</v>
      </c>
      <c r="C1447" t="s">
        <v>2334</v>
      </c>
      <c r="D1447" t="s">
        <v>4493</v>
      </c>
      <c r="E1447" t="s">
        <v>1189</v>
      </c>
      <c r="F1447">
        <v>90</v>
      </c>
      <c r="G1447" t="s">
        <v>5510</v>
      </c>
      <c r="H1447" t="s">
        <v>194</v>
      </c>
      <c r="I1447" s="10">
        <v>40148</v>
      </c>
      <c r="J1447">
        <v>48</v>
      </c>
      <c r="K1447" t="s">
        <v>1007</v>
      </c>
    </row>
    <row r="1448" spans="1:11" x14ac:dyDescent="0.3">
      <c r="A1448">
        <v>1447</v>
      </c>
      <c r="B1448" t="s">
        <v>4146</v>
      </c>
      <c r="C1448" t="s">
        <v>2596</v>
      </c>
      <c r="D1448" t="s">
        <v>4493</v>
      </c>
      <c r="E1448" t="s">
        <v>4614</v>
      </c>
      <c r="F1448">
        <v>30</v>
      </c>
      <c r="G1448" t="s">
        <v>5511</v>
      </c>
      <c r="H1448" t="s">
        <v>5512</v>
      </c>
      <c r="I1448" s="10">
        <v>39908</v>
      </c>
      <c r="J1448">
        <v>48</v>
      </c>
      <c r="K1448" t="s">
        <v>1772</v>
      </c>
    </row>
    <row r="1449" spans="1:11" x14ac:dyDescent="0.3">
      <c r="A1449">
        <v>1448</v>
      </c>
      <c r="B1449" t="s">
        <v>5513</v>
      </c>
      <c r="C1449" t="s">
        <v>3791</v>
      </c>
      <c r="D1449" t="s">
        <v>4493</v>
      </c>
      <c r="E1449" t="s">
        <v>1189</v>
      </c>
      <c r="F1449">
        <v>60</v>
      </c>
      <c r="G1449" t="s">
        <v>5514</v>
      </c>
      <c r="H1449" t="s">
        <v>1405</v>
      </c>
      <c r="I1449" s="10">
        <v>40170</v>
      </c>
      <c r="J1449">
        <v>65</v>
      </c>
      <c r="K1449" t="s">
        <v>1696</v>
      </c>
    </row>
    <row r="1450" spans="1:11" x14ac:dyDescent="0.3">
      <c r="A1450">
        <v>1449</v>
      </c>
      <c r="B1450" t="s">
        <v>5515</v>
      </c>
      <c r="C1450" t="s">
        <v>5516</v>
      </c>
      <c r="D1450" t="s">
        <v>4493</v>
      </c>
      <c r="E1450" t="s">
        <v>1189</v>
      </c>
      <c r="F1450">
        <v>30</v>
      </c>
      <c r="G1450" t="s">
        <v>5517</v>
      </c>
      <c r="H1450" t="s">
        <v>73</v>
      </c>
      <c r="I1450" s="10">
        <v>39547</v>
      </c>
      <c r="J1450">
        <v>79</v>
      </c>
      <c r="K1450" t="s">
        <v>1721</v>
      </c>
    </row>
    <row r="1451" spans="1:11" x14ac:dyDescent="0.3">
      <c r="A1451">
        <v>1450</v>
      </c>
      <c r="B1451" t="s">
        <v>4757</v>
      </c>
      <c r="C1451" t="s">
        <v>5518</v>
      </c>
      <c r="D1451" t="s">
        <v>4493</v>
      </c>
      <c r="E1451" t="s">
        <v>1189</v>
      </c>
      <c r="F1451">
        <v>30</v>
      </c>
      <c r="G1451" t="s">
        <v>5519</v>
      </c>
      <c r="H1451" t="s">
        <v>2733</v>
      </c>
      <c r="I1451" s="10">
        <v>39972</v>
      </c>
      <c r="J1451">
        <v>89</v>
      </c>
      <c r="K1451" t="s">
        <v>1700</v>
      </c>
    </row>
    <row r="1452" spans="1:11" x14ac:dyDescent="0.3">
      <c r="A1452">
        <v>1451</v>
      </c>
      <c r="B1452" t="s">
        <v>5520</v>
      </c>
      <c r="C1452" t="s">
        <v>4245</v>
      </c>
      <c r="D1452" t="s">
        <v>4493</v>
      </c>
      <c r="E1452" t="s">
        <v>1189</v>
      </c>
      <c r="F1452">
        <v>30</v>
      </c>
      <c r="G1452" t="s">
        <v>3956</v>
      </c>
      <c r="H1452" t="s">
        <v>1198</v>
      </c>
      <c r="I1452" s="10">
        <v>40193</v>
      </c>
      <c r="J1452">
        <v>51</v>
      </c>
      <c r="K1452" t="s">
        <v>1772</v>
      </c>
    </row>
    <row r="1453" spans="1:11" x14ac:dyDescent="0.3">
      <c r="A1453">
        <v>1452</v>
      </c>
      <c r="B1453" t="s">
        <v>5443</v>
      </c>
      <c r="C1453" t="s">
        <v>5521</v>
      </c>
      <c r="D1453" t="s">
        <v>4493</v>
      </c>
      <c r="E1453" t="s">
        <v>1189</v>
      </c>
      <c r="F1453">
        <v>90</v>
      </c>
      <c r="G1453" t="s">
        <v>5522</v>
      </c>
      <c r="H1453" t="s">
        <v>4128</v>
      </c>
      <c r="I1453" s="10">
        <v>39449</v>
      </c>
      <c r="J1453">
        <v>17</v>
      </c>
      <c r="K1453" t="s">
        <v>1772</v>
      </c>
    </row>
    <row r="1454" spans="1:11" x14ac:dyDescent="0.3">
      <c r="A1454">
        <v>1453</v>
      </c>
      <c r="B1454" t="s">
        <v>1705</v>
      </c>
      <c r="C1454" t="s">
        <v>5523</v>
      </c>
      <c r="D1454" t="s">
        <v>4493</v>
      </c>
      <c r="E1454" t="s">
        <v>1189</v>
      </c>
      <c r="F1454">
        <v>90</v>
      </c>
      <c r="G1454" t="s">
        <v>3673</v>
      </c>
      <c r="H1454" t="s">
        <v>484</v>
      </c>
      <c r="I1454" s="10">
        <v>40351</v>
      </c>
      <c r="J1454">
        <v>93</v>
      </c>
      <c r="K1454" t="s">
        <v>1721</v>
      </c>
    </row>
    <row r="1455" spans="1:11" x14ac:dyDescent="0.3">
      <c r="A1455">
        <v>1454</v>
      </c>
      <c r="B1455" t="s">
        <v>5524</v>
      </c>
      <c r="C1455" t="s">
        <v>5525</v>
      </c>
      <c r="D1455" t="s">
        <v>4601</v>
      </c>
      <c r="E1455" t="s">
        <v>1189</v>
      </c>
      <c r="F1455">
        <v>30</v>
      </c>
      <c r="G1455" t="s">
        <v>5526</v>
      </c>
      <c r="H1455" t="s">
        <v>9</v>
      </c>
      <c r="I1455" s="10">
        <v>40246</v>
      </c>
      <c r="J1455">
        <v>65</v>
      </c>
      <c r="K1455" t="s">
        <v>1707</v>
      </c>
    </row>
    <row r="1456" spans="1:11" x14ac:dyDescent="0.3">
      <c r="A1456">
        <v>1455</v>
      </c>
      <c r="B1456" t="s">
        <v>5527</v>
      </c>
      <c r="C1456" t="s">
        <v>2805</v>
      </c>
      <c r="D1456" t="s">
        <v>4493</v>
      </c>
      <c r="E1456" t="s">
        <v>4651</v>
      </c>
      <c r="F1456">
        <v>60</v>
      </c>
      <c r="G1456" t="s">
        <v>5528</v>
      </c>
      <c r="H1456" t="s">
        <v>5529</v>
      </c>
      <c r="I1456" s="10">
        <v>40062</v>
      </c>
      <c r="J1456">
        <v>14</v>
      </c>
      <c r="K1456" t="s">
        <v>1677</v>
      </c>
    </row>
    <row r="1457" spans="1:11" x14ac:dyDescent="0.3">
      <c r="A1457">
        <v>1456</v>
      </c>
      <c r="B1457" t="s">
        <v>4345</v>
      </c>
      <c r="C1457" t="s">
        <v>5530</v>
      </c>
      <c r="D1457" t="s">
        <v>4493</v>
      </c>
      <c r="E1457" t="s">
        <v>1189</v>
      </c>
      <c r="F1457">
        <v>60</v>
      </c>
      <c r="G1457" t="s">
        <v>5531</v>
      </c>
      <c r="H1457" t="s">
        <v>673</v>
      </c>
      <c r="I1457" s="10">
        <v>39650</v>
      </c>
      <c r="J1457">
        <v>48</v>
      </c>
      <c r="K1457" t="s">
        <v>1772</v>
      </c>
    </row>
    <row r="1458" spans="1:11" x14ac:dyDescent="0.3">
      <c r="A1458">
        <v>1457</v>
      </c>
      <c r="B1458" t="s">
        <v>5532</v>
      </c>
      <c r="C1458" t="s">
        <v>3261</v>
      </c>
      <c r="D1458" t="s">
        <v>4493</v>
      </c>
      <c r="E1458" t="s">
        <v>1189</v>
      </c>
      <c r="F1458">
        <v>60</v>
      </c>
      <c r="G1458" t="s">
        <v>5533</v>
      </c>
      <c r="H1458" t="s">
        <v>3547</v>
      </c>
      <c r="I1458" s="10">
        <v>40409</v>
      </c>
      <c r="J1458">
        <v>33</v>
      </c>
      <c r="K1458" t="s">
        <v>851</v>
      </c>
    </row>
    <row r="1459" spans="1:11" x14ac:dyDescent="0.3">
      <c r="A1459">
        <v>1458</v>
      </c>
      <c r="B1459" t="s">
        <v>5534</v>
      </c>
      <c r="C1459" t="s">
        <v>3514</v>
      </c>
      <c r="D1459" t="s">
        <v>4493</v>
      </c>
      <c r="E1459" t="s">
        <v>1189</v>
      </c>
      <c r="F1459">
        <v>30</v>
      </c>
      <c r="G1459" t="s">
        <v>5535</v>
      </c>
      <c r="H1459" t="s">
        <v>3462</v>
      </c>
      <c r="I1459" s="10">
        <v>40088</v>
      </c>
      <c r="J1459">
        <v>67</v>
      </c>
      <c r="K1459" t="s">
        <v>1772</v>
      </c>
    </row>
    <row r="1460" spans="1:11" x14ac:dyDescent="0.3">
      <c r="A1460">
        <v>1459</v>
      </c>
      <c r="B1460" t="s">
        <v>5536</v>
      </c>
      <c r="C1460" t="s">
        <v>2433</v>
      </c>
      <c r="D1460" t="s">
        <v>4493</v>
      </c>
      <c r="E1460" t="s">
        <v>1189</v>
      </c>
      <c r="F1460">
        <v>90</v>
      </c>
      <c r="G1460" t="s">
        <v>5537</v>
      </c>
      <c r="H1460" t="s">
        <v>4803</v>
      </c>
      <c r="I1460" s="10">
        <v>40007</v>
      </c>
      <c r="J1460">
        <v>50</v>
      </c>
      <c r="K1460" t="s">
        <v>851</v>
      </c>
    </row>
    <row r="1461" spans="1:11" x14ac:dyDescent="0.3">
      <c r="A1461">
        <v>1460</v>
      </c>
      <c r="B1461" t="s">
        <v>5538</v>
      </c>
      <c r="C1461" t="s">
        <v>5539</v>
      </c>
      <c r="D1461" t="s">
        <v>4493</v>
      </c>
      <c r="E1461" t="s">
        <v>1189</v>
      </c>
      <c r="F1461">
        <v>60</v>
      </c>
      <c r="G1461" t="s">
        <v>5540</v>
      </c>
      <c r="H1461" t="s">
        <v>20</v>
      </c>
      <c r="I1461" s="10">
        <v>40278</v>
      </c>
      <c r="J1461">
        <v>44</v>
      </c>
      <c r="K1461" t="s">
        <v>851</v>
      </c>
    </row>
    <row r="1462" spans="1:11" x14ac:dyDescent="0.3">
      <c r="A1462">
        <v>1461</v>
      </c>
      <c r="B1462" t="s">
        <v>5527</v>
      </c>
      <c r="C1462" t="s">
        <v>5541</v>
      </c>
      <c r="D1462" t="s">
        <v>4493</v>
      </c>
      <c r="E1462" t="s">
        <v>1189</v>
      </c>
      <c r="F1462">
        <v>30</v>
      </c>
      <c r="G1462" t="s">
        <v>5542</v>
      </c>
      <c r="H1462" t="s">
        <v>354</v>
      </c>
      <c r="I1462" s="10">
        <v>40532</v>
      </c>
      <c r="J1462">
        <v>25</v>
      </c>
      <c r="K1462" t="s">
        <v>851</v>
      </c>
    </row>
    <row r="1463" spans="1:11" x14ac:dyDescent="0.3">
      <c r="A1463">
        <v>1462</v>
      </c>
      <c r="B1463" t="s">
        <v>4957</v>
      </c>
      <c r="C1463" t="s">
        <v>5454</v>
      </c>
      <c r="D1463" t="s">
        <v>4493</v>
      </c>
      <c r="E1463" t="s">
        <v>1189</v>
      </c>
      <c r="F1463">
        <v>60</v>
      </c>
      <c r="G1463" t="s">
        <v>5543</v>
      </c>
      <c r="H1463" t="s">
        <v>518</v>
      </c>
      <c r="I1463" s="10">
        <v>39800</v>
      </c>
      <c r="J1463">
        <v>63</v>
      </c>
      <c r="K1463" t="s">
        <v>1007</v>
      </c>
    </row>
    <row r="1464" spans="1:11" x14ac:dyDescent="0.3">
      <c r="A1464">
        <v>1463</v>
      </c>
      <c r="B1464" t="s">
        <v>4893</v>
      </c>
      <c r="C1464" t="s">
        <v>5544</v>
      </c>
      <c r="D1464" t="s">
        <v>4493</v>
      </c>
      <c r="E1464" t="s">
        <v>1189</v>
      </c>
      <c r="F1464">
        <v>90</v>
      </c>
      <c r="G1464" t="s">
        <v>5545</v>
      </c>
      <c r="H1464" t="s">
        <v>1612</v>
      </c>
      <c r="I1464" s="10">
        <v>40471</v>
      </c>
      <c r="J1464">
        <v>90</v>
      </c>
      <c r="K1464" t="s">
        <v>1677</v>
      </c>
    </row>
    <row r="1465" spans="1:11" x14ac:dyDescent="0.3">
      <c r="A1465">
        <v>1464</v>
      </c>
      <c r="B1465" t="s">
        <v>5546</v>
      </c>
      <c r="C1465" t="s">
        <v>4307</v>
      </c>
      <c r="D1465" t="s">
        <v>4601</v>
      </c>
      <c r="E1465" t="s">
        <v>1189</v>
      </c>
      <c r="F1465">
        <v>60</v>
      </c>
      <c r="G1465" t="s">
        <v>5547</v>
      </c>
      <c r="H1465" t="s">
        <v>655</v>
      </c>
      <c r="I1465" s="10">
        <v>39555</v>
      </c>
      <c r="J1465">
        <v>44</v>
      </c>
      <c r="K1465" t="s">
        <v>1772</v>
      </c>
    </row>
    <row r="1466" spans="1:11" x14ac:dyDescent="0.3">
      <c r="A1466">
        <v>1465</v>
      </c>
      <c r="B1466" t="s">
        <v>5234</v>
      </c>
      <c r="C1466" t="s">
        <v>1952</v>
      </c>
      <c r="D1466" t="s">
        <v>4493</v>
      </c>
      <c r="E1466" t="s">
        <v>1189</v>
      </c>
      <c r="F1466">
        <v>30</v>
      </c>
      <c r="G1466" t="s">
        <v>5548</v>
      </c>
      <c r="H1466" t="s">
        <v>1603</v>
      </c>
      <c r="I1466" s="10">
        <v>40108</v>
      </c>
      <c r="J1466">
        <v>86</v>
      </c>
      <c r="K1466" t="s">
        <v>1677</v>
      </c>
    </row>
    <row r="1467" spans="1:11" x14ac:dyDescent="0.3">
      <c r="A1467">
        <v>1466</v>
      </c>
      <c r="B1467" t="s">
        <v>5470</v>
      </c>
      <c r="C1467" t="s">
        <v>2155</v>
      </c>
      <c r="D1467" t="s">
        <v>4493</v>
      </c>
      <c r="E1467" t="s">
        <v>1189</v>
      </c>
      <c r="F1467">
        <v>90</v>
      </c>
      <c r="G1467" t="s">
        <v>5549</v>
      </c>
      <c r="H1467" t="s">
        <v>351</v>
      </c>
      <c r="I1467" s="10">
        <v>40316</v>
      </c>
      <c r="J1467">
        <v>46</v>
      </c>
      <c r="K1467" t="s">
        <v>1692</v>
      </c>
    </row>
    <row r="1468" spans="1:11" x14ac:dyDescent="0.3">
      <c r="A1468">
        <v>1467</v>
      </c>
      <c r="B1468" t="s">
        <v>5550</v>
      </c>
      <c r="C1468" t="s">
        <v>3978</v>
      </c>
      <c r="D1468" t="s">
        <v>4493</v>
      </c>
      <c r="E1468" t="s">
        <v>1189</v>
      </c>
      <c r="F1468">
        <v>30</v>
      </c>
      <c r="G1468" t="s">
        <v>5551</v>
      </c>
      <c r="H1468" t="s">
        <v>5552</v>
      </c>
      <c r="I1468" s="10">
        <v>40202</v>
      </c>
      <c r="J1468">
        <v>26</v>
      </c>
      <c r="K1468" t="s">
        <v>1692</v>
      </c>
    </row>
    <row r="1469" spans="1:11" x14ac:dyDescent="0.3">
      <c r="A1469">
        <v>1468</v>
      </c>
      <c r="B1469" t="s">
        <v>2429</v>
      </c>
      <c r="C1469" t="s">
        <v>1822</v>
      </c>
      <c r="D1469" t="s">
        <v>4493</v>
      </c>
      <c r="E1469" t="s">
        <v>1189</v>
      </c>
      <c r="F1469">
        <v>60</v>
      </c>
      <c r="G1469" t="s">
        <v>5553</v>
      </c>
      <c r="H1469" t="s">
        <v>139</v>
      </c>
      <c r="I1469" s="10">
        <v>40445</v>
      </c>
      <c r="J1469">
        <v>85</v>
      </c>
      <c r="K1469" t="s">
        <v>1696</v>
      </c>
    </row>
    <row r="1470" spans="1:11" x14ac:dyDescent="0.3">
      <c r="A1470">
        <v>1469</v>
      </c>
      <c r="B1470" t="s">
        <v>3308</v>
      </c>
      <c r="C1470" t="s">
        <v>5554</v>
      </c>
      <c r="D1470" t="s">
        <v>4493</v>
      </c>
      <c r="E1470" t="s">
        <v>1189</v>
      </c>
      <c r="F1470">
        <v>60</v>
      </c>
      <c r="G1470" t="s">
        <v>5555</v>
      </c>
      <c r="H1470" t="s">
        <v>1494</v>
      </c>
      <c r="I1470" s="10">
        <v>39847</v>
      </c>
      <c r="J1470">
        <v>74</v>
      </c>
      <c r="K1470" t="s">
        <v>1673</v>
      </c>
    </row>
    <row r="1471" spans="1:11" x14ac:dyDescent="0.3">
      <c r="A1471">
        <v>1470</v>
      </c>
      <c r="B1471" t="s">
        <v>5556</v>
      </c>
      <c r="C1471" t="s">
        <v>5557</v>
      </c>
      <c r="D1471" t="s">
        <v>4493</v>
      </c>
      <c r="E1471" t="s">
        <v>1189</v>
      </c>
      <c r="F1471">
        <v>30</v>
      </c>
      <c r="G1471" t="s">
        <v>5558</v>
      </c>
      <c r="H1471" t="s">
        <v>1472</v>
      </c>
      <c r="I1471" s="10">
        <v>40466</v>
      </c>
      <c r="J1471">
        <v>87</v>
      </c>
      <c r="K1471" t="s">
        <v>1673</v>
      </c>
    </row>
    <row r="1472" spans="1:11" x14ac:dyDescent="0.3">
      <c r="A1472">
        <v>1471</v>
      </c>
      <c r="B1472" t="s">
        <v>4886</v>
      </c>
      <c r="C1472" t="s">
        <v>4798</v>
      </c>
      <c r="D1472" t="s">
        <v>4493</v>
      </c>
      <c r="E1472" t="s">
        <v>1189</v>
      </c>
      <c r="F1472">
        <v>30</v>
      </c>
      <c r="G1472" t="s">
        <v>5559</v>
      </c>
      <c r="H1472" t="s">
        <v>1418</v>
      </c>
      <c r="I1472" s="10">
        <v>40087</v>
      </c>
      <c r="J1472">
        <v>65</v>
      </c>
      <c r="K1472" t="s">
        <v>851</v>
      </c>
    </row>
    <row r="1473" spans="1:11" x14ac:dyDescent="0.3">
      <c r="A1473">
        <v>1472</v>
      </c>
      <c r="B1473" t="s">
        <v>4887</v>
      </c>
      <c r="C1473" t="s">
        <v>5560</v>
      </c>
      <c r="D1473" t="s">
        <v>4493</v>
      </c>
      <c r="E1473" t="s">
        <v>1189</v>
      </c>
      <c r="F1473">
        <v>90</v>
      </c>
      <c r="G1473" t="s">
        <v>5561</v>
      </c>
      <c r="H1473" t="s">
        <v>2612</v>
      </c>
      <c r="I1473" s="10">
        <v>40242</v>
      </c>
      <c r="J1473">
        <v>58</v>
      </c>
      <c r="K1473" t="s">
        <v>851</v>
      </c>
    </row>
    <row r="1474" spans="1:11" x14ac:dyDescent="0.3">
      <c r="A1474">
        <v>1473</v>
      </c>
      <c r="B1474" t="s">
        <v>5562</v>
      </c>
      <c r="C1474" t="s">
        <v>4205</v>
      </c>
      <c r="D1474" t="s">
        <v>4493</v>
      </c>
      <c r="E1474" t="s">
        <v>1189</v>
      </c>
      <c r="F1474">
        <v>60</v>
      </c>
      <c r="G1474" t="s">
        <v>5563</v>
      </c>
      <c r="H1474" t="s">
        <v>1643</v>
      </c>
      <c r="I1474" s="10">
        <v>40131</v>
      </c>
      <c r="J1474">
        <v>34</v>
      </c>
      <c r="K1474" t="s">
        <v>1677</v>
      </c>
    </row>
    <row r="1475" spans="1:11" x14ac:dyDescent="0.3">
      <c r="A1475">
        <v>1474</v>
      </c>
      <c r="B1475" t="s">
        <v>2108</v>
      </c>
      <c r="C1475" t="s">
        <v>3650</v>
      </c>
      <c r="D1475" t="s">
        <v>4493</v>
      </c>
      <c r="E1475" t="s">
        <v>1189</v>
      </c>
      <c r="F1475">
        <v>60</v>
      </c>
      <c r="G1475" t="s">
        <v>5564</v>
      </c>
      <c r="H1475" t="s">
        <v>1331</v>
      </c>
      <c r="I1475" s="10">
        <v>39711</v>
      </c>
      <c r="J1475">
        <v>83</v>
      </c>
      <c r="K1475" t="s">
        <v>1007</v>
      </c>
    </row>
    <row r="1476" spans="1:11" x14ac:dyDescent="0.3">
      <c r="A1476">
        <v>1475</v>
      </c>
      <c r="B1476" t="s">
        <v>5565</v>
      </c>
      <c r="C1476" t="s">
        <v>5566</v>
      </c>
      <c r="D1476" t="s">
        <v>4493</v>
      </c>
      <c r="E1476" t="s">
        <v>1189</v>
      </c>
      <c r="F1476">
        <v>60</v>
      </c>
      <c r="G1476" t="s">
        <v>5567</v>
      </c>
      <c r="H1476" t="s">
        <v>800</v>
      </c>
      <c r="I1476" s="10">
        <v>40415</v>
      </c>
      <c r="J1476">
        <v>78</v>
      </c>
      <c r="K1476" t="s">
        <v>851</v>
      </c>
    </row>
    <row r="1477" spans="1:11" x14ac:dyDescent="0.3">
      <c r="A1477">
        <v>1476</v>
      </c>
      <c r="B1477" t="s">
        <v>5568</v>
      </c>
      <c r="C1477" t="s">
        <v>5569</v>
      </c>
      <c r="D1477" t="s">
        <v>4493</v>
      </c>
      <c r="E1477" t="s">
        <v>1189</v>
      </c>
      <c r="F1477">
        <v>90</v>
      </c>
      <c r="G1477" t="s">
        <v>5570</v>
      </c>
      <c r="H1477" t="s">
        <v>159</v>
      </c>
      <c r="I1477" s="10">
        <v>39892</v>
      </c>
      <c r="J1477">
        <v>54</v>
      </c>
      <c r="K1477" t="s">
        <v>1673</v>
      </c>
    </row>
    <row r="1478" spans="1:11" x14ac:dyDescent="0.3">
      <c r="A1478">
        <v>1477</v>
      </c>
      <c r="B1478" t="s">
        <v>4893</v>
      </c>
      <c r="C1478" t="s">
        <v>5571</v>
      </c>
      <c r="D1478" t="s">
        <v>4493</v>
      </c>
      <c r="E1478" t="s">
        <v>1189</v>
      </c>
      <c r="F1478">
        <v>90</v>
      </c>
      <c r="G1478" t="s">
        <v>5572</v>
      </c>
      <c r="H1478" t="s">
        <v>3126</v>
      </c>
      <c r="I1478" s="10">
        <v>40468</v>
      </c>
      <c r="J1478">
        <v>48</v>
      </c>
      <c r="K1478" t="s">
        <v>1696</v>
      </c>
    </row>
    <row r="1479" spans="1:11" x14ac:dyDescent="0.3">
      <c r="A1479">
        <v>1478</v>
      </c>
      <c r="B1479" t="s">
        <v>5573</v>
      </c>
      <c r="C1479" t="s">
        <v>5574</v>
      </c>
      <c r="D1479" t="s">
        <v>4493</v>
      </c>
      <c r="E1479" t="s">
        <v>1189</v>
      </c>
      <c r="F1479">
        <v>60</v>
      </c>
      <c r="G1479" t="s">
        <v>5575</v>
      </c>
      <c r="H1479" t="s">
        <v>273</v>
      </c>
      <c r="I1479" s="10">
        <v>39791</v>
      </c>
      <c r="J1479">
        <v>10</v>
      </c>
      <c r="K1479" t="s">
        <v>1692</v>
      </c>
    </row>
    <row r="1480" spans="1:11" x14ac:dyDescent="0.3">
      <c r="A1480">
        <v>1479</v>
      </c>
      <c r="B1480" t="s">
        <v>5576</v>
      </c>
      <c r="C1480" t="s">
        <v>5577</v>
      </c>
      <c r="D1480" t="s">
        <v>4493</v>
      </c>
      <c r="E1480" t="s">
        <v>1189</v>
      </c>
      <c r="F1480">
        <v>30</v>
      </c>
      <c r="G1480" t="s">
        <v>5578</v>
      </c>
      <c r="H1480" t="s">
        <v>727</v>
      </c>
      <c r="I1480" s="10">
        <v>40327</v>
      </c>
      <c r="J1480">
        <v>50</v>
      </c>
      <c r="K1480" t="s">
        <v>1692</v>
      </c>
    </row>
    <row r="1481" spans="1:11" x14ac:dyDescent="0.3">
      <c r="A1481">
        <v>1480</v>
      </c>
      <c r="B1481" t="s">
        <v>5579</v>
      </c>
      <c r="C1481" t="s">
        <v>2155</v>
      </c>
      <c r="D1481" t="s">
        <v>4493</v>
      </c>
      <c r="E1481" t="s">
        <v>1189</v>
      </c>
      <c r="F1481">
        <v>90</v>
      </c>
      <c r="G1481" t="s">
        <v>5580</v>
      </c>
      <c r="H1481" t="s">
        <v>1504</v>
      </c>
      <c r="I1481" s="10">
        <v>40149</v>
      </c>
      <c r="J1481">
        <v>17</v>
      </c>
      <c r="K1481" t="s">
        <v>1677</v>
      </c>
    </row>
    <row r="1482" spans="1:11" x14ac:dyDescent="0.3">
      <c r="A1482">
        <v>1481</v>
      </c>
      <c r="B1482" t="s">
        <v>5546</v>
      </c>
      <c r="C1482" t="s">
        <v>5581</v>
      </c>
      <c r="D1482" t="s">
        <v>4493</v>
      </c>
      <c r="E1482" t="s">
        <v>1189</v>
      </c>
      <c r="F1482">
        <v>90</v>
      </c>
      <c r="G1482" t="s">
        <v>5582</v>
      </c>
      <c r="H1482" t="s">
        <v>99</v>
      </c>
      <c r="I1482" s="10">
        <v>40044</v>
      </c>
      <c r="J1482">
        <v>91</v>
      </c>
      <c r="K1482" t="s">
        <v>1772</v>
      </c>
    </row>
    <row r="1483" spans="1:11" x14ac:dyDescent="0.3">
      <c r="A1483">
        <v>1482</v>
      </c>
      <c r="B1483" t="s">
        <v>5583</v>
      </c>
      <c r="C1483" t="s">
        <v>5584</v>
      </c>
      <c r="D1483" t="s">
        <v>4493</v>
      </c>
      <c r="E1483" t="s">
        <v>1189</v>
      </c>
      <c r="F1483">
        <v>90</v>
      </c>
      <c r="G1483" t="s">
        <v>5585</v>
      </c>
      <c r="H1483" t="s">
        <v>5586</v>
      </c>
      <c r="I1483" s="10">
        <v>39792</v>
      </c>
      <c r="J1483">
        <v>65</v>
      </c>
      <c r="K1483" t="s">
        <v>1700</v>
      </c>
    </row>
    <row r="1484" spans="1:11" x14ac:dyDescent="0.3">
      <c r="A1484">
        <v>1483</v>
      </c>
      <c r="B1484" t="s">
        <v>5587</v>
      </c>
      <c r="C1484" t="s">
        <v>3802</v>
      </c>
      <c r="D1484" t="s">
        <v>4493</v>
      </c>
      <c r="E1484" t="s">
        <v>1189</v>
      </c>
      <c r="F1484">
        <v>60</v>
      </c>
      <c r="G1484" t="s">
        <v>5588</v>
      </c>
      <c r="H1484" t="s">
        <v>356</v>
      </c>
      <c r="I1484" s="10">
        <v>39461</v>
      </c>
      <c r="J1484">
        <v>31</v>
      </c>
      <c r="K1484" t="s">
        <v>1673</v>
      </c>
    </row>
    <row r="1485" spans="1:11" x14ac:dyDescent="0.3">
      <c r="A1485">
        <v>1484</v>
      </c>
      <c r="B1485" t="s">
        <v>5589</v>
      </c>
      <c r="C1485" t="s">
        <v>4884</v>
      </c>
      <c r="D1485" t="s">
        <v>4493</v>
      </c>
      <c r="E1485" t="s">
        <v>1189</v>
      </c>
      <c r="F1485">
        <v>30</v>
      </c>
      <c r="G1485" t="s">
        <v>5590</v>
      </c>
      <c r="H1485" t="s">
        <v>192</v>
      </c>
      <c r="I1485" s="10">
        <v>39935</v>
      </c>
      <c r="J1485">
        <v>90</v>
      </c>
      <c r="K1485" t="s">
        <v>1700</v>
      </c>
    </row>
    <row r="1486" spans="1:11" x14ac:dyDescent="0.3">
      <c r="A1486">
        <v>1485</v>
      </c>
      <c r="B1486" t="s">
        <v>5591</v>
      </c>
      <c r="C1486" t="s">
        <v>4715</v>
      </c>
      <c r="D1486" t="s">
        <v>4493</v>
      </c>
      <c r="E1486" t="s">
        <v>1189</v>
      </c>
      <c r="F1486">
        <v>90</v>
      </c>
      <c r="G1486" t="s">
        <v>5592</v>
      </c>
      <c r="H1486" t="s">
        <v>2393</v>
      </c>
      <c r="I1486" s="10">
        <v>40455</v>
      </c>
      <c r="J1486">
        <v>75</v>
      </c>
      <c r="K1486" t="s">
        <v>1007</v>
      </c>
    </row>
    <row r="1487" spans="1:11" x14ac:dyDescent="0.3">
      <c r="A1487">
        <v>1486</v>
      </c>
      <c r="B1487" t="s">
        <v>5593</v>
      </c>
      <c r="C1487" t="s">
        <v>3009</v>
      </c>
      <c r="D1487" t="s">
        <v>4493</v>
      </c>
      <c r="E1487" t="s">
        <v>1189</v>
      </c>
      <c r="F1487">
        <v>60</v>
      </c>
      <c r="G1487" t="s">
        <v>5594</v>
      </c>
      <c r="H1487" t="s">
        <v>706</v>
      </c>
      <c r="I1487" s="10">
        <v>39980</v>
      </c>
      <c r="J1487">
        <v>27</v>
      </c>
      <c r="K1487" t="s">
        <v>1677</v>
      </c>
    </row>
    <row r="1488" spans="1:11" x14ac:dyDescent="0.3">
      <c r="A1488">
        <v>1487</v>
      </c>
      <c r="B1488" t="s">
        <v>5595</v>
      </c>
      <c r="C1488" t="s">
        <v>4544</v>
      </c>
      <c r="D1488" t="s">
        <v>4493</v>
      </c>
      <c r="E1488" t="s">
        <v>1189</v>
      </c>
      <c r="F1488">
        <v>30</v>
      </c>
      <c r="G1488" t="s">
        <v>5596</v>
      </c>
      <c r="H1488" t="s">
        <v>1621</v>
      </c>
      <c r="I1488" s="10">
        <v>39594</v>
      </c>
      <c r="J1488">
        <v>83</v>
      </c>
      <c r="K1488" t="s">
        <v>1692</v>
      </c>
    </row>
    <row r="1489" spans="1:11" x14ac:dyDescent="0.3">
      <c r="A1489">
        <v>1488</v>
      </c>
      <c r="B1489" t="s">
        <v>5597</v>
      </c>
      <c r="C1489" t="s">
        <v>2214</v>
      </c>
      <c r="D1489" t="s">
        <v>4493</v>
      </c>
      <c r="E1489" t="s">
        <v>1189</v>
      </c>
      <c r="F1489">
        <v>60</v>
      </c>
      <c r="G1489" t="s">
        <v>5598</v>
      </c>
      <c r="H1489" t="s">
        <v>273</v>
      </c>
      <c r="I1489" s="10">
        <v>40177</v>
      </c>
      <c r="J1489">
        <v>73</v>
      </c>
      <c r="K1489" t="s">
        <v>1673</v>
      </c>
    </row>
    <row r="1490" spans="1:11" x14ac:dyDescent="0.3">
      <c r="A1490">
        <v>1489</v>
      </c>
      <c r="B1490" t="s">
        <v>3452</v>
      </c>
      <c r="C1490" t="s">
        <v>5599</v>
      </c>
      <c r="D1490" t="s">
        <v>4493</v>
      </c>
      <c r="E1490" t="s">
        <v>1189</v>
      </c>
      <c r="F1490">
        <v>60</v>
      </c>
      <c r="G1490" t="s">
        <v>5600</v>
      </c>
      <c r="H1490" t="s">
        <v>585</v>
      </c>
      <c r="I1490" s="10">
        <v>39689</v>
      </c>
      <c r="J1490">
        <v>4</v>
      </c>
      <c r="K1490" t="s">
        <v>1673</v>
      </c>
    </row>
    <row r="1491" spans="1:11" x14ac:dyDescent="0.3">
      <c r="A1491">
        <v>1490</v>
      </c>
      <c r="B1491" t="s">
        <v>5601</v>
      </c>
      <c r="C1491" t="s">
        <v>5602</v>
      </c>
      <c r="D1491" t="s">
        <v>4493</v>
      </c>
      <c r="E1491" t="s">
        <v>1189</v>
      </c>
      <c r="F1491">
        <v>90</v>
      </c>
      <c r="G1491" t="s">
        <v>5603</v>
      </c>
      <c r="H1491" t="s">
        <v>186</v>
      </c>
      <c r="I1491" s="10">
        <v>40161</v>
      </c>
      <c r="J1491">
        <v>98</v>
      </c>
      <c r="K1491" t="s">
        <v>851</v>
      </c>
    </row>
    <row r="1492" spans="1:11" x14ac:dyDescent="0.3">
      <c r="A1492">
        <v>1491</v>
      </c>
      <c r="B1492" t="s">
        <v>5604</v>
      </c>
      <c r="C1492" t="s">
        <v>5605</v>
      </c>
      <c r="D1492" t="s">
        <v>4493</v>
      </c>
      <c r="E1492" t="s">
        <v>1189</v>
      </c>
      <c r="F1492">
        <v>90</v>
      </c>
      <c r="G1492" t="s">
        <v>5606</v>
      </c>
      <c r="H1492" t="s">
        <v>5607</v>
      </c>
      <c r="I1492" s="10">
        <v>39714</v>
      </c>
      <c r="J1492">
        <v>35</v>
      </c>
      <c r="K1492" t="s">
        <v>1721</v>
      </c>
    </row>
    <row r="1493" spans="1:11" x14ac:dyDescent="0.3">
      <c r="A1493">
        <v>1492</v>
      </c>
      <c r="B1493" t="s">
        <v>4663</v>
      </c>
      <c r="C1493" t="s">
        <v>5608</v>
      </c>
      <c r="D1493" t="s">
        <v>4493</v>
      </c>
      <c r="E1493" t="s">
        <v>1189</v>
      </c>
      <c r="F1493">
        <v>90</v>
      </c>
      <c r="G1493" t="s">
        <v>5609</v>
      </c>
      <c r="H1493" t="s">
        <v>1165</v>
      </c>
      <c r="I1493" s="10">
        <v>39969</v>
      </c>
      <c r="J1493">
        <v>61</v>
      </c>
      <c r="K1493" t="s">
        <v>1007</v>
      </c>
    </row>
    <row r="1494" spans="1:11" x14ac:dyDescent="0.3">
      <c r="A1494">
        <v>1493</v>
      </c>
      <c r="B1494" t="s">
        <v>4887</v>
      </c>
      <c r="C1494" t="s">
        <v>5477</v>
      </c>
      <c r="D1494" t="s">
        <v>4493</v>
      </c>
      <c r="E1494" t="s">
        <v>1189</v>
      </c>
      <c r="F1494">
        <v>60</v>
      </c>
      <c r="G1494" t="s">
        <v>5610</v>
      </c>
      <c r="H1494" t="s">
        <v>1108</v>
      </c>
      <c r="I1494" s="10">
        <v>40336</v>
      </c>
      <c r="J1494">
        <v>15</v>
      </c>
      <c r="K1494" t="s">
        <v>1677</v>
      </c>
    </row>
    <row r="1495" spans="1:11" x14ac:dyDescent="0.3">
      <c r="A1495">
        <v>1494</v>
      </c>
      <c r="B1495" t="s">
        <v>2766</v>
      </c>
      <c r="C1495" t="s">
        <v>3499</v>
      </c>
      <c r="D1495" t="s">
        <v>4493</v>
      </c>
      <c r="E1495" t="s">
        <v>1189</v>
      </c>
      <c r="F1495">
        <v>30</v>
      </c>
      <c r="G1495" t="s">
        <v>5611</v>
      </c>
      <c r="H1495" t="s">
        <v>670</v>
      </c>
      <c r="I1495" s="10">
        <v>40225</v>
      </c>
      <c r="J1495">
        <v>60</v>
      </c>
      <c r="K1495" t="s">
        <v>1677</v>
      </c>
    </row>
    <row r="1496" spans="1:11" x14ac:dyDescent="0.3">
      <c r="A1496">
        <v>1495</v>
      </c>
      <c r="B1496" t="s">
        <v>5612</v>
      </c>
      <c r="C1496" t="s">
        <v>5613</v>
      </c>
      <c r="D1496" t="s">
        <v>4493</v>
      </c>
      <c r="E1496" t="s">
        <v>1189</v>
      </c>
      <c r="F1496">
        <v>30</v>
      </c>
      <c r="G1496" t="s">
        <v>5614</v>
      </c>
      <c r="H1496" t="s">
        <v>976</v>
      </c>
      <c r="I1496" s="10">
        <v>39853</v>
      </c>
      <c r="J1496">
        <v>26</v>
      </c>
      <c r="K1496" t="s">
        <v>1677</v>
      </c>
    </row>
    <row r="1497" spans="1:11" x14ac:dyDescent="0.3">
      <c r="A1497">
        <v>1496</v>
      </c>
      <c r="B1497" t="s">
        <v>5615</v>
      </c>
      <c r="C1497" t="s">
        <v>5616</v>
      </c>
      <c r="D1497" t="s">
        <v>4493</v>
      </c>
      <c r="E1497" t="s">
        <v>1189</v>
      </c>
      <c r="F1497">
        <v>90</v>
      </c>
      <c r="G1497" t="s">
        <v>5617</v>
      </c>
      <c r="H1497" t="s">
        <v>1616</v>
      </c>
      <c r="I1497" s="10">
        <v>40409</v>
      </c>
      <c r="J1497">
        <v>6</v>
      </c>
      <c r="K1497" t="s">
        <v>1707</v>
      </c>
    </row>
    <row r="1498" spans="1:11" x14ac:dyDescent="0.3">
      <c r="A1498">
        <v>1497</v>
      </c>
      <c r="B1498" t="s">
        <v>5618</v>
      </c>
      <c r="C1498" t="s">
        <v>5619</v>
      </c>
      <c r="D1498" t="s">
        <v>4493</v>
      </c>
      <c r="E1498" t="s">
        <v>1189</v>
      </c>
      <c r="F1498">
        <v>60</v>
      </c>
      <c r="G1498" t="s">
        <v>5620</v>
      </c>
      <c r="H1498" t="s">
        <v>2125</v>
      </c>
      <c r="I1498" s="10">
        <v>40278</v>
      </c>
      <c r="J1498">
        <v>39</v>
      </c>
      <c r="K1498" t="s">
        <v>1707</v>
      </c>
    </row>
    <row r="1499" spans="1:11" x14ac:dyDescent="0.3">
      <c r="A1499">
        <v>1498</v>
      </c>
      <c r="B1499" t="s">
        <v>5368</v>
      </c>
      <c r="C1499" t="s">
        <v>2235</v>
      </c>
      <c r="D1499" t="s">
        <v>4493</v>
      </c>
      <c r="E1499" t="s">
        <v>1189</v>
      </c>
      <c r="F1499">
        <v>30</v>
      </c>
      <c r="G1499" t="s">
        <v>5621</v>
      </c>
      <c r="H1499" t="s">
        <v>521</v>
      </c>
      <c r="I1499" s="10">
        <v>39599</v>
      </c>
      <c r="J1499">
        <v>19</v>
      </c>
      <c r="K1499" t="s">
        <v>1721</v>
      </c>
    </row>
    <row r="1500" spans="1:11" x14ac:dyDescent="0.3">
      <c r="A1500">
        <v>1499</v>
      </c>
      <c r="B1500" t="s">
        <v>4997</v>
      </c>
      <c r="C1500" t="s">
        <v>3972</v>
      </c>
      <c r="D1500" t="s">
        <v>4493</v>
      </c>
      <c r="E1500" t="s">
        <v>1189</v>
      </c>
      <c r="F1500">
        <v>60</v>
      </c>
      <c r="G1500" t="s">
        <v>5622</v>
      </c>
      <c r="H1500" t="s">
        <v>1336</v>
      </c>
      <c r="I1500" s="10">
        <v>40538</v>
      </c>
      <c r="J1500">
        <v>63</v>
      </c>
      <c r="K1500" t="s">
        <v>1692</v>
      </c>
    </row>
    <row r="1501" spans="1:11" x14ac:dyDescent="0.3">
      <c r="A1501">
        <v>1500</v>
      </c>
      <c r="B1501" t="s">
        <v>5623</v>
      </c>
      <c r="C1501" t="s">
        <v>5132</v>
      </c>
      <c r="D1501" t="s">
        <v>4493</v>
      </c>
      <c r="E1501" t="s">
        <v>1189</v>
      </c>
      <c r="F1501">
        <v>30</v>
      </c>
      <c r="G1501" t="s">
        <v>5624</v>
      </c>
      <c r="H1501" t="s">
        <v>235</v>
      </c>
      <c r="I1501" s="10">
        <v>39666</v>
      </c>
      <c r="J1501">
        <v>56</v>
      </c>
      <c r="K1501" t="s">
        <v>1721</v>
      </c>
    </row>
    <row r="1502" spans="1:11" x14ac:dyDescent="0.3">
      <c r="A1502">
        <v>1501</v>
      </c>
      <c r="B1502" t="s">
        <v>4655</v>
      </c>
      <c r="C1502" t="s">
        <v>5625</v>
      </c>
      <c r="D1502" t="s">
        <v>4493</v>
      </c>
      <c r="E1502" t="s">
        <v>1189</v>
      </c>
      <c r="F1502">
        <v>30</v>
      </c>
      <c r="G1502" t="s">
        <v>5626</v>
      </c>
      <c r="H1502" t="s">
        <v>1637</v>
      </c>
      <c r="I1502" s="10">
        <v>39813</v>
      </c>
      <c r="J1502">
        <v>44</v>
      </c>
      <c r="K1502" t="s">
        <v>1673</v>
      </c>
    </row>
    <row r="1503" spans="1:11" x14ac:dyDescent="0.3">
      <c r="A1503">
        <v>1502</v>
      </c>
      <c r="B1503" t="s">
        <v>5627</v>
      </c>
      <c r="C1503" t="s">
        <v>5628</v>
      </c>
      <c r="D1503" t="s">
        <v>4493</v>
      </c>
      <c r="E1503" t="s">
        <v>1189</v>
      </c>
      <c r="F1503">
        <v>60</v>
      </c>
      <c r="G1503" t="s">
        <v>5629</v>
      </c>
      <c r="H1503" t="s">
        <v>417</v>
      </c>
      <c r="I1503" s="10">
        <v>39989</v>
      </c>
      <c r="J1503">
        <v>56</v>
      </c>
      <c r="K1503" t="s">
        <v>1772</v>
      </c>
    </row>
    <row r="1504" spans="1:11" x14ac:dyDescent="0.3">
      <c r="A1504">
        <v>1503</v>
      </c>
      <c r="B1504" t="s">
        <v>5138</v>
      </c>
      <c r="C1504" t="s">
        <v>2069</v>
      </c>
      <c r="D1504" t="s">
        <v>4493</v>
      </c>
      <c r="E1504" t="s">
        <v>1189</v>
      </c>
      <c r="F1504">
        <v>60</v>
      </c>
      <c r="G1504" t="s">
        <v>5630</v>
      </c>
      <c r="H1504" t="s">
        <v>167</v>
      </c>
      <c r="I1504" s="10">
        <v>40055</v>
      </c>
      <c r="J1504">
        <v>66</v>
      </c>
      <c r="K1504" t="s">
        <v>1696</v>
      </c>
    </row>
    <row r="1505" spans="1:11" x14ac:dyDescent="0.3">
      <c r="A1505">
        <v>1504</v>
      </c>
      <c r="B1505" t="s">
        <v>4285</v>
      </c>
      <c r="C1505" t="s">
        <v>2414</v>
      </c>
      <c r="D1505" t="s">
        <v>4493</v>
      </c>
      <c r="E1505" t="s">
        <v>1189</v>
      </c>
      <c r="F1505">
        <v>60</v>
      </c>
      <c r="G1505" t="s">
        <v>5631</v>
      </c>
      <c r="H1505" t="s">
        <v>1056</v>
      </c>
      <c r="I1505" s="10">
        <v>40105</v>
      </c>
      <c r="J1505">
        <v>16</v>
      </c>
      <c r="K1505" t="s">
        <v>1673</v>
      </c>
    </row>
    <row r="1506" spans="1:11" x14ac:dyDescent="0.3">
      <c r="A1506">
        <v>1505</v>
      </c>
      <c r="B1506" t="s">
        <v>5632</v>
      </c>
      <c r="C1506" t="s">
        <v>3685</v>
      </c>
      <c r="D1506" t="s">
        <v>4493</v>
      </c>
      <c r="E1506" t="s">
        <v>1189</v>
      </c>
      <c r="F1506">
        <v>60</v>
      </c>
      <c r="G1506" t="s">
        <v>5633</v>
      </c>
      <c r="H1506" t="s">
        <v>3703</v>
      </c>
      <c r="I1506" s="10">
        <v>40008</v>
      </c>
      <c r="J1506">
        <v>89</v>
      </c>
      <c r="K1506" t="s">
        <v>1692</v>
      </c>
    </row>
    <row r="1507" spans="1:11" x14ac:dyDescent="0.3">
      <c r="A1507">
        <v>1506</v>
      </c>
      <c r="B1507" t="s">
        <v>4065</v>
      </c>
      <c r="C1507" t="s">
        <v>4375</v>
      </c>
      <c r="D1507" t="s">
        <v>4493</v>
      </c>
      <c r="E1507" t="s">
        <v>1189</v>
      </c>
      <c r="F1507">
        <v>90</v>
      </c>
      <c r="G1507" t="s">
        <v>5634</v>
      </c>
      <c r="H1507" t="s">
        <v>1001</v>
      </c>
      <c r="I1507" s="10">
        <v>40446</v>
      </c>
      <c r="J1507">
        <v>83</v>
      </c>
      <c r="K1507" t="s">
        <v>1007</v>
      </c>
    </row>
    <row r="1508" spans="1:11" x14ac:dyDescent="0.3">
      <c r="A1508">
        <v>1507</v>
      </c>
      <c r="B1508" t="s">
        <v>5635</v>
      </c>
      <c r="C1508" t="s">
        <v>5636</v>
      </c>
      <c r="D1508" t="s">
        <v>4493</v>
      </c>
      <c r="E1508" t="s">
        <v>1189</v>
      </c>
      <c r="F1508">
        <v>90</v>
      </c>
      <c r="G1508" t="s">
        <v>5637</v>
      </c>
      <c r="H1508" t="s">
        <v>669</v>
      </c>
      <c r="I1508" s="10">
        <v>40472</v>
      </c>
      <c r="J1508">
        <v>17</v>
      </c>
      <c r="K1508" t="s">
        <v>1696</v>
      </c>
    </row>
    <row r="1509" spans="1:11" x14ac:dyDescent="0.3">
      <c r="A1509">
        <v>1508</v>
      </c>
      <c r="B1509" t="s">
        <v>5612</v>
      </c>
      <c r="C1509" t="s">
        <v>2506</v>
      </c>
      <c r="D1509" t="s">
        <v>4493</v>
      </c>
      <c r="E1509" t="s">
        <v>1189</v>
      </c>
      <c r="F1509">
        <v>30</v>
      </c>
      <c r="G1509" t="s">
        <v>2457</v>
      </c>
      <c r="H1509" t="s">
        <v>332</v>
      </c>
      <c r="I1509" s="10">
        <v>40065</v>
      </c>
      <c r="J1509">
        <v>88</v>
      </c>
      <c r="K1509" t="s">
        <v>1700</v>
      </c>
    </row>
    <row r="1510" spans="1:11" x14ac:dyDescent="0.3">
      <c r="A1510">
        <v>1509</v>
      </c>
      <c r="B1510" t="s">
        <v>5638</v>
      </c>
      <c r="C1510" t="s">
        <v>2417</v>
      </c>
      <c r="D1510" t="s">
        <v>4493</v>
      </c>
      <c r="E1510" t="s">
        <v>1189</v>
      </c>
      <c r="F1510">
        <v>90</v>
      </c>
      <c r="G1510" t="s">
        <v>5639</v>
      </c>
      <c r="H1510" t="s">
        <v>392</v>
      </c>
      <c r="I1510" s="10">
        <v>39962</v>
      </c>
      <c r="J1510">
        <v>72</v>
      </c>
      <c r="K1510" t="s">
        <v>1692</v>
      </c>
    </row>
    <row r="1511" spans="1:11" x14ac:dyDescent="0.3">
      <c r="A1511">
        <v>1510</v>
      </c>
      <c r="B1511" t="s">
        <v>5640</v>
      </c>
      <c r="C1511" t="s">
        <v>5641</v>
      </c>
      <c r="D1511" t="s">
        <v>4493</v>
      </c>
      <c r="E1511" t="s">
        <v>1189</v>
      </c>
      <c r="F1511">
        <v>30</v>
      </c>
      <c r="G1511" t="s">
        <v>5642</v>
      </c>
      <c r="H1511" t="s">
        <v>525</v>
      </c>
      <c r="I1511" s="10">
        <v>40108</v>
      </c>
      <c r="J1511">
        <v>86</v>
      </c>
      <c r="K1511" t="s">
        <v>1673</v>
      </c>
    </row>
    <row r="1512" spans="1:11" x14ac:dyDescent="0.3">
      <c r="A1512">
        <v>1511</v>
      </c>
      <c r="B1512" t="s">
        <v>4980</v>
      </c>
      <c r="C1512" t="s">
        <v>5643</v>
      </c>
      <c r="D1512" t="s">
        <v>4493</v>
      </c>
      <c r="E1512" t="s">
        <v>1189</v>
      </c>
      <c r="F1512">
        <v>60</v>
      </c>
      <c r="G1512" t="s">
        <v>5644</v>
      </c>
      <c r="H1512" t="s">
        <v>165</v>
      </c>
      <c r="I1512" s="10">
        <v>40521</v>
      </c>
      <c r="J1512">
        <v>15</v>
      </c>
      <c r="K1512" t="s">
        <v>1772</v>
      </c>
    </row>
    <row r="1513" spans="1:11" x14ac:dyDescent="0.3">
      <c r="A1513">
        <v>1512</v>
      </c>
      <c r="B1513" t="s">
        <v>4836</v>
      </c>
      <c r="C1513" t="s">
        <v>5645</v>
      </c>
      <c r="D1513" t="s">
        <v>4493</v>
      </c>
      <c r="E1513" t="s">
        <v>1189</v>
      </c>
      <c r="F1513">
        <v>60</v>
      </c>
      <c r="G1513" t="s">
        <v>5646</v>
      </c>
      <c r="H1513" t="s">
        <v>549</v>
      </c>
      <c r="I1513" s="10">
        <v>39892</v>
      </c>
      <c r="J1513">
        <v>32</v>
      </c>
      <c r="K1513" t="s">
        <v>1772</v>
      </c>
    </row>
    <row r="1514" spans="1:11" x14ac:dyDescent="0.3">
      <c r="A1514">
        <v>1513</v>
      </c>
      <c r="B1514" t="s">
        <v>5298</v>
      </c>
      <c r="C1514" t="s">
        <v>503</v>
      </c>
      <c r="D1514" t="s">
        <v>1946</v>
      </c>
      <c r="E1514" t="s">
        <v>1189</v>
      </c>
      <c r="F1514">
        <v>30</v>
      </c>
      <c r="G1514" t="s">
        <v>5647</v>
      </c>
      <c r="H1514" t="s">
        <v>1237</v>
      </c>
      <c r="I1514" s="10">
        <v>39544</v>
      </c>
      <c r="J1514">
        <v>76</v>
      </c>
      <c r="K1514" t="s">
        <v>1007</v>
      </c>
    </row>
    <row r="1515" spans="1:11" x14ac:dyDescent="0.3">
      <c r="A1515">
        <v>1514</v>
      </c>
      <c r="B1515" t="s">
        <v>4696</v>
      </c>
      <c r="C1515" t="s">
        <v>5501</v>
      </c>
      <c r="D1515" t="s">
        <v>4493</v>
      </c>
      <c r="E1515" t="s">
        <v>1189</v>
      </c>
      <c r="F1515">
        <v>30</v>
      </c>
      <c r="G1515" t="s">
        <v>5648</v>
      </c>
      <c r="H1515" t="s">
        <v>407</v>
      </c>
      <c r="I1515" s="10">
        <v>39839</v>
      </c>
      <c r="J1515">
        <v>78</v>
      </c>
      <c r="K1515" t="s">
        <v>1692</v>
      </c>
    </row>
    <row r="1516" spans="1:11" x14ac:dyDescent="0.3">
      <c r="A1516">
        <v>1515</v>
      </c>
      <c r="B1516" t="s">
        <v>5649</v>
      </c>
      <c r="C1516" t="s">
        <v>5650</v>
      </c>
      <c r="D1516" t="s">
        <v>4493</v>
      </c>
      <c r="E1516" t="s">
        <v>1189</v>
      </c>
      <c r="F1516">
        <v>60</v>
      </c>
      <c r="G1516" t="s">
        <v>5651</v>
      </c>
      <c r="H1516" t="s">
        <v>73</v>
      </c>
      <c r="I1516" s="10">
        <v>40523</v>
      </c>
      <c r="J1516">
        <v>20</v>
      </c>
      <c r="K1516" t="s">
        <v>1007</v>
      </c>
    </row>
    <row r="1517" spans="1:11" x14ac:dyDescent="0.3">
      <c r="A1517">
        <v>1516</v>
      </c>
      <c r="B1517" t="s">
        <v>3266</v>
      </c>
      <c r="C1517" t="s">
        <v>3240</v>
      </c>
      <c r="D1517" t="s">
        <v>4493</v>
      </c>
      <c r="E1517" t="s">
        <v>1189</v>
      </c>
      <c r="F1517">
        <v>60</v>
      </c>
      <c r="G1517" t="s">
        <v>5652</v>
      </c>
      <c r="H1517" t="s">
        <v>1616</v>
      </c>
      <c r="I1517" s="10">
        <v>40289</v>
      </c>
      <c r="J1517">
        <v>2</v>
      </c>
      <c r="K1517" t="s">
        <v>1772</v>
      </c>
    </row>
    <row r="1518" spans="1:11" x14ac:dyDescent="0.3">
      <c r="A1518">
        <v>1517</v>
      </c>
      <c r="B1518" t="s">
        <v>5653</v>
      </c>
      <c r="C1518" t="s">
        <v>5654</v>
      </c>
      <c r="D1518" t="s">
        <v>4493</v>
      </c>
      <c r="E1518" t="s">
        <v>1189</v>
      </c>
      <c r="F1518">
        <v>30</v>
      </c>
      <c r="G1518" t="s">
        <v>5655</v>
      </c>
      <c r="H1518" t="s">
        <v>1225</v>
      </c>
      <c r="I1518" s="10">
        <v>39940</v>
      </c>
      <c r="J1518">
        <v>28</v>
      </c>
      <c r="K1518" t="s">
        <v>1673</v>
      </c>
    </row>
    <row r="1519" spans="1:11" x14ac:dyDescent="0.3">
      <c r="A1519">
        <v>1518</v>
      </c>
      <c r="B1519" t="s">
        <v>5656</v>
      </c>
      <c r="C1519" t="s">
        <v>5657</v>
      </c>
      <c r="D1519" t="s">
        <v>4493</v>
      </c>
      <c r="E1519" t="s">
        <v>1189</v>
      </c>
      <c r="F1519">
        <v>30</v>
      </c>
      <c r="G1519" t="s">
        <v>5658</v>
      </c>
      <c r="H1519" t="s">
        <v>284</v>
      </c>
      <c r="I1519" s="10">
        <v>39498</v>
      </c>
      <c r="J1519">
        <v>47</v>
      </c>
      <c r="K1519" t="s">
        <v>851</v>
      </c>
    </row>
    <row r="1520" spans="1:11" x14ac:dyDescent="0.3">
      <c r="A1520">
        <v>1519</v>
      </c>
      <c r="B1520" t="s">
        <v>5659</v>
      </c>
      <c r="C1520" t="s">
        <v>605</v>
      </c>
      <c r="D1520" t="s">
        <v>4493</v>
      </c>
      <c r="E1520" t="s">
        <v>1189</v>
      </c>
      <c r="F1520">
        <v>90</v>
      </c>
      <c r="G1520" t="s">
        <v>5660</v>
      </c>
      <c r="H1520" t="s">
        <v>218</v>
      </c>
      <c r="I1520" s="10">
        <v>39654</v>
      </c>
      <c r="J1520">
        <v>9</v>
      </c>
      <c r="K1520" t="s">
        <v>1692</v>
      </c>
    </row>
    <row r="1521" spans="1:11" x14ac:dyDescent="0.3">
      <c r="A1521">
        <v>1520</v>
      </c>
      <c r="B1521" t="s">
        <v>4170</v>
      </c>
      <c r="C1521" t="s">
        <v>5661</v>
      </c>
      <c r="D1521" t="s">
        <v>4493</v>
      </c>
      <c r="E1521" t="s">
        <v>1189</v>
      </c>
      <c r="F1521">
        <v>30</v>
      </c>
      <c r="G1521" t="s">
        <v>5662</v>
      </c>
      <c r="H1521" t="s">
        <v>4047</v>
      </c>
      <c r="I1521" s="10">
        <v>39580</v>
      </c>
      <c r="J1521">
        <v>7</v>
      </c>
      <c r="K1521" t="s">
        <v>1007</v>
      </c>
    </row>
    <row r="1522" spans="1:11" x14ac:dyDescent="0.3">
      <c r="A1522">
        <v>1521</v>
      </c>
      <c r="B1522" t="s">
        <v>5108</v>
      </c>
      <c r="C1522" t="s">
        <v>4900</v>
      </c>
      <c r="D1522" t="s">
        <v>4493</v>
      </c>
      <c r="E1522" t="s">
        <v>1189</v>
      </c>
      <c r="F1522">
        <v>30</v>
      </c>
      <c r="G1522" t="s">
        <v>5663</v>
      </c>
      <c r="H1522" t="s">
        <v>5664</v>
      </c>
      <c r="I1522" s="10">
        <v>39822</v>
      </c>
      <c r="J1522">
        <v>40</v>
      </c>
      <c r="K1522" t="s">
        <v>1721</v>
      </c>
    </row>
    <row r="1523" spans="1:11" x14ac:dyDescent="0.3">
      <c r="A1523">
        <v>1522</v>
      </c>
      <c r="B1523" t="s">
        <v>4992</v>
      </c>
      <c r="C1523" t="s">
        <v>2140</v>
      </c>
      <c r="D1523" t="s">
        <v>4493</v>
      </c>
      <c r="E1523" t="s">
        <v>1189</v>
      </c>
      <c r="F1523">
        <v>30</v>
      </c>
      <c r="G1523" t="s">
        <v>5665</v>
      </c>
      <c r="H1523" t="s">
        <v>373</v>
      </c>
      <c r="I1523" s="10">
        <v>39572</v>
      </c>
      <c r="J1523">
        <v>11</v>
      </c>
      <c r="K1523" t="s">
        <v>1700</v>
      </c>
    </row>
    <row r="1524" spans="1:11" x14ac:dyDescent="0.3">
      <c r="A1524">
        <v>1523</v>
      </c>
      <c r="B1524" t="s">
        <v>5666</v>
      </c>
      <c r="C1524" t="s">
        <v>1864</v>
      </c>
      <c r="D1524" t="s">
        <v>4493</v>
      </c>
      <c r="E1524" t="s">
        <v>1189</v>
      </c>
      <c r="F1524">
        <v>30</v>
      </c>
      <c r="G1524" t="s">
        <v>5667</v>
      </c>
      <c r="H1524" t="s">
        <v>4142</v>
      </c>
      <c r="I1524" s="10">
        <v>39778</v>
      </c>
      <c r="J1524">
        <v>22</v>
      </c>
      <c r="K1524" t="s">
        <v>1007</v>
      </c>
    </row>
    <row r="1525" spans="1:11" x14ac:dyDescent="0.3">
      <c r="A1525">
        <v>1524</v>
      </c>
      <c r="B1525" t="s">
        <v>4851</v>
      </c>
      <c r="C1525" t="s">
        <v>3404</v>
      </c>
      <c r="D1525" t="s">
        <v>4493</v>
      </c>
      <c r="E1525" t="s">
        <v>1189</v>
      </c>
      <c r="F1525">
        <v>30</v>
      </c>
      <c r="G1525" t="s">
        <v>5668</v>
      </c>
      <c r="H1525" t="s">
        <v>441</v>
      </c>
      <c r="I1525" s="10">
        <v>39734</v>
      </c>
      <c r="J1525">
        <v>58</v>
      </c>
      <c r="K1525" t="s">
        <v>1673</v>
      </c>
    </row>
    <row r="1526" spans="1:11" x14ac:dyDescent="0.3">
      <c r="A1526">
        <v>1525</v>
      </c>
      <c r="B1526" t="s">
        <v>5669</v>
      </c>
      <c r="C1526" t="s">
        <v>5670</v>
      </c>
      <c r="D1526" t="s">
        <v>4493</v>
      </c>
      <c r="E1526" t="s">
        <v>1189</v>
      </c>
      <c r="F1526">
        <v>30</v>
      </c>
      <c r="G1526" t="s">
        <v>5671</v>
      </c>
      <c r="H1526" t="s">
        <v>466</v>
      </c>
      <c r="I1526" s="10">
        <v>40273</v>
      </c>
      <c r="J1526">
        <v>67</v>
      </c>
      <c r="K1526" t="s">
        <v>1007</v>
      </c>
    </row>
    <row r="1527" spans="1:11" x14ac:dyDescent="0.3">
      <c r="A1527">
        <v>1526</v>
      </c>
      <c r="B1527" t="s">
        <v>5672</v>
      </c>
      <c r="C1527" t="s">
        <v>3308</v>
      </c>
      <c r="D1527" t="s">
        <v>4493</v>
      </c>
      <c r="E1527" t="s">
        <v>1189</v>
      </c>
      <c r="F1527">
        <v>30</v>
      </c>
      <c r="G1527" t="s">
        <v>5673</v>
      </c>
      <c r="H1527" t="s">
        <v>5529</v>
      </c>
      <c r="I1527" s="10">
        <v>39542</v>
      </c>
      <c r="J1527">
        <v>60</v>
      </c>
      <c r="K1527" t="s">
        <v>1692</v>
      </c>
    </row>
    <row r="1528" spans="1:11" x14ac:dyDescent="0.3">
      <c r="A1528">
        <v>1527</v>
      </c>
      <c r="B1528" t="s">
        <v>5674</v>
      </c>
      <c r="C1528" t="s">
        <v>5560</v>
      </c>
      <c r="D1528" t="s">
        <v>4493</v>
      </c>
      <c r="E1528" t="s">
        <v>1189</v>
      </c>
      <c r="F1528">
        <v>60</v>
      </c>
      <c r="G1528" t="s">
        <v>5675</v>
      </c>
      <c r="H1528" t="s">
        <v>3778</v>
      </c>
      <c r="I1528" s="10">
        <v>40515</v>
      </c>
      <c r="J1528">
        <v>12</v>
      </c>
      <c r="K1528" t="s">
        <v>1673</v>
      </c>
    </row>
    <row r="1529" spans="1:11" x14ac:dyDescent="0.3">
      <c r="A1529">
        <v>1528</v>
      </c>
      <c r="B1529" t="s">
        <v>3606</v>
      </c>
      <c r="C1529" t="s">
        <v>5676</v>
      </c>
      <c r="D1529" t="s">
        <v>4493</v>
      </c>
      <c r="E1529" t="s">
        <v>1189</v>
      </c>
      <c r="F1529">
        <v>60</v>
      </c>
      <c r="G1529" t="s">
        <v>5677</v>
      </c>
      <c r="H1529" t="s">
        <v>367</v>
      </c>
      <c r="I1529" s="10">
        <v>40344</v>
      </c>
      <c r="J1529">
        <v>18</v>
      </c>
      <c r="K1529" t="s">
        <v>1007</v>
      </c>
    </row>
    <row r="1530" spans="1:11" x14ac:dyDescent="0.3">
      <c r="A1530">
        <v>1529</v>
      </c>
      <c r="B1530" t="s">
        <v>4749</v>
      </c>
      <c r="C1530" t="s">
        <v>3846</v>
      </c>
      <c r="D1530" t="s">
        <v>4493</v>
      </c>
      <c r="E1530" t="s">
        <v>1189</v>
      </c>
      <c r="F1530">
        <v>90</v>
      </c>
      <c r="G1530" t="s">
        <v>5678</v>
      </c>
      <c r="H1530" t="s">
        <v>5679</v>
      </c>
      <c r="I1530" s="10">
        <v>39862</v>
      </c>
      <c r="J1530">
        <v>50</v>
      </c>
      <c r="K1530" t="s">
        <v>1772</v>
      </c>
    </row>
    <row r="1531" spans="1:11" x14ac:dyDescent="0.3">
      <c r="A1531">
        <v>1530</v>
      </c>
      <c r="B1531" t="s">
        <v>5602</v>
      </c>
      <c r="C1531" t="s">
        <v>4677</v>
      </c>
      <c r="D1531" t="s">
        <v>4493</v>
      </c>
      <c r="E1531" t="s">
        <v>1189</v>
      </c>
      <c r="F1531">
        <v>90</v>
      </c>
      <c r="G1531" t="s">
        <v>5680</v>
      </c>
      <c r="H1531" t="s">
        <v>1622</v>
      </c>
      <c r="I1531" s="10">
        <v>39520</v>
      </c>
      <c r="J1531">
        <v>16</v>
      </c>
      <c r="K1531" t="s">
        <v>1696</v>
      </c>
    </row>
    <row r="1532" spans="1:11" x14ac:dyDescent="0.3">
      <c r="A1532">
        <v>1531</v>
      </c>
      <c r="B1532" t="s">
        <v>5474</v>
      </c>
      <c r="C1532" t="s">
        <v>5681</v>
      </c>
      <c r="D1532" t="s">
        <v>4493</v>
      </c>
      <c r="E1532" t="s">
        <v>1189</v>
      </c>
      <c r="F1532">
        <v>90</v>
      </c>
      <c r="G1532" t="s">
        <v>5682</v>
      </c>
      <c r="H1532" t="s">
        <v>386</v>
      </c>
      <c r="I1532" s="10">
        <v>39792</v>
      </c>
      <c r="J1532">
        <v>96</v>
      </c>
      <c r="K1532" t="s">
        <v>851</v>
      </c>
    </row>
    <row r="1533" spans="1:11" x14ac:dyDescent="0.3">
      <c r="A1533">
        <v>1532</v>
      </c>
      <c r="B1533" t="s">
        <v>5683</v>
      </c>
      <c r="C1533" t="s">
        <v>5684</v>
      </c>
      <c r="D1533" t="s">
        <v>4493</v>
      </c>
      <c r="E1533" t="s">
        <v>1189</v>
      </c>
      <c r="F1533">
        <v>60</v>
      </c>
      <c r="G1533" t="s">
        <v>5685</v>
      </c>
      <c r="H1533" t="s">
        <v>289</v>
      </c>
      <c r="I1533" s="10">
        <v>40263</v>
      </c>
      <c r="J1533">
        <v>50</v>
      </c>
      <c r="K1533" t="s">
        <v>1692</v>
      </c>
    </row>
    <row r="1534" spans="1:11" x14ac:dyDescent="0.3">
      <c r="A1534">
        <v>1533</v>
      </c>
      <c r="B1534" t="s">
        <v>5686</v>
      </c>
      <c r="C1534" t="s">
        <v>5417</v>
      </c>
      <c r="D1534" t="s">
        <v>4493</v>
      </c>
      <c r="E1534" t="s">
        <v>4651</v>
      </c>
      <c r="F1534">
        <v>90</v>
      </c>
      <c r="G1534" t="s">
        <v>5687</v>
      </c>
      <c r="H1534" t="s">
        <v>629</v>
      </c>
      <c r="I1534" s="10">
        <v>39570</v>
      </c>
      <c r="J1534">
        <v>71</v>
      </c>
      <c r="K1534" t="s">
        <v>1700</v>
      </c>
    </row>
    <row r="1535" spans="1:11" x14ac:dyDescent="0.3">
      <c r="A1535">
        <v>1534</v>
      </c>
      <c r="B1535" t="s">
        <v>4796</v>
      </c>
      <c r="C1535" t="s">
        <v>5688</v>
      </c>
      <c r="D1535" t="s">
        <v>4493</v>
      </c>
      <c r="E1535" t="s">
        <v>1189</v>
      </c>
      <c r="F1535">
        <v>90</v>
      </c>
      <c r="G1535" t="s">
        <v>5689</v>
      </c>
      <c r="H1535" t="s">
        <v>431</v>
      </c>
      <c r="I1535" s="10">
        <v>39706</v>
      </c>
      <c r="J1535">
        <v>72</v>
      </c>
      <c r="K1535" t="s">
        <v>1707</v>
      </c>
    </row>
    <row r="1536" spans="1:11" x14ac:dyDescent="0.3">
      <c r="A1536">
        <v>1535</v>
      </c>
      <c r="B1536" t="s">
        <v>5690</v>
      </c>
      <c r="C1536" t="s">
        <v>2646</v>
      </c>
      <c r="D1536" t="s">
        <v>4493</v>
      </c>
      <c r="E1536" t="s">
        <v>1189</v>
      </c>
      <c r="F1536">
        <v>90</v>
      </c>
      <c r="G1536" t="s">
        <v>4512</v>
      </c>
      <c r="H1536" t="s">
        <v>5691</v>
      </c>
      <c r="I1536" s="10">
        <v>39865</v>
      </c>
      <c r="J1536">
        <v>10</v>
      </c>
      <c r="K1536" t="s">
        <v>1696</v>
      </c>
    </row>
    <row r="1537" spans="1:11" x14ac:dyDescent="0.3">
      <c r="A1537">
        <v>1536</v>
      </c>
      <c r="B1537" t="s">
        <v>5692</v>
      </c>
      <c r="C1537" t="s">
        <v>5693</v>
      </c>
      <c r="D1537" t="s">
        <v>4493</v>
      </c>
      <c r="E1537" t="s">
        <v>1189</v>
      </c>
      <c r="F1537">
        <v>90</v>
      </c>
      <c r="G1537" t="s">
        <v>5694</v>
      </c>
      <c r="H1537" t="s">
        <v>995</v>
      </c>
      <c r="I1537" s="10">
        <v>40349</v>
      </c>
      <c r="J1537">
        <v>68</v>
      </c>
      <c r="K1537" t="s">
        <v>1772</v>
      </c>
    </row>
    <row r="1538" spans="1:11" x14ac:dyDescent="0.3">
      <c r="A1538">
        <v>1537</v>
      </c>
      <c r="B1538" t="s">
        <v>5695</v>
      </c>
      <c r="C1538" t="s">
        <v>5696</v>
      </c>
      <c r="D1538" t="s">
        <v>4493</v>
      </c>
      <c r="E1538" t="s">
        <v>1189</v>
      </c>
      <c r="F1538">
        <v>90</v>
      </c>
      <c r="G1538" t="s">
        <v>5697</v>
      </c>
      <c r="H1538" t="s">
        <v>1645</v>
      </c>
      <c r="I1538" s="10">
        <v>40054</v>
      </c>
      <c r="J1538">
        <v>100</v>
      </c>
      <c r="K1538" t="s">
        <v>1692</v>
      </c>
    </row>
    <row r="1539" spans="1:11" x14ac:dyDescent="0.3">
      <c r="A1539">
        <v>1538</v>
      </c>
      <c r="B1539" t="s">
        <v>5484</v>
      </c>
      <c r="C1539" t="s">
        <v>5544</v>
      </c>
      <c r="D1539" t="s">
        <v>4493</v>
      </c>
      <c r="E1539" t="s">
        <v>1189</v>
      </c>
      <c r="F1539">
        <v>90</v>
      </c>
      <c r="G1539" t="s">
        <v>5698</v>
      </c>
      <c r="H1539" t="s">
        <v>260</v>
      </c>
      <c r="I1539" s="10">
        <v>39834</v>
      </c>
      <c r="J1539">
        <v>52</v>
      </c>
      <c r="K1539" t="s">
        <v>1772</v>
      </c>
    </row>
    <row r="1540" spans="1:11" x14ac:dyDescent="0.3">
      <c r="A1540">
        <v>1539</v>
      </c>
      <c r="B1540" t="s">
        <v>5205</v>
      </c>
      <c r="C1540" t="s">
        <v>5699</v>
      </c>
      <c r="D1540" t="s">
        <v>4493</v>
      </c>
      <c r="E1540" t="s">
        <v>1189</v>
      </c>
      <c r="F1540">
        <v>30</v>
      </c>
      <c r="G1540" t="s">
        <v>5700</v>
      </c>
      <c r="H1540" t="s">
        <v>1430</v>
      </c>
      <c r="I1540" s="10">
        <v>40200</v>
      </c>
      <c r="J1540">
        <v>46</v>
      </c>
      <c r="K1540" t="s">
        <v>1673</v>
      </c>
    </row>
    <row r="1541" spans="1:11" x14ac:dyDescent="0.3">
      <c r="A1541">
        <v>1540</v>
      </c>
      <c r="B1541" t="s">
        <v>5701</v>
      </c>
      <c r="C1541" t="s">
        <v>5702</v>
      </c>
      <c r="D1541" t="s">
        <v>1946</v>
      </c>
      <c r="E1541" t="s">
        <v>1189</v>
      </c>
      <c r="F1541">
        <v>60</v>
      </c>
      <c r="G1541" t="s">
        <v>5703</v>
      </c>
      <c r="H1541" t="s">
        <v>5494</v>
      </c>
      <c r="I1541" s="10">
        <v>39627</v>
      </c>
      <c r="J1541">
        <v>91</v>
      </c>
      <c r="K1541" t="s">
        <v>1007</v>
      </c>
    </row>
    <row r="1542" spans="1:11" x14ac:dyDescent="0.3">
      <c r="A1542">
        <v>1541</v>
      </c>
      <c r="B1542" t="s">
        <v>5484</v>
      </c>
      <c r="C1542" t="s">
        <v>5704</v>
      </c>
      <c r="D1542" t="s">
        <v>4493</v>
      </c>
      <c r="E1542" t="s">
        <v>1189</v>
      </c>
      <c r="F1542">
        <v>90</v>
      </c>
      <c r="G1542" t="s">
        <v>5705</v>
      </c>
      <c r="H1542" t="s">
        <v>1182</v>
      </c>
      <c r="I1542" s="10">
        <v>40001</v>
      </c>
      <c r="J1542">
        <v>47</v>
      </c>
      <c r="K1542" t="s">
        <v>1700</v>
      </c>
    </row>
    <row r="1543" spans="1:11" x14ac:dyDescent="0.3">
      <c r="A1543">
        <v>1542</v>
      </c>
      <c r="B1543" t="s">
        <v>4375</v>
      </c>
      <c r="C1543" t="s">
        <v>5706</v>
      </c>
      <c r="D1543" t="s">
        <v>4493</v>
      </c>
      <c r="E1543" t="s">
        <v>1189</v>
      </c>
      <c r="F1543">
        <v>30</v>
      </c>
      <c r="G1543" t="s">
        <v>5707</v>
      </c>
      <c r="H1543" t="s">
        <v>5708</v>
      </c>
      <c r="I1543" s="10">
        <v>39727</v>
      </c>
      <c r="J1543">
        <v>54</v>
      </c>
      <c r="K1543" t="s">
        <v>1673</v>
      </c>
    </row>
    <row r="1544" spans="1:11" x14ac:dyDescent="0.3">
      <c r="A1544">
        <v>1543</v>
      </c>
      <c r="B1544" t="s">
        <v>5709</v>
      </c>
      <c r="C1544" t="s">
        <v>3389</v>
      </c>
      <c r="D1544" t="s">
        <v>4493</v>
      </c>
      <c r="E1544" t="s">
        <v>1189</v>
      </c>
      <c r="F1544">
        <v>30</v>
      </c>
      <c r="G1544" t="s">
        <v>5710</v>
      </c>
      <c r="H1544" t="s">
        <v>663</v>
      </c>
      <c r="I1544" s="10">
        <v>40214</v>
      </c>
      <c r="J1544">
        <v>15</v>
      </c>
      <c r="K1544" t="s">
        <v>851</v>
      </c>
    </row>
    <row r="1545" spans="1:11" x14ac:dyDescent="0.3">
      <c r="A1545">
        <v>1544</v>
      </c>
      <c r="B1545" t="s">
        <v>4345</v>
      </c>
      <c r="C1545" t="s">
        <v>5711</v>
      </c>
      <c r="D1545" t="s">
        <v>4493</v>
      </c>
      <c r="E1545" t="s">
        <v>1189</v>
      </c>
      <c r="F1545">
        <v>60</v>
      </c>
      <c r="G1545" t="s">
        <v>5712</v>
      </c>
      <c r="H1545" t="s">
        <v>531</v>
      </c>
      <c r="I1545" s="10">
        <v>40223</v>
      </c>
      <c r="J1545">
        <v>86</v>
      </c>
      <c r="K1545" t="s">
        <v>1772</v>
      </c>
    </row>
    <row r="1546" spans="1:11" x14ac:dyDescent="0.3">
      <c r="A1546">
        <v>1545</v>
      </c>
      <c r="B1546" t="s">
        <v>4777</v>
      </c>
      <c r="C1546" t="s">
        <v>3258</v>
      </c>
      <c r="D1546" t="s">
        <v>4493</v>
      </c>
      <c r="E1546" t="s">
        <v>1189</v>
      </c>
      <c r="F1546">
        <v>30</v>
      </c>
      <c r="G1546" t="s">
        <v>5713</v>
      </c>
      <c r="H1546" t="s">
        <v>563</v>
      </c>
      <c r="I1546" s="10">
        <v>39966</v>
      </c>
      <c r="J1546">
        <v>9</v>
      </c>
      <c r="K1546" t="s">
        <v>1700</v>
      </c>
    </row>
    <row r="1547" spans="1:11" x14ac:dyDescent="0.3">
      <c r="A1547">
        <v>1546</v>
      </c>
      <c r="B1547" t="s">
        <v>5238</v>
      </c>
      <c r="C1547" t="s">
        <v>3204</v>
      </c>
      <c r="D1547" t="s">
        <v>4493</v>
      </c>
      <c r="E1547" t="s">
        <v>4651</v>
      </c>
      <c r="F1547">
        <v>90</v>
      </c>
      <c r="G1547" t="s">
        <v>5714</v>
      </c>
      <c r="H1547" t="s">
        <v>452</v>
      </c>
      <c r="I1547" s="10">
        <v>39841</v>
      </c>
      <c r="J1547">
        <v>4</v>
      </c>
      <c r="K1547" t="s">
        <v>1677</v>
      </c>
    </row>
    <row r="1548" spans="1:11" x14ac:dyDescent="0.3">
      <c r="A1548">
        <v>1547</v>
      </c>
      <c r="B1548" t="s">
        <v>5441</v>
      </c>
      <c r="C1548" t="s">
        <v>2047</v>
      </c>
      <c r="D1548" t="s">
        <v>4493</v>
      </c>
      <c r="E1548" t="s">
        <v>1189</v>
      </c>
      <c r="F1548">
        <v>60</v>
      </c>
      <c r="G1548" t="s">
        <v>5715</v>
      </c>
      <c r="H1548" t="s">
        <v>1603</v>
      </c>
      <c r="I1548" s="10">
        <v>39818</v>
      </c>
      <c r="J1548">
        <v>92</v>
      </c>
      <c r="K1548" t="s">
        <v>1700</v>
      </c>
    </row>
    <row r="1549" spans="1:11" x14ac:dyDescent="0.3">
      <c r="A1549">
        <v>1548</v>
      </c>
      <c r="B1549" t="s">
        <v>1899</v>
      </c>
      <c r="C1549" t="s">
        <v>2567</v>
      </c>
      <c r="D1549" t="s">
        <v>4493</v>
      </c>
      <c r="E1549" t="s">
        <v>1189</v>
      </c>
      <c r="F1549">
        <v>30</v>
      </c>
      <c r="G1549" t="s">
        <v>5716</v>
      </c>
      <c r="H1549" t="s">
        <v>653</v>
      </c>
      <c r="I1549" s="10">
        <v>40238</v>
      </c>
      <c r="J1549">
        <v>23</v>
      </c>
      <c r="K1549" t="s">
        <v>1673</v>
      </c>
    </row>
    <row r="1550" spans="1:11" x14ac:dyDescent="0.3">
      <c r="A1550">
        <v>1549</v>
      </c>
      <c r="B1550" t="s">
        <v>5717</v>
      </c>
      <c r="C1550" t="s">
        <v>5718</v>
      </c>
      <c r="D1550" t="s">
        <v>4493</v>
      </c>
      <c r="E1550" t="s">
        <v>1189</v>
      </c>
      <c r="F1550">
        <v>60</v>
      </c>
      <c r="G1550" t="s">
        <v>5719</v>
      </c>
      <c r="H1550" t="s">
        <v>45</v>
      </c>
      <c r="I1550" s="10">
        <v>39627</v>
      </c>
      <c r="J1550">
        <v>24</v>
      </c>
      <c r="K1550" t="s">
        <v>1772</v>
      </c>
    </row>
    <row r="1551" spans="1:11" x14ac:dyDescent="0.3">
      <c r="A1551">
        <v>1550</v>
      </c>
      <c r="B1551" t="s">
        <v>5720</v>
      </c>
      <c r="C1551" t="s">
        <v>5721</v>
      </c>
      <c r="D1551" t="s">
        <v>4493</v>
      </c>
      <c r="E1551" t="s">
        <v>1189</v>
      </c>
      <c r="F1551">
        <v>60</v>
      </c>
      <c r="G1551" t="s">
        <v>5722</v>
      </c>
      <c r="H1551" t="s">
        <v>2222</v>
      </c>
      <c r="I1551" s="10">
        <v>39620</v>
      </c>
      <c r="J1551">
        <v>3</v>
      </c>
      <c r="K1551" t="s">
        <v>1673</v>
      </c>
    </row>
    <row r="1552" spans="1:11" x14ac:dyDescent="0.3">
      <c r="A1552">
        <v>1551</v>
      </c>
      <c r="B1552" t="s">
        <v>5723</v>
      </c>
      <c r="C1552" t="s">
        <v>5052</v>
      </c>
      <c r="D1552" t="s">
        <v>4493</v>
      </c>
      <c r="E1552" t="s">
        <v>1189</v>
      </c>
      <c r="F1552">
        <v>90</v>
      </c>
      <c r="G1552" t="s">
        <v>5724</v>
      </c>
      <c r="H1552" t="s">
        <v>263</v>
      </c>
      <c r="I1552" s="10">
        <v>39967</v>
      </c>
      <c r="J1552">
        <v>65</v>
      </c>
      <c r="K1552" t="s">
        <v>851</v>
      </c>
    </row>
    <row r="1553" spans="1:11" x14ac:dyDescent="0.3">
      <c r="A1553">
        <v>1552</v>
      </c>
      <c r="B1553" t="s">
        <v>3968</v>
      </c>
      <c r="C1553" t="s">
        <v>1940</v>
      </c>
      <c r="D1553" t="s">
        <v>4493</v>
      </c>
      <c r="E1553" t="s">
        <v>1189</v>
      </c>
      <c r="F1553">
        <v>90</v>
      </c>
      <c r="G1553" t="s">
        <v>5725</v>
      </c>
      <c r="H1553" t="s">
        <v>130</v>
      </c>
      <c r="I1553" s="10">
        <v>39775</v>
      </c>
      <c r="J1553">
        <v>23</v>
      </c>
      <c r="K1553" t="s">
        <v>851</v>
      </c>
    </row>
    <row r="1554" spans="1:11" x14ac:dyDescent="0.3">
      <c r="A1554">
        <v>1553</v>
      </c>
      <c r="B1554" t="s">
        <v>5216</v>
      </c>
      <c r="C1554" t="s">
        <v>5726</v>
      </c>
      <c r="D1554" t="s">
        <v>4493</v>
      </c>
      <c r="E1554" t="s">
        <v>1189</v>
      </c>
      <c r="F1554">
        <v>30</v>
      </c>
      <c r="G1554" t="s">
        <v>5727</v>
      </c>
      <c r="H1554" t="s">
        <v>5691</v>
      </c>
      <c r="I1554" s="10">
        <v>40534</v>
      </c>
      <c r="J1554">
        <v>18</v>
      </c>
      <c r="K1554" t="s">
        <v>1692</v>
      </c>
    </row>
    <row r="1555" spans="1:11" x14ac:dyDescent="0.3">
      <c r="A1555">
        <v>1554</v>
      </c>
      <c r="B1555" t="s">
        <v>4974</v>
      </c>
      <c r="C1555" t="s">
        <v>4922</v>
      </c>
      <c r="D1555" t="s">
        <v>4493</v>
      </c>
      <c r="E1555" t="s">
        <v>1189</v>
      </c>
      <c r="F1555">
        <v>60</v>
      </c>
      <c r="G1555" t="s">
        <v>5728</v>
      </c>
      <c r="H1555" t="s">
        <v>5512</v>
      </c>
      <c r="I1555" s="10">
        <v>40239</v>
      </c>
      <c r="J1555">
        <v>79</v>
      </c>
      <c r="K1555" t="s">
        <v>1772</v>
      </c>
    </row>
    <row r="1556" spans="1:11" x14ac:dyDescent="0.3">
      <c r="A1556">
        <v>1555</v>
      </c>
      <c r="B1556" t="s">
        <v>5729</v>
      </c>
      <c r="C1556" t="s">
        <v>4641</v>
      </c>
      <c r="D1556" t="s">
        <v>4493</v>
      </c>
      <c r="E1556" t="s">
        <v>1189</v>
      </c>
      <c r="F1556">
        <v>60</v>
      </c>
      <c r="G1556" t="s">
        <v>5730</v>
      </c>
      <c r="H1556" t="s">
        <v>304</v>
      </c>
      <c r="I1556" s="10">
        <v>39924</v>
      </c>
      <c r="J1556">
        <v>85</v>
      </c>
      <c r="K1556" t="s">
        <v>1007</v>
      </c>
    </row>
    <row r="1557" spans="1:11" x14ac:dyDescent="0.3">
      <c r="A1557">
        <v>1556</v>
      </c>
      <c r="B1557" t="s">
        <v>3855</v>
      </c>
      <c r="C1557" t="s">
        <v>2015</v>
      </c>
      <c r="D1557" t="s">
        <v>4493</v>
      </c>
      <c r="E1557" t="s">
        <v>1189</v>
      </c>
      <c r="F1557">
        <v>90</v>
      </c>
      <c r="G1557" t="s">
        <v>3428</v>
      </c>
      <c r="H1557" t="s">
        <v>5267</v>
      </c>
      <c r="I1557" s="10">
        <v>40395</v>
      </c>
      <c r="J1557">
        <v>10</v>
      </c>
      <c r="K1557" t="s">
        <v>1696</v>
      </c>
    </row>
    <row r="1558" spans="1:11" x14ac:dyDescent="0.3">
      <c r="A1558">
        <v>1557</v>
      </c>
      <c r="B1558" t="s">
        <v>4694</v>
      </c>
      <c r="C1558" t="s">
        <v>4343</v>
      </c>
      <c r="D1558" t="s">
        <v>4493</v>
      </c>
      <c r="E1558" t="s">
        <v>1189</v>
      </c>
      <c r="F1558">
        <v>60</v>
      </c>
      <c r="G1558" t="s">
        <v>5731</v>
      </c>
      <c r="H1558" t="s">
        <v>364</v>
      </c>
      <c r="I1558" s="10">
        <v>40071</v>
      </c>
      <c r="J1558">
        <v>58</v>
      </c>
      <c r="K1558" t="s">
        <v>1707</v>
      </c>
    </row>
    <row r="1559" spans="1:11" x14ac:dyDescent="0.3">
      <c r="A1559">
        <v>1558</v>
      </c>
      <c r="B1559" t="s">
        <v>5732</v>
      </c>
      <c r="C1559" t="s">
        <v>5733</v>
      </c>
      <c r="D1559" t="s">
        <v>4493</v>
      </c>
      <c r="E1559" t="s">
        <v>1189</v>
      </c>
      <c r="F1559">
        <v>90</v>
      </c>
      <c r="G1559" t="s">
        <v>5734</v>
      </c>
      <c r="H1559" t="s">
        <v>1796</v>
      </c>
      <c r="I1559" s="10">
        <v>39670</v>
      </c>
      <c r="J1559">
        <v>39</v>
      </c>
      <c r="K1559" t="s">
        <v>1700</v>
      </c>
    </row>
    <row r="1560" spans="1:11" x14ac:dyDescent="0.3">
      <c r="A1560">
        <v>1559</v>
      </c>
      <c r="B1560" t="s">
        <v>3150</v>
      </c>
      <c r="C1560" t="s">
        <v>1664</v>
      </c>
      <c r="D1560" t="s">
        <v>4493</v>
      </c>
      <c r="E1560" t="s">
        <v>1189</v>
      </c>
      <c r="F1560">
        <v>30</v>
      </c>
      <c r="G1560" t="s">
        <v>5735</v>
      </c>
      <c r="H1560" t="s">
        <v>28</v>
      </c>
      <c r="I1560" s="10">
        <v>39993</v>
      </c>
      <c r="J1560">
        <v>22</v>
      </c>
      <c r="K1560" t="s">
        <v>1721</v>
      </c>
    </row>
    <row r="1561" spans="1:11" x14ac:dyDescent="0.3">
      <c r="A1561">
        <v>1560</v>
      </c>
      <c r="B1561" t="s">
        <v>5736</v>
      </c>
      <c r="C1561" t="s">
        <v>5737</v>
      </c>
      <c r="D1561" t="s">
        <v>4493</v>
      </c>
      <c r="E1561" t="s">
        <v>1189</v>
      </c>
      <c r="F1561">
        <v>60</v>
      </c>
      <c r="G1561" t="s">
        <v>5738</v>
      </c>
      <c r="H1561" t="s">
        <v>1408</v>
      </c>
      <c r="I1561" s="10">
        <v>40181</v>
      </c>
      <c r="J1561">
        <v>57</v>
      </c>
      <c r="K1561" t="s">
        <v>1007</v>
      </c>
    </row>
    <row r="1562" spans="1:11" x14ac:dyDescent="0.3">
      <c r="A1562">
        <v>1561</v>
      </c>
      <c r="B1562" t="s">
        <v>5739</v>
      </c>
      <c r="C1562" t="s">
        <v>3168</v>
      </c>
      <c r="D1562" t="s">
        <v>4493</v>
      </c>
      <c r="E1562" t="s">
        <v>1189</v>
      </c>
      <c r="F1562">
        <v>60</v>
      </c>
      <c r="G1562" t="s">
        <v>5740</v>
      </c>
      <c r="H1562" t="s">
        <v>5741</v>
      </c>
      <c r="I1562" s="10">
        <v>39683</v>
      </c>
      <c r="J1562">
        <v>97</v>
      </c>
      <c r="K1562" t="s">
        <v>1700</v>
      </c>
    </row>
    <row r="1563" spans="1:11" x14ac:dyDescent="0.3">
      <c r="A1563">
        <v>1562</v>
      </c>
      <c r="B1563" t="s">
        <v>3529</v>
      </c>
      <c r="C1563" t="s">
        <v>2508</v>
      </c>
      <c r="D1563" t="s">
        <v>4493</v>
      </c>
      <c r="E1563" t="s">
        <v>1189</v>
      </c>
      <c r="F1563">
        <v>90</v>
      </c>
      <c r="G1563" t="s">
        <v>5742</v>
      </c>
      <c r="H1563" t="s">
        <v>5043</v>
      </c>
      <c r="I1563" s="10">
        <v>39807</v>
      </c>
      <c r="J1563">
        <v>14</v>
      </c>
      <c r="K1563" t="s">
        <v>851</v>
      </c>
    </row>
    <row r="1564" spans="1:11" x14ac:dyDescent="0.3">
      <c r="A1564">
        <v>1563</v>
      </c>
      <c r="B1564" t="s">
        <v>4532</v>
      </c>
      <c r="C1564" t="s">
        <v>5743</v>
      </c>
      <c r="D1564" t="s">
        <v>4493</v>
      </c>
      <c r="E1564" t="s">
        <v>1189</v>
      </c>
      <c r="F1564">
        <v>60</v>
      </c>
      <c r="G1564" t="s">
        <v>5744</v>
      </c>
      <c r="H1564" t="s">
        <v>742</v>
      </c>
      <c r="I1564" s="10">
        <v>39881</v>
      </c>
      <c r="J1564">
        <v>2</v>
      </c>
      <c r="K1564" t="s">
        <v>851</v>
      </c>
    </row>
    <row r="1565" spans="1:11" x14ac:dyDescent="0.3">
      <c r="A1565">
        <v>1564</v>
      </c>
      <c r="B1565" t="s">
        <v>5745</v>
      </c>
      <c r="C1565" t="s">
        <v>5746</v>
      </c>
      <c r="D1565" t="s">
        <v>4493</v>
      </c>
      <c r="E1565" t="s">
        <v>1189</v>
      </c>
      <c r="F1565">
        <v>30</v>
      </c>
      <c r="G1565" t="s">
        <v>5747</v>
      </c>
      <c r="H1565" t="s">
        <v>991</v>
      </c>
      <c r="I1565" s="10">
        <v>39769</v>
      </c>
      <c r="J1565">
        <v>42</v>
      </c>
      <c r="K1565" t="s">
        <v>1721</v>
      </c>
    </row>
    <row r="1566" spans="1:11" x14ac:dyDescent="0.3">
      <c r="A1566">
        <v>1565</v>
      </c>
      <c r="B1566" t="s">
        <v>5748</v>
      </c>
      <c r="C1566" t="s">
        <v>4190</v>
      </c>
      <c r="D1566" t="s">
        <v>4493</v>
      </c>
      <c r="E1566" t="s">
        <v>1189</v>
      </c>
      <c r="F1566">
        <v>60</v>
      </c>
      <c r="G1566" t="s">
        <v>5749</v>
      </c>
      <c r="H1566" t="s">
        <v>1108</v>
      </c>
      <c r="I1566" s="10">
        <v>39941</v>
      </c>
      <c r="J1566">
        <v>31</v>
      </c>
      <c r="K1566" t="s">
        <v>1772</v>
      </c>
    </row>
    <row r="1567" spans="1:11" x14ac:dyDescent="0.3">
      <c r="A1567">
        <v>1566</v>
      </c>
      <c r="B1567" t="s">
        <v>5750</v>
      </c>
      <c r="C1567" t="s">
        <v>5751</v>
      </c>
      <c r="D1567" t="s">
        <v>4493</v>
      </c>
      <c r="E1567" t="s">
        <v>1189</v>
      </c>
      <c r="F1567">
        <v>90</v>
      </c>
      <c r="G1567" t="s">
        <v>5752</v>
      </c>
      <c r="H1567" t="s">
        <v>470</v>
      </c>
      <c r="I1567" s="10">
        <v>40438</v>
      </c>
      <c r="J1567">
        <v>11</v>
      </c>
      <c r="K1567" t="s">
        <v>1772</v>
      </c>
    </row>
    <row r="1568" spans="1:11" x14ac:dyDescent="0.3">
      <c r="A1568">
        <v>1567</v>
      </c>
      <c r="B1568" t="s">
        <v>4870</v>
      </c>
      <c r="C1568" t="s">
        <v>5753</v>
      </c>
      <c r="D1568" t="s">
        <v>4493</v>
      </c>
      <c r="E1568" t="s">
        <v>1189</v>
      </c>
      <c r="F1568">
        <v>30</v>
      </c>
      <c r="G1568" t="s">
        <v>5754</v>
      </c>
      <c r="H1568" t="s">
        <v>489</v>
      </c>
      <c r="I1568" s="10">
        <v>40339</v>
      </c>
      <c r="J1568">
        <v>71</v>
      </c>
      <c r="K1568" t="s">
        <v>1772</v>
      </c>
    </row>
    <row r="1569" spans="1:11" x14ac:dyDescent="0.3">
      <c r="A1569">
        <v>1568</v>
      </c>
      <c r="B1569" t="s">
        <v>5755</v>
      </c>
      <c r="C1569" t="s">
        <v>5641</v>
      </c>
      <c r="D1569" t="s">
        <v>4493</v>
      </c>
      <c r="E1569" t="s">
        <v>1189</v>
      </c>
      <c r="F1569">
        <v>90</v>
      </c>
      <c r="G1569" t="s">
        <v>5756</v>
      </c>
      <c r="H1569" t="s">
        <v>5267</v>
      </c>
      <c r="I1569" s="10">
        <v>39605</v>
      </c>
      <c r="J1569">
        <v>91</v>
      </c>
      <c r="K1569" t="s">
        <v>1696</v>
      </c>
    </row>
    <row r="1570" spans="1:11" x14ac:dyDescent="0.3">
      <c r="A1570">
        <v>1569</v>
      </c>
      <c r="B1570" t="s">
        <v>5757</v>
      </c>
      <c r="C1570" t="s">
        <v>2996</v>
      </c>
      <c r="D1570" t="s">
        <v>4493</v>
      </c>
      <c r="E1570" t="s">
        <v>1189</v>
      </c>
      <c r="F1570">
        <v>60</v>
      </c>
      <c r="G1570" t="s">
        <v>5758</v>
      </c>
      <c r="H1570" t="s">
        <v>197</v>
      </c>
      <c r="I1570" s="10">
        <v>39994</v>
      </c>
      <c r="J1570">
        <v>40</v>
      </c>
      <c r="K1570" t="s">
        <v>851</v>
      </c>
    </row>
    <row r="1571" spans="1:11" x14ac:dyDescent="0.3">
      <c r="A1571">
        <v>1570</v>
      </c>
      <c r="B1571" t="s">
        <v>5759</v>
      </c>
      <c r="C1571" t="s">
        <v>3156</v>
      </c>
      <c r="D1571" t="s">
        <v>4493</v>
      </c>
      <c r="E1571" t="s">
        <v>1189</v>
      </c>
      <c r="F1571">
        <v>60</v>
      </c>
      <c r="G1571" t="s">
        <v>5760</v>
      </c>
      <c r="H1571" t="s">
        <v>1613</v>
      </c>
      <c r="I1571" s="10">
        <v>39792</v>
      </c>
      <c r="J1571">
        <v>65</v>
      </c>
      <c r="K1571" t="s">
        <v>1700</v>
      </c>
    </row>
    <row r="1572" spans="1:11" x14ac:dyDescent="0.3">
      <c r="A1572">
        <v>1571</v>
      </c>
      <c r="B1572" t="s">
        <v>5308</v>
      </c>
      <c r="C1572" t="s">
        <v>2044</v>
      </c>
      <c r="D1572" t="s">
        <v>4493</v>
      </c>
      <c r="E1572" t="s">
        <v>1189</v>
      </c>
      <c r="F1572">
        <v>60</v>
      </c>
      <c r="G1572" t="s">
        <v>5761</v>
      </c>
      <c r="H1572" t="s">
        <v>1407</v>
      </c>
      <c r="I1572" s="10">
        <v>40422</v>
      </c>
      <c r="J1572">
        <v>39</v>
      </c>
      <c r="K1572" t="s">
        <v>1677</v>
      </c>
    </row>
    <row r="1573" spans="1:11" x14ac:dyDescent="0.3">
      <c r="A1573">
        <v>1572</v>
      </c>
      <c r="B1573" t="s">
        <v>5762</v>
      </c>
      <c r="C1573" t="s">
        <v>5763</v>
      </c>
      <c r="D1573" t="s">
        <v>4493</v>
      </c>
      <c r="E1573" t="s">
        <v>1189</v>
      </c>
      <c r="F1573">
        <v>90</v>
      </c>
      <c r="G1573" t="s">
        <v>5764</v>
      </c>
      <c r="H1573" t="s">
        <v>671</v>
      </c>
      <c r="I1573" s="10">
        <v>40496</v>
      </c>
      <c r="J1573">
        <v>36</v>
      </c>
      <c r="K1573" t="s">
        <v>1707</v>
      </c>
    </row>
    <row r="1574" spans="1:11" x14ac:dyDescent="0.3">
      <c r="A1574">
        <v>1573</v>
      </c>
      <c r="B1574" t="s">
        <v>5765</v>
      </c>
      <c r="C1574" t="s">
        <v>3217</v>
      </c>
      <c r="D1574" t="s">
        <v>4493</v>
      </c>
      <c r="E1574" t="s">
        <v>1189</v>
      </c>
      <c r="F1574">
        <v>60</v>
      </c>
      <c r="G1574" t="s">
        <v>5766</v>
      </c>
      <c r="H1574" t="s">
        <v>4339</v>
      </c>
      <c r="I1574" s="10">
        <v>40311</v>
      </c>
      <c r="J1574">
        <v>47</v>
      </c>
      <c r="K1574" t="s">
        <v>1772</v>
      </c>
    </row>
    <row r="1575" spans="1:11" x14ac:dyDescent="0.3">
      <c r="A1575">
        <v>1574</v>
      </c>
      <c r="B1575" t="s">
        <v>4467</v>
      </c>
      <c r="C1575" t="s">
        <v>3632</v>
      </c>
      <c r="D1575" t="s">
        <v>4493</v>
      </c>
      <c r="E1575" t="s">
        <v>1189</v>
      </c>
      <c r="F1575">
        <v>90</v>
      </c>
      <c r="G1575" t="s">
        <v>5767</v>
      </c>
      <c r="H1575" t="s">
        <v>387</v>
      </c>
      <c r="I1575" s="10">
        <v>39472</v>
      </c>
      <c r="J1575">
        <v>87</v>
      </c>
      <c r="K1575" t="s">
        <v>1707</v>
      </c>
    </row>
    <row r="1576" spans="1:11" x14ac:dyDescent="0.3">
      <c r="A1576">
        <v>1575</v>
      </c>
      <c r="B1576" t="s">
        <v>5768</v>
      </c>
      <c r="C1576" t="s">
        <v>3238</v>
      </c>
      <c r="D1576" t="s">
        <v>4493</v>
      </c>
      <c r="E1576" t="s">
        <v>1189</v>
      </c>
      <c r="F1576">
        <v>60</v>
      </c>
      <c r="G1576" t="s">
        <v>5769</v>
      </c>
      <c r="H1576" t="s">
        <v>1372</v>
      </c>
      <c r="I1576" s="10">
        <v>40230</v>
      </c>
      <c r="J1576">
        <v>28</v>
      </c>
      <c r="K1576" t="s">
        <v>1700</v>
      </c>
    </row>
    <row r="1577" spans="1:11" x14ac:dyDescent="0.3">
      <c r="A1577">
        <v>1576</v>
      </c>
      <c r="B1577" t="s">
        <v>4025</v>
      </c>
      <c r="C1577" t="s">
        <v>2819</v>
      </c>
      <c r="D1577" t="s">
        <v>4493</v>
      </c>
      <c r="E1577" t="s">
        <v>1189</v>
      </c>
      <c r="F1577">
        <v>90</v>
      </c>
      <c r="G1577" t="s">
        <v>5770</v>
      </c>
      <c r="H1577" t="s">
        <v>1211</v>
      </c>
      <c r="I1577" s="10">
        <v>39772</v>
      </c>
      <c r="J1577">
        <v>54</v>
      </c>
      <c r="K1577" t="s">
        <v>1700</v>
      </c>
    </row>
    <row r="1578" spans="1:11" x14ac:dyDescent="0.3">
      <c r="A1578">
        <v>1577</v>
      </c>
      <c r="B1578" t="s">
        <v>5771</v>
      </c>
      <c r="C1578" t="s">
        <v>5772</v>
      </c>
      <c r="D1578" t="s">
        <v>4493</v>
      </c>
      <c r="E1578" t="s">
        <v>1189</v>
      </c>
      <c r="F1578">
        <v>60</v>
      </c>
      <c r="G1578" t="s">
        <v>5773</v>
      </c>
      <c r="H1578" t="s">
        <v>74</v>
      </c>
      <c r="I1578" s="10">
        <v>39939</v>
      </c>
      <c r="J1578">
        <v>64</v>
      </c>
      <c r="K1578" t="s">
        <v>851</v>
      </c>
    </row>
    <row r="1579" spans="1:11" x14ac:dyDescent="0.3">
      <c r="A1579">
        <v>1578</v>
      </c>
      <c r="B1579" t="s">
        <v>5774</v>
      </c>
      <c r="C1579" t="s">
        <v>3382</v>
      </c>
      <c r="D1579" t="s">
        <v>4493</v>
      </c>
      <c r="E1579" t="s">
        <v>1189</v>
      </c>
      <c r="F1579">
        <v>60</v>
      </c>
      <c r="G1579" t="s">
        <v>5775</v>
      </c>
      <c r="H1579" t="s">
        <v>5776</v>
      </c>
      <c r="I1579" s="10">
        <v>39522</v>
      </c>
      <c r="J1579">
        <v>17</v>
      </c>
      <c r="K1579" t="s">
        <v>1700</v>
      </c>
    </row>
    <row r="1580" spans="1:11" x14ac:dyDescent="0.3">
      <c r="A1580">
        <v>1579</v>
      </c>
      <c r="B1580" t="s">
        <v>5777</v>
      </c>
      <c r="C1580" t="s">
        <v>4600</v>
      </c>
      <c r="D1580" t="s">
        <v>4493</v>
      </c>
      <c r="E1580" t="s">
        <v>1189</v>
      </c>
      <c r="F1580">
        <v>60</v>
      </c>
      <c r="G1580" t="s">
        <v>5778</v>
      </c>
      <c r="H1580" t="s">
        <v>241</v>
      </c>
      <c r="I1580" s="10">
        <v>40360</v>
      </c>
      <c r="J1580">
        <v>23</v>
      </c>
      <c r="K1580" t="s">
        <v>1707</v>
      </c>
    </row>
    <row r="1581" spans="1:11" x14ac:dyDescent="0.3">
      <c r="A1581">
        <v>1580</v>
      </c>
      <c r="B1581" t="s">
        <v>5497</v>
      </c>
      <c r="C1581" t="s">
        <v>3639</v>
      </c>
      <c r="D1581" t="s">
        <v>4493</v>
      </c>
      <c r="E1581" t="s">
        <v>1189</v>
      </c>
      <c r="F1581">
        <v>60</v>
      </c>
      <c r="G1581" t="s">
        <v>5779</v>
      </c>
      <c r="H1581" t="s">
        <v>1108</v>
      </c>
      <c r="I1581" s="10">
        <v>39507</v>
      </c>
      <c r="J1581">
        <v>30</v>
      </c>
      <c r="K1581" t="s">
        <v>1696</v>
      </c>
    </row>
    <row r="1582" spans="1:11" x14ac:dyDescent="0.3">
      <c r="A1582">
        <v>1581</v>
      </c>
      <c r="B1582" t="s">
        <v>5780</v>
      </c>
      <c r="C1582" t="s">
        <v>5516</v>
      </c>
      <c r="D1582" t="s">
        <v>4493</v>
      </c>
      <c r="E1582" t="s">
        <v>1189</v>
      </c>
      <c r="F1582">
        <v>60</v>
      </c>
      <c r="G1582" t="s">
        <v>5781</v>
      </c>
      <c r="H1582" t="s">
        <v>2393</v>
      </c>
      <c r="I1582" s="10">
        <v>40339</v>
      </c>
      <c r="J1582">
        <v>39</v>
      </c>
      <c r="K1582" t="s">
        <v>1673</v>
      </c>
    </row>
    <row r="1583" spans="1:11" x14ac:dyDescent="0.3">
      <c r="A1583">
        <v>1582</v>
      </c>
      <c r="B1583" t="s">
        <v>5782</v>
      </c>
      <c r="C1583" t="s">
        <v>5783</v>
      </c>
      <c r="D1583" t="s">
        <v>4493</v>
      </c>
      <c r="E1583" t="s">
        <v>1189</v>
      </c>
      <c r="F1583">
        <v>90</v>
      </c>
      <c r="G1583" t="s">
        <v>5784</v>
      </c>
      <c r="H1583" t="s">
        <v>330</v>
      </c>
      <c r="I1583" s="10">
        <v>40072</v>
      </c>
      <c r="J1583">
        <v>67</v>
      </c>
      <c r="K1583" t="s">
        <v>1700</v>
      </c>
    </row>
    <row r="1584" spans="1:11" x14ac:dyDescent="0.3">
      <c r="A1584">
        <v>1583</v>
      </c>
      <c r="B1584" t="s">
        <v>5785</v>
      </c>
      <c r="C1584" t="s">
        <v>3297</v>
      </c>
      <c r="D1584" t="s">
        <v>4493</v>
      </c>
      <c r="E1584" t="s">
        <v>1189</v>
      </c>
      <c r="F1584">
        <v>60</v>
      </c>
      <c r="G1584" t="s">
        <v>5786</v>
      </c>
      <c r="H1584" t="s">
        <v>121</v>
      </c>
      <c r="I1584" s="10">
        <v>40261</v>
      </c>
      <c r="J1584">
        <v>27</v>
      </c>
      <c r="K1584" t="s">
        <v>1692</v>
      </c>
    </row>
    <row r="1585" spans="1:11" x14ac:dyDescent="0.3">
      <c r="A1585">
        <v>1584</v>
      </c>
      <c r="B1585" t="s">
        <v>5787</v>
      </c>
      <c r="C1585" t="s">
        <v>2114</v>
      </c>
      <c r="D1585" t="s">
        <v>4493</v>
      </c>
      <c r="E1585" t="s">
        <v>1189</v>
      </c>
      <c r="F1585">
        <v>90</v>
      </c>
      <c r="G1585" t="s">
        <v>5788</v>
      </c>
      <c r="H1585" t="s">
        <v>668</v>
      </c>
      <c r="I1585" s="10">
        <v>40490</v>
      </c>
      <c r="J1585">
        <v>97</v>
      </c>
      <c r="K1585" t="s">
        <v>1007</v>
      </c>
    </row>
    <row r="1586" spans="1:11" x14ac:dyDescent="0.3">
      <c r="A1586">
        <v>1585</v>
      </c>
      <c r="B1586" t="s">
        <v>5206</v>
      </c>
      <c r="C1586" t="s">
        <v>5789</v>
      </c>
      <c r="D1586" t="s">
        <v>4493</v>
      </c>
      <c r="E1586" t="s">
        <v>1189</v>
      </c>
      <c r="F1586">
        <v>60</v>
      </c>
      <c r="G1586" t="s">
        <v>5790</v>
      </c>
      <c r="H1586" t="s">
        <v>233</v>
      </c>
      <c r="I1586" s="10">
        <v>40455</v>
      </c>
      <c r="J1586">
        <v>13</v>
      </c>
      <c r="K1586" t="s">
        <v>1692</v>
      </c>
    </row>
    <row r="1587" spans="1:11" x14ac:dyDescent="0.3">
      <c r="A1587">
        <v>1586</v>
      </c>
      <c r="B1587" t="s">
        <v>3161</v>
      </c>
      <c r="C1587" t="s">
        <v>5608</v>
      </c>
      <c r="D1587" t="s">
        <v>4493</v>
      </c>
      <c r="E1587" t="s">
        <v>1189</v>
      </c>
      <c r="F1587">
        <v>30</v>
      </c>
      <c r="G1587" t="s">
        <v>5791</v>
      </c>
      <c r="H1587" t="s">
        <v>1440</v>
      </c>
      <c r="I1587" s="10">
        <v>39694</v>
      </c>
      <c r="J1587">
        <v>79</v>
      </c>
      <c r="K1587" t="s">
        <v>851</v>
      </c>
    </row>
    <row r="1588" spans="1:11" x14ac:dyDescent="0.3">
      <c r="A1588">
        <v>1587</v>
      </c>
      <c r="B1588" t="s">
        <v>3426</v>
      </c>
      <c r="C1588" t="s">
        <v>5144</v>
      </c>
      <c r="D1588" t="s">
        <v>4493</v>
      </c>
      <c r="E1588" t="s">
        <v>1189</v>
      </c>
      <c r="F1588">
        <v>90</v>
      </c>
      <c r="G1588" t="s">
        <v>5792</v>
      </c>
      <c r="H1588" t="s">
        <v>234</v>
      </c>
      <c r="I1588" s="10">
        <v>39879</v>
      </c>
      <c r="J1588">
        <v>3</v>
      </c>
      <c r="K1588" t="s">
        <v>851</v>
      </c>
    </row>
    <row r="1589" spans="1:11" x14ac:dyDescent="0.3">
      <c r="A1589">
        <v>1588</v>
      </c>
      <c r="B1589" t="s">
        <v>5793</v>
      </c>
      <c r="C1589" t="s">
        <v>3952</v>
      </c>
      <c r="D1589" t="s">
        <v>4493</v>
      </c>
      <c r="E1589" t="s">
        <v>1189</v>
      </c>
      <c r="F1589">
        <v>30</v>
      </c>
      <c r="G1589" t="s">
        <v>5794</v>
      </c>
      <c r="H1589" t="s">
        <v>995</v>
      </c>
      <c r="I1589" s="10">
        <v>39486</v>
      </c>
      <c r="J1589">
        <v>91</v>
      </c>
      <c r="K1589" t="s">
        <v>1707</v>
      </c>
    </row>
    <row r="1590" spans="1:11" x14ac:dyDescent="0.3">
      <c r="A1590">
        <v>1589</v>
      </c>
      <c r="B1590" t="s">
        <v>2557</v>
      </c>
      <c r="C1590" t="s">
        <v>2706</v>
      </c>
      <c r="D1590" t="s">
        <v>4493</v>
      </c>
      <c r="E1590" t="s">
        <v>1189</v>
      </c>
      <c r="F1590">
        <v>90</v>
      </c>
      <c r="G1590" t="s">
        <v>5795</v>
      </c>
      <c r="H1590" t="s">
        <v>721</v>
      </c>
      <c r="I1590" s="10">
        <v>39454</v>
      </c>
      <c r="J1590">
        <v>62</v>
      </c>
      <c r="K1590" t="s">
        <v>1007</v>
      </c>
    </row>
    <row r="1591" spans="1:11" x14ac:dyDescent="0.3">
      <c r="A1591">
        <v>1590</v>
      </c>
      <c r="B1591" t="s">
        <v>4921</v>
      </c>
      <c r="C1591" t="s">
        <v>4288</v>
      </c>
      <c r="D1591" t="s">
        <v>4493</v>
      </c>
      <c r="E1591" t="s">
        <v>1189</v>
      </c>
      <c r="F1591">
        <v>60</v>
      </c>
      <c r="G1591" t="s">
        <v>3098</v>
      </c>
      <c r="H1591" t="s">
        <v>774</v>
      </c>
      <c r="I1591" s="10">
        <v>40334</v>
      </c>
      <c r="J1591">
        <v>71</v>
      </c>
      <c r="K1591" t="s">
        <v>1673</v>
      </c>
    </row>
    <row r="1592" spans="1:11" x14ac:dyDescent="0.3">
      <c r="A1592">
        <v>1591</v>
      </c>
      <c r="B1592" t="s">
        <v>2252</v>
      </c>
      <c r="C1592" t="s">
        <v>5796</v>
      </c>
      <c r="D1592" t="s">
        <v>4493</v>
      </c>
      <c r="E1592" t="s">
        <v>1189</v>
      </c>
      <c r="F1592">
        <v>60</v>
      </c>
      <c r="G1592" t="s">
        <v>5797</v>
      </c>
      <c r="H1592" t="s">
        <v>137</v>
      </c>
      <c r="I1592" s="10">
        <v>40204</v>
      </c>
      <c r="J1592">
        <v>31</v>
      </c>
      <c r="K1592" t="s">
        <v>1700</v>
      </c>
    </row>
    <row r="1593" spans="1:11" x14ac:dyDescent="0.3">
      <c r="A1593">
        <v>1592</v>
      </c>
      <c r="B1593" t="s">
        <v>5798</v>
      </c>
      <c r="C1593" t="s">
        <v>1682</v>
      </c>
      <c r="D1593" t="s">
        <v>4493</v>
      </c>
      <c r="E1593" t="s">
        <v>1189</v>
      </c>
      <c r="F1593">
        <v>30</v>
      </c>
      <c r="G1593" t="s">
        <v>5799</v>
      </c>
      <c r="H1593" t="s">
        <v>1226</v>
      </c>
      <c r="I1593" s="10">
        <v>39647</v>
      </c>
      <c r="J1593">
        <v>98</v>
      </c>
      <c r="K1593" t="s">
        <v>1772</v>
      </c>
    </row>
    <row r="1594" spans="1:11" x14ac:dyDescent="0.3">
      <c r="A1594">
        <v>1593</v>
      </c>
      <c r="B1594" t="s">
        <v>5800</v>
      </c>
      <c r="C1594" t="s">
        <v>2999</v>
      </c>
      <c r="D1594" t="s">
        <v>4493</v>
      </c>
      <c r="E1594" t="s">
        <v>1189</v>
      </c>
      <c r="F1594">
        <v>30</v>
      </c>
      <c r="G1594" t="s">
        <v>5801</v>
      </c>
      <c r="H1594" t="s">
        <v>572</v>
      </c>
      <c r="I1594" s="10">
        <v>39466</v>
      </c>
      <c r="J1594">
        <v>55</v>
      </c>
      <c r="K1594" t="s">
        <v>1772</v>
      </c>
    </row>
    <row r="1595" spans="1:11" x14ac:dyDescent="0.3">
      <c r="A1595">
        <v>1594</v>
      </c>
      <c r="B1595" t="s">
        <v>5802</v>
      </c>
      <c r="C1595" t="s">
        <v>4375</v>
      </c>
      <c r="D1595" t="s">
        <v>4493</v>
      </c>
      <c r="E1595" t="s">
        <v>1189</v>
      </c>
      <c r="F1595">
        <v>60</v>
      </c>
      <c r="G1595" t="s">
        <v>5803</v>
      </c>
      <c r="H1595" t="s">
        <v>184</v>
      </c>
      <c r="I1595" s="10">
        <v>40185</v>
      </c>
      <c r="J1595">
        <v>86</v>
      </c>
      <c r="K1595" t="s">
        <v>1772</v>
      </c>
    </row>
    <row r="1596" spans="1:11" x14ac:dyDescent="0.3">
      <c r="A1596">
        <v>1595</v>
      </c>
      <c r="B1596" t="s">
        <v>5804</v>
      </c>
      <c r="C1596" t="s">
        <v>5805</v>
      </c>
      <c r="D1596" t="s">
        <v>4493</v>
      </c>
      <c r="E1596" t="s">
        <v>1189</v>
      </c>
      <c r="F1596">
        <v>90</v>
      </c>
      <c r="G1596" t="s">
        <v>5806</v>
      </c>
      <c r="H1596" t="s">
        <v>638</v>
      </c>
      <c r="I1596" s="10">
        <v>40533</v>
      </c>
      <c r="J1596">
        <v>53</v>
      </c>
      <c r="K1596" t="s">
        <v>1007</v>
      </c>
    </row>
    <row r="1597" spans="1:11" x14ac:dyDescent="0.3">
      <c r="A1597">
        <v>1596</v>
      </c>
      <c r="B1597" t="s">
        <v>4796</v>
      </c>
      <c r="C1597" t="s">
        <v>5605</v>
      </c>
      <c r="D1597" t="s">
        <v>4493</v>
      </c>
      <c r="E1597" t="s">
        <v>1189</v>
      </c>
      <c r="F1597">
        <v>90</v>
      </c>
      <c r="G1597" t="s">
        <v>5807</v>
      </c>
      <c r="H1597" t="s">
        <v>4560</v>
      </c>
      <c r="I1597" s="10">
        <v>40103</v>
      </c>
      <c r="J1597">
        <v>9</v>
      </c>
      <c r="K1597" t="s">
        <v>1007</v>
      </c>
    </row>
    <row r="1598" spans="1:11" x14ac:dyDescent="0.3">
      <c r="A1598">
        <v>1597</v>
      </c>
      <c r="B1598" t="s">
        <v>5321</v>
      </c>
      <c r="C1598" t="s">
        <v>5688</v>
      </c>
      <c r="D1598" t="s">
        <v>4493</v>
      </c>
      <c r="E1598" t="s">
        <v>1189</v>
      </c>
      <c r="F1598">
        <v>90</v>
      </c>
      <c r="G1598" t="s">
        <v>5808</v>
      </c>
      <c r="H1598" t="s">
        <v>21</v>
      </c>
      <c r="I1598" s="10">
        <v>39555</v>
      </c>
      <c r="J1598">
        <v>96</v>
      </c>
      <c r="K1598" t="s">
        <v>1673</v>
      </c>
    </row>
    <row r="1599" spans="1:11" x14ac:dyDescent="0.3">
      <c r="A1599">
        <v>1598</v>
      </c>
      <c r="B1599" t="s">
        <v>4900</v>
      </c>
      <c r="C1599" t="s">
        <v>5809</v>
      </c>
      <c r="D1599" t="s">
        <v>4493</v>
      </c>
      <c r="E1599" t="s">
        <v>1189</v>
      </c>
      <c r="F1599">
        <v>90</v>
      </c>
      <c r="G1599" t="s">
        <v>5810</v>
      </c>
      <c r="H1599" t="s">
        <v>762</v>
      </c>
      <c r="I1599" s="10">
        <v>39721</v>
      </c>
      <c r="J1599">
        <v>46</v>
      </c>
      <c r="K1599" t="s">
        <v>1677</v>
      </c>
    </row>
    <row r="1600" spans="1:11" x14ac:dyDescent="0.3">
      <c r="A1600">
        <v>1599</v>
      </c>
      <c r="B1600" t="s">
        <v>5811</v>
      </c>
      <c r="C1600" t="s">
        <v>5812</v>
      </c>
      <c r="D1600" t="s">
        <v>4493</v>
      </c>
      <c r="E1600" t="s">
        <v>1189</v>
      </c>
      <c r="F1600">
        <v>60</v>
      </c>
      <c r="G1600" t="s">
        <v>5813</v>
      </c>
      <c r="H1600" t="s">
        <v>356</v>
      </c>
      <c r="I1600" s="10">
        <v>40109</v>
      </c>
      <c r="J1600">
        <v>27</v>
      </c>
      <c r="K1600" t="s">
        <v>1700</v>
      </c>
    </row>
    <row r="1601" spans="1:11" x14ac:dyDescent="0.3">
      <c r="A1601">
        <v>1600</v>
      </c>
      <c r="B1601" t="s">
        <v>5814</v>
      </c>
      <c r="C1601" t="s">
        <v>5815</v>
      </c>
      <c r="D1601" t="s">
        <v>4493</v>
      </c>
      <c r="E1601" t="s">
        <v>1189</v>
      </c>
      <c r="F1601">
        <v>60</v>
      </c>
      <c r="G1601" t="s">
        <v>5816</v>
      </c>
      <c r="H1601" t="s">
        <v>2176</v>
      </c>
      <c r="I1601" s="10">
        <v>39792</v>
      </c>
      <c r="J1601">
        <v>61</v>
      </c>
      <c r="K1601" t="s">
        <v>1007</v>
      </c>
    </row>
    <row r="1602" spans="1:11" x14ac:dyDescent="0.3">
      <c r="A1602">
        <v>1601</v>
      </c>
      <c r="B1602" t="s">
        <v>5311</v>
      </c>
      <c r="C1602" t="s">
        <v>5817</v>
      </c>
      <c r="D1602" t="s">
        <v>4493</v>
      </c>
      <c r="E1602" t="s">
        <v>1189</v>
      </c>
      <c r="F1602">
        <v>30</v>
      </c>
      <c r="G1602" t="s">
        <v>5818</v>
      </c>
      <c r="H1602" t="s">
        <v>373</v>
      </c>
      <c r="I1602" s="10">
        <v>39554</v>
      </c>
      <c r="J1602">
        <v>83</v>
      </c>
      <c r="K1602" t="s">
        <v>851</v>
      </c>
    </row>
    <row r="1603" spans="1:11" x14ac:dyDescent="0.3">
      <c r="A1603">
        <v>1602</v>
      </c>
      <c r="B1603" t="s">
        <v>4121</v>
      </c>
      <c r="C1603" t="s">
        <v>5819</v>
      </c>
      <c r="D1603" t="s">
        <v>4493</v>
      </c>
      <c r="E1603" t="s">
        <v>1189</v>
      </c>
      <c r="F1603">
        <v>90</v>
      </c>
      <c r="G1603" t="s">
        <v>5820</v>
      </c>
      <c r="H1603" t="s">
        <v>37</v>
      </c>
      <c r="I1603" s="10">
        <v>40047</v>
      </c>
      <c r="J1603">
        <v>96</v>
      </c>
      <c r="K1603" t="s">
        <v>1700</v>
      </c>
    </row>
    <row r="1604" spans="1:11" x14ac:dyDescent="0.3">
      <c r="A1604">
        <v>1603</v>
      </c>
      <c r="B1604" t="s">
        <v>5821</v>
      </c>
      <c r="C1604" t="s">
        <v>5763</v>
      </c>
      <c r="D1604" t="s">
        <v>4493</v>
      </c>
      <c r="E1604" t="s">
        <v>5822</v>
      </c>
      <c r="F1604">
        <v>60</v>
      </c>
      <c r="G1604" t="s">
        <v>5823</v>
      </c>
      <c r="H1604" t="s">
        <v>5043</v>
      </c>
      <c r="I1604" s="10">
        <v>39767</v>
      </c>
      <c r="J1604">
        <v>73</v>
      </c>
      <c r="K1604" t="s">
        <v>1673</v>
      </c>
    </row>
    <row r="1605" spans="1:11" x14ac:dyDescent="0.3">
      <c r="A1605">
        <v>1604</v>
      </c>
      <c r="B1605" t="s">
        <v>5824</v>
      </c>
      <c r="C1605" t="s">
        <v>3015</v>
      </c>
      <c r="D1605" t="s">
        <v>4493</v>
      </c>
      <c r="E1605" t="s">
        <v>1189</v>
      </c>
      <c r="F1605">
        <v>60</v>
      </c>
      <c r="G1605" t="s">
        <v>5825</v>
      </c>
      <c r="H1605" t="s">
        <v>1646</v>
      </c>
      <c r="I1605" s="10">
        <v>40206</v>
      </c>
      <c r="J1605">
        <v>97</v>
      </c>
      <c r="K1605" t="s">
        <v>1721</v>
      </c>
    </row>
    <row r="1606" spans="1:11" x14ac:dyDescent="0.3">
      <c r="A1606">
        <v>1605</v>
      </c>
      <c r="B1606" t="s">
        <v>5826</v>
      </c>
      <c r="C1606" t="s">
        <v>5827</v>
      </c>
      <c r="D1606" t="s">
        <v>4493</v>
      </c>
      <c r="E1606" t="s">
        <v>1189</v>
      </c>
      <c r="F1606">
        <v>30</v>
      </c>
      <c r="G1606" t="s">
        <v>5828</v>
      </c>
      <c r="H1606" t="s">
        <v>2733</v>
      </c>
      <c r="I1606" s="10">
        <v>39522</v>
      </c>
      <c r="J1606">
        <v>49</v>
      </c>
      <c r="K1606" t="s">
        <v>1692</v>
      </c>
    </row>
    <row r="1607" spans="1:11" x14ac:dyDescent="0.3">
      <c r="A1607">
        <v>1606</v>
      </c>
      <c r="B1607" t="s">
        <v>4626</v>
      </c>
      <c r="C1607" t="s">
        <v>1959</v>
      </c>
      <c r="D1607" t="s">
        <v>4493</v>
      </c>
      <c r="E1607" t="s">
        <v>1189</v>
      </c>
      <c r="F1607">
        <v>60</v>
      </c>
      <c r="G1607" t="s">
        <v>5829</v>
      </c>
      <c r="H1607" t="s">
        <v>570</v>
      </c>
      <c r="I1607" s="10">
        <v>40164</v>
      </c>
      <c r="J1607">
        <v>62</v>
      </c>
      <c r="K1607" t="s">
        <v>1673</v>
      </c>
    </row>
    <row r="1608" spans="1:11" x14ac:dyDescent="0.3">
      <c r="A1608">
        <v>1607</v>
      </c>
      <c r="B1608" t="s">
        <v>5830</v>
      </c>
      <c r="C1608" t="s">
        <v>5202</v>
      </c>
      <c r="D1608" t="s">
        <v>4493</v>
      </c>
      <c r="E1608" t="s">
        <v>1189</v>
      </c>
      <c r="F1608">
        <v>60</v>
      </c>
      <c r="G1608" t="s">
        <v>5831</v>
      </c>
      <c r="H1608" t="s">
        <v>173</v>
      </c>
      <c r="I1608" s="10">
        <v>40294</v>
      </c>
      <c r="J1608">
        <v>27</v>
      </c>
      <c r="K1608" t="s">
        <v>1007</v>
      </c>
    </row>
    <row r="1609" spans="1:11" x14ac:dyDescent="0.3">
      <c r="A1609">
        <v>1608</v>
      </c>
      <c r="B1609" t="s">
        <v>5832</v>
      </c>
      <c r="C1609" t="s">
        <v>5833</v>
      </c>
      <c r="D1609" t="s">
        <v>4493</v>
      </c>
      <c r="E1609" t="s">
        <v>1189</v>
      </c>
      <c r="F1609">
        <v>60</v>
      </c>
      <c r="G1609" t="s">
        <v>5834</v>
      </c>
      <c r="H1609" t="s">
        <v>5835</v>
      </c>
      <c r="I1609" s="10">
        <v>40457</v>
      </c>
      <c r="J1609">
        <v>12</v>
      </c>
      <c r="K1609" t="s">
        <v>851</v>
      </c>
    </row>
    <row r="1610" spans="1:11" x14ac:dyDescent="0.3">
      <c r="A1610">
        <v>1609</v>
      </c>
      <c r="B1610" t="s">
        <v>4872</v>
      </c>
      <c r="C1610" t="s">
        <v>5836</v>
      </c>
      <c r="D1610" t="s">
        <v>4493</v>
      </c>
      <c r="E1610" t="s">
        <v>1189</v>
      </c>
      <c r="F1610">
        <v>90</v>
      </c>
      <c r="G1610" t="s">
        <v>5837</v>
      </c>
      <c r="H1610" t="s">
        <v>603</v>
      </c>
      <c r="I1610" s="10">
        <v>40286</v>
      </c>
      <c r="J1610">
        <v>17</v>
      </c>
      <c r="K1610" t="s">
        <v>851</v>
      </c>
    </row>
    <row r="1611" spans="1:11" x14ac:dyDescent="0.3">
      <c r="A1611">
        <v>1610</v>
      </c>
      <c r="B1611" t="s">
        <v>5291</v>
      </c>
      <c r="C1611" t="s">
        <v>5838</v>
      </c>
      <c r="D1611" t="s">
        <v>4493</v>
      </c>
      <c r="E1611" t="s">
        <v>1189</v>
      </c>
      <c r="F1611">
        <v>90</v>
      </c>
      <c r="G1611" t="s">
        <v>5839</v>
      </c>
      <c r="H1611" t="s">
        <v>26</v>
      </c>
      <c r="I1611" s="10">
        <v>39706</v>
      </c>
      <c r="J1611">
        <v>93</v>
      </c>
      <c r="K1611" t="s">
        <v>1700</v>
      </c>
    </row>
    <row r="1612" spans="1:11" x14ac:dyDescent="0.3">
      <c r="A1612">
        <v>1611</v>
      </c>
      <c r="B1612" t="s">
        <v>3230</v>
      </c>
      <c r="C1612" t="s">
        <v>2746</v>
      </c>
      <c r="D1612" t="s">
        <v>4493</v>
      </c>
      <c r="E1612" t="s">
        <v>1189</v>
      </c>
      <c r="F1612">
        <v>90</v>
      </c>
      <c r="G1612" t="s">
        <v>5840</v>
      </c>
      <c r="H1612" t="s">
        <v>792</v>
      </c>
      <c r="I1612" s="10">
        <v>39683</v>
      </c>
      <c r="J1612">
        <v>87</v>
      </c>
      <c r="K1612" t="s">
        <v>1772</v>
      </c>
    </row>
    <row r="1613" spans="1:11" x14ac:dyDescent="0.3">
      <c r="A1613">
        <v>1612</v>
      </c>
      <c r="B1613" t="s">
        <v>5841</v>
      </c>
      <c r="C1613" t="s">
        <v>5842</v>
      </c>
      <c r="D1613" t="s">
        <v>4493</v>
      </c>
      <c r="E1613" t="s">
        <v>1189</v>
      </c>
      <c r="F1613">
        <v>60</v>
      </c>
      <c r="G1613" t="s">
        <v>5843</v>
      </c>
      <c r="H1613" t="s">
        <v>400</v>
      </c>
      <c r="I1613" s="10">
        <v>40015</v>
      </c>
      <c r="J1613">
        <v>98</v>
      </c>
      <c r="K1613" t="s">
        <v>851</v>
      </c>
    </row>
    <row r="1614" spans="1:11" x14ac:dyDescent="0.3">
      <c r="A1614">
        <v>1613</v>
      </c>
      <c r="B1614" t="s">
        <v>2217</v>
      </c>
      <c r="C1614" t="s">
        <v>2285</v>
      </c>
      <c r="D1614" t="s">
        <v>4493</v>
      </c>
      <c r="E1614" t="s">
        <v>1189</v>
      </c>
      <c r="F1614">
        <v>90</v>
      </c>
      <c r="G1614" t="s">
        <v>5844</v>
      </c>
      <c r="H1614" t="s">
        <v>5845</v>
      </c>
      <c r="I1614" s="10">
        <v>39609</v>
      </c>
      <c r="J1614">
        <v>50</v>
      </c>
      <c r="K1614" t="s">
        <v>1700</v>
      </c>
    </row>
    <row r="1615" spans="1:11" x14ac:dyDescent="0.3">
      <c r="A1615">
        <v>1614</v>
      </c>
      <c r="B1615" t="s">
        <v>4464</v>
      </c>
      <c r="C1615" t="s">
        <v>4609</v>
      </c>
      <c r="D1615" t="s">
        <v>4493</v>
      </c>
      <c r="E1615" t="s">
        <v>1189</v>
      </c>
      <c r="F1615">
        <v>90</v>
      </c>
      <c r="G1615" t="s">
        <v>5846</v>
      </c>
      <c r="H1615" t="s">
        <v>3442</v>
      </c>
      <c r="I1615" s="10">
        <v>39486</v>
      </c>
      <c r="J1615">
        <v>17</v>
      </c>
      <c r="K1615" t="s">
        <v>851</v>
      </c>
    </row>
    <row r="1616" spans="1:11" x14ac:dyDescent="0.3">
      <c r="A1616">
        <v>1615</v>
      </c>
      <c r="B1616" t="s">
        <v>3664</v>
      </c>
      <c r="C1616" t="s">
        <v>5847</v>
      </c>
      <c r="D1616" t="s">
        <v>4493</v>
      </c>
      <c r="E1616" t="s">
        <v>1189</v>
      </c>
      <c r="F1616">
        <v>90</v>
      </c>
      <c r="G1616" t="s">
        <v>5493</v>
      </c>
      <c r="H1616" t="s">
        <v>630</v>
      </c>
      <c r="I1616" s="10">
        <v>40260</v>
      </c>
      <c r="J1616">
        <v>68</v>
      </c>
      <c r="K1616" t="s">
        <v>1721</v>
      </c>
    </row>
    <row r="1617" spans="1:11" x14ac:dyDescent="0.3">
      <c r="A1617">
        <v>1616</v>
      </c>
      <c r="B1617" t="s">
        <v>5513</v>
      </c>
      <c r="C1617" t="s">
        <v>5654</v>
      </c>
      <c r="D1617" t="s">
        <v>4493</v>
      </c>
      <c r="E1617" t="s">
        <v>1189</v>
      </c>
      <c r="F1617">
        <v>30</v>
      </c>
      <c r="G1617" t="s">
        <v>5848</v>
      </c>
      <c r="H1617" t="s">
        <v>3830</v>
      </c>
      <c r="I1617" s="10">
        <v>40354</v>
      </c>
      <c r="J1617">
        <v>5</v>
      </c>
      <c r="K1617" t="s">
        <v>1677</v>
      </c>
    </row>
    <row r="1618" spans="1:11" x14ac:dyDescent="0.3">
      <c r="A1618">
        <v>1617</v>
      </c>
      <c r="B1618" t="s">
        <v>5849</v>
      </c>
      <c r="C1618" t="s">
        <v>5850</v>
      </c>
      <c r="D1618" t="s">
        <v>4493</v>
      </c>
      <c r="E1618" t="s">
        <v>1189</v>
      </c>
      <c r="F1618">
        <v>90</v>
      </c>
      <c r="G1618" t="s">
        <v>5851</v>
      </c>
      <c r="H1618" t="s">
        <v>5852</v>
      </c>
      <c r="I1618" s="10">
        <v>40407</v>
      </c>
      <c r="J1618">
        <v>98</v>
      </c>
      <c r="K1618" t="s">
        <v>1700</v>
      </c>
    </row>
    <row r="1619" spans="1:11" x14ac:dyDescent="0.3">
      <c r="A1619">
        <v>1618</v>
      </c>
      <c r="B1619" t="s">
        <v>4829</v>
      </c>
      <c r="C1619" t="s">
        <v>3760</v>
      </c>
      <c r="D1619" t="s">
        <v>4493</v>
      </c>
      <c r="E1619" t="s">
        <v>1189</v>
      </c>
      <c r="F1619">
        <v>90</v>
      </c>
      <c r="G1619" t="s">
        <v>5853</v>
      </c>
      <c r="H1619" t="s">
        <v>1086</v>
      </c>
      <c r="I1619" s="10">
        <v>39858</v>
      </c>
      <c r="J1619">
        <v>86</v>
      </c>
      <c r="K1619" t="s">
        <v>1696</v>
      </c>
    </row>
    <row r="1620" spans="1:11" x14ac:dyDescent="0.3">
      <c r="A1620">
        <v>1619</v>
      </c>
      <c r="B1620" t="s">
        <v>5854</v>
      </c>
      <c r="C1620" t="s">
        <v>5855</v>
      </c>
      <c r="D1620" t="s">
        <v>4493</v>
      </c>
      <c r="E1620" t="s">
        <v>1189</v>
      </c>
      <c r="F1620">
        <v>60</v>
      </c>
      <c r="G1620" t="s">
        <v>5856</v>
      </c>
      <c r="H1620" t="s">
        <v>257</v>
      </c>
      <c r="I1620" s="10">
        <v>40464</v>
      </c>
      <c r="J1620">
        <v>47</v>
      </c>
      <c r="K1620" t="s">
        <v>1772</v>
      </c>
    </row>
    <row r="1621" spans="1:11" x14ac:dyDescent="0.3">
      <c r="A1621">
        <v>1620</v>
      </c>
      <c r="B1621" t="s">
        <v>5857</v>
      </c>
      <c r="C1621" t="s">
        <v>5858</v>
      </c>
      <c r="D1621" t="s">
        <v>4493</v>
      </c>
      <c r="E1621" t="s">
        <v>1189</v>
      </c>
      <c r="F1621">
        <v>90</v>
      </c>
      <c r="G1621" t="s">
        <v>5859</v>
      </c>
      <c r="H1621" t="s">
        <v>1438</v>
      </c>
      <c r="I1621" s="10">
        <v>40020</v>
      </c>
      <c r="J1621">
        <v>77</v>
      </c>
      <c r="K1621" t="s">
        <v>1696</v>
      </c>
    </row>
    <row r="1622" spans="1:11" x14ac:dyDescent="0.3">
      <c r="A1622">
        <v>1621</v>
      </c>
      <c r="B1622" t="s">
        <v>5860</v>
      </c>
      <c r="C1622" t="s">
        <v>2325</v>
      </c>
      <c r="D1622" t="s">
        <v>4493</v>
      </c>
      <c r="E1622" t="s">
        <v>1189</v>
      </c>
      <c r="F1622">
        <v>60</v>
      </c>
      <c r="G1622" t="s">
        <v>5861</v>
      </c>
      <c r="H1622" t="s">
        <v>219</v>
      </c>
      <c r="I1622" s="10">
        <v>40342</v>
      </c>
      <c r="J1622">
        <v>55</v>
      </c>
      <c r="K1622" t="s">
        <v>1707</v>
      </c>
    </row>
    <row r="1623" spans="1:11" x14ac:dyDescent="0.3">
      <c r="A1623">
        <v>1622</v>
      </c>
      <c r="B1623" t="s">
        <v>5348</v>
      </c>
      <c r="C1623" t="s">
        <v>5862</v>
      </c>
      <c r="D1623" t="s">
        <v>4493</v>
      </c>
      <c r="E1623" t="s">
        <v>1189</v>
      </c>
      <c r="F1623">
        <v>30</v>
      </c>
      <c r="G1623" t="s">
        <v>5863</v>
      </c>
      <c r="H1623" t="s">
        <v>1507</v>
      </c>
      <c r="I1623" s="10">
        <v>40164</v>
      </c>
      <c r="J1623">
        <v>32</v>
      </c>
      <c r="K1623" t="s">
        <v>1772</v>
      </c>
    </row>
    <row r="1624" spans="1:11" x14ac:dyDescent="0.3">
      <c r="A1624">
        <v>1623</v>
      </c>
      <c r="B1624" t="s">
        <v>5864</v>
      </c>
      <c r="C1624" t="s">
        <v>3279</v>
      </c>
      <c r="D1624" t="s">
        <v>4493</v>
      </c>
      <c r="E1624" t="s">
        <v>1189</v>
      </c>
      <c r="F1624">
        <v>60</v>
      </c>
      <c r="G1624" t="s">
        <v>5865</v>
      </c>
      <c r="H1624" t="s">
        <v>170</v>
      </c>
      <c r="I1624" s="10">
        <v>39779</v>
      </c>
      <c r="J1624">
        <v>14</v>
      </c>
      <c r="K1624" t="s">
        <v>1007</v>
      </c>
    </row>
    <row r="1625" spans="1:11" x14ac:dyDescent="0.3">
      <c r="A1625">
        <v>1624</v>
      </c>
      <c r="B1625" t="s">
        <v>5866</v>
      </c>
      <c r="C1625" t="s">
        <v>5783</v>
      </c>
      <c r="D1625" t="s">
        <v>4493</v>
      </c>
      <c r="E1625" t="s">
        <v>1189</v>
      </c>
      <c r="F1625">
        <v>90</v>
      </c>
      <c r="G1625" t="s">
        <v>5867</v>
      </c>
      <c r="H1625" t="s">
        <v>719</v>
      </c>
      <c r="I1625" s="10">
        <v>39564</v>
      </c>
      <c r="J1625">
        <v>17</v>
      </c>
      <c r="K1625" t="s">
        <v>1700</v>
      </c>
    </row>
    <row r="1626" spans="1:11" x14ac:dyDescent="0.3">
      <c r="A1626">
        <v>1625</v>
      </c>
      <c r="B1626" t="s">
        <v>5216</v>
      </c>
      <c r="C1626" t="s">
        <v>2527</v>
      </c>
      <c r="D1626" t="s">
        <v>4493</v>
      </c>
      <c r="E1626" t="s">
        <v>1189</v>
      </c>
      <c r="F1626">
        <v>90</v>
      </c>
      <c r="G1626" t="s">
        <v>5868</v>
      </c>
      <c r="H1626" t="s">
        <v>5869</v>
      </c>
      <c r="I1626" s="10">
        <v>40034</v>
      </c>
      <c r="J1626">
        <v>97</v>
      </c>
      <c r="K1626" t="s">
        <v>1696</v>
      </c>
    </row>
    <row r="1627" spans="1:11" x14ac:dyDescent="0.3">
      <c r="A1627">
        <v>1626</v>
      </c>
      <c r="B1627" t="s">
        <v>5870</v>
      </c>
      <c r="C1627" t="s">
        <v>5871</v>
      </c>
      <c r="D1627" t="s">
        <v>4493</v>
      </c>
      <c r="E1627" t="s">
        <v>1189</v>
      </c>
      <c r="F1627">
        <v>30</v>
      </c>
      <c r="G1627" t="s">
        <v>5872</v>
      </c>
      <c r="H1627" t="s">
        <v>291</v>
      </c>
      <c r="I1627" s="10">
        <v>40379</v>
      </c>
      <c r="J1627">
        <v>10</v>
      </c>
      <c r="K1627" t="s">
        <v>1007</v>
      </c>
    </row>
    <row r="1628" spans="1:11" x14ac:dyDescent="0.3">
      <c r="A1628">
        <v>1627</v>
      </c>
      <c r="B1628" t="s">
        <v>3378</v>
      </c>
      <c r="C1628" t="s">
        <v>2894</v>
      </c>
      <c r="D1628" t="s">
        <v>4493</v>
      </c>
      <c r="E1628" t="s">
        <v>1189</v>
      </c>
      <c r="F1628">
        <v>60</v>
      </c>
      <c r="G1628" t="s">
        <v>5873</v>
      </c>
      <c r="H1628" t="s">
        <v>1287</v>
      </c>
      <c r="I1628" s="10">
        <v>40377</v>
      </c>
      <c r="J1628">
        <v>25</v>
      </c>
      <c r="K1628" t="s">
        <v>1772</v>
      </c>
    </row>
    <row r="1629" spans="1:11" x14ac:dyDescent="0.3">
      <c r="A1629">
        <v>1628</v>
      </c>
      <c r="B1629" t="s">
        <v>4626</v>
      </c>
      <c r="C1629" t="s">
        <v>5874</v>
      </c>
      <c r="D1629" t="s">
        <v>4493</v>
      </c>
      <c r="E1629" t="s">
        <v>1189</v>
      </c>
      <c r="F1629">
        <v>60</v>
      </c>
      <c r="G1629" t="s">
        <v>5875</v>
      </c>
      <c r="H1629" t="s">
        <v>1614</v>
      </c>
      <c r="I1629" s="10">
        <v>39894</v>
      </c>
      <c r="J1629">
        <v>23</v>
      </c>
      <c r="K1629" t="s">
        <v>1772</v>
      </c>
    </row>
    <row r="1630" spans="1:11" x14ac:dyDescent="0.3">
      <c r="A1630">
        <v>1629</v>
      </c>
      <c r="B1630" t="s">
        <v>5876</v>
      </c>
      <c r="C1630" t="s">
        <v>5877</v>
      </c>
      <c r="D1630" t="s">
        <v>1946</v>
      </c>
      <c r="E1630" t="s">
        <v>1189</v>
      </c>
      <c r="F1630">
        <v>60</v>
      </c>
      <c r="G1630" t="s">
        <v>5878</v>
      </c>
      <c r="H1630" t="s">
        <v>4954</v>
      </c>
      <c r="I1630" s="10">
        <v>40330</v>
      </c>
      <c r="J1630">
        <v>45</v>
      </c>
      <c r="K1630" t="s">
        <v>1772</v>
      </c>
    </row>
    <row r="1631" spans="1:11" x14ac:dyDescent="0.3">
      <c r="A1631">
        <v>1630</v>
      </c>
      <c r="B1631" t="s">
        <v>4708</v>
      </c>
      <c r="C1631" t="s">
        <v>4439</v>
      </c>
      <c r="D1631" t="s">
        <v>4493</v>
      </c>
      <c r="E1631" t="s">
        <v>1189</v>
      </c>
      <c r="F1631">
        <v>30</v>
      </c>
      <c r="G1631" t="s">
        <v>5879</v>
      </c>
      <c r="H1631" t="s">
        <v>1615</v>
      </c>
      <c r="I1631" s="10">
        <v>39471</v>
      </c>
      <c r="J1631">
        <v>53</v>
      </c>
      <c r="K1631" t="s">
        <v>1692</v>
      </c>
    </row>
    <row r="1632" spans="1:11" x14ac:dyDescent="0.3">
      <c r="A1632">
        <v>1631</v>
      </c>
      <c r="B1632" t="s">
        <v>4814</v>
      </c>
      <c r="C1632" t="s">
        <v>5880</v>
      </c>
      <c r="D1632" t="s">
        <v>4493</v>
      </c>
      <c r="E1632" t="s">
        <v>1189</v>
      </c>
      <c r="F1632">
        <v>90</v>
      </c>
      <c r="G1632" t="s">
        <v>5881</v>
      </c>
      <c r="H1632" t="s">
        <v>1652</v>
      </c>
      <c r="I1632" s="10">
        <v>39995</v>
      </c>
      <c r="J1632">
        <v>49</v>
      </c>
      <c r="K1632" t="s">
        <v>1673</v>
      </c>
    </row>
    <row r="1633" spans="1:11" x14ac:dyDescent="0.3">
      <c r="A1633">
        <v>1632</v>
      </c>
      <c r="B1633" t="s">
        <v>5882</v>
      </c>
      <c r="C1633" t="s">
        <v>4502</v>
      </c>
      <c r="D1633" t="s">
        <v>4493</v>
      </c>
      <c r="E1633" t="s">
        <v>1189</v>
      </c>
      <c r="F1633">
        <v>90</v>
      </c>
      <c r="G1633" t="s">
        <v>5883</v>
      </c>
      <c r="H1633" t="s">
        <v>797</v>
      </c>
      <c r="I1633" s="10">
        <v>39538</v>
      </c>
      <c r="J1633">
        <v>50</v>
      </c>
      <c r="K1633" t="s">
        <v>1677</v>
      </c>
    </row>
    <row r="1634" spans="1:11" x14ac:dyDescent="0.3">
      <c r="A1634">
        <v>1633</v>
      </c>
      <c r="B1634" t="s">
        <v>4585</v>
      </c>
      <c r="C1634" t="s">
        <v>2037</v>
      </c>
      <c r="D1634" t="s">
        <v>4493</v>
      </c>
      <c r="E1634" t="s">
        <v>1189</v>
      </c>
      <c r="F1634">
        <v>90</v>
      </c>
      <c r="G1634" t="s">
        <v>5884</v>
      </c>
      <c r="H1634" t="s">
        <v>687</v>
      </c>
      <c r="I1634" s="10">
        <v>39556</v>
      </c>
      <c r="J1634">
        <v>6</v>
      </c>
      <c r="K1634" t="s">
        <v>1673</v>
      </c>
    </row>
    <row r="1635" spans="1:11" x14ac:dyDescent="0.3">
      <c r="A1635">
        <v>1634</v>
      </c>
      <c r="B1635" t="s">
        <v>5171</v>
      </c>
      <c r="C1635" t="s">
        <v>5885</v>
      </c>
      <c r="D1635" t="s">
        <v>4493</v>
      </c>
      <c r="E1635" t="s">
        <v>1189</v>
      </c>
      <c r="F1635">
        <v>90</v>
      </c>
      <c r="G1635" t="s">
        <v>5886</v>
      </c>
      <c r="H1635" t="s">
        <v>5887</v>
      </c>
      <c r="I1635" s="10">
        <v>40324</v>
      </c>
      <c r="J1635">
        <v>22</v>
      </c>
      <c r="K1635" t="s">
        <v>1677</v>
      </c>
    </row>
    <row r="1636" spans="1:11" x14ac:dyDescent="0.3">
      <c r="A1636">
        <v>1635</v>
      </c>
      <c r="B1636" t="s">
        <v>5888</v>
      </c>
      <c r="C1636" t="s">
        <v>2224</v>
      </c>
      <c r="D1636" t="s">
        <v>4493</v>
      </c>
      <c r="E1636" t="s">
        <v>1189</v>
      </c>
      <c r="F1636">
        <v>30</v>
      </c>
      <c r="G1636" t="s">
        <v>5889</v>
      </c>
      <c r="H1636" t="s">
        <v>1634</v>
      </c>
      <c r="I1636" s="10">
        <v>40154</v>
      </c>
      <c r="J1636">
        <v>22</v>
      </c>
      <c r="K1636" t="s">
        <v>1007</v>
      </c>
    </row>
    <row r="1637" spans="1:11" x14ac:dyDescent="0.3">
      <c r="A1637">
        <v>1636</v>
      </c>
      <c r="B1637" t="s">
        <v>2224</v>
      </c>
      <c r="C1637" t="s">
        <v>5890</v>
      </c>
      <c r="D1637" t="s">
        <v>4493</v>
      </c>
      <c r="E1637" t="s">
        <v>1189</v>
      </c>
      <c r="F1637">
        <v>90</v>
      </c>
      <c r="G1637" t="s">
        <v>5891</v>
      </c>
      <c r="H1637" t="s">
        <v>437</v>
      </c>
      <c r="I1637" s="10">
        <v>39579</v>
      </c>
      <c r="J1637">
        <v>52</v>
      </c>
      <c r="K1637" t="s">
        <v>1721</v>
      </c>
    </row>
    <row r="1638" spans="1:11" x14ac:dyDescent="0.3">
      <c r="A1638">
        <v>1637</v>
      </c>
      <c r="B1638" t="s">
        <v>5892</v>
      </c>
      <c r="C1638" t="s">
        <v>5893</v>
      </c>
      <c r="D1638" t="s">
        <v>4493</v>
      </c>
      <c r="E1638" t="s">
        <v>1189</v>
      </c>
      <c r="F1638">
        <v>90</v>
      </c>
      <c r="G1638" t="s">
        <v>5894</v>
      </c>
      <c r="H1638" t="s">
        <v>800</v>
      </c>
      <c r="I1638" s="10">
        <v>39551</v>
      </c>
      <c r="J1638">
        <v>27</v>
      </c>
      <c r="K1638" t="s">
        <v>851</v>
      </c>
    </row>
    <row r="1639" spans="1:11" x14ac:dyDescent="0.3">
      <c r="A1639">
        <v>1638</v>
      </c>
      <c r="B1639" t="s">
        <v>5895</v>
      </c>
      <c r="C1639" t="s">
        <v>5541</v>
      </c>
      <c r="D1639" t="s">
        <v>4493</v>
      </c>
      <c r="E1639" t="s">
        <v>1189</v>
      </c>
      <c r="F1639">
        <v>90</v>
      </c>
      <c r="G1639" t="s">
        <v>5896</v>
      </c>
      <c r="H1639" t="s">
        <v>916</v>
      </c>
      <c r="I1639" s="10">
        <v>40434</v>
      </c>
      <c r="J1639">
        <v>52</v>
      </c>
      <c r="K1639" t="s">
        <v>1700</v>
      </c>
    </row>
    <row r="1640" spans="1:11" x14ac:dyDescent="0.3">
      <c r="A1640">
        <v>1639</v>
      </c>
      <c r="B1640" t="s">
        <v>5897</v>
      </c>
      <c r="C1640" t="s">
        <v>5898</v>
      </c>
      <c r="D1640" t="s">
        <v>4493</v>
      </c>
      <c r="E1640" t="s">
        <v>1189</v>
      </c>
      <c r="F1640">
        <v>30</v>
      </c>
      <c r="G1640" t="s">
        <v>5899</v>
      </c>
      <c r="H1640" t="s">
        <v>3065</v>
      </c>
      <c r="I1640" s="10">
        <v>40132</v>
      </c>
      <c r="J1640">
        <v>87</v>
      </c>
      <c r="K1640" t="s">
        <v>1677</v>
      </c>
    </row>
    <row r="1641" spans="1:11" x14ac:dyDescent="0.3">
      <c r="A1641">
        <v>1640</v>
      </c>
      <c r="B1641" t="s">
        <v>3173</v>
      </c>
      <c r="C1641" t="s">
        <v>2371</v>
      </c>
      <c r="D1641" t="s">
        <v>4493</v>
      </c>
      <c r="E1641" t="s">
        <v>1189</v>
      </c>
      <c r="F1641">
        <v>30</v>
      </c>
      <c r="G1641" t="s">
        <v>5900</v>
      </c>
      <c r="H1641" t="s">
        <v>4594</v>
      </c>
      <c r="I1641" s="10">
        <v>39811</v>
      </c>
      <c r="J1641">
        <v>34</v>
      </c>
      <c r="K1641" t="s">
        <v>851</v>
      </c>
    </row>
    <row r="1642" spans="1:11" x14ac:dyDescent="0.3">
      <c r="A1642">
        <v>1641</v>
      </c>
      <c r="B1642" t="s">
        <v>5901</v>
      </c>
      <c r="C1642" t="s">
        <v>5313</v>
      </c>
      <c r="D1642" t="s">
        <v>4493</v>
      </c>
      <c r="E1642" t="s">
        <v>1189</v>
      </c>
      <c r="F1642">
        <v>90</v>
      </c>
      <c r="G1642" t="s">
        <v>5902</v>
      </c>
      <c r="H1642" t="s">
        <v>242</v>
      </c>
      <c r="I1642" s="10">
        <v>39636</v>
      </c>
      <c r="J1642">
        <v>43</v>
      </c>
      <c r="K1642" t="s">
        <v>1707</v>
      </c>
    </row>
    <row r="1643" spans="1:11" x14ac:dyDescent="0.3">
      <c r="A1643">
        <v>1642</v>
      </c>
      <c r="B1643" t="s">
        <v>5903</v>
      </c>
      <c r="C1643" t="s">
        <v>4922</v>
      </c>
      <c r="D1643" t="s">
        <v>4493</v>
      </c>
      <c r="E1643" t="s">
        <v>1189</v>
      </c>
      <c r="F1643">
        <v>90</v>
      </c>
      <c r="G1643" t="s">
        <v>5904</v>
      </c>
      <c r="H1643" t="s">
        <v>754</v>
      </c>
      <c r="I1643" s="10">
        <v>40117</v>
      </c>
      <c r="J1643">
        <v>7</v>
      </c>
      <c r="K1643" t="s">
        <v>1692</v>
      </c>
    </row>
    <row r="1644" spans="1:11" x14ac:dyDescent="0.3">
      <c r="A1644">
        <v>1643</v>
      </c>
      <c r="B1644" t="s">
        <v>4982</v>
      </c>
      <c r="C1644" t="s">
        <v>4621</v>
      </c>
      <c r="D1644" t="s">
        <v>4493</v>
      </c>
      <c r="E1644" t="s">
        <v>1189</v>
      </c>
      <c r="F1644">
        <v>90</v>
      </c>
      <c r="G1644" t="s">
        <v>5905</v>
      </c>
      <c r="H1644" t="s">
        <v>2125</v>
      </c>
      <c r="I1644" s="10">
        <v>39704</v>
      </c>
      <c r="J1644">
        <v>61</v>
      </c>
      <c r="K1644" t="s">
        <v>1692</v>
      </c>
    </row>
    <row r="1645" spans="1:11" x14ac:dyDescent="0.3">
      <c r="A1645">
        <v>1644</v>
      </c>
      <c r="B1645" t="s">
        <v>4728</v>
      </c>
      <c r="C1645" t="s">
        <v>1803</v>
      </c>
      <c r="D1645" t="s">
        <v>4493</v>
      </c>
      <c r="E1645" t="s">
        <v>1189</v>
      </c>
      <c r="F1645">
        <v>30</v>
      </c>
      <c r="G1645" t="s">
        <v>5906</v>
      </c>
      <c r="H1645" t="s">
        <v>1643</v>
      </c>
      <c r="I1645" s="10">
        <v>40390</v>
      </c>
      <c r="J1645">
        <v>4</v>
      </c>
      <c r="K1645" t="s">
        <v>1007</v>
      </c>
    </row>
    <row r="1646" spans="1:11" x14ac:dyDescent="0.3">
      <c r="A1646">
        <v>1645</v>
      </c>
      <c r="B1646" t="s">
        <v>2207</v>
      </c>
      <c r="C1646" t="s">
        <v>5907</v>
      </c>
      <c r="D1646" t="s">
        <v>4493</v>
      </c>
      <c r="E1646" t="s">
        <v>1189</v>
      </c>
      <c r="F1646">
        <v>60</v>
      </c>
      <c r="G1646" t="s">
        <v>5908</v>
      </c>
      <c r="H1646" t="s">
        <v>256</v>
      </c>
      <c r="I1646" s="10">
        <v>40450</v>
      </c>
      <c r="J1646">
        <v>30</v>
      </c>
      <c r="K1646" t="s">
        <v>1721</v>
      </c>
    </row>
    <row r="1647" spans="1:11" x14ac:dyDescent="0.3">
      <c r="A1647">
        <v>1646</v>
      </c>
      <c r="B1647" t="s">
        <v>5909</v>
      </c>
      <c r="C1647" t="s">
        <v>3680</v>
      </c>
      <c r="D1647" t="s">
        <v>4493</v>
      </c>
      <c r="E1647" t="s">
        <v>1189</v>
      </c>
      <c r="F1647">
        <v>90</v>
      </c>
      <c r="G1647" t="s">
        <v>5910</v>
      </c>
      <c r="H1647" t="s">
        <v>138</v>
      </c>
      <c r="I1647" s="10">
        <v>39778</v>
      </c>
      <c r="J1647">
        <v>26</v>
      </c>
      <c r="K1647" t="s">
        <v>851</v>
      </c>
    </row>
    <row r="1648" spans="1:11" x14ac:dyDescent="0.3">
      <c r="A1648">
        <v>1647</v>
      </c>
      <c r="B1648" t="s">
        <v>5911</v>
      </c>
      <c r="C1648" t="s">
        <v>5912</v>
      </c>
      <c r="D1648" t="s">
        <v>4493</v>
      </c>
      <c r="E1648" t="s">
        <v>1189</v>
      </c>
      <c r="F1648">
        <v>90</v>
      </c>
      <c r="G1648" t="s">
        <v>5913</v>
      </c>
      <c r="H1648" t="s">
        <v>1632</v>
      </c>
      <c r="I1648" s="10">
        <v>39690</v>
      </c>
      <c r="J1648">
        <v>66</v>
      </c>
      <c r="K1648" t="s">
        <v>1696</v>
      </c>
    </row>
    <row r="1649" spans="1:11" x14ac:dyDescent="0.3">
      <c r="A1649">
        <v>1648</v>
      </c>
      <c r="B1649" t="s">
        <v>5140</v>
      </c>
      <c r="C1649" t="s">
        <v>5914</v>
      </c>
      <c r="D1649" t="s">
        <v>4493</v>
      </c>
      <c r="E1649" t="s">
        <v>1189</v>
      </c>
      <c r="F1649">
        <v>60</v>
      </c>
      <c r="G1649" t="s">
        <v>5915</v>
      </c>
      <c r="H1649" t="s">
        <v>3848</v>
      </c>
      <c r="I1649" s="10">
        <v>40189</v>
      </c>
      <c r="J1649">
        <v>20</v>
      </c>
      <c r="K1649" t="s">
        <v>1707</v>
      </c>
    </row>
    <row r="1650" spans="1:11" x14ac:dyDescent="0.3">
      <c r="A1650">
        <v>1649</v>
      </c>
      <c r="B1650" t="s">
        <v>4824</v>
      </c>
      <c r="C1650" t="s">
        <v>1959</v>
      </c>
      <c r="D1650" t="s">
        <v>4493</v>
      </c>
      <c r="E1650" t="s">
        <v>1189</v>
      </c>
      <c r="F1650">
        <v>60</v>
      </c>
      <c r="G1650" t="s">
        <v>5916</v>
      </c>
      <c r="H1650" t="s">
        <v>718</v>
      </c>
      <c r="I1650" s="10">
        <v>40116</v>
      </c>
      <c r="J1650">
        <v>51</v>
      </c>
      <c r="K1650" t="s">
        <v>1677</v>
      </c>
    </row>
    <row r="1651" spans="1:11" x14ac:dyDescent="0.3">
      <c r="A1651">
        <v>1650</v>
      </c>
      <c r="B1651" t="s">
        <v>4941</v>
      </c>
      <c r="C1651" t="s">
        <v>2758</v>
      </c>
      <c r="D1651" t="s">
        <v>4493</v>
      </c>
      <c r="E1651" t="s">
        <v>1189</v>
      </c>
      <c r="F1651">
        <v>90</v>
      </c>
      <c r="G1651" t="s">
        <v>5917</v>
      </c>
      <c r="H1651" t="s">
        <v>5845</v>
      </c>
      <c r="I1651" s="10">
        <v>40454</v>
      </c>
      <c r="J1651">
        <v>74</v>
      </c>
      <c r="K1651" t="s">
        <v>1700</v>
      </c>
    </row>
    <row r="1652" spans="1:11" x14ac:dyDescent="0.3">
      <c r="A1652">
        <v>1651</v>
      </c>
      <c r="B1652" t="s">
        <v>4558</v>
      </c>
      <c r="C1652" t="s">
        <v>2633</v>
      </c>
      <c r="D1652" t="s">
        <v>4493</v>
      </c>
      <c r="E1652" t="s">
        <v>1189</v>
      </c>
      <c r="F1652">
        <v>60</v>
      </c>
      <c r="G1652" t="s">
        <v>5918</v>
      </c>
      <c r="H1652" t="s">
        <v>223</v>
      </c>
      <c r="I1652" s="10">
        <v>40309</v>
      </c>
      <c r="J1652">
        <v>93</v>
      </c>
      <c r="K1652" t="s">
        <v>851</v>
      </c>
    </row>
    <row r="1653" spans="1:11" x14ac:dyDescent="0.3">
      <c r="A1653">
        <v>1652</v>
      </c>
      <c r="B1653" t="s">
        <v>5388</v>
      </c>
      <c r="C1653" t="s">
        <v>5919</v>
      </c>
      <c r="D1653" t="s">
        <v>4493</v>
      </c>
      <c r="E1653" t="s">
        <v>1189</v>
      </c>
      <c r="F1653">
        <v>90</v>
      </c>
      <c r="G1653" t="s">
        <v>5920</v>
      </c>
      <c r="H1653" t="s">
        <v>1204</v>
      </c>
      <c r="I1653" s="10">
        <v>39533</v>
      </c>
      <c r="J1653">
        <v>43</v>
      </c>
      <c r="K1653" t="s">
        <v>1677</v>
      </c>
    </row>
    <row r="1654" spans="1:11" x14ac:dyDescent="0.3">
      <c r="A1654">
        <v>1653</v>
      </c>
      <c r="B1654" t="s">
        <v>5921</v>
      </c>
      <c r="C1654" t="s">
        <v>3874</v>
      </c>
      <c r="D1654" t="s">
        <v>4493</v>
      </c>
      <c r="E1654" t="s">
        <v>1189</v>
      </c>
      <c r="F1654">
        <v>30</v>
      </c>
      <c r="G1654" t="s">
        <v>5244</v>
      </c>
      <c r="H1654" t="s">
        <v>2631</v>
      </c>
      <c r="I1654" s="10">
        <v>40267</v>
      </c>
      <c r="J1654">
        <v>11</v>
      </c>
      <c r="K1654" t="s">
        <v>851</v>
      </c>
    </row>
    <row r="1655" spans="1:11" x14ac:dyDescent="0.3">
      <c r="A1655">
        <v>1654</v>
      </c>
      <c r="B1655" t="s">
        <v>4232</v>
      </c>
      <c r="C1655" t="s">
        <v>4580</v>
      </c>
      <c r="D1655" t="s">
        <v>4493</v>
      </c>
      <c r="E1655" t="s">
        <v>1189</v>
      </c>
      <c r="F1655">
        <v>90</v>
      </c>
      <c r="G1655" t="s">
        <v>5922</v>
      </c>
      <c r="H1655" t="s">
        <v>1646</v>
      </c>
      <c r="I1655" s="10">
        <v>39982</v>
      </c>
      <c r="J1655">
        <v>94</v>
      </c>
      <c r="K1655" t="s">
        <v>1696</v>
      </c>
    </row>
    <row r="1656" spans="1:11" x14ac:dyDescent="0.3">
      <c r="A1656">
        <v>1655</v>
      </c>
      <c r="B1656" t="s">
        <v>5923</v>
      </c>
      <c r="C1656" t="s">
        <v>5924</v>
      </c>
      <c r="D1656" t="s">
        <v>4493</v>
      </c>
      <c r="E1656" t="s">
        <v>1189</v>
      </c>
      <c r="F1656">
        <v>60</v>
      </c>
      <c r="G1656" t="s">
        <v>5925</v>
      </c>
      <c r="H1656" t="s">
        <v>1450</v>
      </c>
      <c r="I1656" s="10">
        <v>39538</v>
      </c>
      <c r="J1656">
        <v>46</v>
      </c>
      <c r="K1656" t="s">
        <v>1007</v>
      </c>
    </row>
    <row r="1657" spans="1:11" x14ac:dyDescent="0.3">
      <c r="A1657">
        <v>1656</v>
      </c>
      <c r="B1657" t="s">
        <v>5926</v>
      </c>
      <c r="C1657" t="s">
        <v>4375</v>
      </c>
      <c r="D1657" t="s">
        <v>4493</v>
      </c>
      <c r="E1657" t="s">
        <v>1189</v>
      </c>
      <c r="F1657">
        <v>90</v>
      </c>
      <c r="G1657" t="s">
        <v>5927</v>
      </c>
      <c r="H1657" t="s">
        <v>3065</v>
      </c>
      <c r="I1657" s="10">
        <v>39657</v>
      </c>
      <c r="J1657">
        <v>85</v>
      </c>
      <c r="K1657" t="s">
        <v>1696</v>
      </c>
    </row>
    <row r="1658" spans="1:11" x14ac:dyDescent="0.3">
      <c r="A1658">
        <v>1657</v>
      </c>
      <c r="B1658" t="s">
        <v>4906</v>
      </c>
      <c r="C1658" t="s">
        <v>2601</v>
      </c>
      <c r="D1658" t="s">
        <v>4493</v>
      </c>
      <c r="E1658" t="s">
        <v>1189</v>
      </c>
      <c r="F1658">
        <v>30</v>
      </c>
      <c r="G1658" t="s">
        <v>2564</v>
      </c>
      <c r="H1658" t="s">
        <v>1636</v>
      </c>
      <c r="I1658" s="10">
        <v>40016</v>
      </c>
      <c r="J1658">
        <v>100</v>
      </c>
      <c r="K1658" t="s">
        <v>1696</v>
      </c>
    </row>
    <row r="1659" spans="1:11" x14ac:dyDescent="0.3">
      <c r="A1659">
        <v>1658</v>
      </c>
      <c r="B1659" t="s">
        <v>5265</v>
      </c>
      <c r="C1659" t="s">
        <v>5928</v>
      </c>
      <c r="D1659" t="s">
        <v>4493</v>
      </c>
      <c r="E1659" t="s">
        <v>1189</v>
      </c>
      <c r="F1659">
        <v>30</v>
      </c>
      <c r="G1659" t="s">
        <v>5929</v>
      </c>
      <c r="H1659" t="s">
        <v>286</v>
      </c>
      <c r="I1659" s="10">
        <v>40117</v>
      </c>
      <c r="J1659">
        <v>57</v>
      </c>
      <c r="K1659" t="s">
        <v>1707</v>
      </c>
    </row>
    <row r="1660" spans="1:11" x14ac:dyDescent="0.3">
      <c r="A1660">
        <v>1659</v>
      </c>
      <c r="B1660" t="s">
        <v>5930</v>
      </c>
      <c r="C1660" t="s">
        <v>5931</v>
      </c>
      <c r="D1660" t="s">
        <v>4493</v>
      </c>
      <c r="E1660" t="s">
        <v>1189</v>
      </c>
      <c r="F1660">
        <v>60</v>
      </c>
      <c r="G1660" t="s">
        <v>5932</v>
      </c>
      <c r="H1660" t="s">
        <v>239</v>
      </c>
      <c r="I1660" s="10">
        <v>40234</v>
      </c>
      <c r="J1660">
        <v>93</v>
      </c>
      <c r="K1660" t="s">
        <v>1007</v>
      </c>
    </row>
    <row r="1661" spans="1:11" x14ac:dyDescent="0.3">
      <c r="A1661">
        <v>1660</v>
      </c>
      <c r="B1661" t="s">
        <v>4784</v>
      </c>
      <c r="C1661" t="s">
        <v>4726</v>
      </c>
      <c r="D1661" t="s">
        <v>4493</v>
      </c>
      <c r="E1661" t="s">
        <v>1189</v>
      </c>
      <c r="F1661">
        <v>30</v>
      </c>
      <c r="G1661" t="s">
        <v>5933</v>
      </c>
      <c r="H1661" t="s">
        <v>2516</v>
      </c>
      <c r="I1661" s="10">
        <v>39964</v>
      </c>
      <c r="J1661">
        <v>61</v>
      </c>
      <c r="K1661" t="s">
        <v>1007</v>
      </c>
    </row>
    <row r="1662" spans="1:11" x14ac:dyDescent="0.3">
      <c r="A1662">
        <v>1661</v>
      </c>
      <c r="B1662" t="s">
        <v>4655</v>
      </c>
      <c r="C1662" t="s">
        <v>5934</v>
      </c>
      <c r="D1662" t="s">
        <v>4493</v>
      </c>
      <c r="E1662" t="s">
        <v>1189</v>
      </c>
      <c r="F1662">
        <v>30</v>
      </c>
      <c r="G1662" t="s">
        <v>5935</v>
      </c>
      <c r="H1662" t="s">
        <v>5936</v>
      </c>
      <c r="I1662" s="10">
        <v>39800</v>
      </c>
      <c r="J1662">
        <v>51</v>
      </c>
      <c r="K1662" t="s">
        <v>1772</v>
      </c>
    </row>
    <row r="1663" spans="1:11" x14ac:dyDescent="0.3">
      <c r="A1663">
        <v>1662</v>
      </c>
      <c r="B1663" t="s">
        <v>4749</v>
      </c>
      <c r="C1663" t="s">
        <v>5937</v>
      </c>
      <c r="D1663" t="s">
        <v>4493</v>
      </c>
      <c r="E1663" t="s">
        <v>1189</v>
      </c>
      <c r="F1663">
        <v>60</v>
      </c>
      <c r="G1663" t="s">
        <v>5938</v>
      </c>
      <c r="H1663" t="s">
        <v>395</v>
      </c>
      <c r="I1663" s="10">
        <v>40510</v>
      </c>
      <c r="J1663">
        <v>7</v>
      </c>
      <c r="K1663" t="s">
        <v>1700</v>
      </c>
    </row>
    <row r="1664" spans="1:11" x14ac:dyDescent="0.3">
      <c r="A1664">
        <v>1663</v>
      </c>
      <c r="B1664" t="s">
        <v>5939</v>
      </c>
      <c r="C1664" t="s">
        <v>4467</v>
      </c>
      <c r="D1664" t="s">
        <v>4493</v>
      </c>
      <c r="E1664" t="s">
        <v>1189</v>
      </c>
      <c r="F1664">
        <v>90</v>
      </c>
      <c r="G1664" t="s">
        <v>5940</v>
      </c>
      <c r="H1664" t="s">
        <v>792</v>
      </c>
      <c r="I1664" s="10">
        <v>39723</v>
      </c>
      <c r="J1664">
        <v>16</v>
      </c>
      <c r="K1664" t="s">
        <v>851</v>
      </c>
    </row>
    <row r="1665" spans="1:11" x14ac:dyDescent="0.3">
      <c r="A1665">
        <v>1664</v>
      </c>
      <c r="B1665" t="s">
        <v>5424</v>
      </c>
      <c r="C1665" t="s">
        <v>4166</v>
      </c>
      <c r="D1665" t="s">
        <v>4493</v>
      </c>
      <c r="E1665" t="s">
        <v>1189</v>
      </c>
      <c r="F1665">
        <v>60</v>
      </c>
      <c r="G1665" t="s">
        <v>5941</v>
      </c>
      <c r="H1665" t="s">
        <v>405</v>
      </c>
      <c r="I1665" s="10">
        <v>39667</v>
      </c>
      <c r="J1665">
        <v>35</v>
      </c>
      <c r="K1665" t="s">
        <v>1700</v>
      </c>
    </row>
    <row r="1666" spans="1:11" x14ac:dyDescent="0.3">
      <c r="A1666">
        <v>1665</v>
      </c>
      <c r="B1666" t="s">
        <v>5942</v>
      </c>
      <c r="C1666" t="s">
        <v>5943</v>
      </c>
      <c r="D1666" t="s">
        <v>4493</v>
      </c>
      <c r="E1666" t="s">
        <v>1189</v>
      </c>
      <c r="F1666">
        <v>30</v>
      </c>
      <c r="G1666" t="s">
        <v>5944</v>
      </c>
      <c r="H1666" t="s">
        <v>376</v>
      </c>
      <c r="I1666" s="10">
        <v>39726</v>
      </c>
      <c r="J1666">
        <v>82</v>
      </c>
      <c r="K1666" t="s">
        <v>1673</v>
      </c>
    </row>
    <row r="1667" spans="1:11" x14ac:dyDescent="0.3">
      <c r="A1667">
        <v>1666</v>
      </c>
      <c r="B1667" t="s">
        <v>3382</v>
      </c>
      <c r="C1667" t="s">
        <v>5945</v>
      </c>
      <c r="D1667" t="s">
        <v>4493</v>
      </c>
      <c r="E1667" t="s">
        <v>1189</v>
      </c>
      <c r="F1667">
        <v>90</v>
      </c>
      <c r="G1667" t="s">
        <v>5946</v>
      </c>
      <c r="H1667" t="s">
        <v>738</v>
      </c>
      <c r="I1667" s="10">
        <v>40350</v>
      </c>
      <c r="J1667">
        <v>16</v>
      </c>
      <c r="K1667" t="s">
        <v>1721</v>
      </c>
    </row>
    <row r="1668" spans="1:11" x14ac:dyDescent="0.3">
      <c r="A1668">
        <v>1667</v>
      </c>
      <c r="B1668" t="s">
        <v>2635</v>
      </c>
      <c r="C1668" t="s">
        <v>5503</v>
      </c>
      <c r="D1668" t="s">
        <v>4493</v>
      </c>
      <c r="E1668" t="s">
        <v>1189</v>
      </c>
      <c r="F1668">
        <v>90</v>
      </c>
      <c r="G1668" t="s">
        <v>5947</v>
      </c>
      <c r="H1668" t="s">
        <v>277</v>
      </c>
      <c r="I1668" s="10">
        <v>40211</v>
      </c>
      <c r="J1668">
        <v>60</v>
      </c>
      <c r="K1668" t="s">
        <v>1707</v>
      </c>
    </row>
    <row r="1669" spans="1:11" x14ac:dyDescent="0.3">
      <c r="A1669">
        <v>1668</v>
      </c>
      <c r="B1669" t="s">
        <v>4906</v>
      </c>
      <c r="C1669" t="s">
        <v>1657</v>
      </c>
      <c r="D1669" t="s">
        <v>4493</v>
      </c>
      <c r="E1669" t="s">
        <v>1189</v>
      </c>
      <c r="F1669">
        <v>90</v>
      </c>
      <c r="G1669" t="s">
        <v>5948</v>
      </c>
      <c r="H1669" t="s">
        <v>828</v>
      </c>
      <c r="I1669" s="10">
        <v>40532</v>
      </c>
      <c r="J1669">
        <v>73</v>
      </c>
      <c r="K1669" t="s">
        <v>1696</v>
      </c>
    </row>
    <row r="1670" spans="1:11" x14ac:dyDescent="0.3">
      <c r="A1670">
        <v>1669</v>
      </c>
      <c r="B1670" t="s">
        <v>4065</v>
      </c>
      <c r="C1670" t="s">
        <v>5949</v>
      </c>
      <c r="D1670" t="s">
        <v>4493</v>
      </c>
      <c r="E1670" t="s">
        <v>1189</v>
      </c>
      <c r="F1670">
        <v>60</v>
      </c>
      <c r="G1670" t="s">
        <v>4024</v>
      </c>
      <c r="H1670" t="s">
        <v>1600</v>
      </c>
      <c r="I1670" s="10">
        <v>40125</v>
      </c>
      <c r="J1670">
        <v>55</v>
      </c>
      <c r="K1670" t="s">
        <v>1772</v>
      </c>
    </row>
    <row r="1671" spans="1:11" x14ac:dyDescent="0.3">
      <c r="A1671">
        <v>1670</v>
      </c>
      <c r="B1671" t="s">
        <v>3251</v>
      </c>
      <c r="C1671" t="s">
        <v>5007</v>
      </c>
      <c r="D1671" t="s">
        <v>4493</v>
      </c>
      <c r="E1671" t="s">
        <v>1189</v>
      </c>
      <c r="F1671">
        <v>60</v>
      </c>
      <c r="G1671" t="s">
        <v>5950</v>
      </c>
      <c r="H1671" t="s">
        <v>187</v>
      </c>
      <c r="I1671" s="10">
        <v>40006</v>
      </c>
      <c r="J1671">
        <v>33</v>
      </c>
      <c r="K1671" t="s">
        <v>1673</v>
      </c>
    </row>
    <row r="1672" spans="1:11" x14ac:dyDescent="0.3">
      <c r="A1672">
        <v>1671</v>
      </c>
      <c r="B1672" t="s">
        <v>3968</v>
      </c>
      <c r="C1672" t="s">
        <v>3276</v>
      </c>
      <c r="D1672" t="s">
        <v>4493</v>
      </c>
      <c r="E1672" t="s">
        <v>1189</v>
      </c>
      <c r="F1672">
        <v>90</v>
      </c>
      <c r="G1672" t="s">
        <v>5951</v>
      </c>
      <c r="H1672" t="s">
        <v>1796</v>
      </c>
      <c r="I1672" s="10">
        <v>39470</v>
      </c>
      <c r="J1672">
        <v>85</v>
      </c>
      <c r="K1672" t="s">
        <v>1707</v>
      </c>
    </row>
    <row r="1673" spans="1:11" x14ac:dyDescent="0.3">
      <c r="A1673">
        <v>1672</v>
      </c>
      <c r="B1673" t="s">
        <v>5952</v>
      </c>
      <c r="C1673" t="s">
        <v>1607</v>
      </c>
      <c r="D1673" t="s">
        <v>4493</v>
      </c>
      <c r="E1673" t="s">
        <v>1189</v>
      </c>
      <c r="F1673">
        <v>90</v>
      </c>
      <c r="G1673" t="s">
        <v>5354</v>
      </c>
      <c r="H1673" t="s">
        <v>557</v>
      </c>
      <c r="I1673" s="10">
        <v>39753</v>
      </c>
      <c r="J1673">
        <v>94</v>
      </c>
      <c r="K1673" t="s">
        <v>1692</v>
      </c>
    </row>
    <row r="1674" spans="1:11" x14ac:dyDescent="0.3">
      <c r="A1674">
        <v>1673</v>
      </c>
      <c r="B1674" t="s">
        <v>5953</v>
      </c>
      <c r="C1674" t="s">
        <v>2735</v>
      </c>
      <c r="D1674" t="s">
        <v>4493</v>
      </c>
      <c r="E1674" t="s">
        <v>1189</v>
      </c>
      <c r="F1674">
        <v>60</v>
      </c>
      <c r="G1674" t="s">
        <v>5954</v>
      </c>
      <c r="H1674" t="s">
        <v>604</v>
      </c>
      <c r="I1674" s="10">
        <v>39908</v>
      </c>
      <c r="J1674">
        <v>17</v>
      </c>
      <c r="K1674" t="s">
        <v>1700</v>
      </c>
    </row>
    <row r="1675" spans="1:11" x14ac:dyDescent="0.3">
      <c r="A1675">
        <v>1674</v>
      </c>
      <c r="B1675" t="s">
        <v>5955</v>
      </c>
      <c r="C1675" t="s">
        <v>5956</v>
      </c>
      <c r="D1675" t="s">
        <v>4493</v>
      </c>
      <c r="E1675" t="s">
        <v>1189</v>
      </c>
      <c r="F1675">
        <v>30</v>
      </c>
      <c r="G1675" t="s">
        <v>5957</v>
      </c>
      <c r="H1675" t="s">
        <v>5958</v>
      </c>
      <c r="I1675" s="10">
        <v>40482</v>
      </c>
      <c r="J1675">
        <v>33</v>
      </c>
      <c r="K1675" t="s">
        <v>1677</v>
      </c>
    </row>
    <row r="1676" spans="1:11" x14ac:dyDescent="0.3">
      <c r="A1676">
        <v>1675</v>
      </c>
      <c r="B1676" t="s">
        <v>5959</v>
      </c>
      <c r="C1676" t="s">
        <v>4972</v>
      </c>
      <c r="D1676" t="s">
        <v>4493</v>
      </c>
      <c r="E1676" t="s">
        <v>5960</v>
      </c>
      <c r="F1676">
        <v>90</v>
      </c>
      <c r="G1676" t="s">
        <v>5961</v>
      </c>
      <c r="H1676" t="s">
        <v>708</v>
      </c>
      <c r="I1676" s="10">
        <v>40151</v>
      </c>
      <c r="J1676">
        <v>18</v>
      </c>
      <c r="K1676" t="s">
        <v>1707</v>
      </c>
    </row>
    <row r="1677" spans="1:11" x14ac:dyDescent="0.3">
      <c r="A1677">
        <v>1676</v>
      </c>
      <c r="B1677" t="s">
        <v>5962</v>
      </c>
      <c r="C1677" t="s">
        <v>2682</v>
      </c>
      <c r="D1677" t="s">
        <v>4493</v>
      </c>
      <c r="E1677" t="s">
        <v>1189</v>
      </c>
      <c r="F1677">
        <v>90</v>
      </c>
      <c r="G1677" t="s">
        <v>5963</v>
      </c>
      <c r="H1677" t="s">
        <v>5607</v>
      </c>
      <c r="I1677" s="10">
        <v>40361</v>
      </c>
      <c r="J1677">
        <v>19</v>
      </c>
      <c r="K1677" t="s">
        <v>1692</v>
      </c>
    </row>
    <row r="1678" spans="1:11" x14ac:dyDescent="0.3">
      <c r="A1678">
        <v>1677</v>
      </c>
      <c r="B1678" t="s">
        <v>4938</v>
      </c>
      <c r="C1678" t="s">
        <v>5138</v>
      </c>
      <c r="D1678" t="s">
        <v>4493</v>
      </c>
      <c r="E1678" t="s">
        <v>1189</v>
      </c>
      <c r="F1678">
        <v>60</v>
      </c>
      <c r="G1678" t="s">
        <v>4066</v>
      </c>
      <c r="H1678" t="s">
        <v>541</v>
      </c>
      <c r="I1678" s="10">
        <v>40399</v>
      </c>
      <c r="J1678">
        <v>54</v>
      </c>
      <c r="K1678" t="s">
        <v>1677</v>
      </c>
    </row>
    <row r="1679" spans="1:11" x14ac:dyDescent="0.3">
      <c r="A1679">
        <v>1678</v>
      </c>
      <c r="B1679" t="s">
        <v>4315</v>
      </c>
      <c r="C1679" t="s">
        <v>1709</v>
      </c>
      <c r="D1679" t="s">
        <v>4493</v>
      </c>
      <c r="E1679" t="s">
        <v>1189</v>
      </c>
      <c r="F1679">
        <v>30</v>
      </c>
      <c r="G1679" t="s">
        <v>5964</v>
      </c>
      <c r="H1679" t="s">
        <v>647</v>
      </c>
      <c r="I1679" s="10">
        <v>39579</v>
      </c>
      <c r="J1679">
        <v>68</v>
      </c>
      <c r="K1679" t="s">
        <v>1700</v>
      </c>
    </row>
    <row r="1680" spans="1:11" x14ac:dyDescent="0.3">
      <c r="A1680">
        <v>1679</v>
      </c>
      <c r="B1680" t="s">
        <v>5965</v>
      </c>
      <c r="C1680" t="s">
        <v>5966</v>
      </c>
      <c r="D1680" t="s">
        <v>4493</v>
      </c>
      <c r="E1680" t="s">
        <v>1189</v>
      </c>
      <c r="F1680">
        <v>60</v>
      </c>
      <c r="G1680" t="s">
        <v>5967</v>
      </c>
      <c r="H1680" t="s">
        <v>1607</v>
      </c>
      <c r="I1680" s="10">
        <v>40470</v>
      </c>
      <c r="J1680">
        <v>94</v>
      </c>
      <c r="K1680" t="s">
        <v>1700</v>
      </c>
    </row>
    <row r="1681" spans="1:11" x14ac:dyDescent="0.3">
      <c r="A1681">
        <v>1680</v>
      </c>
      <c r="B1681" t="s">
        <v>5968</v>
      </c>
      <c r="C1681" t="s">
        <v>5969</v>
      </c>
      <c r="D1681" t="s">
        <v>4493</v>
      </c>
      <c r="E1681" t="s">
        <v>1189</v>
      </c>
      <c r="F1681">
        <v>60</v>
      </c>
      <c r="G1681" t="s">
        <v>5970</v>
      </c>
      <c r="H1681" t="s">
        <v>440</v>
      </c>
      <c r="I1681" s="10">
        <v>39721</v>
      </c>
      <c r="J1681">
        <v>18</v>
      </c>
      <c r="K1681" t="s">
        <v>1673</v>
      </c>
    </row>
    <row r="1682" spans="1:11" x14ac:dyDescent="0.3">
      <c r="A1682">
        <v>1681</v>
      </c>
      <c r="B1682" t="s">
        <v>5161</v>
      </c>
      <c r="C1682" t="s">
        <v>5971</v>
      </c>
      <c r="D1682" t="s">
        <v>4493</v>
      </c>
      <c r="E1682" t="s">
        <v>1189</v>
      </c>
      <c r="F1682">
        <v>30</v>
      </c>
      <c r="G1682" t="s">
        <v>5972</v>
      </c>
      <c r="H1682" t="s">
        <v>1625</v>
      </c>
      <c r="I1682" s="10">
        <v>40405</v>
      </c>
      <c r="J1682">
        <v>46</v>
      </c>
      <c r="K1682" t="s">
        <v>1677</v>
      </c>
    </row>
    <row r="1683" spans="1:11" x14ac:dyDescent="0.3">
      <c r="A1683">
        <v>1682</v>
      </c>
      <c r="B1683" t="s">
        <v>5973</v>
      </c>
      <c r="C1683" t="s">
        <v>3616</v>
      </c>
      <c r="D1683" t="s">
        <v>4493</v>
      </c>
      <c r="E1683" t="s">
        <v>1189</v>
      </c>
      <c r="F1683">
        <v>60</v>
      </c>
      <c r="G1683" t="s">
        <v>5974</v>
      </c>
      <c r="H1683" t="s">
        <v>367</v>
      </c>
      <c r="I1683" s="10">
        <v>40115</v>
      </c>
      <c r="J1683">
        <v>18</v>
      </c>
      <c r="K1683" t="s">
        <v>1696</v>
      </c>
    </row>
    <row r="1684" spans="1:11" x14ac:dyDescent="0.3">
      <c r="A1684">
        <v>1683</v>
      </c>
      <c r="B1684" t="s">
        <v>1900</v>
      </c>
      <c r="C1684" t="s">
        <v>5975</v>
      </c>
      <c r="D1684" t="s">
        <v>4493</v>
      </c>
      <c r="E1684" t="s">
        <v>1189</v>
      </c>
      <c r="F1684">
        <v>90</v>
      </c>
      <c r="G1684" t="s">
        <v>5976</v>
      </c>
      <c r="H1684" t="s">
        <v>1444</v>
      </c>
      <c r="I1684" s="10">
        <v>40237</v>
      </c>
      <c r="J1684">
        <v>18</v>
      </c>
      <c r="K1684" t="s">
        <v>1700</v>
      </c>
    </row>
    <row r="1685" spans="1:11" x14ac:dyDescent="0.3">
      <c r="A1685">
        <v>1684</v>
      </c>
      <c r="B1685" t="s">
        <v>5977</v>
      </c>
      <c r="C1685" t="s">
        <v>1596</v>
      </c>
      <c r="D1685" t="s">
        <v>4493</v>
      </c>
      <c r="E1685" t="s">
        <v>1189</v>
      </c>
      <c r="F1685">
        <v>90</v>
      </c>
      <c r="G1685" t="s">
        <v>5978</v>
      </c>
      <c r="H1685" t="s">
        <v>5</v>
      </c>
      <c r="I1685" s="10">
        <v>39941</v>
      </c>
      <c r="J1685">
        <v>64</v>
      </c>
      <c r="K1685" t="s">
        <v>1673</v>
      </c>
    </row>
    <row r="1686" spans="1:11" x14ac:dyDescent="0.3">
      <c r="A1686">
        <v>1685</v>
      </c>
      <c r="B1686" t="s">
        <v>5250</v>
      </c>
      <c r="C1686" t="s">
        <v>5979</v>
      </c>
      <c r="D1686" t="s">
        <v>4493</v>
      </c>
      <c r="E1686" t="s">
        <v>1189</v>
      </c>
      <c r="F1686">
        <v>90</v>
      </c>
      <c r="G1686" t="s">
        <v>5980</v>
      </c>
      <c r="H1686" t="s">
        <v>1621</v>
      </c>
      <c r="I1686" s="10">
        <v>40051</v>
      </c>
      <c r="J1686">
        <v>6</v>
      </c>
      <c r="K1686" t="s">
        <v>1700</v>
      </c>
    </row>
    <row r="1687" spans="1:11" x14ac:dyDescent="0.3">
      <c r="A1687">
        <v>1686</v>
      </c>
      <c r="B1687" t="s">
        <v>5981</v>
      </c>
      <c r="C1687" t="s">
        <v>2382</v>
      </c>
      <c r="D1687" t="s">
        <v>4493</v>
      </c>
      <c r="E1687" t="s">
        <v>1189</v>
      </c>
      <c r="F1687">
        <v>60</v>
      </c>
      <c r="G1687" t="s">
        <v>5982</v>
      </c>
      <c r="H1687" t="s">
        <v>598</v>
      </c>
      <c r="I1687" s="10">
        <v>39514</v>
      </c>
      <c r="J1687">
        <v>37</v>
      </c>
      <c r="K1687" t="s">
        <v>1772</v>
      </c>
    </row>
    <row r="1688" spans="1:11" x14ac:dyDescent="0.3">
      <c r="A1688">
        <v>1687</v>
      </c>
      <c r="B1688" t="s">
        <v>2792</v>
      </c>
      <c r="C1688" t="s">
        <v>1803</v>
      </c>
      <c r="D1688" t="s">
        <v>4493</v>
      </c>
      <c r="E1688" t="s">
        <v>1189</v>
      </c>
      <c r="F1688">
        <v>90</v>
      </c>
      <c r="G1688" t="s">
        <v>5983</v>
      </c>
      <c r="H1688" t="s">
        <v>1487</v>
      </c>
      <c r="I1688" s="10">
        <v>40305</v>
      </c>
      <c r="J1688">
        <v>4</v>
      </c>
      <c r="K1688" t="s">
        <v>1692</v>
      </c>
    </row>
    <row r="1689" spans="1:11" x14ac:dyDescent="0.3">
      <c r="A1689">
        <v>1688</v>
      </c>
      <c r="B1689" t="s">
        <v>5144</v>
      </c>
      <c r="C1689" t="s">
        <v>2064</v>
      </c>
      <c r="D1689" t="s">
        <v>4493</v>
      </c>
      <c r="E1689" t="s">
        <v>1189</v>
      </c>
      <c r="F1689">
        <v>90</v>
      </c>
      <c r="G1689" t="s">
        <v>5984</v>
      </c>
      <c r="H1689" t="s">
        <v>2516</v>
      </c>
      <c r="I1689" s="10">
        <v>39653</v>
      </c>
      <c r="J1689">
        <v>81</v>
      </c>
      <c r="K1689" t="s">
        <v>1721</v>
      </c>
    </row>
    <row r="1690" spans="1:11" x14ac:dyDescent="0.3">
      <c r="A1690">
        <v>1689</v>
      </c>
      <c r="B1690" t="s">
        <v>5615</v>
      </c>
      <c r="C1690" t="s">
        <v>3509</v>
      </c>
      <c r="D1690" t="s">
        <v>4493</v>
      </c>
      <c r="E1690" t="s">
        <v>1189</v>
      </c>
      <c r="F1690">
        <v>30</v>
      </c>
      <c r="G1690" t="s">
        <v>5985</v>
      </c>
      <c r="H1690" t="s">
        <v>170</v>
      </c>
      <c r="I1690" s="10">
        <v>40235</v>
      </c>
      <c r="J1690">
        <v>38</v>
      </c>
      <c r="K1690" t="s">
        <v>1700</v>
      </c>
    </row>
    <row r="1691" spans="1:11" x14ac:dyDescent="0.3">
      <c r="A1691">
        <v>1690</v>
      </c>
      <c r="B1691" t="s">
        <v>5495</v>
      </c>
      <c r="C1691" t="s">
        <v>2064</v>
      </c>
      <c r="D1691" t="s">
        <v>4493</v>
      </c>
      <c r="E1691" t="s">
        <v>1189</v>
      </c>
      <c r="F1691">
        <v>30</v>
      </c>
      <c r="G1691" t="s">
        <v>5986</v>
      </c>
      <c r="H1691" t="s">
        <v>34</v>
      </c>
      <c r="I1691" s="10">
        <v>40220</v>
      </c>
      <c r="J1691">
        <v>6</v>
      </c>
      <c r="K1691" t="s">
        <v>1700</v>
      </c>
    </row>
    <row r="1692" spans="1:11" x14ac:dyDescent="0.3">
      <c r="A1692">
        <v>1691</v>
      </c>
      <c r="B1692" t="s">
        <v>4511</v>
      </c>
      <c r="C1692" t="s">
        <v>5987</v>
      </c>
      <c r="D1692" t="s">
        <v>4493</v>
      </c>
      <c r="E1692" t="s">
        <v>1189</v>
      </c>
      <c r="F1692">
        <v>60</v>
      </c>
      <c r="G1692" t="s">
        <v>5988</v>
      </c>
      <c r="H1692" t="s">
        <v>1642</v>
      </c>
      <c r="I1692" s="10">
        <v>39832</v>
      </c>
      <c r="J1692">
        <v>33</v>
      </c>
      <c r="K1692" t="s">
        <v>1772</v>
      </c>
    </row>
    <row r="1693" spans="1:11" x14ac:dyDescent="0.3">
      <c r="A1693">
        <v>1692</v>
      </c>
      <c r="B1693" t="s">
        <v>5006</v>
      </c>
      <c r="C1693" t="s">
        <v>1945</v>
      </c>
      <c r="D1693" t="s">
        <v>4493</v>
      </c>
      <c r="E1693" t="s">
        <v>1189</v>
      </c>
      <c r="F1693">
        <v>90</v>
      </c>
      <c r="G1693" t="s">
        <v>5989</v>
      </c>
      <c r="H1693" t="s">
        <v>1392</v>
      </c>
      <c r="I1693" s="10">
        <v>40039</v>
      </c>
      <c r="J1693">
        <v>97</v>
      </c>
      <c r="K1693" t="s">
        <v>1707</v>
      </c>
    </row>
    <row r="1694" spans="1:11" x14ac:dyDescent="0.3">
      <c r="A1694">
        <v>1693</v>
      </c>
      <c r="B1694" t="s">
        <v>5990</v>
      </c>
      <c r="C1694" t="s">
        <v>5991</v>
      </c>
      <c r="D1694" t="s">
        <v>4493</v>
      </c>
      <c r="E1694" t="s">
        <v>1189</v>
      </c>
      <c r="F1694">
        <v>90</v>
      </c>
      <c r="G1694" t="s">
        <v>5992</v>
      </c>
      <c r="H1694" t="s">
        <v>5494</v>
      </c>
      <c r="I1694" s="10">
        <v>39884</v>
      </c>
      <c r="J1694">
        <v>88</v>
      </c>
      <c r="K1694" t="s">
        <v>1772</v>
      </c>
    </row>
    <row r="1695" spans="1:11" x14ac:dyDescent="0.3">
      <c r="A1695">
        <v>1694</v>
      </c>
      <c r="B1695" t="s">
        <v>5993</v>
      </c>
      <c r="C1695" t="s">
        <v>3861</v>
      </c>
      <c r="D1695" t="s">
        <v>4493</v>
      </c>
      <c r="E1695" t="s">
        <v>1189</v>
      </c>
      <c r="F1695">
        <v>90</v>
      </c>
      <c r="G1695" t="s">
        <v>5994</v>
      </c>
      <c r="H1695" t="s">
        <v>622</v>
      </c>
      <c r="I1695" s="10">
        <v>40374</v>
      </c>
      <c r="J1695">
        <v>82</v>
      </c>
      <c r="K1695" t="s">
        <v>1673</v>
      </c>
    </row>
    <row r="1696" spans="1:11" x14ac:dyDescent="0.3">
      <c r="A1696">
        <v>1695</v>
      </c>
      <c r="B1696" t="s">
        <v>5995</v>
      </c>
      <c r="C1696" t="s">
        <v>5996</v>
      </c>
      <c r="D1696" t="s">
        <v>4493</v>
      </c>
      <c r="E1696" t="s">
        <v>1189</v>
      </c>
      <c r="F1696">
        <v>60</v>
      </c>
      <c r="G1696" t="s">
        <v>5997</v>
      </c>
      <c r="H1696" t="s">
        <v>1618</v>
      </c>
      <c r="I1696" s="10">
        <v>40116</v>
      </c>
      <c r="J1696">
        <v>99</v>
      </c>
      <c r="K1696" t="s">
        <v>1673</v>
      </c>
    </row>
    <row r="1697" spans="1:11" x14ac:dyDescent="0.3">
      <c r="A1697">
        <v>1696</v>
      </c>
      <c r="B1697" t="s">
        <v>3619</v>
      </c>
      <c r="C1697" t="s">
        <v>42</v>
      </c>
      <c r="D1697" t="s">
        <v>4493</v>
      </c>
      <c r="E1697" t="s">
        <v>1189</v>
      </c>
      <c r="F1697">
        <v>60</v>
      </c>
      <c r="G1697" t="s">
        <v>5998</v>
      </c>
      <c r="H1697" t="s">
        <v>164</v>
      </c>
      <c r="I1697" s="10">
        <v>39904</v>
      </c>
      <c r="J1697">
        <v>89</v>
      </c>
      <c r="K1697" t="s">
        <v>1692</v>
      </c>
    </row>
    <row r="1698" spans="1:11" x14ac:dyDescent="0.3">
      <c r="A1698">
        <v>1697</v>
      </c>
      <c r="B1698" t="s">
        <v>5495</v>
      </c>
      <c r="C1698" t="s">
        <v>5999</v>
      </c>
      <c r="D1698" t="s">
        <v>4493</v>
      </c>
      <c r="E1698" t="s">
        <v>1189</v>
      </c>
      <c r="F1698">
        <v>60</v>
      </c>
      <c r="G1698" t="s">
        <v>6000</v>
      </c>
      <c r="H1698" t="s">
        <v>3998</v>
      </c>
      <c r="I1698" s="10">
        <v>39790</v>
      </c>
      <c r="J1698">
        <v>88</v>
      </c>
      <c r="K1698" t="s">
        <v>1707</v>
      </c>
    </row>
    <row r="1699" spans="1:11" x14ac:dyDescent="0.3">
      <c r="A1699">
        <v>1698</v>
      </c>
      <c r="B1699" t="s">
        <v>6001</v>
      </c>
      <c r="C1699" t="s">
        <v>3595</v>
      </c>
      <c r="D1699" t="s">
        <v>4493</v>
      </c>
      <c r="E1699" t="s">
        <v>1189</v>
      </c>
      <c r="F1699">
        <v>60</v>
      </c>
      <c r="G1699" t="s">
        <v>6002</v>
      </c>
      <c r="H1699" t="s">
        <v>798</v>
      </c>
      <c r="I1699" s="10">
        <v>39851</v>
      </c>
      <c r="J1699">
        <v>54</v>
      </c>
      <c r="K1699" t="s">
        <v>1677</v>
      </c>
    </row>
    <row r="1700" spans="1:11" x14ac:dyDescent="0.3">
      <c r="A1700">
        <v>1699</v>
      </c>
      <c r="B1700" t="s">
        <v>6003</v>
      </c>
      <c r="C1700" t="s">
        <v>6004</v>
      </c>
      <c r="D1700" t="s">
        <v>4493</v>
      </c>
      <c r="E1700" t="s">
        <v>1189</v>
      </c>
      <c r="F1700">
        <v>60</v>
      </c>
      <c r="G1700" t="s">
        <v>6005</v>
      </c>
      <c r="H1700" t="s">
        <v>1620</v>
      </c>
      <c r="I1700" s="10">
        <v>39667</v>
      </c>
      <c r="J1700">
        <v>63</v>
      </c>
      <c r="K1700" t="s">
        <v>1700</v>
      </c>
    </row>
    <row r="1701" spans="1:11" x14ac:dyDescent="0.3">
      <c r="A1701">
        <v>1700</v>
      </c>
      <c r="B1701" t="s">
        <v>6006</v>
      </c>
      <c r="C1701" t="s">
        <v>6007</v>
      </c>
      <c r="D1701" t="s">
        <v>4601</v>
      </c>
      <c r="E1701" t="s">
        <v>1189</v>
      </c>
      <c r="F1701">
        <v>30</v>
      </c>
      <c r="G1701" t="s">
        <v>6008</v>
      </c>
      <c r="H1701" t="s">
        <v>692</v>
      </c>
      <c r="I1701" s="10">
        <v>39505</v>
      </c>
      <c r="J1701">
        <v>37</v>
      </c>
      <c r="K1701" t="s">
        <v>1692</v>
      </c>
    </row>
    <row r="1702" spans="1:11" x14ac:dyDescent="0.3">
      <c r="A1702">
        <v>1701</v>
      </c>
      <c r="B1702" t="s">
        <v>6009</v>
      </c>
      <c r="C1702" t="s">
        <v>3747</v>
      </c>
      <c r="D1702" t="s">
        <v>4493</v>
      </c>
      <c r="E1702" t="s">
        <v>1189</v>
      </c>
      <c r="F1702">
        <v>30</v>
      </c>
      <c r="G1702" t="s">
        <v>6010</v>
      </c>
      <c r="H1702" t="s">
        <v>446</v>
      </c>
      <c r="I1702" s="10">
        <v>39874</v>
      </c>
      <c r="J1702">
        <v>10</v>
      </c>
      <c r="K1702" t="s">
        <v>1677</v>
      </c>
    </row>
    <row r="1703" spans="1:11" x14ac:dyDescent="0.3">
      <c r="A1703">
        <v>1702</v>
      </c>
      <c r="B1703" t="s">
        <v>6011</v>
      </c>
      <c r="C1703" t="s">
        <v>5966</v>
      </c>
      <c r="D1703" t="s">
        <v>4493</v>
      </c>
      <c r="E1703" t="s">
        <v>4651</v>
      </c>
      <c r="F1703">
        <v>90</v>
      </c>
      <c r="H1703" t="s">
        <v>251</v>
      </c>
      <c r="I1703" s="10">
        <v>39704</v>
      </c>
      <c r="J1703">
        <v>79</v>
      </c>
      <c r="K1703" t="s">
        <v>1721</v>
      </c>
    </row>
    <row r="1704" spans="1:11" x14ac:dyDescent="0.3">
      <c r="A1704">
        <v>1703</v>
      </c>
      <c r="B1704" t="s">
        <v>6012</v>
      </c>
      <c r="C1704" t="s">
        <v>6013</v>
      </c>
      <c r="D1704" t="s">
        <v>4493</v>
      </c>
      <c r="E1704" t="s">
        <v>1189</v>
      </c>
      <c r="F1704">
        <v>60</v>
      </c>
      <c r="G1704" t="s">
        <v>6014</v>
      </c>
      <c r="H1704" t="s">
        <v>1408</v>
      </c>
      <c r="I1704" s="10">
        <v>40227</v>
      </c>
      <c r="J1704">
        <v>95</v>
      </c>
      <c r="K1704" t="s">
        <v>851</v>
      </c>
    </row>
    <row r="1705" spans="1:11" x14ac:dyDescent="0.3">
      <c r="A1705">
        <v>1704</v>
      </c>
      <c r="B1705" t="s">
        <v>6015</v>
      </c>
      <c r="C1705" t="s">
        <v>6016</v>
      </c>
      <c r="D1705" t="s">
        <v>4493</v>
      </c>
      <c r="E1705" t="s">
        <v>1189</v>
      </c>
      <c r="F1705">
        <v>90</v>
      </c>
      <c r="G1705" t="s">
        <v>6017</v>
      </c>
      <c r="H1705" t="s">
        <v>6018</v>
      </c>
      <c r="I1705" s="10">
        <v>40008</v>
      </c>
      <c r="J1705">
        <v>69</v>
      </c>
      <c r="K1705" t="s">
        <v>1677</v>
      </c>
    </row>
    <row r="1706" spans="1:11" x14ac:dyDescent="0.3">
      <c r="A1706">
        <v>1705</v>
      </c>
      <c r="B1706" t="s">
        <v>2999</v>
      </c>
      <c r="C1706" t="s">
        <v>6019</v>
      </c>
      <c r="D1706" t="s">
        <v>4493</v>
      </c>
      <c r="E1706" t="s">
        <v>1189</v>
      </c>
      <c r="F1706">
        <v>30</v>
      </c>
      <c r="G1706" t="s">
        <v>4164</v>
      </c>
      <c r="H1706" t="s">
        <v>354</v>
      </c>
      <c r="I1706" s="10">
        <v>39731</v>
      </c>
      <c r="J1706">
        <v>13</v>
      </c>
      <c r="K1706" t="s">
        <v>1707</v>
      </c>
    </row>
    <row r="1707" spans="1:11" x14ac:dyDescent="0.3">
      <c r="A1707">
        <v>1706</v>
      </c>
      <c r="B1707" t="s">
        <v>6020</v>
      </c>
      <c r="C1707" t="s">
        <v>2123</v>
      </c>
      <c r="D1707" t="s">
        <v>4493</v>
      </c>
      <c r="E1707" t="s">
        <v>1189</v>
      </c>
      <c r="F1707">
        <v>60</v>
      </c>
      <c r="G1707" t="s">
        <v>6021</v>
      </c>
      <c r="H1707" t="s">
        <v>396</v>
      </c>
      <c r="I1707" s="10">
        <v>40528</v>
      </c>
      <c r="J1707">
        <v>47</v>
      </c>
      <c r="K1707" t="s">
        <v>1700</v>
      </c>
    </row>
    <row r="1708" spans="1:11" x14ac:dyDescent="0.3">
      <c r="A1708">
        <v>1707</v>
      </c>
      <c r="B1708" t="s">
        <v>6022</v>
      </c>
      <c r="C1708" t="s">
        <v>4227</v>
      </c>
      <c r="D1708" t="s">
        <v>4493</v>
      </c>
      <c r="E1708" t="s">
        <v>1189</v>
      </c>
      <c r="F1708">
        <v>90</v>
      </c>
      <c r="G1708" t="s">
        <v>6023</v>
      </c>
      <c r="H1708" t="s">
        <v>6024</v>
      </c>
      <c r="I1708" s="10">
        <v>39653</v>
      </c>
      <c r="J1708">
        <v>34</v>
      </c>
      <c r="K1708" t="s">
        <v>1692</v>
      </c>
    </row>
    <row r="1709" spans="1:11" x14ac:dyDescent="0.3">
      <c r="A1709">
        <v>1708</v>
      </c>
      <c r="B1709" t="s">
        <v>6025</v>
      </c>
      <c r="C1709" t="s">
        <v>5751</v>
      </c>
      <c r="D1709" t="s">
        <v>4493</v>
      </c>
      <c r="E1709" t="s">
        <v>1189</v>
      </c>
      <c r="F1709">
        <v>60</v>
      </c>
      <c r="G1709" t="s">
        <v>6026</v>
      </c>
      <c r="H1709" t="s">
        <v>1603</v>
      </c>
      <c r="I1709" s="10">
        <v>39651</v>
      </c>
      <c r="J1709">
        <v>21</v>
      </c>
      <c r="K1709" t="s">
        <v>1007</v>
      </c>
    </row>
    <row r="1710" spans="1:11" x14ac:dyDescent="0.3">
      <c r="A1710">
        <v>1709</v>
      </c>
      <c r="B1710" t="s">
        <v>6027</v>
      </c>
      <c r="C1710" t="s">
        <v>2143</v>
      </c>
      <c r="D1710" t="s">
        <v>4493</v>
      </c>
      <c r="E1710" t="s">
        <v>1189</v>
      </c>
      <c r="F1710">
        <v>90</v>
      </c>
      <c r="G1710" t="s">
        <v>6028</v>
      </c>
      <c r="H1710" t="s">
        <v>5835</v>
      </c>
      <c r="I1710" s="10">
        <v>40275</v>
      </c>
      <c r="J1710">
        <v>98</v>
      </c>
      <c r="K1710" t="s">
        <v>1673</v>
      </c>
    </row>
    <row r="1711" spans="1:11" x14ac:dyDescent="0.3">
      <c r="A1711">
        <v>1710</v>
      </c>
      <c r="B1711" t="s">
        <v>6029</v>
      </c>
      <c r="C1711" t="s">
        <v>4600</v>
      </c>
      <c r="D1711" t="s">
        <v>4493</v>
      </c>
      <c r="E1711" t="s">
        <v>1189</v>
      </c>
      <c r="F1711">
        <v>90</v>
      </c>
      <c r="G1711" t="s">
        <v>6030</v>
      </c>
      <c r="H1711" t="s">
        <v>298</v>
      </c>
      <c r="I1711" s="10">
        <v>39710</v>
      </c>
      <c r="J1711">
        <v>22</v>
      </c>
      <c r="K1711" t="s">
        <v>1707</v>
      </c>
    </row>
    <row r="1712" spans="1:11" x14ac:dyDescent="0.3">
      <c r="A1712">
        <v>1711</v>
      </c>
      <c r="B1712" t="s">
        <v>6031</v>
      </c>
      <c r="C1712" t="s">
        <v>2537</v>
      </c>
      <c r="D1712" t="s">
        <v>4493</v>
      </c>
      <c r="E1712" t="s">
        <v>1189</v>
      </c>
      <c r="F1712">
        <v>30</v>
      </c>
      <c r="G1712" t="s">
        <v>6032</v>
      </c>
      <c r="H1712" t="s">
        <v>1437</v>
      </c>
      <c r="I1712" s="10">
        <v>40134</v>
      </c>
      <c r="J1712">
        <v>28</v>
      </c>
      <c r="K1712" t="s">
        <v>1707</v>
      </c>
    </row>
    <row r="1713" spans="1:11" x14ac:dyDescent="0.3">
      <c r="A1713">
        <v>1712</v>
      </c>
      <c r="B1713" t="s">
        <v>6033</v>
      </c>
      <c r="C1713" t="s">
        <v>5346</v>
      </c>
      <c r="D1713" t="s">
        <v>4493</v>
      </c>
      <c r="E1713" t="s">
        <v>1189</v>
      </c>
      <c r="F1713">
        <v>30</v>
      </c>
      <c r="G1713" t="s">
        <v>2063</v>
      </c>
      <c r="H1713" t="s">
        <v>1621</v>
      </c>
      <c r="I1713" s="10">
        <v>39772</v>
      </c>
      <c r="J1713">
        <v>73</v>
      </c>
      <c r="K1713" t="s">
        <v>851</v>
      </c>
    </row>
    <row r="1714" spans="1:11" x14ac:dyDescent="0.3">
      <c r="A1714">
        <v>1713</v>
      </c>
      <c r="C1714" t="s">
        <v>6034</v>
      </c>
      <c r="D1714" t="s">
        <v>4493</v>
      </c>
      <c r="E1714" t="s">
        <v>1189</v>
      </c>
      <c r="F1714">
        <v>60</v>
      </c>
      <c r="G1714" t="s">
        <v>6035</v>
      </c>
      <c r="H1714" t="s">
        <v>1064</v>
      </c>
      <c r="I1714" s="10">
        <v>39902</v>
      </c>
      <c r="J1714">
        <v>56</v>
      </c>
      <c r="K1714" t="s">
        <v>1707</v>
      </c>
    </row>
    <row r="1715" spans="1:11" x14ac:dyDescent="0.3">
      <c r="A1715">
        <v>1714</v>
      </c>
      <c r="B1715" t="s">
        <v>5113</v>
      </c>
      <c r="C1715" t="s">
        <v>5571</v>
      </c>
      <c r="D1715" t="s">
        <v>4493</v>
      </c>
      <c r="E1715" t="s">
        <v>1189</v>
      </c>
      <c r="F1715">
        <v>60</v>
      </c>
      <c r="G1715" t="s">
        <v>6036</v>
      </c>
      <c r="H1715" t="s">
        <v>1447</v>
      </c>
      <c r="I1715" s="10">
        <v>39660</v>
      </c>
      <c r="J1715">
        <v>93</v>
      </c>
      <c r="K1715" t="s">
        <v>1721</v>
      </c>
    </row>
    <row r="1716" spans="1:11" x14ac:dyDescent="0.3">
      <c r="A1716">
        <v>1715</v>
      </c>
      <c r="B1716" t="s">
        <v>6037</v>
      </c>
      <c r="C1716" t="s">
        <v>6038</v>
      </c>
      <c r="D1716" t="s">
        <v>4493</v>
      </c>
      <c r="E1716" t="s">
        <v>1189</v>
      </c>
      <c r="F1716">
        <v>90</v>
      </c>
      <c r="G1716" t="s">
        <v>6039</v>
      </c>
      <c r="H1716" t="s">
        <v>505</v>
      </c>
      <c r="I1716" s="10">
        <v>39973</v>
      </c>
      <c r="J1716">
        <v>93</v>
      </c>
      <c r="K1716" t="s">
        <v>1673</v>
      </c>
    </row>
    <row r="1717" spans="1:11" x14ac:dyDescent="0.3">
      <c r="A1717">
        <v>1716</v>
      </c>
      <c r="B1717" t="s">
        <v>2314</v>
      </c>
      <c r="C1717" t="s">
        <v>3389</v>
      </c>
      <c r="D1717" t="s">
        <v>4493</v>
      </c>
      <c r="E1717" t="s">
        <v>1189</v>
      </c>
      <c r="F1717">
        <v>60</v>
      </c>
      <c r="G1717" t="s">
        <v>6040</v>
      </c>
      <c r="H1717" t="s">
        <v>488</v>
      </c>
      <c r="I1717" s="10">
        <v>39875</v>
      </c>
      <c r="J1717">
        <v>15</v>
      </c>
      <c r="K1717" t="s">
        <v>1696</v>
      </c>
    </row>
    <row r="1718" spans="1:11" x14ac:dyDescent="0.3">
      <c r="A1718">
        <v>1717</v>
      </c>
      <c r="B1718" t="s">
        <v>6041</v>
      </c>
      <c r="C1718" t="s">
        <v>3784</v>
      </c>
      <c r="D1718" t="s">
        <v>4493</v>
      </c>
      <c r="E1718" t="s">
        <v>1189</v>
      </c>
      <c r="F1718">
        <v>30</v>
      </c>
      <c r="G1718" t="s">
        <v>6042</v>
      </c>
      <c r="H1718" t="s">
        <v>1155</v>
      </c>
      <c r="I1718" s="10">
        <v>40518</v>
      </c>
      <c r="J1718">
        <v>14</v>
      </c>
      <c r="K1718" t="s">
        <v>1707</v>
      </c>
    </row>
    <row r="1719" spans="1:11" x14ac:dyDescent="0.3">
      <c r="A1719">
        <v>1718</v>
      </c>
      <c r="B1719" t="s">
        <v>6043</v>
      </c>
      <c r="C1719" t="s">
        <v>6044</v>
      </c>
      <c r="D1719" t="s">
        <v>4493</v>
      </c>
      <c r="E1719" t="s">
        <v>1189</v>
      </c>
      <c r="F1719">
        <v>90</v>
      </c>
      <c r="G1719" t="s">
        <v>6045</v>
      </c>
      <c r="H1719" t="s">
        <v>434</v>
      </c>
      <c r="I1719" s="10">
        <v>39583</v>
      </c>
      <c r="J1719">
        <v>32</v>
      </c>
      <c r="K1719" t="s">
        <v>1677</v>
      </c>
    </row>
    <row r="1720" spans="1:11" x14ac:dyDescent="0.3">
      <c r="A1720">
        <v>1719</v>
      </c>
      <c r="B1720" t="s">
        <v>5348</v>
      </c>
      <c r="C1720" t="s">
        <v>5125</v>
      </c>
      <c r="D1720" t="s">
        <v>4493</v>
      </c>
      <c r="E1720" t="s">
        <v>1189</v>
      </c>
      <c r="F1720">
        <v>90</v>
      </c>
      <c r="G1720" t="s">
        <v>6046</v>
      </c>
      <c r="H1720" t="s">
        <v>541</v>
      </c>
      <c r="I1720" s="10">
        <v>39613</v>
      </c>
      <c r="J1720">
        <v>59</v>
      </c>
      <c r="K1720" t="s">
        <v>1696</v>
      </c>
    </row>
    <row r="1721" spans="1:11" x14ac:dyDescent="0.3">
      <c r="A1721">
        <v>1720</v>
      </c>
      <c r="B1721" t="s">
        <v>4580</v>
      </c>
      <c r="C1721" t="s">
        <v>5397</v>
      </c>
      <c r="D1721" t="s">
        <v>4493</v>
      </c>
      <c r="E1721" t="s">
        <v>1189</v>
      </c>
      <c r="F1721">
        <v>90</v>
      </c>
      <c r="G1721" t="s">
        <v>6047</v>
      </c>
      <c r="H1721" t="s">
        <v>3</v>
      </c>
      <c r="I1721" s="10">
        <v>40373</v>
      </c>
      <c r="J1721">
        <v>79</v>
      </c>
      <c r="K1721" t="s">
        <v>1673</v>
      </c>
    </row>
    <row r="1722" spans="1:11" x14ac:dyDescent="0.3">
      <c r="A1722">
        <v>1721</v>
      </c>
      <c r="B1722" t="s">
        <v>4696</v>
      </c>
      <c r="C1722" t="s">
        <v>3477</v>
      </c>
      <c r="D1722" t="s">
        <v>4493</v>
      </c>
      <c r="E1722" t="s">
        <v>1189</v>
      </c>
      <c r="F1722">
        <v>90</v>
      </c>
      <c r="G1722" t="s">
        <v>6048</v>
      </c>
      <c r="H1722" t="s">
        <v>843</v>
      </c>
      <c r="I1722" s="10">
        <v>40417</v>
      </c>
      <c r="J1722">
        <v>86</v>
      </c>
      <c r="K1722" t="s">
        <v>1673</v>
      </c>
    </row>
    <row r="1723" spans="1:11" x14ac:dyDescent="0.3">
      <c r="A1723">
        <v>1722</v>
      </c>
      <c r="B1723" t="s">
        <v>6049</v>
      </c>
      <c r="C1723" t="s">
        <v>3532</v>
      </c>
      <c r="D1723" t="s">
        <v>4493</v>
      </c>
      <c r="E1723" t="s">
        <v>1189</v>
      </c>
      <c r="F1723">
        <v>30</v>
      </c>
      <c r="G1723" t="s">
        <v>6050</v>
      </c>
      <c r="H1723" t="s">
        <v>5708</v>
      </c>
      <c r="I1723" s="10">
        <v>40413</v>
      </c>
      <c r="J1723">
        <v>29</v>
      </c>
      <c r="K1723" t="s">
        <v>1700</v>
      </c>
    </row>
    <row r="1724" spans="1:11" x14ac:dyDescent="0.3">
      <c r="A1724">
        <v>1723</v>
      </c>
      <c r="B1724" t="s">
        <v>4527</v>
      </c>
      <c r="C1724" t="s">
        <v>6051</v>
      </c>
      <c r="D1724" t="s">
        <v>4493</v>
      </c>
      <c r="E1724" t="s">
        <v>1189</v>
      </c>
      <c r="F1724">
        <v>60</v>
      </c>
      <c r="G1724" t="s">
        <v>6052</v>
      </c>
      <c r="H1724" t="s">
        <v>793</v>
      </c>
      <c r="I1724" s="10">
        <v>39991</v>
      </c>
      <c r="J1724">
        <v>19</v>
      </c>
      <c r="K1724" t="s">
        <v>1700</v>
      </c>
    </row>
    <row r="1725" spans="1:11" x14ac:dyDescent="0.3">
      <c r="A1725">
        <v>1724</v>
      </c>
      <c r="B1725" t="s">
        <v>5911</v>
      </c>
      <c r="C1725" t="s">
        <v>1698</v>
      </c>
      <c r="D1725" t="s">
        <v>4493</v>
      </c>
      <c r="E1725" t="s">
        <v>1189</v>
      </c>
      <c r="F1725">
        <v>90</v>
      </c>
      <c r="G1725" t="s">
        <v>6053</v>
      </c>
      <c r="H1725" t="s">
        <v>145</v>
      </c>
      <c r="I1725" s="10">
        <v>39846</v>
      </c>
      <c r="J1725">
        <v>9</v>
      </c>
      <c r="K1725" t="s">
        <v>1707</v>
      </c>
    </row>
    <row r="1726" spans="1:11" x14ac:dyDescent="0.3">
      <c r="A1726">
        <v>1725</v>
      </c>
      <c r="B1726" t="s">
        <v>6054</v>
      </c>
      <c r="C1726" t="s">
        <v>1927</v>
      </c>
      <c r="D1726" t="s">
        <v>4493</v>
      </c>
      <c r="E1726" t="s">
        <v>1189</v>
      </c>
      <c r="F1726">
        <v>30</v>
      </c>
      <c r="G1726" t="s">
        <v>6055</v>
      </c>
      <c r="H1726" t="s">
        <v>1602</v>
      </c>
      <c r="I1726" s="10">
        <v>40307</v>
      </c>
      <c r="J1726">
        <v>33</v>
      </c>
      <c r="K1726" t="s">
        <v>1721</v>
      </c>
    </row>
    <row r="1727" spans="1:11" x14ac:dyDescent="0.3">
      <c r="A1727">
        <v>1726</v>
      </c>
      <c r="B1727" t="s">
        <v>5871</v>
      </c>
      <c r="C1727" t="s">
        <v>2483</v>
      </c>
      <c r="D1727" t="s">
        <v>4493</v>
      </c>
      <c r="E1727" t="s">
        <v>1189</v>
      </c>
      <c r="F1727">
        <v>90</v>
      </c>
      <c r="G1727" t="s">
        <v>6056</v>
      </c>
      <c r="H1727" t="s">
        <v>49</v>
      </c>
      <c r="I1727" s="10">
        <v>39883</v>
      </c>
      <c r="J1727">
        <v>56</v>
      </c>
      <c r="K1727" t="s">
        <v>1721</v>
      </c>
    </row>
    <row r="1728" spans="1:11" x14ac:dyDescent="0.3">
      <c r="A1728">
        <v>1727</v>
      </c>
      <c r="B1728" t="s">
        <v>1758</v>
      </c>
      <c r="C1728" t="s">
        <v>2062</v>
      </c>
      <c r="D1728" t="s">
        <v>4493</v>
      </c>
      <c r="E1728" t="s">
        <v>1189</v>
      </c>
      <c r="F1728">
        <v>30</v>
      </c>
      <c r="G1728" t="s">
        <v>6057</v>
      </c>
      <c r="H1728" t="s">
        <v>1610</v>
      </c>
      <c r="I1728" s="10">
        <v>39804</v>
      </c>
      <c r="J1728">
        <v>77</v>
      </c>
      <c r="K1728" t="s">
        <v>1007</v>
      </c>
    </row>
    <row r="1729" spans="1:11" x14ac:dyDescent="0.3">
      <c r="A1729">
        <v>1728</v>
      </c>
      <c r="B1729" t="s">
        <v>4646</v>
      </c>
      <c r="C1729" t="s">
        <v>6058</v>
      </c>
      <c r="D1729" t="s">
        <v>4493</v>
      </c>
      <c r="E1729" t="s">
        <v>1189</v>
      </c>
      <c r="F1729">
        <v>30</v>
      </c>
      <c r="G1729" t="s">
        <v>6059</v>
      </c>
      <c r="H1729" t="s">
        <v>142</v>
      </c>
      <c r="I1729" s="10">
        <v>39975</v>
      </c>
      <c r="J1729">
        <v>90</v>
      </c>
      <c r="K1729" t="s">
        <v>1677</v>
      </c>
    </row>
    <row r="1730" spans="1:11" x14ac:dyDescent="0.3">
      <c r="A1730">
        <v>1729</v>
      </c>
      <c r="B1730" t="s">
        <v>3266</v>
      </c>
      <c r="C1730" t="s">
        <v>4000</v>
      </c>
      <c r="D1730" t="s">
        <v>4493</v>
      </c>
      <c r="E1730" t="s">
        <v>1189</v>
      </c>
      <c r="F1730">
        <v>30</v>
      </c>
      <c r="G1730" t="s">
        <v>6060</v>
      </c>
      <c r="H1730" t="s">
        <v>807</v>
      </c>
      <c r="I1730" s="10">
        <v>39474</v>
      </c>
      <c r="J1730">
        <v>97</v>
      </c>
      <c r="K1730" t="s">
        <v>1707</v>
      </c>
    </row>
    <row r="1731" spans="1:11" x14ac:dyDescent="0.3">
      <c r="A1731">
        <v>1730</v>
      </c>
      <c r="B1731" t="s">
        <v>6061</v>
      </c>
      <c r="C1731" t="s">
        <v>6062</v>
      </c>
      <c r="D1731" t="s">
        <v>4493</v>
      </c>
      <c r="E1731" t="s">
        <v>1189</v>
      </c>
      <c r="F1731">
        <v>60</v>
      </c>
      <c r="G1731" t="s">
        <v>6063</v>
      </c>
      <c r="H1731" t="s">
        <v>1600</v>
      </c>
      <c r="I1731" s="10">
        <v>39647</v>
      </c>
      <c r="J1731">
        <v>11</v>
      </c>
      <c r="K1731" t="s">
        <v>1772</v>
      </c>
    </row>
    <row r="1732" spans="1:11" x14ac:dyDescent="0.3">
      <c r="A1732">
        <v>1731</v>
      </c>
      <c r="B1732" t="s">
        <v>6064</v>
      </c>
      <c r="C1732" t="s">
        <v>598</v>
      </c>
      <c r="D1732" t="s">
        <v>4493</v>
      </c>
      <c r="E1732" t="s">
        <v>1189</v>
      </c>
      <c r="F1732">
        <v>90</v>
      </c>
      <c r="G1732" t="s">
        <v>6065</v>
      </c>
      <c r="H1732" t="s">
        <v>461</v>
      </c>
      <c r="I1732" s="10">
        <v>40438</v>
      </c>
      <c r="J1732">
        <v>7</v>
      </c>
      <c r="K1732" t="s">
        <v>1700</v>
      </c>
    </row>
    <row r="1733" spans="1:11" x14ac:dyDescent="0.3">
      <c r="A1733">
        <v>1732</v>
      </c>
      <c r="B1733" t="s">
        <v>4849</v>
      </c>
      <c r="C1733" t="s">
        <v>6066</v>
      </c>
      <c r="D1733" t="s">
        <v>4493</v>
      </c>
      <c r="E1733" t="s">
        <v>1189</v>
      </c>
      <c r="F1733">
        <v>90</v>
      </c>
      <c r="G1733" t="s">
        <v>6067</v>
      </c>
      <c r="H1733" t="s">
        <v>700</v>
      </c>
      <c r="I1733" s="10">
        <v>39510</v>
      </c>
      <c r="J1733">
        <v>18</v>
      </c>
      <c r="K1733" t="s">
        <v>851</v>
      </c>
    </row>
    <row r="1734" spans="1:11" x14ac:dyDescent="0.3">
      <c r="A1734">
        <v>1733</v>
      </c>
      <c r="B1734" t="s">
        <v>5515</v>
      </c>
      <c r="C1734" t="s">
        <v>5999</v>
      </c>
      <c r="D1734" t="s">
        <v>4493</v>
      </c>
      <c r="E1734" t="s">
        <v>1189</v>
      </c>
      <c r="F1734">
        <v>30</v>
      </c>
      <c r="G1734" t="s">
        <v>6068</v>
      </c>
      <c r="H1734" t="s">
        <v>664</v>
      </c>
      <c r="I1734" s="10">
        <v>39620</v>
      </c>
      <c r="J1734">
        <v>64</v>
      </c>
      <c r="K1734" t="s">
        <v>1700</v>
      </c>
    </row>
    <row r="1735" spans="1:11" x14ac:dyDescent="0.3">
      <c r="A1735">
        <v>1734</v>
      </c>
      <c r="B1735" t="s">
        <v>3706</v>
      </c>
      <c r="C1735" t="s">
        <v>2937</v>
      </c>
      <c r="D1735" t="s">
        <v>4493</v>
      </c>
      <c r="E1735" t="s">
        <v>1189</v>
      </c>
      <c r="F1735">
        <v>30</v>
      </c>
      <c r="G1735" t="s">
        <v>6069</v>
      </c>
      <c r="H1735" t="s">
        <v>3329</v>
      </c>
      <c r="I1735" s="10">
        <v>40349</v>
      </c>
      <c r="J1735">
        <v>66</v>
      </c>
      <c r="K1735" t="s">
        <v>1692</v>
      </c>
    </row>
    <row r="1736" spans="1:11" x14ac:dyDescent="0.3">
      <c r="A1736">
        <v>1735</v>
      </c>
      <c r="B1736" t="s">
        <v>4694</v>
      </c>
      <c r="C1736" t="s">
        <v>5150</v>
      </c>
      <c r="D1736" t="s">
        <v>4493</v>
      </c>
      <c r="E1736" t="s">
        <v>1189</v>
      </c>
      <c r="F1736">
        <v>90</v>
      </c>
      <c r="G1736" t="s">
        <v>6070</v>
      </c>
      <c r="H1736" t="s">
        <v>799</v>
      </c>
      <c r="I1736" s="10">
        <v>39935</v>
      </c>
      <c r="J1736">
        <v>92</v>
      </c>
      <c r="K1736" t="s">
        <v>1007</v>
      </c>
    </row>
    <row r="1737" spans="1:11" x14ac:dyDescent="0.3">
      <c r="A1737">
        <v>1736</v>
      </c>
      <c r="B1737" t="s">
        <v>4613</v>
      </c>
      <c r="C1737" t="s">
        <v>3549</v>
      </c>
      <c r="D1737" t="s">
        <v>4493</v>
      </c>
      <c r="E1737" t="s">
        <v>1189</v>
      </c>
      <c r="F1737">
        <v>60</v>
      </c>
      <c r="G1737" t="s">
        <v>6071</v>
      </c>
      <c r="H1737" t="s">
        <v>535</v>
      </c>
      <c r="I1737" s="10">
        <v>40303</v>
      </c>
      <c r="J1737">
        <v>34</v>
      </c>
      <c r="K1737" t="s">
        <v>851</v>
      </c>
    </row>
    <row r="1738" spans="1:11" x14ac:dyDescent="0.3">
      <c r="A1738">
        <v>1737</v>
      </c>
      <c r="B1738" t="s">
        <v>5532</v>
      </c>
      <c r="C1738" t="s">
        <v>3734</v>
      </c>
      <c r="D1738" t="s">
        <v>4493</v>
      </c>
      <c r="E1738" t="s">
        <v>1189</v>
      </c>
      <c r="F1738">
        <v>30</v>
      </c>
      <c r="G1738" t="s">
        <v>6072</v>
      </c>
      <c r="H1738" t="s">
        <v>106</v>
      </c>
      <c r="I1738" s="10">
        <v>39928</v>
      </c>
      <c r="J1738">
        <v>7</v>
      </c>
      <c r="K1738" t="s">
        <v>1772</v>
      </c>
    </row>
    <row r="1739" spans="1:11" x14ac:dyDescent="0.3">
      <c r="A1739">
        <v>1738</v>
      </c>
      <c r="B1739" t="s">
        <v>6073</v>
      </c>
      <c r="C1739" t="s">
        <v>1815</v>
      </c>
      <c r="D1739" t="s">
        <v>4493</v>
      </c>
      <c r="E1739" t="s">
        <v>1189</v>
      </c>
      <c r="F1739">
        <v>60</v>
      </c>
      <c r="G1739" t="s">
        <v>6074</v>
      </c>
      <c r="H1739" t="s">
        <v>737</v>
      </c>
      <c r="I1739" s="10">
        <v>39979</v>
      </c>
      <c r="J1739">
        <v>23</v>
      </c>
      <c r="K1739" t="s">
        <v>851</v>
      </c>
    </row>
    <row r="1740" spans="1:11" x14ac:dyDescent="0.3">
      <c r="A1740">
        <v>1739</v>
      </c>
      <c r="B1740" t="s">
        <v>6075</v>
      </c>
      <c r="C1740" t="s">
        <v>5045</v>
      </c>
      <c r="D1740" t="s">
        <v>4493</v>
      </c>
      <c r="E1740" t="s">
        <v>1189</v>
      </c>
      <c r="F1740">
        <v>60</v>
      </c>
      <c r="G1740" t="s">
        <v>6076</v>
      </c>
      <c r="H1740" t="s">
        <v>1600</v>
      </c>
      <c r="I1740" s="10">
        <v>40127</v>
      </c>
      <c r="J1740">
        <v>83</v>
      </c>
      <c r="K1740" t="s">
        <v>1700</v>
      </c>
    </row>
    <row r="1741" spans="1:11" x14ac:dyDescent="0.3">
      <c r="A1741">
        <v>1740</v>
      </c>
      <c r="B1741" t="s">
        <v>6077</v>
      </c>
      <c r="C1741" t="s">
        <v>3021</v>
      </c>
      <c r="D1741" t="s">
        <v>4493</v>
      </c>
      <c r="E1741" t="s">
        <v>1189</v>
      </c>
      <c r="F1741">
        <v>30</v>
      </c>
      <c r="G1741" t="s">
        <v>6078</v>
      </c>
      <c r="H1741" t="s">
        <v>1632</v>
      </c>
      <c r="I1741" s="10">
        <v>40180</v>
      </c>
      <c r="J1741">
        <v>83</v>
      </c>
      <c r="K1741" t="s">
        <v>1772</v>
      </c>
    </row>
    <row r="1742" spans="1:11" x14ac:dyDescent="0.3">
      <c r="A1742">
        <v>1741</v>
      </c>
      <c r="B1742" t="s">
        <v>6079</v>
      </c>
      <c r="C1742" t="s">
        <v>6080</v>
      </c>
      <c r="D1742" t="s">
        <v>4493</v>
      </c>
      <c r="E1742" t="s">
        <v>1189</v>
      </c>
      <c r="F1742">
        <v>90</v>
      </c>
      <c r="G1742" t="s">
        <v>6081</v>
      </c>
      <c r="H1742" t="s">
        <v>600</v>
      </c>
      <c r="I1742" s="10">
        <v>39806</v>
      </c>
      <c r="J1742">
        <v>38</v>
      </c>
      <c r="K1742" t="s">
        <v>1696</v>
      </c>
    </row>
    <row r="1743" spans="1:11" x14ac:dyDescent="0.3">
      <c r="A1743">
        <v>1742</v>
      </c>
      <c r="B1743" t="s">
        <v>5546</v>
      </c>
      <c r="C1743" t="s">
        <v>6082</v>
      </c>
      <c r="D1743" t="s">
        <v>4493</v>
      </c>
      <c r="E1743" t="s">
        <v>1189</v>
      </c>
      <c r="F1743">
        <v>60</v>
      </c>
      <c r="G1743" t="s">
        <v>6083</v>
      </c>
      <c r="H1743" t="s">
        <v>140</v>
      </c>
      <c r="I1743" s="10">
        <v>39899</v>
      </c>
      <c r="J1743">
        <v>58</v>
      </c>
      <c r="K1743" t="s">
        <v>1700</v>
      </c>
    </row>
    <row r="1744" spans="1:11" x14ac:dyDescent="0.3">
      <c r="A1744">
        <v>1743</v>
      </c>
      <c r="B1744" t="s">
        <v>6084</v>
      </c>
      <c r="C1744" t="s">
        <v>3960</v>
      </c>
      <c r="D1744" t="s">
        <v>4493</v>
      </c>
      <c r="E1744" t="s">
        <v>1189</v>
      </c>
      <c r="F1744">
        <v>60</v>
      </c>
      <c r="G1744" t="s">
        <v>6085</v>
      </c>
      <c r="H1744" t="s">
        <v>4131</v>
      </c>
      <c r="I1744" s="10">
        <v>39504</v>
      </c>
      <c r="J1744">
        <v>43</v>
      </c>
      <c r="K1744" t="s">
        <v>1700</v>
      </c>
    </row>
    <row r="1745" spans="1:11" x14ac:dyDescent="0.3">
      <c r="A1745">
        <v>1744</v>
      </c>
      <c r="B1745" t="s">
        <v>6086</v>
      </c>
      <c r="C1745" t="s">
        <v>2719</v>
      </c>
      <c r="D1745" t="s">
        <v>4493</v>
      </c>
      <c r="E1745" t="s">
        <v>1189</v>
      </c>
      <c r="F1745">
        <v>90</v>
      </c>
      <c r="G1745" t="s">
        <v>6087</v>
      </c>
      <c r="H1745" t="s">
        <v>374</v>
      </c>
      <c r="I1745" s="10">
        <v>40068</v>
      </c>
      <c r="J1745">
        <v>62</v>
      </c>
      <c r="K1745" t="s">
        <v>1696</v>
      </c>
    </row>
    <row r="1746" spans="1:11" x14ac:dyDescent="0.3">
      <c r="A1746">
        <v>1745</v>
      </c>
      <c r="B1746" t="s">
        <v>6001</v>
      </c>
      <c r="C1746" t="s">
        <v>6088</v>
      </c>
      <c r="D1746" t="s">
        <v>4493</v>
      </c>
      <c r="E1746" t="s">
        <v>1189</v>
      </c>
      <c r="F1746">
        <v>30</v>
      </c>
      <c r="G1746" t="s">
        <v>6089</v>
      </c>
      <c r="H1746" t="s">
        <v>832</v>
      </c>
      <c r="I1746" s="10">
        <v>40526</v>
      </c>
      <c r="J1746">
        <v>58</v>
      </c>
      <c r="K1746" t="s">
        <v>1772</v>
      </c>
    </row>
    <row r="1747" spans="1:11" x14ac:dyDescent="0.3">
      <c r="A1747">
        <v>1746</v>
      </c>
      <c r="B1747" t="s">
        <v>5033</v>
      </c>
      <c r="C1747" t="s">
        <v>1867</v>
      </c>
      <c r="D1747" t="s">
        <v>4493</v>
      </c>
      <c r="E1747" t="s">
        <v>1189</v>
      </c>
      <c r="F1747">
        <v>90</v>
      </c>
      <c r="G1747" t="s">
        <v>6090</v>
      </c>
      <c r="H1747" t="s">
        <v>1642</v>
      </c>
      <c r="I1747" s="10">
        <v>39914</v>
      </c>
      <c r="J1747">
        <v>75</v>
      </c>
      <c r="K1747" t="s">
        <v>1721</v>
      </c>
    </row>
    <row r="1748" spans="1:11" x14ac:dyDescent="0.3">
      <c r="A1748">
        <v>1747</v>
      </c>
      <c r="B1748" t="s">
        <v>4674</v>
      </c>
      <c r="C1748" t="s">
        <v>3747</v>
      </c>
      <c r="D1748" t="s">
        <v>4493</v>
      </c>
      <c r="E1748" t="s">
        <v>1189</v>
      </c>
      <c r="F1748">
        <v>60</v>
      </c>
      <c r="G1748" t="s">
        <v>6091</v>
      </c>
      <c r="H1748" t="s">
        <v>12</v>
      </c>
      <c r="I1748" s="10">
        <v>40340</v>
      </c>
      <c r="J1748">
        <v>97</v>
      </c>
      <c r="K1748" t="s">
        <v>1772</v>
      </c>
    </row>
    <row r="1749" spans="1:11" x14ac:dyDescent="0.3">
      <c r="A1749">
        <v>1748</v>
      </c>
      <c r="B1749" t="s">
        <v>6092</v>
      </c>
      <c r="C1749" t="s">
        <v>1980</v>
      </c>
      <c r="D1749" t="s">
        <v>4493</v>
      </c>
      <c r="E1749" t="s">
        <v>1189</v>
      </c>
      <c r="F1749">
        <v>60</v>
      </c>
      <c r="G1749" t="s">
        <v>6093</v>
      </c>
      <c r="H1749" t="s">
        <v>1491</v>
      </c>
      <c r="I1749" s="10">
        <v>40157</v>
      </c>
      <c r="J1749">
        <v>69</v>
      </c>
      <c r="K1749" t="s">
        <v>1772</v>
      </c>
    </row>
    <row r="1750" spans="1:11" x14ac:dyDescent="0.3">
      <c r="A1750">
        <v>1749</v>
      </c>
      <c r="B1750" t="s">
        <v>5656</v>
      </c>
      <c r="C1750" t="s">
        <v>3070</v>
      </c>
      <c r="D1750" t="s">
        <v>4493</v>
      </c>
      <c r="E1750" t="s">
        <v>1189</v>
      </c>
      <c r="F1750">
        <v>30</v>
      </c>
      <c r="G1750" t="s">
        <v>6094</v>
      </c>
      <c r="H1750" t="s">
        <v>202</v>
      </c>
      <c r="I1750" s="10">
        <v>40296</v>
      </c>
      <c r="J1750">
        <v>10</v>
      </c>
      <c r="K1750" t="s">
        <v>1692</v>
      </c>
    </row>
    <row r="1751" spans="1:11" x14ac:dyDescent="0.3">
      <c r="A1751">
        <v>1750</v>
      </c>
      <c r="B1751" t="s">
        <v>6095</v>
      </c>
      <c r="C1751" t="s">
        <v>6096</v>
      </c>
      <c r="D1751" t="s">
        <v>4493</v>
      </c>
      <c r="E1751" t="s">
        <v>1189</v>
      </c>
      <c r="F1751">
        <v>90</v>
      </c>
      <c r="G1751" t="s">
        <v>6097</v>
      </c>
      <c r="H1751" t="s">
        <v>1600</v>
      </c>
      <c r="I1751" s="10">
        <v>39914</v>
      </c>
      <c r="J1751">
        <v>54</v>
      </c>
      <c r="K1751" t="s">
        <v>1696</v>
      </c>
    </row>
    <row r="1752" spans="1:11" x14ac:dyDescent="0.3">
      <c r="A1752">
        <v>1751</v>
      </c>
      <c r="B1752" t="s">
        <v>2729</v>
      </c>
      <c r="C1752" t="s">
        <v>1801</v>
      </c>
      <c r="D1752" t="s">
        <v>4493</v>
      </c>
      <c r="E1752" t="s">
        <v>1189</v>
      </c>
      <c r="F1752">
        <v>30</v>
      </c>
      <c r="G1752" t="s">
        <v>6098</v>
      </c>
      <c r="H1752" t="s">
        <v>2121</v>
      </c>
      <c r="I1752" s="10">
        <v>40475</v>
      </c>
      <c r="J1752">
        <v>90</v>
      </c>
      <c r="K1752" t="s">
        <v>1677</v>
      </c>
    </row>
    <row r="1753" spans="1:11" x14ac:dyDescent="0.3">
      <c r="A1753">
        <v>1752</v>
      </c>
      <c r="B1753" t="s">
        <v>5281</v>
      </c>
      <c r="C1753" t="s">
        <v>6099</v>
      </c>
      <c r="D1753" t="s">
        <v>4493</v>
      </c>
      <c r="E1753" t="s">
        <v>1189</v>
      </c>
      <c r="F1753">
        <v>90</v>
      </c>
      <c r="G1753" t="s">
        <v>6100</v>
      </c>
      <c r="H1753" t="s">
        <v>580</v>
      </c>
      <c r="I1753" s="10">
        <v>40448</v>
      </c>
      <c r="J1753">
        <v>54</v>
      </c>
      <c r="K1753" t="s">
        <v>1007</v>
      </c>
    </row>
    <row r="1754" spans="1:11" x14ac:dyDescent="0.3">
      <c r="A1754">
        <v>1753</v>
      </c>
      <c r="B1754" t="s">
        <v>6101</v>
      </c>
      <c r="C1754" t="s">
        <v>2227</v>
      </c>
      <c r="D1754" t="s">
        <v>4493</v>
      </c>
      <c r="E1754" t="s">
        <v>1189</v>
      </c>
      <c r="F1754">
        <v>90</v>
      </c>
      <c r="G1754" t="s">
        <v>6102</v>
      </c>
      <c r="H1754" t="s">
        <v>3462</v>
      </c>
      <c r="I1754" s="10">
        <v>40287</v>
      </c>
      <c r="J1754">
        <v>21</v>
      </c>
      <c r="K1754" t="s">
        <v>1707</v>
      </c>
    </row>
    <row r="1755" spans="1:11" x14ac:dyDescent="0.3">
      <c r="A1755">
        <v>1754</v>
      </c>
      <c r="B1755" t="s">
        <v>5491</v>
      </c>
      <c r="C1755" t="s">
        <v>5338</v>
      </c>
      <c r="D1755" t="s">
        <v>4493</v>
      </c>
      <c r="E1755" t="s">
        <v>1189</v>
      </c>
      <c r="F1755">
        <v>90</v>
      </c>
      <c r="G1755" t="s">
        <v>6103</v>
      </c>
      <c r="H1755" t="s">
        <v>1600</v>
      </c>
      <c r="I1755" s="10">
        <v>40424</v>
      </c>
      <c r="J1755">
        <v>2</v>
      </c>
      <c r="K1755" t="s">
        <v>1673</v>
      </c>
    </row>
    <row r="1756" spans="1:11" x14ac:dyDescent="0.3">
      <c r="A1756">
        <v>1755</v>
      </c>
      <c r="B1756" t="s">
        <v>6104</v>
      </c>
      <c r="C1756" t="s">
        <v>6105</v>
      </c>
      <c r="D1756" t="s">
        <v>4493</v>
      </c>
      <c r="E1756" t="s">
        <v>1189</v>
      </c>
      <c r="F1756">
        <v>90</v>
      </c>
      <c r="G1756" t="s">
        <v>6106</v>
      </c>
      <c r="H1756" t="s">
        <v>1414</v>
      </c>
      <c r="I1756" s="10">
        <v>40438</v>
      </c>
      <c r="J1756">
        <v>25</v>
      </c>
      <c r="K1756" t="s">
        <v>851</v>
      </c>
    </row>
    <row r="1757" spans="1:11" x14ac:dyDescent="0.3">
      <c r="A1757">
        <v>1756</v>
      </c>
      <c r="B1757" t="s">
        <v>6107</v>
      </c>
      <c r="C1757" t="s">
        <v>3639</v>
      </c>
      <c r="D1757" t="s">
        <v>4493</v>
      </c>
      <c r="E1757" t="s">
        <v>1189</v>
      </c>
      <c r="F1757">
        <v>90</v>
      </c>
      <c r="G1757" t="s">
        <v>6108</v>
      </c>
      <c r="H1757" t="s">
        <v>413</v>
      </c>
      <c r="I1757" s="10">
        <v>40207</v>
      </c>
      <c r="J1757">
        <v>67</v>
      </c>
      <c r="K1757" t="s">
        <v>1677</v>
      </c>
    </row>
    <row r="1758" spans="1:11" x14ac:dyDescent="0.3">
      <c r="A1758">
        <v>1757</v>
      </c>
      <c r="B1758" t="s">
        <v>6109</v>
      </c>
      <c r="C1758" t="s">
        <v>6110</v>
      </c>
      <c r="D1758" t="s">
        <v>4493</v>
      </c>
      <c r="E1758" t="s">
        <v>1189</v>
      </c>
      <c r="F1758">
        <v>90</v>
      </c>
      <c r="G1758" t="s">
        <v>6111</v>
      </c>
      <c r="H1758" t="s">
        <v>6112</v>
      </c>
      <c r="I1758" s="10">
        <v>39699</v>
      </c>
      <c r="J1758">
        <v>60</v>
      </c>
      <c r="K1758" t="s">
        <v>1673</v>
      </c>
    </row>
    <row r="1759" spans="1:11" x14ac:dyDescent="0.3">
      <c r="A1759">
        <v>1758</v>
      </c>
      <c r="B1759" t="s">
        <v>2314</v>
      </c>
      <c r="C1759" t="s">
        <v>1715</v>
      </c>
      <c r="D1759" t="s">
        <v>4601</v>
      </c>
      <c r="E1759" t="s">
        <v>1189</v>
      </c>
      <c r="F1759">
        <v>30</v>
      </c>
      <c r="G1759" t="s">
        <v>6113</v>
      </c>
      <c r="H1759" t="s">
        <v>795</v>
      </c>
      <c r="I1759" s="10">
        <v>39860</v>
      </c>
      <c r="J1759">
        <v>100</v>
      </c>
      <c r="K1759" t="s">
        <v>1707</v>
      </c>
    </row>
    <row r="1760" spans="1:11" x14ac:dyDescent="0.3">
      <c r="A1760">
        <v>1759</v>
      </c>
      <c r="B1760" t="s">
        <v>2866</v>
      </c>
      <c r="C1760" t="s">
        <v>2474</v>
      </c>
      <c r="D1760" t="s">
        <v>4493</v>
      </c>
      <c r="E1760" t="s">
        <v>1189</v>
      </c>
      <c r="F1760">
        <v>30</v>
      </c>
      <c r="G1760" t="s">
        <v>6114</v>
      </c>
      <c r="H1760" t="s">
        <v>1335</v>
      </c>
      <c r="I1760" s="10">
        <v>39609</v>
      </c>
      <c r="J1760">
        <v>22</v>
      </c>
      <c r="K1760" t="s">
        <v>1772</v>
      </c>
    </row>
    <row r="1761" spans="1:11" x14ac:dyDescent="0.3">
      <c r="A1761">
        <v>1760</v>
      </c>
      <c r="B1761" t="s">
        <v>5196</v>
      </c>
      <c r="C1761" t="s">
        <v>2200</v>
      </c>
      <c r="D1761" t="s">
        <v>4493</v>
      </c>
      <c r="E1761" t="s">
        <v>1189</v>
      </c>
      <c r="F1761">
        <v>60</v>
      </c>
      <c r="G1761" t="s">
        <v>6115</v>
      </c>
      <c r="H1761" t="s">
        <v>199</v>
      </c>
      <c r="I1761" s="10">
        <v>39606</v>
      </c>
      <c r="J1761">
        <v>12</v>
      </c>
      <c r="K1761" t="s">
        <v>1700</v>
      </c>
    </row>
    <row r="1762" spans="1:11" x14ac:dyDescent="0.3">
      <c r="A1762">
        <v>1761</v>
      </c>
      <c r="B1762" t="s">
        <v>6116</v>
      </c>
      <c r="C1762" t="s">
        <v>2908</v>
      </c>
      <c r="D1762" t="s">
        <v>4493</v>
      </c>
      <c r="E1762" t="s">
        <v>1189</v>
      </c>
      <c r="F1762">
        <v>90</v>
      </c>
      <c r="G1762" t="s">
        <v>6117</v>
      </c>
      <c r="H1762" t="s">
        <v>1018</v>
      </c>
      <c r="I1762" s="10">
        <v>39600</v>
      </c>
      <c r="J1762">
        <v>86</v>
      </c>
      <c r="K1762" t="s">
        <v>1772</v>
      </c>
    </row>
    <row r="1763" spans="1:11" x14ac:dyDescent="0.3">
      <c r="A1763">
        <v>1762</v>
      </c>
      <c r="B1763" t="s">
        <v>6118</v>
      </c>
      <c r="C1763" t="s">
        <v>6119</v>
      </c>
      <c r="D1763" t="s">
        <v>4493</v>
      </c>
      <c r="E1763" t="s">
        <v>1189</v>
      </c>
      <c r="F1763">
        <v>90</v>
      </c>
      <c r="G1763" t="s">
        <v>3325</v>
      </c>
      <c r="H1763" t="s">
        <v>323</v>
      </c>
      <c r="I1763" s="10">
        <v>39466</v>
      </c>
      <c r="J1763">
        <v>61</v>
      </c>
      <c r="K1763" t="s">
        <v>851</v>
      </c>
    </row>
    <row r="1764" spans="1:11" x14ac:dyDescent="0.3">
      <c r="A1764">
        <v>1763</v>
      </c>
      <c r="B1764" t="s">
        <v>6120</v>
      </c>
      <c r="C1764" t="s">
        <v>3568</v>
      </c>
      <c r="D1764" t="s">
        <v>4493</v>
      </c>
      <c r="E1764" t="s">
        <v>1189</v>
      </c>
      <c r="F1764">
        <v>60</v>
      </c>
      <c r="G1764" t="s">
        <v>6121</v>
      </c>
      <c r="H1764" t="s">
        <v>1652</v>
      </c>
      <c r="I1764" s="10">
        <v>40058</v>
      </c>
      <c r="J1764">
        <v>65</v>
      </c>
      <c r="K1764" t="s">
        <v>1707</v>
      </c>
    </row>
    <row r="1765" spans="1:11" x14ac:dyDescent="0.3">
      <c r="A1765">
        <v>1764</v>
      </c>
      <c r="B1765" t="s">
        <v>4814</v>
      </c>
      <c r="C1765" t="s">
        <v>3253</v>
      </c>
      <c r="D1765" t="s">
        <v>4493</v>
      </c>
      <c r="E1765" t="s">
        <v>1189</v>
      </c>
      <c r="F1765">
        <v>90</v>
      </c>
      <c r="G1765" t="s">
        <v>6122</v>
      </c>
      <c r="H1765" t="s">
        <v>380</v>
      </c>
      <c r="I1765" s="10">
        <v>40274</v>
      </c>
      <c r="J1765">
        <v>91</v>
      </c>
      <c r="K1765" t="s">
        <v>1677</v>
      </c>
    </row>
    <row r="1766" spans="1:11" x14ac:dyDescent="0.3">
      <c r="A1766">
        <v>1765</v>
      </c>
      <c r="B1766" t="s">
        <v>6123</v>
      </c>
      <c r="C1766" t="s">
        <v>1864</v>
      </c>
      <c r="D1766" t="s">
        <v>1946</v>
      </c>
      <c r="E1766" t="s">
        <v>1189</v>
      </c>
      <c r="F1766">
        <v>60</v>
      </c>
      <c r="G1766" t="s">
        <v>6124</v>
      </c>
      <c r="H1766" t="s">
        <v>832</v>
      </c>
      <c r="I1766" s="10">
        <v>40184</v>
      </c>
      <c r="J1766">
        <v>95</v>
      </c>
      <c r="K1766" t="s">
        <v>1007</v>
      </c>
    </row>
    <row r="1767" spans="1:11" x14ac:dyDescent="0.3">
      <c r="A1767">
        <v>1766</v>
      </c>
      <c r="B1767" t="s">
        <v>5377</v>
      </c>
      <c r="C1767" t="s">
        <v>3436</v>
      </c>
      <c r="D1767" t="s">
        <v>4493</v>
      </c>
      <c r="E1767" t="s">
        <v>1189</v>
      </c>
      <c r="F1767">
        <v>60</v>
      </c>
      <c r="G1767" t="s">
        <v>6125</v>
      </c>
      <c r="H1767" t="s">
        <v>1186</v>
      </c>
      <c r="I1767" s="10">
        <v>39476</v>
      </c>
      <c r="J1767">
        <v>69</v>
      </c>
      <c r="K1767" t="s">
        <v>1692</v>
      </c>
    </row>
    <row r="1768" spans="1:11" x14ac:dyDescent="0.3">
      <c r="A1768">
        <v>1767</v>
      </c>
      <c r="B1768" t="s">
        <v>6126</v>
      </c>
      <c r="C1768" t="s">
        <v>4777</v>
      </c>
      <c r="D1768" t="s">
        <v>4493</v>
      </c>
      <c r="E1768" t="s">
        <v>1189</v>
      </c>
      <c r="F1768">
        <v>60</v>
      </c>
      <c r="G1768" t="s">
        <v>6127</v>
      </c>
      <c r="H1768" t="s">
        <v>212</v>
      </c>
      <c r="I1768" s="10">
        <v>40514</v>
      </c>
      <c r="J1768">
        <v>50</v>
      </c>
      <c r="K1768" t="s">
        <v>1721</v>
      </c>
    </row>
    <row r="1769" spans="1:11" x14ac:dyDescent="0.3">
      <c r="A1769">
        <v>1768</v>
      </c>
      <c r="B1769" t="s">
        <v>6128</v>
      </c>
      <c r="C1769" t="s">
        <v>6129</v>
      </c>
      <c r="D1769" t="s">
        <v>4493</v>
      </c>
      <c r="E1769" t="s">
        <v>1189</v>
      </c>
      <c r="F1769">
        <v>90</v>
      </c>
      <c r="G1769" t="s">
        <v>6130</v>
      </c>
      <c r="H1769" t="s">
        <v>815</v>
      </c>
      <c r="I1769" s="10">
        <v>40363</v>
      </c>
      <c r="J1769">
        <v>62</v>
      </c>
      <c r="K1769" t="s">
        <v>1707</v>
      </c>
    </row>
    <row r="1770" spans="1:11" x14ac:dyDescent="0.3">
      <c r="A1770">
        <v>1769</v>
      </c>
      <c r="B1770" t="s">
        <v>6131</v>
      </c>
      <c r="C1770" t="s">
        <v>6132</v>
      </c>
      <c r="D1770" t="s">
        <v>4493</v>
      </c>
      <c r="E1770" t="s">
        <v>1189</v>
      </c>
      <c r="F1770">
        <v>90</v>
      </c>
      <c r="G1770" t="s">
        <v>6133</v>
      </c>
      <c r="H1770" t="s">
        <v>1863</v>
      </c>
      <c r="I1770" s="10">
        <v>40225</v>
      </c>
      <c r="J1770">
        <v>74</v>
      </c>
      <c r="K1770" t="s">
        <v>1700</v>
      </c>
    </row>
    <row r="1771" spans="1:11" x14ac:dyDescent="0.3">
      <c r="A1771">
        <v>1770</v>
      </c>
      <c r="B1771" t="s">
        <v>4561</v>
      </c>
      <c r="C1771" t="s">
        <v>2062</v>
      </c>
      <c r="D1771" t="s">
        <v>4493</v>
      </c>
      <c r="E1771" t="s">
        <v>1189</v>
      </c>
      <c r="F1771">
        <v>30</v>
      </c>
      <c r="G1771" t="s">
        <v>6134</v>
      </c>
      <c r="H1771" t="s">
        <v>659</v>
      </c>
      <c r="I1771" s="10">
        <v>39658</v>
      </c>
      <c r="J1771">
        <v>37</v>
      </c>
      <c r="K1771" t="s">
        <v>1707</v>
      </c>
    </row>
    <row r="1772" spans="1:11" x14ac:dyDescent="0.3">
      <c r="A1772">
        <v>1771</v>
      </c>
      <c r="B1772" t="s">
        <v>3297</v>
      </c>
      <c r="C1772" t="s">
        <v>6135</v>
      </c>
      <c r="D1772" t="s">
        <v>4493</v>
      </c>
      <c r="E1772" t="s">
        <v>1189</v>
      </c>
      <c r="F1772">
        <v>60</v>
      </c>
      <c r="G1772" t="s">
        <v>6136</v>
      </c>
      <c r="H1772" t="s">
        <v>1626</v>
      </c>
      <c r="I1772" s="10">
        <v>40205</v>
      </c>
      <c r="J1772">
        <v>41</v>
      </c>
      <c r="K1772" t="s">
        <v>851</v>
      </c>
    </row>
    <row r="1773" spans="1:11" x14ac:dyDescent="0.3">
      <c r="A1773">
        <v>1772</v>
      </c>
      <c r="B1773" t="s">
        <v>4838</v>
      </c>
      <c r="C1773" t="s">
        <v>5432</v>
      </c>
      <c r="D1773" t="s">
        <v>4493</v>
      </c>
      <c r="E1773" t="s">
        <v>1189</v>
      </c>
      <c r="F1773">
        <v>60</v>
      </c>
      <c r="G1773" t="s">
        <v>6137</v>
      </c>
      <c r="H1773" t="s">
        <v>5845</v>
      </c>
      <c r="I1773" s="10">
        <v>39481</v>
      </c>
      <c r="J1773">
        <v>81</v>
      </c>
      <c r="K1773" t="s">
        <v>1677</v>
      </c>
    </row>
    <row r="1774" spans="1:11" x14ac:dyDescent="0.3">
      <c r="A1774">
        <v>1773</v>
      </c>
      <c r="B1774" t="s">
        <v>4345</v>
      </c>
      <c r="C1774" t="s">
        <v>2912</v>
      </c>
      <c r="D1774" t="s">
        <v>1946</v>
      </c>
      <c r="E1774" t="s">
        <v>1189</v>
      </c>
      <c r="F1774">
        <v>30</v>
      </c>
      <c r="G1774" t="s">
        <v>6138</v>
      </c>
      <c r="H1774" t="s">
        <v>3703</v>
      </c>
      <c r="I1774" s="10">
        <v>39813</v>
      </c>
      <c r="J1774">
        <v>46</v>
      </c>
      <c r="K1774" t="s">
        <v>1007</v>
      </c>
    </row>
    <row r="1775" spans="1:11" x14ac:dyDescent="0.3">
      <c r="A1775">
        <v>1774</v>
      </c>
      <c r="B1775" t="s">
        <v>6139</v>
      </c>
      <c r="C1775" t="s">
        <v>6140</v>
      </c>
      <c r="D1775" t="s">
        <v>4493</v>
      </c>
      <c r="E1775" t="s">
        <v>1189</v>
      </c>
      <c r="F1775">
        <v>30</v>
      </c>
      <c r="G1775" t="s">
        <v>6141</v>
      </c>
      <c r="H1775" t="s">
        <v>215</v>
      </c>
      <c r="I1775" s="10">
        <v>39870</v>
      </c>
      <c r="J1775">
        <v>55</v>
      </c>
      <c r="K1775" t="s">
        <v>1772</v>
      </c>
    </row>
    <row r="1776" spans="1:11" x14ac:dyDescent="0.3">
      <c r="A1776">
        <v>1775</v>
      </c>
      <c r="B1776" t="s">
        <v>6142</v>
      </c>
      <c r="C1776" t="s">
        <v>2695</v>
      </c>
      <c r="D1776" t="s">
        <v>4493</v>
      </c>
      <c r="E1776" t="s">
        <v>1189</v>
      </c>
      <c r="F1776">
        <v>30</v>
      </c>
      <c r="G1776" t="s">
        <v>6143</v>
      </c>
      <c r="H1776" t="s">
        <v>3361</v>
      </c>
      <c r="I1776" s="10">
        <v>40497</v>
      </c>
      <c r="J1776">
        <v>13</v>
      </c>
      <c r="K1776" t="s">
        <v>1707</v>
      </c>
    </row>
    <row r="1777" spans="1:11" x14ac:dyDescent="0.3">
      <c r="A1777">
        <v>1776</v>
      </c>
      <c r="B1777" t="s">
        <v>5206</v>
      </c>
      <c r="C1777" t="s">
        <v>5382</v>
      </c>
      <c r="D1777" t="s">
        <v>4493</v>
      </c>
      <c r="E1777" t="s">
        <v>1189</v>
      </c>
      <c r="F1777">
        <v>90</v>
      </c>
      <c r="G1777" t="s">
        <v>3283</v>
      </c>
      <c r="H1777" t="s">
        <v>1820</v>
      </c>
      <c r="I1777" s="10">
        <v>40335</v>
      </c>
      <c r="J1777">
        <v>59</v>
      </c>
      <c r="K1777" t="s">
        <v>1696</v>
      </c>
    </row>
    <row r="1778" spans="1:11" x14ac:dyDescent="0.3">
      <c r="A1778">
        <v>1777</v>
      </c>
      <c r="B1778" t="s">
        <v>5073</v>
      </c>
      <c r="C1778" t="s">
        <v>4227</v>
      </c>
      <c r="D1778" t="s">
        <v>4493</v>
      </c>
      <c r="E1778" t="s">
        <v>1189</v>
      </c>
      <c r="F1778">
        <v>60</v>
      </c>
      <c r="G1778" t="s">
        <v>6144</v>
      </c>
      <c r="H1778" t="s">
        <v>430</v>
      </c>
      <c r="I1778" s="10">
        <v>39812</v>
      </c>
      <c r="J1778">
        <v>27</v>
      </c>
      <c r="K1778" t="s">
        <v>1677</v>
      </c>
    </row>
    <row r="1779" spans="1:11" x14ac:dyDescent="0.3">
      <c r="A1779">
        <v>1778</v>
      </c>
      <c r="B1779" t="s">
        <v>6145</v>
      </c>
      <c r="C1779" t="s">
        <v>6146</v>
      </c>
      <c r="D1779" t="s">
        <v>4493</v>
      </c>
      <c r="E1779" t="s">
        <v>1189</v>
      </c>
      <c r="F1779">
        <v>30</v>
      </c>
      <c r="G1779" t="s">
        <v>6147</v>
      </c>
      <c r="H1779" t="s">
        <v>1627</v>
      </c>
      <c r="I1779" s="10">
        <v>39504</v>
      </c>
      <c r="J1779">
        <v>39</v>
      </c>
      <c r="K1779" t="s">
        <v>851</v>
      </c>
    </row>
    <row r="1780" spans="1:11" x14ac:dyDescent="0.3">
      <c r="A1780">
        <v>1779</v>
      </c>
      <c r="B1780" t="s">
        <v>3968</v>
      </c>
      <c r="C1780" t="s">
        <v>6148</v>
      </c>
      <c r="D1780" t="s">
        <v>4493</v>
      </c>
      <c r="E1780" t="s">
        <v>1189</v>
      </c>
      <c r="F1780">
        <v>60</v>
      </c>
      <c r="G1780" t="s">
        <v>6149</v>
      </c>
      <c r="H1780" t="s">
        <v>11</v>
      </c>
      <c r="I1780" s="10">
        <v>39967</v>
      </c>
      <c r="J1780">
        <v>5</v>
      </c>
      <c r="K1780" t="s">
        <v>1700</v>
      </c>
    </row>
    <row r="1781" spans="1:11" x14ac:dyDescent="0.3">
      <c r="A1781">
        <v>1780</v>
      </c>
      <c r="B1781" t="s">
        <v>6077</v>
      </c>
      <c r="C1781" t="s">
        <v>4880</v>
      </c>
      <c r="D1781" t="s">
        <v>4493</v>
      </c>
      <c r="E1781" t="s">
        <v>4651</v>
      </c>
      <c r="F1781">
        <v>90</v>
      </c>
      <c r="G1781" t="s">
        <v>6150</v>
      </c>
      <c r="H1781" t="s">
        <v>6151</v>
      </c>
      <c r="I1781" s="10">
        <v>40513</v>
      </c>
      <c r="J1781">
        <v>5</v>
      </c>
      <c r="K1781" t="s">
        <v>1772</v>
      </c>
    </row>
    <row r="1782" spans="1:11" x14ac:dyDescent="0.3">
      <c r="A1782">
        <v>1781</v>
      </c>
      <c r="B1782" t="s">
        <v>6152</v>
      </c>
      <c r="C1782" t="s">
        <v>3067</v>
      </c>
      <c r="D1782" t="s">
        <v>4493</v>
      </c>
      <c r="E1782" t="s">
        <v>1189</v>
      </c>
      <c r="F1782">
        <v>30</v>
      </c>
      <c r="G1782" t="s">
        <v>6153</v>
      </c>
      <c r="H1782" t="s">
        <v>425</v>
      </c>
      <c r="I1782" s="10">
        <v>40208</v>
      </c>
      <c r="J1782">
        <v>69</v>
      </c>
      <c r="K1782" t="s">
        <v>851</v>
      </c>
    </row>
    <row r="1783" spans="1:11" x14ac:dyDescent="0.3">
      <c r="A1783">
        <v>1782</v>
      </c>
      <c r="B1783" t="s">
        <v>6154</v>
      </c>
      <c r="C1783" t="s">
        <v>1702</v>
      </c>
      <c r="D1783" t="s">
        <v>4493</v>
      </c>
      <c r="E1783" t="s">
        <v>1189</v>
      </c>
      <c r="F1783">
        <v>60</v>
      </c>
      <c r="G1783" t="s">
        <v>6155</v>
      </c>
      <c r="H1783" t="s">
        <v>203</v>
      </c>
      <c r="I1783" s="10">
        <v>40233</v>
      </c>
      <c r="J1783">
        <v>80</v>
      </c>
      <c r="K1783" t="s">
        <v>851</v>
      </c>
    </row>
    <row r="1784" spans="1:11" x14ac:dyDescent="0.3">
      <c r="A1784">
        <v>1783</v>
      </c>
      <c r="B1784" t="s">
        <v>6156</v>
      </c>
      <c r="C1784" t="s">
        <v>6157</v>
      </c>
      <c r="D1784" t="s">
        <v>4493</v>
      </c>
      <c r="E1784" t="s">
        <v>1189</v>
      </c>
      <c r="F1784">
        <v>30</v>
      </c>
      <c r="G1784" t="s">
        <v>6158</v>
      </c>
      <c r="H1784" t="s">
        <v>767</v>
      </c>
      <c r="I1784" s="10">
        <v>40428</v>
      </c>
      <c r="J1784">
        <v>70</v>
      </c>
      <c r="K1784" t="s">
        <v>1692</v>
      </c>
    </row>
    <row r="1785" spans="1:11" x14ac:dyDescent="0.3">
      <c r="A1785">
        <v>1784</v>
      </c>
      <c r="B1785" t="s">
        <v>4039</v>
      </c>
      <c r="C1785" t="s">
        <v>4227</v>
      </c>
      <c r="D1785" t="s">
        <v>4493</v>
      </c>
      <c r="E1785" t="s">
        <v>1189</v>
      </c>
      <c r="F1785">
        <v>90</v>
      </c>
      <c r="G1785" t="s">
        <v>6159</v>
      </c>
      <c r="H1785" t="s">
        <v>1067</v>
      </c>
      <c r="I1785" s="10">
        <v>39603</v>
      </c>
      <c r="J1785">
        <v>80</v>
      </c>
      <c r="K1785" t="s">
        <v>1692</v>
      </c>
    </row>
    <row r="1786" spans="1:11" x14ac:dyDescent="0.3">
      <c r="A1786">
        <v>1785</v>
      </c>
      <c r="B1786" t="s">
        <v>4017</v>
      </c>
      <c r="C1786" t="s">
        <v>1968</v>
      </c>
      <c r="D1786" t="s">
        <v>4493</v>
      </c>
      <c r="E1786" t="s">
        <v>1189</v>
      </c>
      <c r="F1786">
        <v>30</v>
      </c>
      <c r="G1786" t="s">
        <v>6160</v>
      </c>
      <c r="H1786" t="s">
        <v>291</v>
      </c>
      <c r="I1786" s="10">
        <v>39571</v>
      </c>
      <c r="J1786">
        <v>15</v>
      </c>
      <c r="K1786" t="s">
        <v>851</v>
      </c>
    </row>
    <row r="1787" spans="1:11" x14ac:dyDescent="0.3">
      <c r="A1787">
        <v>1786</v>
      </c>
      <c r="B1787" t="s">
        <v>4643</v>
      </c>
      <c r="C1787" t="s">
        <v>5089</v>
      </c>
      <c r="D1787" t="s">
        <v>4493</v>
      </c>
      <c r="E1787" t="s">
        <v>1189</v>
      </c>
      <c r="F1787">
        <v>90</v>
      </c>
      <c r="G1787" t="s">
        <v>6161</v>
      </c>
      <c r="H1787" t="s">
        <v>2572</v>
      </c>
      <c r="I1787" s="10">
        <v>39977</v>
      </c>
      <c r="J1787">
        <v>100</v>
      </c>
      <c r="K1787" t="s">
        <v>1721</v>
      </c>
    </row>
    <row r="1788" spans="1:11" x14ac:dyDescent="0.3">
      <c r="A1788">
        <v>1787</v>
      </c>
      <c r="B1788" t="s">
        <v>5882</v>
      </c>
      <c r="C1788" t="s">
        <v>6157</v>
      </c>
      <c r="D1788" t="s">
        <v>4493</v>
      </c>
      <c r="E1788" t="s">
        <v>1189</v>
      </c>
      <c r="F1788">
        <v>30</v>
      </c>
      <c r="G1788" t="s">
        <v>6162</v>
      </c>
      <c r="H1788" t="s">
        <v>650</v>
      </c>
      <c r="I1788" s="10">
        <v>39803</v>
      </c>
      <c r="J1788">
        <v>28</v>
      </c>
      <c r="K1788" t="s">
        <v>851</v>
      </c>
    </row>
    <row r="1789" spans="1:11" x14ac:dyDescent="0.3">
      <c r="A1789">
        <v>1788</v>
      </c>
      <c r="B1789" t="s">
        <v>6163</v>
      </c>
      <c r="C1789" t="s">
        <v>6164</v>
      </c>
      <c r="D1789" t="s">
        <v>4493</v>
      </c>
      <c r="E1789" t="s">
        <v>1189</v>
      </c>
      <c r="F1789">
        <v>60</v>
      </c>
      <c r="G1789" t="s">
        <v>6165</v>
      </c>
      <c r="H1789" t="s">
        <v>91</v>
      </c>
      <c r="I1789" s="10">
        <v>39750</v>
      </c>
      <c r="J1789">
        <v>49</v>
      </c>
      <c r="K1789" t="s">
        <v>1700</v>
      </c>
    </row>
    <row r="1790" spans="1:11" x14ac:dyDescent="0.3">
      <c r="A1790">
        <v>1789</v>
      </c>
      <c r="B1790" t="s">
        <v>6166</v>
      </c>
      <c r="C1790" t="s">
        <v>4936</v>
      </c>
      <c r="D1790" t="s">
        <v>4493</v>
      </c>
      <c r="E1790" t="s">
        <v>1189</v>
      </c>
      <c r="F1790">
        <v>60</v>
      </c>
      <c r="G1790" t="s">
        <v>6167</v>
      </c>
      <c r="H1790" t="s">
        <v>287</v>
      </c>
      <c r="I1790" s="10">
        <v>39978</v>
      </c>
      <c r="J1790">
        <v>44</v>
      </c>
      <c r="K1790" t="s">
        <v>1721</v>
      </c>
    </row>
    <row r="1791" spans="1:11" x14ac:dyDescent="0.3">
      <c r="A1791">
        <v>1790</v>
      </c>
      <c r="B1791" t="s">
        <v>6168</v>
      </c>
      <c r="C1791" t="s">
        <v>6169</v>
      </c>
      <c r="D1791" t="s">
        <v>4493</v>
      </c>
      <c r="E1791" t="s">
        <v>1189</v>
      </c>
      <c r="F1791">
        <v>60</v>
      </c>
      <c r="G1791" t="s">
        <v>6170</v>
      </c>
      <c r="H1791" t="s">
        <v>2</v>
      </c>
      <c r="I1791" s="10">
        <v>40031</v>
      </c>
      <c r="J1791">
        <v>92</v>
      </c>
      <c r="K1791" t="s">
        <v>1692</v>
      </c>
    </row>
    <row r="1792" spans="1:11" x14ac:dyDescent="0.3">
      <c r="A1792">
        <v>1791</v>
      </c>
      <c r="B1792" t="s">
        <v>6171</v>
      </c>
      <c r="C1792" t="s">
        <v>1739</v>
      </c>
      <c r="D1792" t="s">
        <v>4493</v>
      </c>
      <c r="E1792" t="s">
        <v>1189</v>
      </c>
      <c r="F1792">
        <v>60</v>
      </c>
      <c r="G1792" t="s">
        <v>6172</v>
      </c>
      <c r="H1792" t="s">
        <v>5733</v>
      </c>
      <c r="I1792" s="10">
        <v>40352</v>
      </c>
      <c r="J1792">
        <v>11</v>
      </c>
      <c r="K1792" t="s">
        <v>1700</v>
      </c>
    </row>
    <row r="1793" spans="1:11" x14ac:dyDescent="0.3">
      <c r="A1793">
        <v>1792</v>
      </c>
      <c r="B1793" t="s">
        <v>3706</v>
      </c>
      <c r="C1793" t="s">
        <v>2727</v>
      </c>
      <c r="D1793" t="s">
        <v>1719</v>
      </c>
      <c r="E1793" t="s">
        <v>1189</v>
      </c>
      <c r="F1793">
        <v>30</v>
      </c>
      <c r="G1793" t="s">
        <v>6173</v>
      </c>
      <c r="H1793" t="s">
        <v>2884</v>
      </c>
      <c r="I1793" s="10">
        <v>39619</v>
      </c>
      <c r="J1793">
        <v>28</v>
      </c>
      <c r="K1793" t="s">
        <v>851</v>
      </c>
    </row>
    <row r="1794" spans="1:11" x14ac:dyDescent="0.3">
      <c r="A1794">
        <v>1793</v>
      </c>
      <c r="C1794" t="s">
        <v>6174</v>
      </c>
      <c r="D1794" t="s">
        <v>4493</v>
      </c>
      <c r="E1794" t="s">
        <v>1189</v>
      </c>
      <c r="F1794">
        <v>90</v>
      </c>
      <c r="G1794" t="s">
        <v>6175</v>
      </c>
      <c r="H1794" t="s">
        <v>44</v>
      </c>
      <c r="I1794" s="10">
        <v>39894</v>
      </c>
      <c r="J1794">
        <v>29</v>
      </c>
      <c r="K1794" t="s">
        <v>1772</v>
      </c>
    </row>
    <row r="1795" spans="1:11" x14ac:dyDescent="0.3">
      <c r="A1795">
        <v>1794</v>
      </c>
      <c r="B1795" t="s">
        <v>3386</v>
      </c>
      <c r="C1795" t="s">
        <v>3696</v>
      </c>
      <c r="D1795" t="s">
        <v>4493</v>
      </c>
      <c r="E1795" t="s">
        <v>1189</v>
      </c>
      <c r="G1795" t="s">
        <v>6176</v>
      </c>
      <c r="H1795" t="s">
        <v>1247</v>
      </c>
      <c r="I1795" s="10">
        <v>40130</v>
      </c>
      <c r="J1795">
        <v>80</v>
      </c>
      <c r="K1795" t="s">
        <v>1677</v>
      </c>
    </row>
    <row r="1796" spans="1:11" x14ac:dyDescent="0.3">
      <c r="A1796">
        <v>1795</v>
      </c>
      <c r="B1796" t="s">
        <v>6079</v>
      </c>
      <c r="C1796" t="s">
        <v>4644</v>
      </c>
      <c r="D1796" t="s">
        <v>4493</v>
      </c>
      <c r="E1796" t="s">
        <v>1189</v>
      </c>
      <c r="F1796">
        <v>60</v>
      </c>
      <c r="G1796" t="s">
        <v>6177</v>
      </c>
      <c r="H1796" t="s">
        <v>600</v>
      </c>
      <c r="I1796" s="10">
        <v>40445</v>
      </c>
      <c r="J1796">
        <v>13</v>
      </c>
      <c r="K1796" t="s">
        <v>1673</v>
      </c>
    </row>
    <row r="1797" spans="1:11" x14ac:dyDescent="0.3">
      <c r="A1797">
        <v>1796</v>
      </c>
      <c r="B1797" t="s">
        <v>6178</v>
      </c>
      <c r="C1797" t="s">
        <v>4568</v>
      </c>
      <c r="D1797" t="s">
        <v>4493</v>
      </c>
      <c r="E1797" t="s">
        <v>1189</v>
      </c>
      <c r="F1797">
        <v>90</v>
      </c>
      <c r="G1797" t="s">
        <v>6179</v>
      </c>
      <c r="H1797" t="s">
        <v>749</v>
      </c>
      <c r="I1797" s="10">
        <v>40427</v>
      </c>
      <c r="J1797">
        <v>32</v>
      </c>
      <c r="K1797" t="s">
        <v>1007</v>
      </c>
    </row>
    <row r="1798" spans="1:11" x14ac:dyDescent="0.3">
      <c r="A1798">
        <v>1797</v>
      </c>
      <c r="B1798" t="s">
        <v>5234</v>
      </c>
      <c r="C1798" t="s">
        <v>6180</v>
      </c>
      <c r="D1798" t="s">
        <v>4493</v>
      </c>
      <c r="E1798" t="s">
        <v>1189</v>
      </c>
      <c r="F1798">
        <v>30</v>
      </c>
      <c r="G1798" t="s">
        <v>6181</v>
      </c>
      <c r="H1798" t="s">
        <v>424</v>
      </c>
      <c r="I1798" s="10">
        <v>40198</v>
      </c>
      <c r="J1798">
        <v>77</v>
      </c>
      <c r="K1798" t="s">
        <v>1007</v>
      </c>
    </row>
    <row r="1799" spans="1:11" x14ac:dyDescent="0.3">
      <c r="A1799">
        <v>1798</v>
      </c>
      <c r="B1799" t="s">
        <v>6182</v>
      </c>
      <c r="C1799" t="s">
        <v>4710</v>
      </c>
      <c r="D1799" t="s">
        <v>4493</v>
      </c>
      <c r="E1799" t="s">
        <v>1189</v>
      </c>
      <c r="F1799">
        <v>30</v>
      </c>
      <c r="G1799" t="s">
        <v>6183</v>
      </c>
      <c r="H1799" t="s">
        <v>76</v>
      </c>
      <c r="I1799" s="10">
        <v>40097</v>
      </c>
      <c r="J1799">
        <v>62</v>
      </c>
      <c r="K1799" t="s">
        <v>1696</v>
      </c>
    </row>
    <row r="1800" spans="1:11" x14ac:dyDescent="0.3">
      <c r="A1800">
        <v>1799</v>
      </c>
      <c r="B1800" t="s">
        <v>4785</v>
      </c>
      <c r="C1800" t="s">
        <v>6184</v>
      </c>
      <c r="D1800" t="s">
        <v>4493</v>
      </c>
      <c r="E1800" t="s">
        <v>1189</v>
      </c>
      <c r="F1800">
        <v>60</v>
      </c>
      <c r="G1800" t="s">
        <v>6185</v>
      </c>
      <c r="H1800" t="s">
        <v>650</v>
      </c>
      <c r="I1800" s="10">
        <v>39497</v>
      </c>
      <c r="J1800">
        <v>46</v>
      </c>
      <c r="K1800" t="s">
        <v>851</v>
      </c>
    </row>
    <row r="1801" spans="1:11" x14ac:dyDescent="0.3">
      <c r="A1801">
        <v>1800</v>
      </c>
      <c r="B1801" t="s">
        <v>5981</v>
      </c>
      <c r="C1801" t="s">
        <v>6186</v>
      </c>
      <c r="D1801" t="s">
        <v>1719</v>
      </c>
      <c r="E1801" t="s">
        <v>1189</v>
      </c>
      <c r="F1801">
        <v>60</v>
      </c>
      <c r="G1801" t="s">
        <v>6187</v>
      </c>
      <c r="H1801" t="s">
        <v>203</v>
      </c>
      <c r="I1801" s="10">
        <v>39915</v>
      </c>
      <c r="J1801">
        <v>30</v>
      </c>
      <c r="K1801" t="s">
        <v>1721</v>
      </c>
    </row>
    <row r="1802" spans="1:11" x14ac:dyDescent="0.3">
      <c r="A1802">
        <v>1801</v>
      </c>
      <c r="B1802" t="s">
        <v>5472</v>
      </c>
      <c r="C1802" t="s">
        <v>3701</v>
      </c>
      <c r="D1802" t="s">
        <v>4493</v>
      </c>
      <c r="E1802" t="s">
        <v>1189</v>
      </c>
      <c r="F1802">
        <v>90</v>
      </c>
      <c r="G1802" t="s">
        <v>6188</v>
      </c>
      <c r="H1802" t="s">
        <v>1433</v>
      </c>
      <c r="I1802" s="10">
        <v>40347</v>
      </c>
      <c r="J1802">
        <v>88</v>
      </c>
      <c r="K1802" t="s">
        <v>1696</v>
      </c>
    </row>
    <row r="1803" spans="1:11" x14ac:dyDescent="0.3">
      <c r="A1803">
        <v>1802</v>
      </c>
      <c r="B1803" t="s">
        <v>2866</v>
      </c>
      <c r="C1803" t="s">
        <v>6189</v>
      </c>
      <c r="D1803" t="s">
        <v>4493</v>
      </c>
      <c r="E1803" t="s">
        <v>1189</v>
      </c>
      <c r="F1803">
        <v>30</v>
      </c>
      <c r="G1803" t="s">
        <v>6190</v>
      </c>
      <c r="H1803" t="s">
        <v>1499</v>
      </c>
      <c r="I1803" s="10">
        <v>40387</v>
      </c>
      <c r="J1803">
        <v>63</v>
      </c>
      <c r="K1803" t="s">
        <v>1696</v>
      </c>
    </row>
    <row r="1804" spans="1:11" x14ac:dyDescent="0.3">
      <c r="A1804">
        <v>1803</v>
      </c>
      <c r="B1804" t="s">
        <v>4446</v>
      </c>
      <c r="C1804" t="s">
        <v>2315</v>
      </c>
      <c r="D1804" t="s">
        <v>4493</v>
      </c>
      <c r="E1804" t="s">
        <v>1189</v>
      </c>
      <c r="F1804">
        <v>60</v>
      </c>
      <c r="G1804" t="s">
        <v>6191</v>
      </c>
      <c r="H1804" t="s">
        <v>1185</v>
      </c>
      <c r="I1804" s="10">
        <v>39611</v>
      </c>
      <c r="J1804">
        <v>83</v>
      </c>
      <c r="K1804" t="s">
        <v>1677</v>
      </c>
    </row>
    <row r="1805" spans="1:11" x14ac:dyDescent="0.3">
      <c r="A1805">
        <v>1804</v>
      </c>
      <c r="B1805" t="s">
        <v>2921</v>
      </c>
      <c r="C1805" t="s">
        <v>6192</v>
      </c>
      <c r="D1805" t="s">
        <v>4493</v>
      </c>
      <c r="E1805" t="s">
        <v>1189</v>
      </c>
      <c r="F1805">
        <v>60</v>
      </c>
      <c r="G1805" t="s">
        <v>6193</v>
      </c>
      <c r="H1805" t="s">
        <v>282</v>
      </c>
      <c r="I1805" s="10">
        <v>39473</v>
      </c>
      <c r="J1805">
        <v>91</v>
      </c>
      <c r="K1805" t="s">
        <v>1707</v>
      </c>
    </row>
    <row r="1806" spans="1:11" x14ac:dyDescent="0.3">
      <c r="A1806">
        <v>1805</v>
      </c>
      <c r="B1806" t="s">
        <v>6194</v>
      </c>
      <c r="C1806" t="s">
        <v>5395</v>
      </c>
      <c r="D1806" t="s">
        <v>4493</v>
      </c>
      <c r="E1806" t="s">
        <v>1189</v>
      </c>
      <c r="F1806">
        <v>30</v>
      </c>
      <c r="G1806" t="s">
        <v>6195</v>
      </c>
      <c r="H1806" t="s">
        <v>573</v>
      </c>
      <c r="I1806" s="10">
        <v>40023</v>
      </c>
      <c r="J1806">
        <v>99</v>
      </c>
      <c r="K1806" t="s">
        <v>1673</v>
      </c>
    </row>
    <row r="1807" spans="1:11" x14ac:dyDescent="0.3">
      <c r="A1807">
        <v>1806</v>
      </c>
      <c r="B1807" t="s">
        <v>5408</v>
      </c>
      <c r="C1807" t="s">
        <v>6196</v>
      </c>
      <c r="D1807" t="s">
        <v>4493</v>
      </c>
      <c r="E1807" t="s">
        <v>1189</v>
      </c>
      <c r="F1807">
        <v>90</v>
      </c>
      <c r="G1807" t="s">
        <v>6197</v>
      </c>
      <c r="H1807" t="s">
        <v>751</v>
      </c>
      <c r="I1807" s="10">
        <v>40446</v>
      </c>
      <c r="J1807">
        <v>86</v>
      </c>
      <c r="K1807" t="s">
        <v>1692</v>
      </c>
    </row>
    <row r="1808" spans="1:11" x14ac:dyDescent="0.3">
      <c r="A1808">
        <v>1807</v>
      </c>
      <c r="B1808" t="s">
        <v>5286</v>
      </c>
      <c r="C1808" t="s">
        <v>5869</v>
      </c>
      <c r="D1808" t="s">
        <v>4493</v>
      </c>
      <c r="E1808" t="s">
        <v>1189</v>
      </c>
      <c r="F1808">
        <v>90</v>
      </c>
      <c r="G1808" t="s">
        <v>6198</v>
      </c>
      <c r="H1808" t="s">
        <v>192</v>
      </c>
      <c r="I1808" s="10">
        <v>39552</v>
      </c>
      <c r="J1808">
        <v>13</v>
      </c>
      <c r="K1808" t="s">
        <v>1772</v>
      </c>
    </row>
    <row r="1809" spans="1:11" x14ac:dyDescent="0.3">
      <c r="A1809">
        <v>1808</v>
      </c>
      <c r="B1809" t="s">
        <v>3664</v>
      </c>
      <c r="C1809" t="s">
        <v>4972</v>
      </c>
      <c r="D1809" t="s">
        <v>4493</v>
      </c>
      <c r="E1809" t="s">
        <v>1189</v>
      </c>
      <c r="F1809">
        <v>60</v>
      </c>
      <c r="G1809" t="s">
        <v>6199</v>
      </c>
      <c r="H1809" t="s">
        <v>697</v>
      </c>
      <c r="I1809" s="10">
        <v>40300</v>
      </c>
      <c r="J1809">
        <v>39</v>
      </c>
      <c r="K1809" t="s">
        <v>1673</v>
      </c>
    </row>
    <row r="1810" spans="1:11" x14ac:dyDescent="0.3">
      <c r="A1810">
        <v>1809</v>
      </c>
      <c r="B1810" t="s">
        <v>6200</v>
      </c>
      <c r="C1810" t="s">
        <v>2685</v>
      </c>
      <c r="D1810" t="s">
        <v>4493</v>
      </c>
      <c r="E1810" t="s">
        <v>1189</v>
      </c>
      <c r="F1810">
        <v>30</v>
      </c>
      <c r="G1810" t="s">
        <v>6201</v>
      </c>
      <c r="H1810" t="s">
        <v>3361</v>
      </c>
      <c r="I1810" s="10">
        <v>39676</v>
      </c>
      <c r="J1810">
        <v>37</v>
      </c>
      <c r="K1810" t="s">
        <v>1707</v>
      </c>
    </row>
    <row r="1811" spans="1:11" x14ac:dyDescent="0.3">
      <c r="A1811">
        <v>1810</v>
      </c>
      <c r="B1811" t="s">
        <v>6202</v>
      </c>
      <c r="C1811" t="s">
        <v>6203</v>
      </c>
      <c r="D1811" t="s">
        <v>4493</v>
      </c>
      <c r="E1811" t="s">
        <v>1189</v>
      </c>
      <c r="F1811">
        <v>30</v>
      </c>
      <c r="G1811" t="s">
        <v>6204</v>
      </c>
      <c r="H1811" t="s">
        <v>6205</v>
      </c>
      <c r="I1811" s="10">
        <v>40350</v>
      </c>
      <c r="J1811">
        <v>58</v>
      </c>
      <c r="K1811" t="s">
        <v>1692</v>
      </c>
    </row>
    <row r="1812" spans="1:11" x14ac:dyDescent="0.3">
      <c r="A1812">
        <v>1811</v>
      </c>
      <c r="B1812" t="s">
        <v>5601</v>
      </c>
      <c r="C1812" t="s">
        <v>6206</v>
      </c>
      <c r="D1812" t="s">
        <v>4493</v>
      </c>
      <c r="E1812" t="s">
        <v>1189</v>
      </c>
      <c r="F1812">
        <v>30</v>
      </c>
      <c r="G1812" t="s">
        <v>6207</v>
      </c>
      <c r="H1812" t="s">
        <v>371</v>
      </c>
      <c r="I1812" s="10">
        <v>39677</v>
      </c>
      <c r="J1812">
        <v>88</v>
      </c>
      <c r="K1812" t="s">
        <v>1772</v>
      </c>
    </row>
    <row r="1813" spans="1:11" x14ac:dyDescent="0.3">
      <c r="A1813">
        <v>1812</v>
      </c>
      <c r="B1813" t="s">
        <v>5096</v>
      </c>
      <c r="C1813" t="s">
        <v>4834</v>
      </c>
      <c r="D1813" t="s">
        <v>4493</v>
      </c>
      <c r="E1813" t="s">
        <v>1189</v>
      </c>
      <c r="F1813">
        <v>30</v>
      </c>
      <c r="G1813" t="s">
        <v>6208</v>
      </c>
      <c r="H1813" t="s">
        <v>831</v>
      </c>
      <c r="I1813" s="10">
        <v>39572</v>
      </c>
      <c r="J1813">
        <v>94</v>
      </c>
      <c r="K1813" t="s">
        <v>1707</v>
      </c>
    </row>
    <row r="1814" spans="1:11" x14ac:dyDescent="0.3">
      <c r="A1814">
        <v>1813</v>
      </c>
      <c r="B1814" t="s">
        <v>5701</v>
      </c>
      <c r="C1814" t="s">
        <v>2059</v>
      </c>
      <c r="D1814" t="s">
        <v>4493</v>
      </c>
      <c r="E1814" t="s">
        <v>1189</v>
      </c>
      <c r="F1814">
        <v>90</v>
      </c>
      <c r="G1814" t="s">
        <v>6209</v>
      </c>
      <c r="H1814" t="s">
        <v>3491</v>
      </c>
      <c r="I1814" s="10">
        <v>39980</v>
      </c>
      <c r="J1814">
        <v>67</v>
      </c>
      <c r="K1814" t="s">
        <v>851</v>
      </c>
    </row>
    <row r="1815" spans="1:11" x14ac:dyDescent="0.3">
      <c r="A1815">
        <v>1814</v>
      </c>
      <c r="B1815" t="s">
        <v>4827</v>
      </c>
      <c r="C1815" t="s">
        <v>6210</v>
      </c>
      <c r="D1815" t="s">
        <v>4493</v>
      </c>
      <c r="E1815" t="s">
        <v>1189</v>
      </c>
      <c r="F1815">
        <v>90</v>
      </c>
      <c r="G1815" t="s">
        <v>6211</v>
      </c>
      <c r="H1815" t="s">
        <v>1603</v>
      </c>
      <c r="I1815" s="10">
        <v>40267</v>
      </c>
      <c r="J1815">
        <v>85</v>
      </c>
      <c r="K1815" t="s">
        <v>1721</v>
      </c>
    </row>
    <row r="1816" spans="1:11" x14ac:dyDescent="0.3">
      <c r="A1816">
        <v>1815</v>
      </c>
      <c r="B1816" t="s">
        <v>5073</v>
      </c>
      <c r="C1816" t="s">
        <v>3156</v>
      </c>
      <c r="D1816" t="s">
        <v>4493</v>
      </c>
      <c r="E1816" t="s">
        <v>1189</v>
      </c>
      <c r="F1816">
        <v>90</v>
      </c>
      <c r="G1816" t="s">
        <v>6212</v>
      </c>
      <c r="H1816" t="s">
        <v>6213</v>
      </c>
      <c r="I1816" s="10">
        <v>40291</v>
      </c>
      <c r="J1816">
        <v>74</v>
      </c>
      <c r="K1816" t="s">
        <v>1707</v>
      </c>
    </row>
    <row r="1817" spans="1:11" x14ac:dyDescent="0.3">
      <c r="A1817">
        <v>1816</v>
      </c>
      <c r="B1817" t="s">
        <v>5787</v>
      </c>
      <c r="C1817" t="s">
        <v>3210</v>
      </c>
      <c r="D1817" t="s">
        <v>4493</v>
      </c>
      <c r="E1817" t="s">
        <v>1189</v>
      </c>
      <c r="F1817">
        <v>30</v>
      </c>
      <c r="G1817" t="s">
        <v>6214</v>
      </c>
      <c r="H1817" t="s">
        <v>130</v>
      </c>
      <c r="I1817" s="10">
        <v>39758</v>
      </c>
      <c r="J1817">
        <v>33</v>
      </c>
      <c r="K1817" t="s">
        <v>1772</v>
      </c>
    </row>
    <row r="1818" spans="1:11" x14ac:dyDescent="0.3">
      <c r="A1818">
        <v>1817</v>
      </c>
      <c r="B1818" t="s">
        <v>4985</v>
      </c>
      <c r="C1818" t="s">
        <v>5111</v>
      </c>
      <c r="D1818" t="s">
        <v>4493</v>
      </c>
      <c r="E1818" t="s">
        <v>1189</v>
      </c>
      <c r="F1818">
        <v>90</v>
      </c>
      <c r="G1818" t="s">
        <v>6215</v>
      </c>
      <c r="H1818" t="s">
        <v>1295</v>
      </c>
      <c r="I1818" s="10">
        <v>40188</v>
      </c>
      <c r="J1818">
        <v>43</v>
      </c>
      <c r="K1818" t="s">
        <v>1696</v>
      </c>
    </row>
    <row r="1819" spans="1:11" x14ac:dyDescent="0.3">
      <c r="A1819">
        <v>1818</v>
      </c>
      <c r="B1819" t="s">
        <v>6216</v>
      </c>
      <c r="C1819" t="s">
        <v>4830</v>
      </c>
      <c r="D1819" t="s">
        <v>4601</v>
      </c>
      <c r="E1819" t="s">
        <v>1189</v>
      </c>
      <c r="F1819">
        <v>30</v>
      </c>
      <c r="G1819" t="s">
        <v>6217</v>
      </c>
      <c r="H1819" t="s">
        <v>49</v>
      </c>
      <c r="I1819" s="10">
        <v>39896</v>
      </c>
      <c r="J1819">
        <v>98</v>
      </c>
      <c r="K1819" t="s">
        <v>1696</v>
      </c>
    </row>
    <row r="1820" spans="1:11" x14ac:dyDescent="0.3">
      <c r="A1820">
        <v>1819</v>
      </c>
      <c r="C1820" t="s">
        <v>2924</v>
      </c>
      <c r="D1820" t="s">
        <v>4493</v>
      </c>
      <c r="E1820" t="s">
        <v>1189</v>
      </c>
      <c r="F1820">
        <v>90</v>
      </c>
      <c r="H1820" t="s">
        <v>1512</v>
      </c>
      <c r="I1820" s="10">
        <v>40004</v>
      </c>
      <c r="J1820">
        <v>3</v>
      </c>
      <c r="K1820" t="s">
        <v>1692</v>
      </c>
    </row>
    <row r="1821" spans="1:11" x14ac:dyDescent="0.3">
      <c r="A1821">
        <v>1820</v>
      </c>
      <c r="B1821" t="s">
        <v>6218</v>
      </c>
      <c r="C1821" t="s">
        <v>4737</v>
      </c>
      <c r="D1821" t="s">
        <v>4493</v>
      </c>
      <c r="E1821" t="s">
        <v>1189</v>
      </c>
      <c r="F1821">
        <v>30</v>
      </c>
      <c r="G1821" t="s">
        <v>4034</v>
      </c>
      <c r="H1821" t="s">
        <v>6219</v>
      </c>
      <c r="I1821" s="10">
        <v>40395</v>
      </c>
      <c r="J1821">
        <v>30</v>
      </c>
      <c r="K1821" t="s">
        <v>1692</v>
      </c>
    </row>
    <row r="1822" spans="1:11" x14ac:dyDescent="0.3">
      <c r="A1822">
        <v>1821</v>
      </c>
      <c r="B1822" t="s">
        <v>5849</v>
      </c>
      <c r="C1822" t="s">
        <v>6220</v>
      </c>
      <c r="D1822" t="s">
        <v>4493</v>
      </c>
      <c r="E1822" t="s">
        <v>1189</v>
      </c>
      <c r="F1822">
        <v>30</v>
      </c>
      <c r="G1822" t="s">
        <v>6221</v>
      </c>
      <c r="H1822" t="s">
        <v>1664</v>
      </c>
      <c r="I1822" s="10">
        <v>39775</v>
      </c>
      <c r="J1822">
        <v>60</v>
      </c>
      <c r="K1822" t="s">
        <v>1700</v>
      </c>
    </row>
    <row r="1823" spans="1:11" x14ac:dyDescent="0.3">
      <c r="A1823">
        <v>1822</v>
      </c>
      <c r="B1823" t="s">
        <v>6222</v>
      </c>
      <c r="C1823" t="s">
        <v>2856</v>
      </c>
      <c r="D1823" t="s">
        <v>4493</v>
      </c>
      <c r="E1823" t="s">
        <v>1189</v>
      </c>
      <c r="F1823">
        <v>90</v>
      </c>
      <c r="G1823" t="s">
        <v>4081</v>
      </c>
      <c r="H1823" t="s">
        <v>157</v>
      </c>
      <c r="I1823" s="10">
        <v>40121</v>
      </c>
      <c r="J1823">
        <v>7</v>
      </c>
      <c r="K1823" t="s">
        <v>1677</v>
      </c>
    </row>
    <row r="1824" spans="1:11" x14ac:dyDescent="0.3">
      <c r="A1824">
        <v>1823</v>
      </c>
      <c r="B1824" t="s">
        <v>6154</v>
      </c>
      <c r="C1824" t="s">
        <v>4160</v>
      </c>
      <c r="D1824" t="s">
        <v>4493</v>
      </c>
      <c r="E1824" t="s">
        <v>1189</v>
      </c>
      <c r="F1824">
        <v>60</v>
      </c>
      <c r="G1824" t="s">
        <v>6223</v>
      </c>
      <c r="H1824" t="s">
        <v>113</v>
      </c>
      <c r="I1824" s="10">
        <v>39568</v>
      </c>
      <c r="J1824">
        <v>17</v>
      </c>
      <c r="K1824" t="s">
        <v>1700</v>
      </c>
    </row>
    <row r="1825" spans="1:11" x14ac:dyDescent="0.3">
      <c r="A1825">
        <v>1824</v>
      </c>
      <c r="B1825" t="s">
        <v>5793</v>
      </c>
      <c r="C1825" t="s">
        <v>3114</v>
      </c>
      <c r="D1825" t="s">
        <v>4493</v>
      </c>
      <c r="E1825" t="s">
        <v>1189</v>
      </c>
      <c r="F1825">
        <v>30</v>
      </c>
      <c r="G1825" t="s">
        <v>6224</v>
      </c>
      <c r="H1825" t="s">
        <v>1652</v>
      </c>
      <c r="I1825" s="10">
        <v>39740</v>
      </c>
      <c r="J1825">
        <v>15</v>
      </c>
      <c r="K1825" t="s">
        <v>1707</v>
      </c>
    </row>
    <row r="1826" spans="1:11" x14ac:dyDescent="0.3">
      <c r="A1826">
        <v>1825</v>
      </c>
      <c r="B1826" t="s">
        <v>6225</v>
      </c>
      <c r="C1826" t="s">
        <v>6226</v>
      </c>
      <c r="D1826" t="s">
        <v>4493</v>
      </c>
      <c r="E1826" t="s">
        <v>1189</v>
      </c>
      <c r="F1826">
        <v>30</v>
      </c>
      <c r="G1826" t="s">
        <v>6227</v>
      </c>
      <c r="H1826" t="s">
        <v>6228</v>
      </c>
      <c r="I1826" s="10">
        <v>40082</v>
      </c>
      <c r="J1826">
        <v>100</v>
      </c>
      <c r="K1826" t="s">
        <v>1673</v>
      </c>
    </row>
    <row r="1827" spans="1:11" x14ac:dyDescent="0.3">
      <c r="A1827">
        <v>1826</v>
      </c>
      <c r="B1827" t="s">
        <v>6229</v>
      </c>
      <c r="C1827" t="s">
        <v>6230</v>
      </c>
      <c r="D1827" t="s">
        <v>4493</v>
      </c>
      <c r="E1827" t="s">
        <v>1189</v>
      </c>
      <c r="F1827">
        <v>30</v>
      </c>
      <c r="G1827" t="s">
        <v>6231</v>
      </c>
      <c r="H1827" t="s">
        <v>4744</v>
      </c>
      <c r="I1827" s="10">
        <v>40268</v>
      </c>
      <c r="J1827">
        <v>44</v>
      </c>
      <c r="K1827" t="s">
        <v>1721</v>
      </c>
    </row>
    <row r="1828" spans="1:11" x14ac:dyDescent="0.3">
      <c r="A1828">
        <v>1827</v>
      </c>
      <c r="B1828" t="s">
        <v>5348</v>
      </c>
      <c r="C1828" t="s">
        <v>4873</v>
      </c>
      <c r="D1828" t="s">
        <v>4493</v>
      </c>
      <c r="E1828" t="s">
        <v>1189</v>
      </c>
      <c r="F1828">
        <v>60</v>
      </c>
      <c r="G1828" t="s">
        <v>6232</v>
      </c>
      <c r="H1828" t="s">
        <v>227</v>
      </c>
      <c r="I1828" s="10">
        <v>40230</v>
      </c>
      <c r="J1828">
        <v>26</v>
      </c>
      <c r="K1828" t="s">
        <v>1673</v>
      </c>
    </row>
    <row r="1829" spans="1:11" x14ac:dyDescent="0.3">
      <c r="A1829">
        <v>1828</v>
      </c>
      <c r="B1829" t="s">
        <v>5864</v>
      </c>
      <c r="C1829" t="s">
        <v>5625</v>
      </c>
      <c r="D1829" t="s">
        <v>4493</v>
      </c>
      <c r="E1829" t="s">
        <v>1189</v>
      </c>
      <c r="F1829">
        <v>90</v>
      </c>
      <c r="G1829" t="s">
        <v>6233</v>
      </c>
      <c r="H1829" t="s">
        <v>583</v>
      </c>
      <c r="I1829" s="10">
        <v>39695</v>
      </c>
      <c r="J1829">
        <v>15</v>
      </c>
      <c r="K1829" t="s">
        <v>1007</v>
      </c>
    </row>
    <row r="1830" spans="1:11" x14ac:dyDescent="0.3">
      <c r="A1830">
        <v>1829</v>
      </c>
      <c r="B1830" t="s">
        <v>6234</v>
      </c>
      <c r="C1830" t="s">
        <v>6235</v>
      </c>
      <c r="D1830" t="s">
        <v>4493</v>
      </c>
      <c r="E1830" t="s">
        <v>1189</v>
      </c>
      <c r="F1830">
        <v>60</v>
      </c>
      <c r="G1830" t="s">
        <v>6236</v>
      </c>
      <c r="H1830" t="s">
        <v>1401</v>
      </c>
      <c r="I1830" s="10">
        <v>40482</v>
      </c>
      <c r="J1830">
        <v>85</v>
      </c>
      <c r="K1830" t="s">
        <v>1707</v>
      </c>
    </row>
    <row r="1831" spans="1:11" x14ac:dyDescent="0.3">
      <c r="A1831">
        <v>1830</v>
      </c>
      <c r="B1831" t="s">
        <v>6237</v>
      </c>
      <c r="C1831" t="s">
        <v>4050</v>
      </c>
      <c r="D1831" t="s">
        <v>4493</v>
      </c>
      <c r="E1831" t="s">
        <v>1189</v>
      </c>
      <c r="F1831">
        <v>60</v>
      </c>
      <c r="G1831" t="s">
        <v>6238</v>
      </c>
      <c r="H1831" t="s">
        <v>1184</v>
      </c>
      <c r="I1831" s="10">
        <v>39748</v>
      </c>
      <c r="J1831">
        <v>22</v>
      </c>
      <c r="K1831" t="s">
        <v>1772</v>
      </c>
    </row>
    <row r="1832" spans="1:11" x14ac:dyDescent="0.3">
      <c r="A1832">
        <v>1831</v>
      </c>
      <c r="B1832" t="s">
        <v>6239</v>
      </c>
      <c r="C1832" t="s">
        <v>6240</v>
      </c>
      <c r="D1832" t="s">
        <v>4493</v>
      </c>
      <c r="E1832" t="s">
        <v>1189</v>
      </c>
      <c r="F1832">
        <v>30</v>
      </c>
      <c r="G1832" t="s">
        <v>6241</v>
      </c>
      <c r="H1832" t="s">
        <v>1632</v>
      </c>
      <c r="I1832" s="10">
        <v>39898</v>
      </c>
      <c r="J1832">
        <v>53</v>
      </c>
      <c r="K1832" t="s">
        <v>1677</v>
      </c>
    </row>
    <row r="1833" spans="1:11" x14ac:dyDescent="0.3">
      <c r="A1833">
        <v>1832</v>
      </c>
      <c r="B1833" t="s">
        <v>6242</v>
      </c>
      <c r="C1833" t="s">
        <v>2719</v>
      </c>
      <c r="D1833" t="s">
        <v>4493</v>
      </c>
      <c r="E1833" t="s">
        <v>1189</v>
      </c>
      <c r="F1833">
        <v>30</v>
      </c>
      <c r="G1833" t="s">
        <v>6243</v>
      </c>
      <c r="H1833" t="s">
        <v>252</v>
      </c>
      <c r="I1833" s="10">
        <v>39781</v>
      </c>
      <c r="J1833">
        <v>12</v>
      </c>
      <c r="K1833" t="s">
        <v>1007</v>
      </c>
    </row>
    <row r="1834" spans="1:11" x14ac:dyDescent="0.3">
      <c r="A1834">
        <v>1833</v>
      </c>
      <c r="B1834" t="s">
        <v>6244</v>
      </c>
      <c r="C1834" t="s">
        <v>5172</v>
      </c>
      <c r="D1834" t="s">
        <v>4493</v>
      </c>
      <c r="E1834" t="s">
        <v>1189</v>
      </c>
      <c r="F1834">
        <v>30</v>
      </c>
      <c r="G1834" t="s">
        <v>6245</v>
      </c>
      <c r="H1834" t="s">
        <v>374</v>
      </c>
      <c r="I1834" s="10">
        <v>40021</v>
      </c>
      <c r="J1834">
        <v>26</v>
      </c>
      <c r="K1834" t="s">
        <v>1007</v>
      </c>
    </row>
    <row r="1835" spans="1:11" x14ac:dyDescent="0.3">
      <c r="A1835">
        <v>1834</v>
      </c>
      <c r="B1835" t="s">
        <v>6246</v>
      </c>
      <c r="C1835" t="s">
        <v>6247</v>
      </c>
      <c r="D1835" t="s">
        <v>4493</v>
      </c>
      <c r="E1835" t="s">
        <v>1189</v>
      </c>
      <c r="F1835">
        <v>30</v>
      </c>
      <c r="G1835" t="s">
        <v>6248</v>
      </c>
      <c r="H1835" t="s">
        <v>1437</v>
      </c>
      <c r="I1835" s="10">
        <v>39700</v>
      </c>
      <c r="J1835">
        <v>77</v>
      </c>
      <c r="K1835" t="s">
        <v>851</v>
      </c>
    </row>
    <row r="1836" spans="1:11" x14ac:dyDescent="0.3">
      <c r="A1836">
        <v>1835</v>
      </c>
      <c r="B1836" t="s">
        <v>4703</v>
      </c>
      <c r="C1836" t="s">
        <v>6249</v>
      </c>
      <c r="D1836" t="s">
        <v>4493</v>
      </c>
      <c r="E1836" t="s">
        <v>1189</v>
      </c>
      <c r="F1836">
        <v>60</v>
      </c>
      <c r="G1836" t="s">
        <v>6250</v>
      </c>
      <c r="H1836" t="s">
        <v>5213</v>
      </c>
      <c r="I1836" s="10">
        <v>40264</v>
      </c>
      <c r="J1836">
        <v>83</v>
      </c>
      <c r="K1836" t="s">
        <v>1692</v>
      </c>
    </row>
    <row r="1837" spans="1:11" x14ac:dyDescent="0.3">
      <c r="A1837">
        <v>1836</v>
      </c>
      <c r="B1837" t="s">
        <v>6251</v>
      </c>
      <c r="C1837" t="s">
        <v>6252</v>
      </c>
      <c r="D1837" t="s">
        <v>1719</v>
      </c>
      <c r="E1837" t="s">
        <v>1189</v>
      </c>
      <c r="F1837">
        <v>90</v>
      </c>
      <c r="G1837" t="s">
        <v>6253</v>
      </c>
      <c r="H1837" t="s">
        <v>807</v>
      </c>
      <c r="I1837" s="10">
        <v>39881</v>
      </c>
      <c r="J1837">
        <v>87</v>
      </c>
      <c r="K1837" t="s">
        <v>1673</v>
      </c>
    </row>
    <row r="1838" spans="1:11" x14ac:dyDescent="0.3">
      <c r="A1838">
        <v>1837</v>
      </c>
      <c r="B1838" t="s">
        <v>4838</v>
      </c>
      <c r="C1838" t="s">
        <v>2302</v>
      </c>
      <c r="D1838" t="s">
        <v>4493</v>
      </c>
      <c r="E1838" t="s">
        <v>1189</v>
      </c>
      <c r="F1838">
        <v>30</v>
      </c>
      <c r="G1838" t="s">
        <v>6254</v>
      </c>
      <c r="H1838" t="s">
        <v>436</v>
      </c>
      <c r="I1838" s="10">
        <v>40160</v>
      </c>
      <c r="J1838">
        <v>72</v>
      </c>
      <c r="K1838" t="s">
        <v>1696</v>
      </c>
    </row>
    <row r="1839" spans="1:11" x14ac:dyDescent="0.3">
      <c r="A1839">
        <v>1838</v>
      </c>
      <c r="B1839" t="s">
        <v>6255</v>
      </c>
      <c r="C1839" t="s">
        <v>3825</v>
      </c>
      <c r="D1839" t="s">
        <v>4493</v>
      </c>
      <c r="E1839" t="s">
        <v>1189</v>
      </c>
      <c r="F1839">
        <v>30</v>
      </c>
      <c r="G1839" t="s">
        <v>6256</v>
      </c>
      <c r="H1839" t="s">
        <v>452</v>
      </c>
      <c r="I1839" s="10">
        <v>40256</v>
      </c>
      <c r="J1839">
        <v>27</v>
      </c>
      <c r="K1839" t="s">
        <v>851</v>
      </c>
    </row>
    <row r="1840" spans="1:11" x14ac:dyDescent="0.3">
      <c r="A1840">
        <v>1839</v>
      </c>
      <c r="B1840" t="s">
        <v>4603</v>
      </c>
      <c r="C1840" t="s">
        <v>2158</v>
      </c>
      <c r="D1840" t="s">
        <v>4493</v>
      </c>
      <c r="E1840" t="s">
        <v>1189</v>
      </c>
      <c r="F1840">
        <v>60</v>
      </c>
      <c r="G1840" t="s">
        <v>6257</v>
      </c>
      <c r="H1840" t="s">
        <v>658</v>
      </c>
      <c r="I1840" s="10">
        <v>39683</v>
      </c>
      <c r="J1840">
        <v>19</v>
      </c>
      <c r="K1840" t="s">
        <v>1700</v>
      </c>
    </row>
    <row r="1841" spans="1:11" x14ac:dyDescent="0.3">
      <c r="A1841">
        <v>1840</v>
      </c>
      <c r="B1841" t="s">
        <v>6258</v>
      </c>
      <c r="C1841" t="s">
        <v>5987</v>
      </c>
      <c r="D1841" t="s">
        <v>4493</v>
      </c>
      <c r="E1841" t="s">
        <v>1189</v>
      </c>
      <c r="F1841">
        <v>60</v>
      </c>
      <c r="G1841" t="s">
        <v>6259</v>
      </c>
      <c r="H1841" t="s">
        <v>5664</v>
      </c>
      <c r="I1841" s="10">
        <v>39687</v>
      </c>
      <c r="J1841">
        <v>76</v>
      </c>
      <c r="K1841" t="s">
        <v>1772</v>
      </c>
    </row>
    <row r="1842" spans="1:11" x14ac:dyDescent="0.3">
      <c r="A1842">
        <v>1841</v>
      </c>
      <c r="B1842" t="s">
        <v>6260</v>
      </c>
      <c r="C1842" t="s">
        <v>2366</v>
      </c>
      <c r="D1842" t="s">
        <v>4493</v>
      </c>
      <c r="E1842" t="s">
        <v>1189</v>
      </c>
      <c r="F1842">
        <v>30</v>
      </c>
      <c r="G1842" t="s">
        <v>6261</v>
      </c>
      <c r="H1842" t="s">
        <v>823</v>
      </c>
      <c r="I1842" s="10">
        <v>39845</v>
      </c>
      <c r="J1842">
        <v>64</v>
      </c>
      <c r="K1842" t="s">
        <v>1707</v>
      </c>
    </row>
    <row r="1843" spans="1:11" x14ac:dyDescent="0.3">
      <c r="A1843">
        <v>1842</v>
      </c>
      <c r="B1843" t="s">
        <v>6262</v>
      </c>
      <c r="C1843" t="s">
        <v>3683</v>
      </c>
      <c r="D1843" t="s">
        <v>4493</v>
      </c>
      <c r="E1843" t="s">
        <v>1189</v>
      </c>
      <c r="F1843">
        <v>90</v>
      </c>
      <c r="G1843" t="s">
        <v>6263</v>
      </c>
      <c r="H1843" t="s">
        <v>469</v>
      </c>
      <c r="I1843" s="10">
        <v>39986</v>
      </c>
      <c r="J1843">
        <v>10</v>
      </c>
      <c r="K1843" t="s">
        <v>1707</v>
      </c>
    </row>
    <row r="1844" spans="1:11" x14ac:dyDescent="0.3">
      <c r="A1844">
        <v>1843</v>
      </c>
      <c r="B1844" t="s">
        <v>3048</v>
      </c>
      <c r="C1844" t="s">
        <v>3672</v>
      </c>
      <c r="D1844" t="s">
        <v>4493</v>
      </c>
      <c r="E1844" t="s">
        <v>1189</v>
      </c>
      <c r="F1844">
        <v>30</v>
      </c>
      <c r="G1844" t="s">
        <v>6264</v>
      </c>
      <c r="H1844" t="s">
        <v>386</v>
      </c>
      <c r="I1844" s="10">
        <v>40291</v>
      </c>
      <c r="J1844">
        <v>24</v>
      </c>
      <c r="K1844" t="s">
        <v>1677</v>
      </c>
    </row>
    <row r="1845" spans="1:11" x14ac:dyDescent="0.3">
      <c r="A1845">
        <v>1844</v>
      </c>
      <c r="B1845" t="s">
        <v>5720</v>
      </c>
      <c r="C1845" t="s">
        <v>6129</v>
      </c>
      <c r="D1845" t="s">
        <v>4493</v>
      </c>
      <c r="E1845" t="s">
        <v>1189</v>
      </c>
      <c r="F1845">
        <v>30</v>
      </c>
      <c r="G1845" t="s">
        <v>6265</v>
      </c>
      <c r="H1845" t="s">
        <v>92</v>
      </c>
      <c r="I1845" s="10">
        <v>40350</v>
      </c>
      <c r="J1845">
        <v>14</v>
      </c>
      <c r="K1845" t="s">
        <v>1677</v>
      </c>
    </row>
    <row r="1846" spans="1:11" x14ac:dyDescent="0.3">
      <c r="A1846">
        <v>1845</v>
      </c>
      <c r="B1846" t="s">
        <v>6266</v>
      </c>
      <c r="C1846" t="s">
        <v>1732</v>
      </c>
      <c r="D1846" t="s">
        <v>1946</v>
      </c>
      <c r="E1846" t="s">
        <v>1189</v>
      </c>
      <c r="F1846">
        <v>60</v>
      </c>
      <c r="G1846" t="s">
        <v>6267</v>
      </c>
      <c r="H1846" t="s">
        <v>1623</v>
      </c>
      <c r="I1846" s="10">
        <v>40434</v>
      </c>
      <c r="J1846">
        <v>78</v>
      </c>
      <c r="K1846" t="s">
        <v>1007</v>
      </c>
    </row>
    <row r="1847" spans="1:11" x14ac:dyDescent="0.3">
      <c r="A1847">
        <v>1846</v>
      </c>
      <c r="B1847" t="s">
        <v>2574</v>
      </c>
      <c r="C1847" t="s">
        <v>3427</v>
      </c>
      <c r="D1847" t="s">
        <v>1946</v>
      </c>
      <c r="E1847" t="s">
        <v>1189</v>
      </c>
      <c r="F1847">
        <v>30</v>
      </c>
      <c r="G1847" t="s">
        <v>6268</v>
      </c>
      <c r="H1847" t="s">
        <v>143</v>
      </c>
      <c r="I1847" s="10">
        <v>39740</v>
      </c>
      <c r="J1847">
        <v>43</v>
      </c>
      <c r="K1847" t="s">
        <v>1677</v>
      </c>
    </row>
    <row r="1848" spans="1:11" x14ac:dyDescent="0.3">
      <c r="A1848">
        <v>1847</v>
      </c>
      <c r="B1848" t="s">
        <v>6269</v>
      </c>
      <c r="C1848" t="s">
        <v>2078</v>
      </c>
      <c r="D1848" t="s">
        <v>4493</v>
      </c>
      <c r="E1848" t="s">
        <v>1189</v>
      </c>
      <c r="F1848">
        <v>60</v>
      </c>
      <c r="G1848" t="s">
        <v>6270</v>
      </c>
      <c r="H1848" t="s">
        <v>792</v>
      </c>
      <c r="I1848" s="10">
        <v>39791</v>
      </c>
      <c r="J1848">
        <v>78</v>
      </c>
      <c r="K1848" t="s">
        <v>1673</v>
      </c>
    </row>
    <row r="1849" spans="1:11" x14ac:dyDescent="0.3">
      <c r="A1849">
        <v>1848</v>
      </c>
      <c r="B1849" t="s">
        <v>4491</v>
      </c>
      <c r="C1849" t="s">
        <v>6271</v>
      </c>
      <c r="D1849" t="s">
        <v>4493</v>
      </c>
      <c r="E1849" t="s">
        <v>1189</v>
      </c>
      <c r="F1849">
        <v>60</v>
      </c>
      <c r="G1849" t="s">
        <v>6272</v>
      </c>
      <c r="H1849" t="s">
        <v>301</v>
      </c>
      <c r="I1849" s="10">
        <v>39540</v>
      </c>
      <c r="J1849">
        <v>87</v>
      </c>
      <c r="K1849" t="s">
        <v>851</v>
      </c>
    </row>
    <row r="1850" spans="1:11" x14ac:dyDescent="0.3">
      <c r="A1850">
        <v>1849</v>
      </c>
      <c r="B1850" t="s">
        <v>4749</v>
      </c>
      <c r="C1850" t="s">
        <v>3401</v>
      </c>
      <c r="D1850" t="s">
        <v>4493</v>
      </c>
      <c r="E1850" t="s">
        <v>1189</v>
      </c>
      <c r="F1850">
        <v>90</v>
      </c>
      <c r="G1850" t="s">
        <v>6273</v>
      </c>
      <c r="H1850" t="s">
        <v>6274</v>
      </c>
      <c r="I1850" s="10">
        <v>39672</v>
      </c>
      <c r="J1850">
        <v>82</v>
      </c>
      <c r="K1850" t="s">
        <v>1700</v>
      </c>
    </row>
    <row r="1851" spans="1:11" x14ac:dyDescent="0.3">
      <c r="A1851">
        <v>1850</v>
      </c>
      <c r="B1851" t="s">
        <v>5692</v>
      </c>
      <c r="C1851" t="s">
        <v>6275</v>
      </c>
      <c r="D1851" t="s">
        <v>4493</v>
      </c>
      <c r="E1851" t="s">
        <v>1189</v>
      </c>
      <c r="F1851">
        <v>60</v>
      </c>
      <c r="G1851" t="s">
        <v>5610</v>
      </c>
      <c r="H1851" t="s">
        <v>634</v>
      </c>
      <c r="I1851" s="10">
        <v>39905</v>
      </c>
      <c r="J1851">
        <v>72</v>
      </c>
      <c r="K1851" t="s">
        <v>1673</v>
      </c>
    </row>
    <row r="1852" spans="1:11" x14ac:dyDescent="0.3">
      <c r="A1852">
        <v>1851</v>
      </c>
      <c r="B1852" t="s">
        <v>5505</v>
      </c>
      <c r="C1852" t="s">
        <v>6276</v>
      </c>
      <c r="D1852" t="s">
        <v>4493</v>
      </c>
      <c r="E1852" t="s">
        <v>1189</v>
      </c>
      <c r="F1852">
        <v>30</v>
      </c>
      <c r="G1852" t="s">
        <v>6277</v>
      </c>
      <c r="H1852" t="s">
        <v>640</v>
      </c>
      <c r="I1852" s="10">
        <v>39671</v>
      </c>
      <c r="J1852">
        <v>23</v>
      </c>
      <c r="K1852" t="s">
        <v>1721</v>
      </c>
    </row>
    <row r="1853" spans="1:11" x14ac:dyDescent="0.3">
      <c r="A1853">
        <v>1852</v>
      </c>
      <c r="B1853" t="s">
        <v>6278</v>
      </c>
      <c r="C1853" t="s">
        <v>4758</v>
      </c>
      <c r="D1853" t="s">
        <v>4493</v>
      </c>
      <c r="E1853" t="s">
        <v>1189</v>
      </c>
      <c r="F1853">
        <v>60</v>
      </c>
      <c r="G1853" t="s">
        <v>6279</v>
      </c>
      <c r="H1853" t="s">
        <v>399</v>
      </c>
      <c r="I1853" s="10">
        <v>39676</v>
      </c>
      <c r="J1853">
        <v>84</v>
      </c>
      <c r="K1853" t="s">
        <v>1007</v>
      </c>
    </row>
    <row r="1854" spans="1:11" x14ac:dyDescent="0.3">
      <c r="A1854">
        <v>1853</v>
      </c>
      <c r="B1854" t="s">
        <v>4575</v>
      </c>
      <c r="C1854" t="s">
        <v>3922</v>
      </c>
      <c r="D1854" t="s">
        <v>4493</v>
      </c>
      <c r="E1854" t="s">
        <v>1189</v>
      </c>
      <c r="F1854">
        <v>60</v>
      </c>
      <c r="G1854" t="s">
        <v>6280</v>
      </c>
      <c r="H1854" t="s">
        <v>924</v>
      </c>
      <c r="I1854" s="10">
        <v>39911</v>
      </c>
      <c r="J1854">
        <v>83</v>
      </c>
      <c r="K1854" t="s">
        <v>1007</v>
      </c>
    </row>
    <row r="1855" spans="1:11" x14ac:dyDescent="0.3">
      <c r="A1855">
        <v>1854</v>
      </c>
      <c r="B1855" t="s">
        <v>6281</v>
      </c>
      <c r="C1855" t="s">
        <v>5975</v>
      </c>
      <c r="D1855" t="s">
        <v>4493</v>
      </c>
      <c r="E1855" t="s">
        <v>1189</v>
      </c>
      <c r="F1855">
        <v>90</v>
      </c>
      <c r="G1855" t="s">
        <v>6282</v>
      </c>
      <c r="H1855" t="s">
        <v>607</v>
      </c>
      <c r="I1855" s="10">
        <v>39857</v>
      </c>
      <c r="J1855">
        <v>18</v>
      </c>
      <c r="K1855" t="s">
        <v>1692</v>
      </c>
    </row>
    <row r="1856" spans="1:11" x14ac:dyDescent="0.3">
      <c r="A1856">
        <v>1855</v>
      </c>
      <c r="B1856" t="s">
        <v>4935</v>
      </c>
      <c r="C1856" t="s">
        <v>5574</v>
      </c>
      <c r="D1856" t="s">
        <v>4493</v>
      </c>
      <c r="E1856" t="s">
        <v>1189</v>
      </c>
      <c r="F1856">
        <v>60</v>
      </c>
      <c r="G1856" t="s">
        <v>6283</v>
      </c>
      <c r="H1856" t="s">
        <v>196</v>
      </c>
      <c r="I1856" s="10">
        <v>40271</v>
      </c>
      <c r="J1856">
        <v>17</v>
      </c>
      <c r="K1856" t="s">
        <v>1721</v>
      </c>
    </row>
    <row r="1857" spans="1:11" x14ac:dyDescent="0.3">
      <c r="A1857">
        <v>1856</v>
      </c>
      <c r="B1857" t="s">
        <v>5321</v>
      </c>
      <c r="C1857" t="s">
        <v>5429</v>
      </c>
      <c r="D1857" t="s">
        <v>4601</v>
      </c>
      <c r="E1857" t="s">
        <v>1189</v>
      </c>
      <c r="F1857">
        <v>90</v>
      </c>
      <c r="G1857" t="s">
        <v>6284</v>
      </c>
      <c r="H1857" t="s">
        <v>5708</v>
      </c>
      <c r="I1857" s="10">
        <v>39696</v>
      </c>
      <c r="J1857">
        <v>47</v>
      </c>
      <c r="K1857" t="s">
        <v>1696</v>
      </c>
    </row>
    <row r="1858" spans="1:11" x14ac:dyDescent="0.3">
      <c r="A1858">
        <v>1857</v>
      </c>
      <c r="B1858" t="s">
        <v>5424</v>
      </c>
      <c r="C1858" t="s">
        <v>5661</v>
      </c>
      <c r="D1858" t="s">
        <v>4493</v>
      </c>
      <c r="E1858" t="s">
        <v>1189</v>
      </c>
      <c r="F1858">
        <v>60</v>
      </c>
      <c r="G1858" t="s">
        <v>6285</v>
      </c>
      <c r="H1858" t="s">
        <v>269</v>
      </c>
      <c r="I1858" s="10">
        <v>39890</v>
      </c>
      <c r="J1858">
        <v>75</v>
      </c>
      <c r="K1858" t="s">
        <v>1673</v>
      </c>
    </row>
    <row r="1859" spans="1:11" x14ac:dyDescent="0.3">
      <c r="A1859">
        <v>1858</v>
      </c>
      <c r="B1859" t="s">
        <v>6286</v>
      </c>
      <c r="C1859" t="s">
        <v>4685</v>
      </c>
      <c r="D1859" t="s">
        <v>4493</v>
      </c>
      <c r="E1859" t="s">
        <v>1189</v>
      </c>
      <c r="F1859">
        <v>30</v>
      </c>
      <c r="H1859" t="s">
        <v>1600</v>
      </c>
      <c r="I1859" s="10">
        <v>39607</v>
      </c>
      <c r="J1859">
        <v>26</v>
      </c>
      <c r="K1859" t="s">
        <v>1692</v>
      </c>
    </row>
    <row r="1860" spans="1:11" x14ac:dyDescent="0.3">
      <c r="A1860">
        <v>1859</v>
      </c>
      <c r="B1860" t="s">
        <v>5411</v>
      </c>
      <c r="C1860" t="s">
        <v>6287</v>
      </c>
      <c r="D1860" t="s">
        <v>4493</v>
      </c>
      <c r="E1860" t="s">
        <v>1189</v>
      </c>
      <c r="F1860">
        <v>90</v>
      </c>
      <c r="G1860" t="s">
        <v>6288</v>
      </c>
      <c r="H1860" t="s">
        <v>426</v>
      </c>
      <c r="I1860" s="10">
        <v>40235</v>
      </c>
      <c r="J1860">
        <v>79</v>
      </c>
      <c r="K1860" t="s">
        <v>1721</v>
      </c>
    </row>
    <row r="1861" spans="1:11" x14ac:dyDescent="0.3">
      <c r="A1861">
        <v>1860</v>
      </c>
      <c r="B1861" t="s">
        <v>4855</v>
      </c>
      <c r="C1861" t="s">
        <v>1847</v>
      </c>
      <c r="D1861" t="s">
        <v>4493</v>
      </c>
      <c r="E1861" t="s">
        <v>1189</v>
      </c>
      <c r="F1861">
        <v>60</v>
      </c>
      <c r="G1861" t="s">
        <v>6289</v>
      </c>
      <c r="H1861" t="s">
        <v>552</v>
      </c>
      <c r="I1861" s="10">
        <v>39995</v>
      </c>
      <c r="J1861">
        <v>15</v>
      </c>
      <c r="K1861" t="s">
        <v>1696</v>
      </c>
    </row>
    <row r="1862" spans="1:11" x14ac:dyDescent="0.3">
      <c r="A1862">
        <v>1861</v>
      </c>
      <c r="B1862" t="s">
        <v>5140</v>
      </c>
      <c r="C1862" t="s">
        <v>6290</v>
      </c>
      <c r="D1862" t="s">
        <v>4493</v>
      </c>
      <c r="E1862" t="s">
        <v>1189</v>
      </c>
      <c r="F1862">
        <v>30</v>
      </c>
      <c r="G1862" t="s">
        <v>6291</v>
      </c>
      <c r="H1862" t="s">
        <v>521</v>
      </c>
      <c r="I1862" s="10">
        <v>39667</v>
      </c>
      <c r="J1862">
        <v>93</v>
      </c>
      <c r="K1862" t="s">
        <v>851</v>
      </c>
    </row>
    <row r="1863" spans="1:11" x14ac:dyDescent="0.3">
      <c r="A1863">
        <v>1862</v>
      </c>
      <c r="B1863" t="s">
        <v>4985</v>
      </c>
      <c r="C1863" t="s">
        <v>4682</v>
      </c>
      <c r="D1863" t="s">
        <v>4493</v>
      </c>
      <c r="E1863" t="s">
        <v>1189</v>
      </c>
      <c r="F1863">
        <v>60</v>
      </c>
      <c r="G1863" t="s">
        <v>6292</v>
      </c>
      <c r="H1863" t="s">
        <v>431</v>
      </c>
      <c r="I1863" s="10">
        <v>40346</v>
      </c>
      <c r="J1863">
        <v>22</v>
      </c>
      <c r="K1863" t="s">
        <v>1007</v>
      </c>
    </row>
    <row r="1864" spans="1:11" x14ac:dyDescent="0.3">
      <c r="A1864">
        <v>1863</v>
      </c>
      <c r="B1864" t="s">
        <v>6293</v>
      </c>
      <c r="C1864" t="s">
        <v>6294</v>
      </c>
      <c r="D1864" t="s">
        <v>4493</v>
      </c>
      <c r="E1864" t="s">
        <v>1189</v>
      </c>
      <c r="F1864">
        <v>90</v>
      </c>
      <c r="G1864" t="s">
        <v>3745</v>
      </c>
      <c r="H1864" t="s">
        <v>10</v>
      </c>
      <c r="I1864" s="10">
        <v>40347</v>
      </c>
      <c r="J1864">
        <v>47</v>
      </c>
      <c r="K1864" t="s">
        <v>851</v>
      </c>
    </row>
    <row r="1865" spans="1:11" x14ac:dyDescent="0.3">
      <c r="A1865">
        <v>1864</v>
      </c>
      <c r="B1865" t="s">
        <v>4307</v>
      </c>
      <c r="C1865" t="s">
        <v>2621</v>
      </c>
      <c r="D1865" t="s">
        <v>4493</v>
      </c>
      <c r="E1865" t="s">
        <v>1189</v>
      </c>
      <c r="F1865">
        <v>60</v>
      </c>
      <c r="G1865" t="s">
        <v>6295</v>
      </c>
      <c r="H1865" t="s">
        <v>831</v>
      </c>
      <c r="I1865" s="10">
        <v>39686</v>
      </c>
      <c r="J1865">
        <v>82</v>
      </c>
      <c r="K1865" t="s">
        <v>1700</v>
      </c>
    </row>
    <row r="1866" spans="1:11" x14ac:dyDescent="0.3">
      <c r="A1866">
        <v>1865</v>
      </c>
      <c r="B1866" t="s">
        <v>6296</v>
      </c>
      <c r="C1866" t="s">
        <v>5987</v>
      </c>
      <c r="D1866" t="s">
        <v>4493</v>
      </c>
      <c r="E1866" t="s">
        <v>1189</v>
      </c>
      <c r="F1866">
        <v>90</v>
      </c>
      <c r="G1866" t="s">
        <v>6297</v>
      </c>
      <c r="H1866" t="s">
        <v>2313</v>
      </c>
      <c r="I1866" s="10">
        <v>40068</v>
      </c>
      <c r="J1866">
        <v>61</v>
      </c>
      <c r="K1866" t="s">
        <v>1696</v>
      </c>
    </row>
    <row r="1867" spans="1:11" x14ac:dyDescent="0.3">
      <c r="A1867">
        <v>1866</v>
      </c>
      <c r="B1867" t="s">
        <v>6298</v>
      </c>
      <c r="C1867" t="s">
        <v>6299</v>
      </c>
      <c r="D1867" t="s">
        <v>4493</v>
      </c>
      <c r="E1867" t="s">
        <v>1189</v>
      </c>
      <c r="F1867">
        <v>90</v>
      </c>
      <c r="G1867" t="s">
        <v>6300</v>
      </c>
      <c r="H1867" t="s">
        <v>58</v>
      </c>
      <c r="I1867" s="10">
        <v>39516</v>
      </c>
      <c r="J1867">
        <v>54</v>
      </c>
      <c r="K1867" t="s">
        <v>1692</v>
      </c>
    </row>
    <row r="1868" spans="1:11" x14ac:dyDescent="0.3">
      <c r="A1868">
        <v>1867</v>
      </c>
      <c r="B1868" t="s">
        <v>3285</v>
      </c>
      <c r="C1868" t="s">
        <v>6301</v>
      </c>
      <c r="D1868" t="s">
        <v>4493</v>
      </c>
      <c r="E1868" t="s">
        <v>1189</v>
      </c>
      <c r="F1868">
        <v>30</v>
      </c>
      <c r="G1868" t="s">
        <v>6302</v>
      </c>
      <c r="H1868" t="s">
        <v>3462</v>
      </c>
      <c r="I1868" s="10">
        <v>39698</v>
      </c>
      <c r="J1868">
        <v>18</v>
      </c>
      <c r="K1868" t="s">
        <v>1772</v>
      </c>
    </row>
    <row r="1869" spans="1:11" x14ac:dyDescent="0.3">
      <c r="A1869">
        <v>1868</v>
      </c>
      <c r="B1869" t="s">
        <v>2584</v>
      </c>
      <c r="C1869" t="s">
        <v>2776</v>
      </c>
      <c r="D1869" t="s">
        <v>4493</v>
      </c>
      <c r="E1869" t="s">
        <v>1189</v>
      </c>
      <c r="F1869">
        <v>30</v>
      </c>
      <c r="G1869" t="s">
        <v>6303</v>
      </c>
      <c r="H1869" t="s">
        <v>4594</v>
      </c>
      <c r="I1869" s="10">
        <v>40431</v>
      </c>
      <c r="J1869">
        <v>44</v>
      </c>
      <c r="K1869" t="s">
        <v>1707</v>
      </c>
    </row>
    <row r="1870" spans="1:11" x14ac:dyDescent="0.3">
      <c r="A1870">
        <v>1869</v>
      </c>
      <c r="B1870" t="s">
        <v>2879</v>
      </c>
      <c r="C1870" t="s">
        <v>5871</v>
      </c>
      <c r="D1870" t="s">
        <v>4493</v>
      </c>
      <c r="E1870" t="s">
        <v>1189</v>
      </c>
      <c r="F1870">
        <v>90</v>
      </c>
      <c r="G1870" t="s">
        <v>6304</v>
      </c>
      <c r="H1870" t="s">
        <v>1652</v>
      </c>
      <c r="I1870" s="10">
        <v>39952</v>
      </c>
      <c r="J1870">
        <v>40</v>
      </c>
      <c r="K1870" t="s">
        <v>1692</v>
      </c>
    </row>
    <row r="1871" spans="1:11" x14ac:dyDescent="0.3">
      <c r="A1871">
        <v>1870</v>
      </c>
      <c r="B1871" t="s">
        <v>6305</v>
      </c>
      <c r="C1871" t="s">
        <v>6306</v>
      </c>
      <c r="D1871" t="s">
        <v>4493</v>
      </c>
      <c r="E1871" t="s">
        <v>1189</v>
      </c>
      <c r="F1871">
        <v>30</v>
      </c>
      <c r="G1871" t="s">
        <v>6307</v>
      </c>
      <c r="H1871" t="s">
        <v>1627</v>
      </c>
      <c r="I1871" s="10">
        <v>40123</v>
      </c>
      <c r="J1871">
        <v>52</v>
      </c>
      <c r="K1871" t="s">
        <v>1007</v>
      </c>
    </row>
    <row r="1872" spans="1:11" x14ac:dyDescent="0.3">
      <c r="A1872">
        <v>1871</v>
      </c>
      <c r="B1872" t="s">
        <v>4821</v>
      </c>
      <c r="C1872" t="s">
        <v>6308</v>
      </c>
      <c r="D1872" t="s">
        <v>4493</v>
      </c>
      <c r="E1872" t="s">
        <v>1189</v>
      </c>
      <c r="F1872">
        <v>90</v>
      </c>
      <c r="G1872" t="s">
        <v>6309</v>
      </c>
      <c r="H1872" t="s">
        <v>7</v>
      </c>
      <c r="I1872" s="10">
        <v>39519</v>
      </c>
      <c r="J1872">
        <v>6</v>
      </c>
      <c r="K1872" t="s">
        <v>1696</v>
      </c>
    </row>
    <row r="1873" spans="1:11" x14ac:dyDescent="0.3">
      <c r="A1873">
        <v>1872</v>
      </c>
      <c r="B1873" t="s">
        <v>1939</v>
      </c>
      <c r="C1873" t="s">
        <v>4734</v>
      </c>
      <c r="D1873" t="s">
        <v>4493</v>
      </c>
      <c r="E1873" t="s">
        <v>1189</v>
      </c>
      <c r="F1873">
        <v>90</v>
      </c>
      <c r="G1873" t="s">
        <v>6310</v>
      </c>
      <c r="H1873" t="s">
        <v>659</v>
      </c>
      <c r="I1873" s="10">
        <v>40416</v>
      </c>
      <c r="J1873">
        <v>47</v>
      </c>
      <c r="K1873" t="s">
        <v>1677</v>
      </c>
    </row>
    <row r="1874" spans="1:11" x14ac:dyDescent="0.3">
      <c r="A1874">
        <v>1873</v>
      </c>
      <c r="B1874" t="s">
        <v>5373</v>
      </c>
      <c r="C1874" t="s">
        <v>6311</v>
      </c>
      <c r="D1874" t="s">
        <v>4493</v>
      </c>
      <c r="E1874" t="s">
        <v>1189</v>
      </c>
      <c r="F1874">
        <v>30</v>
      </c>
      <c r="G1874" t="s">
        <v>6312</v>
      </c>
      <c r="H1874" t="s">
        <v>663</v>
      </c>
      <c r="I1874" s="10">
        <v>40046</v>
      </c>
      <c r="J1874">
        <v>82</v>
      </c>
      <c r="K1874" t="s">
        <v>1700</v>
      </c>
    </row>
    <row r="1875" spans="1:11" x14ac:dyDescent="0.3">
      <c r="A1875">
        <v>1874</v>
      </c>
      <c r="B1875" t="s">
        <v>2741</v>
      </c>
      <c r="C1875" t="s">
        <v>6313</v>
      </c>
      <c r="D1875" t="s">
        <v>4493</v>
      </c>
      <c r="E1875" t="s">
        <v>1189</v>
      </c>
      <c r="F1875">
        <v>60</v>
      </c>
      <c r="G1875" t="s">
        <v>6314</v>
      </c>
      <c r="H1875" t="s">
        <v>6315</v>
      </c>
      <c r="I1875" s="10">
        <v>40329</v>
      </c>
      <c r="J1875">
        <v>66</v>
      </c>
      <c r="K1875" t="s">
        <v>1007</v>
      </c>
    </row>
    <row r="1876" spans="1:11" x14ac:dyDescent="0.3">
      <c r="A1876">
        <v>1875</v>
      </c>
      <c r="B1876" t="s">
        <v>5063</v>
      </c>
      <c r="C1876" t="s">
        <v>2143</v>
      </c>
      <c r="D1876" t="s">
        <v>4493</v>
      </c>
      <c r="E1876" t="s">
        <v>1189</v>
      </c>
      <c r="F1876">
        <v>60</v>
      </c>
      <c r="G1876" t="s">
        <v>6316</v>
      </c>
      <c r="H1876" t="s">
        <v>1606</v>
      </c>
      <c r="I1876" s="10">
        <v>40439</v>
      </c>
      <c r="J1876">
        <v>87</v>
      </c>
      <c r="K1876" t="s">
        <v>1696</v>
      </c>
    </row>
    <row r="1877" spans="1:11" x14ac:dyDescent="0.3">
      <c r="A1877">
        <v>1876</v>
      </c>
      <c r="B1877" t="s">
        <v>3595</v>
      </c>
      <c r="C1877" t="s">
        <v>6317</v>
      </c>
      <c r="D1877" t="s">
        <v>4493</v>
      </c>
      <c r="E1877" t="s">
        <v>1189</v>
      </c>
      <c r="F1877">
        <v>90</v>
      </c>
      <c r="G1877" t="s">
        <v>6318</v>
      </c>
      <c r="H1877" t="s">
        <v>754</v>
      </c>
      <c r="I1877" s="10">
        <v>40379</v>
      </c>
      <c r="J1877">
        <v>38</v>
      </c>
      <c r="K1877" t="s">
        <v>1007</v>
      </c>
    </row>
    <row r="1878" spans="1:11" x14ac:dyDescent="0.3">
      <c r="A1878">
        <v>1877</v>
      </c>
      <c r="B1878" t="s">
        <v>6319</v>
      </c>
      <c r="C1878" t="s">
        <v>6320</v>
      </c>
      <c r="D1878" t="s">
        <v>4493</v>
      </c>
      <c r="E1878" t="s">
        <v>1189</v>
      </c>
      <c r="F1878">
        <v>60</v>
      </c>
      <c r="G1878" t="s">
        <v>6321</v>
      </c>
      <c r="H1878" t="s">
        <v>5208</v>
      </c>
      <c r="I1878" s="10">
        <v>40200</v>
      </c>
      <c r="J1878">
        <v>78</v>
      </c>
      <c r="K1878" t="s">
        <v>1772</v>
      </c>
    </row>
    <row r="1879" spans="1:11" x14ac:dyDescent="0.3">
      <c r="A1879">
        <v>1878</v>
      </c>
      <c r="B1879" t="s">
        <v>6322</v>
      </c>
      <c r="C1879" t="s">
        <v>6323</v>
      </c>
      <c r="D1879" t="s">
        <v>4493</v>
      </c>
      <c r="E1879" t="s">
        <v>1189</v>
      </c>
      <c r="F1879">
        <v>60</v>
      </c>
      <c r="G1879" t="s">
        <v>6324</v>
      </c>
      <c r="H1879" t="s">
        <v>115</v>
      </c>
      <c r="I1879" s="10">
        <v>39476</v>
      </c>
      <c r="J1879">
        <v>29</v>
      </c>
      <c r="K1879" t="s">
        <v>1677</v>
      </c>
    </row>
    <row r="1880" spans="1:11" x14ac:dyDescent="0.3">
      <c r="A1880">
        <v>1879</v>
      </c>
      <c r="B1880" t="s">
        <v>4571</v>
      </c>
      <c r="C1880" t="s">
        <v>6325</v>
      </c>
      <c r="D1880" t="s">
        <v>4493</v>
      </c>
      <c r="E1880" t="s">
        <v>1189</v>
      </c>
      <c r="F1880">
        <v>90</v>
      </c>
      <c r="G1880" t="s">
        <v>3905</v>
      </c>
      <c r="H1880" t="s">
        <v>400</v>
      </c>
      <c r="I1880" s="10">
        <v>39751</v>
      </c>
      <c r="J1880">
        <v>56</v>
      </c>
      <c r="K1880" t="s">
        <v>1677</v>
      </c>
    </row>
    <row r="1881" spans="1:11" x14ac:dyDescent="0.3">
      <c r="A1881">
        <v>1880</v>
      </c>
      <c r="B1881" t="s">
        <v>4669</v>
      </c>
      <c r="C1881" t="s">
        <v>2108</v>
      </c>
      <c r="D1881" t="s">
        <v>4493</v>
      </c>
      <c r="E1881" t="s">
        <v>1189</v>
      </c>
      <c r="F1881">
        <v>90</v>
      </c>
      <c r="G1881" t="s">
        <v>2473</v>
      </c>
      <c r="H1881" t="s">
        <v>1655</v>
      </c>
      <c r="I1881" s="10">
        <v>39774</v>
      </c>
      <c r="J1881">
        <v>18</v>
      </c>
      <c r="K1881" t="s">
        <v>1677</v>
      </c>
    </row>
    <row r="1882" spans="1:11" x14ac:dyDescent="0.3">
      <c r="A1882">
        <v>1881</v>
      </c>
      <c r="B1882" t="s">
        <v>6326</v>
      </c>
      <c r="C1882" t="s">
        <v>4641</v>
      </c>
      <c r="D1882" t="s">
        <v>4493</v>
      </c>
      <c r="E1882" t="s">
        <v>1189</v>
      </c>
      <c r="F1882">
        <v>90</v>
      </c>
      <c r="G1882" t="s">
        <v>6327</v>
      </c>
      <c r="H1882" t="s">
        <v>42</v>
      </c>
      <c r="I1882" s="10">
        <v>39940</v>
      </c>
      <c r="J1882">
        <v>8</v>
      </c>
      <c r="K1882" t="s">
        <v>1721</v>
      </c>
    </row>
    <row r="1883" spans="1:11" x14ac:dyDescent="0.3">
      <c r="A1883">
        <v>1882</v>
      </c>
      <c r="B1883" t="s">
        <v>4879</v>
      </c>
      <c r="C1883" t="s">
        <v>3238</v>
      </c>
      <c r="D1883" t="s">
        <v>4493</v>
      </c>
      <c r="E1883" t="s">
        <v>1189</v>
      </c>
      <c r="F1883">
        <v>30</v>
      </c>
      <c r="G1883" t="s">
        <v>6328</v>
      </c>
      <c r="H1883" t="s">
        <v>10</v>
      </c>
      <c r="I1883" s="10">
        <v>39731</v>
      </c>
      <c r="J1883">
        <v>96</v>
      </c>
      <c r="K1883" t="s">
        <v>1673</v>
      </c>
    </row>
    <row r="1884" spans="1:11" x14ac:dyDescent="0.3">
      <c r="A1884">
        <v>1883</v>
      </c>
      <c r="B1884" t="s">
        <v>2311</v>
      </c>
      <c r="C1884" t="s">
        <v>6329</v>
      </c>
      <c r="D1884" t="s">
        <v>4493</v>
      </c>
      <c r="E1884" t="s">
        <v>1189</v>
      </c>
      <c r="F1884">
        <v>90</v>
      </c>
      <c r="G1884" t="s">
        <v>6330</v>
      </c>
      <c r="H1884" t="s">
        <v>631</v>
      </c>
      <c r="I1884" s="10">
        <v>39626</v>
      </c>
      <c r="J1884">
        <v>64</v>
      </c>
      <c r="K1884" t="s">
        <v>1677</v>
      </c>
    </row>
    <row r="1885" spans="1:11" x14ac:dyDescent="0.3">
      <c r="A1885">
        <v>1884</v>
      </c>
      <c r="B1885" t="s">
        <v>1709</v>
      </c>
      <c r="C1885" t="s">
        <v>2040</v>
      </c>
      <c r="D1885" t="s">
        <v>4493</v>
      </c>
      <c r="E1885" t="s">
        <v>1189</v>
      </c>
      <c r="F1885">
        <v>60</v>
      </c>
      <c r="G1885" t="s">
        <v>6331</v>
      </c>
      <c r="H1885" t="s">
        <v>2003</v>
      </c>
      <c r="I1885" s="10">
        <v>39509</v>
      </c>
      <c r="J1885">
        <v>87</v>
      </c>
      <c r="K1885" t="s">
        <v>1707</v>
      </c>
    </row>
    <row r="1886" spans="1:11" x14ac:dyDescent="0.3">
      <c r="A1886">
        <v>1885</v>
      </c>
      <c r="B1886" t="s">
        <v>5411</v>
      </c>
      <c r="C1886" t="s">
        <v>6332</v>
      </c>
      <c r="D1886" t="s">
        <v>4493</v>
      </c>
      <c r="E1886" t="s">
        <v>1189</v>
      </c>
      <c r="F1886">
        <v>30</v>
      </c>
      <c r="G1886" t="s">
        <v>6333</v>
      </c>
      <c r="H1886" t="s">
        <v>337</v>
      </c>
      <c r="I1886" s="10">
        <v>40113</v>
      </c>
      <c r="J1886">
        <v>88</v>
      </c>
      <c r="K1886" t="s">
        <v>1007</v>
      </c>
    </row>
    <row r="1887" spans="1:11" x14ac:dyDescent="0.3">
      <c r="A1887">
        <v>1886</v>
      </c>
      <c r="B1887" t="s">
        <v>4589</v>
      </c>
      <c r="C1887" t="s">
        <v>3774</v>
      </c>
      <c r="D1887" t="s">
        <v>4493</v>
      </c>
      <c r="E1887" t="s">
        <v>1189</v>
      </c>
      <c r="F1887">
        <v>30</v>
      </c>
      <c r="G1887" t="s">
        <v>6334</v>
      </c>
      <c r="H1887" t="s">
        <v>832</v>
      </c>
      <c r="I1887" s="10">
        <v>40061</v>
      </c>
      <c r="J1887">
        <v>100</v>
      </c>
      <c r="K1887" t="s">
        <v>1696</v>
      </c>
    </row>
    <row r="1888" spans="1:11" x14ac:dyDescent="0.3">
      <c r="A1888">
        <v>1887</v>
      </c>
      <c r="B1888" t="s">
        <v>5771</v>
      </c>
      <c r="C1888" t="s">
        <v>5971</v>
      </c>
      <c r="D1888" t="s">
        <v>4493</v>
      </c>
      <c r="E1888" t="s">
        <v>1189</v>
      </c>
      <c r="F1888">
        <v>90</v>
      </c>
      <c r="G1888" t="s">
        <v>6335</v>
      </c>
      <c r="H1888" t="s">
        <v>1287</v>
      </c>
      <c r="I1888" s="10">
        <v>39994</v>
      </c>
      <c r="J1888">
        <v>84</v>
      </c>
      <c r="K1888" t="s">
        <v>1007</v>
      </c>
    </row>
    <row r="1889" spans="1:11" x14ac:dyDescent="0.3">
      <c r="A1889">
        <v>1888</v>
      </c>
      <c r="B1889" t="s">
        <v>6336</v>
      </c>
      <c r="C1889" t="s">
        <v>5759</v>
      </c>
      <c r="D1889" t="s">
        <v>4493</v>
      </c>
      <c r="E1889" t="s">
        <v>1189</v>
      </c>
      <c r="F1889">
        <v>30</v>
      </c>
      <c r="G1889" t="s">
        <v>6337</v>
      </c>
      <c r="H1889" t="s">
        <v>1643</v>
      </c>
      <c r="I1889" s="10">
        <v>40307</v>
      </c>
      <c r="J1889">
        <v>99</v>
      </c>
      <c r="K1889" t="s">
        <v>851</v>
      </c>
    </row>
    <row r="1890" spans="1:11" x14ac:dyDescent="0.3">
      <c r="A1890">
        <v>1889</v>
      </c>
      <c r="B1890" t="s">
        <v>5289</v>
      </c>
      <c r="C1890" t="s">
        <v>4011</v>
      </c>
      <c r="D1890" t="s">
        <v>4493</v>
      </c>
      <c r="E1890" t="s">
        <v>1189</v>
      </c>
      <c r="F1890">
        <v>90</v>
      </c>
      <c r="G1890" t="s">
        <v>6338</v>
      </c>
      <c r="H1890" t="s">
        <v>2222</v>
      </c>
      <c r="I1890" s="10">
        <v>40141</v>
      </c>
      <c r="J1890">
        <v>30</v>
      </c>
      <c r="K1890" t="s">
        <v>1721</v>
      </c>
    </row>
    <row r="1891" spans="1:11" x14ac:dyDescent="0.3">
      <c r="A1891">
        <v>1890</v>
      </c>
      <c r="B1891" t="s">
        <v>6339</v>
      </c>
      <c r="C1891" t="s">
        <v>6340</v>
      </c>
      <c r="D1891" t="s">
        <v>4493</v>
      </c>
      <c r="E1891" t="s">
        <v>1189</v>
      </c>
      <c r="F1891">
        <v>30</v>
      </c>
      <c r="G1891" t="s">
        <v>6341</v>
      </c>
      <c r="H1891" t="s">
        <v>853</v>
      </c>
      <c r="I1891" s="10">
        <v>40064</v>
      </c>
      <c r="J1891">
        <v>3</v>
      </c>
      <c r="K1891" t="s">
        <v>1007</v>
      </c>
    </row>
    <row r="1892" spans="1:11" x14ac:dyDescent="0.3">
      <c r="A1892">
        <v>1891</v>
      </c>
      <c r="B1892" t="s">
        <v>5777</v>
      </c>
      <c r="C1892" t="s">
        <v>6342</v>
      </c>
      <c r="D1892" t="s">
        <v>4493</v>
      </c>
      <c r="E1892" t="s">
        <v>1189</v>
      </c>
      <c r="F1892">
        <v>30</v>
      </c>
      <c r="G1892" t="s">
        <v>6343</v>
      </c>
      <c r="H1892" t="s">
        <v>101</v>
      </c>
      <c r="I1892" s="10">
        <v>40184</v>
      </c>
      <c r="J1892">
        <v>47</v>
      </c>
      <c r="K1892" t="s">
        <v>1707</v>
      </c>
    </row>
    <row r="1893" spans="1:11" x14ac:dyDescent="0.3">
      <c r="A1893">
        <v>1892</v>
      </c>
      <c r="B1893" t="s">
        <v>3749</v>
      </c>
      <c r="C1893" t="s">
        <v>3363</v>
      </c>
      <c r="D1893" t="s">
        <v>4493</v>
      </c>
      <c r="E1893" t="s">
        <v>1189</v>
      </c>
      <c r="F1893">
        <v>30</v>
      </c>
      <c r="G1893" t="s">
        <v>6344</v>
      </c>
      <c r="H1893" t="s">
        <v>6345</v>
      </c>
      <c r="I1893" s="10">
        <v>39959</v>
      </c>
      <c r="J1893">
        <v>7</v>
      </c>
      <c r="K1893" t="s">
        <v>1692</v>
      </c>
    </row>
    <row r="1894" spans="1:11" x14ac:dyDescent="0.3">
      <c r="A1894">
        <v>1893</v>
      </c>
      <c r="B1894" t="s">
        <v>6168</v>
      </c>
      <c r="C1894" t="s">
        <v>3022</v>
      </c>
      <c r="D1894" t="s">
        <v>4493</v>
      </c>
      <c r="E1894" t="s">
        <v>1189</v>
      </c>
      <c r="F1894">
        <v>60</v>
      </c>
      <c r="G1894" t="s">
        <v>6346</v>
      </c>
      <c r="H1894" t="s">
        <v>6347</v>
      </c>
      <c r="I1894" s="10">
        <v>39670</v>
      </c>
      <c r="J1894">
        <v>78</v>
      </c>
      <c r="K1894" t="s">
        <v>1692</v>
      </c>
    </row>
    <row r="1895" spans="1:11" x14ac:dyDescent="0.3">
      <c r="A1895">
        <v>1894</v>
      </c>
      <c r="B1895" t="s">
        <v>6325</v>
      </c>
      <c r="C1895" t="s">
        <v>1809</v>
      </c>
      <c r="D1895" t="s">
        <v>4493</v>
      </c>
      <c r="E1895" t="s">
        <v>1189</v>
      </c>
      <c r="F1895">
        <v>60</v>
      </c>
      <c r="G1895" t="s">
        <v>6348</v>
      </c>
      <c r="H1895" t="s">
        <v>3065</v>
      </c>
      <c r="I1895" s="10">
        <v>40521</v>
      </c>
      <c r="J1895">
        <v>37</v>
      </c>
      <c r="K1895" t="s">
        <v>1696</v>
      </c>
    </row>
    <row r="1896" spans="1:11" x14ac:dyDescent="0.3">
      <c r="A1896">
        <v>1895</v>
      </c>
      <c r="B1896" t="s">
        <v>2429</v>
      </c>
      <c r="C1896" t="s">
        <v>3565</v>
      </c>
      <c r="D1896" t="s">
        <v>4493</v>
      </c>
      <c r="E1896" t="s">
        <v>1189</v>
      </c>
      <c r="F1896">
        <v>60</v>
      </c>
      <c r="G1896" t="s">
        <v>4923</v>
      </c>
      <c r="H1896" t="s">
        <v>33</v>
      </c>
      <c r="I1896" s="10">
        <v>39475</v>
      </c>
      <c r="J1896">
        <v>3</v>
      </c>
      <c r="K1896" t="s">
        <v>1707</v>
      </c>
    </row>
    <row r="1897" spans="1:11" x14ac:dyDescent="0.3">
      <c r="A1897">
        <v>1896</v>
      </c>
      <c r="B1897" t="s">
        <v>6009</v>
      </c>
      <c r="C1897" t="s">
        <v>5595</v>
      </c>
      <c r="D1897" t="s">
        <v>4493</v>
      </c>
      <c r="E1897" t="s">
        <v>1189</v>
      </c>
      <c r="F1897">
        <v>60</v>
      </c>
      <c r="G1897" t="s">
        <v>6349</v>
      </c>
      <c r="H1897" t="s">
        <v>1064</v>
      </c>
      <c r="I1897" s="10">
        <v>40453</v>
      </c>
      <c r="J1897">
        <v>17</v>
      </c>
      <c r="K1897" t="s">
        <v>1673</v>
      </c>
    </row>
    <row r="1898" spans="1:11" x14ac:dyDescent="0.3">
      <c r="A1898">
        <v>1897</v>
      </c>
      <c r="B1898" t="s">
        <v>2205</v>
      </c>
      <c r="C1898" t="s">
        <v>2819</v>
      </c>
      <c r="D1898" t="s">
        <v>4493</v>
      </c>
      <c r="E1898" t="s">
        <v>4651</v>
      </c>
      <c r="F1898">
        <v>30</v>
      </c>
      <c r="G1898" t="s">
        <v>6350</v>
      </c>
      <c r="H1898" t="s">
        <v>680</v>
      </c>
      <c r="I1898" s="10">
        <v>40214</v>
      </c>
      <c r="J1898">
        <v>69</v>
      </c>
      <c r="K1898" t="s">
        <v>1772</v>
      </c>
    </row>
    <row r="1899" spans="1:11" x14ac:dyDescent="0.3">
      <c r="A1899">
        <v>1898</v>
      </c>
      <c r="B1899" t="s">
        <v>6351</v>
      </c>
      <c r="C1899" t="s">
        <v>5022</v>
      </c>
      <c r="D1899" t="s">
        <v>4493</v>
      </c>
      <c r="E1899" t="s">
        <v>1189</v>
      </c>
      <c r="F1899">
        <v>60</v>
      </c>
      <c r="G1899" t="s">
        <v>6352</v>
      </c>
      <c r="H1899" t="s">
        <v>563</v>
      </c>
      <c r="I1899" s="10">
        <v>39559</v>
      </c>
      <c r="J1899">
        <v>69</v>
      </c>
      <c r="K1899" t="s">
        <v>1673</v>
      </c>
    </row>
    <row r="1900" spans="1:11" x14ac:dyDescent="0.3">
      <c r="A1900">
        <v>1899</v>
      </c>
      <c r="B1900" t="s">
        <v>5253</v>
      </c>
      <c r="C1900" t="s">
        <v>5774</v>
      </c>
      <c r="D1900" t="s">
        <v>4493</v>
      </c>
      <c r="E1900" t="s">
        <v>1189</v>
      </c>
      <c r="F1900">
        <v>30</v>
      </c>
      <c r="G1900" t="s">
        <v>6353</v>
      </c>
      <c r="H1900" t="s">
        <v>999</v>
      </c>
      <c r="I1900" s="10">
        <v>39832</v>
      </c>
      <c r="J1900">
        <v>60</v>
      </c>
      <c r="K1900" t="s">
        <v>1692</v>
      </c>
    </row>
    <row r="1901" spans="1:11" x14ac:dyDescent="0.3">
      <c r="A1901">
        <v>1900</v>
      </c>
      <c r="B1901" t="s">
        <v>5447</v>
      </c>
      <c r="C1901" t="s">
        <v>4124</v>
      </c>
      <c r="D1901" t="s">
        <v>4493</v>
      </c>
      <c r="E1901" t="s">
        <v>1189</v>
      </c>
      <c r="F1901">
        <v>60</v>
      </c>
      <c r="G1901" t="s">
        <v>6354</v>
      </c>
      <c r="H1901" t="s">
        <v>33</v>
      </c>
      <c r="I1901" s="10">
        <v>39754</v>
      </c>
      <c r="J1901">
        <v>37</v>
      </c>
      <c r="K1901" t="s">
        <v>1707</v>
      </c>
    </row>
    <row r="1902" spans="1:11" x14ac:dyDescent="0.3">
      <c r="A1902">
        <v>1901</v>
      </c>
      <c r="B1902" t="s">
        <v>2778</v>
      </c>
      <c r="C1902" t="s">
        <v>6355</v>
      </c>
      <c r="D1902" t="s">
        <v>4493</v>
      </c>
      <c r="E1902" t="s">
        <v>1189</v>
      </c>
      <c r="F1902">
        <v>60</v>
      </c>
      <c r="G1902" t="s">
        <v>6356</v>
      </c>
      <c r="H1902" t="s">
        <v>6357</v>
      </c>
      <c r="I1902" s="10">
        <v>40221</v>
      </c>
      <c r="J1902">
        <v>77</v>
      </c>
      <c r="K1902" t="s">
        <v>1721</v>
      </c>
    </row>
    <row r="1903" spans="1:11" x14ac:dyDescent="0.3">
      <c r="A1903">
        <v>1902</v>
      </c>
      <c r="B1903" t="s">
        <v>6358</v>
      </c>
      <c r="C1903" t="s">
        <v>1832</v>
      </c>
      <c r="D1903" t="s">
        <v>4493</v>
      </c>
      <c r="E1903" t="s">
        <v>1189</v>
      </c>
      <c r="F1903">
        <v>60</v>
      </c>
      <c r="G1903" t="s">
        <v>6359</v>
      </c>
      <c r="H1903" t="s">
        <v>3790</v>
      </c>
      <c r="I1903" s="10">
        <v>39773</v>
      </c>
      <c r="J1903">
        <v>36</v>
      </c>
      <c r="K1903" t="s">
        <v>1721</v>
      </c>
    </row>
    <row r="1904" spans="1:11" x14ac:dyDescent="0.3">
      <c r="A1904">
        <v>1903</v>
      </c>
      <c r="B1904" t="s">
        <v>6360</v>
      </c>
      <c r="C1904" t="s">
        <v>4745</v>
      </c>
      <c r="D1904" t="s">
        <v>4493</v>
      </c>
      <c r="E1904" t="s">
        <v>1189</v>
      </c>
      <c r="F1904">
        <v>60</v>
      </c>
      <c r="G1904" t="s">
        <v>6361</v>
      </c>
      <c r="H1904" t="s">
        <v>420</v>
      </c>
      <c r="I1904" s="10">
        <v>39883</v>
      </c>
      <c r="J1904">
        <v>48</v>
      </c>
      <c r="K1904" t="s">
        <v>1673</v>
      </c>
    </row>
    <row r="1905" spans="1:11" x14ac:dyDescent="0.3">
      <c r="A1905">
        <v>1904</v>
      </c>
      <c r="B1905" t="s">
        <v>6362</v>
      </c>
      <c r="C1905" t="s">
        <v>6363</v>
      </c>
      <c r="D1905" t="s">
        <v>4493</v>
      </c>
      <c r="E1905" t="s">
        <v>1189</v>
      </c>
      <c r="F1905">
        <v>30</v>
      </c>
      <c r="G1905" t="s">
        <v>6364</v>
      </c>
      <c r="H1905" t="s">
        <v>43</v>
      </c>
      <c r="I1905" s="10">
        <v>40020</v>
      </c>
      <c r="J1905">
        <v>25</v>
      </c>
      <c r="K1905" t="s">
        <v>1707</v>
      </c>
    </row>
    <row r="1906" spans="1:11" x14ac:dyDescent="0.3">
      <c r="A1906">
        <v>1905</v>
      </c>
      <c r="B1906" t="s">
        <v>6365</v>
      </c>
      <c r="C1906" t="s">
        <v>2508</v>
      </c>
      <c r="D1906" t="s">
        <v>4493</v>
      </c>
      <c r="E1906" t="s">
        <v>1189</v>
      </c>
      <c r="F1906">
        <v>90</v>
      </c>
      <c r="G1906" t="s">
        <v>6366</v>
      </c>
      <c r="H1906" t="s">
        <v>6024</v>
      </c>
      <c r="I1906" s="10">
        <v>40003</v>
      </c>
      <c r="J1906">
        <v>67</v>
      </c>
      <c r="K1906" t="s">
        <v>1677</v>
      </c>
    </row>
    <row r="1907" spans="1:11" x14ac:dyDescent="0.3">
      <c r="A1907">
        <v>1906</v>
      </c>
      <c r="B1907" t="s">
        <v>4170</v>
      </c>
      <c r="C1907" t="s">
        <v>2579</v>
      </c>
      <c r="D1907" t="s">
        <v>4493</v>
      </c>
      <c r="E1907" t="s">
        <v>1189</v>
      </c>
      <c r="F1907">
        <v>60</v>
      </c>
      <c r="G1907" t="s">
        <v>6367</v>
      </c>
      <c r="H1907" t="s">
        <v>301</v>
      </c>
      <c r="I1907" s="10">
        <v>40010</v>
      </c>
      <c r="J1907">
        <v>6</v>
      </c>
      <c r="K1907" t="s">
        <v>1692</v>
      </c>
    </row>
    <row r="1908" spans="1:11" x14ac:dyDescent="0.3">
      <c r="A1908">
        <v>1907</v>
      </c>
      <c r="B1908" t="s">
        <v>4825</v>
      </c>
      <c r="C1908" t="s">
        <v>5608</v>
      </c>
      <c r="D1908" t="s">
        <v>4493</v>
      </c>
      <c r="E1908" t="s">
        <v>1189</v>
      </c>
      <c r="F1908">
        <v>30</v>
      </c>
      <c r="G1908" t="s">
        <v>6368</v>
      </c>
      <c r="H1908" t="s">
        <v>1964</v>
      </c>
      <c r="I1908" s="10">
        <v>39848</v>
      </c>
      <c r="J1908">
        <v>54</v>
      </c>
      <c r="K1908" t="s">
        <v>1700</v>
      </c>
    </row>
    <row r="1909" spans="1:11" x14ac:dyDescent="0.3">
      <c r="A1909">
        <v>1908</v>
      </c>
      <c r="B1909" t="s">
        <v>6369</v>
      </c>
      <c r="C1909" t="s">
        <v>3549</v>
      </c>
      <c r="D1909" t="s">
        <v>4493</v>
      </c>
      <c r="E1909" t="s">
        <v>1189</v>
      </c>
      <c r="F1909">
        <v>60</v>
      </c>
      <c r="G1909" t="s">
        <v>6370</v>
      </c>
      <c r="H1909" t="s">
        <v>6371</v>
      </c>
      <c r="I1909" s="10">
        <v>40482</v>
      </c>
      <c r="J1909">
        <v>43</v>
      </c>
      <c r="K1909" t="s">
        <v>1772</v>
      </c>
    </row>
    <row r="1910" spans="1:11" x14ac:dyDescent="0.3">
      <c r="A1910">
        <v>1909</v>
      </c>
      <c r="B1910" t="s">
        <v>1709</v>
      </c>
      <c r="C1910" t="s">
        <v>6372</v>
      </c>
      <c r="D1910" t="s">
        <v>4493</v>
      </c>
      <c r="E1910" t="s">
        <v>1189</v>
      </c>
      <c r="F1910">
        <v>90</v>
      </c>
      <c r="G1910" t="s">
        <v>6373</v>
      </c>
      <c r="H1910" t="s">
        <v>6112</v>
      </c>
      <c r="I1910" s="10">
        <v>40099</v>
      </c>
      <c r="J1910">
        <v>41</v>
      </c>
      <c r="K1910" t="s">
        <v>1007</v>
      </c>
    </row>
    <row r="1911" spans="1:11" x14ac:dyDescent="0.3">
      <c r="A1911">
        <v>1910</v>
      </c>
      <c r="B1911" t="s">
        <v>6374</v>
      </c>
      <c r="C1911" t="s">
        <v>2486</v>
      </c>
      <c r="D1911" t="s">
        <v>4493</v>
      </c>
      <c r="E1911" t="s">
        <v>1189</v>
      </c>
      <c r="F1911">
        <v>60</v>
      </c>
      <c r="G1911" t="s">
        <v>6375</v>
      </c>
      <c r="H1911" t="s">
        <v>673</v>
      </c>
      <c r="I1911" s="10">
        <v>40296</v>
      </c>
      <c r="J1911">
        <v>19</v>
      </c>
      <c r="K1911" t="s">
        <v>1696</v>
      </c>
    </row>
    <row r="1912" spans="1:11" x14ac:dyDescent="0.3">
      <c r="A1912">
        <v>1911</v>
      </c>
      <c r="B1912" t="s">
        <v>6376</v>
      </c>
      <c r="C1912" t="s">
        <v>6377</v>
      </c>
      <c r="D1912" t="s">
        <v>4493</v>
      </c>
      <c r="E1912" t="s">
        <v>1189</v>
      </c>
      <c r="F1912">
        <v>30</v>
      </c>
      <c r="G1912" t="s">
        <v>6378</v>
      </c>
      <c r="H1912" t="s">
        <v>593</v>
      </c>
      <c r="I1912" s="10">
        <v>39896</v>
      </c>
      <c r="J1912">
        <v>83</v>
      </c>
      <c r="K1912" t="s">
        <v>1772</v>
      </c>
    </row>
    <row r="1913" spans="1:11" x14ac:dyDescent="0.3">
      <c r="A1913">
        <v>1912</v>
      </c>
      <c r="B1913" t="s">
        <v>4545</v>
      </c>
      <c r="C1913" t="s">
        <v>3266</v>
      </c>
      <c r="D1913" t="s">
        <v>4493</v>
      </c>
      <c r="E1913" t="s">
        <v>1189</v>
      </c>
      <c r="F1913">
        <v>30</v>
      </c>
      <c r="G1913" t="s">
        <v>6379</v>
      </c>
      <c r="H1913" t="s">
        <v>654</v>
      </c>
      <c r="I1913" s="10">
        <v>40184</v>
      </c>
      <c r="J1913">
        <v>100</v>
      </c>
      <c r="K1913" t="s">
        <v>1692</v>
      </c>
    </row>
    <row r="1914" spans="1:11" x14ac:dyDescent="0.3">
      <c r="A1914">
        <v>1913</v>
      </c>
      <c r="B1914" t="s">
        <v>6380</v>
      </c>
      <c r="C1914" t="s">
        <v>4358</v>
      </c>
      <c r="D1914" t="s">
        <v>4493</v>
      </c>
      <c r="E1914" t="s">
        <v>1189</v>
      </c>
      <c r="F1914">
        <v>30</v>
      </c>
      <c r="G1914" t="s">
        <v>6381</v>
      </c>
      <c r="H1914" t="s">
        <v>730</v>
      </c>
      <c r="I1914" s="10">
        <v>39623</v>
      </c>
      <c r="J1914">
        <v>92</v>
      </c>
      <c r="K1914" t="s">
        <v>1692</v>
      </c>
    </row>
    <row r="1915" spans="1:11" x14ac:dyDescent="0.3">
      <c r="A1915">
        <v>1914</v>
      </c>
      <c r="B1915" t="s">
        <v>4775</v>
      </c>
      <c r="C1915" t="s">
        <v>6382</v>
      </c>
      <c r="D1915" t="s">
        <v>4493</v>
      </c>
      <c r="E1915" t="s">
        <v>1189</v>
      </c>
      <c r="F1915">
        <v>60</v>
      </c>
      <c r="G1915" t="s">
        <v>6383</v>
      </c>
      <c r="H1915" t="s">
        <v>270</v>
      </c>
      <c r="I1915" s="10">
        <v>40197</v>
      </c>
      <c r="J1915">
        <v>45</v>
      </c>
      <c r="K1915" t="s">
        <v>1692</v>
      </c>
    </row>
    <row r="1916" spans="1:11" x14ac:dyDescent="0.3">
      <c r="A1916">
        <v>1915</v>
      </c>
      <c r="B1916" t="s">
        <v>5190</v>
      </c>
      <c r="C1916" t="s">
        <v>1949</v>
      </c>
      <c r="D1916" t="s">
        <v>4493</v>
      </c>
      <c r="E1916" t="s">
        <v>1189</v>
      </c>
      <c r="F1916">
        <v>30</v>
      </c>
      <c r="G1916" t="s">
        <v>6384</v>
      </c>
      <c r="H1916" t="s">
        <v>5393</v>
      </c>
      <c r="I1916" s="10">
        <v>39595</v>
      </c>
      <c r="J1916">
        <v>3</v>
      </c>
      <c r="K1916" t="s">
        <v>1677</v>
      </c>
    </row>
    <row r="1917" spans="1:11" x14ac:dyDescent="0.3">
      <c r="A1917">
        <v>1916</v>
      </c>
      <c r="B1917" t="s">
        <v>5785</v>
      </c>
      <c r="C1917" t="s">
        <v>6385</v>
      </c>
      <c r="D1917" t="s">
        <v>4493</v>
      </c>
      <c r="E1917" t="s">
        <v>1189</v>
      </c>
      <c r="F1917">
        <v>30</v>
      </c>
      <c r="G1917" t="s">
        <v>6386</v>
      </c>
      <c r="H1917" t="s">
        <v>1407</v>
      </c>
      <c r="I1917" s="10">
        <v>39622</v>
      </c>
      <c r="J1917">
        <v>14</v>
      </c>
      <c r="K1917" t="s">
        <v>1677</v>
      </c>
    </row>
    <row r="1918" spans="1:11" x14ac:dyDescent="0.3">
      <c r="A1918">
        <v>1917</v>
      </c>
      <c r="B1918" t="s">
        <v>2729</v>
      </c>
      <c r="C1918" t="s">
        <v>4505</v>
      </c>
      <c r="D1918" t="s">
        <v>4493</v>
      </c>
      <c r="E1918" t="s">
        <v>1189</v>
      </c>
      <c r="F1918">
        <v>90</v>
      </c>
      <c r="G1918" t="s">
        <v>1857</v>
      </c>
      <c r="H1918" t="s">
        <v>2271</v>
      </c>
      <c r="I1918" s="10">
        <v>40105</v>
      </c>
      <c r="J1918">
        <v>51</v>
      </c>
      <c r="K1918" t="s">
        <v>1692</v>
      </c>
    </row>
    <row r="1919" spans="1:11" x14ac:dyDescent="0.3">
      <c r="A1919">
        <v>1918</v>
      </c>
      <c r="B1919" t="s">
        <v>6012</v>
      </c>
      <c r="C1919" t="s">
        <v>3331</v>
      </c>
      <c r="D1919" t="s">
        <v>4493</v>
      </c>
      <c r="E1919" t="s">
        <v>1189</v>
      </c>
      <c r="F1919">
        <v>90</v>
      </c>
      <c r="G1919" t="s">
        <v>6387</v>
      </c>
      <c r="H1919" t="s">
        <v>400</v>
      </c>
      <c r="I1919" s="10">
        <v>40459</v>
      </c>
      <c r="J1919">
        <v>31</v>
      </c>
      <c r="K1919" t="s">
        <v>1696</v>
      </c>
    </row>
    <row r="1920" spans="1:11" x14ac:dyDescent="0.3">
      <c r="A1920">
        <v>1919</v>
      </c>
      <c r="B1920" t="s">
        <v>2429</v>
      </c>
      <c r="C1920" t="s">
        <v>2463</v>
      </c>
      <c r="D1920" t="s">
        <v>4493</v>
      </c>
      <c r="E1920" t="s">
        <v>1189</v>
      </c>
      <c r="F1920">
        <v>60</v>
      </c>
      <c r="G1920" t="s">
        <v>6388</v>
      </c>
      <c r="H1920" t="s">
        <v>966</v>
      </c>
      <c r="I1920" s="10">
        <v>39560</v>
      </c>
      <c r="J1920">
        <v>94</v>
      </c>
      <c r="K1920" t="s">
        <v>1007</v>
      </c>
    </row>
    <row r="1921" spans="1:11" x14ac:dyDescent="0.3">
      <c r="A1921">
        <v>1920</v>
      </c>
      <c r="B1921" t="s">
        <v>4712</v>
      </c>
      <c r="C1921" t="s">
        <v>4030</v>
      </c>
      <c r="D1921" t="s">
        <v>4493</v>
      </c>
      <c r="E1921" t="s">
        <v>1189</v>
      </c>
      <c r="F1921">
        <v>90</v>
      </c>
      <c r="G1921" t="s">
        <v>6389</v>
      </c>
      <c r="H1921" t="s">
        <v>25</v>
      </c>
      <c r="I1921" s="10">
        <v>40204</v>
      </c>
      <c r="J1921">
        <v>47</v>
      </c>
      <c r="K1921" t="s">
        <v>851</v>
      </c>
    </row>
    <row r="1922" spans="1:11" x14ac:dyDescent="0.3">
      <c r="A1922">
        <v>1921</v>
      </c>
      <c r="B1922" t="s">
        <v>6194</v>
      </c>
      <c r="C1922" t="s">
        <v>6390</v>
      </c>
      <c r="D1922" t="s">
        <v>4493</v>
      </c>
      <c r="E1922" t="s">
        <v>1189</v>
      </c>
      <c r="F1922">
        <v>90</v>
      </c>
      <c r="G1922" t="s">
        <v>6391</v>
      </c>
      <c r="H1922" t="s">
        <v>2431</v>
      </c>
      <c r="I1922" s="10">
        <v>39463</v>
      </c>
      <c r="J1922">
        <v>39</v>
      </c>
      <c r="K1922" t="s">
        <v>1772</v>
      </c>
    </row>
    <row r="1923" spans="1:11" x14ac:dyDescent="0.3">
      <c r="A1923">
        <v>1922</v>
      </c>
      <c r="B1923" t="s">
        <v>5491</v>
      </c>
      <c r="C1923" t="s">
        <v>2679</v>
      </c>
      <c r="D1923" t="s">
        <v>4493</v>
      </c>
      <c r="E1923" t="s">
        <v>1189</v>
      </c>
      <c r="F1923">
        <v>30</v>
      </c>
      <c r="G1923" t="s">
        <v>5528</v>
      </c>
      <c r="H1923" t="s">
        <v>747</v>
      </c>
      <c r="I1923" s="10">
        <v>40270</v>
      </c>
      <c r="J1923">
        <v>47</v>
      </c>
      <c r="K1923" t="s">
        <v>1696</v>
      </c>
    </row>
    <row r="1924" spans="1:11" x14ac:dyDescent="0.3">
      <c r="A1924">
        <v>1923</v>
      </c>
      <c r="B1924" t="s">
        <v>6392</v>
      </c>
      <c r="C1924" t="s">
        <v>1921</v>
      </c>
      <c r="D1924" t="s">
        <v>4493</v>
      </c>
      <c r="E1924" t="s">
        <v>1189</v>
      </c>
      <c r="F1924">
        <v>30</v>
      </c>
      <c r="G1924" t="s">
        <v>6393</v>
      </c>
      <c r="H1924" t="s">
        <v>5741</v>
      </c>
      <c r="I1924" s="10">
        <v>39806</v>
      </c>
      <c r="J1924">
        <v>6</v>
      </c>
      <c r="K1924" t="s">
        <v>1721</v>
      </c>
    </row>
    <row r="1925" spans="1:11" x14ac:dyDescent="0.3">
      <c r="A1925">
        <v>1924</v>
      </c>
      <c r="B1925" t="s">
        <v>6394</v>
      </c>
      <c r="C1925" t="s">
        <v>1932</v>
      </c>
      <c r="D1925" t="s">
        <v>4493</v>
      </c>
      <c r="E1925" t="s">
        <v>1189</v>
      </c>
      <c r="F1925">
        <v>30</v>
      </c>
      <c r="G1925" t="s">
        <v>6395</v>
      </c>
      <c r="H1925" t="s">
        <v>866</v>
      </c>
      <c r="I1925" s="10">
        <v>40407</v>
      </c>
      <c r="J1925">
        <v>67</v>
      </c>
      <c r="K1925" t="s">
        <v>1007</v>
      </c>
    </row>
    <row r="1926" spans="1:11" x14ac:dyDescent="0.3">
      <c r="A1926">
        <v>1925</v>
      </c>
      <c r="B1926" t="s">
        <v>6396</v>
      </c>
      <c r="C1926" t="s">
        <v>2005</v>
      </c>
      <c r="D1926" t="s">
        <v>4493</v>
      </c>
      <c r="E1926" t="s">
        <v>1189</v>
      </c>
      <c r="F1926">
        <v>60</v>
      </c>
      <c r="G1926" t="s">
        <v>6397</v>
      </c>
      <c r="H1926" t="s">
        <v>633</v>
      </c>
      <c r="I1926" s="10">
        <v>40219</v>
      </c>
      <c r="J1926">
        <v>14</v>
      </c>
      <c r="K1926" t="s">
        <v>1696</v>
      </c>
    </row>
    <row r="1927" spans="1:11" x14ac:dyDescent="0.3">
      <c r="A1927">
        <v>1926</v>
      </c>
      <c r="B1927" t="s">
        <v>1976</v>
      </c>
      <c r="C1927" t="s">
        <v>6398</v>
      </c>
      <c r="D1927" t="s">
        <v>4493</v>
      </c>
      <c r="E1927" t="s">
        <v>1189</v>
      </c>
      <c r="F1927">
        <v>30</v>
      </c>
      <c r="G1927" t="s">
        <v>6399</v>
      </c>
      <c r="H1927" t="s">
        <v>6400</v>
      </c>
      <c r="I1927" s="10">
        <v>40000</v>
      </c>
      <c r="J1927">
        <v>44</v>
      </c>
      <c r="K1927" t="s">
        <v>1700</v>
      </c>
    </row>
    <row r="1928" spans="1:11" x14ac:dyDescent="0.3">
      <c r="A1928">
        <v>1927</v>
      </c>
      <c r="B1928" t="s">
        <v>5955</v>
      </c>
      <c r="C1928" t="s">
        <v>1940</v>
      </c>
      <c r="D1928" t="s">
        <v>4493</v>
      </c>
      <c r="E1928" t="s">
        <v>1189</v>
      </c>
      <c r="F1928">
        <v>60</v>
      </c>
      <c r="G1928" t="s">
        <v>6401</v>
      </c>
      <c r="H1928" t="s">
        <v>1166</v>
      </c>
      <c r="I1928" s="10">
        <v>40294</v>
      </c>
      <c r="J1928">
        <v>94</v>
      </c>
      <c r="K1928" t="s">
        <v>1772</v>
      </c>
    </row>
    <row r="1929" spans="1:11" x14ac:dyDescent="0.3">
      <c r="A1929">
        <v>1928</v>
      </c>
      <c r="B1929" t="s">
        <v>5480</v>
      </c>
      <c r="C1929" t="s">
        <v>5338</v>
      </c>
      <c r="D1929" t="s">
        <v>4493</v>
      </c>
      <c r="E1929" t="s">
        <v>1189</v>
      </c>
      <c r="F1929">
        <v>90</v>
      </c>
      <c r="G1929" t="s">
        <v>6402</v>
      </c>
      <c r="H1929" t="s">
        <v>759</v>
      </c>
      <c r="I1929" s="10">
        <v>39616</v>
      </c>
      <c r="J1929">
        <v>91</v>
      </c>
      <c r="K1929" t="s">
        <v>1696</v>
      </c>
    </row>
    <row r="1930" spans="1:11" x14ac:dyDescent="0.3">
      <c r="A1930">
        <v>1929</v>
      </c>
      <c r="B1930" t="s">
        <v>5632</v>
      </c>
      <c r="C1930" t="s">
        <v>3662</v>
      </c>
      <c r="D1930" t="s">
        <v>4493</v>
      </c>
      <c r="E1930" t="s">
        <v>1189</v>
      </c>
      <c r="F1930">
        <v>90</v>
      </c>
      <c r="G1930" t="s">
        <v>6403</v>
      </c>
      <c r="H1930" t="s">
        <v>77</v>
      </c>
      <c r="I1930" s="10">
        <v>40187</v>
      </c>
      <c r="J1930">
        <v>25</v>
      </c>
      <c r="K1930" t="s">
        <v>1721</v>
      </c>
    </row>
    <row r="1931" spans="1:11" x14ac:dyDescent="0.3">
      <c r="A1931">
        <v>1930</v>
      </c>
      <c r="B1931" t="s">
        <v>6404</v>
      </c>
      <c r="C1931" t="s">
        <v>6135</v>
      </c>
      <c r="D1931" t="s">
        <v>4493</v>
      </c>
      <c r="E1931" t="s">
        <v>1189</v>
      </c>
      <c r="F1931">
        <v>90</v>
      </c>
      <c r="G1931" t="s">
        <v>6405</v>
      </c>
      <c r="H1931" t="s">
        <v>502</v>
      </c>
      <c r="I1931" s="10">
        <v>39556</v>
      </c>
      <c r="J1931">
        <v>95</v>
      </c>
      <c r="K1931" t="s">
        <v>1700</v>
      </c>
    </row>
    <row r="1932" spans="1:11" x14ac:dyDescent="0.3">
      <c r="A1932">
        <v>1931</v>
      </c>
      <c r="B1932" t="s">
        <v>5068</v>
      </c>
      <c r="C1932" t="s">
        <v>4580</v>
      </c>
      <c r="D1932" t="s">
        <v>4493</v>
      </c>
      <c r="E1932" t="s">
        <v>1189</v>
      </c>
      <c r="F1932">
        <v>30</v>
      </c>
      <c r="G1932" t="s">
        <v>6406</v>
      </c>
      <c r="H1932" t="s">
        <v>494</v>
      </c>
      <c r="I1932" s="10">
        <v>40390</v>
      </c>
      <c r="J1932">
        <v>87</v>
      </c>
      <c r="K1932" t="s">
        <v>1673</v>
      </c>
    </row>
    <row r="1933" spans="1:11" x14ac:dyDescent="0.3">
      <c r="A1933">
        <v>1932</v>
      </c>
      <c r="B1933" t="s">
        <v>3776</v>
      </c>
      <c r="C1933" t="s">
        <v>3919</v>
      </c>
      <c r="D1933" t="s">
        <v>4493</v>
      </c>
      <c r="E1933" t="s">
        <v>1189</v>
      </c>
      <c r="F1933">
        <v>30</v>
      </c>
      <c r="G1933" t="s">
        <v>6407</v>
      </c>
      <c r="H1933" t="s">
        <v>277</v>
      </c>
      <c r="I1933" s="10">
        <v>39767</v>
      </c>
      <c r="J1933">
        <v>41</v>
      </c>
      <c r="K1933" t="s">
        <v>1772</v>
      </c>
    </row>
    <row r="1934" spans="1:11" x14ac:dyDescent="0.3">
      <c r="A1934">
        <v>1933</v>
      </c>
      <c r="B1934" t="s">
        <v>4568</v>
      </c>
      <c r="C1934" t="s">
        <v>5125</v>
      </c>
      <c r="D1934" t="s">
        <v>4493</v>
      </c>
      <c r="E1934" t="s">
        <v>1189</v>
      </c>
      <c r="F1934">
        <v>30</v>
      </c>
      <c r="G1934" t="s">
        <v>6408</v>
      </c>
      <c r="H1934" t="s">
        <v>154</v>
      </c>
      <c r="I1934" s="10">
        <v>39595</v>
      </c>
      <c r="J1934">
        <v>59</v>
      </c>
      <c r="K1934" t="s">
        <v>1673</v>
      </c>
    </row>
    <row r="1935" spans="1:11" x14ac:dyDescent="0.3">
      <c r="A1935">
        <v>1934</v>
      </c>
      <c r="B1935" t="s">
        <v>6409</v>
      </c>
      <c r="C1935" t="s">
        <v>2530</v>
      </c>
      <c r="D1935" t="s">
        <v>4493</v>
      </c>
      <c r="E1935" t="s">
        <v>1189</v>
      </c>
      <c r="F1935">
        <v>60</v>
      </c>
      <c r="G1935" t="s">
        <v>6410</v>
      </c>
      <c r="H1935" t="s">
        <v>599</v>
      </c>
      <c r="I1935" s="10">
        <v>40028</v>
      </c>
      <c r="J1935">
        <v>55</v>
      </c>
      <c r="K1935" t="s">
        <v>1696</v>
      </c>
    </row>
    <row r="1936" spans="1:11" x14ac:dyDescent="0.3">
      <c r="A1936">
        <v>1935</v>
      </c>
      <c r="B1936" t="s">
        <v>6411</v>
      </c>
      <c r="C1936" t="s">
        <v>5569</v>
      </c>
      <c r="D1936" t="s">
        <v>4493</v>
      </c>
      <c r="E1936" t="s">
        <v>1189</v>
      </c>
      <c r="F1936">
        <v>30</v>
      </c>
      <c r="G1936" t="s">
        <v>6412</v>
      </c>
      <c r="H1936" t="s">
        <v>638</v>
      </c>
      <c r="I1936" s="10">
        <v>40500</v>
      </c>
      <c r="J1936">
        <v>21</v>
      </c>
      <c r="K1936" t="s">
        <v>1677</v>
      </c>
    </row>
    <row r="1937" spans="1:11" x14ac:dyDescent="0.3">
      <c r="A1937">
        <v>1936</v>
      </c>
      <c r="B1937" t="s">
        <v>5870</v>
      </c>
      <c r="C1937" t="s">
        <v>5353</v>
      </c>
      <c r="D1937" t="s">
        <v>4493</v>
      </c>
      <c r="E1937" t="s">
        <v>1189</v>
      </c>
      <c r="F1937">
        <v>30</v>
      </c>
      <c r="G1937" t="s">
        <v>6413</v>
      </c>
      <c r="H1937" t="s">
        <v>1628</v>
      </c>
      <c r="I1937" s="10">
        <v>40416</v>
      </c>
      <c r="J1937">
        <v>86</v>
      </c>
      <c r="K1937" t="s">
        <v>1692</v>
      </c>
    </row>
    <row r="1938" spans="1:11" x14ac:dyDescent="0.3">
      <c r="A1938">
        <v>1937</v>
      </c>
      <c r="B1938" t="s">
        <v>6414</v>
      </c>
      <c r="C1938" t="s">
        <v>2807</v>
      </c>
      <c r="D1938" t="s">
        <v>4493</v>
      </c>
      <c r="E1938" t="s">
        <v>1189</v>
      </c>
      <c r="F1938">
        <v>90</v>
      </c>
      <c r="G1938" t="s">
        <v>6415</v>
      </c>
      <c r="H1938" t="s">
        <v>4234</v>
      </c>
      <c r="I1938" s="10">
        <v>40540</v>
      </c>
      <c r="J1938">
        <v>93</v>
      </c>
      <c r="K1938" t="s">
        <v>1721</v>
      </c>
    </row>
    <row r="1939" spans="1:11" x14ac:dyDescent="0.3">
      <c r="A1939">
        <v>1938</v>
      </c>
      <c r="B1939" t="s">
        <v>5071</v>
      </c>
      <c r="C1939" t="s">
        <v>6416</v>
      </c>
      <c r="D1939" t="s">
        <v>4493</v>
      </c>
      <c r="E1939" t="s">
        <v>1189</v>
      </c>
      <c r="F1939">
        <v>90</v>
      </c>
      <c r="G1939" t="s">
        <v>6417</v>
      </c>
      <c r="H1939" t="s">
        <v>4469</v>
      </c>
      <c r="I1939" s="10">
        <v>39850</v>
      </c>
      <c r="J1939">
        <v>100</v>
      </c>
      <c r="K1939" t="s">
        <v>1772</v>
      </c>
    </row>
    <row r="1940" spans="1:11" x14ac:dyDescent="0.3">
      <c r="A1940">
        <v>1939</v>
      </c>
      <c r="B1940" t="s">
        <v>6418</v>
      </c>
      <c r="C1940" t="s">
        <v>2944</v>
      </c>
      <c r="D1940" t="s">
        <v>4493</v>
      </c>
      <c r="E1940" t="s">
        <v>1189</v>
      </c>
      <c r="F1940">
        <v>90</v>
      </c>
      <c r="G1940" t="s">
        <v>6419</v>
      </c>
      <c r="H1940" t="s">
        <v>356</v>
      </c>
      <c r="I1940" s="10">
        <v>40435</v>
      </c>
      <c r="J1940">
        <v>97</v>
      </c>
      <c r="K1940" t="s">
        <v>1673</v>
      </c>
    </row>
    <row r="1941" spans="1:11" x14ac:dyDescent="0.3">
      <c r="A1941">
        <v>1940</v>
      </c>
      <c r="B1941" t="s">
        <v>2792</v>
      </c>
      <c r="C1941" t="s">
        <v>2244</v>
      </c>
      <c r="D1941" t="s">
        <v>4493</v>
      </c>
      <c r="E1941" t="s">
        <v>1189</v>
      </c>
      <c r="F1941">
        <v>30</v>
      </c>
      <c r="G1941" t="s">
        <v>6420</v>
      </c>
      <c r="H1941" t="s">
        <v>622</v>
      </c>
      <c r="I1941" s="10">
        <v>40385</v>
      </c>
      <c r="J1941">
        <v>2</v>
      </c>
      <c r="K1941" t="s">
        <v>1673</v>
      </c>
    </row>
    <row r="1942" spans="1:11" x14ac:dyDescent="0.3">
      <c r="A1942">
        <v>1941</v>
      </c>
      <c r="B1942" t="s">
        <v>6296</v>
      </c>
      <c r="C1942" t="s">
        <v>5721</v>
      </c>
      <c r="D1942" t="s">
        <v>4493</v>
      </c>
      <c r="E1942" t="s">
        <v>1189</v>
      </c>
      <c r="F1942">
        <v>90</v>
      </c>
      <c r="G1942" t="s">
        <v>6421</v>
      </c>
      <c r="H1942" t="s">
        <v>719</v>
      </c>
      <c r="I1942" s="10">
        <v>39858</v>
      </c>
      <c r="J1942">
        <v>43</v>
      </c>
      <c r="K1942" t="s">
        <v>1772</v>
      </c>
    </row>
    <row r="1943" spans="1:11" x14ac:dyDescent="0.3">
      <c r="A1943">
        <v>1942</v>
      </c>
      <c r="B1943" t="s">
        <v>5505</v>
      </c>
      <c r="C1943" t="s">
        <v>6422</v>
      </c>
      <c r="D1943" t="s">
        <v>4493</v>
      </c>
      <c r="E1943" t="s">
        <v>1189</v>
      </c>
      <c r="F1943">
        <v>30</v>
      </c>
      <c r="G1943" t="s">
        <v>5984</v>
      </c>
      <c r="H1943" t="s">
        <v>5213</v>
      </c>
      <c r="I1943" s="10">
        <v>39734</v>
      </c>
      <c r="J1943">
        <v>85</v>
      </c>
      <c r="K1943" t="s">
        <v>1707</v>
      </c>
    </row>
    <row r="1944" spans="1:11" x14ac:dyDescent="0.3">
      <c r="A1944">
        <v>1943</v>
      </c>
      <c r="B1944" t="s">
        <v>6423</v>
      </c>
      <c r="C1944" t="s">
        <v>6424</v>
      </c>
      <c r="D1944" t="s">
        <v>4493</v>
      </c>
      <c r="E1944" t="s">
        <v>1189</v>
      </c>
      <c r="F1944">
        <v>90</v>
      </c>
      <c r="G1944" t="s">
        <v>6425</v>
      </c>
      <c r="H1944" t="s">
        <v>568</v>
      </c>
      <c r="I1944" s="10">
        <v>39951</v>
      </c>
      <c r="J1944">
        <v>35</v>
      </c>
      <c r="K1944" t="s">
        <v>851</v>
      </c>
    </row>
    <row r="1945" spans="1:11" x14ac:dyDescent="0.3">
      <c r="A1945">
        <v>1944</v>
      </c>
      <c r="B1945" t="s">
        <v>3992</v>
      </c>
      <c r="C1945" t="s">
        <v>3313</v>
      </c>
      <c r="D1945" t="s">
        <v>4493</v>
      </c>
      <c r="E1945" t="s">
        <v>1189</v>
      </c>
      <c r="F1945">
        <v>90</v>
      </c>
      <c r="G1945" t="s">
        <v>6426</v>
      </c>
      <c r="H1945" t="s">
        <v>330</v>
      </c>
      <c r="I1945" s="10">
        <v>40496</v>
      </c>
      <c r="J1945">
        <v>11</v>
      </c>
      <c r="K1945" t="s">
        <v>1707</v>
      </c>
    </row>
    <row r="1946" spans="1:11" x14ac:dyDescent="0.3">
      <c r="A1946">
        <v>1945</v>
      </c>
      <c r="B1946" t="s">
        <v>6427</v>
      </c>
      <c r="C1946" t="s">
        <v>6428</v>
      </c>
      <c r="D1946" t="s">
        <v>1946</v>
      </c>
      <c r="E1946" t="s">
        <v>1189</v>
      </c>
      <c r="F1946">
        <v>30</v>
      </c>
      <c r="G1946" t="s">
        <v>6429</v>
      </c>
      <c r="H1946" t="s">
        <v>2458</v>
      </c>
      <c r="I1946" s="10">
        <v>39542</v>
      </c>
      <c r="J1946">
        <v>13</v>
      </c>
      <c r="K1946" t="s">
        <v>1721</v>
      </c>
    </row>
    <row r="1947" spans="1:11" x14ac:dyDescent="0.3">
      <c r="A1947">
        <v>1946</v>
      </c>
      <c r="B1947" t="s">
        <v>6430</v>
      </c>
      <c r="C1947" t="s">
        <v>6431</v>
      </c>
      <c r="D1947" t="s">
        <v>4493</v>
      </c>
      <c r="E1947" t="s">
        <v>1189</v>
      </c>
      <c r="F1947">
        <v>90</v>
      </c>
      <c r="G1947" t="s">
        <v>6432</v>
      </c>
      <c r="H1947" t="s">
        <v>266</v>
      </c>
      <c r="I1947" s="10">
        <v>39931</v>
      </c>
      <c r="J1947">
        <v>93</v>
      </c>
      <c r="K1947" t="s">
        <v>1696</v>
      </c>
    </row>
    <row r="1948" spans="1:11" x14ac:dyDescent="0.3">
      <c r="A1948">
        <v>1947</v>
      </c>
      <c r="B1948" t="s">
        <v>4715</v>
      </c>
      <c r="C1948" t="s">
        <v>4812</v>
      </c>
      <c r="D1948" t="s">
        <v>4493</v>
      </c>
      <c r="E1948" t="s">
        <v>1189</v>
      </c>
      <c r="F1948">
        <v>30</v>
      </c>
      <c r="G1948" t="s">
        <v>6433</v>
      </c>
      <c r="H1948" t="s">
        <v>883</v>
      </c>
      <c r="I1948" s="10">
        <v>40400</v>
      </c>
      <c r="J1948">
        <v>12</v>
      </c>
      <c r="K1948" t="s">
        <v>1700</v>
      </c>
    </row>
    <row r="1949" spans="1:11" x14ac:dyDescent="0.3">
      <c r="A1949">
        <v>1948</v>
      </c>
      <c r="B1949" t="s">
        <v>6126</v>
      </c>
      <c r="C1949" t="s">
        <v>4375</v>
      </c>
      <c r="D1949" t="s">
        <v>4493</v>
      </c>
      <c r="E1949" t="s">
        <v>1189</v>
      </c>
      <c r="F1949">
        <v>30</v>
      </c>
      <c r="G1949" t="s">
        <v>6434</v>
      </c>
      <c r="H1949" t="s">
        <v>6435</v>
      </c>
      <c r="I1949" s="10">
        <v>39741</v>
      </c>
      <c r="J1949">
        <v>39</v>
      </c>
      <c r="K1949" t="s">
        <v>1707</v>
      </c>
    </row>
    <row r="1950" spans="1:11" x14ac:dyDescent="0.3">
      <c r="A1950">
        <v>1949</v>
      </c>
      <c r="B1950" t="s">
        <v>5939</v>
      </c>
      <c r="C1950" t="s">
        <v>6436</v>
      </c>
      <c r="D1950" t="s">
        <v>4493</v>
      </c>
      <c r="E1950" t="s">
        <v>1189</v>
      </c>
      <c r="F1950">
        <v>30</v>
      </c>
      <c r="G1950" t="s">
        <v>6437</v>
      </c>
      <c r="H1950" t="s">
        <v>630</v>
      </c>
      <c r="I1950" s="10">
        <v>39615</v>
      </c>
      <c r="J1950">
        <v>46</v>
      </c>
      <c r="K1950" t="s">
        <v>1677</v>
      </c>
    </row>
    <row r="1951" spans="1:11" x14ac:dyDescent="0.3">
      <c r="A1951">
        <v>1950</v>
      </c>
      <c r="B1951" t="s">
        <v>6438</v>
      </c>
      <c r="C1951" t="s">
        <v>3637</v>
      </c>
      <c r="D1951" t="s">
        <v>4493</v>
      </c>
      <c r="E1951" t="s">
        <v>1189</v>
      </c>
      <c r="F1951">
        <v>30</v>
      </c>
      <c r="G1951" t="s">
        <v>6439</v>
      </c>
      <c r="H1951" t="s">
        <v>330</v>
      </c>
      <c r="I1951" s="10">
        <v>39680</v>
      </c>
      <c r="J1951">
        <v>82</v>
      </c>
      <c r="K1951" t="s">
        <v>1721</v>
      </c>
    </row>
    <row r="1952" spans="1:11" x14ac:dyDescent="0.3">
      <c r="A1952">
        <v>1951</v>
      </c>
      <c r="B1952" t="s">
        <v>6092</v>
      </c>
      <c r="C1952" t="s">
        <v>2524</v>
      </c>
      <c r="D1952" t="s">
        <v>4493</v>
      </c>
      <c r="E1952" t="s">
        <v>1189</v>
      </c>
      <c r="F1952">
        <v>30</v>
      </c>
      <c r="G1952" t="s">
        <v>6440</v>
      </c>
      <c r="H1952" t="s">
        <v>286</v>
      </c>
      <c r="I1952" s="10">
        <v>39791</v>
      </c>
      <c r="J1952">
        <v>23</v>
      </c>
      <c r="K1952" t="s">
        <v>1692</v>
      </c>
    </row>
    <row r="1953" spans="1:11" x14ac:dyDescent="0.3">
      <c r="A1953">
        <v>1952</v>
      </c>
      <c r="B1953" t="s">
        <v>4696</v>
      </c>
      <c r="C1953" t="s">
        <v>3124</v>
      </c>
      <c r="D1953" t="s">
        <v>4493</v>
      </c>
      <c r="E1953" t="s">
        <v>1189</v>
      </c>
      <c r="F1953">
        <v>90</v>
      </c>
      <c r="G1953" t="s">
        <v>6441</v>
      </c>
      <c r="H1953" t="s">
        <v>759</v>
      </c>
      <c r="I1953" s="10">
        <v>40210</v>
      </c>
      <c r="J1953">
        <v>65</v>
      </c>
      <c r="K1953" t="s">
        <v>1707</v>
      </c>
    </row>
    <row r="1954" spans="1:11" x14ac:dyDescent="0.3">
      <c r="A1954">
        <v>1953</v>
      </c>
      <c r="B1954" t="s">
        <v>3148</v>
      </c>
      <c r="C1954" t="s">
        <v>6325</v>
      </c>
      <c r="D1954" t="s">
        <v>4493</v>
      </c>
      <c r="E1954" t="s">
        <v>1189</v>
      </c>
      <c r="F1954">
        <v>30</v>
      </c>
      <c r="G1954" t="s">
        <v>6442</v>
      </c>
      <c r="H1954" t="s">
        <v>237</v>
      </c>
      <c r="I1954" s="10">
        <v>39775</v>
      </c>
      <c r="J1954">
        <v>76</v>
      </c>
      <c r="K1954" t="s">
        <v>1007</v>
      </c>
    </row>
    <row r="1955" spans="1:11" x14ac:dyDescent="0.3">
      <c r="A1955">
        <v>1954</v>
      </c>
      <c r="B1955" t="s">
        <v>6443</v>
      </c>
      <c r="C1955" t="s">
        <v>6444</v>
      </c>
      <c r="D1955" t="s">
        <v>4493</v>
      </c>
      <c r="E1955" t="s">
        <v>1189</v>
      </c>
      <c r="F1955">
        <v>90</v>
      </c>
      <c r="G1955" t="s">
        <v>6445</v>
      </c>
      <c r="H1955" t="s">
        <v>410</v>
      </c>
      <c r="I1955" s="10">
        <v>39950</v>
      </c>
      <c r="J1955">
        <v>36</v>
      </c>
      <c r="K1955" t="s">
        <v>1772</v>
      </c>
    </row>
    <row r="1956" spans="1:11" x14ac:dyDescent="0.3">
      <c r="A1956">
        <v>1955</v>
      </c>
      <c r="B1956" t="s">
        <v>6043</v>
      </c>
      <c r="C1956" t="s">
        <v>5774</v>
      </c>
      <c r="D1956" t="s">
        <v>4493</v>
      </c>
      <c r="E1956" t="s">
        <v>1189</v>
      </c>
      <c r="F1956">
        <v>60</v>
      </c>
      <c r="G1956" t="s">
        <v>6446</v>
      </c>
      <c r="H1956" t="s">
        <v>3706</v>
      </c>
      <c r="I1956" s="10">
        <v>39920</v>
      </c>
      <c r="J1956">
        <v>28</v>
      </c>
      <c r="K1956" t="s">
        <v>1700</v>
      </c>
    </row>
    <row r="1957" spans="1:11" x14ac:dyDescent="0.3">
      <c r="A1957">
        <v>1956</v>
      </c>
      <c r="B1957" t="s">
        <v>3159</v>
      </c>
      <c r="C1957" t="s">
        <v>6447</v>
      </c>
      <c r="D1957" t="s">
        <v>4493</v>
      </c>
      <c r="E1957" t="s">
        <v>1189</v>
      </c>
      <c r="F1957">
        <v>30</v>
      </c>
      <c r="G1957" t="s">
        <v>6448</v>
      </c>
      <c r="H1957" t="s">
        <v>4373</v>
      </c>
      <c r="I1957" s="10">
        <v>39970</v>
      </c>
      <c r="J1957">
        <v>68</v>
      </c>
      <c r="K1957" t="s">
        <v>1700</v>
      </c>
    </row>
    <row r="1958" spans="1:11" x14ac:dyDescent="0.3">
      <c r="A1958">
        <v>1957</v>
      </c>
      <c r="B1958" t="s">
        <v>6449</v>
      </c>
      <c r="C1958" t="s">
        <v>6450</v>
      </c>
      <c r="D1958" t="s">
        <v>4493</v>
      </c>
      <c r="E1958" t="s">
        <v>1189</v>
      </c>
      <c r="F1958">
        <v>60</v>
      </c>
      <c r="G1958" t="s">
        <v>6451</v>
      </c>
      <c r="H1958" t="s">
        <v>27</v>
      </c>
      <c r="I1958" s="10">
        <v>39942</v>
      </c>
      <c r="J1958">
        <v>75</v>
      </c>
      <c r="K1958" t="s">
        <v>1707</v>
      </c>
    </row>
    <row r="1959" spans="1:11" x14ac:dyDescent="0.3">
      <c r="A1959">
        <v>1958</v>
      </c>
      <c r="B1959" t="s">
        <v>4938</v>
      </c>
      <c r="C1959" t="s">
        <v>6184</v>
      </c>
      <c r="D1959" t="s">
        <v>4493</v>
      </c>
      <c r="E1959" t="s">
        <v>1189</v>
      </c>
      <c r="F1959">
        <v>30</v>
      </c>
      <c r="G1959" t="s">
        <v>6452</v>
      </c>
      <c r="H1959" t="s">
        <v>85</v>
      </c>
      <c r="I1959" s="10">
        <v>39603</v>
      </c>
      <c r="J1959">
        <v>16</v>
      </c>
      <c r="K1959" t="s">
        <v>851</v>
      </c>
    </row>
    <row r="1960" spans="1:11" x14ac:dyDescent="0.3">
      <c r="A1960">
        <v>1959</v>
      </c>
      <c r="B1960" t="s">
        <v>6073</v>
      </c>
      <c r="C1960" t="s">
        <v>1803</v>
      </c>
      <c r="D1960" t="s">
        <v>4493</v>
      </c>
      <c r="E1960" t="s">
        <v>1189</v>
      </c>
      <c r="F1960">
        <v>60</v>
      </c>
      <c r="G1960" t="s">
        <v>6453</v>
      </c>
      <c r="H1960" t="s">
        <v>176</v>
      </c>
      <c r="I1960" s="10">
        <v>40340</v>
      </c>
      <c r="J1960">
        <v>98</v>
      </c>
      <c r="K1960" t="s">
        <v>1692</v>
      </c>
    </row>
    <row r="1961" spans="1:11" x14ac:dyDescent="0.3">
      <c r="A1961">
        <v>1960</v>
      </c>
      <c r="B1961" t="s">
        <v>6454</v>
      </c>
      <c r="C1961" t="s">
        <v>3499</v>
      </c>
      <c r="D1961" t="s">
        <v>4493</v>
      </c>
      <c r="E1961" t="s">
        <v>1189</v>
      </c>
      <c r="F1961">
        <v>60</v>
      </c>
      <c r="G1961" t="s">
        <v>6455</v>
      </c>
      <c r="H1961" t="s">
        <v>714</v>
      </c>
      <c r="I1961" s="10">
        <v>40188</v>
      </c>
      <c r="J1961">
        <v>79</v>
      </c>
      <c r="K1961" t="s">
        <v>1696</v>
      </c>
    </row>
    <row r="1962" spans="1:11" x14ac:dyDescent="0.3">
      <c r="A1962">
        <v>1961</v>
      </c>
      <c r="B1962" t="s">
        <v>6456</v>
      </c>
      <c r="C1962" t="s">
        <v>5093</v>
      </c>
      <c r="D1962" t="s">
        <v>4493</v>
      </c>
      <c r="E1962" t="s">
        <v>1189</v>
      </c>
      <c r="F1962">
        <v>90</v>
      </c>
      <c r="G1962" t="s">
        <v>6457</v>
      </c>
      <c r="H1962" t="s">
        <v>121</v>
      </c>
      <c r="I1962" s="10">
        <v>39710</v>
      </c>
      <c r="J1962">
        <v>3</v>
      </c>
      <c r="K1962" t="s">
        <v>1007</v>
      </c>
    </row>
    <row r="1963" spans="1:11" x14ac:dyDescent="0.3">
      <c r="A1963">
        <v>1962</v>
      </c>
      <c r="B1963" t="s">
        <v>5253</v>
      </c>
      <c r="C1963" t="s">
        <v>4471</v>
      </c>
      <c r="D1963" t="s">
        <v>4493</v>
      </c>
      <c r="E1963" t="s">
        <v>1189</v>
      </c>
      <c r="F1963">
        <v>90</v>
      </c>
      <c r="G1963" t="s">
        <v>6458</v>
      </c>
      <c r="H1963" t="s">
        <v>528</v>
      </c>
      <c r="I1963" s="10">
        <v>40329</v>
      </c>
      <c r="J1963">
        <v>11</v>
      </c>
      <c r="K1963" t="s">
        <v>1692</v>
      </c>
    </row>
    <row r="1964" spans="1:11" x14ac:dyDescent="0.3">
      <c r="A1964">
        <v>1963</v>
      </c>
      <c r="B1964" t="s">
        <v>2252</v>
      </c>
      <c r="C1964" t="s">
        <v>6385</v>
      </c>
      <c r="D1964" t="s">
        <v>4493</v>
      </c>
      <c r="E1964" t="s">
        <v>1189</v>
      </c>
      <c r="F1964">
        <v>30</v>
      </c>
      <c r="G1964" t="s">
        <v>6459</v>
      </c>
      <c r="H1964" t="s">
        <v>1938</v>
      </c>
      <c r="I1964" s="10">
        <v>40003</v>
      </c>
      <c r="J1964">
        <v>72</v>
      </c>
      <c r="K1964" t="s">
        <v>1707</v>
      </c>
    </row>
    <row r="1965" spans="1:11" x14ac:dyDescent="0.3">
      <c r="A1965">
        <v>1964</v>
      </c>
      <c r="B1965" t="s">
        <v>6460</v>
      </c>
      <c r="C1965" t="s">
        <v>6461</v>
      </c>
      <c r="D1965" t="s">
        <v>4493</v>
      </c>
      <c r="E1965" t="s">
        <v>1189</v>
      </c>
      <c r="F1965">
        <v>30</v>
      </c>
      <c r="G1965" t="s">
        <v>6462</v>
      </c>
      <c r="H1965" t="s">
        <v>257</v>
      </c>
      <c r="I1965" s="10">
        <v>40196</v>
      </c>
      <c r="J1965">
        <v>31</v>
      </c>
      <c r="K1965" t="s">
        <v>1772</v>
      </c>
    </row>
    <row r="1966" spans="1:11" x14ac:dyDescent="0.3">
      <c r="A1966">
        <v>1965</v>
      </c>
      <c r="B1966" t="s">
        <v>6463</v>
      </c>
      <c r="C1966" t="s">
        <v>3763</v>
      </c>
      <c r="D1966" t="s">
        <v>4493</v>
      </c>
      <c r="E1966" t="s">
        <v>1189</v>
      </c>
      <c r="F1966">
        <v>60</v>
      </c>
      <c r="G1966" t="s">
        <v>6464</v>
      </c>
      <c r="H1966" t="s">
        <v>88</v>
      </c>
      <c r="I1966" s="10">
        <v>39994</v>
      </c>
      <c r="J1966">
        <v>60</v>
      </c>
      <c r="K1966" t="s">
        <v>1677</v>
      </c>
    </row>
    <row r="1967" spans="1:11" x14ac:dyDescent="0.3">
      <c r="A1967">
        <v>1966</v>
      </c>
      <c r="B1967" t="s">
        <v>5632</v>
      </c>
      <c r="C1967" t="s">
        <v>6465</v>
      </c>
      <c r="D1967" t="s">
        <v>4493</v>
      </c>
      <c r="E1967" t="s">
        <v>1189</v>
      </c>
      <c r="F1967">
        <v>60</v>
      </c>
      <c r="G1967" t="s">
        <v>6466</v>
      </c>
      <c r="H1967" t="s">
        <v>323</v>
      </c>
      <c r="I1967" s="10">
        <v>39517</v>
      </c>
      <c r="J1967">
        <v>83</v>
      </c>
      <c r="K1967" t="s">
        <v>1673</v>
      </c>
    </row>
    <row r="1968" spans="1:11" x14ac:dyDescent="0.3">
      <c r="A1968">
        <v>1967</v>
      </c>
      <c r="B1968" t="s">
        <v>6467</v>
      </c>
      <c r="C1968" t="s">
        <v>6468</v>
      </c>
      <c r="D1968" t="s">
        <v>4493</v>
      </c>
      <c r="E1968" t="s">
        <v>1189</v>
      </c>
      <c r="F1968">
        <v>60</v>
      </c>
      <c r="G1968" t="s">
        <v>6469</v>
      </c>
      <c r="H1968" t="s">
        <v>5130</v>
      </c>
      <c r="I1968" s="10">
        <v>40001</v>
      </c>
      <c r="J1968">
        <v>98</v>
      </c>
      <c r="K1968" t="s">
        <v>1673</v>
      </c>
    </row>
    <row r="1969" spans="1:11" x14ac:dyDescent="0.3">
      <c r="A1969">
        <v>1968</v>
      </c>
      <c r="B1969" t="s">
        <v>6470</v>
      </c>
      <c r="C1969" t="s">
        <v>6075</v>
      </c>
      <c r="D1969" t="s">
        <v>4493</v>
      </c>
      <c r="E1969" t="s">
        <v>1189</v>
      </c>
      <c r="F1969">
        <v>90</v>
      </c>
      <c r="G1969" t="s">
        <v>6471</v>
      </c>
      <c r="H1969" t="s">
        <v>166</v>
      </c>
      <c r="I1969" s="10">
        <v>40236</v>
      </c>
      <c r="J1969">
        <v>6</v>
      </c>
      <c r="K1969" t="s">
        <v>1696</v>
      </c>
    </row>
    <row r="1970" spans="1:11" x14ac:dyDescent="0.3">
      <c r="A1970">
        <v>1969</v>
      </c>
      <c r="B1970" t="s">
        <v>4742</v>
      </c>
      <c r="C1970" t="s">
        <v>6472</v>
      </c>
      <c r="D1970" t="s">
        <v>4493</v>
      </c>
      <c r="E1970" t="s">
        <v>1189</v>
      </c>
      <c r="F1970">
        <v>30</v>
      </c>
      <c r="G1970" t="s">
        <v>6473</v>
      </c>
      <c r="H1970" t="s">
        <v>1639</v>
      </c>
      <c r="I1970" s="10">
        <v>40285</v>
      </c>
      <c r="J1970">
        <v>36</v>
      </c>
      <c r="K1970" t="s">
        <v>1692</v>
      </c>
    </row>
    <row r="1971" spans="1:11" x14ac:dyDescent="0.3">
      <c r="A1971">
        <v>1970</v>
      </c>
      <c r="B1971" t="s">
        <v>4875</v>
      </c>
      <c r="C1971" t="s">
        <v>2521</v>
      </c>
      <c r="D1971" t="s">
        <v>4493</v>
      </c>
      <c r="E1971" t="s">
        <v>1189</v>
      </c>
      <c r="F1971">
        <v>90</v>
      </c>
      <c r="G1971" t="s">
        <v>6474</v>
      </c>
      <c r="H1971" t="s">
        <v>2785</v>
      </c>
      <c r="I1971" s="10">
        <v>39575</v>
      </c>
      <c r="J1971">
        <v>27</v>
      </c>
      <c r="K1971" t="s">
        <v>1700</v>
      </c>
    </row>
    <row r="1972" spans="1:11" x14ac:dyDescent="0.3">
      <c r="A1972">
        <v>1971</v>
      </c>
      <c r="B1972" t="s">
        <v>6414</v>
      </c>
      <c r="C1972" t="s">
        <v>2567</v>
      </c>
      <c r="D1972" t="s">
        <v>4493</v>
      </c>
      <c r="E1972" t="s">
        <v>1189</v>
      </c>
      <c r="F1972">
        <v>60</v>
      </c>
      <c r="G1972" t="s">
        <v>6475</v>
      </c>
      <c r="H1972" t="s">
        <v>772</v>
      </c>
      <c r="I1972" s="10">
        <v>39735</v>
      </c>
      <c r="J1972">
        <v>93</v>
      </c>
      <c r="K1972" t="s">
        <v>1673</v>
      </c>
    </row>
    <row r="1973" spans="1:11" x14ac:dyDescent="0.3">
      <c r="A1973">
        <v>1972</v>
      </c>
      <c r="B1973" t="s">
        <v>6476</v>
      </c>
      <c r="C1973" t="s">
        <v>4227</v>
      </c>
      <c r="D1973" t="s">
        <v>4493</v>
      </c>
      <c r="E1973" t="s">
        <v>1189</v>
      </c>
      <c r="F1973">
        <v>60</v>
      </c>
      <c r="G1973" t="s">
        <v>6477</v>
      </c>
      <c r="H1973" t="s">
        <v>6478</v>
      </c>
      <c r="I1973" s="10">
        <v>39814</v>
      </c>
      <c r="J1973">
        <v>90</v>
      </c>
      <c r="K1973" t="s">
        <v>1700</v>
      </c>
    </row>
    <row r="1974" spans="1:11" x14ac:dyDescent="0.3">
      <c r="A1974">
        <v>1973</v>
      </c>
      <c r="B1974" t="s">
        <v>2385</v>
      </c>
      <c r="C1974" t="s">
        <v>6066</v>
      </c>
      <c r="D1974" t="s">
        <v>4493</v>
      </c>
      <c r="E1974" t="s">
        <v>1189</v>
      </c>
      <c r="F1974">
        <v>90</v>
      </c>
      <c r="G1974" t="s">
        <v>6479</v>
      </c>
      <c r="H1974" t="s">
        <v>1617</v>
      </c>
      <c r="I1974" s="10">
        <v>40299</v>
      </c>
      <c r="J1974">
        <v>57</v>
      </c>
      <c r="K1974" t="s">
        <v>851</v>
      </c>
    </row>
    <row r="1975" spans="1:11" x14ac:dyDescent="0.3">
      <c r="A1975">
        <v>1974</v>
      </c>
      <c r="B1975" t="s">
        <v>6480</v>
      </c>
      <c r="C1975" t="s">
        <v>6481</v>
      </c>
      <c r="D1975" t="s">
        <v>4493</v>
      </c>
      <c r="E1975" t="s">
        <v>1189</v>
      </c>
      <c r="F1975">
        <v>90</v>
      </c>
      <c r="G1975" t="s">
        <v>6482</v>
      </c>
      <c r="H1975" t="s">
        <v>523</v>
      </c>
      <c r="I1975" s="10">
        <v>39709</v>
      </c>
      <c r="J1975">
        <v>7</v>
      </c>
      <c r="K1975" t="s">
        <v>1707</v>
      </c>
    </row>
    <row r="1976" spans="1:11" x14ac:dyDescent="0.3">
      <c r="A1976">
        <v>1975</v>
      </c>
      <c r="B1976" t="s">
        <v>6483</v>
      </c>
      <c r="C1976" t="s">
        <v>4573</v>
      </c>
      <c r="D1976" t="s">
        <v>4493</v>
      </c>
      <c r="E1976" t="s">
        <v>1189</v>
      </c>
      <c r="F1976">
        <v>30</v>
      </c>
      <c r="G1976" t="s">
        <v>6484</v>
      </c>
      <c r="H1976" t="s">
        <v>1642</v>
      </c>
      <c r="I1976" s="10">
        <v>39644</v>
      </c>
      <c r="J1976">
        <v>85</v>
      </c>
      <c r="K1976" t="s">
        <v>1721</v>
      </c>
    </row>
    <row r="1977" spans="1:11" x14ac:dyDescent="0.3">
      <c r="A1977">
        <v>1976</v>
      </c>
      <c r="B1977" t="s">
        <v>6485</v>
      </c>
      <c r="C1977" t="s">
        <v>6431</v>
      </c>
      <c r="D1977" t="s">
        <v>4493</v>
      </c>
      <c r="E1977" t="s">
        <v>1189</v>
      </c>
      <c r="F1977">
        <v>60</v>
      </c>
      <c r="G1977" t="s">
        <v>6486</v>
      </c>
      <c r="H1977" t="s">
        <v>554</v>
      </c>
      <c r="I1977" s="10">
        <v>40437</v>
      </c>
      <c r="J1977">
        <v>22</v>
      </c>
      <c r="K1977" t="s">
        <v>1007</v>
      </c>
    </row>
    <row r="1978" spans="1:11" x14ac:dyDescent="0.3">
      <c r="A1978">
        <v>1977</v>
      </c>
      <c r="B1978" t="s">
        <v>6487</v>
      </c>
      <c r="C1978" t="s">
        <v>6488</v>
      </c>
      <c r="D1978" t="s">
        <v>4493</v>
      </c>
      <c r="E1978" t="s">
        <v>1189</v>
      </c>
      <c r="F1978">
        <v>60</v>
      </c>
      <c r="G1978" t="s">
        <v>6489</v>
      </c>
      <c r="H1978" t="s">
        <v>133</v>
      </c>
      <c r="I1978" s="10">
        <v>40520</v>
      </c>
      <c r="J1978">
        <v>43</v>
      </c>
      <c r="K1978" t="s">
        <v>1772</v>
      </c>
    </row>
    <row r="1979" spans="1:11" x14ac:dyDescent="0.3">
      <c r="A1979">
        <v>1978</v>
      </c>
      <c r="B1979" t="s">
        <v>6011</v>
      </c>
      <c r="C1979" t="s">
        <v>5403</v>
      </c>
      <c r="D1979" t="s">
        <v>4493</v>
      </c>
      <c r="E1979" t="s">
        <v>1189</v>
      </c>
      <c r="F1979">
        <v>60</v>
      </c>
      <c r="G1979" t="s">
        <v>6490</v>
      </c>
      <c r="H1979" t="s">
        <v>784</v>
      </c>
      <c r="I1979" s="10">
        <v>39757</v>
      </c>
      <c r="J1979">
        <v>18</v>
      </c>
      <c r="K1979" t="s">
        <v>1696</v>
      </c>
    </row>
    <row r="1980" spans="1:11" x14ac:dyDescent="0.3">
      <c r="A1980">
        <v>1979</v>
      </c>
      <c r="B1980" t="s">
        <v>6255</v>
      </c>
      <c r="C1980" t="s">
        <v>6431</v>
      </c>
      <c r="D1980" t="s">
        <v>4493</v>
      </c>
      <c r="E1980" t="s">
        <v>1189</v>
      </c>
      <c r="F1980">
        <v>30</v>
      </c>
      <c r="G1980" t="s">
        <v>6491</v>
      </c>
      <c r="H1980" t="s">
        <v>178</v>
      </c>
      <c r="I1980" s="10">
        <v>39574</v>
      </c>
      <c r="J1980">
        <v>66</v>
      </c>
      <c r="K1980" t="s">
        <v>1007</v>
      </c>
    </row>
    <row r="1981" spans="1:11" x14ac:dyDescent="0.3">
      <c r="A1981">
        <v>1980</v>
      </c>
      <c r="B1981" t="s">
        <v>6492</v>
      </c>
      <c r="C1981" t="s">
        <v>5150</v>
      </c>
      <c r="D1981" t="s">
        <v>4493</v>
      </c>
      <c r="E1981" t="s">
        <v>1189</v>
      </c>
      <c r="F1981">
        <v>60</v>
      </c>
      <c r="G1981" t="s">
        <v>6493</v>
      </c>
      <c r="H1981" t="s">
        <v>813</v>
      </c>
      <c r="I1981" s="10">
        <v>39591</v>
      </c>
      <c r="J1981">
        <v>38</v>
      </c>
      <c r="K1981" t="s">
        <v>1700</v>
      </c>
    </row>
    <row r="1982" spans="1:11" x14ac:dyDescent="0.3">
      <c r="A1982">
        <v>1981</v>
      </c>
      <c r="B1982" t="s">
        <v>6494</v>
      </c>
      <c r="C1982" t="s">
        <v>6495</v>
      </c>
      <c r="D1982" t="s">
        <v>4493</v>
      </c>
      <c r="E1982" t="s">
        <v>1189</v>
      </c>
      <c r="F1982">
        <v>60</v>
      </c>
      <c r="G1982" t="s">
        <v>6496</v>
      </c>
      <c r="H1982" t="s">
        <v>988</v>
      </c>
      <c r="I1982" s="10">
        <v>39465</v>
      </c>
      <c r="J1982">
        <v>48</v>
      </c>
      <c r="K1982" t="s">
        <v>1721</v>
      </c>
    </row>
    <row r="1983" spans="1:11" x14ac:dyDescent="0.3">
      <c r="A1983">
        <v>1982</v>
      </c>
      <c r="B1983" t="s">
        <v>6086</v>
      </c>
      <c r="C1983" t="s">
        <v>6497</v>
      </c>
      <c r="D1983" t="s">
        <v>4493</v>
      </c>
      <c r="E1983" t="s">
        <v>1189</v>
      </c>
      <c r="F1983">
        <v>30</v>
      </c>
      <c r="G1983" t="s">
        <v>6498</v>
      </c>
      <c r="H1983" t="s">
        <v>577</v>
      </c>
      <c r="I1983" s="10">
        <v>39643</v>
      </c>
      <c r="J1983">
        <v>31</v>
      </c>
      <c r="K1983" t="s">
        <v>1707</v>
      </c>
    </row>
    <row r="1984" spans="1:11" x14ac:dyDescent="0.3">
      <c r="A1984">
        <v>1983</v>
      </c>
      <c r="B1984" t="s">
        <v>4050</v>
      </c>
      <c r="C1984" t="s">
        <v>6051</v>
      </c>
      <c r="D1984" t="s">
        <v>4493</v>
      </c>
      <c r="E1984" t="s">
        <v>1189</v>
      </c>
      <c r="F1984">
        <v>60</v>
      </c>
      <c r="G1984" t="s">
        <v>6499</v>
      </c>
      <c r="H1984" t="s">
        <v>4131</v>
      </c>
      <c r="I1984" s="10">
        <v>40412</v>
      </c>
      <c r="J1984">
        <v>45</v>
      </c>
      <c r="K1984" t="s">
        <v>1772</v>
      </c>
    </row>
    <row r="1985" spans="1:11" x14ac:dyDescent="0.3">
      <c r="A1985">
        <v>1984</v>
      </c>
      <c r="B1985" t="s">
        <v>6500</v>
      </c>
      <c r="C1985" t="s">
        <v>6501</v>
      </c>
      <c r="D1985" t="s">
        <v>4493</v>
      </c>
      <c r="E1985" t="s">
        <v>1189</v>
      </c>
      <c r="F1985">
        <v>60</v>
      </c>
      <c r="G1985" t="s">
        <v>6502</v>
      </c>
      <c r="H1985" t="s">
        <v>400</v>
      </c>
      <c r="I1985" s="10">
        <v>40050</v>
      </c>
      <c r="J1985">
        <v>29</v>
      </c>
      <c r="K1985" t="s">
        <v>1677</v>
      </c>
    </row>
    <row r="1986" spans="1:11" x14ac:dyDescent="0.3">
      <c r="A1986">
        <v>1985</v>
      </c>
      <c r="B1986" t="s">
        <v>6503</v>
      </c>
      <c r="C1986" t="s">
        <v>4094</v>
      </c>
      <c r="D1986" t="s">
        <v>4493</v>
      </c>
      <c r="E1986" t="s">
        <v>1189</v>
      </c>
      <c r="F1986">
        <v>60</v>
      </c>
      <c r="G1986" t="s">
        <v>6504</v>
      </c>
      <c r="H1986" t="s">
        <v>746</v>
      </c>
      <c r="I1986" s="10">
        <v>39708</v>
      </c>
      <c r="J1986">
        <v>18</v>
      </c>
      <c r="K1986" t="s">
        <v>1673</v>
      </c>
    </row>
    <row r="1987" spans="1:11" x14ac:dyDescent="0.3">
      <c r="A1987">
        <v>1986</v>
      </c>
      <c r="B1987" t="s">
        <v>3968</v>
      </c>
      <c r="C1987" t="s">
        <v>3589</v>
      </c>
      <c r="D1987" t="s">
        <v>4493</v>
      </c>
      <c r="E1987" t="s">
        <v>1189</v>
      </c>
      <c r="F1987">
        <v>60</v>
      </c>
      <c r="G1987" t="s">
        <v>6505</v>
      </c>
      <c r="H1987" t="s">
        <v>519</v>
      </c>
      <c r="I1987" s="10">
        <v>39926</v>
      </c>
      <c r="J1987">
        <v>43</v>
      </c>
      <c r="K1987" t="s">
        <v>1696</v>
      </c>
    </row>
    <row r="1988" spans="1:11" x14ac:dyDescent="0.3">
      <c r="A1988">
        <v>1987</v>
      </c>
      <c r="B1988" t="s">
        <v>4788</v>
      </c>
      <c r="C1988" t="s">
        <v>6506</v>
      </c>
      <c r="D1988" t="s">
        <v>4493</v>
      </c>
      <c r="E1988" t="s">
        <v>1189</v>
      </c>
      <c r="F1988">
        <v>60</v>
      </c>
      <c r="G1988" t="s">
        <v>6446</v>
      </c>
      <c r="H1988" t="s">
        <v>6507</v>
      </c>
      <c r="I1988" s="10">
        <v>40254</v>
      </c>
      <c r="J1988">
        <v>91</v>
      </c>
      <c r="K1988" t="s">
        <v>1007</v>
      </c>
    </row>
    <row r="1989" spans="1:11" x14ac:dyDescent="0.3">
      <c r="A1989">
        <v>1988</v>
      </c>
      <c r="B1989" t="s">
        <v>6508</v>
      </c>
      <c r="C1989" t="s">
        <v>2075</v>
      </c>
      <c r="D1989" t="s">
        <v>4493</v>
      </c>
      <c r="E1989" t="s">
        <v>1189</v>
      </c>
      <c r="F1989">
        <v>60</v>
      </c>
      <c r="G1989" t="s">
        <v>6509</v>
      </c>
      <c r="H1989" t="s">
        <v>630</v>
      </c>
      <c r="I1989" s="10">
        <v>39470</v>
      </c>
      <c r="J1989">
        <v>88</v>
      </c>
      <c r="K1989" t="s">
        <v>1700</v>
      </c>
    </row>
    <row r="1990" spans="1:11" x14ac:dyDescent="0.3">
      <c r="A1990">
        <v>1989</v>
      </c>
      <c r="B1990" t="s">
        <v>6510</v>
      </c>
      <c r="C1990" t="s">
        <v>3103</v>
      </c>
      <c r="D1990" t="s">
        <v>4493</v>
      </c>
      <c r="E1990" t="s">
        <v>1189</v>
      </c>
      <c r="F1990">
        <v>30</v>
      </c>
      <c r="G1990" t="s">
        <v>6511</v>
      </c>
      <c r="H1990" t="s">
        <v>4128</v>
      </c>
      <c r="I1990" s="10">
        <v>39662</v>
      </c>
      <c r="J1990">
        <v>37</v>
      </c>
      <c r="K1990" t="s">
        <v>1721</v>
      </c>
    </row>
    <row r="1991" spans="1:11" x14ac:dyDescent="0.3">
      <c r="A1991">
        <v>1990</v>
      </c>
      <c r="B1991" t="s">
        <v>5358</v>
      </c>
      <c r="C1991" t="s">
        <v>2084</v>
      </c>
      <c r="D1991" t="s">
        <v>4493</v>
      </c>
      <c r="E1991" t="s">
        <v>5960</v>
      </c>
      <c r="F1991">
        <v>30</v>
      </c>
      <c r="G1991" t="s">
        <v>6512</v>
      </c>
      <c r="H1991" t="s">
        <v>1237</v>
      </c>
      <c r="I1991" s="10">
        <v>40154</v>
      </c>
      <c r="J1991">
        <v>29</v>
      </c>
      <c r="K1991" t="s">
        <v>1673</v>
      </c>
    </row>
    <row r="1992" spans="1:11" x14ac:dyDescent="0.3">
      <c r="A1992">
        <v>1991</v>
      </c>
      <c r="B1992" t="s">
        <v>5188</v>
      </c>
      <c r="C1992" t="s">
        <v>3347</v>
      </c>
      <c r="D1992" t="s">
        <v>4493</v>
      </c>
      <c r="E1992" t="s">
        <v>1189</v>
      </c>
      <c r="F1992">
        <v>30</v>
      </c>
      <c r="G1992" t="s">
        <v>6513</v>
      </c>
      <c r="H1992" t="s">
        <v>21</v>
      </c>
      <c r="I1992" s="10">
        <v>40434</v>
      </c>
      <c r="J1992">
        <v>90</v>
      </c>
      <c r="K1992" t="s">
        <v>1673</v>
      </c>
    </row>
    <row r="1993" spans="1:11" x14ac:dyDescent="0.3">
      <c r="A1993">
        <v>1992</v>
      </c>
      <c r="B1993" t="s">
        <v>6514</v>
      </c>
      <c r="C1993" t="s">
        <v>5836</v>
      </c>
      <c r="D1993" t="s">
        <v>4493</v>
      </c>
      <c r="E1993" t="s">
        <v>1189</v>
      </c>
      <c r="F1993">
        <v>60</v>
      </c>
      <c r="G1993" t="s">
        <v>6515</v>
      </c>
      <c r="H1993" t="s">
        <v>426</v>
      </c>
      <c r="I1993" s="10">
        <v>39703</v>
      </c>
      <c r="J1993">
        <v>57</v>
      </c>
      <c r="K1993" t="s">
        <v>1772</v>
      </c>
    </row>
    <row r="1994" spans="1:11" x14ac:dyDescent="0.3">
      <c r="A1994">
        <v>1993</v>
      </c>
      <c r="B1994" t="s">
        <v>4872</v>
      </c>
      <c r="C1994" t="s">
        <v>3900</v>
      </c>
      <c r="D1994" t="s">
        <v>4601</v>
      </c>
      <c r="E1994" t="s">
        <v>1189</v>
      </c>
      <c r="F1994">
        <v>90</v>
      </c>
      <c r="G1994" t="s">
        <v>6516</v>
      </c>
      <c r="H1994" t="s">
        <v>684</v>
      </c>
      <c r="I1994" s="10">
        <v>39608</v>
      </c>
      <c r="J1994">
        <v>79</v>
      </c>
      <c r="K1994" t="s">
        <v>1707</v>
      </c>
    </row>
    <row r="1995" spans="1:11" x14ac:dyDescent="0.3">
      <c r="A1995">
        <v>1994</v>
      </c>
      <c r="B1995" t="s">
        <v>5955</v>
      </c>
      <c r="C1995" t="s">
        <v>5842</v>
      </c>
      <c r="D1995" t="s">
        <v>4493</v>
      </c>
      <c r="E1995" t="s">
        <v>1189</v>
      </c>
      <c r="F1995">
        <v>30</v>
      </c>
      <c r="G1995" t="s">
        <v>6517</v>
      </c>
      <c r="H1995" t="s">
        <v>253</v>
      </c>
      <c r="I1995" s="10">
        <v>40508</v>
      </c>
      <c r="J1995">
        <v>87</v>
      </c>
      <c r="K1995" t="s">
        <v>1707</v>
      </c>
    </row>
    <row r="1996" spans="1:11" x14ac:dyDescent="0.3">
      <c r="A1996">
        <v>1995</v>
      </c>
      <c r="B1996" t="s">
        <v>6518</v>
      </c>
      <c r="C1996" t="s">
        <v>6519</v>
      </c>
      <c r="D1996" t="s">
        <v>4493</v>
      </c>
      <c r="E1996" t="s">
        <v>1189</v>
      </c>
      <c r="F1996">
        <v>90</v>
      </c>
      <c r="G1996" t="s">
        <v>6520</v>
      </c>
      <c r="H1996" t="s">
        <v>793</v>
      </c>
      <c r="I1996" s="10">
        <v>39492</v>
      </c>
      <c r="J1996">
        <v>91</v>
      </c>
      <c r="K1996" t="s">
        <v>1707</v>
      </c>
    </row>
    <row r="1997" spans="1:11" x14ac:dyDescent="0.3">
      <c r="A1997">
        <v>1996</v>
      </c>
      <c r="B1997" t="s">
        <v>4689</v>
      </c>
      <c r="C1997" t="s">
        <v>5762</v>
      </c>
      <c r="D1997" t="s">
        <v>4493</v>
      </c>
      <c r="E1997" t="s">
        <v>1189</v>
      </c>
      <c r="F1997">
        <v>30</v>
      </c>
      <c r="G1997" t="s">
        <v>6521</v>
      </c>
      <c r="H1997" t="s">
        <v>6522</v>
      </c>
      <c r="I1997" s="10">
        <v>39672</v>
      </c>
      <c r="J1997">
        <v>81</v>
      </c>
      <c r="K1997" t="s">
        <v>1707</v>
      </c>
    </row>
    <row r="1998" spans="1:11" x14ac:dyDescent="0.3">
      <c r="A1998">
        <v>1997</v>
      </c>
      <c r="B1998" t="s">
        <v>5096</v>
      </c>
      <c r="C1998" t="s">
        <v>6416</v>
      </c>
      <c r="D1998" t="s">
        <v>4493</v>
      </c>
      <c r="E1998" t="s">
        <v>1189</v>
      </c>
      <c r="F1998">
        <v>60</v>
      </c>
      <c r="G1998" t="s">
        <v>6523</v>
      </c>
      <c r="H1998" t="s">
        <v>656</v>
      </c>
      <c r="I1998" s="10">
        <v>40047</v>
      </c>
      <c r="J1998">
        <v>56</v>
      </c>
      <c r="K1998" t="s">
        <v>1700</v>
      </c>
    </row>
    <row r="1999" spans="1:11" x14ac:dyDescent="0.3">
      <c r="A1999">
        <v>1998</v>
      </c>
      <c r="B1999" t="s">
        <v>6524</v>
      </c>
      <c r="C1999" t="s">
        <v>2015</v>
      </c>
      <c r="D1999" t="s">
        <v>4493</v>
      </c>
      <c r="E1999" t="s">
        <v>1189</v>
      </c>
      <c r="F1999">
        <v>30</v>
      </c>
      <c r="G1999" t="s">
        <v>6525</v>
      </c>
      <c r="H1999" t="s">
        <v>281</v>
      </c>
      <c r="I1999" s="10">
        <v>40159</v>
      </c>
      <c r="J1999">
        <v>96</v>
      </c>
      <c r="K1999" t="s">
        <v>1007</v>
      </c>
    </row>
    <row r="2000" spans="1:11" x14ac:dyDescent="0.3">
      <c r="A2000">
        <v>1999</v>
      </c>
      <c r="B2000" t="s">
        <v>6526</v>
      </c>
      <c r="C2000" t="s">
        <v>5391</v>
      </c>
      <c r="D2000" t="s">
        <v>4493</v>
      </c>
      <c r="E2000" t="s">
        <v>1189</v>
      </c>
      <c r="F2000">
        <v>90</v>
      </c>
      <c r="G2000" t="s">
        <v>6527</v>
      </c>
      <c r="H2000" t="s">
        <v>5835</v>
      </c>
      <c r="I2000" s="10">
        <v>40304</v>
      </c>
      <c r="J2000">
        <v>58</v>
      </c>
      <c r="K2000" t="s">
        <v>1007</v>
      </c>
    </row>
    <row r="2001" spans="1:11" x14ac:dyDescent="0.3">
      <c r="A2001">
        <v>2000</v>
      </c>
      <c r="B2001" t="s">
        <v>5431</v>
      </c>
      <c r="C2001" t="s">
        <v>3678</v>
      </c>
      <c r="D2001" t="s">
        <v>4493</v>
      </c>
      <c r="E2001" t="s">
        <v>1189</v>
      </c>
      <c r="F2001">
        <v>60</v>
      </c>
      <c r="G2001" t="s">
        <v>6528</v>
      </c>
      <c r="H2001" t="s">
        <v>235</v>
      </c>
      <c r="I2001" s="10">
        <v>40301</v>
      </c>
      <c r="J2001">
        <v>58</v>
      </c>
      <c r="K2001" t="s">
        <v>1772</v>
      </c>
    </row>
  </sheetData>
  <sheetProtection algorithmName="SHA-512" hashValue="a/0QiYELvMtJnsGqSheELS2TI81/vSNexyI0AcW+qsrO+lioD0Ly4SallMWfaRiVy5MEDg2VVNADuDK+5A0LqA==" saltValue="AKgo8EI/9nGOmEUcvT4HtA==" spinCount="100000" sheet="1" objects="1" scenarios="1"/>
  <mergeCells count="4">
    <mergeCell ref="M7:T7"/>
    <mergeCell ref="M2:T2"/>
    <mergeCell ref="M3:T4"/>
    <mergeCell ref="M5:T5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BF010-9F35-460B-8120-8FBC1C7261C4}">
  <sheetPr codeName="Sheet2"/>
  <dimension ref="A1:S2001"/>
  <sheetViews>
    <sheetView workbookViewId="0">
      <selection activeCell="P21" sqref="P21"/>
    </sheetView>
  </sheetViews>
  <sheetFormatPr defaultRowHeight="14.4" x14ac:dyDescent="0.3"/>
  <cols>
    <col min="1" max="1" width="5" bestFit="1" customWidth="1"/>
    <col min="2" max="2" width="12.109375" bestFit="1" customWidth="1"/>
    <col min="3" max="3" width="12" bestFit="1" customWidth="1"/>
    <col min="4" max="4" width="6.77734375" bestFit="1" customWidth="1"/>
    <col min="5" max="5" width="9.33203125" bestFit="1" customWidth="1"/>
    <col min="6" max="6" width="8.21875" bestFit="1" customWidth="1"/>
    <col min="7" max="7" width="21.44140625" bestFit="1" customWidth="1"/>
    <col min="8" max="8" width="21.6640625" bestFit="1" customWidth="1"/>
    <col min="9" max="9" width="10.5546875" style="10" bestFit="1" customWidth="1"/>
    <col min="10" max="10" width="10.5546875" bestFit="1" customWidth="1"/>
    <col min="11" max="11" width="9.88671875" bestFit="1" customWidth="1"/>
    <col min="14" max="14" width="17.33203125" bestFit="1" customWidth="1"/>
    <col min="15" max="15" width="23.21875" bestFit="1" customWidth="1"/>
  </cols>
  <sheetData>
    <row r="1" spans="1:19" x14ac:dyDescent="0.3">
      <c r="A1" t="s">
        <v>1658</v>
      </c>
      <c r="B1" t="s">
        <v>1659</v>
      </c>
      <c r="C1" t="s">
        <v>1660</v>
      </c>
      <c r="D1" t="s">
        <v>1661</v>
      </c>
      <c r="E1" t="s">
        <v>1662</v>
      </c>
      <c r="F1" t="s">
        <v>1663</v>
      </c>
      <c r="G1" t="s">
        <v>1664</v>
      </c>
      <c r="H1" t="s">
        <v>1654</v>
      </c>
      <c r="I1" s="10" t="s">
        <v>1665</v>
      </c>
      <c r="J1" t="s">
        <v>1666</v>
      </c>
      <c r="K1" t="s">
        <v>1667</v>
      </c>
      <c r="L1" t="s">
        <v>6529</v>
      </c>
    </row>
    <row r="2" spans="1:19" ht="15" thickBot="1" x14ac:dyDescent="0.35">
      <c r="A2">
        <v>1</v>
      </c>
      <c r="B2" t="s">
        <v>1668</v>
      </c>
      <c r="C2" t="s">
        <v>1669</v>
      </c>
      <c r="D2" t="s">
        <v>1670</v>
      </c>
      <c r="E2" t="s">
        <v>1671</v>
      </c>
      <c r="F2">
        <v>60</v>
      </c>
      <c r="G2" t="s">
        <v>1672</v>
      </c>
      <c r="H2" t="s">
        <v>1648</v>
      </c>
      <c r="I2" s="10">
        <v>39988</v>
      </c>
      <c r="J2">
        <v>13</v>
      </c>
      <c r="K2" t="s">
        <v>1673</v>
      </c>
      <c r="L2">
        <f>COUNTBLANK(Portfolio43[[#This Row],[ID]:[Product]])</f>
        <v>0</v>
      </c>
      <c r="N2" s="32" t="s">
        <v>6578</v>
      </c>
      <c r="O2" s="32"/>
      <c r="P2" s="32"/>
      <c r="Q2" s="32"/>
      <c r="R2" s="32"/>
      <c r="S2" s="32"/>
    </row>
    <row r="3" spans="1:19" ht="15" thickTop="1" x14ac:dyDescent="0.3">
      <c r="A3">
        <v>2</v>
      </c>
      <c r="B3" t="s">
        <v>1674</v>
      </c>
      <c r="C3" t="s">
        <v>1675</v>
      </c>
      <c r="D3" t="s">
        <v>1670</v>
      </c>
      <c r="E3" t="s">
        <v>1671</v>
      </c>
      <c r="F3">
        <v>90</v>
      </c>
      <c r="G3" t="s">
        <v>1676</v>
      </c>
      <c r="H3" t="s">
        <v>829</v>
      </c>
      <c r="I3" s="10">
        <v>39770</v>
      </c>
      <c r="J3">
        <v>14</v>
      </c>
      <c r="K3" t="s">
        <v>1677</v>
      </c>
      <c r="L3">
        <f>COUNTBLANK(Portfolio43[[#This Row],[ID]:[Product]])</f>
        <v>0</v>
      </c>
      <c r="N3" s="35" t="s">
        <v>6583</v>
      </c>
      <c r="O3" s="35"/>
      <c r="P3" s="35"/>
      <c r="Q3" s="35"/>
      <c r="R3" s="35"/>
      <c r="S3" s="35"/>
    </row>
    <row r="4" spans="1:19" x14ac:dyDescent="0.3">
      <c r="A4">
        <v>3</v>
      </c>
      <c r="B4" t="s">
        <v>1678</v>
      </c>
      <c r="C4" t="s">
        <v>1679</v>
      </c>
      <c r="D4" t="s">
        <v>1670</v>
      </c>
      <c r="E4" t="s">
        <v>1671</v>
      </c>
      <c r="F4">
        <v>60</v>
      </c>
      <c r="G4" t="s">
        <v>1680</v>
      </c>
      <c r="H4" t="s">
        <v>1001</v>
      </c>
      <c r="I4" s="10">
        <v>39895</v>
      </c>
      <c r="J4">
        <v>23</v>
      </c>
      <c r="K4" t="s">
        <v>1007</v>
      </c>
      <c r="L4">
        <f>COUNTBLANK(Portfolio43[[#This Row],[ID]:[Product]])</f>
        <v>0</v>
      </c>
      <c r="N4" s="37" t="s">
        <v>6581</v>
      </c>
      <c r="O4" s="37"/>
      <c r="P4" s="38" t="s">
        <v>6531</v>
      </c>
      <c r="Q4" s="38"/>
      <c r="R4" s="38"/>
      <c r="S4" s="38"/>
    </row>
    <row r="5" spans="1:19" x14ac:dyDescent="0.3">
      <c r="A5">
        <v>4</v>
      </c>
      <c r="B5" t="s">
        <v>1681</v>
      </c>
      <c r="C5" t="s">
        <v>1682</v>
      </c>
      <c r="D5" t="s">
        <v>1683</v>
      </c>
      <c r="E5" t="s">
        <v>1671</v>
      </c>
      <c r="F5">
        <v>60</v>
      </c>
      <c r="G5" t="s">
        <v>1684</v>
      </c>
      <c r="H5" t="s">
        <v>1649</v>
      </c>
      <c r="I5" s="10">
        <v>39830</v>
      </c>
      <c r="J5">
        <v>79</v>
      </c>
      <c r="K5" t="s">
        <v>1007</v>
      </c>
      <c r="L5">
        <f>COUNTBLANK(Portfolio43[[#This Row],[ID]:[Product]])</f>
        <v>0</v>
      </c>
      <c r="N5" s="37" t="s">
        <v>6582</v>
      </c>
      <c r="O5" s="37"/>
      <c r="P5" s="38">
        <f>COUNTBLANK(Portfolio43[])</f>
        <v>15</v>
      </c>
      <c r="Q5" s="38"/>
      <c r="R5" s="38"/>
      <c r="S5" s="38"/>
    </row>
    <row r="6" spans="1:19" x14ac:dyDescent="0.3">
      <c r="A6">
        <v>5</v>
      </c>
      <c r="B6" t="s">
        <v>1685</v>
      </c>
      <c r="C6" t="s">
        <v>1686</v>
      </c>
      <c r="D6" t="s">
        <v>1683</v>
      </c>
      <c r="E6" t="s">
        <v>1687</v>
      </c>
      <c r="F6">
        <v>60</v>
      </c>
      <c r="G6" t="s">
        <v>1688</v>
      </c>
      <c r="H6" t="s">
        <v>1331</v>
      </c>
      <c r="I6" s="10">
        <v>39988</v>
      </c>
      <c r="J6">
        <v>44</v>
      </c>
      <c r="K6" t="s">
        <v>1677</v>
      </c>
      <c r="L6">
        <f>COUNTBLANK(Portfolio43[[#This Row],[ID]:[Product]])</f>
        <v>0</v>
      </c>
      <c r="N6" s="39"/>
      <c r="O6" s="39"/>
      <c r="P6" s="39"/>
      <c r="Q6" s="39"/>
      <c r="R6" s="39"/>
      <c r="S6" s="39"/>
    </row>
    <row r="7" spans="1:19" ht="14.4" customHeight="1" x14ac:dyDescent="0.3">
      <c r="A7">
        <v>6</v>
      </c>
      <c r="B7" t="s">
        <v>1689</v>
      </c>
      <c r="C7" t="s">
        <v>1690</v>
      </c>
      <c r="D7" t="s">
        <v>1683</v>
      </c>
      <c r="E7" t="s">
        <v>1671</v>
      </c>
      <c r="F7">
        <v>90</v>
      </c>
      <c r="G7" t="s">
        <v>1691</v>
      </c>
      <c r="H7" t="s">
        <v>262</v>
      </c>
      <c r="I7" s="10">
        <v>40316</v>
      </c>
      <c r="J7">
        <v>37</v>
      </c>
      <c r="K7" t="s">
        <v>1692</v>
      </c>
      <c r="L7">
        <f>COUNTBLANK(Portfolio43[[#This Row],[ID]:[Product]])</f>
        <v>0</v>
      </c>
      <c r="N7" s="35" t="s">
        <v>6584</v>
      </c>
      <c r="O7" s="35"/>
      <c r="P7" s="35"/>
      <c r="Q7" s="35"/>
      <c r="R7" s="35"/>
      <c r="S7" s="35"/>
    </row>
    <row r="8" spans="1:19" x14ac:dyDescent="0.3">
      <c r="A8">
        <v>7</v>
      </c>
      <c r="B8" t="s">
        <v>1693</v>
      </c>
      <c r="C8" t="s">
        <v>1694</v>
      </c>
      <c r="D8" t="s">
        <v>1670</v>
      </c>
      <c r="E8" t="s">
        <v>1671</v>
      </c>
      <c r="F8">
        <v>30</v>
      </c>
      <c r="G8" t="s">
        <v>1695</v>
      </c>
      <c r="H8" t="s">
        <v>16</v>
      </c>
      <c r="I8" s="10">
        <v>40202</v>
      </c>
      <c r="J8">
        <v>12</v>
      </c>
      <c r="K8" t="s">
        <v>1696</v>
      </c>
      <c r="L8">
        <f>COUNTBLANK(Portfolio43[[#This Row],[ID]:[Product]])</f>
        <v>0</v>
      </c>
      <c r="N8" s="35"/>
      <c r="O8" s="35"/>
      <c r="P8" s="35"/>
      <c r="Q8" s="35"/>
      <c r="R8" s="35"/>
      <c r="S8" s="35"/>
    </row>
    <row r="9" spans="1:19" x14ac:dyDescent="0.3">
      <c r="A9">
        <v>8</v>
      </c>
      <c r="B9" t="s">
        <v>1697</v>
      </c>
      <c r="C9" t="s">
        <v>1698</v>
      </c>
      <c r="D9" t="s">
        <v>1670</v>
      </c>
      <c r="E9" t="s">
        <v>1671</v>
      </c>
      <c r="F9">
        <v>30</v>
      </c>
      <c r="G9" t="s">
        <v>1699</v>
      </c>
      <c r="H9" t="s">
        <v>1091</v>
      </c>
      <c r="I9" s="10">
        <v>40497</v>
      </c>
      <c r="J9">
        <v>55</v>
      </c>
      <c r="K9" t="s">
        <v>1700</v>
      </c>
      <c r="L9">
        <f>COUNTBLANK(Portfolio43[[#This Row],[ID]:[Product]])</f>
        <v>0</v>
      </c>
      <c r="N9" s="37" t="s">
        <v>6581</v>
      </c>
      <c r="O9" s="37"/>
      <c r="P9" s="40" t="s">
        <v>6585</v>
      </c>
      <c r="Q9" s="40"/>
      <c r="R9" s="40"/>
      <c r="S9" s="40"/>
    </row>
    <row r="10" spans="1:19" x14ac:dyDescent="0.3">
      <c r="A10">
        <v>9</v>
      </c>
      <c r="B10" t="s">
        <v>1701</v>
      </c>
      <c r="C10" t="s">
        <v>1702</v>
      </c>
      <c r="D10" t="s">
        <v>1670</v>
      </c>
      <c r="E10" t="s">
        <v>1671</v>
      </c>
      <c r="F10">
        <v>30</v>
      </c>
      <c r="G10" t="s">
        <v>1703</v>
      </c>
      <c r="H10" t="s">
        <v>1650</v>
      </c>
      <c r="I10" s="10">
        <v>39938</v>
      </c>
      <c r="J10">
        <v>10</v>
      </c>
      <c r="K10" t="s">
        <v>1677</v>
      </c>
      <c r="L10">
        <f>COUNTBLANK(Portfolio43[[#This Row],[ID]:[Product]])</f>
        <v>0</v>
      </c>
      <c r="N10" s="39"/>
      <c r="O10" s="39"/>
      <c r="P10" s="39"/>
      <c r="Q10" s="39"/>
      <c r="R10" s="39"/>
      <c r="S10" s="39"/>
    </row>
    <row r="11" spans="1:19" ht="14.4" customHeight="1" x14ac:dyDescent="0.3">
      <c r="A11">
        <v>10</v>
      </c>
      <c r="B11" t="s">
        <v>1704</v>
      </c>
      <c r="C11" t="s">
        <v>1705</v>
      </c>
      <c r="D11" t="s">
        <v>1683</v>
      </c>
      <c r="E11" t="s">
        <v>1671</v>
      </c>
      <c r="F11">
        <v>90</v>
      </c>
      <c r="G11" t="s">
        <v>1706</v>
      </c>
      <c r="H11" t="s">
        <v>400</v>
      </c>
      <c r="I11" s="10">
        <v>40466</v>
      </c>
      <c r="J11">
        <v>76</v>
      </c>
      <c r="K11" t="s">
        <v>1707</v>
      </c>
      <c r="L11">
        <f>COUNTBLANK(Portfolio43[[#This Row],[ID]:[Product]])</f>
        <v>0</v>
      </c>
      <c r="N11" s="35" t="s">
        <v>6587</v>
      </c>
      <c r="O11" s="35"/>
      <c r="P11" s="35"/>
      <c r="Q11" s="35"/>
      <c r="R11" s="35"/>
      <c r="S11" s="35"/>
    </row>
    <row r="12" spans="1:19" x14ac:dyDescent="0.3">
      <c r="A12">
        <v>11</v>
      </c>
      <c r="B12" t="s">
        <v>1708</v>
      </c>
      <c r="C12" t="s">
        <v>1709</v>
      </c>
      <c r="D12" t="s">
        <v>1670</v>
      </c>
      <c r="E12" t="s">
        <v>1671</v>
      </c>
      <c r="F12">
        <v>90</v>
      </c>
      <c r="G12" t="s">
        <v>1710</v>
      </c>
      <c r="H12" t="s">
        <v>1651</v>
      </c>
      <c r="I12" s="10">
        <v>40031</v>
      </c>
      <c r="J12">
        <v>28</v>
      </c>
      <c r="K12" t="s">
        <v>1696</v>
      </c>
      <c r="L12">
        <f>COUNTBLANK(Portfolio43[[#This Row],[ID]:[Product]])</f>
        <v>0</v>
      </c>
      <c r="N12" s="35"/>
      <c r="O12" s="35"/>
      <c r="P12" s="35"/>
      <c r="Q12" s="35"/>
      <c r="R12" s="35"/>
      <c r="S12" s="35"/>
    </row>
    <row r="13" spans="1:19" x14ac:dyDescent="0.3">
      <c r="A13">
        <v>12</v>
      </c>
      <c r="B13" t="s">
        <v>1711</v>
      </c>
      <c r="C13" t="s">
        <v>1712</v>
      </c>
      <c r="D13" t="s">
        <v>1683</v>
      </c>
      <c r="E13" t="s">
        <v>1671</v>
      </c>
      <c r="F13">
        <v>60</v>
      </c>
      <c r="G13" t="s">
        <v>1713</v>
      </c>
      <c r="H13" t="s">
        <v>1652</v>
      </c>
      <c r="I13" s="10">
        <v>39965</v>
      </c>
      <c r="J13">
        <v>41</v>
      </c>
      <c r="K13" t="s">
        <v>1707</v>
      </c>
      <c r="L13">
        <f>COUNTBLANK(Portfolio43[[#This Row],[ID]:[Product]])</f>
        <v>0</v>
      </c>
      <c r="N13" s="37" t="s">
        <v>6581</v>
      </c>
      <c r="O13" s="37"/>
      <c r="P13" s="38" t="s">
        <v>6530</v>
      </c>
      <c r="Q13" s="38"/>
      <c r="R13" s="38"/>
      <c r="S13" s="38"/>
    </row>
    <row r="14" spans="1:19" x14ac:dyDescent="0.3">
      <c r="A14">
        <v>13</v>
      </c>
      <c r="B14" t="s">
        <v>1714</v>
      </c>
      <c r="C14" t="s">
        <v>1715</v>
      </c>
      <c r="D14" t="s">
        <v>1683</v>
      </c>
      <c r="E14" t="s">
        <v>1671</v>
      </c>
      <c r="F14">
        <v>90</v>
      </c>
      <c r="G14" t="s">
        <v>1716</v>
      </c>
      <c r="H14" t="s">
        <v>1653</v>
      </c>
      <c r="I14" s="10">
        <v>39516</v>
      </c>
      <c r="J14">
        <v>48</v>
      </c>
      <c r="K14" t="s">
        <v>851</v>
      </c>
      <c r="L14">
        <f>COUNTBLANK(Portfolio43[[#This Row],[ID]:[Product]])</f>
        <v>0</v>
      </c>
      <c r="N14" s="37" t="s">
        <v>6586</v>
      </c>
      <c r="O14" s="37"/>
      <c r="P14" s="38">
        <f>COUNTIF(Portfolio43[Blanks],"&gt;0")</f>
        <v>14</v>
      </c>
      <c r="Q14" s="38"/>
      <c r="R14" s="38"/>
      <c r="S14" s="38"/>
    </row>
    <row r="15" spans="1:19" x14ac:dyDescent="0.3">
      <c r="A15">
        <v>14</v>
      </c>
      <c r="B15" t="s">
        <v>1717</v>
      </c>
      <c r="C15" t="s">
        <v>1718</v>
      </c>
      <c r="D15" t="s">
        <v>1719</v>
      </c>
      <c r="E15" t="s">
        <v>1671</v>
      </c>
      <c r="F15">
        <v>90</v>
      </c>
      <c r="G15" t="s">
        <v>1720</v>
      </c>
      <c r="H15" t="s">
        <v>1458</v>
      </c>
      <c r="I15" s="10">
        <v>39665</v>
      </c>
      <c r="J15">
        <v>34</v>
      </c>
      <c r="K15" t="s">
        <v>1721</v>
      </c>
      <c r="L15">
        <f>COUNTBLANK(Portfolio43[[#This Row],[ID]:[Product]])</f>
        <v>0</v>
      </c>
    </row>
    <row r="16" spans="1:19" x14ac:dyDescent="0.3">
      <c r="A16">
        <v>15</v>
      </c>
      <c r="B16" t="s">
        <v>1722</v>
      </c>
      <c r="C16" t="s">
        <v>1723</v>
      </c>
      <c r="D16" t="s">
        <v>1670</v>
      </c>
      <c r="E16" t="s">
        <v>1671</v>
      </c>
      <c r="F16">
        <v>60</v>
      </c>
      <c r="G16" t="s">
        <v>1724</v>
      </c>
      <c r="H16" t="s">
        <v>331</v>
      </c>
      <c r="I16" s="10">
        <v>40337</v>
      </c>
      <c r="J16">
        <v>57</v>
      </c>
      <c r="K16" t="s">
        <v>1721</v>
      </c>
      <c r="L16">
        <f>COUNTBLANK(Portfolio43[[#This Row],[ID]:[Product]])</f>
        <v>0</v>
      </c>
      <c r="N16" s="35" t="s">
        <v>6588</v>
      </c>
      <c r="O16" s="35"/>
      <c r="P16" s="35"/>
      <c r="Q16" s="35"/>
      <c r="R16" s="35"/>
      <c r="S16" s="35"/>
    </row>
    <row r="17" spans="1:19" x14ac:dyDescent="0.3">
      <c r="A17">
        <v>16</v>
      </c>
      <c r="B17" t="s">
        <v>1725</v>
      </c>
      <c r="C17" t="s">
        <v>1726</v>
      </c>
      <c r="D17" t="s">
        <v>1670</v>
      </c>
      <c r="E17" t="s">
        <v>1671</v>
      </c>
      <c r="F17">
        <v>30</v>
      </c>
      <c r="G17" t="s">
        <v>1727</v>
      </c>
      <c r="H17" t="s">
        <v>34</v>
      </c>
      <c r="I17" s="10">
        <v>40532</v>
      </c>
      <c r="J17">
        <v>59</v>
      </c>
      <c r="K17" t="s">
        <v>1007</v>
      </c>
      <c r="L17">
        <f>COUNTBLANK(Portfolio43[[#This Row],[ID]:[Product]])</f>
        <v>0</v>
      </c>
      <c r="N17" s="35"/>
      <c r="O17" s="35"/>
      <c r="P17" s="35"/>
      <c r="Q17" s="35"/>
      <c r="R17" s="35"/>
      <c r="S17" s="35"/>
    </row>
    <row r="18" spans="1:19" x14ac:dyDescent="0.3">
      <c r="A18">
        <v>17</v>
      </c>
      <c r="B18" t="s">
        <v>1728</v>
      </c>
      <c r="C18" t="s">
        <v>1729</v>
      </c>
      <c r="D18" t="s">
        <v>1683</v>
      </c>
      <c r="E18" t="s">
        <v>1671</v>
      </c>
      <c r="F18">
        <v>30</v>
      </c>
      <c r="G18" t="s">
        <v>1730</v>
      </c>
      <c r="H18" t="s">
        <v>1655</v>
      </c>
      <c r="I18" s="10">
        <v>40271</v>
      </c>
      <c r="J18">
        <v>84</v>
      </c>
      <c r="K18" t="s">
        <v>1700</v>
      </c>
      <c r="L18">
        <f>COUNTBLANK(Portfolio43[[#This Row],[ID]:[Product]])</f>
        <v>0</v>
      </c>
    </row>
    <row r="19" spans="1:19" ht="14.4" customHeight="1" x14ac:dyDescent="0.3">
      <c r="A19">
        <v>18</v>
      </c>
      <c r="B19" t="s">
        <v>1731</v>
      </c>
      <c r="C19" t="s">
        <v>1732</v>
      </c>
      <c r="D19" t="s">
        <v>1733</v>
      </c>
      <c r="E19" t="s">
        <v>1671</v>
      </c>
      <c r="F19">
        <v>30</v>
      </c>
      <c r="G19" t="s">
        <v>1734</v>
      </c>
      <c r="H19" t="s">
        <v>392</v>
      </c>
      <c r="I19" s="10">
        <v>40183</v>
      </c>
      <c r="J19">
        <v>39</v>
      </c>
      <c r="K19" t="s">
        <v>1721</v>
      </c>
      <c r="L19">
        <f>COUNTBLANK(Portfolio43[[#This Row],[ID]:[Product]])</f>
        <v>0</v>
      </c>
      <c r="N19" s="36" t="s">
        <v>6624</v>
      </c>
      <c r="O19" s="36"/>
      <c r="P19" s="36"/>
      <c r="Q19" s="36"/>
      <c r="R19" s="36"/>
      <c r="S19" s="36"/>
    </row>
    <row r="20" spans="1:19" x14ac:dyDescent="0.3">
      <c r="A20">
        <v>19</v>
      </c>
      <c r="B20" t="s">
        <v>1735</v>
      </c>
      <c r="C20" t="s">
        <v>1736</v>
      </c>
      <c r="D20" t="s">
        <v>1683</v>
      </c>
      <c r="E20" t="s">
        <v>1671</v>
      </c>
      <c r="F20">
        <v>90</v>
      </c>
      <c r="G20" t="s">
        <v>1737</v>
      </c>
      <c r="H20" t="s">
        <v>1418</v>
      </c>
      <c r="I20" s="10">
        <v>40381</v>
      </c>
      <c r="J20">
        <v>54</v>
      </c>
      <c r="K20" t="s">
        <v>1673</v>
      </c>
      <c r="L20">
        <f>COUNTBLANK(Portfolio43[[#This Row],[ID]:[Product]])</f>
        <v>0</v>
      </c>
    </row>
    <row r="21" spans="1:19" x14ac:dyDescent="0.3">
      <c r="A21">
        <v>20</v>
      </c>
      <c r="B21" t="s">
        <v>1738</v>
      </c>
      <c r="C21" t="s">
        <v>1739</v>
      </c>
      <c r="D21" t="s">
        <v>1670</v>
      </c>
      <c r="E21" t="s">
        <v>1671</v>
      </c>
      <c r="F21">
        <v>90</v>
      </c>
      <c r="G21" t="s">
        <v>1740</v>
      </c>
      <c r="H21" t="s">
        <v>1600</v>
      </c>
      <c r="I21" s="10">
        <v>40469</v>
      </c>
      <c r="J21">
        <v>33</v>
      </c>
      <c r="K21" t="s">
        <v>1696</v>
      </c>
      <c r="L21">
        <f>COUNTBLANK(Portfolio43[[#This Row],[ID]:[Product]])</f>
        <v>0</v>
      </c>
    </row>
    <row r="22" spans="1:19" x14ac:dyDescent="0.3">
      <c r="A22">
        <v>21</v>
      </c>
      <c r="B22" t="s">
        <v>1741</v>
      </c>
      <c r="C22" t="s">
        <v>1742</v>
      </c>
      <c r="D22" t="s">
        <v>1670</v>
      </c>
      <c r="E22" t="s">
        <v>1671</v>
      </c>
      <c r="F22">
        <v>60</v>
      </c>
      <c r="G22" t="s">
        <v>1743</v>
      </c>
      <c r="H22" t="s">
        <v>1656</v>
      </c>
      <c r="I22" s="10">
        <v>39587</v>
      </c>
      <c r="J22">
        <v>84</v>
      </c>
      <c r="K22" t="s">
        <v>1696</v>
      </c>
      <c r="L22">
        <f>COUNTBLANK(Portfolio43[[#This Row],[ID]:[Product]])</f>
        <v>0</v>
      </c>
    </row>
    <row r="23" spans="1:19" x14ac:dyDescent="0.3">
      <c r="A23">
        <v>22</v>
      </c>
      <c r="B23" t="s">
        <v>1744</v>
      </c>
      <c r="C23" t="s">
        <v>598</v>
      </c>
      <c r="D23" t="s">
        <v>1683</v>
      </c>
      <c r="E23" t="s">
        <v>1671</v>
      </c>
      <c r="F23">
        <v>30</v>
      </c>
      <c r="G23" t="s">
        <v>1745</v>
      </c>
      <c r="H23" t="s">
        <v>19</v>
      </c>
      <c r="I23" s="10">
        <v>39993</v>
      </c>
      <c r="J23">
        <v>94</v>
      </c>
      <c r="K23" t="s">
        <v>1700</v>
      </c>
      <c r="L23">
        <f>COUNTBLANK(Portfolio43[[#This Row],[ID]:[Product]])</f>
        <v>0</v>
      </c>
    </row>
    <row r="24" spans="1:19" x14ac:dyDescent="0.3">
      <c r="A24">
        <v>23</v>
      </c>
      <c r="B24" t="s">
        <v>1746</v>
      </c>
      <c r="C24" t="s">
        <v>1747</v>
      </c>
      <c r="D24" t="s">
        <v>1683</v>
      </c>
      <c r="E24" t="s">
        <v>1671</v>
      </c>
      <c r="F24">
        <v>90</v>
      </c>
      <c r="G24" t="s">
        <v>1748</v>
      </c>
      <c r="H24" t="s">
        <v>1657</v>
      </c>
      <c r="I24" s="10">
        <v>40470</v>
      </c>
      <c r="J24">
        <v>84</v>
      </c>
      <c r="K24" t="s">
        <v>1673</v>
      </c>
      <c r="L24">
        <f>COUNTBLANK(Portfolio43[[#This Row],[ID]:[Product]])</f>
        <v>0</v>
      </c>
    </row>
    <row r="25" spans="1:19" x14ac:dyDescent="0.3">
      <c r="A25">
        <v>24</v>
      </c>
      <c r="B25" t="s">
        <v>1749</v>
      </c>
      <c r="C25" t="s">
        <v>1750</v>
      </c>
      <c r="D25" t="s">
        <v>1683</v>
      </c>
      <c r="E25" t="s">
        <v>1671</v>
      </c>
      <c r="F25">
        <v>90</v>
      </c>
      <c r="G25" t="s">
        <v>1751</v>
      </c>
      <c r="H25" t="s">
        <v>21</v>
      </c>
      <c r="I25" s="10">
        <v>40052</v>
      </c>
      <c r="J25">
        <v>37</v>
      </c>
      <c r="K25" t="s">
        <v>1692</v>
      </c>
      <c r="L25">
        <f>COUNTBLANK(Portfolio43[[#This Row],[ID]:[Product]])</f>
        <v>0</v>
      </c>
    </row>
    <row r="26" spans="1:19" x14ac:dyDescent="0.3">
      <c r="A26">
        <v>25</v>
      </c>
      <c r="B26" t="s">
        <v>1752</v>
      </c>
      <c r="C26" t="s">
        <v>1753</v>
      </c>
      <c r="D26" t="s">
        <v>1683</v>
      </c>
      <c r="E26" t="s">
        <v>1671</v>
      </c>
      <c r="F26">
        <v>60</v>
      </c>
      <c r="G26" t="s">
        <v>1754</v>
      </c>
      <c r="H26" t="s">
        <v>550</v>
      </c>
      <c r="I26" s="10">
        <v>40006</v>
      </c>
      <c r="J26">
        <v>3</v>
      </c>
      <c r="K26" t="s">
        <v>1696</v>
      </c>
      <c r="L26">
        <f>COUNTBLANK(Portfolio43[[#This Row],[ID]:[Product]])</f>
        <v>0</v>
      </c>
    </row>
    <row r="27" spans="1:19" x14ac:dyDescent="0.3">
      <c r="A27">
        <v>26</v>
      </c>
      <c r="B27" t="s">
        <v>1755</v>
      </c>
      <c r="C27" t="s">
        <v>210</v>
      </c>
      <c r="D27" t="s">
        <v>1670</v>
      </c>
      <c r="E27" t="s">
        <v>1671</v>
      </c>
      <c r="F27">
        <v>30</v>
      </c>
      <c r="G27" t="s">
        <v>1756</v>
      </c>
      <c r="H27" t="s">
        <v>579</v>
      </c>
      <c r="I27" s="10">
        <v>39893</v>
      </c>
      <c r="J27">
        <v>34</v>
      </c>
      <c r="K27" t="s">
        <v>1700</v>
      </c>
      <c r="L27">
        <f>COUNTBLANK(Portfolio43[[#This Row],[ID]:[Product]])</f>
        <v>0</v>
      </c>
    </row>
    <row r="28" spans="1:19" x14ac:dyDescent="0.3">
      <c r="A28">
        <v>27</v>
      </c>
      <c r="B28" t="s">
        <v>1757</v>
      </c>
      <c r="C28" t="s">
        <v>1758</v>
      </c>
      <c r="D28" t="s">
        <v>1670</v>
      </c>
      <c r="E28" t="s">
        <v>1671</v>
      </c>
      <c r="F28">
        <v>30</v>
      </c>
      <c r="G28" t="s">
        <v>1759</v>
      </c>
      <c r="H28" t="s">
        <v>409</v>
      </c>
      <c r="I28" s="10">
        <v>40308</v>
      </c>
      <c r="J28">
        <v>78</v>
      </c>
      <c r="K28" t="s">
        <v>1692</v>
      </c>
      <c r="L28">
        <f>COUNTBLANK(Portfolio43[[#This Row],[ID]:[Product]])</f>
        <v>0</v>
      </c>
    </row>
    <row r="29" spans="1:19" x14ac:dyDescent="0.3">
      <c r="A29">
        <v>28</v>
      </c>
      <c r="B29" t="s">
        <v>1760</v>
      </c>
      <c r="C29" t="s">
        <v>1761</v>
      </c>
      <c r="D29" t="s">
        <v>1670</v>
      </c>
      <c r="E29" t="s">
        <v>1671</v>
      </c>
      <c r="F29">
        <v>90</v>
      </c>
      <c r="G29" t="s">
        <v>1762</v>
      </c>
      <c r="H29" t="s">
        <v>154</v>
      </c>
      <c r="I29" s="10">
        <v>39916</v>
      </c>
      <c r="J29">
        <v>46</v>
      </c>
      <c r="K29" t="s">
        <v>1692</v>
      </c>
      <c r="L29">
        <f>COUNTBLANK(Portfolio43[[#This Row],[ID]:[Product]])</f>
        <v>0</v>
      </c>
    </row>
    <row r="30" spans="1:19" x14ac:dyDescent="0.3">
      <c r="A30">
        <v>29</v>
      </c>
      <c r="B30" t="s">
        <v>1763</v>
      </c>
      <c r="C30" t="s">
        <v>1764</v>
      </c>
      <c r="D30" t="s">
        <v>1733</v>
      </c>
      <c r="E30" t="s">
        <v>1671</v>
      </c>
      <c r="F30">
        <v>90</v>
      </c>
      <c r="G30" t="s">
        <v>1765</v>
      </c>
      <c r="H30" t="s">
        <v>1608</v>
      </c>
      <c r="I30" s="10">
        <v>39906</v>
      </c>
      <c r="J30">
        <v>34</v>
      </c>
      <c r="K30" t="s">
        <v>1007</v>
      </c>
      <c r="L30">
        <f>COUNTBLANK(Portfolio43[[#This Row],[ID]:[Product]])</f>
        <v>0</v>
      </c>
    </row>
    <row r="31" spans="1:19" x14ac:dyDescent="0.3">
      <c r="A31">
        <v>30</v>
      </c>
      <c r="B31" t="s">
        <v>1766</v>
      </c>
      <c r="C31" t="s">
        <v>1767</v>
      </c>
      <c r="D31" t="s">
        <v>1670</v>
      </c>
      <c r="E31" t="s">
        <v>1671</v>
      </c>
      <c r="F31">
        <v>30</v>
      </c>
      <c r="G31" t="s">
        <v>1768</v>
      </c>
      <c r="H31" t="s">
        <v>557</v>
      </c>
      <c r="I31" s="10">
        <v>39670</v>
      </c>
      <c r="J31">
        <v>64</v>
      </c>
      <c r="K31" t="s">
        <v>1007</v>
      </c>
      <c r="L31">
        <f>COUNTBLANK(Portfolio43[[#This Row],[ID]:[Product]])</f>
        <v>0</v>
      </c>
    </row>
    <row r="32" spans="1:19" x14ac:dyDescent="0.3">
      <c r="A32">
        <v>31</v>
      </c>
      <c r="B32" t="s">
        <v>1769</v>
      </c>
      <c r="C32" t="s">
        <v>1770</v>
      </c>
      <c r="D32" t="s">
        <v>1683</v>
      </c>
      <c r="E32" t="s">
        <v>1671</v>
      </c>
      <c r="F32">
        <v>90</v>
      </c>
      <c r="G32" t="s">
        <v>1771</v>
      </c>
      <c r="H32" t="s">
        <v>620</v>
      </c>
      <c r="I32" s="10">
        <v>39552</v>
      </c>
      <c r="J32">
        <v>80</v>
      </c>
      <c r="K32" t="s">
        <v>1772</v>
      </c>
      <c r="L32">
        <f>COUNTBLANK(Portfolio43[[#This Row],[ID]:[Product]])</f>
        <v>0</v>
      </c>
    </row>
    <row r="33" spans="1:12" x14ac:dyDescent="0.3">
      <c r="A33">
        <v>32</v>
      </c>
      <c r="B33" t="s">
        <v>1773</v>
      </c>
      <c r="C33" t="s">
        <v>1774</v>
      </c>
      <c r="D33" t="s">
        <v>1683</v>
      </c>
      <c r="E33" t="s">
        <v>1671</v>
      </c>
      <c r="F33">
        <v>60</v>
      </c>
      <c r="G33" t="s">
        <v>1775</v>
      </c>
      <c r="H33" t="s">
        <v>1776</v>
      </c>
      <c r="I33" s="10">
        <v>40508</v>
      </c>
      <c r="J33">
        <v>88</v>
      </c>
      <c r="K33" t="s">
        <v>851</v>
      </c>
      <c r="L33">
        <f>COUNTBLANK(Portfolio43[[#This Row],[ID]:[Product]])</f>
        <v>0</v>
      </c>
    </row>
    <row r="34" spans="1:12" x14ac:dyDescent="0.3">
      <c r="A34">
        <v>33</v>
      </c>
      <c r="B34" t="s">
        <v>1777</v>
      </c>
      <c r="C34" t="s">
        <v>1778</v>
      </c>
      <c r="D34" t="s">
        <v>1683</v>
      </c>
      <c r="E34" t="s">
        <v>1671</v>
      </c>
      <c r="F34">
        <v>90</v>
      </c>
      <c r="G34" t="s">
        <v>1779</v>
      </c>
      <c r="H34" t="s">
        <v>1780</v>
      </c>
      <c r="I34" s="10">
        <v>39534</v>
      </c>
      <c r="J34">
        <v>60</v>
      </c>
      <c r="K34" t="s">
        <v>1007</v>
      </c>
      <c r="L34">
        <f>COUNTBLANK(Portfolio43[[#This Row],[ID]:[Product]])</f>
        <v>0</v>
      </c>
    </row>
    <row r="35" spans="1:12" x14ac:dyDescent="0.3">
      <c r="A35">
        <v>34</v>
      </c>
      <c r="B35" t="s">
        <v>1781</v>
      </c>
      <c r="C35" t="s">
        <v>36</v>
      </c>
      <c r="D35" t="s">
        <v>1670</v>
      </c>
      <c r="E35" t="s">
        <v>1671</v>
      </c>
      <c r="F35">
        <v>30</v>
      </c>
      <c r="G35" t="s">
        <v>1782</v>
      </c>
      <c r="H35" t="s">
        <v>1783</v>
      </c>
      <c r="I35" s="10">
        <v>39746</v>
      </c>
      <c r="J35">
        <v>22</v>
      </c>
      <c r="K35" t="s">
        <v>1700</v>
      </c>
      <c r="L35">
        <f>COUNTBLANK(Portfolio43[[#This Row],[ID]:[Product]])</f>
        <v>0</v>
      </c>
    </row>
    <row r="36" spans="1:12" x14ac:dyDescent="0.3">
      <c r="A36">
        <v>35</v>
      </c>
      <c r="B36" t="s">
        <v>1784</v>
      </c>
      <c r="C36" t="s">
        <v>1785</v>
      </c>
      <c r="D36" t="s">
        <v>1683</v>
      </c>
      <c r="E36" t="s">
        <v>1671</v>
      </c>
      <c r="F36">
        <v>60</v>
      </c>
      <c r="G36" t="s">
        <v>1786</v>
      </c>
      <c r="H36" t="s">
        <v>262</v>
      </c>
      <c r="I36" s="10">
        <v>39449</v>
      </c>
      <c r="J36">
        <v>99</v>
      </c>
      <c r="K36" t="s">
        <v>1673</v>
      </c>
      <c r="L36">
        <f>COUNTBLANK(Portfolio43[[#This Row],[ID]:[Product]])</f>
        <v>0</v>
      </c>
    </row>
    <row r="37" spans="1:12" x14ac:dyDescent="0.3">
      <c r="A37">
        <v>36</v>
      </c>
      <c r="B37" t="s">
        <v>1787</v>
      </c>
      <c r="C37" t="s">
        <v>1788</v>
      </c>
      <c r="D37" t="s">
        <v>1683</v>
      </c>
      <c r="E37" t="s">
        <v>1671</v>
      </c>
      <c r="F37">
        <v>30</v>
      </c>
      <c r="G37" t="s">
        <v>1789</v>
      </c>
      <c r="H37" t="s">
        <v>496</v>
      </c>
      <c r="I37" s="10">
        <v>40442</v>
      </c>
      <c r="J37">
        <v>94</v>
      </c>
      <c r="K37" t="s">
        <v>1673</v>
      </c>
      <c r="L37">
        <f>COUNTBLANK(Portfolio43[[#This Row],[ID]:[Product]])</f>
        <v>0</v>
      </c>
    </row>
    <row r="38" spans="1:12" x14ac:dyDescent="0.3">
      <c r="A38">
        <v>37</v>
      </c>
      <c r="B38" t="s">
        <v>1790</v>
      </c>
      <c r="C38" t="s">
        <v>1791</v>
      </c>
      <c r="D38" t="s">
        <v>1670</v>
      </c>
      <c r="E38" t="s">
        <v>1671</v>
      </c>
      <c r="F38">
        <v>90</v>
      </c>
      <c r="G38" t="s">
        <v>1792</v>
      </c>
      <c r="H38" t="s">
        <v>1399</v>
      </c>
      <c r="I38" s="10">
        <v>40452</v>
      </c>
      <c r="J38">
        <v>3</v>
      </c>
      <c r="K38" t="s">
        <v>851</v>
      </c>
      <c r="L38">
        <f>COUNTBLANK(Portfolio43[[#This Row],[ID]:[Product]])</f>
        <v>0</v>
      </c>
    </row>
    <row r="39" spans="1:12" x14ac:dyDescent="0.3">
      <c r="A39">
        <v>38</v>
      </c>
      <c r="B39" t="s">
        <v>1793</v>
      </c>
      <c r="C39" t="s">
        <v>1794</v>
      </c>
      <c r="D39" t="s">
        <v>1670</v>
      </c>
      <c r="E39" t="s">
        <v>1671</v>
      </c>
      <c r="F39">
        <v>60</v>
      </c>
      <c r="G39" t="s">
        <v>1795</v>
      </c>
      <c r="H39" t="s">
        <v>1796</v>
      </c>
      <c r="I39" s="10">
        <v>39530</v>
      </c>
      <c r="J39">
        <v>16</v>
      </c>
      <c r="K39" t="s">
        <v>1673</v>
      </c>
      <c r="L39">
        <f>COUNTBLANK(Portfolio43[[#This Row],[ID]:[Product]])</f>
        <v>0</v>
      </c>
    </row>
    <row r="40" spans="1:12" x14ac:dyDescent="0.3">
      <c r="A40">
        <v>39</v>
      </c>
      <c r="B40" t="s">
        <v>1797</v>
      </c>
      <c r="C40" t="s">
        <v>1798</v>
      </c>
      <c r="D40" t="s">
        <v>1670</v>
      </c>
      <c r="E40" t="s">
        <v>1671</v>
      </c>
      <c r="F40">
        <v>90</v>
      </c>
      <c r="G40" t="s">
        <v>1799</v>
      </c>
      <c r="H40" t="s">
        <v>1606</v>
      </c>
      <c r="I40" s="10">
        <v>40098</v>
      </c>
      <c r="J40">
        <v>57</v>
      </c>
      <c r="K40" t="s">
        <v>1721</v>
      </c>
      <c r="L40">
        <f>COUNTBLANK(Portfolio43[[#This Row],[ID]:[Product]])</f>
        <v>0</v>
      </c>
    </row>
    <row r="41" spans="1:12" x14ac:dyDescent="0.3">
      <c r="A41">
        <v>40</v>
      </c>
      <c r="B41" t="s">
        <v>1800</v>
      </c>
      <c r="C41" t="s">
        <v>1801</v>
      </c>
      <c r="D41" t="s">
        <v>1683</v>
      </c>
      <c r="E41" t="s">
        <v>1671</v>
      </c>
      <c r="F41">
        <v>30</v>
      </c>
      <c r="G41" t="s">
        <v>1802</v>
      </c>
      <c r="H41" t="s">
        <v>1803</v>
      </c>
      <c r="I41" s="10">
        <v>40337</v>
      </c>
      <c r="J41">
        <v>44</v>
      </c>
      <c r="K41" t="s">
        <v>1700</v>
      </c>
      <c r="L41">
        <f>COUNTBLANK(Portfolio43[[#This Row],[ID]:[Product]])</f>
        <v>0</v>
      </c>
    </row>
    <row r="42" spans="1:12" x14ac:dyDescent="0.3">
      <c r="A42">
        <v>41</v>
      </c>
      <c r="B42" t="s">
        <v>1804</v>
      </c>
      <c r="C42" t="s">
        <v>1805</v>
      </c>
      <c r="D42" t="s">
        <v>1683</v>
      </c>
      <c r="E42" t="s">
        <v>1671</v>
      </c>
      <c r="F42">
        <v>60</v>
      </c>
      <c r="G42" t="s">
        <v>1806</v>
      </c>
      <c r="H42" t="s">
        <v>1807</v>
      </c>
      <c r="I42" s="10">
        <v>39517</v>
      </c>
      <c r="J42">
        <v>73</v>
      </c>
      <c r="K42" t="s">
        <v>1692</v>
      </c>
      <c r="L42">
        <f>COUNTBLANK(Portfolio43[[#This Row],[ID]:[Product]])</f>
        <v>0</v>
      </c>
    </row>
    <row r="43" spans="1:12" x14ac:dyDescent="0.3">
      <c r="A43">
        <v>42</v>
      </c>
      <c r="B43" t="s">
        <v>1808</v>
      </c>
      <c r="C43" t="s">
        <v>1809</v>
      </c>
      <c r="D43" t="s">
        <v>1670</v>
      </c>
      <c r="E43" t="s">
        <v>1671</v>
      </c>
      <c r="F43">
        <v>30</v>
      </c>
      <c r="G43" t="s">
        <v>1810</v>
      </c>
      <c r="H43" t="s">
        <v>1163</v>
      </c>
      <c r="I43" s="10">
        <v>40165</v>
      </c>
      <c r="J43">
        <v>85</v>
      </c>
      <c r="K43" t="s">
        <v>1707</v>
      </c>
      <c r="L43">
        <f>COUNTBLANK(Portfolio43[[#This Row],[ID]:[Product]])</f>
        <v>0</v>
      </c>
    </row>
    <row r="44" spans="1:12" x14ac:dyDescent="0.3">
      <c r="A44">
        <v>43</v>
      </c>
      <c r="B44" t="s">
        <v>1811</v>
      </c>
      <c r="C44" t="s">
        <v>1812</v>
      </c>
      <c r="D44" t="s">
        <v>1670</v>
      </c>
      <c r="E44" t="s">
        <v>1671</v>
      </c>
      <c r="F44">
        <v>60</v>
      </c>
      <c r="G44" t="s">
        <v>1813</v>
      </c>
      <c r="H44" t="s">
        <v>544</v>
      </c>
      <c r="I44" s="10">
        <v>39905</v>
      </c>
      <c r="J44">
        <v>41</v>
      </c>
      <c r="K44" t="s">
        <v>1721</v>
      </c>
      <c r="L44">
        <f>COUNTBLANK(Portfolio43[[#This Row],[ID]:[Product]])</f>
        <v>0</v>
      </c>
    </row>
    <row r="45" spans="1:12" x14ac:dyDescent="0.3">
      <c r="A45">
        <v>44</v>
      </c>
      <c r="B45" t="s">
        <v>1814</v>
      </c>
      <c r="C45" t="s">
        <v>1815</v>
      </c>
      <c r="D45" t="s">
        <v>1670</v>
      </c>
      <c r="E45" t="s">
        <v>1671</v>
      </c>
      <c r="F45">
        <v>90</v>
      </c>
      <c r="G45" t="s">
        <v>1816</v>
      </c>
      <c r="H45" t="s">
        <v>1485</v>
      </c>
      <c r="I45" s="10">
        <v>40074</v>
      </c>
      <c r="J45">
        <v>19</v>
      </c>
      <c r="K45" t="s">
        <v>1677</v>
      </c>
      <c r="L45">
        <f>COUNTBLANK(Portfolio43[[#This Row],[ID]:[Product]])</f>
        <v>0</v>
      </c>
    </row>
    <row r="46" spans="1:12" x14ac:dyDescent="0.3">
      <c r="A46">
        <v>45</v>
      </c>
      <c r="B46" t="s">
        <v>1817</v>
      </c>
      <c r="C46" t="s">
        <v>1818</v>
      </c>
      <c r="D46" t="s">
        <v>1683</v>
      </c>
      <c r="E46" t="s">
        <v>1671</v>
      </c>
      <c r="F46">
        <v>30</v>
      </c>
      <c r="G46" t="s">
        <v>1819</v>
      </c>
      <c r="H46" t="s">
        <v>1820</v>
      </c>
      <c r="I46" s="10">
        <v>40382</v>
      </c>
      <c r="J46">
        <v>22</v>
      </c>
      <c r="K46" t="s">
        <v>1772</v>
      </c>
      <c r="L46">
        <f>COUNTBLANK(Portfolio43[[#This Row],[ID]:[Product]])</f>
        <v>0</v>
      </c>
    </row>
    <row r="47" spans="1:12" x14ac:dyDescent="0.3">
      <c r="A47">
        <v>46</v>
      </c>
      <c r="B47" t="s">
        <v>1821</v>
      </c>
      <c r="C47" t="s">
        <v>1822</v>
      </c>
      <c r="D47" t="s">
        <v>1670</v>
      </c>
      <c r="E47" t="s">
        <v>1671</v>
      </c>
      <c r="F47">
        <v>30</v>
      </c>
      <c r="G47" t="s">
        <v>1823</v>
      </c>
      <c r="H47" t="s">
        <v>800</v>
      </c>
      <c r="I47" s="10">
        <v>39587</v>
      </c>
      <c r="J47">
        <v>44</v>
      </c>
      <c r="K47" t="s">
        <v>1772</v>
      </c>
      <c r="L47">
        <f>COUNTBLANK(Portfolio43[[#This Row],[ID]:[Product]])</f>
        <v>0</v>
      </c>
    </row>
    <row r="48" spans="1:12" x14ac:dyDescent="0.3">
      <c r="A48">
        <v>47</v>
      </c>
      <c r="B48" t="s">
        <v>1824</v>
      </c>
      <c r="C48" t="s">
        <v>1825</v>
      </c>
      <c r="D48" t="s">
        <v>1683</v>
      </c>
      <c r="E48" t="s">
        <v>1671</v>
      </c>
      <c r="F48">
        <v>60</v>
      </c>
      <c r="G48" t="s">
        <v>1826</v>
      </c>
      <c r="H48" t="s">
        <v>1620</v>
      </c>
      <c r="I48" s="10">
        <v>40510</v>
      </c>
      <c r="J48">
        <v>52</v>
      </c>
      <c r="K48" t="s">
        <v>1677</v>
      </c>
      <c r="L48">
        <f>COUNTBLANK(Portfolio43[[#This Row],[ID]:[Product]])</f>
        <v>0</v>
      </c>
    </row>
    <row r="49" spans="1:12" x14ac:dyDescent="0.3">
      <c r="A49">
        <v>48</v>
      </c>
      <c r="B49" t="s">
        <v>1827</v>
      </c>
      <c r="C49" t="s">
        <v>1828</v>
      </c>
      <c r="D49" t="s">
        <v>1683</v>
      </c>
      <c r="E49" t="s">
        <v>1829</v>
      </c>
      <c r="F49">
        <v>30</v>
      </c>
      <c r="G49" t="s">
        <v>1830</v>
      </c>
      <c r="H49" t="s">
        <v>487</v>
      </c>
      <c r="I49" s="10">
        <v>40442</v>
      </c>
      <c r="J49">
        <v>54</v>
      </c>
      <c r="K49" t="s">
        <v>1007</v>
      </c>
      <c r="L49">
        <f>COUNTBLANK(Portfolio43[[#This Row],[ID]:[Product]])</f>
        <v>0</v>
      </c>
    </row>
    <row r="50" spans="1:12" x14ac:dyDescent="0.3">
      <c r="A50">
        <v>49</v>
      </c>
      <c r="B50" t="s">
        <v>1831</v>
      </c>
      <c r="C50" t="s">
        <v>1832</v>
      </c>
      <c r="D50" t="s">
        <v>1670</v>
      </c>
      <c r="E50" t="s">
        <v>1671</v>
      </c>
      <c r="F50">
        <v>60</v>
      </c>
      <c r="G50" t="s">
        <v>1833</v>
      </c>
      <c r="H50" t="s">
        <v>936</v>
      </c>
      <c r="I50" s="10">
        <v>39798</v>
      </c>
      <c r="J50">
        <v>86</v>
      </c>
      <c r="K50" t="s">
        <v>1707</v>
      </c>
      <c r="L50">
        <f>COUNTBLANK(Portfolio43[[#This Row],[ID]:[Product]])</f>
        <v>0</v>
      </c>
    </row>
    <row r="51" spans="1:12" x14ac:dyDescent="0.3">
      <c r="A51">
        <v>50</v>
      </c>
      <c r="B51" t="s">
        <v>1834</v>
      </c>
      <c r="C51" t="s">
        <v>1835</v>
      </c>
      <c r="D51" t="s">
        <v>1683</v>
      </c>
      <c r="E51" t="s">
        <v>1671</v>
      </c>
      <c r="F51">
        <v>60</v>
      </c>
      <c r="G51" t="s">
        <v>1836</v>
      </c>
      <c r="H51" t="s">
        <v>1656</v>
      </c>
      <c r="I51" s="10">
        <v>39656</v>
      </c>
      <c r="J51">
        <v>34</v>
      </c>
      <c r="K51" t="s">
        <v>851</v>
      </c>
      <c r="L51">
        <f>COUNTBLANK(Portfolio43[[#This Row],[ID]:[Product]])</f>
        <v>0</v>
      </c>
    </row>
    <row r="52" spans="1:12" x14ac:dyDescent="0.3">
      <c r="A52">
        <v>51</v>
      </c>
      <c r="B52" t="s">
        <v>1837</v>
      </c>
      <c r="C52" t="s">
        <v>1838</v>
      </c>
      <c r="D52" t="s">
        <v>1670</v>
      </c>
      <c r="E52" t="s">
        <v>1671</v>
      </c>
      <c r="F52">
        <v>60</v>
      </c>
      <c r="G52" t="s">
        <v>1839</v>
      </c>
      <c r="H52" t="s">
        <v>1840</v>
      </c>
      <c r="I52" s="10">
        <v>39668</v>
      </c>
      <c r="J52">
        <v>54</v>
      </c>
      <c r="K52" t="s">
        <v>1007</v>
      </c>
      <c r="L52">
        <f>COUNTBLANK(Portfolio43[[#This Row],[ID]:[Product]])</f>
        <v>0</v>
      </c>
    </row>
    <row r="53" spans="1:12" x14ac:dyDescent="0.3">
      <c r="A53">
        <v>52</v>
      </c>
      <c r="B53" t="s">
        <v>1841</v>
      </c>
      <c r="C53" t="s">
        <v>1838</v>
      </c>
      <c r="D53" t="s">
        <v>1670</v>
      </c>
      <c r="E53" t="s">
        <v>1671</v>
      </c>
      <c r="F53">
        <v>60</v>
      </c>
      <c r="G53" t="s">
        <v>1842</v>
      </c>
      <c r="H53" t="s">
        <v>404</v>
      </c>
      <c r="I53" s="10">
        <v>40399</v>
      </c>
      <c r="J53">
        <v>84</v>
      </c>
      <c r="K53" t="s">
        <v>1007</v>
      </c>
      <c r="L53">
        <f>COUNTBLANK(Portfolio43[[#This Row],[ID]:[Product]])</f>
        <v>0</v>
      </c>
    </row>
    <row r="54" spans="1:12" x14ac:dyDescent="0.3">
      <c r="A54">
        <v>53</v>
      </c>
      <c r="B54" t="s">
        <v>1843</v>
      </c>
      <c r="C54" t="s">
        <v>1844</v>
      </c>
      <c r="D54" t="s">
        <v>1683</v>
      </c>
      <c r="E54" t="s">
        <v>1671</v>
      </c>
      <c r="F54">
        <v>30</v>
      </c>
      <c r="G54" t="s">
        <v>1845</v>
      </c>
      <c r="H54" t="s">
        <v>137</v>
      </c>
      <c r="I54" s="10">
        <v>40221</v>
      </c>
      <c r="J54">
        <v>46</v>
      </c>
      <c r="K54" t="s">
        <v>1677</v>
      </c>
      <c r="L54">
        <f>COUNTBLANK(Portfolio43[[#This Row],[ID]:[Product]])</f>
        <v>0</v>
      </c>
    </row>
    <row r="55" spans="1:12" x14ac:dyDescent="0.3">
      <c r="A55">
        <v>54</v>
      </c>
      <c r="B55" t="s">
        <v>1846</v>
      </c>
      <c r="C55" t="s">
        <v>1847</v>
      </c>
      <c r="D55" t="s">
        <v>1683</v>
      </c>
      <c r="E55" t="s">
        <v>1671</v>
      </c>
      <c r="F55">
        <v>30</v>
      </c>
      <c r="G55" t="s">
        <v>1848</v>
      </c>
      <c r="H55" t="s">
        <v>314</v>
      </c>
      <c r="I55" s="10">
        <v>40126</v>
      </c>
      <c r="J55">
        <v>72</v>
      </c>
      <c r="K55" t="s">
        <v>1721</v>
      </c>
      <c r="L55">
        <f>COUNTBLANK(Portfolio43[[#This Row],[ID]:[Product]])</f>
        <v>0</v>
      </c>
    </row>
    <row r="56" spans="1:12" x14ac:dyDescent="0.3">
      <c r="A56">
        <v>55</v>
      </c>
      <c r="B56" t="s">
        <v>1849</v>
      </c>
      <c r="C56" t="s">
        <v>1850</v>
      </c>
      <c r="D56" t="s">
        <v>1683</v>
      </c>
      <c r="E56" t="s">
        <v>1671</v>
      </c>
      <c r="F56">
        <v>60</v>
      </c>
      <c r="G56" t="s">
        <v>1851</v>
      </c>
      <c r="H56" t="s">
        <v>1656</v>
      </c>
      <c r="I56" s="10">
        <v>39465</v>
      </c>
      <c r="J56">
        <v>27</v>
      </c>
      <c r="K56" t="s">
        <v>1721</v>
      </c>
      <c r="L56">
        <f>COUNTBLANK(Portfolio43[[#This Row],[ID]:[Product]])</f>
        <v>0</v>
      </c>
    </row>
    <row r="57" spans="1:12" x14ac:dyDescent="0.3">
      <c r="A57">
        <v>56</v>
      </c>
      <c r="B57" t="s">
        <v>1852</v>
      </c>
      <c r="C57" t="s">
        <v>1853</v>
      </c>
      <c r="D57" t="s">
        <v>1670</v>
      </c>
      <c r="E57" t="s">
        <v>1671</v>
      </c>
      <c r="F57">
        <v>90</v>
      </c>
      <c r="G57" t="s">
        <v>1854</v>
      </c>
      <c r="H57" t="s">
        <v>612</v>
      </c>
      <c r="I57" s="10">
        <v>39809</v>
      </c>
      <c r="J57">
        <v>97</v>
      </c>
      <c r="K57" t="s">
        <v>1696</v>
      </c>
      <c r="L57">
        <f>COUNTBLANK(Portfolio43[[#This Row],[ID]:[Product]])</f>
        <v>0</v>
      </c>
    </row>
    <row r="58" spans="1:12" x14ac:dyDescent="0.3">
      <c r="A58">
        <v>57</v>
      </c>
      <c r="B58" t="s">
        <v>1855</v>
      </c>
      <c r="C58" t="s">
        <v>1856</v>
      </c>
      <c r="D58" t="s">
        <v>1670</v>
      </c>
      <c r="E58" t="s">
        <v>1671</v>
      </c>
      <c r="F58">
        <v>30</v>
      </c>
      <c r="G58" t="s">
        <v>1857</v>
      </c>
      <c r="H58" t="s">
        <v>247</v>
      </c>
      <c r="I58" s="10">
        <v>40492</v>
      </c>
      <c r="J58">
        <v>68</v>
      </c>
      <c r="K58" t="s">
        <v>1677</v>
      </c>
      <c r="L58">
        <f>COUNTBLANK(Portfolio43[[#This Row],[ID]:[Product]])</f>
        <v>0</v>
      </c>
    </row>
    <row r="59" spans="1:12" x14ac:dyDescent="0.3">
      <c r="A59">
        <v>58</v>
      </c>
      <c r="B59" t="s">
        <v>1858</v>
      </c>
      <c r="C59" t="s">
        <v>1835</v>
      </c>
      <c r="D59" t="s">
        <v>1683</v>
      </c>
      <c r="E59" t="s">
        <v>1671</v>
      </c>
      <c r="F59">
        <v>90</v>
      </c>
      <c r="G59" t="s">
        <v>1859</v>
      </c>
      <c r="H59" t="s">
        <v>758</v>
      </c>
      <c r="I59" s="10">
        <v>40288</v>
      </c>
      <c r="J59">
        <v>2</v>
      </c>
      <c r="K59" t="s">
        <v>1707</v>
      </c>
      <c r="L59">
        <f>COUNTBLANK(Portfolio43[[#This Row],[ID]:[Product]])</f>
        <v>0</v>
      </c>
    </row>
    <row r="60" spans="1:12" x14ac:dyDescent="0.3">
      <c r="A60">
        <v>59</v>
      </c>
      <c r="B60" t="s">
        <v>1860</v>
      </c>
      <c r="C60" t="s">
        <v>1861</v>
      </c>
      <c r="D60" t="s">
        <v>1670</v>
      </c>
      <c r="E60" t="s">
        <v>1671</v>
      </c>
      <c r="F60">
        <v>90</v>
      </c>
      <c r="G60" t="s">
        <v>1862</v>
      </c>
      <c r="H60" t="s">
        <v>1863</v>
      </c>
      <c r="I60" s="10">
        <v>40292</v>
      </c>
      <c r="J60">
        <v>13</v>
      </c>
      <c r="K60" t="s">
        <v>851</v>
      </c>
      <c r="L60">
        <f>COUNTBLANK(Portfolio43[[#This Row],[ID]:[Product]])</f>
        <v>0</v>
      </c>
    </row>
    <row r="61" spans="1:12" x14ac:dyDescent="0.3">
      <c r="A61">
        <v>60</v>
      </c>
      <c r="B61" t="s">
        <v>1741</v>
      </c>
      <c r="C61" t="s">
        <v>1864</v>
      </c>
      <c r="D61" t="s">
        <v>1683</v>
      </c>
      <c r="E61" t="s">
        <v>1671</v>
      </c>
      <c r="F61">
        <v>30</v>
      </c>
      <c r="G61" t="s">
        <v>1865</v>
      </c>
      <c r="H61" t="s">
        <v>1623</v>
      </c>
      <c r="I61" s="10">
        <v>39993</v>
      </c>
      <c r="J61">
        <v>82</v>
      </c>
      <c r="K61" t="s">
        <v>1700</v>
      </c>
      <c r="L61">
        <f>COUNTBLANK(Portfolio43[[#This Row],[ID]:[Product]])</f>
        <v>0</v>
      </c>
    </row>
    <row r="62" spans="1:12" x14ac:dyDescent="0.3">
      <c r="A62">
        <v>61</v>
      </c>
      <c r="B62" t="s">
        <v>1866</v>
      </c>
      <c r="C62" t="s">
        <v>1867</v>
      </c>
      <c r="D62" t="s">
        <v>1683</v>
      </c>
      <c r="E62" t="s">
        <v>1671</v>
      </c>
      <c r="F62">
        <v>60</v>
      </c>
      <c r="G62" t="s">
        <v>1868</v>
      </c>
      <c r="H62" t="s">
        <v>705</v>
      </c>
      <c r="I62" s="10">
        <v>39674</v>
      </c>
      <c r="J62">
        <v>58</v>
      </c>
      <c r="K62" t="s">
        <v>1700</v>
      </c>
      <c r="L62">
        <f>COUNTBLANK(Portfolio43[[#This Row],[ID]:[Product]])</f>
        <v>0</v>
      </c>
    </row>
    <row r="63" spans="1:12" x14ac:dyDescent="0.3">
      <c r="A63">
        <v>62</v>
      </c>
      <c r="B63" t="s">
        <v>1869</v>
      </c>
      <c r="C63" t="s">
        <v>1870</v>
      </c>
      <c r="D63" t="s">
        <v>1683</v>
      </c>
      <c r="E63" t="s">
        <v>1671</v>
      </c>
      <c r="F63">
        <v>30</v>
      </c>
      <c r="G63" t="s">
        <v>1871</v>
      </c>
      <c r="H63" t="s">
        <v>1325</v>
      </c>
      <c r="I63" s="10">
        <v>39518</v>
      </c>
      <c r="J63">
        <v>45</v>
      </c>
      <c r="K63" t="s">
        <v>851</v>
      </c>
      <c r="L63">
        <f>COUNTBLANK(Portfolio43[[#This Row],[ID]:[Product]])</f>
        <v>0</v>
      </c>
    </row>
    <row r="64" spans="1:12" x14ac:dyDescent="0.3">
      <c r="A64">
        <v>63</v>
      </c>
      <c r="B64" t="s">
        <v>1872</v>
      </c>
      <c r="C64" t="s">
        <v>1873</v>
      </c>
      <c r="D64" t="s">
        <v>1683</v>
      </c>
      <c r="E64" t="s">
        <v>1671</v>
      </c>
      <c r="F64">
        <v>30</v>
      </c>
      <c r="G64" t="s">
        <v>1874</v>
      </c>
      <c r="H64" t="s">
        <v>439</v>
      </c>
      <c r="I64" s="10">
        <v>40298</v>
      </c>
      <c r="J64">
        <v>68</v>
      </c>
      <c r="K64" t="s">
        <v>1700</v>
      </c>
      <c r="L64">
        <f>COUNTBLANK(Portfolio43[[#This Row],[ID]:[Product]])</f>
        <v>0</v>
      </c>
    </row>
    <row r="65" spans="1:12" x14ac:dyDescent="0.3">
      <c r="A65">
        <v>64</v>
      </c>
      <c r="B65" t="s">
        <v>1875</v>
      </c>
      <c r="C65" t="s">
        <v>1876</v>
      </c>
      <c r="D65" t="s">
        <v>1733</v>
      </c>
      <c r="E65" t="s">
        <v>1671</v>
      </c>
      <c r="F65">
        <v>30</v>
      </c>
      <c r="G65" t="s">
        <v>1877</v>
      </c>
      <c r="H65" t="s">
        <v>1878</v>
      </c>
      <c r="I65" s="10">
        <v>39890</v>
      </c>
      <c r="J65">
        <v>77</v>
      </c>
      <c r="K65" t="s">
        <v>1673</v>
      </c>
      <c r="L65">
        <f>COUNTBLANK(Portfolio43[[#This Row],[ID]:[Product]])</f>
        <v>0</v>
      </c>
    </row>
    <row r="66" spans="1:12" x14ac:dyDescent="0.3">
      <c r="A66">
        <v>65</v>
      </c>
      <c r="B66" t="s">
        <v>1879</v>
      </c>
      <c r="C66" t="s">
        <v>1880</v>
      </c>
      <c r="D66" t="s">
        <v>1670</v>
      </c>
      <c r="E66" t="s">
        <v>1671</v>
      </c>
      <c r="F66">
        <v>60</v>
      </c>
      <c r="G66" t="s">
        <v>1881</v>
      </c>
      <c r="H66" t="s">
        <v>553</v>
      </c>
      <c r="I66" s="10">
        <v>39796</v>
      </c>
      <c r="J66">
        <v>11</v>
      </c>
      <c r="K66" t="s">
        <v>1721</v>
      </c>
      <c r="L66">
        <f>COUNTBLANK(Portfolio43[[#This Row],[ID]:[Product]])</f>
        <v>0</v>
      </c>
    </row>
    <row r="67" spans="1:12" x14ac:dyDescent="0.3">
      <c r="A67">
        <v>66</v>
      </c>
      <c r="B67" t="s">
        <v>1882</v>
      </c>
      <c r="C67" t="s">
        <v>1883</v>
      </c>
      <c r="D67" t="s">
        <v>1670</v>
      </c>
      <c r="E67" t="s">
        <v>1671</v>
      </c>
      <c r="F67">
        <v>30</v>
      </c>
      <c r="G67" t="s">
        <v>1884</v>
      </c>
      <c r="H67" t="s">
        <v>82</v>
      </c>
      <c r="I67" s="10">
        <v>40018</v>
      </c>
      <c r="J67">
        <v>48</v>
      </c>
      <c r="K67" t="s">
        <v>1696</v>
      </c>
      <c r="L67">
        <f>COUNTBLANK(Portfolio43[[#This Row],[ID]:[Product]])</f>
        <v>0</v>
      </c>
    </row>
    <row r="68" spans="1:12" x14ac:dyDescent="0.3">
      <c r="A68">
        <v>67</v>
      </c>
      <c r="B68" t="s">
        <v>1885</v>
      </c>
      <c r="C68" t="s">
        <v>1886</v>
      </c>
      <c r="D68" t="s">
        <v>1670</v>
      </c>
      <c r="E68" t="s">
        <v>1671</v>
      </c>
      <c r="F68">
        <v>30</v>
      </c>
      <c r="G68" t="s">
        <v>1887</v>
      </c>
      <c r="H68" t="s">
        <v>99</v>
      </c>
      <c r="I68" s="10">
        <v>40318</v>
      </c>
      <c r="J68">
        <v>16</v>
      </c>
      <c r="K68" t="s">
        <v>1007</v>
      </c>
      <c r="L68">
        <f>COUNTBLANK(Portfolio43[[#This Row],[ID]:[Product]])</f>
        <v>0</v>
      </c>
    </row>
    <row r="69" spans="1:12" x14ac:dyDescent="0.3">
      <c r="A69">
        <v>68</v>
      </c>
      <c r="B69" t="s">
        <v>1888</v>
      </c>
      <c r="C69" t="s">
        <v>1889</v>
      </c>
      <c r="D69" t="s">
        <v>1683</v>
      </c>
      <c r="E69" t="s">
        <v>1671</v>
      </c>
      <c r="F69">
        <v>30</v>
      </c>
      <c r="G69" t="s">
        <v>1890</v>
      </c>
      <c r="H69" t="s">
        <v>526</v>
      </c>
      <c r="I69" s="10">
        <v>39895</v>
      </c>
      <c r="J69">
        <v>27</v>
      </c>
      <c r="K69" t="s">
        <v>1677</v>
      </c>
      <c r="L69">
        <f>COUNTBLANK(Portfolio43[[#This Row],[ID]:[Product]])</f>
        <v>0</v>
      </c>
    </row>
    <row r="70" spans="1:12" x14ac:dyDescent="0.3">
      <c r="A70">
        <v>69</v>
      </c>
      <c r="B70" t="s">
        <v>1891</v>
      </c>
      <c r="C70" t="s">
        <v>1764</v>
      </c>
      <c r="D70" t="s">
        <v>1670</v>
      </c>
      <c r="E70" t="s">
        <v>1671</v>
      </c>
      <c r="F70">
        <v>60</v>
      </c>
      <c r="G70" t="s">
        <v>1892</v>
      </c>
      <c r="H70" t="s">
        <v>10</v>
      </c>
      <c r="I70" s="10">
        <v>39817</v>
      </c>
      <c r="J70">
        <v>62</v>
      </c>
      <c r="K70" t="s">
        <v>1673</v>
      </c>
      <c r="L70">
        <f>COUNTBLANK(Portfolio43[[#This Row],[ID]:[Product]])</f>
        <v>0</v>
      </c>
    </row>
    <row r="71" spans="1:12" x14ac:dyDescent="0.3">
      <c r="A71">
        <v>70</v>
      </c>
      <c r="B71" t="s">
        <v>1893</v>
      </c>
      <c r="C71" t="s">
        <v>1894</v>
      </c>
      <c r="D71" t="s">
        <v>1670</v>
      </c>
      <c r="E71" t="s">
        <v>1671</v>
      </c>
      <c r="F71">
        <v>60</v>
      </c>
      <c r="G71" t="s">
        <v>1895</v>
      </c>
      <c r="H71" t="s">
        <v>226</v>
      </c>
      <c r="I71" s="10">
        <v>39692</v>
      </c>
      <c r="J71">
        <v>35</v>
      </c>
      <c r="K71" t="s">
        <v>1696</v>
      </c>
      <c r="L71">
        <f>COUNTBLANK(Portfolio43[[#This Row],[ID]:[Product]])</f>
        <v>0</v>
      </c>
    </row>
    <row r="72" spans="1:12" x14ac:dyDescent="0.3">
      <c r="A72">
        <v>71</v>
      </c>
      <c r="B72" t="s">
        <v>1896</v>
      </c>
      <c r="C72" t="s">
        <v>1897</v>
      </c>
      <c r="D72" t="s">
        <v>1670</v>
      </c>
      <c r="E72" t="s">
        <v>1671</v>
      </c>
      <c r="F72">
        <v>30</v>
      </c>
      <c r="G72" t="s">
        <v>1898</v>
      </c>
      <c r="H72" t="s">
        <v>153</v>
      </c>
      <c r="I72" s="10">
        <v>40042</v>
      </c>
      <c r="J72">
        <v>89</v>
      </c>
      <c r="K72" t="s">
        <v>1692</v>
      </c>
      <c r="L72">
        <f>COUNTBLANK(Portfolio43[[#This Row],[ID]:[Product]])</f>
        <v>0</v>
      </c>
    </row>
    <row r="73" spans="1:12" x14ac:dyDescent="0.3">
      <c r="A73">
        <v>72</v>
      </c>
      <c r="B73" t="s">
        <v>1899</v>
      </c>
      <c r="C73" t="s">
        <v>1900</v>
      </c>
      <c r="D73" t="s">
        <v>1683</v>
      </c>
      <c r="E73" t="s">
        <v>1671</v>
      </c>
      <c r="F73">
        <v>30</v>
      </c>
      <c r="G73" t="s">
        <v>1901</v>
      </c>
      <c r="H73" t="s">
        <v>1435</v>
      </c>
      <c r="I73" s="10">
        <v>40216</v>
      </c>
      <c r="J73">
        <v>22</v>
      </c>
      <c r="K73" t="s">
        <v>1721</v>
      </c>
      <c r="L73">
        <f>COUNTBLANK(Portfolio43[[#This Row],[ID]:[Product]])</f>
        <v>0</v>
      </c>
    </row>
    <row r="74" spans="1:12" x14ac:dyDescent="0.3">
      <c r="A74">
        <v>73</v>
      </c>
      <c r="B74" t="s">
        <v>1902</v>
      </c>
      <c r="C74" t="s">
        <v>1903</v>
      </c>
      <c r="D74" t="s">
        <v>1683</v>
      </c>
      <c r="E74" t="s">
        <v>1671</v>
      </c>
      <c r="F74">
        <v>60</v>
      </c>
      <c r="G74" t="s">
        <v>1904</v>
      </c>
      <c r="H74" t="s">
        <v>786</v>
      </c>
      <c r="I74" s="10">
        <v>39470</v>
      </c>
      <c r="J74">
        <v>34</v>
      </c>
      <c r="K74" t="s">
        <v>1673</v>
      </c>
      <c r="L74">
        <f>COUNTBLANK(Portfolio43[[#This Row],[ID]:[Product]])</f>
        <v>0</v>
      </c>
    </row>
    <row r="75" spans="1:12" x14ac:dyDescent="0.3">
      <c r="A75">
        <v>74</v>
      </c>
      <c r="B75" t="s">
        <v>1905</v>
      </c>
      <c r="C75" t="s">
        <v>1906</v>
      </c>
      <c r="D75" t="s">
        <v>1670</v>
      </c>
      <c r="E75" t="s">
        <v>1671</v>
      </c>
      <c r="F75">
        <v>30</v>
      </c>
      <c r="G75" t="s">
        <v>1907</v>
      </c>
      <c r="H75" t="s">
        <v>715</v>
      </c>
      <c r="I75" s="10">
        <v>40365</v>
      </c>
      <c r="J75">
        <v>56</v>
      </c>
      <c r="K75" t="s">
        <v>1692</v>
      </c>
      <c r="L75">
        <f>COUNTBLANK(Portfolio43[[#This Row],[ID]:[Product]])</f>
        <v>0</v>
      </c>
    </row>
    <row r="76" spans="1:12" x14ac:dyDescent="0.3">
      <c r="A76">
        <v>75</v>
      </c>
      <c r="B76" t="s">
        <v>1908</v>
      </c>
      <c r="C76" t="s">
        <v>1909</v>
      </c>
      <c r="D76" t="s">
        <v>1670</v>
      </c>
      <c r="E76" t="s">
        <v>1671</v>
      </c>
      <c r="F76">
        <v>60</v>
      </c>
      <c r="G76" t="s">
        <v>1910</v>
      </c>
      <c r="H76" t="s">
        <v>757</v>
      </c>
      <c r="I76" s="10">
        <v>39656</v>
      </c>
      <c r="J76">
        <v>88</v>
      </c>
      <c r="K76" t="s">
        <v>1007</v>
      </c>
      <c r="L76">
        <f>COUNTBLANK(Portfolio43[[#This Row],[ID]:[Product]])</f>
        <v>0</v>
      </c>
    </row>
    <row r="77" spans="1:12" x14ac:dyDescent="0.3">
      <c r="A77">
        <v>76</v>
      </c>
      <c r="B77" t="s">
        <v>1911</v>
      </c>
      <c r="C77" t="s">
        <v>1912</v>
      </c>
      <c r="D77" t="s">
        <v>1670</v>
      </c>
      <c r="E77" t="s">
        <v>1671</v>
      </c>
      <c r="F77">
        <v>60</v>
      </c>
      <c r="G77" t="s">
        <v>1913</v>
      </c>
      <c r="H77" t="s">
        <v>1045</v>
      </c>
      <c r="I77" s="10">
        <v>40324</v>
      </c>
      <c r="J77">
        <v>58</v>
      </c>
      <c r="K77" t="s">
        <v>1692</v>
      </c>
      <c r="L77">
        <f>COUNTBLANK(Portfolio43[[#This Row],[ID]:[Product]])</f>
        <v>0</v>
      </c>
    </row>
    <row r="78" spans="1:12" x14ac:dyDescent="0.3">
      <c r="A78">
        <v>77</v>
      </c>
      <c r="B78" t="s">
        <v>1914</v>
      </c>
      <c r="C78" t="s">
        <v>1915</v>
      </c>
      <c r="D78" t="s">
        <v>1683</v>
      </c>
      <c r="E78" t="s">
        <v>1671</v>
      </c>
      <c r="F78">
        <v>30</v>
      </c>
      <c r="G78" t="s">
        <v>1916</v>
      </c>
      <c r="H78" t="s">
        <v>585</v>
      </c>
      <c r="I78" s="10">
        <v>39805</v>
      </c>
      <c r="J78">
        <v>89</v>
      </c>
      <c r="K78" t="s">
        <v>1700</v>
      </c>
      <c r="L78">
        <f>COUNTBLANK(Portfolio43[[#This Row],[ID]:[Product]])</f>
        <v>0</v>
      </c>
    </row>
    <row r="79" spans="1:12" x14ac:dyDescent="0.3">
      <c r="A79">
        <v>78</v>
      </c>
      <c r="B79" t="s">
        <v>1917</v>
      </c>
      <c r="C79" t="s">
        <v>1918</v>
      </c>
      <c r="D79" t="s">
        <v>1733</v>
      </c>
      <c r="E79" t="s">
        <v>1671</v>
      </c>
      <c r="F79">
        <v>30</v>
      </c>
      <c r="G79" t="s">
        <v>1919</v>
      </c>
      <c r="H79" t="s">
        <v>143</v>
      </c>
      <c r="I79" s="10">
        <v>39565</v>
      </c>
      <c r="J79">
        <v>39</v>
      </c>
      <c r="K79" t="s">
        <v>851</v>
      </c>
      <c r="L79">
        <f>COUNTBLANK(Portfolio43[[#This Row],[ID]:[Product]])</f>
        <v>0</v>
      </c>
    </row>
    <row r="80" spans="1:12" x14ac:dyDescent="0.3">
      <c r="A80">
        <v>79</v>
      </c>
      <c r="B80" t="s">
        <v>1920</v>
      </c>
      <c r="C80" t="s">
        <v>1921</v>
      </c>
      <c r="D80" t="s">
        <v>1670</v>
      </c>
      <c r="E80" t="s">
        <v>1671</v>
      </c>
      <c r="F80">
        <v>90</v>
      </c>
      <c r="G80" t="s">
        <v>1922</v>
      </c>
      <c r="H80" t="s">
        <v>99</v>
      </c>
      <c r="I80" s="10">
        <v>40389</v>
      </c>
      <c r="J80">
        <v>27</v>
      </c>
      <c r="K80" t="s">
        <v>1707</v>
      </c>
      <c r="L80">
        <f>COUNTBLANK(Portfolio43[[#This Row],[ID]:[Product]])</f>
        <v>0</v>
      </c>
    </row>
    <row r="81" spans="1:12" x14ac:dyDescent="0.3">
      <c r="A81">
        <v>80</v>
      </c>
      <c r="B81" t="s">
        <v>1923</v>
      </c>
      <c r="C81" t="s">
        <v>1924</v>
      </c>
      <c r="D81" t="s">
        <v>1683</v>
      </c>
      <c r="E81" t="s">
        <v>1671</v>
      </c>
      <c r="F81">
        <v>30</v>
      </c>
      <c r="G81" t="s">
        <v>1925</v>
      </c>
      <c r="H81" t="s">
        <v>1486</v>
      </c>
      <c r="I81" s="10">
        <v>39501</v>
      </c>
      <c r="J81">
        <v>81</v>
      </c>
      <c r="K81" t="s">
        <v>1673</v>
      </c>
      <c r="L81">
        <f>COUNTBLANK(Portfolio43[[#This Row],[ID]:[Product]])</f>
        <v>0</v>
      </c>
    </row>
    <row r="82" spans="1:12" x14ac:dyDescent="0.3">
      <c r="A82">
        <v>81</v>
      </c>
      <c r="B82" t="s">
        <v>1926</v>
      </c>
      <c r="C82" t="s">
        <v>1927</v>
      </c>
      <c r="D82" t="s">
        <v>1683</v>
      </c>
      <c r="E82" t="s">
        <v>1671</v>
      </c>
      <c r="F82">
        <v>60</v>
      </c>
      <c r="G82" t="s">
        <v>1928</v>
      </c>
      <c r="H82" t="s">
        <v>1516</v>
      </c>
      <c r="I82" s="10">
        <v>40452</v>
      </c>
      <c r="J82">
        <v>80</v>
      </c>
      <c r="K82" t="s">
        <v>1707</v>
      </c>
      <c r="L82">
        <f>COUNTBLANK(Portfolio43[[#This Row],[ID]:[Product]])</f>
        <v>0</v>
      </c>
    </row>
    <row r="83" spans="1:12" x14ac:dyDescent="0.3">
      <c r="A83">
        <v>82</v>
      </c>
      <c r="B83" t="s">
        <v>1929</v>
      </c>
      <c r="C83" t="s">
        <v>1669</v>
      </c>
      <c r="D83" t="s">
        <v>1670</v>
      </c>
      <c r="E83" t="s">
        <v>1671</v>
      </c>
      <c r="F83">
        <v>30</v>
      </c>
      <c r="G83" t="s">
        <v>1930</v>
      </c>
      <c r="H83" t="s">
        <v>1807</v>
      </c>
      <c r="I83" s="10">
        <v>39837</v>
      </c>
      <c r="J83">
        <v>36</v>
      </c>
      <c r="K83" t="s">
        <v>1721</v>
      </c>
      <c r="L83">
        <f>COUNTBLANK(Portfolio43[[#This Row],[ID]:[Product]])</f>
        <v>0</v>
      </c>
    </row>
    <row r="84" spans="1:12" x14ac:dyDescent="0.3">
      <c r="A84">
        <v>83</v>
      </c>
      <c r="B84" t="s">
        <v>1931</v>
      </c>
      <c r="C84" t="s">
        <v>1932</v>
      </c>
      <c r="D84" t="s">
        <v>1670</v>
      </c>
      <c r="E84" t="s">
        <v>1671</v>
      </c>
      <c r="F84">
        <v>90</v>
      </c>
      <c r="G84" t="s">
        <v>1933</v>
      </c>
      <c r="H84" t="s">
        <v>1652</v>
      </c>
      <c r="I84" s="10">
        <v>39585</v>
      </c>
      <c r="J84">
        <v>81</v>
      </c>
      <c r="K84" t="s">
        <v>1673</v>
      </c>
      <c r="L84">
        <f>COUNTBLANK(Portfolio43[[#This Row],[ID]:[Product]])</f>
        <v>0</v>
      </c>
    </row>
    <row r="85" spans="1:12" x14ac:dyDescent="0.3">
      <c r="A85">
        <v>84</v>
      </c>
      <c r="B85" t="s">
        <v>1934</v>
      </c>
      <c r="C85" t="s">
        <v>1935</v>
      </c>
      <c r="D85" t="s">
        <v>1733</v>
      </c>
      <c r="E85" t="s">
        <v>1936</v>
      </c>
      <c r="F85">
        <v>90</v>
      </c>
      <c r="G85" t="s">
        <v>1937</v>
      </c>
      <c r="H85" t="s">
        <v>1938</v>
      </c>
      <c r="I85" s="10">
        <v>39581</v>
      </c>
      <c r="J85">
        <v>41</v>
      </c>
      <c r="K85" t="s">
        <v>851</v>
      </c>
      <c r="L85">
        <f>COUNTBLANK(Portfolio43[[#This Row],[ID]:[Product]])</f>
        <v>0</v>
      </c>
    </row>
    <row r="86" spans="1:12" x14ac:dyDescent="0.3">
      <c r="A86">
        <v>85</v>
      </c>
      <c r="B86" t="s">
        <v>1939</v>
      </c>
      <c r="C86" t="s">
        <v>1940</v>
      </c>
      <c r="D86" t="s">
        <v>1670</v>
      </c>
      <c r="E86" t="s">
        <v>1671</v>
      </c>
      <c r="F86">
        <v>90</v>
      </c>
      <c r="G86" t="s">
        <v>1941</v>
      </c>
      <c r="H86" t="s">
        <v>1500</v>
      </c>
      <c r="I86" s="10">
        <v>40166</v>
      </c>
      <c r="J86">
        <v>96</v>
      </c>
      <c r="K86" t="s">
        <v>1673</v>
      </c>
      <c r="L86">
        <f>COUNTBLANK(Portfolio43[[#This Row],[ID]:[Product]])</f>
        <v>0</v>
      </c>
    </row>
    <row r="87" spans="1:12" x14ac:dyDescent="0.3">
      <c r="A87">
        <v>86</v>
      </c>
      <c r="B87" t="s">
        <v>1942</v>
      </c>
      <c r="C87" t="s">
        <v>1723</v>
      </c>
      <c r="D87" t="s">
        <v>1683</v>
      </c>
      <c r="E87" t="s">
        <v>1671</v>
      </c>
      <c r="F87">
        <v>90</v>
      </c>
      <c r="G87" t="s">
        <v>1943</v>
      </c>
      <c r="H87" t="s">
        <v>736</v>
      </c>
      <c r="I87" s="10">
        <v>40522</v>
      </c>
      <c r="J87">
        <v>77</v>
      </c>
      <c r="K87" t="s">
        <v>1707</v>
      </c>
      <c r="L87">
        <f>COUNTBLANK(Portfolio43[[#This Row],[ID]:[Product]])</f>
        <v>0</v>
      </c>
    </row>
    <row r="88" spans="1:12" x14ac:dyDescent="0.3">
      <c r="A88">
        <v>87</v>
      </c>
      <c r="B88" t="s">
        <v>1944</v>
      </c>
      <c r="C88" t="s">
        <v>1945</v>
      </c>
      <c r="D88" t="s">
        <v>1946</v>
      </c>
      <c r="E88" t="s">
        <v>1671</v>
      </c>
      <c r="F88">
        <v>60</v>
      </c>
      <c r="G88" t="s">
        <v>1947</v>
      </c>
      <c r="H88" t="s">
        <v>78</v>
      </c>
      <c r="I88" s="10">
        <v>40015</v>
      </c>
      <c r="J88">
        <v>43</v>
      </c>
      <c r="K88" t="s">
        <v>1692</v>
      </c>
      <c r="L88">
        <f>COUNTBLANK(Portfolio43[[#This Row],[ID]:[Product]])</f>
        <v>0</v>
      </c>
    </row>
    <row r="89" spans="1:12" x14ac:dyDescent="0.3">
      <c r="A89">
        <v>88</v>
      </c>
      <c r="B89" t="s">
        <v>1948</v>
      </c>
      <c r="C89" t="s">
        <v>1949</v>
      </c>
      <c r="D89" t="s">
        <v>1683</v>
      </c>
      <c r="E89" t="s">
        <v>1671</v>
      </c>
      <c r="F89">
        <v>30</v>
      </c>
      <c r="G89" t="s">
        <v>1950</v>
      </c>
      <c r="H89" t="s">
        <v>1336</v>
      </c>
      <c r="I89" s="10">
        <v>40017</v>
      </c>
      <c r="J89">
        <v>36</v>
      </c>
      <c r="K89" t="s">
        <v>1696</v>
      </c>
      <c r="L89">
        <f>COUNTBLANK(Portfolio43[[#This Row],[ID]:[Product]])</f>
        <v>0</v>
      </c>
    </row>
    <row r="90" spans="1:12" x14ac:dyDescent="0.3">
      <c r="A90">
        <v>89</v>
      </c>
      <c r="B90" t="s">
        <v>1951</v>
      </c>
      <c r="C90" t="s">
        <v>1952</v>
      </c>
      <c r="D90" t="s">
        <v>1683</v>
      </c>
      <c r="E90" t="s">
        <v>1671</v>
      </c>
      <c r="F90">
        <v>60</v>
      </c>
      <c r="G90" t="s">
        <v>1953</v>
      </c>
      <c r="H90" t="s">
        <v>1336</v>
      </c>
      <c r="I90" s="10">
        <v>39569</v>
      </c>
      <c r="J90">
        <v>19</v>
      </c>
      <c r="K90" t="s">
        <v>1707</v>
      </c>
      <c r="L90">
        <f>COUNTBLANK(Portfolio43[[#This Row],[ID]:[Product]])</f>
        <v>0</v>
      </c>
    </row>
    <row r="91" spans="1:12" x14ac:dyDescent="0.3">
      <c r="A91">
        <v>90</v>
      </c>
      <c r="B91" t="s">
        <v>1954</v>
      </c>
      <c r="C91" t="s">
        <v>1955</v>
      </c>
      <c r="D91" t="s">
        <v>1683</v>
      </c>
      <c r="E91" t="s">
        <v>1671</v>
      </c>
      <c r="F91">
        <v>90</v>
      </c>
      <c r="G91" t="s">
        <v>1956</v>
      </c>
      <c r="H91" t="s">
        <v>1957</v>
      </c>
      <c r="I91" s="10">
        <v>40500</v>
      </c>
      <c r="J91">
        <v>20</v>
      </c>
      <c r="K91" t="s">
        <v>1692</v>
      </c>
      <c r="L91">
        <f>COUNTBLANK(Portfolio43[[#This Row],[ID]:[Product]])</f>
        <v>0</v>
      </c>
    </row>
    <row r="92" spans="1:12" x14ac:dyDescent="0.3">
      <c r="A92">
        <v>91</v>
      </c>
      <c r="B92" t="s">
        <v>1958</v>
      </c>
      <c r="C92" t="s">
        <v>1959</v>
      </c>
      <c r="D92" t="s">
        <v>1683</v>
      </c>
      <c r="E92" t="s">
        <v>1671</v>
      </c>
      <c r="F92">
        <v>60</v>
      </c>
      <c r="G92" t="s">
        <v>1960</v>
      </c>
      <c r="H92" t="s">
        <v>592</v>
      </c>
      <c r="I92" s="10">
        <v>39468</v>
      </c>
      <c r="J92">
        <v>67</v>
      </c>
      <c r="K92" t="s">
        <v>1772</v>
      </c>
      <c r="L92">
        <f>COUNTBLANK(Portfolio43[[#This Row],[ID]:[Product]])</f>
        <v>0</v>
      </c>
    </row>
    <row r="93" spans="1:12" x14ac:dyDescent="0.3">
      <c r="A93">
        <v>92</v>
      </c>
      <c r="B93" t="s">
        <v>1961</v>
      </c>
      <c r="C93" t="s">
        <v>1962</v>
      </c>
      <c r="D93" t="s">
        <v>1683</v>
      </c>
      <c r="E93" t="s">
        <v>1671</v>
      </c>
      <c r="F93">
        <v>60</v>
      </c>
      <c r="G93" t="s">
        <v>1963</v>
      </c>
      <c r="H93" t="s">
        <v>1964</v>
      </c>
      <c r="I93" s="10">
        <v>39527</v>
      </c>
      <c r="J93">
        <v>67</v>
      </c>
      <c r="K93" t="s">
        <v>1707</v>
      </c>
      <c r="L93">
        <f>COUNTBLANK(Portfolio43[[#This Row],[ID]:[Product]])</f>
        <v>0</v>
      </c>
    </row>
    <row r="94" spans="1:12" x14ac:dyDescent="0.3">
      <c r="A94">
        <v>93</v>
      </c>
      <c r="B94" t="s">
        <v>1965</v>
      </c>
      <c r="C94" t="s">
        <v>1788</v>
      </c>
      <c r="D94" t="s">
        <v>1670</v>
      </c>
      <c r="E94" t="s">
        <v>1671</v>
      </c>
      <c r="F94">
        <v>60</v>
      </c>
      <c r="G94" t="s">
        <v>1966</v>
      </c>
      <c r="H94" t="s">
        <v>651</v>
      </c>
      <c r="I94" s="10">
        <v>39508</v>
      </c>
      <c r="J94">
        <v>64</v>
      </c>
      <c r="K94" t="s">
        <v>1700</v>
      </c>
      <c r="L94">
        <f>COUNTBLANK(Portfolio43[[#This Row],[ID]:[Product]])</f>
        <v>0</v>
      </c>
    </row>
    <row r="95" spans="1:12" x14ac:dyDescent="0.3">
      <c r="A95">
        <v>94</v>
      </c>
      <c r="B95" t="s">
        <v>1967</v>
      </c>
      <c r="C95" t="s">
        <v>1968</v>
      </c>
      <c r="D95" t="s">
        <v>1683</v>
      </c>
      <c r="E95" t="s">
        <v>1671</v>
      </c>
      <c r="F95">
        <v>60</v>
      </c>
      <c r="G95" t="s">
        <v>1969</v>
      </c>
      <c r="H95" t="s">
        <v>6</v>
      </c>
      <c r="I95" s="10">
        <v>39833</v>
      </c>
      <c r="J95">
        <v>97</v>
      </c>
      <c r="K95" t="s">
        <v>1677</v>
      </c>
      <c r="L95">
        <f>COUNTBLANK(Portfolio43[[#This Row],[ID]:[Product]])</f>
        <v>0</v>
      </c>
    </row>
    <row r="96" spans="1:12" x14ac:dyDescent="0.3">
      <c r="A96">
        <v>95</v>
      </c>
      <c r="B96" t="s">
        <v>1970</v>
      </c>
      <c r="C96" t="s">
        <v>1971</v>
      </c>
      <c r="E96" t="s">
        <v>1671</v>
      </c>
      <c r="F96">
        <v>90</v>
      </c>
      <c r="G96" t="s">
        <v>1972</v>
      </c>
      <c r="H96" t="s">
        <v>703</v>
      </c>
      <c r="I96" s="10">
        <v>40064</v>
      </c>
      <c r="J96">
        <v>24</v>
      </c>
      <c r="K96" t="s">
        <v>1007</v>
      </c>
      <c r="L96">
        <f>COUNTBLANK(Portfolio43[[#This Row],[ID]:[Product]])</f>
        <v>1</v>
      </c>
    </row>
    <row r="97" spans="1:12" x14ac:dyDescent="0.3">
      <c r="A97">
        <v>96</v>
      </c>
      <c r="B97" t="s">
        <v>1973</v>
      </c>
      <c r="C97" t="s">
        <v>1974</v>
      </c>
      <c r="D97" t="s">
        <v>1733</v>
      </c>
      <c r="E97" t="s">
        <v>1671</v>
      </c>
      <c r="F97">
        <v>60</v>
      </c>
      <c r="G97" t="s">
        <v>1975</v>
      </c>
      <c r="H97" t="s">
        <v>512</v>
      </c>
      <c r="I97" s="10">
        <v>39927</v>
      </c>
      <c r="J97">
        <v>87</v>
      </c>
      <c r="K97" t="s">
        <v>1707</v>
      </c>
      <c r="L97">
        <f>COUNTBLANK(Portfolio43[[#This Row],[ID]:[Product]])</f>
        <v>0</v>
      </c>
    </row>
    <row r="98" spans="1:12" x14ac:dyDescent="0.3">
      <c r="A98">
        <v>97</v>
      </c>
      <c r="B98" t="s">
        <v>1976</v>
      </c>
      <c r="C98" t="s">
        <v>1977</v>
      </c>
      <c r="D98" t="s">
        <v>1670</v>
      </c>
      <c r="E98" t="s">
        <v>1671</v>
      </c>
      <c r="F98">
        <v>30</v>
      </c>
      <c r="G98" t="s">
        <v>1978</v>
      </c>
      <c r="H98" t="s">
        <v>270</v>
      </c>
      <c r="I98" s="10">
        <v>40500</v>
      </c>
      <c r="J98">
        <v>41</v>
      </c>
      <c r="K98" t="s">
        <v>1707</v>
      </c>
      <c r="L98">
        <f>COUNTBLANK(Portfolio43[[#This Row],[ID]:[Product]])</f>
        <v>0</v>
      </c>
    </row>
    <row r="99" spans="1:12" x14ac:dyDescent="0.3">
      <c r="A99">
        <v>98</v>
      </c>
      <c r="B99" t="s">
        <v>1979</v>
      </c>
      <c r="C99" t="s">
        <v>1980</v>
      </c>
      <c r="D99" t="s">
        <v>1683</v>
      </c>
      <c r="E99" t="s">
        <v>1671</v>
      </c>
      <c r="F99">
        <v>90</v>
      </c>
      <c r="G99" t="s">
        <v>1981</v>
      </c>
      <c r="H99" t="s">
        <v>1982</v>
      </c>
      <c r="I99" s="10">
        <v>40312</v>
      </c>
      <c r="J99">
        <v>68</v>
      </c>
      <c r="K99" t="s">
        <v>1007</v>
      </c>
      <c r="L99">
        <f>COUNTBLANK(Portfolio43[[#This Row],[ID]:[Product]])</f>
        <v>0</v>
      </c>
    </row>
    <row r="100" spans="1:12" x14ac:dyDescent="0.3">
      <c r="A100">
        <v>99</v>
      </c>
      <c r="B100" t="s">
        <v>1983</v>
      </c>
      <c r="C100" t="s">
        <v>1984</v>
      </c>
      <c r="D100" t="s">
        <v>1670</v>
      </c>
      <c r="E100" t="s">
        <v>1671</v>
      </c>
      <c r="F100">
        <v>30</v>
      </c>
      <c r="G100" t="s">
        <v>1985</v>
      </c>
      <c r="H100" t="s">
        <v>1642</v>
      </c>
      <c r="I100" s="10">
        <v>40037</v>
      </c>
      <c r="J100">
        <v>47</v>
      </c>
      <c r="K100" t="s">
        <v>851</v>
      </c>
      <c r="L100">
        <f>COUNTBLANK(Portfolio43[[#This Row],[ID]:[Product]])</f>
        <v>0</v>
      </c>
    </row>
    <row r="101" spans="1:12" x14ac:dyDescent="0.3">
      <c r="A101">
        <v>100</v>
      </c>
      <c r="B101" t="s">
        <v>1986</v>
      </c>
      <c r="C101" t="s">
        <v>1987</v>
      </c>
      <c r="D101" t="s">
        <v>1683</v>
      </c>
      <c r="E101" t="s">
        <v>1671</v>
      </c>
      <c r="F101">
        <v>90</v>
      </c>
      <c r="G101" t="s">
        <v>1988</v>
      </c>
      <c r="H101" t="s">
        <v>214</v>
      </c>
      <c r="I101" s="10">
        <v>40107</v>
      </c>
      <c r="J101">
        <v>51</v>
      </c>
      <c r="K101" t="s">
        <v>1700</v>
      </c>
      <c r="L101">
        <f>COUNTBLANK(Portfolio43[[#This Row],[ID]:[Product]])</f>
        <v>0</v>
      </c>
    </row>
    <row r="102" spans="1:12" x14ac:dyDescent="0.3">
      <c r="A102">
        <v>101</v>
      </c>
      <c r="B102" t="s">
        <v>1989</v>
      </c>
      <c r="C102" t="s">
        <v>1990</v>
      </c>
      <c r="D102" t="s">
        <v>1670</v>
      </c>
      <c r="E102" t="s">
        <v>1671</v>
      </c>
      <c r="F102">
        <v>60</v>
      </c>
      <c r="G102" t="s">
        <v>1991</v>
      </c>
      <c r="H102" t="s">
        <v>831</v>
      </c>
      <c r="I102" s="10">
        <v>40000</v>
      </c>
      <c r="J102">
        <v>97</v>
      </c>
      <c r="K102" t="s">
        <v>851</v>
      </c>
      <c r="L102">
        <f>COUNTBLANK(Portfolio43[[#This Row],[ID]:[Product]])</f>
        <v>0</v>
      </c>
    </row>
    <row r="103" spans="1:12" x14ac:dyDescent="0.3">
      <c r="A103">
        <v>102</v>
      </c>
      <c r="B103" t="s">
        <v>1992</v>
      </c>
      <c r="C103" t="s">
        <v>1993</v>
      </c>
      <c r="D103" t="s">
        <v>1683</v>
      </c>
      <c r="E103" t="s">
        <v>1671</v>
      </c>
      <c r="F103">
        <v>90</v>
      </c>
      <c r="G103" t="s">
        <v>1994</v>
      </c>
      <c r="H103" t="s">
        <v>103</v>
      </c>
      <c r="I103" s="10">
        <v>40526</v>
      </c>
      <c r="J103">
        <v>70</v>
      </c>
      <c r="K103" t="s">
        <v>1696</v>
      </c>
      <c r="L103">
        <f>COUNTBLANK(Portfolio43[[#This Row],[ID]:[Product]])</f>
        <v>0</v>
      </c>
    </row>
    <row r="104" spans="1:12" x14ac:dyDescent="0.3">
      <c r="A104">
        <v>103</v>
      </c>
      <c r="B104" t="s">
        <v>1995</v>
      </c>
      <c r="C104" t="s">
        <v>1996</v>
      </c>
      <c r="D104" t="s">
        <v>1670</v>
      </c>
      <c r="E104" t="s">
        <v>1671</v>
      </c>
      <c r="F104">
        <v>90</v>
      </c>
      <c r="G104" t="s">
        <v>1997</v>
      </c>
      <c r="H104" t="s">
        <v>539</v>
      </c>
      <c r="I104" s="10">
        <v>39760</v>
      </c>
      <c r="J104">
        <v>83</v>
      </c>
      <c r="K104" t="s">
        <v>1007</v>
      </c>
      <c r="L104">
        <f>COUNTBLANK(Portfolio43[[#This Row],[ID]:[Product]])</f>
        <v>0</v>
      </c>
    </row>
    <row r="105" spans="1:12" x14ac:dyDescent="0.3">
      <c r="A105">
        <v>104</v>
      </c>
      <c r="B105" t="s">
        <v>1998</v>
      </c>
      <c r="C105" t="s">
        <v>1909</v>
      </c>
      <c r="D105" t="s">
        <v>1683</v>
      </c>
      <c r="E105" t="s">
        <v>1671</v>
      </c>
      <c r="F105">
        <v>60</v>
      </c>
      <c r="G105" t="s">
        <v>1999</v>
      </c>
      <c r="H105" t="s">
        <v>1634</v>
      </c>
      <c r="I105" s="10">
        <v>39862</v>
      </c>
      <c r="J105">
        <v>63</v>
      </c>
      <c r="K105" t="s">
        <v>1707</v>
      </c>
      <c r="L105">
        <f>COUNTBLANK(Portfolio43[[#This Row],[ID]:[Product]])</f>
        <v>0</v>
      </c>
    </row>
    <row r="106" spans="1:12" x14ac:dyDescent="0.3">
      <c r="A106">
        <v>105</v>
      </c>
      <c r="B106" t="s">
        <v>2000</v>
      </c>
      <c r="C106" t="s">
        <v>2001</v>
      </c>
      <c r="D106" t="s">
        <v>1670</v>
      </c>
      <c r="E106" t="s">
        <v>1671</v>
      </c>
      <c r="F106">
        <v>60</v>
      </c>
      <c r="G106" t="s">
        <v>2002</v>
      </c>
      <c r="H106" t="s">
        <v>2003</v>
      </c>
      <c r="I106" s="10">
        <v>39523</v>
      </c>
      <c r="J106">
        <v>67</v>
      </c>
      <c r="K106" t="s">
        <v>1696</v>
      </c>
      <c r="L106">
        <f>COUNTBLANK(Portfolio43[[#This Row],[ID]:[Product]])</f>
        <v>0</v>
      </c>
    </row>
    <row r="107" spans="1:12" x14ac:dyDescent="0.3">
      <c r="A107">
        <v>106</v>
      </c>
      <c r="B107" t="s">
        <v>2004</v>
      </c>
      <c r="C107" t="s">
        <v>2005</v>
      </c>
      <c r="D107" t="s">
        <v>1683</v>
      </c>
      <c r="E107" t="s">
        <v>1671</v>
      </c>
      <c r="F107">
        <v>90</v>
      </c>
      <c r="G107" t="s">
        <v>2006</v>
      </c>
      <c r="H107" t="s">
        <v>688</v>
      </c>
      <c r="I107" s="10">
        <v>39698</v>
      </c>
      <c r="J107">
        <v>65</v>
      </c>
      <c r="K107" t="s">
        <v>1707</v>
      </c>
      <c r="L107">
        <f>COUNTBLANK(Portfolio43[[#This Row],[ID]:[Product]])</f>
        <v>0</v>
      </c>
    </row>
    <row r="108" spans="1:12" x14ac:dyDescent="0.3">
      <c r="A108">
        <v>107</v>
      </c>
      <c r="B108" t="s">
        <v>2007</v>
      </c>
      <c r="C108" t="s">
        <v>2008</v>
      </c>
      <c r="D108" t="s">
        <v>1670</v>
      </c>
      <c r="E108" t="s">
        <v>1671</v>
      </c>
      <c r="F108">
        <v>30</v>
      </c>
      <c r="G108" t="s">
        <v>2009</v>
      </c>
      <c r="H108" t="s">
        <v>2010</v>
      </c>
      <c r="I108" s="10">
        <v>40106</v>
      </c>
      <c r="J108">
        <v>45</v>
      </c>
      <c r="K108" t="s">
        <v>1007</v>
      </c>
      <c r="L108">
        <f>COUNTBLANK(Portfolio43[[#This Row],[ID]:[Product]])</f>
        <v>0</v>
      </c>
    </row>
    <row r="109" spans="1:12" x14ac:dyDescent="0.3">
      <c r="A109">
        <v>108</v>
      </c>
      <c r="B109" t="s">
        <v>2011</v>
      </c>
      <c r="C109" t="s">
        <v>1718</v>
      </c>
      <c r="D109" t="s">
        <v>1683</v>
      </c>
      <c r="E109" t="s">
        <v>1671</v>
      </c>
      <c r="F109">
        <v>90</v>
      </c>
      <c r="G109" t="s">
        <v>2012</v>
      </c>
      <c r="H109" t="s">
        <v>2013</v>
      </c>
      <c r="I109" s="10">
        <v>40443</v>
      </c>
      <c r="J109">
        <v>33</v>
      </c>
      <c r="K109" t="s">
        <v>1721</v>
      </c>
      <c r="L109">
        <f>COUNTBLANK(Portfolio43[[#This Row],[ID]:[Product]])</f>
        <v>0</v>
      </c>
    </row>
    <row r="110" spans="1:12" x14ac:dyDescent="0.3">
      <c r="A110">
        <v>109</v>
      </c>
      <c r="B110" t="s">
        <v>2014</v>
      </c>
      <c r="C110" t="s">
        <v>2015</v>
      </c>
      <c r="D110" t="s">
        <v>1670</v>
      </c>
      <c r="E110" t="s">
        <v>1671</v>
      </c>
      <c r="F110">
        <v>30</v>
      </c>
      <c r="G110" t="s">
        <v>2016</v>
      </c>
      <c r="H110" t="s">
        <v>2017</v>
      </c>
      <c r="I110" s="10">
        <v>39705</v>
      </c>
      <c r="J110">
        <v>28</v>
      </c>
      <c r="K110" t="s">
        <v>1007</v>
      </c>
      <c r="L110">
        <f>COUNTBLANK(Portfolio43[[#This Row],[ID]:[Product]])</f>
        <v>0</v>
      </c>
    </row>
    <row r="111" spans="1:12" x14ac:dyDescent="0.3">
      <c r="A111">
        <v>110</v>
      </c>
      <c r="B111" t="s">
        <v>2018</v>
      </c>
      <c r="C111" t="s">
        <v>2019</v>
      </c>
      <c r="D111" t="s">
        <v>1683</v>
      </c>
      <c r="E111" t="s">
        <v>1671</v>
      </c>
      <c r="F111">
        <v>60</v>
      </c>
      <c r="G111" t="s">
        <v>2020</v>
      </c>
      <c r="H111" t="s">
        <v>1609</v>
      </c>
      <c r="I111" s="10">
        <v>40423</v>
      </c>
      <c r="J111">
        <v>92</v>
      </c>
      <c r="K111" t="s">
        <v>1673</v>
      </c>
      <c r="L111">
        <f>COUNTBLANK(Portfolio43[[#This Row],[ID]:[Product]])</f>
        <v>0</v>
      </c>
    </row>
    <row r="112" spans="1:12" x14ac:dyDescent="0.3">
      <c r="A112">
        <v>111</v>
      </c>
      <c r="B112" t="s">
        <v>2021</v>
      </c>
      <c r="C112" t="s">
        <v>2022</v>
      </c>
      <c r="D112" t="s">
        <v>1683</v>
      </c>
      <c r="E112" t="s">
        <v>1671</v>
      </c>
      <c r="F112">
        <v>60</v>
      </c>
      <c r="G112" t="s">
        <v>2023</v>
      </c>
      <c r="H112" t="s">
        <v>1451</v>
      </c>
      <c r="I112" s="10">
        <v>39700</v>
      </c>
      <c r="J112">
        <v>57</v>
      </c>
      <c r="K112" t="s">
        <v>1007</v>
      </c>
      <c r="L112">
        <f>COUNTBLANK(Portfolio43[[#This Row],[ID]:[Product]])</f>
        <v>0</v>
      </c>
    </row>
    <row r="113" spans="1:12" x14ac:dyDescent="0.3">
      <c r="A113">
        <v>112</v>
      </c>
      <c r="B113" t="s">
        <v>2024</v>
      </c>
      <c r="C113" t="s">
        <v>2025</v>
      </c>
      <c r="D113" t="s">
        <v>1670</v>
      </c>
      <c r="E113" t="s">
        <v>1671</v>
      </c>
      <c r="F113">
        <v>60</v>
      </c>
      <c r="G113" t="s">
        <v>2026</v>
      </c>
      <c r="H113" t="s">
        <v>61</v>
      </c>
      <c r="I113" s="10">
        <v>39627</v>
      </c>
      <c r="J113">
        <v>17</v>
      </c>
      <c r="K113" t="s">
        <v>1772</v>
      </c>
      <c r="L113">
        <f>COUNTBLANK(Portfolio43[[#This Row],[ID]:[Product]])</f>
        <v>0</v>
      </c>
    </row>
    <row r="114" spans="1:12" x14ac:dyDescent="0.3">
      <c r="A114">
        <v>113</v>
      </c>
      <c r="B114" t="s">
        <v>2027</v>
      </c>
      <c r="C114" t="s">
        <v>567</v>
      </c>
      <c r="D114" t="s">
        <v>1683</v>
      </c>
      <c r="E114" t="s">
        <v>1671</v>
      </c>
      <c r="F114">
        <v>30</v>
      </c>
      <c r="G114" t="s">
        <v>2028</v>
      </c>
      <c r="H114" t="s">
        <v>143</v>
      </c>
      <c r="I114" s="10">
        <v>39767</v>
      </c>
      <c r="J114">
        <v>41</v>
      </c>
      <c r="K114" t="s">
        <v>1707</v>
      </c>
      <c r="L114">
        <f>COUNTBLANK(Portfolio43[[#This Row],[ID]:[Product]])</f>
        <v>0</v>
      </c>
    </row>
    <row r="115" spans="1:12" x14ac:dyDescent="0.3">
      <c r="A115">
        <v>114</v>
      </c>
      <c r="B115" t="s">
        <v>2029</v>
      </c>
      <c r="C115" t="s">
        <v>2030</v>
      </c>
      <c r="D115" t="s">
        <v>1733</v>
      </c>
      <c r="E115" t="s">
        <v>1671</v>
      </c>
      <c r="F115">
        <v>90</v>
      </c>
      <c r="G115" t="s">
        <v>2031</v>
      </c>
      <c r="H115" t="s">
        <v>801</v>
      </c>
      <c r="I115" s="10">
        <v>40451</v>
      </c>
      <c r="J115">
        <v>19</v>
      </c>
      <c r="K115" t="s">
        <v>1721</v>
      </c>
      <c r="L115">
        <f>COUNTBLANK(Portfolio43[[#This Row],[ID]:[Product]])</f>
        <v>0</v>
      </c>
    </row>
    <row r="116" spans="1:12" x14ac:dyDescent="0.3">
      <c r="A116">
        <v>115</v>
      </c>
      <c r="B116" t="s">
        <v>2032</v>
      </c>
      <c r="C116" t="s">
        <v>2033</v>
      </c>
      <c r="D116" t="s">
        <v>1670</v>
      </c>
      <c r="E116" t="s">
        <v>1671</v>
      </c>
      <c r="F116">
        <v>60</v>
      </c>
      <c r="G116" t="s">
        <v>2034</v>
      </c>
      <c r="H116" t="s">
        <v>2035</v>
      </c>
      <c r="I116" s="10">
        <v>39859</v>
      </c>
      <c r="J116">
        <v>11</v>
      </c>
      <c r="K116" t="s">
        <v>1673</v>
      </c>
      <c r="L116">
        <f>COUNTBLANK(Portfolio43[[#This Row],[ID]:[Product]])</f>
        <v>0</v>
      </c>
    </row>
    <row r="117" spans="1:12" x14ac:dyDescent="0.3">
      <c r="A117">
        <v>116</v>
      </c>
      <c r="B117" t="s">
        <v>2036</v>
      </c>
      <c r="C117" t="s">
        <v>2037</v>
      </c>
      <c r="D117" t="s">
        <v>1683</v>
      </c>
      <c r="E117" t="s">
        <v>1671</v>
      </c>
      <c r="F117">
        <v>30</v>
      </c>
      <c r="G117" t="s">
        <v>2038</v>
      </c>
      <c r="H117" t="s">
        <v>133</v>
      </c>
      <c r="I117" s="10">
        <v>39932</v>
      </c>
      <c r="J117">
        <v>77</v>
      </c>
      <c r="K117" t="s">
        <v>1692</v>
      </c>
      <c r="L117">
        <f>COUNTBLANK(Portfolio43[[#This Row],[ID]:[Product]])</f>
        <v>0</v>
      </c>
    </row>
    <row r="118" spans="1:12" x14ac:dyDescent="0.3">
      <c r="A118">
        <v>117</v>
      </c>
      <c r="B118" t="s">
        <v>2039</v>
      </c>
      <c r="C118" t="s">
        <v>2040</v>
      </c>
      <c r="D118" t="s">
        <v>1670</v>
      </c>
      <c r="E118" t="s">
        <v>1671</v>
      </c>
      <c r="F118">
        <v>30</v>
      </c>
      <c r="G118" t="s">
        <v>2041</v>
      </c>
      <c r="H118" t="s">
        <v>2042</v>
      </c>
      <c r="I118" s="10">
        <v>40245</v>
      </c>
      <c r="J118">
        <v>11</v>
      </c>
      <c r="K118" t="s">
        <v>1696</v>
      </c>
      <c r="L118">
        <f>COUNTBLANK(Portfolio43[[#This Row],[ID]:[Product]])</f>
        <v>0</v>
      </c>
    </row>
    <row r="119" spans="1:12" x14ac:dyDescent="0.3">
      <c r="A119">
        <v>118</v>
      </c>
      <c r="B119" t="s">
        <v>2043</v>
      </c>
      <c r="C119" t="s">
        <v>2044</v>
      </c>
      <c r="D119" t="s">
        <v>1670</v>
      </c>
      <c r="E119" t="s">
        <v>1671</v>
      </c>
      <c r="F119">
        <v>60</v>
      </c>
      <c r="G119" t="s">
        <v>2045</v>
      </c>
      <c r="H119" t="s">
        <v>2046</v>
      </c>
      <c r="I119" s="10">
        <v>39809</v>
      </c>
      <c r="J119">
        <v>86</v>
      </c>
      <c r="K119" t="s">
        <v>1696</v>
      </c>
      <c r="L119">
        <f>COUNTBLANK(Portfolio43[[#This Row],[ID]:[Product]])</f>
        <v>0</v>
      </c>
    </row>
    <row r="120" spans="1:12" x14ac:dyDescent="0.3">
      <c r="A120">
        <v>119</v>
      </c>
      <c r="B120" t="s">
        <v>1773</v>
      </c>
      <c r="C120" t="s">
        <v>2047</v>
      </c>
      <c r="D120" t="s">
        <v>1670</v>
      </c>
      <c r="E120" t="s">
        <v>1671</v>
      </c>
      <c r="F120">
        <v>60</v>
      </c>
      <c r="G120" t="s">
        <v>2048</v>
      </c>
      <c r="H120" t="s">
        <v>1134</v>
      </c>
      <c r="I120" s="10">
        <v>39655</v>
      </c>
      <c r="J120">
        <v>9</v>
      </c>
      <c r="K120" t="s">
        <v>851</v>
      </c>
      <c r="L120">
        <f>COUNTBLANK(Portfolio43[[#This Row],[ID]:[Product]])</f>
        <v>0</v>
      </c>
    </row>
    <row r="121" spans="1:12" x14ac:dyDescent="0.3">
      <c r="A121">
        <v>120</v>
      </c>
      <c r="B121" t="s">
        <v>2049</v>
      </c>
      <c r="C121" t="s">
        <v>2050</v>
      </c>
      <c r="D121" t="s">
        <v>1683</v>
      </c>
      <c r="E121" t="s">
        <v>1671</v>
      </c>
      <c r="F121">
        <v>30</v>
      </c>
      <c r="G121" t="s">
        <v>2051</v>
      </c>
      <c r="H121" t="s">
        <v>599</v>
      </c>
      <c r="I121" s="10">
        <v>40401</v>
      </c>
      <c r="J121">
        <v>26</v>
      </c>
      <c r="K121" t="s">
        <v>1673</v>
      </c>
      <c r="L121">
        <f>COUNTBLANK(Portfolio43[[#This Row],[ID]:[Product]])</f>
        <v>0</v>
      </c>
    </row>
    <row r="122" spans="1:12" x14ac:dyDescent="0.3">
      <c r="A122">
        <v>121</v>
      </c>
      <c r="B122" t="s">
        <v>2052</v>
      </c>
      <c r="C122" t="s">
        <v>2053</v>
      </c>
      <c r="D122" t="s">
        <v>1683</v>
      </c>
      <c r="E122" t="s">
        <v>1671</v>
      </c>
      <c r="F122">
        <v>90</v>
      </c>
      <c r="G122" t="s">
        <v>2054</v>
      </c>
      <c r="H122" t="s">
        <v>1623</v>
      </c>
      <c r="I122" s="10">
        <v>40254</v>
      </c>
      <c r="J122">
        <v>29</v>
      </c>
      <c r="K122" t="s">
        <v>1772</v>
      </c>
      <c r="L122">
        <f>COUNTBLANK(Portfolio43[[#This Row],[ID]:[Product]])</f>
        <v>0</v>
      </c>
    </row>
    <row r="123" spans="1:12" x14ac:dyDescent="0.3">
      <c r="A123">
        <v>122</v>
      </c>
      <c r="B123" t="s">
        <v>2055</v>
      </c>
      <c r="C123" t="s">
        <v>2056</v>
      </c>
      <c r="D123" t="s">
        <v>1670</v>
      </c>
      <c r="E123" t="s">
        <v>1671</v>
      </c>
      <c r="F123">
        <v>60</v>
      </c>
      <c r="G123" t="s">
        <v>2057</v>
      </c>
      <c r="H123" t="s">
        <v>1803</v>
      </c>
      <c r="I123" s="10">
        <v>40254</v>
      </c>
      <c r="J123">
        <v>63</v>
      </c>
      <c r="K123" t="s">
        <v>1677</v>
      </c>
      <c r="L123">
        <f>COUNTBLANK(Portfolio43[[#This Row],[ID]:[Product]])</f>
        <v>0</v>
      </c>
    </row>
    <row r="124" spans="1:12" x14ac:dyDescent="0.3">
      <c r="A124">
        <v>123</v>
      </c>
      <c r="B124" t="s">
        <v>2058</v>
      </c>
      <c r="C124" t="s">
        <v>2059</v>
      </c>
      <c r="D124" t="s">
        <v>1733</v>
      </c>
      <c r="E124" t="s">
        <v>1671</v>
      </c>
      <c r="F124">
        <v>90</v>
      </c>
      <c r="G124" t="s">
        <v>2060</v>
      </c>
      <c r="H124" t="s">
        <v>1807</v>
      </c>
      <c r="I124" s="10">
        <v>39754</v>
      </c>
      <c r="J124">
        <v>19</v>
      </c>
      <c r="K124" t="s">
        <v>851</v>
      </c>
      <c r="L124">
        <f>COUNTBLANK(Portfolio43[[#This Row],[ID]:[Product]])</f>
        <v>0</v>
      </c>
    </row>
    <row r="125" spans="1:12" x14ac:dyDescent="0.3">
      <c r="A125">
        <v>124</v>
      </c>
      <c r="B125" t="s">
        <v>2061</v>
      </c>
      <c r="C125" t="s">
        <v>2062</v>
      </c>
      <c r="D125" t="s">
        <v>1670</v>
      </c>
      <c r="E125" t="s">
        <v>1671</v>
      </c>
      <c r="F125">
        <v>30</v>
      </c>
      <c r="G125" t="s">
        <v>2063</v>
      </c>
      <c r="H125" t="s">
        <v>2064</v>
      </c>
      <c r="I125" s="10">
        <v>40436</v>
      </c>
      <c r="J125">
        <v>75</v>
      </c>
      <c r="K125" t="s">
        <v>1692</v>
      </c>
      <c r="L125">
        <f>COUNTBLANK(Portfolio43[[#This Row],[ID]:[Product]])</f>
        <v>0</v>
      </c>
    </row>
    <row r="126" spans="1:12" x14ac:dyDescent="0.3">
      <c r="A126">
        <v>125</v>
      </c>
      <c r="B126" t="s">
        <v>2065</v>
      </c>
      <c r="C126" t="s">
        <v>2066</v>
      </c>
      <c r="D126" t="s">
        <v>1670</v>
      </c>
      <c r="E126" t="s">
        <v>1671</v>
      </c>
      <c r="F126">
        <v>60</v>
      </c>
      <c r="G126" t="s">
        <v>2067</v>
      </c>
      <c r="H126" t="s">
        <v>1982</v>
      </c>
      <c r="I126" s="10">
        <v>40228</v>
      </c>
      <c r="J126">
        <v>27</v>
      </c>
      <c r="K126" t="s">
        <v>1721</v>
      </c>
      <c r="L126">
        <f>COUNTBLANK(Portfolio43[[#This Row],[ID]:[Product]])</f>
        <v>0</v>
      </c>
    </row>
    <row r="127" spans="1:12" x14ac:dyDescent="0.3">
      <c r="A127">
        <v>126</v>
      </c>
      <c r="B127" t="s">
        <v>2068</v>
      </c>
      <c r="C127" t="s">
        <v>2069</v>
      </c>
      <c r="D127" t="s">
        <v>1683</v>
      </c>
      <c r="E127" t="s">
        <v>1671</v>
      </c>
      <c r="F127">
        <v>30</v>
      </c>
      <c r="G127" t="s">
        <v>2070</v>
      </c>
      <c r="H127" t="s">
        <v>281</v>
      </c>
      <c r="I127" s="10">
        <v>40342</v>
      </c>
      <c r="J127">
        <v>96</v>
      </c>
      <c r="K127" t="s">
        <v>1700</v>
      </c>
      <c r="L127">
        <f>COUNTBLANK(Portfolio43[[#This Row],[ID]:[Product]])</f>
        <v>0</v>
      </c>
    </row>
    <row r="128" spans="1:12" x14ac:dyDescent="0.3">
      <c r="A128">
        <v>127</v>
      </c>
      <c r="B128" t="s">
        <v>2071</v>
      </c>
      <c r="C128" t="s">
        <v>2072</v>
      </c>
      <c r="D128" t="s">
        <v>1683</v>
      </c>
      <c r="E128" t="s">
        <v>1671</v>
      </c>
      <c r="F128">
        <v>90</v>
      </c>
      <c r="G128" t="s">
        <v>2073</v>
      </c>
      <c r="H128" t="s">
        <v>204</v>
      </c>
      <c r="I128" s="10">
        <v>39673</v>
      </c>
      <c r="J128">
        <v>23</v>
      </c>
      <c r="K128" t="s">
        <v>1692</v>
      </c>
      <c r="L128">
        <f>COUNTBLANK(Portfolio43[[#This Row],[ID]:[Product]])</f>
        <v>0</v>
      </c>
    </row>
    <row r="129" spans="1:12" x14ac:dyDescent="0.3">
      <c r="A129">
        <v>128</v>
      </c>
      <c r="B129" t="s">
        <v>2074</v>
      </c>
      <c r="C129" t="s">
        <v>2075</v>
      </c>
      <c r="D129" t="s">
        <v>1670</v>
      </c>
      <c r="E129" t="s">
        <v>1671</v>
      </c>
      <c r="F129">
        <v>30</v>
      </c>
      <c r="G129" t="s">
        <v>2076</v>
      </c>
      <c r="H129" t="s">
        <v>714</v>
      </c>
      <c r="I129" s="10">
        <v>40347</v>
      </c>
      <c r="J129">
        <v>92</v>
      </c>
      <c r="K129" t="s">
        <v>1700</v>
      </c>
      <c r="L129">
        <f>COUNTBLANK(Portfolio43[[#This Row],[ID]:[Product]])</f>
        <v>0</v>
      </c>
    </row>
    <row r="130" spans="1:12" x14ac:dyDescent="0.3">
      <c r="A130">
        <v>129</v>
      </c>
      <c r="B130" t="s">
        <v>2077</v>
      </c>
      <c r="C130" t="s">
        <v>2078</v>
      </c>
      <c r="D130" t="s">
        <v>1683</v>
      </c>
      <c r="E130" t="s">
        <v>1829</v>
      </c>
      <c r="F130">
        <v>30</v>
      </c>
      <c r="G130" t="s">
        <v>2079</v>
      </c>
      <c r="H130" t="s">
        <v>867</v>
      </c>
      <c r="I130" s="10">
        <v>40276</v>
      </c>
      <c r="J130">
        <v>26</v>
      </c>
      <c r="K130" t="s">
        <v>1007</v>
      </c>
      <c r="L130">
        <f>COUNTBLANK(Portfolio43[[#This Row],[ID]:[Product]])</f>
        <v>0</v>
      </c>
    </row>
    <row r="131" spans="1:12" x14ac:dyDescent="0.3">
      <c r="A131">
        <v>130</v>
      </c>
      <c r="B131" t="s">
        <v>2080</v>
      </c>
      <c r="C131" t="s">
        <v>2081</v>
      </c>
      <c r="D131" t="s">
        <v>1683</v>
      </c>
      <c r="E131" t="s">
        <v>1671</v>
      </c>
      <c r="F131">
        <v>90</v>
      </c>
      <c r="G131" t="s">
        <v>2082</v>
      </c>
      <c r="H131" t="s">
        <v>1051</v>
      </c>
      <c r="I131" s="10">
        <v>40355</v>
      </c>
      <c r="J131">
        <v>58</v>
      </c>
      <c r="K131" t="s">
        <v>1707</v>
      </c>
      <c r="L131">
        <f>COUNTBLANK(Portfolio43[[#This Row],[ID]:[Product]])</f>
        <v>0</v>
      </c>
    </row>
    <row r="132" spans="1:12" x14ac:dyDescent="0.3">
      <c r="A132">
        <v>131</v>
      </c>
      <c r="B132" t="s">
        <v>2083</v>
      </c>
      <c r="C132" t="s">
        <v>2084</v>
      </c>
      <c r="D132" t="s">
        <v>1683</v>
      </c>
      <c r="E132" t="s">
        <v>1671</v>
      </c>
      <c r="F132">
        <v>60</v>
      </c>
      <c r="G132" t="s">
        <v>2085</v>
      </c>
      <c r="H132" t="s">
        <v>732</v>
      </c>
      <c r="I132" s="10">
        <v>40523</v>
      </c>
      <c r="J132">
        <v>68</v>
      </c>
      <c r="K132" t="s">
        <v>1673</v>
      </c>
      <c r="L132">
        <f>COUNTBLANK(Portfolio43[[#This Row],[ID]:[Product]])</f>
        <v>0</v>
      </c>
    </row>
    <row r="133" spans="1:12" x14ac:dyDescent="0.3">
      <c r="A133">
        <v>132</v>
      </c>
      <c r="B133" t="s">
        <v>2086</v>
      </c>
      <c r="C133" t="s">
        <v>2087</v>
      </c>
      <c r="D133" t="s">
        <v>1683</v>
      </c>
      <c r="E133" t="s">
        <v>1671</v>
      </c>
      <c r="F133">
        <v>60</v>
      </c>
      <c r="G133" t="s">
        <v>2088</v>
      </c>
      <c r="H133" t="s">
        <v>1143</v>
      </c>
      <c r="I133" s="10">
        <v>39708</v>
      </c>
      <c r="J133">
        <v>43</v>
      </c>
      <c r="K133" t="s">
        <v>1707</v>
      </c>
      <c r="L133">
        <f>COUNTBLANK(Portfolio43[[#This Row],[ID]:[Product]])</f>
        <v>0</v>
      </c>
    </row>
    <row r="134" spans="1:12" x14ac:dyDescent="0.3">
      <c r="A134">
        <v>133</v>
      </c>
      <c r="B134" t="s">
        <v>2089</v>
      </c>
      <c r="C134" t="s">
        <v>2090</v>
      </c>
      <c r="D134" t="s">
        <v>1670</v>
      </c>
      <c r="E134" t="s">
        <v>1671</v>
      </c>
      <c r="F134">
        <v>60</v>
      </c>
      <c r="G134" t="s">
        <v>2091</v>
      </c>
      <c r="H134" t="s">
        <v>2092</v>
      </c>
      <c r="I134" s="10">
        <v>39633</v>
      </c>
      <c r="J134">
        <v>83</v>
      </c>
      <c r="K134" t="s">
        <v>1692</v>
      </c>
      <c r="L134">
        <f>COUNTBLANK(Portfolio43[[#This Row],[ID]:[Product]])</f>
        <v>0</v>
      </c>
    </row>
    <row r="135" spans="1:12" x14ac:dyDescent="0.3">
      <c r="A135">
        <v>134</v>
      </c>
      <c r="B135" t="s">
        <v>2093</v>
      </c>
      <c r="C135" t="s">
        <v>2094</v>
      </c>
      <c r="D135" t="s">
        <v>1683</v>
      </c>
      <c r="E135" t="s">
        <v>1671</v>
      </c>
      <c r="F135">
        <v>30</v>
      </c>
      <c r="G135" t="s">
        <v>2095</v>
      </c>
      <c r="H135" t="s">
        <v>2096</v>
      </c>
      <c r="I135" s="10">
        <v>39568</v>
      </c>
      <c r="J135">
        <v>96</v>
      </c>
      <c r="K135" t="s">
        <v>1772</v>
      </c>
      <c r="L135">
        <f>COUNTBLANK(Portfolio43[[#This Row],[ID]:[Product]])</f>
        <v>0</v>
      </c>
    </row>
    <row r="136" spans="1:12" x14ac:dyDescent="0.3">
      <c r="A136">
        <v>135</v>
      </c>
      <c r="B136" t="s">
        <v>2097</v>
      </c>
      <c r="C136" t="s">
        <v>2098</v>
      </c>
      <c r="D136" t="s">
        <v>1670</v>
      </c>
      <c r="E136" t="s">
        <v>1671</v>
      </c>
      <c r="F136">
        <v>60</v>
      </c>
      <c r="G136" t="s">
        <v>2099</v>
      </c>
      <c r="H136" t="s">
        <v>250</v>
      </c>
      <c r="I136" s="10">
        <v>40075</v>
      </c>
      <c r="J136">
        <v>14</v>
      </c>
      <c r="K136" t="s">
        <v>1696</v>
      </c>
      <c r="L136">
        <f>COUNTBLANK(Portfolio43[[#This Row],[ID]:[Product]])</f>
        <v>0</v>
      </c>
    </row>
    <row r="137" spans="1:12" x14ac:dyDescent="0.3">
      <c r="A137">
        <v>136</v>
      </c>
      <c r="B137" t="s">
        <v>2100</v>
      </c>
      <c r="C137" t="s">
        <v>2101</v>
      </c>
      <c r="D137" t="s">
        <v>1670</v>
      </c>
      <c r="E137" t="s">
        <v>1671</v>
      </c>
      <c r="F137">
        <v>60</v>
      </c>
      <c r="G137" t="s">
        <v>2102</v>
      </c>
      <c r="H137" t="s">
        <v>2103</v>
      </c>
      <c r="I137" s="10">
        <v>40094</v>
      </c>
      <c r="J137">
        <v>45</v>
      </c>
      <c r="K137" t="s">
        <v>851</v>
      </c>
      <c r="L137">
        <f>COUNTBLANK(Portfolio43[[#This Row],[ID]:[Product]])</f>
        <v>0</v>
      </c>
    </row>
    <row r="138" spans="1:12" x14ac:dyDescent="0.3">
      <c r="A138">
        <v>137</v>
      </c>
      <c r="B138" t="s">
        <v>2104</v>
      </c>
      <c r="C138" t="s">
        <v>2105</v>
      </c>
      <c r="D138" t="s">
        <v>1719</v>
      </c>
      <c r="E138" t="s">
        <v>1671</v>
      </c>
      <c r="F138">
        <v>90</v>
      </c>
      <c r="G138" t="s">
        <v>2106</v>
      </c>
      <c r="H138" t="s">
        <v>1623</v>
      </c>
      <c r="I138" s="10">
        <v>40497</v>
      </c>
      <c r="J138">
        <v>49</v>
      </c>
      <c r="K138" t="s">
        <v>1677</v>
      </c>
      <c r="L138">
        <f>COUNTBLANK(Portfolio43[[#This Row],[ID]:[Product]])</f>
        <v>0</v>
      </c>
    </row>
    <row r="139" spans="1:12" x14ac:dyDescent="0.3">
      <c r="A139">
        <v>138</v>
      </c>
      <c r="B139" t="s">
        <v>2107</v>
      </c>
      <c r="C139" t="s">
        <v>2108</v>
      </c>
      <c r="D139" t="s">
        <v>1683</v>
      </c>
      <c r="E139" t="s">
        <v>1671</v>
      </c>
      <c r="F139">
        <v>90</v>
      </c>
      <c r="G139" t="s">
        <v>2109</v>
      </c>
      <c r="H139" t="s">
        <v>560</v>
      </c>
      <c r="I139" s="10">
        <v>40080</v>
      </c>
      <c r="J139">
        <v>86</v>
      </c>
      <c r="K139" t="s">
        <v>1721</v>
      </c>
      <c r="L139">
        <f>COUNTBLANK(Portfolio43[[#This Row],[ID]:[Product]])</f>
        <v>0</v>
      </c>
    </row>
    <row r="140" spans="1:12" x14ac:dyDescent="0.3">
      <c r="A140">
        <v>139</v>
      </c>
      <c r="B140" t="s">
        <v>2110</v>
      </c>
      <c r="C140" t="s">
        <v>2111</v>
      </c>
      <c r="D140" t="s">
        <v>1670</v>
      </c>
      <c r="E140" t="s">
        <v>1671</v>
      </c>
      <c r="F140">
        <v>60</v>
      </c>
      <c r="G140" t="s">
        <v>2112</v>
      </c>
      <c r="H140" t="s">
        <v>832</v>
      </c>
      <c r="I140" s="10">
        <v>39884</v>
      </c>
      <c r="J140">
        <v>84</v>
      </c>
      <c r="K140" t="s">
        <v>851</v>
      </c>
      <c r="L140">
        <f>COUNTBLANK(Portfolio43[[#This Row],[ID]:[Product]])</f>
        <v>0</v>
      </c>
    </row>
    <row r="141" spans="1:12" x14ac:dyDescent="0.3">
      <c r="A141">
        <v>140</v>
      </c>
      <c r="B141" t="s">
        <v>2113</v>
      </c>
      <c r="C141" t="s">
        <v>2114</v>
      </c>
      <c r="D141" t="s">
        <v>1683</v>
      </c>
      <c r="E141" t="s">
        <v>1671</v>
      </c>
      <c r="F141">
        <v>60</v>
      </c>
      <c r="G141" t="s">
        <v>2115</v>
      </c>
      <c r="H141" t="s">
        <v>1412</v>
      </c>
      <c r="I141" s="10">
        <v>40157</v>
      </c>
      <c r="J141">
        <v>19</v>
      </c>
      <c r="K141" t="s">
        <v>1007</v>
      </c>
      <c r="L141">
        <f>COUNTBLANK(Portfolio43[[#This Row],[ID]:[Product]])</f>
        <v>0</v>
      </c>
    </row>
    <row r="142" spans="1:12" x14ac:dyDescent="0.3">
      <c r="A142">
        <v>141</v>
      </c>
      <c r="B142" t="s">
        <v>2116</v>
      </c>
      <c r="C142" t="s">
        <v>2056</v>
      </c>
      <c r="D142" t="s">
        <v>1683</v>
      </c>
      <c r="E142" t="s">
        <v>1671</v>
      </c>
      <c r="F142">
        <v>30</v>
      </c>
      <c r="G142" t="s">
        <v>2117</v>
      </c>
      <c r="H142" t="s">
        <v>2118</v>
      </c>
      <c r="I142" s="10">
        <v>39808</v>
      </c>
      <c r="J142">
        <v>10</v>
      </c>
      <c r="K142" t="s">
        <v>1707</v>
      </c>
      <c r="L142">
        <f>COUNTBLANK(Portfolio43[[#This Row],[ID]:[Product]])</f>
        <v>0</v>
      </c>
    </row>
    <row r="143" spans="1:12" x14ac:dyDescent="0.3">
      <c r="A143">
        <v>142</v>
      </c>
      <c r="B143" t="s">
        <v>2119</v>
      </c>
      <c r="C143" t="s">
        <v>1715</v>
      </c>
      <c r="D143" t="s">
        <v>1670</v>
      </c>
      <c r="E143" t="s">
        <v>1671</v>
      </c>
      <c r="F143">
        <v>90</v>
      </c>
      <c r="G143" t="s">
        <v>2120</v>
      </c>
      <c r="H143" t="s">
        <v>2121</v>
      </c>
      <c r="I143" s="10">
        <v>39693</v>
      </c>
      <c r="J143">
        <v>81</v>
      </c>
      <c r="K143" t="s">
        <v>1721</v>
      </c>
      <c r="L143">
        <f>COUNTBLANK(Portfolio43[[#This Row],[ID]:[Product]])</f>
        <v>0</v>
      </c>
    </row>
    <row r="144" spans="1:12" x14ac:dyDescent="0.3">
      <c r="A144">
        <v>143</v>
      </c>
      <c r="B144" t="s">
        <v>2122</v>
      </c>
      <c r="C144" t="s">
        <v>2123</v>
      </c>
      <c r="D144" t="s">
        <v>1683</v>
      </c>
      <c r="E144" t="s">
        <v>1671</v>
      </c>
      <c r="F144">
        <v>60</v>
      </c>
      <c r="G144" t="s">
        <v>2124</v>
      </c>
      <c r="H144" t="s">
        <v>2125</v>
      </c>
      <c r="I144" s="10">
        <v>40360</v>
      </c>
      <c r="J144">
        <v>19</v>
      </c>
      <c r="K144" t="s">
        <v>1007</v>
      </c>
      <c r="L144">
        <f>COUNTBLANK(Portfolio43[[#This Row],[ID]:[Product]])</f>
        <v>0</v>
      </c>
    </row>
    <row r="145" spans="1:12" x14ac:dyDescent="0.3">
      <c r="A145">
        <v>144</v>
      </c>
      <c r="B145" t="s">
        <v>2126</v>
      </c>
      <c r="C145" t="s">
        <v>2127</v>
      </c>
      <c r="D145" t="s">
        <v>1670</v>
      </c>
      <c r="E145" t="s">
        <v>1671</v>
      </c>
      <c r="F145">
        <v>60</v>
      </c>
      <c r="G145" t="s">
        <v>2128</v>
      </c>
      <c r="H145" t="s">
        <v>1444</v>
      </c>
      <c r="I145" s="10">
        <v>39450</v>
      </c>
      <c r="J145">
        <v>35</v>
      </c>
      <c r="K145" t="s">
        <v>1692</v>
      </c>
      <c r="L145">
        <f>COUNTBLANK(Portfolio43[[#This Row],[ID]:[Product]])</f>
        <v>0</v>
      </c>
    </row>
    <row r="146" spans="1:12" x14ac:dyDescent="0.3">
      <c r="A146">
        <v>145</v>
      </c>
      <c r="B146" t="s">
        <v>2129</v>
      </c>
      <c r="C146" t="s">
        <v>2130</v>
      </c>
      <c r="D146" t="s">
        <v>1683</v>
      </c>
      <c r="E146" t="s">
        <v>1671</v>
      </c>
      <c r="F146">
        <v>60</v>
      </c>
      <c r="G146" t="s">
        <v>2131</v>
      </c>
      <c r="H146" t="s">
        <v>746</v>
      </c>
      <c r="I146" s="10">
        <v>39662</v>
      </c>
      <c r="J146">
        <v>43</v>
      </c>
      <c r="K146" t="s">
        <v>1007</v>
      </c>
      <c r="L146">
        <f>COUNTBLANK(Portfolio43[[#This Row],[ID]:[Product]])</f>
        <v>0</v>
      </c>
    </row>
    <row r="147" spans="1:12" x14ac:dyDescent="0.3">
      <c r="A147">
        <v>146</v>
      </c>
      <c r="B147" t="s">
        <v>2132</v>
      </c>
      <c r="C147" t="s">
        <v>2133</v>
      </c>
      <c r="D147" t="s">
        <v>1670</v>
      </c>
      <c r="E147" t="s">
        <v>1671</v>
      </c>
      <c r="F147">
        <v>30</v>
      </c>
      <c r="G147" t="s">
        <v>2134</v>
      </c>
      <c r="H147" t="s">
        <v>31</v>
      </c>
      <c r="I147" s="10">
        <v>40128</v>
      </c>
      <c r="J147">
        <v>58</v>
      </c>
      <c r="K147" t="s">
        <v>1673</v>
      </c>
      <c r="L147">
        <f>COUNTBLANK(Portfolio43[[#This Row],[ID]:[Product]])</f>
        <v>0</v>
      </c>
    </row>
    <row r="148" spans="1:12" x14ac:dyDescent="0.3">
      <c r="A148">
        <v>147</v>
      </c>
      <c r="B148" t="s">
        <v>2135</v>
      </c>
      <c r="C148" t="s">
        <v>2136</v>
      </c>
      <c r="D148" t="s">
        <v>1683</v>
      </c>
      <c r="E148" t="s">
        <v>1671</v>
      </c>
      <c r="F148">
        <v>60</v>
      </c>
      <c r="G148" t="s">
        <v>2137</v>
      </c>
      <c r="H148" t="s">
        <v>2138</v>
      </c>
      <c r="I148" s="10">
        <v>40215</v>
      </c>
      <c r="J148">
        <v>18</v>
      </c>
      <c r="K148" t="s">
        <v>1677</v>
      </c>
      <c r="L148">
        <f>COUNTBLANK(Portfolio43[[#This Row],[ID]:[Product]])</f>
        <v>0</v>
      </c>
    </row>
    <row r="149" spans="1:12" x14ac:dyDescent="0.3">
      <c r="A149">
        <v>148</v>
      </c>
      <c r="B149" t="s">
        <v>2139</v>
      </c>
      <c r="C149" t="s">
        <v>2140</v>
      </c>
      <c r="D149" t="s">
        <v>1683</v>
      </c>
      <c r="E149" t="s">
        <v>1671</v>
      </c>
      <c r="F149">
        <v>60</v>
      </c>
      <c r="G149" t="s">
        <v>2141</v>
      </c>
      <c r="H149" t="s">
        <v>763</v>
      </c>
      <c r="I149" s="10">
        <v>40084</v>
      </c>
      <c r="J149">
        <v>68</v>
      </c>
      <c r="K149" t="s">
        <v>1696</v>
      </c>
      <c r="L149">
        <f>COUNTBLANK(Portfolio43[[#This Row],[ID]:[Product]])</f>
        <v>0</v>
      </c>
    </row>
    <row r="150" spans="1:12" x14ac:dyDescent="0.3">
      <c r="A150">
        <v>149</v>
      </c>
      <c r="B150" t="s">
        <v>2142</v>
      </c>
      <c r="C150" t="s">
        <v>2143</v>
      </c>
      <c r="D150" t="s">
        <v>1670</v>
      </c>
      <c r="E150" t="s">
        <v>1671</v>
      </c>
      <c r="F150">
        <v>30</v>
      </c>
      <c r="G150" t="s">
        <v>2144</v>
      </c>
      <c r="H150" t="s">
        <v>1613</v>
      </c>
      <c r="I150" s="10">
        <v>40184</v>
      </c>
      <c r="J150">
        <v>63</v>
      </c>
      <c r="K150" t="s">
        <v>1007</v>
      </c>
      <c r="L150">
        <f>COUNTBLANK(Portfolio43[[#This Row],[ID]:[Product]])</f>
        <v>0</v>
      </c>
    </row>
    <row r="151" spans="1:12" x14ac:dyDescent="0.3">
      <c r="A151">
        <v>150</v>
      </c>
      <c r="B151" t="s">
        <v>2145</v>
      </c>
      <c r="C151" t="s">
        <v>1876</v>
      </c>
      <c r="D151" t="s">
        <v>1683</v>
      </c>
      <c r="E151" t="s">
        <v>1671</v>
      </c>
      <c r="F151">
        <v>90</v>
      </c>
      <c r="G151" t="s">
        <v>2146</v>
      </c>
      <c r="H151" t="s">
        <v>703</v>
      </c>
      <c r="I151" s="10">
        <v>39907</v>
      </c>
      <c r="J151">
        <v>73</v>
      </c>
      <c r="K151" t="s">
        <v>1700</v>
      </c>
      <c r="L151">
        <f>COUNTBLANK(Portfolio43[[#This Row],[ID]:[Product]])</f>
        <v>0</v>
      </c>
    </row>
    <row r="152" spans="1:12" x14ac:dyDescent="0.3">
      <c r="A152">
        <v>151</v>
      </c>
      <c r="B152" t="s">
        <v>2147</v>
      </c>
      <c r="C152" t="s">
        <v>2148</v>
      </c>
      <c r="D152" t="s">
        <v>1719</v>
      </c>
      <c r="E152" t="s">
        <v>1671</v>
      </c>
      <c r="F152">
        <v>90</v>
      </c>
      <c r="G152" t="s">
        <v>2149</v>
      </c>
      <c r="H152" t="s">
        <v>579</v>
      </c>
      <c r="I152" s="10">
        <v>40301</v>
      </c>
      <c r="J152">
        <v>97</v>
      </c>
      <c r="K152" t="s">
        <v>1677</v>
      </c>
      <c r="L152">
        <f>COUNTBLANK(Portfolio43[[#This Row],[ID]:[Product]])</f>
        <v>0</v>
      </c>
    </row>
    <row r="153" spans="1:12" x14ac:dyDescent="0.3">
      <c r="A153">
        <v>152</v>
      </c>
      <c r="B153" t="s">
        <v>2150</v>
      </c>
      <c r="C153" t="s">
        <v>2151</v>
      </c>
      <c r="D153" t="s">
        <v>1670</v>
      </c>
      <c r="E153" t="s">
        <v>1671</v>
      </c>
      <c r="F153">
        <v>30</v>
      </c>
      <c r="G153" t="s">
        <v>2152</v>
      </c>
      <c r="H153" t="s">
        <v>2153</v>
      </c>
      <c r="I153" s="10">
        <v>39592</v>
      </c>
      <c r="J153">
        <v>42</v>
      </c>
      <c r="K153" t="s">
        <v>1677</v>
      </c>
      <c r="L153">
        <f>COUNTBLANK(Portfolio43[[#This Row],[ID]:[Product]])</f>
        <v>0</v>
      </c>
    </row>
    <row r="154" spans="1:12" x14ac:dyDescent="0.3">
      <c r="A154">
        <v>153</v>
      </c>
      <c r="B154" t="s">
        <v>2154</v>
      </c>
      <c r="C154" t="s">
        <v>2155</v>
      </c>
      <c r="D154" t="s">
        <v>1683</v>
      </c>
      <c r="E154" t="s">
        <v>1671</v>
      </c>
      <c r="F154">
        <v>30</v>
      </c>
      <c r="G154" t="s">
        <v>2156</v>
      </c>
      <c r="H154" t="s">
        <v>2157</v>
      </c>
      <c r="I154" s="10">
        <v>40079</v>
      </c>
      <c r="J154">
        <v>75</v>
      </c>
      <c r="K154" t="s">
        <v>1696</v>
      </c>
      <c r="L154">
        <f>COUNTBLANK(Portfolio43[[#This Row],[ID]:[Product]])</f>
        <v>0</v>
      </c>
    </row>
    <row r="155" spans="1:12" x14ac:dyDescent="0.3">
      <c r="A155">
        <v>154</v>
      </c>
      <c r="B155" t="s">
        <v>1760</v>
      </c>
      <c r="C155" t="s">
        <v>2158</v>
      </c>
      <c r="D155" t="s">
        <v>1683</v>
      </c>
      <c r="E155" t="s">
        <v>1671</v>
      </c>
      <c r="F155">
        <v>30</v>
      </c>
      <c r="G155" t="s">
        <v>2159</v>
      </c>
      <c r="H155" t="s">
        <v>1082</v>
      </c>
      <c r="I155" s="10">
        <v>40374</v>
      </c>
      <c r="J155">
        <v>7</v>
      </c>
      <c r="K155" t="s">
        <v>1707</v>
      </c>
      <c r="L155">
        <f>COUNTBLANK(Portfolio43[[#This Row],[ID]:[Product]])</f>
        <v>0</v>
      </c>
    </row>
    <row r="156" spans="1:12" x14ac:dyDescent="0.3">
      <c r="A156">
        <v>155</v>
      </c>
      <c r="B156" t="s">
        <v>2160</v>
      </c>
      <c r="C156" t="s">
        <v>2161</v>
      </c>
      <c r="D156" t="s">
        <v>1683</v>
      </c>
      <c r="E156" t="s">
        <v>1671</v>
      </c>
      <c r="F156">
        <v>60</v>
      </c>
      <c r="G156" t="s">
        <v>2162</v>
      </c>
      <c r="H156" t="s">
        <v>1610</v>
      </c>
      <c r="I156" s="10">
        <v>39779</v>
      </c>
      <c r="J156">
        <v>41</v>
      </c>
      <c r="K156" t="s">
        <v>1772</v>
      </c>
      <c r="L156">
        <f>COUNTBLANK(Portfolio43[[#This Row],[ID]:[Product]])</f>
        <v>0</v>
      </c>
    </row>
    <row r="157" spans="1:12" x14ac:dyDescent="0.3">
      <c r="A157">
        <v>156</v>
      </c>
      <c r="B157" t="s">
        <v>2163</v>
      </c>
      <c r="C157" t="s">
        <v>1935</v>
      </c>
      <c r="D157" t="s">
        <v>1670</v>
      </c>
      <c r="E157" t="s">
        <v>1671</v>
      </c>
      <c r="F157">
        <v>60</v>
      </c>
      <c r="G157" t="s">
        <v>2164</v>
      </c>
      <c r="H157" t="s">
        <v>1611</v>
      </c>
      <c r="I157" s="10">
        <v>40255</v>
      </c>
      <c r="J157">
        <v>82</v>
      </c>
      <c r="K157" t="s">
        <v>1692</v>
      </c>
      <c r="L157">
        <f>COUNTBLANK(Portfolio43[[#This Row],[ID]:[Product]])</f>
        <v>0</v>
      </c>
    </row>
    <row r="158" spans="1:12" x14ac:dyDescent="0.3">
      <c r="A158">
        <v>157</v>
      </c>
      <c r="B158" t="s">
        <v>2165</v>
      </c>
      <c r="C158" t="s">
        <v>2166</v>
      </c>
      <c r="D158" t="s">
        <v>1670</v>
      </c>
      <c r="E158" t="s">
        <v>1671</v>
      </c>
      <c r="F158">
        <v>60</v>
      </c>
      <c r="G158" t="s">
        <v>2167</v>
      </c>
      <c r="H158" t="s">
        <v>538</v>
      </c>
      <c r="I158" s="10">
        <v>40466</v>
      </c>
      <c r="J158">
        <v>23</v>
      </c>
      <c r="K158" t="s">
        <v>1673</v>
      </c>
      <c r="L158">
        <f>COUNTBLANK(Portfolio43[[#This Row],[ID]:[Product]])</f>
        <v>0</v>
      </c>
    </row>
    <row r="159" spans="1:12" x14ac:dyDescent="0.3">
      <c r="A159">
        <v>158</v>
      </c>
      <c r="B159" t="s">
        <v>2168</v>
      </c>
      <c r="C159" t="s">
        <v>2169</v>
      </c>
      <c r="D159" t="s">
        <v>1683</v>
      </c>
      <c r="E159" t="s">
        <v>1671</v>
      </c>
      <c r="F159">
        <v>90</v>
      </c>
      <c r="G159" t="s">
        <v>2170</v>
      </c>
      <c r="H159" t="s">
        <v>1475</v>
      </c>
      <c r="I159" s="10">
        <v>39674</v>
      </c>
      <c r="J159">
        <v>18</v>
      </c>
      <c r="K159" t="s">
        <v>1677</v>
      </c>
      <c r="L159">
        <f>COUNTBLANK(Portfolio43[[#This Row],[ID]:[Product]])</f>
        <v>0</v>
      </c>
    </row>
    <row r="160" spans="1:12" x14ac:dyDescent="0.3">
      <c r="A160">
        <v>159</v>
      </c>
      <c r="B160" t="s">
        <v>2171</v>
      </c>
      <c r="C160" t="s">
        <v>2172</v>
      </c>
      <c r="D160" t="s">
        <v>1670</v>
      </c>
      <c r="E160" t="s">
        <v>1671</v>
      </c>
      <c r="F160">
        <v>60</v>
      </c>
      <c r="G160" t="s">
        <v>2173</v>
      </c>
      <c r="H160" t="s">
        <v>1422</v>
      </c>
      <c r="I160" s="10">
        <v>39946</v>
      </c>
      <c r="J160">
        <v>40</v>
      </c>
      <c r="K160" t="s">
        <v>1673</v>
      </c>
      <c r="L160">
        <f>COUNTBLANK(Portfolio43[[#This Row],[ID]:[Product]])</f>
        <v>0</v>
      </c>
    </row>
    <row r="161" spans="1:12" x14ac:dyDescent="0.3">
      <c r="A161">
        <v>160</v>
      </c>
      <c r="B161" t="s">
        <v>2174</v>
      </c>
      <c r="C161" t="s">
        <v>1880</v>
      </c>
      <c r="D161" t="s">
        <v>1733</v>
      </c>
      <c r="E161" t="s">
        <v>1671</v>
      </c>
      <c r="F161">
        <v>30</v>
      </c>
      <c r="G161" t="s">
        <v>2175</v>
      </c>
      <c r="H161" t="s">
        <v>2176</v>
      </c>
      <c r="I161" s="10">
        <v>39779</v>
      </c>
      <c r="J161">
        <v>68</v>
      </c>
      <c r="K161" t="s">
        <v>1696</v>
      </c>
      <c r="L161">
        <f>COUNTBLANK(Portfolio43[[#This Row],[ID]:[Product]])</f>
        <v>0</v>
      </c>
    </row>
    <row r="162" spans="1:12" x14ac:dyDescent="0.3">
      <c r="A162">
        <v>161</v>
      </c>
      <c r="B162" t="s">
        <v>2177</v>
      </c>
      <c r="C162" t="s">
        <v>2178</v>
      </c>
      <c r="D162" t="s">
        <v>1683</v>
      </c>
      <c r="E162" t="s">
        <v>1671</v>
      </c>
      <c r="F162">
        <v>60</v>
      </c>
      <c r="G162" t="s">
        <v>2179</v>
      </c>
      <c r="H162" t="s">
        <v>2180</v>
      </c>
      <c r="I162" s="10">
        <v>39946</v>
      </c>
      <c r="J162">
        <v>39</v>
      </c>
      <c r="K162" t="s">
        <v>1772</v>
      </c>
      <c r="L162">
        <f>COUNTBLANK(Portfolio43[[#This Row],[ID]:[Product]])</f>
        <v>0</v>
      </c>
    </row>
    <row r="163" spans="1:12" x14ac:dyDescent="0.3">
      <c r="A163">
        <v>162</v>
      </c>
      <c r="B163" t="s">
        <v>2181</v>
      </c>
      <c r="C163" t="s">
        <v>2182</v>
      </c>
      <c r="D163" t="s">
        <v>1670</v>
      </c>
      <c r="E163" t="s">
        <v>1671</v>
      </c>
      <c r="F163">
        <v>30</v>
      </c>
      <c r="G163" t="s">
        <v>2183</v>
      </c>
      <c r="H163" t="s">
        <v>822</v>
      </c>
      <c r="I163" s="10">
        <v>39872</v>
      </c>
      <c r="J163">
        <v>91</v>
      </c>
      <c r="K163" t="s">
        <v>1707</v>
      </c>
      <c r="L163">
        <f>COUNTBLANK(Portfolio43[[#This Row],[ID]:[Product]])</f>
        <v>0</v>
      </c>
    </row>
    <row r="164" spans="1:12" x14ac:dyDescent="0.3">
      <c r="A164">
        <v>163</v>
      </c>
      <c r="B164" t="s">
        <v>2184</v>
      </c>
      <c r="C164" t="s">
        <v>2185</v>
      </c>
      <c r="D164" t="s">
        <v>1670</v>
      </c>
      <c r="E164" t="s">
        <v>1671</v>
      </c>
      <c r="F164">
        <v>60</v>
      </c>
      <c r="G164" t="s">
        <v>2186</v>
      </c>
      <c r="H164" t="s">
        <v>1982</v>
      </c>
      <c r="I164" s="10">
        <v>40406</v>
      </c>
      <c r="J164">
        <v>54</v>
      </c>
      <c r="K164" t="s">
        <v>1772</v>
      </c>
      <c r="L164">
        <f>COUNTBLANK(Portfolio43[[#This Row],[ID]:[Product]])</f>
        <v>0</v>
      </c>
    </row>
    <row r="165" spans="1:12" x14ac:dyDescent="0.3">
      <c r="A165">
        <v>164</v>
      </c>
      <c r="B165" t="s">
        <v>2187</v>
      </c>
      <c r="C165" t="s">
        <v>1971</v>
      </c>
      <c r="D165" t="s">
        <v>1683</v>
      </c>
      <c r="E165" t="s">
        <v>1671</v>
      </c>
      <c r="F165">
        <v>30</v>
      </c>
      <c r="G165" t="s">
        <v>2188</v>
      </c>
      <c r="H165" t="s">
        <v>593</v>
      </c>
      <c r="I165" s="10">
        <v>39519</v>
      </c>
      <c r="J165">
        <v>76</v>
      </c>
      <c r="K165" t="s">
        <v>1677</v>
      </c>
      <c r="L165">
        <f>COUNTBLANK(Portfolio43[[#This Row],[ID]:[Product]])</f>
        <v>0</v>
      </c>
    </row>
    <row r="166" spans="1:12" x14ac:dyDescent="0.3">
      <c r="A166">
        <v>165</v>
      </c>
      <c r="B166" t="s">
        <v>2189</v>
      </c>
      <c r="C166" t="s">
        <v>2190</v>
      </c>
      <c r="D166" t="s">
        <v>1946</v>
      </c>
      <c r="E166" t="s">
        <v>1671</v>
      </c>
      <c r="F166">
        <v>60</v>
      </c>
      <c r="G166" t="s">
        <v>2191</v>
      </c>
      <c r="H166" t="s">
        <v>1639</v>
      </c>
      <c r="I166" s="10">
        <v>39536</v>
      </c>
      <c r="J166">
        <v>95</v>
      </c>
      <c r="K166" t="s">
        <v>1692</v>
      </c>
      <c r="L166">
        <f>COUNTBLANK(Portfolio43[[#This Row],[ID]:[Product]])</f>
        <v>0</v>
      </c>
    </row>
    <row r="167" spans="1:12" x14ac:dyDescent="0.3">
      <c r="A167">
        <v>166</v>
      </c>
      <c r="B167" t="s">
        <v>2192</v>
      </c>
      <c r="C167" t="s">
        <v>2193</v>
      </c>
      <c r="D167" t="s">
        <v>1670</v>
      </c>
      <c r="E167" t="s">
        <v>1671</v>
      </c>
      <c r="F167">
        <v>60</v>
      </c>
      <c r="G167" t="s">
        <v>2194</v>
      </c>
      <c r="H167" t="s">
        <v>910</v>
      </c>
      <c r="I167" s="10">
        <v>39831</v>
      </c>
      <c r="J167">
        <v>88</v>
      </c>
      <c r="K167" t="s">
        <v>1692</v>
      </c>
      <c r="L167">
        <f>COUNTBLANK(Portfolio43[[#This Row],[ID]:[Product]])</f>
        <v>0</v>
      </c>
    </row>
    <row r="168" spans="1:12" x14ac:dyDescent="0.3">
      <c r="A168">
        <v>167</v>
      </c>
      <c r="B168" t="s">
        <v>2195</v>
      </c>
      <c r="C168" t="s">
        <v>2196</v>
      </c>
      <c r="D168" t="s">
        <v>1670</v>
      </c>
      <c r="E168" t="s">
        <v>1671</v>
      </c>
      <c r="F168">
        <v>30</v>
      </c>
      <c r="G168" t="s">
        <v>2197</v>
      </c>
      <c r="H168" t="s">
        <v>3</v>
      </c>
      <c r="I168" s="10">
        <v>39615</v>
      </c>
      <c r="J168">
        <v>57</v>
      </c>
      <c r="K168" t="s">
        <v>1721</v>
      </c>
      <c r="L168">
        <f>COUNTBLANK(Portfolio43[[#This Row],[ID]:[Product]])</f>
        <v>0</v>
      </c>
    </row>
    <row r="169" spans="1:12" x14ac:dyDescent="0.3">
      <c r="A169">
        <v>168</v>
      </c>
      <c r="B169" t="s">
        <v>2198</v>
      </c>
      <c r="C169" t="s">
        <v>2199</v>
      </c>
      <c r="D169" t="s">
        <v>1670</v>
      </c>
      <c r="E169" t="s">
        <v>1671</v>
      </c>
      <c r="F169">
        <v>30</v>
      </c>
      <c r="G169" t="s">
        <v>2200</v>
      </c>
      <c r="H169" t="s">
        <v>380</v>
      </c>
      <c r="I169" s="10">
        <v>39545</v>
      </c>
      <c r="J169">
        <v>40</v>
      </c>
      <c r="K169" t="s">
        <v>1707</v>
      </c>
      <c r="L169">
        <f>COUNTBLANK(Portfolio43[[#This Row],[ID]:[Product]])</f>
        <v>0</v>
      </c>
    </row>
    <row r="170" spans="1:12" x14ac:dyDescent="0.3">
      <c r="A170">
        <v>169</v>
      </c>
      <c r="B170" t="s">
        <v>2201</v>
      </c>
      <c r="C170" t="s">
        <v>2202</v>
      </c>
      <c r="D170" t="s">
        <v>1683</v>
      </c>
      <c r="E170" t="s">
        <v>1671</v>
      </c>
      <c r="F170">
        <v>60</v>
      </c>
      <c r="G170" t="s">
        <v>2203</v>
      </c>
      <c r="H170" t="s">
        <v>272</v>
      </c>
      <c r="I170" s="10">
        <v>39926</v>
      </c>
      <c r="J170">
        <v>53</v>
      </c>
      <c r="K170" t="s">
        <v>1707</v>
      </c>
      <c r="L170">
        <f>COUNTBLANK(Portfolio43[[#This Row],[ID]:[Product]])</f>
        <v>0</v>
      </c>
    </row>
    <row r="171" spans="1:12" x14ac:dyDescent="0.3">
      <c r="A171">
        <v>170</v>
      </c>
      <c r="B171" t="s">
        <v>2204</v>
      </c>
      <c r="C171" t="s">
        <v>2205</v>
      </c>
      <c r="D171" t="s">
        <v>1683</v>
      </c>
      <c r="E171" t="s">
        <v>1671</v>
      </c>
      <c r="F171">
        <v>90</v>
      </c>
      <c r="G171" t="s">
        <v>2206</v>
      </c>
      <c r="H171" t="s">
        <v>1621</v>
      </c>
      <c r="I171" s="10">
        <v>40143</v>
      </c>
      <c r="J171">
        <v>95</v>
      </c>
      <c r="K171" t="s">
        <v>1677</v>
      </c>
      <c r="L171">
        <f>COUNTBLANK(Portfolio43[[#This Row],[ID]:[Product]])</f>
        <v>0</v>
      </c>
    </row>
    <row r="172" spans="1:12" x14ac:dyDescent="0.3">
      <c r="A172">
        <v>171</v>
      </c>
      <c r="B172" t="s">
        <v>2207</v>
      </c>
      <c r="C172" t="s">
        <v>2208</v>
      </c>
      <c r="D172" t="s">
        <v>1670</v>
      </c>
      <c r="E172" t="s">
        <v>1671</v>
      </c>
      <c r="F172">
        <v>30</v>
      </c>
      <c r="G172" t="s">
        <v>2209</v>
      </c>
      <c r="H172" t="s">
        <v>1620</v>
      </c>
      <c r="I172" s="10">
        <v>39814</v>
      </c>
      <c r="J172">
        <v>83</v>
      </c>
      <c r="K172" t="s">
        <v>1007</v>
      </c>
      <c r="L172">
        <f>COUNTBLANK(Portfolio43[[#This Row],[ID]:[Product]])</f>
        <v>0</v>
      </c>
    </row>
    <row r="173" spans="1:12" x14ac:dyDescent="0.3">
      <c r="A173">
        <v>172</v>
      </c>
      <c r="B173" t="s">
        <v>2210</v>
      </c>
      <c r="C173" t="s">
        <v>2211</v>
      </c>
      <c r="D173" t="s">
        <v>1683</v>
      </c>
      <c r="E173" t="s">
        <v>1671</v>
      </c>
      <c r="F173">
        <v>90</v>
      </c>
      <c r="G173" t="s">
        <v>2212</v>
      </c>
      <c r="H173" t="s">
        <v>752</v>
      </c>
      <c r="I173" s="10">
        <v>40286</v>
      </c>
      <c r="J173">
        <v>90</v>
      </c>
      <c r="K173" t="s">
        <v>1696</v>
      </c>
      <c r="L173">
        <f>COUNTBLANK(Portfolio43[[#This Row],[ID]:[Product]])</f>
        <v>0</v>
      </c>
    </row>
    <row r="174" spans="1:12" x14ac:dyDescent="0.3">
      <c r="A174">
        <v>173</v>
      </c>
      <c r="B174" t="s">
        <v>2213</v>
      </c>
      <c r="C174" t="s">
        <v>2214</v>
      </c>
      <c r="D174" t="s">
        <v>1683</v>
      </c>
      <c r="E174" t="s">
        <v>1671</v>
      </c>
      <c r="F174">
        <v>30</v>
      </c>
      <c r="G174" t="s">
        <v>2215</v>
      </c>
      <c r="H174" t="s">
        <v>457</v>
      </c>
      <c r="I174" s="10">
        <v>39839</v>
      </c>
      <c r="J174">
        <v>13</v>
      </c>
      <c r="K174" t="s">
        <v>1772</v>
      </c>
      <c r="L174">
        <f>COUNTBLANK(Portfolio43[[#This Row],[ID]:[Product]])</f>
        <v>0</v>
      </c>
    </row>
    <row r="175" spans="1:12" x14ac:dyDescent="0.3">
      <c r="A175">
        <v>174</v>
      </c>
      <c r="B175" t="s">
        <v>2216</v>
      </c>
      <c r="C175" t="s">
        <v>2217</v>
      </c>
      <c r="D175" t="s">
        <v>1670</v>
      </c>
      <c r="E175" t="s">
        <v>1671</v>
      </c>
      <c r="F175">
        <v>30</v>
      </c>
      <c r="G175" t="s">
        <v>2218</v>
      </c>
      <c r="H175" t="s">
        <v>1643</v>
      </c>
      <c r="I175" s="10">
        <v>40389</v>
      </c>
      <c r="J175">
        <v>79</v>
      </c>
      <c r="K175" t="s">
        <v>1707</v>
      </c>
      <c r="L175">
        <f>COUNTBLANK(Portfolio43[[#This Row],[ID]:[Product]])</f>
        <v>0</v>
      </c>
    </row>
    <row r="176" spans="1:12" x14ac:dyDescent="0.3">
      <c r="A176">
        <v>175</v>
      </c>
      <c r="B176" t="s">
        <v>2219</v>
      </c>
      <c r="C176" t="s">
        <v>2220</v>
      </c>
      <c r="D176" t="s">
        <v>1683</v>
      </c>
      <c r="E176" t="s">
        <v>1671</v>
      </c>
      <c r="F176">
        <v>60</v>
      </c>
      <c r="G176" t="s">
        <v>2221</v>
      </c>
      <c r="H176" t="s">
        <v>2222</v>
      </c>
      <c r="I176" s="10">
        <v>39904</v>
      </c>
      <c r="J176">
        <v>85</v>
      </c>
      <c r="K176" t="s">
        <v>1677</v>
      </c>
      <c r="L176">
        <f>COUNTBLANK(Portfolio43[[#This Row],[ID]:[Product]])</f>
        <v>0</v>
      </c>
    </row>
    <row r="177" spans="1:12" x14ac:dyDescent="0.3">
      <c r="A177">
        <v>176</v>
      </c>
      <c r="B177" t="s">
        <v>2223</v>
      </c>
      <c r="C177" t="s">
        <v>2224</v>
      </c>
      <c r="D177" t="s">
        <v>1683</v>
      </c>
      <c r="E177" t="s">
        <v>1671</v>
      </c>
      <c r="F177">
        <v>30</v>
      </c>
      <c r="G177" t="s">
        <v>2225</v>
      </c>
      <c r="H177" t="s">
        <v>610</v>
      </c>
      <c r="I177" s="10">
        <v>39793</v>
      </c>
      <c r="J177">
        <v>12</v>
      </c>
      <c r="K177" t="s">
        <v>1772</v>
      </c>
      <c r="L177">
        <f>COUNTBLANK(Portfolio43[[#This Row],[ID]:[Product]])</f>
        <v>0</v>
      </c>
    </row>
    <row r="178" spans="1:12" x14ac:dyDescent="0.3">
      <c r="A178">
        <v>177</v>
      </c>
      <c r="B178" t="s">
        <v>2226</v>
      </c>
      <c r="C178" t="s">
        <v>2227</v>
      </c>
      <c r="D178" t="s">
        <v>1670</v>
      </c>
      <c r="E178" t="s">
        <v>1671</v>
      </c>
      <c r="F178">
        <v>90</v>
      </c>
      <c r="G178" t="s">
        <v>2228</v>
      </c>
      <c r="H178" t="s">
        <v>1422</v>
      </c>
      <c r="I178" s="10">
        <v>39861</v>
      </c>
      <c r="J178">
        <v>61</v>
      </c>
      <c r="K178" t="s">
        <v>1707</v>
      </c>
      <c r="L178">
        <f>COUNTBLANK(Portfolio43[[#This Row],[ID]:[Product]])</f>
        <v>0</v>
      </c>
    </row>
    <row r="179" spans="1:12" x14ac:dyDescent="0.3">
      <c r="A179">
        <v>178</v>
      </c>
      <c r="B179" t="s">
        <v>2229</v>
      </c>
      <c r="C179" t="s">
        <v>1977</v>
      </c>
      <c r="D179" t="s">
        <v>1670</v>
      </c>
      <c r="E179" t="s">
        <v>1671</v>
      </c>
      <c r="F179">
        <v>90</v>
      </c>
      <c r="G179" t="s">
        <v>2230</v>
      </c>
      <c r="H179" t="s">
        <v>758</v>
      </c>
      <c r="I179" s="10">
        <v>39691</v>
      </c>
      <c r="J179">
        <v>29</v>
      </c>
      <c r="K179" t="s">
        <v>851</v>
      </c>
      <c r="L179">
        <f>COUNTBLANK(Portfolio43[[#This Row],[ID]:[Product]])</f>
        <v>0</v>
      </c>
    </row>
    <row r="180" spans="1:12" x14ac:dyDescent="0.3">
      <c r="A180">
        <v>179</v>
      </c>
      <c r="B180" t="s">
        <v>2231</v>
      </c>
      <c r="C180" t="s">
        <v>2232</v>
      </c>
      <c r="D180" t="s">
        <v>1670</v>
      </c>
      <c r="E180" t="s">
        <v>1671</v>
      </c>
      <c r="F180">
        <v>90</v>
      </c>
      <c r="G180" t="s">
        <v>2233</v>
      </c>
      <c r="H180" t="s">
        <v>211</v>
      </c>
      <c r="I180" s="10">
        <v>40379</v>
      </c>
      <c r="J180">
        <v>76</v>
      </c>
      <c r="K180" t="s">
        <v>1721</v>
      </c>
      <c r="L180">
        <f>COUNTBLANK(Portfolio43[[#This Row],[ID]:[Product]])</f>
        <v>0</v>
      </c>
    </row>
    <row r="181" spans="1:12" x14ac:dyDescent="0.3">
      <c r="A181">
        <v>180</v>
      </c>
      <c r="B181" t="s">
        <v>2234</v>
      </c>
      <c r="C181" t="s">
        <v>2235</v>
      </c>
      <c r="D181" t="s">
        <v>1683</v>
      </c>
      <c r="E181" t="s">
        <v>1671</v>
      </c>
      <c r="F181">
        <v>90</v>
      </c>
      <c r="G181" t="s">
        <v>2236</v>
      </c>
      <c r="H181" t="s">
        <v>366</v>
      </c>
      <c r="I181" s="10">
        <v>39761</v>
      </c>
      <c r="J181">
        <v>89</v>
      </c>
      <c r="K181" t="s">
        <v>1007</v>
      </c>
      <c r="L181">
        <f>COUNTBLANK(Portfolio43[[#This Row],[ID]:[Product]])</f>
        <v>0</v>
      </c>
    </row>
    <row r="182" spans="1:12" x14ac:dyDescent="0.3">
      <c r="A182">
        <v>181</v>
      </c>
      <c r="B182" t="s">
        <v>2237</v>
      </c>
      <c r="C182" t="s">
        <v>2238</v>
      </c>
      <c r="D182" t="s">
        <v>1683</v>
      </c>
      <c r="E182" t="s">
        <v>1671</v>
      </c>
      <c r="F182">
        <v>90</v>
      </c>
      <c r="G182" t="s">
        <v>2239</v>
      </c>
      <c r="H182" t="s">
        <v>4</v>
      </c>
      <c r="I182" s="10">
        <v>39709</v>
      </c>
      <c r="J182">
        <v>29</v>
      </c>
      <c r="K182" t="s">
        <v>1007</v>
      </c>
      <c r="L182">
        <f>COUNTBLANK(Portfolio43[[#This Row],[ID]:[Product]])</f>
        <v>0</v>
      </c>
    </row>
    <row r="183" spans="1:12" x14ac:dyDescent="0.3">
      <c r="A183">
        <v>182</v>
      </c>
      <c r="B183" t="s">
        <v>2240</v>
      </c>
      <c r="C183" t="s">
        <v>2241</v>
      </c>
      <c r="D183" t="s">
        <v>1683</v>
      </c>
      <c r="E183" t="s">
        <v>1671</v>
      </c>
      <c r="F183">
        <v>30</v>
      </c>
      <c r="G183" t="s">
        <v>2242</v>
      </c>
      <c r="H183" t="s">
        <v>1377</v>
      </c>
      <c r="I183" s="10">
        <v>40540</v>
      </c>
      <c r="J183">
        <v>13</v>
      </c>
      <c r="K183" t="s">
        <v>1772</v>
      </c>
      <c r="L183">
        <f>COUNTBLANK(Portfolio43[[#This Row],[ID]:[Product]])</f>
        <v>0</v>
      </c>
    </row>
    <row r="184" spans="1:12" x14ac:dyDescent="0.3">
      <c r="A184">
        <v>183</v>
      </c>
      <c r="B184" t="s">
        <v>2243</v>
      </c>
      <c r="C184" t="s">
        <v>2244</v>
      </c>
      <c r="D184" t="s">
        <v>1683</v>
      </c>
      <c r="E184" t="s">
        <v>1671</v>
      </c>
      <c r="F184">
        <v>90</v>
      </c>
      <c r="G184" t="s">
        <v>2245</v>
      </c>
      <c r="H184" t="s">
        <v>515</v>
      </c>
      <c r="I184" s="10">
        <v>39489</v>
      </c>
      <c r="J184">
        <v>87</v>
      </c>
      <c r="K184" t="s">
        <v>1007</v>
      </c>
      <c r="L184">
        <f>COUNTBLANK(Portfolio43[[#This Row],[ID]:[Product]])</f>
        <v>0</v>
      </c>
    </row>
    <row r="185" spans="1:12" x14ac:dyDescent="0.3">
      <c r="A185">
        <v>184</v>
      </c>
      <c r="B185" t="s">
        <v>2246</v>
      </c>
      <c r="C185" t="s">
        <v>2247</v>
      </c>
      <c r="D185" t="s">
        <v>1733</v>
      </c>
      <c r="E185" t="s">
        <v>1671</v>
      </c>
      <c r="F185">
        <v>30</v>
      </c>
      <c r="G185" t="s">
        <v>2248</v>
      </c>
      <c r="H185" t="s">
        <v>1515</v>
      </c>
      <c r="I185" s="10">
        <v>39508</v>
      </c>
      <c r="J185">
        <v>60</v>
      </c>
      <c r="K185" t="s">
        <v>1692</v>
      </c>
      <c r="L185">
        <f>COUNTBLANK(Portfolio43[[#This Row],[ID]:[Product]])</f>
        <v>0</v>
      </c>
    </row>
    <row r="186" spans="1:12" x14ac:dyDescent="0.3">
      <c r="A186">
        <v>185</v>
      </c>
      <c r="B186" t="s">
        <v>2249</v>
      </c>
      <c r="C186" t="s">
        <v>2250</v>
      </c>
      <c r="D186" t="s">
        <v>1670</v>
      </c>
      <c r="E186" t="s">
        <v>1671</v>
      </c>
      <c r="F186">
        <v>30</v>
      </c>
      <c r="G186" t="s">
        <v>2251</v>
      </c>
      <c r="H186" t="s">
        <v>524</v>
      </c>
      <c r="I186" s="10">
        <v>39867</v>
      </c>
      <c r="J186">
        <v>31</v>
      </c>
      <c r="K186" t="s">
        <v>1007</v>
      </c>
      <c r="L186">
        <f>COUNTBLANK(Portfolio43[[#This Row],[ID]:[Product]])</f>
        <v>0</v>
      </c>
    </row>
    <row r="187" spans="1:12" x14ac:dyDescent="0.3">
      <c r="A187">
        <v>186</v>
      </c>
      <c r="B187" t="s">
        <v>2252</v>
      </c>
      <c r="C187" t="s">
        <v>2253</v>
      </c>
      <c r="D187" t="s">
        <v>1733</v>
      </c>
      <c r="E187" t="s">
        <v>1671</v>
      </c>
      <c r="F187">
        <v>90</v>
      </c>
      <c r="G187" t="s">
        <v>2254</v>
      </c>
      <c r="H187" t="s">
        <v>2255</v>
      </c>
      <c r="I187" s="10">
        <v>39489</v>
      </c>
      <c r="J187">
        <v>26</v>
      </c>
      <c r="K187" t="s">
        <v>1692</v>
      </c>
      <c r="L187">
        <f>COUNTBLANK(Portfolio43[[#This Row],[ID]:[Product]])</f>
        <v>0</v>
      </c>
    </row>
    <row r="188" spans="1:12" x14ac:dyDescent="0.3">
      <c r="A188">
        <v>187</v>
      </c>
      <c r="B188" t="s">
        <v>2256</v>
      </c>
      <c r="C188" t="s">
        <v>2257</v>
      </c>
      <c r="D188" t="s">
        <v>1670</v>
      </c>
      <c r="E188" t="s">
        <v>1671</v>
      </c>
      <c r="F188">
        <v>90</v>
      </c>
      <c r="G188" t="s">
        <v>2258</v>
      </c>
      <c r="H188" t="s">
        <v>485</v>
      </c>
      <c r="I188" s="10">
        <v>40367</v>
      </c>
      <c r="J188">
        <v>10</v>
      </c>
      <c r="K188" t="s">
        <v>1007</v>
      </c>
      <c r="L188">
        <f>COUNTBLANK(Portfolio43[[#This Row],[ID]:[Product]])</f>
        <v>0</v>
      </c>
    </row>
    <row r="189" spans="1:12" x14ac:dyDescent="0.3">
      <c r="A189">
        <v>188</v>
      </c>
      <c r="B189" t="s">
        <v>2259</v>
      </c>
      <c r="C189" t="s">
        <v>2260</v>
      </c>
      <c r="D189" t="s">
        <v>1683</v>
      </c>
      <c r="E189" t="s">
        <v>1671</v>
      </c>
      <c r="F189">
        <v>90</v>
      </c>
      <c r="G189" t="s">
        <v>2261</v>
      </c>
      <c r="H189" t="s">
        <v>1225</v>
      </c>
      <c r="I189" s="10">
        <v>39805</v>
      </c>
      <c r="J189">
        <v>63</v>
      </c>
      <c r="K189" t="s">
        <v>1707</v>
      </c>
      <c r="L189">
        <f>COUNTBLANK(Portfolio43[[#This Row],[ID]:[Product]])</f>
        <v>0</v>
      </c>
    </row>
    <row r="190" spans="1:12" x14ac:dyDescent="0.3">
      <c r="A190">
        <v>189</v>
      </c>
      <c r="B190" t="s">
        <v>2262</v>
      </c>
      <c r="C190" t="s">
        <v>2263</v>
      </c>
      <c r="D190" t="s">
        <v>1683</v>
      </c>
      <c r="E190" t="s">
        <v>1671</v>
      </c>
      <c r="F190">
        <v>30</v>
      </c>
      <c r="G190" t="s">
        <v>2264</v>
      </c>
      <c r="H190" t="s">
        <v>240</v>
      </c>
      <c r="I190" s="10">
        <v>39947</v>
      </c>
      <c r="J190">
        <v>26</v>
      </c>
      <c r="K190" t="s">
        <v>1707</v>
      </c>
      <c r="L190">
        <f>COUNTBLANK(Portfolio43[[#This Row],[ID]:[Product]])</f>
        <v>0</v>
      </c>
    </row>
    <row r="191" spans="1:12" x14ac:dyDescent="0.3">
      <c r="A191">
        <v>190</v>
      </c>
      <c r="B191" t="s">
        <v>2265</v>
      </c>
      <c r="C191" t="s">
        <v>2266</v>
      </c>
      <c r="D191" t="s">
        <v>1683</v>
      </c>
      <c r="E191" t="s">
        <v>1671</v>
      </c>
      <c r="F191">
        <v>90</v>
      </c>
      <c r="G191" t="s">
        <v>2267</v>
      </c>
      <c r="H191" t="s">
        <v>145</v>
      </c>
      <c r="I191" s="10">
        <v>39749</v>
      </c>
      <c r="J191">
        <v>36</v>
      </c>
      <c r="K191" t="s">
        <v>1007</v>
      </c>
      <c r="L191">
        <f>COUNTBLANK(Portfolio43[[#This Row],[ID]:[Product]])</f>
        <v>0</v>
      </c>
    </row>
    <row r="192" spans="1:12" x14ac:dyDescent="0.3">
      <c r="A192">
        <v>191</v>
      </c>
      <c r="B192" t="s">
        <v>2268</v>
      </c>
      <c r="C192" t="s">
        <v>2269</v>
      </c>
      <c r="D192" t="s">
        <v>1683</v>
      </c>
      <c r="E192" t="s">
        <v>1671</v>
      </c>
      <c r="F192">
        <v>30</v>
      </c>
      <c r="G192" t="s">
        <v>2270</v>
      </c>
      <c r="H192" t="s">
        <v>2271</v>
      </c>
      <c r="I192" s="10">
        <v>39514</v>
      </c>
      <c r="J192">
        <v>50</v>
      </c>
      <c r="K192" t="s">
        <v>1007</v>
      </c>
      <c r="L192">
        <f>COUNTBLANK(Portfolio43[[#This Row],[ID]:[Product]])</f>
        <v>0</v>
      </c>
    </row>
    <row r="193" spans="1:12" x14ac:dyDescent="0.3">
      <c r="A193">
        <v>192</v>
      </c>
      <c r="B193" t="s">
        <v>2272</v>
      </c>
      <c r="C193" t="s">
        <v>2273</v>
      </c>
      <c r="D193" t="s">
        <v>1670</v>
      </c>
      <c r="E193" t="s">
        <v>1671</v>
      </c>
      <c r="F193">
        <v>60</v>
      </c>
      <c r="G193" t="s">
        <v>2274</v>
      </c>
      <c r="H193" t="s">
        <v>990</v>
      </c>
      <c r="I193" s="10">
        <v>40141</v>
      </c>
      <c r="J193">
        <v>88</v>
      </c>
      <c r="K193" t="s">
        <v>851</v>
      </c>
      <c r="L193">
        <f>COUNTBLANK(Portfolio43[[#This Row],[ID]:[Product]])</f>
        <v>0</v>
      </c>
    </row>
    <row r="194" spans="1:12" x14ac:dyDescent="0.3">
      <c r="A194">
        <v>193</v>
      </c>
      <c r="B194" t="s">
        <v>2275</v>
      </c>
      <c r="C194" t="s">
        <v>2276</v>
      </c>
      <c r="D194" t="s">
        <v>1683</v>
      </c>
      <c r="E194" t="s">
        <v>1671</v>
      </c>
      <c r="F194">
        <v>90</v>
      </c>
      <c r="G194" t="s">
        <v>2277</v>
      </c>
      <c r="H194" t="s">
        <v>2278</v>
      </c>
      <c r="I194" s="10">
        <v>40332</v>
      </c>
      <c r="J194">
        <v>56</v>
      </c>
      <c r="K194" t="s">
        <v>1677</v>
      </c>
      <c r="L194">
        <f>COUNTBLANK(Portfolio43[[#This Row],[ID]:[Product]])</f>
        <v>0</v>
      </c>
    </row>
    <row r="195" spans="1:12" x14ac:dyDescent="0.3">
      <c r="A195">
        <v>194</v>
      </c>
      <c r="B195" t="s">
        <v>2279</v>
      </c>
      <c r="C195" t="s">
        <v>2280</v>
      </c>
      <c r="D195" t="s">
        <v>1670</v>
      </c>
      <c r="E195" t="s">
        <v>1671</v>
      </c>
      <c r="F195">
        <v>90</v>
      </c>
      <c r="G195" t="s">
        <v>2281</v>
      </c>
      <c r="H195" t="s">
        <v>703</v>
      </c>
      <c r="I195" s="10">
        <v>39686</v>
      </c>
      <c r="J195">
        <v>44</v>
      </c>
      <c r="K195" t="s">
        <v>1696</v>
      </c>
      <c r="L195">
        <f>COUNTBLANK(Portfolio43[[#This Row],[ID]:[Product]])</f>
        <v>0</v>
      </c>
    </row>
    <row r="196" spans="1:12" x14ac:dyDescent="0.3">
      <c r="A196">
        <v>195</v>
      </c>
      <c r="B196" t="s">
        <v>2282</v>
      </c>
      <c r="C196" t="s">
        <v>1815</v>
      </c>
      <c r="D196" t="s">
        <v>1670</v>
      </c>
      <c r="E196" t="s">
        <v>1671</v>
      </c>
      <c r="F196">
        <v>60</v>
      </c>
      <c r="G196" t="s">
        <v>2283</v>
      </c>
      <c r="H196" t="s">
        <v>632</v>
      </c>
      <c r="I196" s="10">
        <v>40509</v>
      </c>
      <c r="J196">
        <v>80</v>
      </c>
      <c r="K196" t="s">
        <v>1700</v>
      </c>
      <c r="L196">
        <f>COUNTBLANK(Portfolio43[[#This Row],[ID]:[Product]])</f>
        <v>0</v>
      </c>
    </row>
    <row r="197" spans="1:12" x14ac:dyDescent="0.3">
      <c r="A197">
        <v>196</v>
      </c>
      <c r="B197" t="s">
        <v>2284</v>
      </c>
      <c r="C197" t="s">
        <v>2285</v>
      </c>
      <c r="D197" t="s">
        <v>1733</v>
      </c>
      <c r="E197" t="s">
        <v>1671</v>
      </c>
      <c r="F197">
        <v>30</v>
      </c>
      <c r="G197" t="s">
        <v>2286</v>
      </c>
      <c r="H197" t="s">
        <v>1051</v>
      </c>
      <c r="I197" s="10">
        <v>40363</v>
      </c>
      <c r="J197">
        <v>28</v>
      </c>
      <c r="K197" t="s">
        <v>1677</v>
      </c>
      <c r="L197">
        <f>COUNTBLANK(Portfolio43[[#This Row],[ID]:[Product]])</f>
        <v>0</v>
      </c>
    </row>
    <row r="198" spans="1:12" x14ac:dyDescent="0.3">
      <c r="A198">
        <v>197</v>
      </c>
      <c r="B198" t="s">
        <v>2287</v>
      </c>
      <c r="C198" t="s">
        <v>2288</v>
      </c>
      <c r="D198" t="s">
        <v>1683</v>
      </c>
      <c r="E198" t="s">
        <v>1671</v>
      </c>
      <c r="F198">
        <v>90</v>
      </c>
      <c r="G198" t="s">
        <v>2289</v>
      </c>
      <c r="H198" t="s">
        <v>648</v>
      </c>
      <c r="I198" s="10">
        <v>40532</v>
      </c>
      <c r="J198">
        <v>9</v>
      </c>
      <c r="K198" t="s">
        <v>851</v>
      </c>
      <c r="L198">
        <f>COUNTBLANK(Portfolio43[[#This Row],[ID]:[Product]])</f>
        <v>0</v>
      </c>
    </row>
    <row r="199" spans="1:12" x14ac:dyDescent="0.3">
      <c r="A199">
        <v>198</v>
      </c>
      <c r="B199" t="s">
        <v>2290</v>
      </c>
      <c r="C199" t="s">
        <v>1793</v>
      </c>
      <c r="D199" t="s">
        <v>1683</v>
      </c>
      <c r="E199" t="s">
        <v>1671</v>
      </c>
      <c r="F199">
        <v>30</v>
      </c>
      <c r="G199" t="s">
        <v>2291</v>
      </c>
      <c r="H199" t="s">
        <v>811</v>
      </c>
      <c r="I199" s="10">
        <v>39945</v>
      </c>
      <c r="J199">
        <v>21</v>
      </c>
      <c r="K199" t="s">
        <v>851</v>
      </c>
      <c r="L199">
        <f>COUNTBLANK(Portfolio43[[#This Row],[ID]:[Product]])</f>
        <v>0</v>
      </c>
    </row>
    <row r="200" spans="1:12" x14ac:dyDescent="0.3">
      <c r="A200">
        <v>199</v>
      </c>
      <c r="B200" t="s">
        <v>2292</v>
      </c>
      <c r="C200" t="s">
        <v>2293</v>
      </c>
      <c r="D200" t="s">
        <v>1670</v>
      </c>
      <c r="E200" t="s">
        <v>1671</v>
      </c>
      <c r="F200">
        <v>60</v>
      </c>
      <c r="G200" t="s">
        <v>2294</v>
      </c>
      <c r="H200" t="s">
        <v>709</v>
      </c>
      <c r="I200" s="10">
        <v>40300</v>
      </c>
      <c r="J200">
        <v>86</v>
      </c>
      <c r="K200" t="s">
        <v>851</v>
      </c>
      <c r="L200">
        <f>COUNTBLANK(Portfolio43[[#This Row],[ID]:[Product]])</f>
        <v>0</v>
      </c>
    </row>
    <row r="201" spans="1:12" x14ac:dyDescent="0.3">
      <c r="A201">
        <v>200</v>
      </c>
      <c r="B201" t="s">
        <v>2295</v>
      </c>
      <c r="C201" t="s">
        <v>2296</v>
      </c>
      <c r="D201" t="s">
        <v>1683</v>
      </c>
      <c r="E201" t="s">
        <v>1671</v>
      </c>
      <c r="F201">
        <v>90</v>
      </c>
      <c r="G201" t="s">
        <v>2297</v>
      </c>
      <c r="H201" t="s">
        <v>487</v>
      </c>
      <c r="I201" s="10">
        <v>40131</v>
      </c>
      <c r="J201">
        <v>25</v>
      </c>
      <c r="K201" t="s">
        <v>1692</v>
      </c>
      <c r="L201">
        <f>COUNTBLANK(Portfolio43[[#This Row],[ID]:[Product]])</f>
        <v>0</v>
      </c>
    </row>
    <row r="202" spans="1:12" x14ac:dyDescent="0.3">
      <c r="A202">
        <v>201</v>
      </c>
      <c r="B202" t="s">
        <v>2298</v>
      </c>
      <c r="C202" t="s">
        <v>2299</v>
      </c>
      <c r="D202" t="s">
        <v>1670</v>
      </c>
      <c r="E202" t="s">
        <v>1936</v>
      </c>
      <c r="F202">
        <v>30</v>
      </c>
      <c r="G202" t="s">
        <v>2300</v>
      </c>
      <c r="H202" t="s">
        <v>663</v>
      </c>
      <c r="I202" s="10">
        <v>39729</v>
      </c>
      <c r="J202">
        <v>55</v>
      </c>
      <c r="K202" t="s">
        <v>1677</v>
      </c>
      <c r="L202">
        <f>COUNTBLANK(Portfolio43[[#This Row],[ID]:[Product]])</f>
        <v>0</v>
      </c>
    </row>
    <row r="203" spans="1:12" x14ac:dyDescent="0.3">
      <c r="A203">
        <v>202</v>
      </c>
      <c r="B203" t="s">
        <v>2301</v>
      </c>
      <c r="C203" t="s">
        <v>2302</v>
      </c>
      <c r="D203" t="s">
        <v>1670</v>
      </c>
      <c r="E203" t="s">
        <v>1671</v>
      </c>
      <c r="F203">
        <v>90</v>
      </c>
      <c r="G203" t="s">
        <v>2303</v>
      </c>
      <c r="H203" t="s">
        <v>268</v>
      </c>
      <c r="I203" s="10">
        <v>39611</v>
      </c>
      <c r="J203">
        <v>67</v>
      </c>
      <c r="K203" t="s">
        <v>1721</v>
      </c>
      <c r="L203">
        <f>COUNTBLANK(Portfolio43[[#This Row],[ID]:[Product]])</f>
        <v>0</v>
      </c>
    </row>
    <row r="204" spans="1:12" x14ac:dyDescent="0.3">
      <c r="A204">
        <v>203</v>
      </c>
      <c r="B204" t="s">
        <v>2304</v>
      </c>
      <c r="C204" t="s">
        <v>2305</v>
      </c>
      <c r="D204" t="s">
        <v>1670</v>
      </c>
      <c r="E204" t="s">
        <v>1671</v>
      </c>
      <c r="F204">
        <v>60</v>
      </c>
      <c r="G204" t="s">
        <v>2306</v>
      </c>
      <c r="H204" t="s">
        <v>488</v>
      </c>
      <c r="I204" s="10">
        <v>39621</v>
      </c>
      <c r="J204">
        <v>16</v>
      </c>
      <c r="K204" t="s">
        <v>1677</v>
      </c>
      <c r="L204">
        <f>COUNTBLANK(Portfolio43[[#This Row],[ID]:[Product]])</f>
        <v>0</v>
      </c>
    </row>
    <row r="205" spans="1:12" x14ac:dyDescent="0.3">
      <c r="A205">
        <v>204</v>
      </c>
      <c r="B205" t="s">
        <v>2307</v>
      </c>
      <c r="C205" t="s">
        <v>2308</v>
      </c>
      <c r="D205" t="s">
        <v>1683</v>
      </c>
      <c r="E205" t="s">
        <v>1671</v>
      </c>
      <c r="F205">
        <v>90</v>
      </c>
      <c r="G205" t="s">
        <v>2309</v>
      </c>
      <c r="H205" t="s">
        <v>1631</v>
      </c>
      <c r="I205" s="10">
        <v>39462</v>
      </c>
      <c r="J205">
        <v>24</v>
      </c>
      <c r="K205" t="s">
        <v>851</v>
      </c>
      <c r="L205">
        <f>COUNTBLANK(Portfolio43[[#This Row],[ID]:[Product]])</f>
        <v>0</v>
      </c>
    </row>
    <row r="206" spans="1:12" x14ac:dyDescent="0.3">
      <c r="A206">
        <v>205</v>
      </c>
      <c r="B206" t="s">
        <v>2310</v>
      </c>
      <c r="C206" t="s">
        <v>2311</v>
      </c>
      <c r="D206" t="s">
        <v>1670</v>
      </c>
      <c r="E206" t="s">
        <v>1671</v>
      </c>
      <c r="F206">
        <v>60</v>
      </c>
      <c r="G206" t="s">
        <v>2312</v>
      </c>
      <c r="H206" t="s">
        <v>2313</v>
      </c>
      <c r="I206" s="10">
        <v>39524</v>
      </c>
      <c r="J206">
        <v>9</v>
      </c>
      <c r="K206" t="s">
        <v>1696</v>
      </c>
      <c r="L206">
        <f>COUNTBLANK(Portfolio43[[#This Row],[ID]:[Product]])</f>
        <v>0</v>
      </c>
    </row>
    <row r="207" spans="1:12" x14ac:dyDescent="0.3">
      <c r="A207">
        <v>206</v>
      </c>
      <c r="B207" t="s">
        <v>2314</v>
      </c>
      <c r="C207" t="s">
        <v>2315</v>
      </c>
      <c r="D207" t="s">
        <v>1670</v>
      </c>
      <c r="E207" t="s">
        <v>1671</v>
      </c>
      <c r="F207">
        <v>60</v>
      </c>
      <c r="G207" t="s">
        <v>2316</v>
      </c>
      <c r="H207" t="s">
        <v>2317</v>
      </c>
      <c r="I207" s="10">
        <v>40047</v>
      </c>
      <c r="J207">
        <v>61</v>
      </c>
      <c r="K207" t="s">
        <v>1673</v>
      </c>
      <c r="L207">
        <f>COUNTBLANK(Portfolio43[[#This Row],[ID]:[Product]])</f>
        <v>0</v>
      </c>
    </row>
    <row r="208" spans="1:12" x14ac:dyDescent="0.3">
      <c r="A208">
        <v>207</v>
      </c>
      <c r="B208" t="s">
        <v>2318</v>
      </c>
      <c r="C208" t="s">
        <v>2090</v>
      </c>
      <c r="D208" t="s">
        <v>1683</v>
      </c>
      <c r="E208" t="s">
        <v>1829</v>
      </c>
      <c r="F208">
        <v>90</v>
      </c>
      <c r="G208" t="s">
        <v>2319</v>
      </c>
      <c r="H208" t="s">
        <v>367</v>
      </c>
      <c r="I208" s="10">
        <v>40250</v>
      </c>
      <c r="J208">
        <v>32</v>
      </c>
      <c r="K208" t="s">
        <v>1007</v>
      </c>
      <c r="L208">
        <f>COUNTBLANK(Portfolio43[[#This Row],[ID]:[Product]])</f>
        <v>0</v>
      </c>
    </row>
    <row r="209" spans="1:12" x14ac:dyDescent="0.3">
      <c r="A209">
        <v>208</v>
      </c>
      <c r="B209" t="s">
        <v>2320</v>
      </c>
      <c r="C209" t="s">
        <v>2321</v>
      </c>
      <c r="D209" t="s">
        <v>1670</v>
      </c>
      <c r="E209" t="s">
        <v>1671</v>
      </c>
      <c r="F209">
        <v>90</v>
      </c>
      <c r="G209" t="s">
        <v>2322</v>
      </c>
      <c r="H209" t="s">
        <v>2323</v>
      </c>
      <c r="I209" s="10">
        <v>40380</v>
      </c>
      <c r="J209">
        <v>21</v>
      </c>
      <c r="K209" t="s">
        <v>1700</v>
      </c>
      <c r="L209">
        <f>COUNTBLANK(Portfolio43[[#This Row],[ID]:[Product]])</f>
        <v>0</v>
      </c>
    </row>
    <row r="210" spans="1:12" x14ac:dyDescent="0.3">
      <c r="A210">
        <v>209</v>
      </c>
      <c r="B210" t="s">
        <v>2324</v>
      </c>
      <c r="C210" t="s">
        <v>2325</v>
      </c>
      <c r="D210" t="s">
        <v>1670</v>
      </c>
      <c r="E210" t="s">
        <v>1671</v>
      </c>
      <c r="F210">
        <v>60</v>
      </c>
      <c r="G210" t="s">
        <v>2326</v>
      </c>
      <c r="H210" t="s">
        <v>497</v>
      </c>
      <c r="I210" s="10">
        <v>40092</v>
      </c>
      <c r="J210">
        <v>71</v>
      </c>
      <c r="K210" t="s">
        <v>1677</v>
      </c>
      <c r="L210">
        <f>COUNTBLANK(Portfolio43[[#This Row],[ID]:[Product]])</f>
        <v>0</v>
      </c>
    </row>
    <row r="211" spans="1:12" x14ac:dyDescent="0.3">
      <c r="A211">
        <v>210</v>
      </c>
      <c r="B211" t="s">
        <v>2327</v>
      </c>
      <c r="C211" t="s">
        <v>2328</v>
      </c>
      <c r="D211" t="s">
        <v>1683</v>
      </c>
      <c r="E211" t="s">
        <v>1671</v>
      </c>
      <c r="F211">
        <v>90</v>
      </c>
      <c r="G211" t="s">
        <v>2329</v>
      </c>
      <c r="H211" t="s">
        <v>1108</v>
      </c>
      <c r="I211" s="10">
        <v>39961</v>
      </c>
      <c r="J211">
        <v>7</v>
      </c>
      <c r="K211" t="s">
        <v>1696</v>
      </c>
      <c r="L211">
        <f>COUNTBLANK(Portfolio43[[#This Row],[ID]:[Product]])</f>
        <v>0</v>
      </c>
    </row>
    <row r="212" spans="1:12" x14ac:dyDescent="0.3">
      <c r="A212">
        <v>211</v>
      </c>
      <c r="B212" t="s">
        <v>2330</v>
      </c>
      <c r="C212" t="s">
        <v>2331</v>
      </c>
      <c r="D212" t="s">
        <v>1683</v>
      </c>
      <c r="E212" t="s">
        <v>1671</v>
      </c>
      <c r="F212">
        <v>30</v>
      </c>
      <c r="G212" t="s">
        <v>2332</v>
      </c>
      <c r="H212" t="s">
        <v>1232</v>
      </c>
      <c r="I212" s="10">
        <v>40078</v>
      </c>
      <c r="J212">
        <v>63</v>
      </c>
      <c r="K212" t="s">
        <v>1673</v>
      </c>
      <c r="L212">
        <f>COUNTBLANK(Portfolio43[[#This Row],[ID]:[Product]])</f>
        <v>0</v>
      </c>
    </row>
    <row r="213" spans="1:12" x14ac:dyDescent="0.3">
      <c r="A213">
        <v>212</v>
      </c>
      <c r="B213" t="s">
        <v>2333</v>
      </c>
      <c r="C213" t="s">
        <v>2334</v>
      </c>
      <c r="D213" t="s">
        <v>1670</v>
      </c>
      <c r="E213" t="s">
        <v>1671</v>
      </c>
      <c r="G213" t="s">
        <v>2335</v>
      </c>
      <c r="H213" t="s">
        <v>1334</v>
      </c>
      <c r="I213" s="10">
        <v>39786</v>
      </c>
      <c r="J213">
        <v>15</v>
      </c>
      <c r="K213" t="s">
        <v>1692</v>
      </c>
      <c r="L213">
        <f>COUNTBLANK(Portfolio43[[#This Row],[ID]:[Product]])</f>
        <v>1</v>
      </c>
    </row>
    <row r="214" spans="1:12" x14ac:dyDescent="0.3">
      <c r="A214">
        <v>213</v>
      </c>
      <c r="B214" t="s">
        <v>2336</v>
      </c>
      <c r="C214" t="s">
        <v>1927</v>
      </c>
      <c r="D214" t="s">
        <v>1683</v>
      </c>
      <c r="E214" t="s">
        <v>1671</v>
      </c>
      <c r="F214">
        <v>90</v>
      </c>
      <c r="G214" t="s">
        <v>2337</v>
      </c>
      <c r="H214" t="s">
        <v>796</v>
      </c>
      <c r="I214" s="10">
        <v>39641</v>
      </c>
      <c r="J214">
        <v>82</v>
      </c>
      <c r="K214" t="s">
        <v>1692</v>
      </c>
      <c r="L214">
        <f>COUNTBLANK(Portfolio43[[#This Row],[ID]:[Product]])</f>
        <v>0</v>
      </c>
    </row>
    <row r="215" spans="1:12" x14ac:dyDescent="0.3">
      <c r="A215">
        <v>214</v>
      </c>
      <c r="B215" t="s">
        <v>2338</v>
      </c>
      <c r="C215" t="s">
        <v>2339</v>
      </c>
      <c r="D215" t="s">
        <v>1683</v>
      </c>
      <c r="E215" t="s">
        <v>1671</v>
      </c>
      <c r="F215">
        <v>30</v>
      </c>
      <c r="G215" t="s">
        <v>2340</v>
      </c>
      <c r="H215" t="s">
        <v>451</v>
      </c>
      <c r="I215" s="10">
        <v>40340</v>
      </c>
      <c r="J215">
        <v>81</v>
      </c>
      <c r="K215" t="s">
        <v>1700</v>
      </c>
      <c r="L215">
        <f>COUNTBLANK(Portfolio43[[#This Row],[ID]:[Product]])</f>
        <v>0</v>
      </c>
    </row>
    <row r="216" spans="1:12" x14ac:dyDescent="0.3">
      <c r="A216">
        <v>215</v>
      </c>
      <c r="B216" t="s">
        <v>2341</v>
      </c>
      <c r="C216" t="s">
        <v>1596</v>
      </c>
      <c r="D216" t="s">
        <v>1670</v>
      </c>
      <c r="E216" t="s">
        <v>1671</v>
      </c>
      <c r="F216">
        <v>60</v>
      </c>
      <c r="G216" t="s">
        <v>2342</v>
      </c>
      <c r="H216" t="s">
        <v>407</v>
      </c>
      <c r="I216" s="10">
        <v>40232</v>
      </c>
      <c r="J216">
        <v>50</v>
      </c>
      <c r="K216" t="s">
        <v>1673</v>
      </c>
      <c r="L216">
        <f>COUNTBLANK(Portfolio43[[#This Row],[ID]:[Product]])</f>
        <v>0</v>
      </c>
    </row>
    <row r="217" spans="1:12" x14ac:dyDescent="0.3">
      <c r="A217">
        <v>216</v>
      </c>
      <c r="B217" t="s">
        <v>2343</v>
      </c>
      <c r="C217" t="s">
        <v>2344</v>
      </c>
      <c r="D217" t="s">
        <v>1683</v>
      </c>
      <c r="E217" t="s">
        <v>1671</v>
      </c>
      <c r="F217">
        <v>90</v>
      </c>
      <c r="G217" t="s">
        <v>2345</v>
      </c>
      <c r="H217" t="s">
        <v>431</v>
      </c>
      <c r="J217">
        <v>55</v>
      </c>
      <c r="K217" t="s">
        <v>1696</v>
      </c>
      <c r="L217">
        <f>COUNTBLANK(Portfolio43[[#This Row],[ID]:[Product]])</f>
        <v>1</v>
      </c>
    </row>
    <row r="218" spans="1:12" x14ac:dyDescent="0.3">
      <c r="A218">
        <v>217</v>
      </c>
      <c r="B218" t="s">
        <v>2346</v>
      </c>
      <c r="C218" t="s">
        <v>2347</v>
      </c>
      <c r="D218" t="s">
        <v>1670</v>
      </c>
      <c r="E218" t="s">
        <v>1671</v>
      </c>
      <c r="F218">
        <v>60</v>
      </c>
      <c r="G218" t="s">
        <v>2348</v>
      </c>
      <c r="H218" t="s">
        <v>1054</v>
      </c>
      <c r="I218" s="10">
        <v>40439</v>
      </c>
      <c r="J218">
        <v>72</v>
      </c>
      <c r="K218" t="s">
        <v>1721</v>
      </c>
      <c r="L218">
        <f>COUNTBLANK(Portfolio43[[#This Row],[ID]:[Product]])</f>
        <v>0</v>
      </c>
    </row>
    <row r="219" spans="1:12" x14ac:dyDescent="0.3">
      <c r="A219">
        <v>218</v>
      </c>
      <c r="B219" t="s">
        <v>2349</v>
      </c>
      <c r="C219" t="s">
        <v>2350</v>
      </c>
      <c r="D219" t="s">
        <v>1683</v>
      </c>
      <c r="E219" t="s">
        <v>1671</v>
      </c>
      <c r="F219">
        <v>60</v>
      </c>
      <c r="G219" t="s">
        <v>2351</v>
      </c>
      <c r="H219" t="s">
        <v>1639</v>
      </c>
      <c r="I219" s="10">
        <v>39516</v>
      </c>
      <c r="J219">
        <v>93</v>
      </c>
      <c r="K219" t="s">
        <v>1007</v>
      </c>
      <c r="L219">
        <f>COUNTBLANK(Portfolio43[[#This Row],[ID]:[Product]])</f>
        <v>0</v>
      </c>
    </row>
    <row r="220" spans="1:12" x14ac:dyDescent="0.3">
      <c r="A220">
        <v>219</v>
      </c>
      <c r="B220" t="s">
        <v>2352</v>
      </c>
      <c r="C220" t="s">
        <v>2353</v>
      </c>
      <c r="D220" t="s">
        <v>1683</v>
      </c>
      <c r="E220" t="s">
        <v>1671</v>
      </c>
      <c r="F220">
        <v>90</v>
      </c>
      <c r="G220" t="s">
        <v>2354</v>
      </c>
      <c r="H220" t="s">
        <v>990</v>
      </c>
      <c r="I220" s="10">
        <v>40146</v>
      </c>
      <c r="J220">
        <v>98</v>
      </c>
      <c r="K220" t="s">
        <v>851</v>
      </c>
      <c r="L220">
        <f>COUNTBLANK(Portfolio43[[#This Row],[ID]:[Product]])</f>
        <v>0</v>
      </c>
    </row>
    <row r="221" spans="1:12" x14ac:dyDescent="0.3">
      <c r="A221">
        <v>220</v>
      </c>
      <c r="B221" t="s">
        <v>2355</v>
      </c>
      <c r="C221" t="s">
        <v>2356</v>
      </c>
      <c r="D221" t="s">
        <v>1733</v>
      </c>
      <c r="E221" t="s">
        <v>1671</v>
      </c>
      <c r="F221">
        <v>30</v>
      </c>
      <c r="G221" t="s">
        <v>2357</v>
      </c>
      <c r="H221" t="s">
        <v>132</v>
      </c>
      <c r="I221" s="10">
        <v>39909</v>
      </c>
      <c r="J221">
        <v>92</v>
      </c>
      <c r="K221" t="s">
        <v>1696</v>
      </c>
      <c r="L221">
        <f>COUNTBLANK(Portfolio43[[#This Row],[ID]:[Product]])</f>
        <v>0</v>
      </c>
    </row>
    <row r="222" spans="1:12" x14ac:dyDescent="0.3">
      <c r="A222">
        <v>221</v>
      </c>
      <c r="B222" t="s">
        <v>2358</v>
      </c>
      <c r="C222" t="s">
        <v>2359</v>
      </c>
      <c r="D222" t="s">
        <v>1670</v>
      </c>
      <c r="E222" t="s">
        <v>1671</v>
      </c>
      <c r="F222">
        <v>90</v>
      </c>
      <c r="G222" t="s">
        <v>2360</v>
      </c>
      <c r="H222" t="s">
        <v>515</v>
      </c>
      <c r="I222" s="10">
        <v>39493</v>
      </c>
      <c r="J222">
        <v>10</v>
      </c>
      <c r="K222" t="s">
        <v>1721</v>
      </c>
      <c r="L222">
        <f>COUNTBLANK(Portfolio43[[#This Row],[ID]:[Product]])</f>
        <v>0</v>
      </c>
    </row>
    <row r="223" spans="1:12" x14ac:dyDescent="0.3">
      <c r="A223">
        <v>222</v>
      </c>
      <c r="B223" t="s">
        <v>2361</v>
      </c>
      <c r="C223" t="s">
        <v>2362</v>
      </c>
      <c r="D223" t="s">
        <v>1683</v>
      </c>
      <c r="E223" t="s">
        <v>1671</v>
      </c>
      <c r="F223">
        <v>60</v>
      </c>
      <c r="G223" t="s">
        <v>2363</v>
      </c>
      <c r="H223" t="s">
        <v>2364</v>
      </c>
      <c r="I223" s="10">
        <v>40291</v>
      </c>
      <c r="J223">
        <v>27</v>
      </c>
      <c r="K223" t="s">
        <v>1707</v>
      </c>
      <c r="L223">
        <f>COUNTBLANK(Portfolio43[[#This Row],[ID]:[Product]])</f>
        <v>0</v>
      </c>
    </row>
    <row r="224" spans="1:12" x14ac:dyDescent="0.3">
      <c r="A224">
        <v>223</v>
      </c>
      <c r="B224" t="s">
        <v>2365</v>
      </c>
      <c r="C224" t="s">
        <v>2366</v>
      </c>
      <c r="D224" t="s">
        <v>1670</v>
      </c>
      <c r="E224" t="s">
        <v>1671</v>
      </c>
      <c r="F224">
        <v>30</v>
      </c>
      <c r="G224" t="s">
        <v>2367</v>
      </c>
      <c r="H224" t="s">
        <v>684</v>
      </c>
      <c r="I224" s="10">
        <v>40295</v>
      </c>
      <c r="J224">
        <v>28</v>
      </c>
      <c r="K224" t="s">
        <v>1772</v>
      </c>
      <c r="L224">
        <f>COUNTBLANK(Portfolio43[[#This Row],[ID]:[Product]])</f>
        <v>0</v>
      </c>
    </row>
    <row r="225" spans="1:12" x14ac:dyDescent="0.3">
      <c r="A225">
        <v>224</v>
      </c>
      <c r="B225" t="s">
        <v>1929</v>
      </c>
      <c r="C225" t="s">
        <v>2368</v>
      </c>
      <c r="D225" t="s">
        <v>1670</v>
      </c>
      <c r="E225" t="s">
        <v>1671</v>
      </c>
      <c r="F225">
        <v>30</v>
      </c>
      <c r="G225" t="s">
        <v>2369</v>
      </c>
      <c r="H225" t="s">
        <v>1805</v>
      </c>
      <c r="I225" s="10">
        <v>40063</v>
      </c>
      <c r="J225">
        <v>30</v>
      </c>
      <c r="K225" t="s">
        <v>1696</v>
      </c>
      <c r="L225">
        <f>COUNTBLANK(Portfolio43[[#This Row],[ID]:[Product]])</f>
        <v>0</v>
      </c>
    </row>
    <row r="226" spans="1:12" x14ac:dyDescent="0.3">
      <c r="A226">
        <v>225</v>
      </c>
      <c r="B226" t="s">
        <v>2370</v>
      </c>
      <c r="C226" t="s">
        <v>2371</v>
      </c>
      <c r="D226" t="s">
        <v>1670</v>
      </c>
      <c r="E226" t="s">
        <v>1671</v>
      </c>
      <c r="F226">
        <v>30</v>
      </c>
      <c r="G226" t="s">
        <v>2372</v>
      </c>
      <c r="H226" t="s">
        <v>34</v>
      </c>
      <c r="I226" s="10">
        <v>40064</v>
      </c>
      <c r="J226">
        <v>53</v>
      </c>
      <c r="K226" t="s">
        <v>1673</v>
      </c>
      <c r="L226">
        <f>COUNTBLANK(Portfolio43[[#This Row],[ID]:[Product]])</f>
        <v>0</v>
      </c>
    </row>
    <row r="227" spans="1:12" x14ac:dyDescent="0.3">
      <c r="A227">
        <v>226</v>
      </c>
      <c r="B227" t="s">
        <v>2373</v>
      </c>
      <c r="C227" t="s">
        <v>1971</v>
      </c>
      <c r="D227" t="s">
        <v>1683</v>
      </c>
      <c r="E227" t="s">
        <v>1671</v>
      </c>
      <c r="F227">
        <v>60</v>
      </c>
      <c r="G227" t="s">
        <v>2374</v>
      </c>
      <c r="H227" t="s">
        <v>1001</v>
      </c>
      <c r="I227" s="10">
        <v>39523</v>
      </c>
      <c r="J227">
        <v>89</v>
      </c>
      <c r="K227" t="s">
        <v>1707</v>
      </c>
      <c r="L227">
        <f>COUNTBLANK(Portfolio43[[#This Row],[ID]:[Product]])</f>
        <v>0</v>
      </c>
    </row>
    <row r="228" spans="1:12" x14ac:dyDescent="0.3">
      <c r="A228">
        <v>227</v>
      </c>
      <c r="B228" t="s">
        <v>2375</v>
      </c>
      <c r="C228" t="s">
        <v>2376</v>
      </c>
      <c r="D228" t="s">
        <v>1670</v>
      </c>
      <c r="E228" t="s">
        <v>1671</v>
      </c>
      <c r="F228">
        <v>90</v>
      </c>
      <c r="G228" t="s">
        <v>2377</v>
      </c>
      <c r="H228" t="s">
        <v>1628</v>
      </c>
      <c r="I228" s="10">
        <v>39461</v>
      </c>
      <c r="J228">
        <v>22</v>
      </c>
      <c r="K228" t="s">
        <v>1696</v>
      </c>
      <c r="L228">
        <f>COUNTBLANK(Portfolio43[[#This Row],[ID]:[Product]])</f>
        <v>0</v>
      </c>
    </row>
    <row r="229" spans="1:12" x14ac:dyDescent="0.3">
      <c r="A229">
        <v>228</v>
      </c>
      <c r="B229" t="s">
        <v>2181</v>
      </c>
      <c r="C229" t="s">
        <v>2378</v>
      </c>
      <c r="D229" t="s">
        <v>1683</v>
      </c>
      <c r="E229" t="s">
        <v>1671</v>
      </c>
      <c r="F229">
        <v>90</v>
      </c>
      <c r="G229" t="s">
        <v>2379</v>
      </c>
      <c r="H229" t="s">
        <v>2380</v>
      </c>
      <c r="I229" s="10">
        <v>39775</v>
      </c>
      <c r="J229">
        <v>71</v>
      </c>
      <c r="K229" t="s">
        <v>1007</v>
      </c>
      <c r="L229">
        <f>COUNTBLANK(Portfolio43[[#This Row],[ID]:[Product]])</f>
        <v>0</v>
      </c>
    </row>
    <row r="230" spans="1:12" x14ac:dyDescent="0.3">
      <c r="A230">
        <v>229</v>
      </c>
      <c r="B230" t="s">
        <v>2381</v>
      </c>
      <c r="C230" t="s">
        <v>2382</v>
      </c>
      <c r="D230" t="s">
        <v>1670</v>
      </c>
      <c r="E230" t="s">
        <v>1671</v>
      </c>
      <c r="F230">
        <v>90</v>
      </c>
      <c r="G230" t="s">
        <v>2383</v>
      </c>
      <c r="H230" t="s">
        <v>799</v>
      </c>
      <c r="I230" s="10">
        <v>40154</v>
      </c>
      <c r="J230">
        <v>97</v>
      </c>
      <c r="K230" t="s">
        <v>1707</v>
      </c>
      <c r="L230">
        <f>COUNTBLANK(Portfolio43[[#This Row],[ID]:[Product]])</f>
        <v>0</v>
      </c>
    </row>
    <row r="231" spans="1:12" x14ac:dyDescent="0.3">
      <c r="A231">
        <v>230</v>
      </c>
      <c r="B231" t="s">
        <v>2384</v>
      </c>
      <c r="C231" t="s">
        <v>2385</v>
      </c>
      <c r="D231" t="s">
        <v>1683</v>
      </c>
      <c r="E231" t="s">
        <v>1671</v>
      </c>
      <c r="F231">
        <v>60</v>
      </c>
      <c r="G231" t="s">
        <v>2386</v>
      </c>
      <c r="H231" t="s">
        <v>1427</v>
      </c>
      <c r="I231" s="10">
        <v>39637</v>
      </c>
      <c r="J231">
        <v>68</v>
      </c>
      <c r="K231" t="s">
        <v>1007</v>
      </c>
      <c r="L231">
        <f>COUNTBLANK(Portfolio43[[#This Row],[ID]:[Product]])</f>
        <v>0</v>
      </c>
    </row>
    <row r="232" spans="1:12" x14ac:dyDescent="0.3">
      <c r="A232">
        <v>231</v>
      </c>
      <c r="B232" t="s">
        <v>2387</v>
      </c>
      <c r="C232" t="s">
        <v>2388</v>
      </c>
      <c r="D232" t="s">
        <v>1670</v>
      </c>
      <c r="E232" t="s">
        <v>1671</v>
      </c>
      <c r="F232">
        <v>60</v>
      </c>
      <c r="G232" t="s">
        <v>2389</v>
      </c>
      <c r="H232" t="s">
        <v>465</v>
      </c>
      <c r="I232" s="10">
        <v>39663</v>
      </c>
      <c r="J232">
        <v>77</v>
      </c>
      <c r="K232" t="s">
        <v>1707</v>
      </c>
      <c r="L232">
        <f>COUNTBLANK(Portfolio43[[#This Row],[ID]:[Product]])</f>
        <v>0</v>
      </c>
    </row>
    <row r="233" spans="1:12" x14ac:dyDescent="0.3">
      <c r="A233">
        <v>232</v>
      </c>
      <c r="B233" t="s">
        <v>2390</v>
      </c>
      <c r="C233" t="s">
        <v>2391</v>
      </c>
      <c r="D233" t="s">
        <v>1683</v>
      </c>
      <c r="E233" t="s">
        <v>1671</v>
      </c>
      <c r="F233">
        <v>30</v>
      </c>
      <c r="G233" t="s">
        <v>2392</v>
      </c>
      <c r="H233" t="s">
        <v>2393</v>
      </c>
      <c r="I233" s="10">
        <v>40482</v>
      </c>
      <c r="J233">
        <v>73</v>
      </c>
      <c r="K233" t="s">
        <v>1700</v>
      </c>
      <c r="L233">
        <f>COUNTBLANK(Portfolio43[[#This Row],[ID]:[Product]])</f>
        <v>0</v>
      </c>
    </row>
    <row r="234" spans="1:12" x14ac:dyDescent="0.3">
      <c r="A234">
        <v>233</v>
      </c>
      <c r="B234" t="s">
        <v>2394</v>
      </c>
      <c r="C234" t="s">
        <v>2395</v>
      </c>
      <c r="D234" t="s">
        <v>1683</v>
      </c>
      <c r="E234" t="s">
        <v>1671</v>
      </c>
      <c r="F234">
        <v>60</v>
      </c>
      <c r="G234" t="s">
        <v>2396</v>
      </c>
      <c r="H234" t="s">
        <v>253</v>
      </c>
      <c r="I234" s="10">
        <v>39632</v>
      </c>
      <c r="J234">
        <v>30</v>
      </c>
      <c r="K234" t="s">
        <v>1007</v>
      </c>
      <c r="L234">
        <f>COUNTBLANK(Portfolio43[[#This Row],[ID]:[Product]])</f>
        <v>0</v>
      </c>
    </row>
    <row r="235" spans="1:12" x14ac:dyDescent="0.3">
      <c r="A235">
        <v>234</v>
      </c>
      <c r="B235" t="s">
        <v>2397</v>
      </c>
      <c r="C235" t="s">
        <v>2398</v>
      </c>
      <c r="D235" t="s">
        <v>1670</v>
      </c>
      <c r="E235" t="s">
        <v>1671</v>
      </c>
      <c r="F235">
        <v>30</v>
      </c>
      <c r="G235" t="s">
        <v>2399</v>
      </c>
      <c r="H235" t="s">
        <v>1216</v>
      </c>
      <c r="I235" s="10">
        <v>40403</v>
      </c>
      <c r="J235">
        <v>76</v>
      </c>
      <c r="K235" t="s">
        <v>1677</v>
      </c>
      <c r="L235">
        <f>COUNTBLANK(Portfolio43[[#This Row],[ID]:[Product]])</f>
        <v>0</v>
      </c>
    </row>
    <row r="236" spans="1:12" x14ac:dyDescent="0.3">
      <c r="A236">
        <v>235</v>
      </c>
      <c r="B236" t="s">
        <v>2400</v>
      </c>
      <c r="C236" t="s">
        <v>2401</v>
      </c>
      <c r="D236" t="s">
        <v>1670</v>
      </c>
      <c r="E236" t="s">
        <v>1671</v>
      </c>
      <c r="F236">
        <v>90</v>
      </c>
      <c r="G236" t="s">
        <v>2402</v>
      </c>
      <c r="H236" t="s">
        <v>118</v>
      </c>
      <c r="I236" s="10">
        <v>40126</v>
      </c>
      <c r="J236">
        <v>56</v>
      </c>
      <c r="K236" t="s">
        <v>1673</v>
      </c>
      <c r="L236">
        <f>COUNTBLANK(Portfolio43[[#This Row],[ID]:[Product]])</f>
        <v>0</v>
      </c>
    </row>
    <row r="237" spans="1:12" x14ac:dyDescent="0.3">
      <c r="A237">
        <v>236</v>
      </c>
      <c r="B237" t="s">
        <v>2403</v>
      </c>
      <c r="C237" t="s">
        <v>2404</v>
      </c>
      <c r="D237" t="s">
        <v>1670</v>
      </c>
      <c r="E237" t="s">
        <v>1671</v>
      </c>
      <c r="F237">
        <v>90</v>
      </c>
      <c r="G237" t="s">
        <v>2405</v>
      </c>
      <c r="H237" t="s">
        <v>417</v>
      </c>
      <c r="I237" s="10">
        <v>39603</v>
      </c>
      <c r="J237">
        <v>92</v>
      </c>
      <c r="K237" t="s">
        <v>1673</v>
      </c>
      <c r="L237">
        <f>COUNTBLANK(Portfolio43[[#This Row],[ID]:[Product]])</f>
        <v>0</v>
      </c>
    </row>
    <row r="238" spans="1:12" x14ac:dyDescent="0.3">
      <c r="A238">
        <v>237</v>
      </c>
      <c r="B238" t="s">
        <v>2406</v>
      </c>
      <c r="C238" t="s">
        <v>2407</v>
      </c>
      <c r="D238" t="s">
        <v>1670</v>
      </c>
      <c r="E238" t="s">
        <v>1671</v>
      </c>
      <c r="F238">
        <v>90</v>
      </c>
      <c r="G238" t="s">
        <v>2408</v>
      </c>
      <c r="H238" t="s">
        <v>692</v>
      </c>
      <c r="I238" s="10">
        <v>39685</v>
      </c>
      <c r="J238">
        <v>75</v>
      </c>
      <c r="K238" t="s">
        <v>1692</v>
      </c>
      <c r="L238">
        <f>COUNTBLANK(Portfolio43[[#This Row],[ID]:[Product]])</f>
        <v>0</v>
      </c>
    </row>
    <row r="239" spans="1:12" x14ac:dyDescent="0.3">
      <c r="A239">
        <v>238</v>
      </c>
      <c r="B239" t="s">
        <v>2409</v>
      </c>
      <c r="C239" t="s">
        <v>2410</v>
      </c>
      <c r="D239" t="s">
        <v>1670</v>
      </c>
      <c r="E239" t="s">
        <v>1671</v>
      </c>
      <c r="F239">
        <v>60</v>
      </c>
      <c r="G239" t="s">
        <v>2411</v>
      </c>
      <c r="H239" t="s">
        <v>2412</v>
      </c>
      <c r="I239" s="10">
        <v>39487</v>
      </c>
      <c r="J239">
        <v>4</v>
      </c>
      <c r="K239" t="s">
        <v>1673</v>
      </c>
      <c r="L239">
        <f>COUNTBLANK(Portfolio43[[#This Row],[ID]:[Product]])</f>
        <v>0</v>
      </c>
    </row>
    <row r="240" spans="1:12" x14ac:dyDescent="0.3">
      <c r="A240">
        <v>239</v>
      </c>
      <c r="B240" t="s">
        <v>2413</v>
      </c>
      <c r="C240" t="s">
        <v>2414</v>
      </c>
      <c r="D240" t="s">
        <v>1670</v>
      </c>
      <c r="E240" t="s">
        <v>1671</v>
      </c>
      <c r="F240">
        <v>60</v>
      </c>
      <c r="G240" t="s">
        <v>2415</v>
      </c>
      <c r="H240" t="s">
        <v>495</v>
      </c>
      <c r="I240" s="10">
        <v>40027</v>
      </c>
      <c r="J240">
        <v>35</v>
      </c>
      <c r="K240" t="s">
        <v>1677</v>
      </c>
      <c r="L240">
        <f>COUNTBLANK(Portfolio43[[#This Row],[ID]:[Product]])</f>
        <v>0</v>
      </c>
    </row>
    <row r="241" spans="1:12" x14ac:dyDescent="0.3">
      <c r="A241">
        <v>240</v>
      </c>
      <c r="B241" t="s">
        <v>2416</v>
      </c>
      <c r="C241" t="s">
        <v>2417</v>
      </c>
      <c r="D241" t="s">
        <v>1683</v>
      </c>
      <c r="E241" t="s">
        <v>1671</v>
      </c>
      <c r="F241">
        <v>60</v>
      </c>
      <c r="G241" t="s">
        <v>2418</v>
      </c>
      <c r="H241" t="s">
        <v>1621</v>
      </c>
      <c r="I241" s="10">
        <v>39842</v>
      </c>
      <c r="J241">
        <v>38</v>
      </c>
      <c r="K241" t="s">
        <v>1772</v>
      </c>
      <c r="L241">
        <f>COUNTBLANK(Portfolio43[[#This Row],[ID]:[Product]])</f>
        <v>0</v>
      </c>
    </row>
    <row r="242" spans="1:12" x14ac:dyDescent="0.3">
      <c r="A242">
        <v>241</v>
      </c>
      <c r="B242" t="s">
        <v>2419</v>
      </c>
      <c r="C242" t="s">
        <v>2420</v>
      </c>
      <c r="D242" t="s">
        <v>1733</v>
      </c>
      <c r="E242" t="s">
        <v>1671</v>
      </c>
      <c r="F242">
        <v>60</v>
      </c>
      <c r="G242" t="s">
        <v>2421</v>
      </c>
      <c r="H242" t="s">
        <v>2422</v>
      </c>
      <c r="I242" s="10">
        <v>40079</v>
      </c>
      <c r="J242">
        <v>48</v>
      </c>
      <c r="K242" t="s">
        <v>1692</v>
      </c>
      <c r="L242">
        <f>COUNTBLANK(Portfolio43[[#This Row],[ID]:[Product]])</f>
        <v>0</v>
      </c>
    </row>
    <row r="243" spans="1:12" x14ac:dyDescent="0.3">
      <c r="A243">
        <v>242</v>
      </c>
      <c r="B243" t="s">
        <v>2423</v>
      </c>
      <c r="C243" t="s">
        <v>2325</v>
      </c>
      <c r="D243" t="s">
        <v>1683</v>
      </c>
      <c r="E243" t="s">
        <v>1671</v>
      </c>
      <c r="F243">
        <v>90</v>
      </c>
      <c r="G243" t="s">
        <v>2424</v>
      </c>
      <c r="H243" t="s">
        <v>30</v>
      </c>
      <c r="I243" s="10">
        <v>39569</v>
      </c>
      <c r="J243">
        <v>65</v>
      </c>
      <c r="K243" t="s">
        <v>1692</v>
      </c>
      <c r="L243">
        <f>COUNTBLANK(Portfolio43[[#This Row],[ID]:[Product]])</f>
        <v>0</v>
      </c>
    </row>
    <row r="244" spans="1:12" x14ac:dyDescent="0.3">
      <c r="A244">
        <v>243</v>
      </c>
      <c r="B244" t="s">
        <v>2425</v>
      </c>
      <c r="C244" t="s">
        <v>2426</v>
      </c>
      <c r="D244" t="s">
        <v>1683</v>
      </c>
      <c r="E244" t="s">
        <v>1671</v>
      </c>
      <c r="F244">
        <v>60</v>
      </c>
      <c r="G244" t="s">
        <v>2427</v>
      </c>
      <c r="H244" t="s">
        <v>829</v>
      </c>
      <c r="I244" s="10">
        <v>40133</v>
      </c>
      <c r="J244">
        <v>52</v>
      </c>
      <c r="K244" t="s">
        <v>1692</v>
      </c>
      <c r="L244">
        <f>COUNTBLANK(Portfolio43[[#This Row],[ID]:[Product]])</f>
        <v>0</v>
      </c>
    </row>
    <row r="245" spans="1:12" x14ac:dyDescent="0.3">
      <c r="A245">
        <v>244</v>
      </c>
      <c r="B245" t="s">
        <v>2428</v>
      </c>
      <c r="C245" t="s">
        <v>2429</v>
      </c>
      <c r="D245" t="s">
        <v>1670</v>
      </c>
      <c r="E245" t="s">
        <v>1671</v>
      </c>
      <c r="F245">
        <v>30</v>
      </c>
      <c r="G245" t="s">
        <v>2430</v>
      </c>
      <c r="H245" t="s">
        <v>2431</v>
      </c>
      <c r="I245" s="10">
        <v>39885</v>
      </c>
      <c r="J245">
        <v>20</v>
      </c>
      <c r="K245" t="s">
        <v>1673</v>
      </c>
      <c r="L245">
        <f>COUNTBLANK(Portfolio43[[#This Row],[ID]:[Product]])</f>
        <v>0</v>
      </c>
    </row>
    <row r="246" spans="1:12" x14ac:dyDescent="0.3">
      <c r="A246">
        <v>245</v>
      </c>
      <c r="B246" t="s">
        <v>2432</v>
      </c>
      <c r="C246" t="s">
        <v>2433</v>
      </c>
      <c r="D246" t="s">
        <v>1670</v>
      </c>
      <c r="E246" t="s">
        <v>1671</v>
      </c>
      <c r="F246">
        <v>30</v>
      </c>
      <c r="G246" t="s">
        <v>2434</v>
      </c>
      <c r="H246" t="s">
        <v>563</v>
      </c>
      <c r="I246" s="10">
        <v>39707</v>
      </c>
      <c r="J246">
        <v>99</v>
      </c>
      <c r="K246" t="s">
        <v>1677</v>
      </c>
      <c r="L246">
        <f>COUNTBLANK(Portfolio43[[#This Row],[ID]:[Product]])</f>
        <v>0</v>
      </c>
    </row>
    <row r="247" spans="1:12" x14ac:dyDescent="0.3">
      <c r="A247">
        <v>246</v>
      </c>
      <c r="B247" t="s">
        <v>2435</v>
      </c>
      <c r="C247" t="s">
        <v>2436</v>
      </c>
      <c r="D247" t="s">
        <v>1683</v>
      </c>
      <c r="E247" t="s">
        <v>1671</v>
      </c>
      <c r="F247">
        <v>30</v>
      </c>
      <c r="G247" t="s">
        <v>2437</v>
      </c>
      <c r="H247" t="s">
        <v>69</v>
      </c>
      <c r="I247" s="10">
        <v>40129</v>
      </c>
      <c r="J247">
        <v>53</v>
      </c>
      <c r="K247" t="s">
        <v>1772</v>
      </c>
      <c r="L247">
        <f>COUNTBLANK(Portfolio43[[#This Row],[ID]:[Product]])</f>
        <v>0</v>
      </c>
    </row>
    <row r="248" spans="1:12" x14ac:dyDescent="0.3">
      <c r="A248">
        <v>247</v>
      </c>
      <c r="B248" t="s">
        <v>2384</v>
      </c>
      <c r="C248" t="s">
        <v>2438</v>
      </c>
      <c r="D248" t="s">
        <v>1683</v>
      </c>
      <c r="E248" t="s">
        <v>1671</v>
      </c>
      <c r="F248">
        <v>60</v>
      </c>
      <c r="G248" t="s">
        <v>2439</v>
      </c>
      <c r="H248" t="s">
        <v>43</v>
      </c>
      <c r="I248" s="10">
        <v>40065</v>
      </c>
      <c r="J248">
        <v>63</v>
      </c>
      <c r="K248" t="s">
        <v>1677</v>
      </c>
      <c r="L248">
        <f>COUNTBLANK(Portfolio43[[#This Row],[ID]:[Product]])</f>
        <v>0</v>
      </c>
    </row>
    <row r="249" spans="1:12" x14ac:dyDescent="0.3">
      <c r="A249">
        <v>248</v>
      </c>
      <c r="B249" t="s">
        <v>2440</v>
      </c>
      <c r="C249" t="s">
        <v>2441</v>
      </c>
      <c r="D249" t="s">
        <v>1670</v>
      </c>
      <c r="E249" t="s">
        <v>1671</v>
      </c>
      <c r="F249">
        <v>30</v>
      </c>
      <c r="G249" t="s">
        <v>2442</v>
      </c>
      <c r="H249" t="s">
        <v>682</v>
      </c>
      <c r="I249" s="10">
        <v>40416</v>
      </c>
      <c r="J249">
        <v>2</v>
      </c>
      <c r="K249" t="s">
        <v>851</v>
      </c>
      <c r="L249">
        <f>COUNTBLANK(Portfolio43[[#This Row],[ID]:[Product]])</f>
        <v>0</v>
      </c>
    </row>
    <row r="250" spans="1:12" x14ac:dyDescent="0.3">
      <c r="A250">
        <v>249</v>
      </c>
      <c r="B250" t="s">
        <v>2443</v>
      </c>
      <c r="C250" t="s">
        <v>2444</v>
      </c>
      <c r="D250" t="s">
        <v>1683</v>
      </c>
      <c r="E250" t="s">
        <v>1671</v>
      </c>
      <c r="F250">
        <v>90</v>
      </c>
      <c r="G250" t="s">
        <v>2445</v>
      </c>
      <c r="H250" t="s">
        <v>663</v>
      </c>
      <c r="I250" s="10">
        <v>40425</v>
      </c>
      <c r="J250">
        <v>74</v>
      </c>
      <c r="K250" t="s">
        <v>1721</v>
      </c>
      <c r="L250">
        <f>COUNTBLANK(Portfolio43[[#This Row],[ID]:[Product]])</f>
        <v>0</v>
      </c>
    </row>
    <row r="251" spans="1:12" x14ac:dyDescent="0.3">
      <c r="A251">
        <v>250</v>
      </c>
      <c r="B251" t="s">
        <v>2446</v>
      </c>
      <c r="C251" t="s">
        <v>2447</v>
      </c>
      <c r="D251" t="s">
        <v>1683</v>
      </c>
      <c r="E251" t="s">
        <v>1671</v>
      </c>
      <c r="F251">
        <v>30</v>
      </c>
      <c r="G251" t="s">
        <v>2448</v>
      </c>
      <c r="H251" t="s">
        <v>829</v>
      </c>
      <c r="I251" s="10">
        <v>40183</v>
      </c>
      <c r="J251">
        <v>87</v>
      </c>
      <c r="K251" t="s">
        <v>1772</v>
      </c>
      <c r="L251">
        <f>COUNTBLANK(Portfolio43[[#This Row],[ID]:[Product]])</f>
        <v>0</v>
      </c>
    </row>
    <row r="252" spans="1:12" x14ac:dyDescent="0.3">
      <c r="A252">
        <v>251</v>
      </c>
      <c r="B252" t="s">
        <v>2449</v>
      </c>
      <c r="C252" t="s">
        <v>2450</v>
      </c>
      <c r="D252" t="s">
        <v>1683</v>
      </c>
      <c r="E252" t="s">
        <v>1671</v>
      </c>
      <c r="F252">
        <v>90</v>
      </c>
      <c r="G252" t="s">
        <v>2451</v>
      </c>
      <c r="H252" t="s">
        <v>1437</v>
      </c>
      <c r="I252" s="10">
        <v>39939</v>
      </c>
      <c r="J252">
        <v>84</v>
      </c>
      <c r="K252" t="s">
        <v>1772</v>
      </c>
      <c r="L252">
        <f>COUNTBLANK(Portfolio43[[#This Row],[ID]:[Product]])</f>
        <v>0</v>
      </c>
    </row>
    <row r="253" spans="1:12" x14ac:dyDescent="0.3">
      <c r="A253">
        <v>252</v>
      </c>
      <c r="B253" t="s">
        <v>2452</v>
      </c>
      <c r="C253" t="s">
        <v>2453</v>
      </c>
      <c r="D253" t="s">
        <v>1683</v>
      </c>
      <c r="E253" t="s">
        <v>1671</v>
      </c>
      <c r="F253">
        <v>30</v>
      </c>
      <c r="G253" t="s">
        <v>2454</v>
      </c>
      <c r="H253" t="s">
        <v>402</v>
      </c>
      <c r="I253" s="10">
        <v>40291</v>
      </c>
      <c r="J253">
        <v>45</v>
      </c>
      <c r="K253" t="s">
        <v>1692</v>
      </c>
      <c r="L253">
        <f>COUNTBLANK(Portfolio43[[#This Row],[ID]:[Product]])</f>
        <v>0</v>
      </c>
    </row>
    <row r="254" spans="1:12" x14ac:dyDescent="0.3">
      <c r="A254">
        <v>253</v>
      </c>
      <c r="B254" t="s">
        <v>2455</v>
      </c>
      <c r="C254" t="s">
        <v>2456</v>
      </c>
      <c r="D254" t="s">
        <v>1670</v>
      </c>
      <c r="E254" t="s">
        <v>1671</v>
      </c>
      <c r="F254">
        <v>30</v>
      </c>
      <c r="G254" t="s">
        <v>2457</v>
      </c>
      <c r="H254" t="s">
        <v>2458</v>
      </c>
      <c r="I254" s="10">
        <v>39927</v>
      </c>
      <c r="J254">
        <v>52</v>
      </c>
      <c r="K254" t="s">
        <v>1721</v>
      </c>
      <c r="L254">
        <f>COUNTBLANK(Portfolio43[[#This Row],[ID]:[Product]])</f>
        <v>0</v>
      </c>
    </row>
    <row r="255" spans="1:12" x14ac:dyDescent="0.3">
      <c r="A255">
        <v>254</v>
      </c>
      <c r="B255" t="s">
        <v>2459</v>
      </c>
      <c r="C255" t="s">
        <v>2460</v>
      </c>
      <c r="D255" t="s">
        <v>1683</v>
      </c>
      <c r="E255" t="s">
        <v>1671</v>
      </c>
      <c r="F255">
        <v>30</v>
      </c>
      <c r="G255" t="s">
        <v>2461</v>
      </c>
      <c r="H255" t="s">
        <v>66</v>
      </c>
      <c r="I255" s="10">
        <v>39931</v>
      </c>
      <c r="J255">
        <v>64</v>
      </c>
      <c r="K255" t="s">
        <v>1772</v>
      </c>
      <c r="L255">
        <f>COUNTBLANK(Portfolio43[[#This Row],[ID]:[Product]])</f>
        <v>0</v>
      </c>
    </row>
    <row r="256" spans="1:12" x14ac:dyDescent="0.3">
      <c r="A256">
        <v>255</v>
      </c>
      <c r="B256" t="s">
        <v>2462</v>
      </c>
      <c r="C256" t="s">
        <v>2463</v>
      </c>
      <c r="D256" t="s">
        <v>1683</v>
      </c>
      <c r="E256" t="s">
        <v>1671</v>
      </c>
      <c r="F256">
        <v>60</v>
      </c>
      <c r="G256" t="s">
        <v>2464</v>
      </c>
      <c r="H256" t="s">
        <v>1607</v>
      </c>
      <c r="I256" s="10">
        <v>39823</v>
      </c>
      <c r="J256">
        <v>49</v>
      </c>
      <c r="K256" t="s">
        <v>1700</v>
      </c>
      <c r="L256">
        <f>COUNTBLANK(Portfolio43[[#This Row],[ID]:[Product]])</f>
        <v>0</v>
      </c>
    </row>
    <row r="257" spans="1:12" x14ac:dyDescent="0.3">
      <c r="A257">
        <v>256</v>
      </c>
      <c r="B257" t="s">
        <v>2465</v>
      </c>
      <c r="C257" t="s">
        <v>2466</v>
      </c>
      <c r="D257" t="s">
        <v>1670</v>
      </c>
      <c r="E257" t="s">
        <v>1671</v>
      </c>
      <c r="F257">
        <v>60</v>
      </c>
      <c r="G257" t="s">
        <v>2467</v>
      </c>
      <c r="H257" t="s">
        <v>665</v>
      </c>
      <c r="I257" s="10">
        <v>40368</v>
      </c>
      <c r="J257">
        <v>66</v>
      </c>
      <c r="K257" t="s">
        <v>1772</v>
      </c>
      <c r="L257">
        <f>COUNTBLANK(Portfolio43[[#This Row],[ID]:[Product]])</f>
        <v>0</v>
      </c>
    </row>
    <row r="258" spans="1:12" x14ac:dyDescent="0.3">
      <c r="A258">
        <v>257</v>
      </c>
      <c r="B258" t="s">
        <v>2468</v>
      </c>
      <c r="C258" t="s">
        <v>2469</v>
      </c>
      <c r="D258" t="s">
        <v>1683</v>
      </c>
      <c r="E258" t="s">
        <v>1671</v>
      </c>
      <c r="F258">
        <v>30</v>
      </c>
      <c r="G258" t="s">
        <v>2470</v>
      </c>
      <c r="H258" t="s">
        <v>598</v>
      </c>
      <c r="I258" s="10">
        <v>39965</v>
      </c>
      <c r="J258">
        <v>3</v>
      </c>
      <c r="K258" t="s">
        <v>1772</v>
      </c>
      <c r="L258">
        <f>COUNTBLANK(Portfolio43[[#This Row],[ID]:[Product]])</f>
        <v>0</v>
      </c>
    </row>
    <row r="259" spans="1:12" x14ac:dyDescent="0.3">
      <c r="A259">
        <v>258</v>
      </c>
      <c r="B259" t="s">
        <v>2471</v>
      </c>
      <c r="C259" t="s">
        <v>2472</v>
      </c>
      <c r="D259" t="s">
        <v>1683</v>
      </c>
      <c r="E259" t="s">
        <v>1671</v>
      </c>
      <c r="F259">
        <v>30</v>
      </c>
      <c r="G259" t="s">
        <v>2473</v>
      </c>
      <c r="H259" t="s">
        <v>2474</v>
      </c>
      <c r="I259" s="10">
        <v>40203</v>
      </c>
      <c r="J259">
        <v>5</v>
      </c>
      <c r="K259" t="s">
        <v>1677</v>
      </c>
      <c r="L259">
        <f>COUNTBLANK(Portfolio43[[#This Row],[ID]:[Product]])</f>
        <v>0</v>
      </c>
    </row>
    <row r="260" spans="1:12" x14ac:dyDescent="0.3">
      <c r="A260">
        <v>259</v>
      </c>
      <c r="B260" t="s">
        <v>2475</v>
      </c>
      <c r="C260" t="s">
        <v>2476</v>
      </c>
      <c r="D260" t="s">
        <v>1670</v>
      </c>
      <c r="E260" t="s">
        <v>1671</v>
      </c>
      <c r="F260">
        <v>60</v>
      </c>
      <c r="G260" t="s">
        <v>2477</v>
      </c>
      <c r="H260" t="s">
        <v>587</v>
      </c>
      <c r="I260" s="10">
        <v>40277</v>
      </c>
      <c r="J260">
        <v>53</v>
      </c>
      <c r="K260" t="s">
        <v>1673</v>
      </c>
      <c r="L260">
        <f>COUNTBLANK(Portfolio43[[#This Row],[ID]:[Product]])</f>
        <v>0</v>
      </c>
    </row>
    <row r="261" spans="1:12" x14ac:dyDescent="0.3">
      <c r="A261">
        <v>260</v>
      </c>
      <c r="B261" t="s">
        <v>2478</v>
      </c>
      <c r="C261" t="s">
        <v>2479</v>
      </c>
      <c r="D261" t="s">
        <v>1670</v>
      </c>
      <c r="E261" t="s">
        <v>1671</v>
      </c>
      <c r="F261">
        <v>30</v>
      </c>
      <c r="G261" t="s">
        <v>2480</v>
      </c>
      <c r="H261" t="s">
        <v>2481</v>
      </c>
      <c r="I261" s="10">
        <v>39671</v>
      </c>
      <c r="J261">
        <v>82</v>
      </c>
      <c r="K261" t="s">
        <v>1707</v>
      </c>
      <c r="L261">
        <f>COUNTBLANK(Portfolio43[[#This Row],[ID]:[Product]])</f>
        <v>0</v>
      </c>
    </row>
    <row r="262" spans="1:12" x14ac:dyDescent="0.3">
      <c r="A262">
        <v>261</v>
      </c>
      <c r="B262" t="s">
        <v>2482</v>
      </c>
      <c r="C262" t="s">
        <v>2483</v>
      </c>
      <c r="D262" t="s">
        <v>1670</v>
      </c>
      <c r="E262" t="s">
        <v>1671</v>
      </c>
      <c r="F262">
        <v>60</v>
      </c>
      <c r="G262" t="s">
        <v>2484</v>
      </c>
      <c r="H262" t="s">
        <v>1213</v>
      </c>
      <c r="I262" s="10">
        <v>40322</v>
      </c>
      <c r="J262">
        <v>37</v>
      </c>
      <c r="K262" t="s">
        <v>851</v>
      </c>
      <c r="L262">
        <f>COUNTBLANK(Portfolio43[[#This Row],[ID]:[Product]])</f>
        <v>0</v>
      </c>
    </row>
    <row r="263" spans="1:12" x14ac:dyDescent="0.3">
      <c r="A263">
        <v>262</v>
      </c>
      <c r="B263" t="s">
        <v>2485</v>
      </c>
      <c r="C263" t="s">
        <v>2486</v>
      </c>
      <c r="D263" t="s">
        <v>1683</v>
      </c>
      <c r="E263" t="s">
        <v>1671</v>
      </c>
      <c r="F263">
        <v>60</v>
      </c>
      <c r="G263" t="s">
        <v>2487</v>
      </c>
      <c r="H263" t="s">
        <v>167</v>
      </c>
      <c r="I263" s="10">
        <v>39727</v>
      </c>
      <c r="J263">
        <v>8</v>
      </c>
      <c r="K263" t="s">
        <v>1772</v>
      </c>
      <c r="L263">
        <f>COUNTBLANK(Portfolio43[[#This Row],[ID]:[Product]])</f>
        <v>0</v>
      </c>
    </row>
    <row r="264" spans="1:12" x14ac:dyDescent="0.3">
      <c r="A264">
        <v>263</v>
      </c>
      <c r="B264" t="s">
        <v>2488</v>
      </c>
      <c r="C264" t="s">
        <v>2489</v>
      </c>
      <c r="D264" t="s">
        <v>1683</v>
      </c>
      <c r="E264" t="s">
        <v>1671</v>
      </c>
      <c r="F264">
        <v>60</v>
      </c>
      <c r="G264" t="s">
        <v>2490</v>
      </c>
      <c r="H264" t="s">
        <v>1205</v>
      </c>
      <c r="I264" s="10">
        <v>39622</v>
      </c>
      <c r="J264">
        <v>6</v>
      </c>
      <c r="K264" t="s">
        <v>1721</v>
      </c>
      <c r="L264">
        <f>COUNTBLANK(Portfolio43[[#This Row],[ID]:[Product]])</f>
        <v>0</v>
      </c>
    </row>
    <row r="265" spans="1:12" x14ac:dyDescent="0.3">
      <c r="A265">
        <v>264</v>
      </c>
      <c r="B265" t="s">
        <v>2491</v>
      </c>
      <c r="C265" t="s">
        <v>1702</v>
      </c>
      <c r="D265" t="s">
        <v>1733</v>
      </c>
      <c r="E265" t="s">
        <v>1671</v>
      </c>
      <c r="F265">
        <v>90</v>
      </c>
      <c r="G265" t="s">
        <v>2492</v>
      </c>
      <c r="H265" t="s">
        <v>1012</v>
      </c>
      <c r="I265" s="10">
        <v>40326</v>
      </c>
      <c r="J265">
        <v>61</v>
      </c>
      <c r="K265" t="s">
        <v>1696</v>
      </c>
      <c r="L265">
        <f>COUNTBLANK(Portfolio43[[#This Row],[ID]:[Product]])</f>
        <v>0</v>
      </c>
    </row>
    <row r="266" spans="1:12" x14ac:dyDescent="0.3">
      <c r="A266">
        <v>265</v>
      </c>
      <c r="B266" t="s">
        <v>2493</v>
      </c>
      <c r="C266" t="s">
        <v>2494</v>
      </c>
      <c r="D266" t="s">
        <v>1670</v>
      </c>
      <c r="E266" t="s">
        <v>1671</v>
      </c>
      <c r="F266">
        <v>60</v>
      </c>
      <c r="G266" t="s">
        <v>2495</v>
      </c>
      <c r="H266" t="s">
        <v>2496</v>
      </c>
      <c r="I266" s="10">
        <v>40456</v>
      </c>
      <c r="J266">
        <v>52</v>
      </c>
      <c r="K266" t="s">
        <v>1772</v>
      </c>
      <c r="L266">
        <f>COUNTBLANK(Portfolio43[[#This Row],[ID]:[Product]])</f>
        <v>0</v>
      </c>
    </row>
    <row r="267" spans="1:12" x14ac:dyDescent="0.3">
      <c r="A267">
        <v>266</v>
      </c>
      <c r="B267" t="s">
        <v>2497</v>
      </c>
      <c r="C267" t="s">
        <v>2498</v>
      </c>
      <c r="D267" t="s">
        <v>1670</v>
      </c>
      <c r="E267" t="s">
        <v>1671</v>
      </c>
      <c r="F267">
        <v>90</v>
      </c>
      <c r="G267" t="s">
        <v>2499</v>
      </c>
      <c r="H267" t="s">
        <v>282</v>
      </c>
      <c r="I267" s="10">
        <v>40054</v>
      </c>
      <c r="J267">
        <v>98</v>
      </c>
      <c r="K267" t="s">
        <v>1692</v>
      </c>
      <c r="L267">
        <f>COUNTBLANK(Portfolio43[[#This Row],[ID]:[Product]])</f>
        <v>0</v>
      </c>
    </row>
    <row r="268" spans="1:12" x14ac:dyDescent="0.3">
      <c r="A268">
        <v>267</v>
      </c>
      <c r="B268" t="s">
        <v>2500</v>
      </c>
      <c r="C268" t="s">
        <v>2450</v>
      </c>
      <c r="D268" t="s">
        <v>1683</v>
      </c>
      <c r="E268" t="s">
        <v>1671</v>
      </c>
      <c r="F268">
        <v>60</v>
      </c>
      <c r="G268" t="s">
        <v>2501</v>
      </c>
      <c r="H268" t="s">
        <v>2176</v>
      </c>
      <c r="I268" s="10">
        <v>39961</v>
      </c>
      <c r="J268">
        <v>81</v>
      </c>
      <c r="K268" t="s">
        <v>1007</v>
      </c>
      <c r="L268">
        <f>COUNTBLANK(Portfolio43[[#This Row],[ID]:[Product]])</f>
        <v>0</v>
      </c>
    </row>
    <row r="269" spans="1:12" x14ac:dyDescent="0.3">
      <c r="A269">
        <v>268</v>
      </c>
      <c r="B269" t="s">
        <v>2502</v>
      </c>
      <c r="C269" t="s">
        <v>2503</v>
      </c>
      <c r="D269" t="s">
        <v>1683</v>
      </c>
      <c r="E269" t="s">
        <v>1671</v>
      </c>
      <c r="F269">
        <v>60</v>
      </c>
      <c r="G269" t="s">
        <v>2504</v>
      </c>
      <c r="H269" t="s">
        <v>1182</v>
      </c>
      <c r="I269" s="10">
        <v>40433</v>
      </c>
      <c r="J269">
        <v>72</v>
      </c>
      <c r="K269" t="s">
        <v>1700</v>
      </c>
      <c r="L269">
        <f>COUNTBLANK(Portfolio43[[#This Row],[ID]:[Product]])</f>
        <v>0</v>
      </c>
    </row>
    <row r="270" spans="1:12" x14ac:dyDescent="0.3">
      <c r="A270">
        <v>269</v>
      </c>
      <c r="B270" t="s">
        <v>2505</v>
      </c>
      <c r="C270" t="s">
        <v>2506</v>
      </c>
      <c r="D270" t="s">
        <v>1670</v>
      </c>
      <c r="E270" t="s">
        <v>1671</v>
      </c>
      <c r="F270">
        <v>60</v>
      </c>
      <c r="G270" t="s">
        <v>2507</v>
      </c>
      <c r="H270" t="s">
        <v>232</v>
      </c>
      <c r="I270" s="10">
        <v>40048</v>
      </c>
      <c r="J270">
        <v>86</v>
      </c>
      <c r="K270" t="s">
        <v>1677</v>
      </c>
      <c r="L270">
        <f>COUNTBLANK(Portfolio43[[#This Row],[ID]:[Product]])</f>
        <v>0</v>
      </c>
    </row>
    <row r="271" spans="1:12" x14ac:dyDescent="0.3">
      <c r="A271">
        <v>270</v>
      </c>
      <c r="B271" t="s">
        <v>2195</v>
      </c>
      <c r="C271" t="s">
        <v>2508</v>
      </c>
      <c r="D271" t="s">
        <v>1670</v>
      </c>
      <c r="E271" t="s">
        <v>1671</v>
      </c>
      <c r="F271">
        <v>60</v>
      </c>
      <c r="G271" t="s">
        <v>2509</v>
      </c>
      <c r="H271" t="s">
        <v>371</v>
      </c>
      <c r="I271" s="10">
        <v>39532</v>
      </c>
      <c r="J271">
        <v>80</v>
      </c>
      <c r="K271" t="s">
        <v>1707</v>
      </c>
      <c r="L271">
        <f>COUNTBLANK(Portfolio43[[#This Row],[ID]:[Product]])</f>
        <v>0</v>
      </c>
    </row>
    <row r="272" spans="1:12" x14ac:dyDescent="0.3">
      <c r="A272">
        <v>271</v>
      </c>
      <c r="B272" t="s">
        <v>2510</v>
      </c>
      <c r="C272" t="s">
        <v>2511</v>
      </c>
      <c r="D272" t="s">
        <v>1683</v>
      </c>
      <c r="E272" t="s">
        <v>1671</v>
      </c>
      <c r="F272">
        <v>30</v>
      </c>
      <c r="G272" t="s">
        <v>2512</v>
      </c>
      <c r="H272" t="s">
        <v>42</v>
      </c>
      <c r="I272" s="10">
        <v>40058</v>
      </c>
      <c r="J272">
        <v>68</v>
      </c>
      <c r="K272" t="s">
        <v>1700</v>
      </c>
      <c r="L272">
        <f>COUNTBLANK(Portfolio43[[#This Row],[ID]:[Product]])</f>
        <v>0</v>
      </c>
    </row>
    <row r="273" spans="1:12" x14ac:dyDescent="0.3">
      <c r="A273">
        <v>272</v>
      </c>
      <c r="B273" t="s">
        <v>2513</v>
      </c>
      <c r="C273" t="s">
        <v>2514</v>
      </c>
      <c r="D273" t="s">
        <v>1683</v>
      </c>
      <c r="E273" t="s">
        <v>1671</v>
      </c>
      <c r="F273">
        <v>30</v>
      </c>
      <c r="G273" t="s">
        <v>2515</v>
      </c>
      <c r="H273" t="s">
        <v>2516</v>
      </c>
      <c r="I273" s="10">
        <v>40098</v>
      </c>
      <c r="J273">
        <v>38</v>
      </c>
      <c r="K273" t="s">
        <v>1721</v>
      </c>
      <c r="L273">
        <f>COUNTBLANK(Portfolio43[[#This Row],[ID]:[Product]])</f>
        <v>0</v>
      </c>
    </row>
    <row r="274" spans="1:12" x14ac:dyDescent="0.3">
      <c r="A274">
        <v>273</v>
      </c>
      <c r="B274" t="s">
        <v>2307</v>
      </c>
      <c r="C274" t="s">
        <v>2517</v>
      </c>
      <c r="D274" t="s">
        <v>1670</v>
      </c>
      <c r="E274" t="s">
        <v>1671</v>
      </c>
      <c r="F274">
        <v>30</v>
      </c>
      <c r="G274" t="s">
        <v>2518</v>
      </c>
      <c r="H274" t="s">
        <v>2519</v>
      </c>
      <c r="I274" s="10">
        <v>39550</v>
      </c>
      <c r="J274">
        <v>65</v>
      </c>
      <c r="K274" t="s">
        <v>1700</v>
      </c>
      <c r="L274">
        <f>COUNTBLANK(Portfolio43[[#This Row],[ID]:[Product]])</f>
        <v>0</v>
      </c>
    </row>
    <row r="275" spans="1:12" x14ac:dyDescent="0.3">
      <c r="A275">
        <v>274</v>
      </c>
      <c r="B275" t="s">
        <v>2520</v>
      </c>
      <c r="C275" t="s">
        <v>2521</v>
      </c>
      <c r="D275" t="s">
        <v>1683</v>
      </c>
      <c r="E275" t="s">
        <v>1671</v>
      </c>
      <c r="F275">
        <v>90</v>
      </c>
      <c r="G275" t="s">
        <v>2522</v>
      </c>
      <c r="H275" t="s">
        <v>1652</v>
      </c>
      <c r="I275" s="10">
        <v>40432</v>
      </c>
      <c r="J275">
        <v>79</v>
      </c>
      <c r="K275" t="s">
        <v>1692</v>
      </c>
      <c r="L275">
        <f>COUNTBLANK(Portfolio43[[#This Row],[ID]:[Product]])</f>
        <v>0</v>
      </c>
    </row>
    <row r="276" spans="1:12" x14ac:dyDescent="0.3">
      <c r="A276">
        <v>275</v>
      </c>
      <c r="B276" t="s">
        <v>2523</v>
      </c>
      <c r="C276" t="s">
        <v>2524</v>
      </c>
      <c r="D276" t="s">
        <v>1683</v>
      </c>
      <c r="E276" t="s">
        <v>1671</v>
      </c>
      <c r="F276">
        <v>30</v>
      </c>
      <c r="G276" t="s">
        <v>2525</v>
      </c>
      <c r="H276" t="s">
        <v>402</v>
      </c>
      <c r="I276" s="10">
        <v>40271</v>
      </c>
      <c r="J276">
        <v>19</v>
      </c>
      <c r="K276" t="s">
        <v>1673</v>
      </c>
      <c r="L276">
        <f>COUNTBLANK(Portfolio43[[#This Row],[ID]:[Product]])</f>
        <v>0</v>
      </c>
    </row>
    <row r="277" spans="1:12" x14ac:dyDescent="0.3">
      <c r="A277">
        <v>276</v>
      </c>
      <c r="B277" t="s">
        <v>2526</v>
      </c>
      <c r="C277" t="s">
        <v>2527</v>
      </c>
      <c r="D277" t="s">
        <v>1670</v>
      </c>
      <c r="E277" t="s">
        <v>1671</v>
      </c>
      <c r="F277">
        <v>90</v>
      </c>
      <c r="G277" t="s">
        <v>2528</v>
      </c>
      <c r="H277" t="s">
        <v>830</v>
      </c>
      <c r="I277" s="10">
        <v>39783</v>
      </c>
      <c r="J277">
        <v>80</v>
      </c>
      <c r="K277" t="s">
        <v>851</v>
      </c>
      <c r="L277">
        <f>COUNTBLANK(Portfolio43[[#This Row],[ID]:[Product]])</f>
        <v>0</v>
      </c>
    </row>
    <row r="278" spans="1:12" x14ac:dyDescent="0.3">
      <c r="A278">
        <v>277</v>
      </c>
      <c r="B278" t="s">
        <v>2529</v>
      </c>
      <c r="C278" t="s">
        <v>2530</v>
      </c>
      <c r="D278" t="s">
        <v>1670</v>
      </c>
      <c r="E278" t="s">
        <v>1671</v>
      </c>
      <c r="F278">
        <v>60</v>
      </c>
      <c r="G278" t="s">
        <v>2531</v>
      </c>
      <c r="H278" t="s">
        <v>2532</v>
      </c>
      <c r="I278" s="10">
        <v>39634</v>
      </c>
      <c r="J278">
        <v>56</v>
      </c>
      <c r="K278" t="s">
        <v>1772</v>
      </c>
      <c r="L278">
        <f>COUNTBLANK(Portfolio43[[#This Row],[ID]:[Product]])</f>
        <v>0</v>
      </c>
    </row>
    <row r="279" spans="1:12" x14ac:dyDescent="0.3">
      <c r="A279">
        <v>278</v>
      </c>
      <c r="B279" t="s">
        <v>2533</v>
      </c>
      <c r="C279" t="s">
        <v>2235</v>
      </c>
      <c r="D279" t="s">
        <v>1683</v>
      </c>
      <c r="E279" t="s">
        <v>1671</v>
      </c>
      <c r="F279">
        <v>60</v>
      </c>
      <c r="G279" t="s">
        <v>2534</v>
      </c>
      <c r="H279" t="s">
        <v>2535</v>
      </c>
      <c r="I279" s="10">
        <v>39631</v>
      </c>
      <c r="J279">
        <v>3</v>
      </c>
      <c r="K279" t="s">
        <v>1007</v>
      </c>
      <c r="L279">
        <f>COUNTBLANK(Portfolio43[[#This Row],[ID]:[Product]])</f>
        <v>0</v>
      </c>
    </row>
    <row r="280" spans="1:12" x14ac:dyDescent="0.3">
      <c r="A280">
        <v>279</v>
      </c>
      <c r="B280" t="s">
        <v>2536</v>
      </c>
      <c r="C280" t="s">
        <v>2537</v>
      </c>
      <c r="D280" t="s">
        <v>1683</v>
      </c>
      <c r="E280" t="s">
        <v>2538</v>
      </c>
      <c r="F280">
        <v>60</v>
      </c>
      <c r="G280" t="s">
        <v>2539</v>
      </c>
      <c r="H280" t="s">
        <v>411</v>
      </c>
      <c r="I280" s="10">
        <v>39808</v>
      </c>
      <c r="J280">
        <v>100</v>
      </c>
      <c r="K280" t="s">
        <v>1696</v>
      </c>
      <c r="L280">
        <f>COUNTBLANK(Portfolio43[[#This Row],[ID]:[Product]])</f>
        <v>0</v>
      </c>
    </row>
    <row r="281" spans="1:12" x14ac:dyDescent="0.3">
      <c r="A281">
        <v>280</v>
      </c>
      <c r="B281" t="s">
        <v>2510</v>
      </c>
      <c r="C281" t="s">
        <v>2540</v>
      </c>
      <c r="D281" t="s">
        <v>1683</v>
      </c>
      <c r="E281" t="s">
        <v>1671</v>
      </c>
      <c r="F281">
        <v>60</v>
      </c>
      <c r="G281" t="s">
        <v>2541</v>
      </c>
      <c r="H281" t="s">
        <v>2542</v>
      </c>
      <c r="I281" s="10">
        <v>39766</v>
      </c>
      <c r="J281">
        <v>74</v>
      </c>
      <c r="K281" t="s">
        <v>851</v>
      </c>
      <c r="L281">
        <f>COUNTBLANK(Portfolio43[[#This Row],[ID]:[Product]])</f>
        <v>0</v>
      </c>
    </row>
    <row r="282" spans="1:12" x14ac:dyDescent="0.3">
      <c r="A282">
        <v>281</v>
      </c>
      <c r="B282" t="s">
        <v>2543</v>
      </c>
      <c r="C282" t="s">
        <v>2544</v>
      </c>
      <c r="D282" t="s">
        <v>1683</v>
      </c>
      <c r="E282" t="s">
        <v>1671</v>
      </c>
      <c r="F282">
        <v>60</v>
      </c>
      <c r="G282" t="s">
        <v>2545</v>
      </c>
      <c r="H282" t="s">
        <v>2546</v>
      </c>
      <c r="I282" s="10">
        <v>39553</v>
      </c>
      <c r="J282">
        <v>12</v>
      </c>
      <c r="K282" t="s">
        <v>1721</v>
      </c>
      <c r="L282">
        <f>COUNTBLANK(Portfolio43[[#This Row],[ID]:[Product]])</f>
        <v>0</v>
      </c>
    </row>
    <row r="283" spans="1:12" x14ac:dyDescent="0.3">
      <c r="A283">
        <v>282</v>
      </c>
      <c r="B283" t="s">
        <v>2547</v>
      </c>
      <c r="C283" t="s">
        <v>2548</v>
      </c>
      <c r="D283" t="s">
        <v>1733</v>
      </c>
      <c r="E283" t="s">
        <v>1671</v>
      </c>
      <c r="F283">
        <v>30</v>
      </c>
      <c r="G283" t="s">
        <v>2549</v>
      </c>
      <c r="H283" t="s">
        <v>662</v>
      </c>
      <c r="I283" s="10">
        <v>40119</v>
      </c>
      <c r="J283">
        <v>81</v>
      </c>
      <c r="K283" t="s">
        <v>1721</v>
      </c>
      <c r="L283">
        <f>COUNTBLANK(Portfolio43[[#This Row],[ID]:[Product]])</f>
        <v>0</v>
      </c>
    </row>
    <row r="284" spans="1:12" x14ac:dyDescent="0.3">
      <c r="A284">
        <v>283</v>
      </c>
      <c r="B284" t="s">
        <v>2550</v>
      </c>
      <c r="C284" t="s">
        <v>1927</v>
      </c>
      <c r="D284" t="s">
        <v>1670</v>
      </c>
      <c r="E284" t="s">
        <v>1671</v>
      </c>
      <c r="F284">
        <v>30</v>
      </c>
      <c r="G284" t="s">
        <v>2551</v>
      </c>
      <c r="H284" t="s">
        <v>2474</v>
      </c>
      <c r="I284" s="10">
        <v>39472</v>
      </c>
      <c r="J284">
        <v>42</v>
      </c>
      <c r="K284" t="s">
        <v>1692</v>
      </c>
      <c r="L284">
        <f>COUNTBLANK(Portfolio43[[#This Row],[ID]:[Product]])</f>
        <v>0</v>
      </c>
    </row>
    <row r="285" spans="1:12" x14ac:dyDescent="0.3">
      <c r="A285">
        <v>284</v>
      </c>
      <c r="B285" t="s">
        <v>2552</v>
      </c>
      <c r="C285" t="s">
        <v>2553</v>
      </c>
      <c r="D285" t="s">
        <v>1683</v>
      </c>
      <c r="E285" t="s">
        <v>1671</v>
      </c>
      <c r="F285">
        <v>90</v>
      </c>
      <c r="G285" t="s">
        <v>2554</v>
      </c>
      <c r="H285" t="s">
        <v>2555</v>
      </c>
      <c r="I285" s="10">
        <v>39583</v>
      </c>
      <c r="J285">
        <v>96</v>
      </c>
      <c r="K285" t="s">
        <v>1007</v>
      </c>
      <c r="L285">
        <f>COUNTBLANK(Portfolio43[[#This Row],[ID]:[Product]])</f>
        <v>0</v>
      </c>
    </row>
    <row r="286" spans="1:12" x14ac:dyDescent="0.3">
      <c r="A286">
        <v>285</v>
      </c>
      <c r="B286" t="s">
        <v>2556</v>
      </c>
      <c r="C286" t="s">
        <v>2557</v>
      </c>
      <c r="D286" t="s">
        <v>1670</v>
      </c>
      <c r="E286" t="s">
        <v>1829</v>
      </c>
      <c r="F286">
        <v>90</v>
      </c>
      <c r="G286" t="s">
        <v>2558</v>
      </c>
      <c r="H286" t="s">
        <v>2559</v>
      </c>
      <c r="I286" s="10">
        <v>39878</v>
      </c>
      <c r="J286">
        <v>26</v>
      </c>
      <c r="K286" t="s">
        <v>1677</v>
      </c>
      <c r="L286">
        <f>COUNTBLANK(Portfolio43[[#This Row],[ID]:[Product]])</f>
        <v>0</v>
      </c>
    </row>
    <row r="287" spans="1:12" x14ac:dyDescent="0.3">
      <c r="A287">
        <v>286</v>
      </c>
      <c r="B287" t="s">
        <v>2502</v>
      </c>
      <c r="C287" t="s">
        <v>2560</v>
      </c>
      <c r="D287" t="s">
        <v>1670</v>
      </c>
      <c r="E287" t="s">
        <v>1671</v>
      </c>
      <c r="F287">
        <v>60</v>
      </c>
      <c r="G287" t="s">
        <v>2561</v>
      </c>
      <c r="H287" t="s">
        <v>1957</v>
      </c>
      <c r="I287" s="10">
        <v>39490</v>
      </c>
      <c r="J287">
        <v>23</v>
      </c>
      <c r="K287" t="s">
        <v>1772</v>
      </c>
      <c r="L287">
        <f>COUNTBLANK(Portfolio43[[#This Row],[ID]:[Product]])</f>
        <v>0</v>
      </c>
    </row>
    <row r="288" spans="1:12" x14ac:dyDescent="0.3">
      <c r="A288">
        <v>287</v>
      </c>
      <c r="B288" t="s">
        <v>2562</v>
      </c>
      <c r="C288" t="s">
        <v>2563</v>
      </c>
      <c r="D288" t="s">
        <v>1683</v>
      </c>
      <c r="E288" t="s">
        <v>1671</v>
      </c>
      <c r="F288">
        <v>90</v>
      </c>
      <c r="G288" t="s">
        <v>2564</v>
      </c>
      <c r="H288" t="s">
        <v>2565</v>
      </c>
      <c r="I288" s="10">
        <v>40015</v>
      </c>
      <c r="J288">
        <v>88</v>
      </c>
      <c r="K288" t="s">
        <v>1696</v>
      </c>
      <c r="L288">
        <f>COUNTBLANK(Portfolio43[[#This Row],[ID]:[Product]])</f>
        <v>0</v>
      </c>
    </row>
    <row r="289" spans="1:12" x14ac:dyDescent="0.3">
      <c r="A289">
        <v>288</v>
      </c>
      <c r="B289" t="s">
        <v>2566</v>
      </c>
      <c r="C289" t="s">
        <v>2567</v>
      </c>
      <c r="D289" t="s">
        <v>1683</v>
      </c>
      <c r="E289" t="s">
        <v>1671</v>
      </c>
      <c r="F289">
        <v>60</v>
      </c>
      <c r="G289" t="s">
        <v>2568</v>
      </c>
      <c r="H289" t="s">
        <v>2569</v>
      </c>
      <c r="I289" s="10">
        <v>39684</v>
      </c>
      <c r="J289">
        <v>73</v>
      </c>
      <c r="K289" t="s">
        <v>1673</v>
      </c>
      <c r="L289">
        <f>COUNTBLANK(Portfolio43[[#This Row],[ID]:[Product]])</f>
        <v>0</v>
      </c>
    </row>
    <row r="290" spans="1:12" x14ac:dyDescent="0.3">
      <c r="A290">
        <v>289</v>
      </c>
      <c r="B290" t="s">
        <v>2570</v>
      </c>
      <c r="C290" t="s">
        <v>2072</v>
      </c>
      <c r="D290" t="s">
        <v>1683</v>
      </c>
      <c r="E290" t="s">
        <v>1671</v>
      </c>
      <c r="F290">
        <v>30</v>
      </c>
      <c r="G290" t="s">
        <v>2571</v>
      </c>
      <c r="H290" t="s">
        <v>2572</v>
      </c>
      <c r="I290" s="10">
        <v>39759</v>
      </c>
      <c r="J290">
        <v>82</v>
      </c>
      <c r="K290" t="s">
        <v>1721</v>
      </c>
      <c r="L290">
        <f>COUNTBLANK(Portfolio43[[#This Row],[ID]:[Product]])</f>
        <v>0</v>
      </c>
    </row>
    <row r="291" spans="1:12" x14ac:dyDescent="0.3">
      <c r="A291">
        <v>290</v>
      </c>
      <c r="B291" t="s">
        <v>2573</v>
      </c>
      <c r="C291" t="s">
        <v>2574</v>
      </c>
      <c r="D291" t="s">
        <v>1670</v>
      </c>
      <c r="E291" t="s">
        <v>1671</v>
      </c>
      <c r="F291">
        <v>60</v>
      </c>
      <c r="G291" t="s">
        <v>2575</v>
      </c>
      <c r="H291" t="s">
        <v>758</v>
      </c>
      <c r="I291" s="10">
        <v>40359</v>
      </c>
      <c r="J291">
        <v>63</v>
      </c>
      <c r="K291" t="s">
        <v>1772</v>
      </c>
      <c r="L291">
        <f>COUNTBLANK(Portfolio43[[#This Row],[ID]:[Product]])</f>
        <v>0</v>
      </c>
    </row>
    <row r="292" spans="1:12" x14ac:dyDescent="0.3">
      <c r="A292">
        <v>291</v>
      </c>
      <c r="B292" t="s">
        <v>2576</v>
      </c>
      <c r="C292" t="s">
        <v>1974</v>
      </c>
      <c r="D292" t="s">
        <v>1670</v>
      </c>
      <c r="E292" t="s">
        <v>1671</v>
      </c>
      <c r="F292">
        <v>90</v>
      </c>
      <c r="G292" t="s">
        <v>2577</v>
      </c>
      <c r="H292" t="s">
        <v>1160</v>
      </c>
      <c r="I292" s="10">
        <v>40490</v>
      </c>
      <c r="J292">
        <v>49</v>
      </c>
      <c r="K292" t="s">
        <v>1696</v>
      </c>
      <c r="L292">
        <f>COUNTBLANK(Portfolio43[[#This Row],[ID]:[Product]])</f>
        <v>0</v>
      </c>
    </row>
    <row r="293" spans="1:12" x14ac:dyDescent="0.3">
      <c r="A293">
        <v>292</v>
      </c>
      <c r="B293" t="s">
        <v>2578</v>
      </c>
      <c r="C293" t="s">
        <v>2579</v>
      </c>
      <c r="D293" t="s">
        <v>1683</v>
      </c>
      <c r="E293" t="s">
        <v>1671</v>
      </c>
      <c r="F293">
        <v>90</v>
      </c>
      <c r="G293" t="s">
        <v>2580</v>
      </c>
      <c r="H293" t="s">
        <v>592</v>
      </c>
      <c r="I293" s="10">
        <v>39778</v>
      </c>
      <c r="J293">
        <v>36</v>
      </c>
      <c r="K293" t="s">
        <v>1673</v>
      </c>
      <c r="L293">
        <f>COUNTBLANK(Portfolio43[[#This Row],[ID]:[Product]])</f>
        <v>0</v>
      </c>
    </row>
    <row r="294" spans="1:12" x14ac:dyDescent="0.3">
      <c r="A294">
        <v>293</v>
      </c>
      <c r="B294" t="s">
        <v>2581</v>
      </c>
      <c r="C294" t="s">
        <v>2582</v>
      </c>
      <c r="D294" t="s">
        <v>1683</v>
      </c>
      <c r="E294" t="s">
        <v>1671</v>
      </c>
      <c r="F294">
        <v>30</v>
      </c>
      <c r="G294" t="s">
        <v>2102</v>
      </c>
      <c r="H294" t="s">
        <v>2583</v>
      </c>
      <c r="I294" s="10">
        <v>39664</v>
      </c>
      <c r="J294">
        <v>3</v>
      </c>
      <c r="K294" t="s">
        <v>1772</v>
      </c>
      <c r="L294">
        <f>COUNTBLANK(Portfolio43[[#This Row],[ID]:[Product]])</f>
        <v>0</v>
      </c>
    </row>
    <row r="295" spans="1:12" x14ac:dyDescent="0.3">
      <c r="A295">
        <v>294</v>
      </c>
      <c r="B295" t="s">
        <v>2584</v>
      </c>
      <c r="C295" t="s">
        <v>2005</v>
      </c>
      <c r="D295" t="s">
        <v>1683</v>
      </c>
      <c r="E295" t="s">
        <v>1671</v>
      </c>
      <c r="F295">
        <v>90</v>
      </c>
      <c r="G295" t="s">
        <v>2585</v>
      </c>
      <c r="H295" t="s">
        <v>1188</v>
      </c>
      <c r="I295" s="10">
        <v>39943</v>
      </c>
      <c r="J295">
        <v>12</v>
      </c>
      <c r="K295" t="s">
        <v>1772</v>
      </c>
      <c r="L295">
        <f>COUNTBLANK(Portfolio43[[#This Row],[ID]:[Product]])</f>
        <v>0</v>
      </c>
    </row>
    <row r="296" spans="1:12" x14ac:dyDescent="0.3">
      <c r="A296">
        <v>295</v>
      </c>
      <c r="B296" t="s">
        <v>2586</v>
      </c>
      <c r="C296" t="s">
        <v>1909</v>
      </c>
      <c r="D296" t="s">
        <v>1683</v>
      </c>
      <c r="E296" t="s">
        <v>1671</v>
      </c>
      <c r="F296">
        <v>30</v>
      </c>
      <c r="G296" t="s">
        <v>2587</v>
      </c>
      <c r="H296" t="s">
        <v>1211</v>
      </c>
      <c r="I296" s="10">
        <v>39903</v>
      </c>
      <c r="J296">
        <v>45</v>
      </c>
      <c r="K296" t="s">
        <v>1673</v>
      </c>
      <c r="L296">
        <f>COUNTBLANK(Portfolio43[[#This Row],[ID]:[Product]])</f>
        <v>0</v>
      </c>
    </row>
    <row r="297" spans="1:12" x14ac:dyDescent="0.3">
      <c r="A297">
        <v>296</v>
      </c>
      <c r="B297" t="s">
        <v>2588</v>
      </c>
      <c r="C297" t="s">
        <v>2589</v>
      </c>
      <c r="D297" t="s">
        <v>1670</v>
      </c>
      <c r="E297" t="s">
        <v>1671</v>
      </c>
      <c r="F297">
        <v>30</v>
      </c>
      <c r="G297" t="s">
        <v>2590</v>
      </c>
      <c r="H297" t="s">
        <v>2591</v>
      </c>
      <c r="I297" s="10">
        <v>40483</v>
      </c>
      <c r="J297">
        <v>63</v>
      </c>
      <c r="K297" t="s">
        <v>1673</v>
      </c>
      <c r="L297">
        <f>COUNTBLANK(Portfolio43[[#This Row],[ID]:[Product]])</f>
        <v>0</v>
      </c>
    </row>
    <row r="298" spans="1:12" x14ac:dyDescent="0.3">
      <c r="A298">
        <v>297</v>
      </c>
      <c r="B298" t="s">
        <v>2592</v>
      </c>
      <c r="C298" t="s">
        <v>2593</v>
      </c>
      <c r="D298" t="s">
        <v>1683</v>
      </c>
      <c r="E298" t="s">
        <v>1671</v>
      </c>
      <c r="F298">
        <v>90</v>
      </c>
      <c r="G298" t="s">
        <v>2594</v>
      </c>
      <c r="H298" t="s">
        <v>606</v>
      </c>
      <c r="I298" s="10">
        <v>39736</v>
      </c>
      <c r="J298">
        <v>97</v>
      </c>
      <c r="K298" t="s">
        <v>1673</v>
      </c>
      <c r="L298">
        <f>COUNTBLANK(Portfolio43[[#This Row],[ID]:[Product]])</f>
        <v>0</v>
      </c>
    </row>
    <row r="299" spans="1:12" x14ac:dyDescent="0.3">
      <c r="A299">
        <v>298</v>
      </c>
      <c r="B299" t="s">
        <v>2595</v>
      </c>
      <c r="C299" t="s">
        <v>2596</v>
      </c>
      <c r="D299" t="s">
        <v>1733</v>
      </c>
      <c r="E299" t="s">
        <v>1671</v>
      </c>
      <c r="F299">
        <v>60</v>
      </c>
      <c r="G299" t="s">
        <v>2597</v>
      </c>
      <c r="H299" t="s">
        <v>2103</v>
      </c>
      <c r="I299" s="10">
        <v>40480</v>
      </c>
      <c r="J299">
        <v>8</v>
      </c>
      <c r="K299" t="s">
        <v>1707</v>
      </c>
      <c r="L299">
        <f>COUNTBLANK(Portfolio43[[#This Row],[ID]:[Product]])</f>
        <v>0</v>
      </c>
    </row>
    <row r="300" spans="1:12" x14ac:dyDescent="0.3">
      <c r="A300">
        <v>299</v>
      </c>
      <c r="B300" t="s">
        <v>2598</v>
      </c>
      <c r="C300" t="s">
        <v>42</v>
      </c>
      <c r="D300" t="s">
        <v>1733</v>
      </c>
      <c r="E300" t="s">
        <v>1671</v>
      </c>
      <c r="F300">
        <v>30</v>
      </c>
      <c r="G300" t="s">
        <v>2599</v>
      </c>
      <c r="H300" t="s">
        <v>2138</v>
      </c>
      <c r="I300" s="10">
        <v>39946</v>
      </c>
      <c r="J300">
        <v>64</v>
      </c>
      <c r="K300" t="s">
        <v>1673</v>
      </c>
      <c r="L300">
        <f>COUNTBLANK(Portfolio43[[#This Row],[ID]:[Product]])</f>
        <v>0</v>
      </c>
    </row>
    <row r="301" spans="1:12" x14ac:dyDescent="0.3">
      <c r="A301">
        <v>300</v>
      </c>
      <c r="B301" t="s">
        <v>2600</v>
      </c>
      <c r="C301" t="s">
        <v>2601</v>
      </c>
      <c r="D301" t="s">
        <v>1683</v>
      </c>
      <c r="E301" t="s">
        <v>1671</v>
      </c>
      <c r="F301">
        <v>30</v>
      </c>
      <c r="G301" t="s">
        <v>2602</v>
      </c>
      <c r="H301" t="s">
        <v>1486</v>
      </c>
      <c r="I301" s="10">
        <v>39488</v>
      </c>
      <c r="J301">
        <v>39</v>
      </c>
      <c r="K301" t="s">
        <v>1692</v>
      </c>
      <c r="L301">
        <f>COUNTBLANK(Portfolio43[[#This Row],[ID]:[Product]])</f>
        <v>0</v>
      </c>
    </row>
    <row r="302" spans="1:12" x14ac:dyDescent="0.3">
      <c r="A302">
        <v>301</v>
      </c>
      <c r="B302" t="s">
        <v>2603</v>
      </c>
      <c r="C302" t="s">
        <v>1715</v>
      </c>
      <c r="D302" t="s">
        <v>1670</v>
      </c>
      <c r="E302" t="s">
        <v>1671</v>
      </c>
      <c r="F302">
        <v>90</v>
      </c>
      <c r="G302" t="s">
        <v>2604</v>
      </c>
      <c r="H302" t="s">
        <v>1474</v>
      </c>
      <c r="I302" s="10">
        <v>40340</v>
      </c>
      <c r="J302">
        <v>17</v>
      </c>
      <c r="K302" t="s">
        <v>1700</v>
      </c>
      <c r="L302">
        <f>COUNTBLANK(Portfolio43[[#This Row],[ID]:[Product]])</f>
        <v>0</v>
      </c>
    </row>
    <row r="303" spans="1:12" x14ac:dyDescent="0.3">
      <c r="A303">
        <v>302</v>
      </c>
      <c r="B303" t="s">
        <v>2605</v>
      </c>
      <c r="C303" t="s">
        <v>2606</v>
      </c>
      <c r="D303" t="s">
        <v>1670</v>
      </c>
      <c r="E303" t="s">
        <v>1671</v>
      </c>
      <c r="F303">
        <v>30</v>
      </c>
      <c r="G303" t="s">
        <v>2607</v>
      </c>
      <c r="H303" t="s">
        <v>2010</v>
      </c>
      <c r="I303" s="10">
        <v>39908</v>
      </c>
      <c r="J303">
        <v>66</v>
      </c>
      <c r="K303" t="s">
        <v>1007</v>
      </c>
      <c r="L303">
        <f>COUNTBLANK(Portfolio43[[#This Row],[ID]:[Product]])</f>
        <v>0</v>
      </c>
    </row>
    <row r="304" spans="1:12" x14ac:dyDescent="0.3">
      <c r="A304">
        <v>303</v>
      </c>
      <c r="B304" t="s">
        <v>2608</v>
      </c>
      <c r="C304" t="s">
        <v>2609</v>
      </c>
      <c r="D304" t="s">
        <v>1670</v>
      </c>
      <c r="E304" t="s">
        <v>1671</v>
      </c>
      <c r="F304">
        <v>90</v>
      </c>
      <c r="G304" t="s">
        <v>2610</v>
      </c>
      <c r="H304" t="s">
        <v>1600</v>
      </c>
      <c r="I304" s="10">
        <v>40069</v>
      </c>
      <c r="J304">
        <v>7</v>
      </c>
      <c r="K304" t="s">
        <v>1007</v>
      </c>
      <c r="L304">
        <f>COUNTBLANK(Portfolio43[[#This Row],[ID]:[Product]])</f>
        <v>0</v>
      </c>
    </row>
    <row r="305" spans="1:12" x14ac:dyDescent="0.3">
      <c r="A305">
        <v>304</v>
      </c>
      <c r="B305" t="s">
        <v>2611</v>
      </c>
      <c r="C305" t="s">
        <v>2612</v>
      </c>
      <c r="D305" t="s">
        <v>1670</v>
      </c>
      <c r="E305" t="s">
        <v>1671</v>
      </c>
      <c r="F305">
        <v>30</v>
      </c>
      <c r="G305" t="s">
        <v>2613</v>
      </c>
      <c r="H305" t="s">
        <v>2614</v>
      </c>
      <c r="I305" s="10">
        <v>39777</v>
      </c>
      <c r="J305">
        <v>95</v>
      </c>
      <c r="K305" t="s">
        <v>1007</v>
      </c>
      <c r="L305">
        <f>COUNTBLANK(Portfolio43[[#This Row],[ID]:[Product]])</f>
        <v>0</v>
      </c>
    </row>
    <row r="306" spans="1:12" x14ac:dyDescent="0.3">
      <c r="A306">
        <v>305</v>
      </c>
      <c r="B306" t="s">
        <v>2205</v>
      </c>
      <c r="C306" t="s">
        <v>2615</v>
      </c>
      <c r="D306" t="s">
        <v>1683</v>
      </c>
      <c r="E306" t="s">
        <v>1671</v>
      </c>
      <c r="F306">
        <v>90</v>
      </c>
      <c r="G306" t="s">
        <v>2616</v>
      </c>
      <c r="H306" t="s">
        <v>965</v>
      </c>
      <c r="I306" s="10">
        <v>40421</v>
      </c>
      <c r="J306">
        <v>100</v>
      </c>
      <c r="K306" t="s">
        <v>1692</v>
      </c>
      <c r="L306">
        <f>COUNTBLANK(Portfolio43[[#This Row],[ID]:[Product]])</f>
        <v>0</v>
      </c>
    </row>
    <row r="307" spans="1:12" x14ac:dyDescent="0.3">
      <c r="A307">
        <v>306</v>
      </c>
      <c r="B307" t="s">
        <v>2617</v>
      </c>
      <c r="C307" t="s">
        <v>2618</v>
      </c>
      <c r="D307" t="s">
        <v>1670</v>
      </c>
      <c r="E307" t="s">
        <v>1671</v>
      </c>
      <c r="F307">
        <v>90</v>
      </c>
      <c r="G307" t="s">
        <v>2619</v>
      </c>
      <c r="H307" t="s">
        <v>485</v>
      </c>
      <c r="I307" s="10">
        <v>40085</v>
      </c>
      <c r="J307">
        <v>26</v>
      </c>
      <c r="K307" t="s">
        <v>851</v>
      </c>
      <c r="L307">
        <f>COUNTBLANK(Portfolio43[[#This Row],[ID]:[Product]])</f>
        <v>0</v>
      </c>
    </row>
    <row r="308" spans="1:12" x14ac:dyDescent="0.3">
      <c r="A308">
        <v>307</v>
      </c>
      <c r="B308" t="s">
        <v>2620</v>
      </c>
      <c r="C308" t="s">
        <v>2621</v>
      </c>
      <c r="D308" t="s">
        <v>1683</v>
      </c>
      <c r="E308" t="s">
        <v>1671</v>
      </c>
      <c r="F308">
        <v>60</v>
      </c>
      <c r="G308" t="s">
        <v>2622</v>
      </c>
      <c r="H308" t="s">
        <v>2623</v>
      </c>
      <c r="I308" s="10">
        <v>40217</v>
      </c>
      <c r="J308">
        <v>38</v>
      </c>
      <c r="K308" t="s">
        <v>851</v>
      </c>
      <c r="L308">
        <f>COUNTBLANK(Portfolio43[[#This Row],[ID]:[Product]])</f>
        <v>0</v>
      </c>
    </row>
    <row r="309" spans="1:12" x14ac:dyDescent="0.3">
      <c r="A309">
        <v>308</v>
      </c>
      <c r="B309" t="s">
        <v>2624</v>
      </c>
      <c r="C309" t="s">
        <v>2625</v>
      </c>
      <c r="D309" t="s">
        <v>1683</v>
      </c>
      <c r="E309" t="s">
        <v>1671</v>
      </c>
      <c r="F309">
        <v>60</v>
      </c>
      <c r="G309" t="s">
        <v>2626</v>
      </c>
      <c r="H309" t="s">
        <v>2627</v>
      </c>
      <c r="I309" s="10">
        <v>40304</v>
      </c>
      <c r="J309">
        <v>70</v>
      </c>
      <c r="K309" t="s">
        <v>1677</v>
      </c>
      <c r="L309">
        <f>COUNTBLANK(Portfolio43[[#This Row],[ID]:[Product]])</f>
        <v>0</v>
      </c>
    </row>
    <row r="310" spans="1:12" x14ac:dyDescent="0.3">
      <c r="A310">
        <v>309</v>
      </c>
      <c r="B310" t="s">
        <v>2628</v>
      </c>
      <c r="C310" t="s">
        <v>2629</v>
      </c>
      <c r="D310" t="s">
        <v>1683</v>
      </c>
      <c r="E310" t="s">
        <v>1671</v>
      </c>
      <c r="F310">
        <v>60</v>
      </c>
      <c r="G310" t="s">
        <v>2630</v>
      </c>
      <c r="H310" t="s">
        <v>2631</v>
      </c>
      <c r="I310" s="10">
        <v>40241</v>
      </c>
      <c r="J310">
        <v>25</v>
      </c>
      <c r="K310" t="s">
        <v>1721</v>
      </c>
      <c r="L310">
        <f>COUNTBLANK(Portfolio43[[#This Row],[ID]:[Product]])</f>
        <v>0</v>
      </c>
    </row>
    <row r="311" spans="1:12" x14ac:dyDescent="0.3">
      <c r="A311">
        <v>310</v>
      </c>
      <c r="B311" t="s">
        <v>2632</v>
      </c>
      <c r="C311" t="s">
        <v>2633</v>
      </c>
      <c r="D311" t="s">
        <v>1670</v>
      </c>
      <c r="E311" t="s">
        <v>1671</v>
      </c>
      <c r="F311">
        <v>30</v>
      </c>
      <c r="G311" t="s">
        <v>2634</v>
      </c>
      <c r="H311" t="s">
        <v>2569</v>
      </c>
      <c r="I311" s="10">
        <v>39670</v>
      </c>
      <c r="J311">
        <v>6</v>
      </c>
      <c r="K311" t="s">
        <v>1700</v>
      </c>
      <c r="L311">
        <f>COUNTBLANK(Portfolio43[[#This Row],[ID]:[Product]])</f>
        <v>0</v>
      </c>
    </row>
    <row r="312" spans="1:12" x14ac:dyDescent="0.3">
      <c r="A312">
        <v>311</v>
      </c>
      <c r="B312" t="s">
        <v>2635</v>
      </c>
      <c r="C312" t="s">
        <v>2460</v>
      </c>
      <c r="D312" t="s">
        <v>1683</v>
      </c>
      <c r="E312" t="s">
        <v>1671</v>
      </c>
      <c r="F312">
        <v>30</v>
      </c>
      <c r="G312" t="s">
        <v>2636</v>
      </c>
      <c r="H312" t="s">
        <v>1625</v>
      </c>
      <c r="I312" s="10">
        <v>40285</v>
      </c>
      <c r="J312">
        <v>37</v>
      </c>
      <c r="K312" t="s">
        <v>1700</v>
      </c>
      <c r="L312">
        <f>COUNTBLANK(Portfolio43[[#This Row],[ID]:[Product]])</f>
        <v>0</v>
      </c>
    </row>
    <row r="313" spans="1:12" x14ac:dyDescent="0.3">
      <c r="A313">
        <v>312</v>
      </c>
      <c r="B313" t="s">
        <v>2520</v>
      </c>
      <c r="C313" t="s">
        <v>2637</v>
      </c>
      <c r="D313" t="s">
        <v>1670</v>
      </c>
      <c r="E313" t="s">
        <v>1671</v>
      </c>
      <c r="F313">
        <v>90</v>
      </c>
      <c r="G313" t="s">
        <v>2638</v>
      </c>
      <c r="H313" t="s">
        <v>815</v>
      </c>
      <c r="I313" s="10">
        <v>39839</v>
      </c>
      <c r="J313">
        <v>49</v>
      </c>
      <c r="K313" t="s">
        <v>1692</v>
      </c>
      <c r="L313">
        <f>COUNTBLANK(Portfolio43[[#This Row],[ID]:[Product]])</f>
        <v>0</v>
      </c>
    </row>
    <row r="314" spans="1:12" x14ac:dyDescent="0.3">
      <c r="A314">
        <v>313</v>
      </c>
      <c r="B314" t="s">
        <v>2639</v>
      </c>
      <c r="C314" t="s">
        <v>2640</v>
      </c>
      <c r="D314" t="s">
        <v>1683</v>
      </c>
      <c r="E314" t="s">
        <v>1671</v>
      </c>
      <c r="F314">
        <v>60</v>
      </c>
      <c r="G314" t="s">
        <v>2641</v>
      </c>
      <c r="H314" t="s">
        <v>140</v>
      </c>
      <c r="I314" s="10">
        <v>39738</v>
      </c>
      <c r="J314">
        <v>58</v>
      </c>
      <c r="K314" t="s">
        <v>851</v>
      </c>
      <c r="L314">
        <f>COUNTBLANK(Portfolio43[[#This Row],[ID]:[Product]])</f>
        <v>0</v>
      </c>
    </row>
    <row r="315" spans="1:12" x14ac:dyDescent="0.3">
      <c r="A315">
        <v>314</v>
      </c>
      <c r="B315" t="s">
        <v>2642</v>
      </c>
      <c r="C315" t="s">
        <v>2643</v>
      </c>
      <c r="D315" t="s">
        <v>1946</v>
      </c>
      <c r="E315" t="s">
        <v>1671</v>
      </c>
      <c r="F315">
        <v>30</v>
      </c>
      <c r="G315" t="s">
        <v>2644</v>
      </c>
      <c r="H315" t="s">
        <v>1642</v>
      </c>
      <c r="I315" s="10">
        <v>40145</v>
      </c>
      <c r="J315">
        <v>50</v>
      </c>
      <c r="K315" t="s">
        <v>851</v>
      </c>
      <c r="L315">
        <f>COUNTBLANK(Portfolio43[[#This Row],[ID]:[Product]])</f>
        <v>0</v>
      </c>
    </row>
    <row r="316" spans="1:12" x14ac:dyDescent="0.3">
      <c r="A316">
        <v>315</v>
      </c>
      <c r="B316" t="s">
        <v>2645</v>
      </c>
      <c r="C316" t="s">
        <v>2646</v>
      </c>
      <c r="D316" t="s">
        <v>1670</v>
      </c>
      <c r="E316" t="s">
        <v>1671</v>
      </c>
      <c r="F316">
        <v>30</v>
      </c>
      <c r="G316" t="s">
        <v>2647</v>
      </c>
      <c r="H316" t="s">
        <v>199</v>
      </c>
      <c r="I316" s="10">
        <v>39567</v>
      </c>
      <c r="J316">
        <v>45</v>
      </c>
      <c r="K316" t="s">
        <v>851</v>
      </c>
      <c r="L316">
        <f>COUNTBLANK(Portfolio43[[#This Row],[ID]:[Product]])</f>
        <v>0</v>
      </c>
    </row>
    <row r="317" spans="1:12" x14ac:dyDescent="0.3">
      <c r="A317">
        <v>316</v>
      </c>
      <c r="B317" t="s">
        <v>2234</v>
      </c>
      <c r="C317" t="s">
        <v>2648</v>
      </c>
      <c r="D317" t="s">
        <v>1670</v>
      </c>
      <c r="E317" t="s">
        <v>1671</v>
      </c>
      <c r="F317">
        <v>30</v>
      </c>
      <c r="G317" t="s">
        <v>2649</v>
      </c>
      <c r="H317" t="s">
        <v>240</v>
      </c>
      <c r="I317" s="10">
        <v>39703</v>
      </c>
      <c r="J317">
        <v>21</v>
      </c>
      <c r="K317" t="s">
        <v>1696</v>
      </c>
      <c r="L317">
        <f>COUNTBLANK(Portfolio43[[#This Row],[ID]:[Product]])</f>
        <v>0</v>
      </c>
    </row>
    <row r="318" spans="1:12" x14ac:dyDescent="0.3">
      <c r="A318">
        <v>317</v>
      </c>
      <c r="B318" t="s">
        <v>2650</v>
      </c>
      <c r="C318" t="s">
        <v>2651</v>
      </c>
      <c r="D318" t="s">
        <v>1733</v>
      </c>
      <c r="E318" t="s">
        <v>1671</v>
      </c>
      <c r="F318">
        <v>60</v>
      </c>
      <c r="G318" t="s">
        <v>2652</v>
      </c>
      <c r="H318" t="s">
        <v>186</v>
      </c>
      <c r="I318" s="10">
        <v>40168</v>
      </c>
      <c r="J318">
        <v>7</v>
      </c>
      <c r="K318" t="s">
        <v>1700</v>
      </c>
      <c r="L318">
        <f>COUNTBLANK(Portfolio43[[#This Row],[ID]:[Product]])</f>
        <v>0</v>
      </c>
    </row>
    <row r="319" spans="1:12" x14ac:dyDescent="0.3">
      <c r="A319">
        <v>318</v>
      </c>
      <c r="B319" t="s">
        <v>2653</v>
      </c>
      <c r="C319" t="s">
        <v>2654</v>
      </c>
      <c r="D319" t="s">
        <v>1670</v>
      </c>
      <c r="E319" t="s">
        <v>1671</v>
      </c>
      <c r="F319">
        <v>90</v>
      </c>
      <c r="G319" t="s">
        <v>2655</v>
      </c>
      <c r="H319" t="s">
        <v>866</v>
      </c>
      <c r="I319" s="10">
        <v>39791</v>
      </c>
      <c r="J319">
        <v>79</v>
      </c>
      <c r="K319" t="s">
        <v>1673</v>
      </c>
      <c r="L319">
        <f>COUNTBLANK(Portfolio43[[#This Row],[ID]:[Product]])</f>
        <v>0</v>
      </c>
    </row>
    <row r="320" spans="1:12" x14ac:dyDescent="0.3">
      <c r="A320">
        <v>319</v>
      </c>
      <c r="B320" t="s">
        <v>2656</v>
      </c>
      <c r="C320" t="s">
        <v>1664</v>
      </c>
      <c r="D320" t="s">
        <v>1670</v>
      </c>
      <c r="E320" t="s">
        <v>2657</v>
      </c>
      <c r="F320">
        <v>90</v>
      </c>
      <c r="G320" t="s">
        <v>2658</v>
      </c>
      <c r="H320" t="s">
        <v>541</v>
      </c>
      <c r="I320" s="10">
        <v>39501</v>
      </c>
      <c r="J320">
        <v>21</v>
      </c>
      <c r="K320" t="s">
        <v>1772</v>
      </c>
      <c r="L320">
        <f>COUNTBLANK(Portfolio43[[#This Row],[ID]:[Product]])</f>
        <v>0</v>
      </c>
    </row>
    <row r="321" spans="1:12" x14ac:dyDescent="0.3">
      <c r="A321">
        <v>320</v>
      </c>
      <c r="B321" t="s">
        <v>2659</v>
      </c>
      <c r="C321" t="s">
        <v>1729</v>
      </c>
      <c r="D321" t="s">
        <v>1683</v>
      </c>
      <c r="E321" t="s">
        <v>1671</v>
      </c>
      <c r="F321">
        <v>90</v>
      </c>
      <c r="G321" t="s">
        <v>2660</v>
      </c>
      <c r="H321" t="s">
        <v>2661</v>
      </c>
      <c r="I321" s="10">
        <v>39930</v>
      </c>
      <c r="J321">
        <v>26</v>
      </c>
      <c r="K321" t="s">
        <v>1772</v>
      </c>
      <c r="L321">
        <f>COUNTBLANK(Portfolio43[[#This Row],[ID]:[Product]])</f>
        <v>0</v>
      </c>
    </row>
    <row r="322" spans="1:12" x14ac:dyDescent="0.3">
      <c r="A322">
        <v>321</v>
      </c>
      <c r="B322" t="s">
        <v>2662</v>
      </c>
      <c r="C322" t="s">
        <v>2663</v>
      </c>
      <c r="D322" t="s">
        <v>1683</v>
      </c>
      <c r="E322" t="s">
        <v>1671</v>
      </c>
      <c r="F322">
        <v>60</v>
      </c>
      <c r="G322" t="s">
        <v>2664</v>
      </c>
      <c r="H322" t="s">
        <v>722</v>
      </c>
      <c r="I322" s="10">
        <v>40269</v>
      </c>
      <c r="J322">
        <v>66</v>
      </c>
      <c r="K322" t="s">
        <v>1696</v>
      </c>
      <c r="L322">
        <f>COUNTBLANK(Portfolio43[[#This Row],[ID]:[Product]])</f>
        <v>0</v>
      </c>
    </row>
    <row r="323" spans="1:12" x14ac:dyDescent="0.3">
      <c r="A323">
        <v>322</v>
      </c>
      <c r="B323" t="s">
        <v>2665</v>
      </c>
      <c r="C323" t="s">
        <v>2666</v>
      </c>
      <c r="D323" t="s">
        <v>1683</v>
      </c>
      <c r="E323" t="s">
        <v>1671</v>
      </c>
      <c r="F323">
        <v>30</v>
      </c>
      <c r="G323" t="s">
        <v>2667</v>
      </c>
      <c r="H323" t="s">
        <v>832</v>
      </c>
      <c r="I323" s="10">
        <v>39714</v>
      </c>
      <c r="J323">
        <v>41</v>
      </c>
      <c r="K323" t="s">
        <v>1696</v>
      </c>
      <c r="L323">
        <f>COUNTBLANK(Portfolio43[[#This Row],[ID]:[Product]])</f>
        <v>0</v>
      </c>
    </row>
    <row r="324" spans="1:12" x14ac:dyDescent="0.3">
      <c r="A324">
        <v>323</v>
      </c>
      <c r="B324" t="s">
        <v>2668</v>
      </c>
      <c r="C324" t="s">
        <v>2669</v>
      </c>
      <c r="D324" t="s">
        <v>1683</v>
      </c>
      <c r="E324" t="s">
        <v>1671</v>
      </c>
      <c r="F324">
        <v>30</v>
      </c>
      <c r="G324" t="s">
        <v>2670</v>
      </c>
      <c r="H324" t="s">
        <v>2671</v>
      </c>
      <c r="I324" s="10">
        <v>39827</v>
      </c>
      <c r="J324">
        <v>84</v>
      </c>
      <c r="K324" t="s">
        <v>1772</v>
      </c>
      <c r="L324">
        <f>COUNTBLANK(Portfolio43[[#This Row],[ID]:[Product]])</f>
        <v>0</v>
      </c>
    </row>
    <row r="325" spans="1:12" x14ac:dyDescent="0.3">
      <c r="A325">
        <v>324</v>
      </c>
      <c r="B325" t="s">
        <v>2672</v>
      </c>
      <c r="C325" t="s">
        <v>2673</v>
      </c>
      <c r="D325" t="s">
        <v>1670</v>
      </c>
      <c r="E325" t="s">
        <v>1671</v>
      </c>
      <c r="F325">
        <v>90</v>
      </c>
      <c r="G325" t="s">
        <v>2674</v>
      </c>
      <c r="H325" t="s">
        <v>2675</v>
      </c>
      <c r="I325" s="10">
        <v>39821</v>
      </c>
      <c r="J325">
        <v>6</v>
      </c>
      <c r="K325" t="s">
        <v>1700</v>
      </c>
      <c r="L325">
        <f>COUNTBLANK(Portfolio43[[#This Row],[ID]:[Product]])</f>
        <v>0</v>
      </c>
    </row>
    <row r="326" spans="1:12" x14ac:dyDescent="0.3">
      <c r="A326">
        <v>325</v>
      </c>
      <c r="B326" t="s">
        <v>2676</v>
      </c>
      <c r="C326" t="s">
        <v>1686</v>
      </c>
      <c r="D326" t="s">
        <v>1670</v>
      </c>
      <c r="E326" t="s">
        <v>1671</v>
      </c>
      <c r="F326">
        <v>60</v>
      </c>
      <c r="G326" t="s">
        <v>2677</v>
      </c>
      <c r="H326" t="s">
        <v>458</v>
      </c>
      <c r="I326" s="10">
        <v>40099</v>
      </c>
      <c r="J326">
        <v>69</v>
      </c>
      <c r="K326" t="s">
        <v>1692</v>
      </c>
      <c r="L326">
        <f>COUNTBLANK(Portfolio43[[#This Row],[ID]:[Product]])</f>
        <v>0</v>
      </c>
    </row>
    <row r="327" spans="1:12" x14ac:dyDescent="0.3">
      <c r="A327">
        <v>326</v>
      </c>
      <c r="B327" t="s">
        <v>2678</v>
      </c>
      <c r="C327" t="s">
        <v>2679</v>
      </c>
      <c r="D327" t="s">
        <v>1670</v>
      </c>
      <c r="E327" t="s">
        <v>1671</v>
      </c>
      <c r="F327">
        <v>30</v>
      </c>
      <c r="G327" t="s">
        <v>2680</v>
      </c>
      <c r="H327" t="s">
        <v>736</v>
      </c>
      <c r="I327" s="10">
        <v>40010</v>
      </c>
      <c r="J327">
        <v>57</v>
      </c>
      <c r="K327" t="s">
        <v>1696</v>
      </c>
      <c r="L327">
        <f>COUNTBLANK(Portfolio43[[#This Row],[ID]:[Product]])</f>
        <v>0</v>
      </c>
    </row>
    <row r="328" spans="1:12" x14ac:dyDescent="0.3">
      <c r="A328">
        <v>327</v>
      </c>
      <c r="B328" t="s">
        <v>2681</v>
      </c>
      <c r="C328" t="s">
        <v>2682</v>
      </c>
      <c r="D328" t="s">
        <v>1670</v>
      </c>
      <c r="E328" t="s">
        <v>1671</v>
      </c>
      <c r="F328">
        <v>90</v>
      </c>
      <c r="G328" t="s">
        <v>2683</v>
      </c>
      <c r="H328" t="s">
        <v>737</v>
      </c>
      <c r="I328" s="10">
        <v>40233</v>
      </c>
      <c r="J328">
        <v>71</v>
      </c>
      <c r="K328" t="s">
        <v>1721</v>
      </c>
      <c r="L328">
        <f>COUNTBLANK(Portfolio43[[#This Row],[ID]:[Product]])</f>
        <v>0</v>
      </c>
    </row>
    <row r="329" spans="1:12" x14ac:dyDescent="0.3">
      <c r="A329">
        <v>328</v>
      </c>
      <c r="B329" t="s">
        <v>2684</v>
      </c>
      <c r="C329" t="s">
        <v>2685</v>
      </c>
      <c r="D329" t="s">
        <v>1683</v>
      </c>
      <c r="E329" t="s">
        <v>1671</v>
      </c>
      <c r="F329">
        <v>90</v>
      </c>
      <c r="G329" t="s">
        <v>2686</v>
      </c>
      <c r="H329" t="s">
        <v>1458</v>
      </c>
      <c r="I329" s="10">
        <v>39583</v>
      </c>
      <c r="J329">
        <v>54</v>
      </c>
      <c r="K329" t="s">
        <v>1673</v>
      </c>
      <c r="L329">
        <f>COUNTBLANK(Portfolio43[[#This Row],[ID]:[Product]])</f>
        <v>0</v>
      </c>
    </row>
    <row r="330" spans="1:12" x14ac:dyDescent="0.3">
      <c r="A330">
        <v>329</v>
      </c>
      <c r="B330" t="s">
        <v>2687</v>
      </c>
      <c r="C330" t="s">
        <v>2688</v>
      </c>
      <c r="D330" t="s">
        <v>1670</v>
      </c>
      <c r="E330" t="s">
        <v>1671</v>
      </c>
      <c r="F330">
        <v>30</v>
      </c>
      <c r="G330" t="s">
        <v>2689</v>
      </c>
      <c r="H330" t="s">
        <v>2690</v>
      </c>
      <c r="I330" s="10">
        <v>40485</v>
      </c>
      <c r="J330">
        <v>41</v>
      </c>
      <c r="K330" t="s">
        <v>851</v>
      </c>
      <c r="L330">
        <f>COUNTBLANK(Portfolio43[[#This Row],[ID]:[Product]])</f>
        <v>0</v>
      </c>
    </row>
    <row r="331" spans="1:12" x14ac:dyDescent="0.3">
      <c r="A331">
        <v>330</v>
      </c>
      <c r="B331" t="s">
        <v>2691</v>
      </c>
      <c r="C331" t="s">
        <v>2692</v>
      </c>
      <c r="D331" t="s">
        <v>1670</v>
      </c>
      <c r="E331" t="s">
        <v>1671</v>
      </c>
      <c r="F331">
        <v>30</v>
      </c>
      <c r="G331" t="s">
        <v>2693</v>
      </c>
      <c r="H331" t="s">
        <v>142</v>
      </c>
      <c r="I331" s="10">
        <v>40312</v>
      </c>
      <c r="J331">
        <v>80</v>
      </c>
      <c r="K331" t="s">
        <v>1692</v>
      </c>
      <c r="L331">
        <f>COUNTBLANK(Portfolio43[[#This Row],[ID]:[Product]])</f>
        <v>0</v>
      </c>
    </row>
    <row r="332" spans="1:12" x14ac:dyDescent="0.3">
      <c r="A332">
        <v>331</v>
      </c>
      <c r="B332" t="s">
        <v>2694</v>
      </c>
      <c r="C332" t="s">
        <v>2695</v>
      </c>
      <c r="D332" t="s">
        <v>1670</v>
      </c>
      <c r="E332" t="s">
        <v>1671</v>
      </c>
      <c r="F332">
        <v>30</v>
      </c>
      <c r="G332" t="s">
        <v>2696</v>
      </c>
      <c r="H332" t="s">
        <v>1066</v>
      </c>
      <c r="I332" s="10">
        <v>39809</v>
      </c>
      <c r="J332">
        <v>81</v>
      </c>
      <c r="K332" t="s">
        <v>1707</v>
      </c>
      <c r="L332">
        <f>COUNTBLANK(Portfolio43[[#This Row],[ID]:[Product]])</f>
        <v>0</v>
      </c>
    </row>
    <row r="333" spans="1:12" x14ac:dyDescent="0.3">
      <c r="A333">
        <v>332</v>
      </c>
      <c r="B333" t="s">
        <v>2697</v>
      </c>
      <c r="C333" t="s">
        <v>48</v>
      </c>
      <c r="D333" t="s">
        <v>1670</v>
      </c>
      <c r="E333" t="s">
        <v>1671</v>
      </c>
      <c r="F333">
        <v>90</v>
      </c>
      <c r="G333" t="s">
        <v>2698</v>
      </c>
      <c r="H333" t="s">
        <v>754</v>
      </c>
      <c r="I333" s="10">
        <v>39782</v>
      </c>
      <c r="J333">
        <v>65</v>
      </c>
      <c r="K333" t="s">
        <v>1692</v>
      </c>
      <c r="L333">
        <f>COUNTBLANK(Portfolio43[[#This Row],[ID]:[Product]])</f>
        <v>0</v>
      </c>
    </row>
    <row r="334" spans="1:12" x14ac:dyDescent="0.3">
      <c r="A334">
        <v>333</v>
      </c>
      <c r="B334" t="s">
        <v>2699</v>
      </c>
      <c r="C334" t="s">
        <v>2700</v>
      </c>
      <c r="D334" t="s">
        <v>1683</v>
      </c>
      <c r="E334" t="s">
        <v>1671</v>
      </c>
      <c r="F334">
        <v>60</v>
      </c>
      <c r="G334" t="s">
        <v>2701</v>
      </c>
      <c r="H334" t="s">
        <v>1480</v>
      </c>
      <c r="I334" s="10">
        <v>40286</v>
      </c>
      <c r="J334">
        <v>42</v>
      </c>
      <c r="L334">
        <f>COUNTBLANK(Portfolio43[[#This Row],[ID]:[Product]])</f>
        <v>1</v>
      </c>
    </row>
    <row r="335" spans="1:12" x14ac:dyDescent="0.3">
      <c r="A335">
        <v>334</v>
      </c>
      <c r="B335" t="s">
        <v>2702</v>
      </c>
      <c r="C335" t="s">
        <v>2703</v>
      </c>
      <c r="D335" t="s">
        <v>1670</v>
      </c>
      <c r="E335" t="s">
        <v>1671</v>
      </c>
      <c r="F335">
        <v>30</v>
      </c>
      <c r="G335" t="s">
        <v>2704</v>
      </c>
      <c r="H335" t="s">
        <v>611</v>
      </c>
      <c r="I335" s="10">
        <v>40340</v>
      </c>
      <c r="J335">
        <v>36</v>
      </c>
      <c r="K335" t="s">
        <v>1707</v>
      </c>
      <c r="L335">
        <f>COUNTBLANK(Portfolio43[[#This Row],[ID]:[Product]])</f>
        <v>0</v>
      </c>
    </row>
    <row r="336" spans="1:12" x14ac:dyDescent="0.3">
      <c r="A336">
        <v>335</v>
      </c>
      <c r="B336" t="s">
        <v>2705</v>
      </c>
      <c r="C336" t="s">
        <v>2706</v>
      </c>
      <c r="D336" t="s">
        <v>1670</v>
      </c>
      <c r="E336" t="s">
        <v>1671</v>
      </c>
      <c r="F336">
        <v>30</v>
      </c>
      <c r="G336" t="s">
        <v>2707</v>
      </c>
      <c r="H336" t="s">
        <v>567</v>
      </c>
      <c r="I336" s="10">
        <v>39785</v>
      </c>
      <c r="J336">
        <v>27</v>
      </c>
      <c r="K336" t="s">
        <v>1707</v>
      </c>
      <c r="L336">
        <f>COUNTBLANK(Portfolio43[[#This Row],[ID]:[Product]])</f>
        <v>0</v>
      </c>
    </row>
    <row r="337" spans="1:12" x14ac:dyDescent="0.3">
      <c r="A337">
        <v>336</v>
      </c>
      <c r="B337" t="s">
        <v>2708</v>
      </c>
      <c r="C337" t="s">
        <v>2313</v>
      </c>
      <c r="D337" t="s">
        <v>1670</v>
      </c>
      <c r="E337" t="s">
        <v>1671</v>
      </c>
      <c r="F337">
        <v>60</v>
      </c>
      <c r="G337" t="s">
        <v>2709</v>
      </c>
      <c r="H337" t="s">
        <v>52</v>
      </c>
      <c r="I337" s="10">
        <v>39700</v>
      </c>
      <c r="J337">
        <v>86</v>
      </c>
      <c r="K337" t="s">
        <v>1707</v>
      </c>
      <c r="L337">
        <f>COUNTBLANK(Portfolio43[[#This Row],[ID]:[Product]])</f>
        <v>0</v>
      </c>
    </row>
    <row r="338" spans="1:12" x14ac:dyDescent="0.3">
      <c r="A338">
        <v>337</v>
      </c>
      <c r="B338" t="s">
        <v>2710</v>
      </c>
      <c r="C338" t="s">
        <v>2436</v>
      </c>
      <c r="D338" t="s">
        <v>1670</v>
      </c>
      <c r="E338" t="s">
        <v>1671</v>
      </c>
      <c r="F338">
        <v>60</v>
      </c>
      <c r="G338" t="s">
        <v>2711</v>
      </c>
      <c r="H338" t="s">
        <v>183</v>
      </c>
      <c r="I338" s="10">
        <v>40228</v>
      </c>
      <c r="J338">
        <v>26</v>
      </c>
      <c r="K338" t="s">
        <v>1692</v>
      </c>
      <c r="L338">
        <f>COUNTBLANK(Portfolio43[[#This Row],[ID]:[Product]])</f>
        <v>0</v>
      </c>
    </row>
    <row r="339" spans="1:12" x14ac:dyDescent="0.3">
      <c r="A339">
        <v>338</v>
      </c>
      <c r="B339" t="s">
        <v>2712</v>
      </c>
      <c r="C339" t="s">
        <v>2713</v>
      </c>
      <c r="D339" t="s">
        <v>1670</v>
      </c>
      <c r="E339" t="s">
        <v>1671</v>
      </c>
      <c r="F339">
        <v>60</v>
      </c>
      <c r="G339" t="s">
        <v>2714</v>
      </c>
      <c r="H339" t="s">
        <v>1196</v>
      </c>
      <c r="I339" s="10">
        <v>40445</v>
      </c>
      <c r="J339">
        <v>78</v>
      </c>
      <c r="K339" t="s">
        <v>1692</v>
      </c>
      <c r="L339">
        <f>COUNTBLANK(Portfolio43[[#This Row],[ID]:[Product]])</f>
        <v>0</v>
      </c>
    </row>
    <row r="340" spans="1:12" x14ac:dyDescent="0.3">
      <c r="A340">
        <v>339</v>
      </c>
      <c r="B340" t="s">
        <v>2715</v>
      </c>
      <c r="C340" t="s">
        <v>2716</v>
      </c>
      <c r="D340" t="s">
        <v>1683</v>
      </c>
      <c r="E340" t="s">
        <v>1671</v>
      </c>
      <c r="F340">
        <v>60</v>
      </c>
      <c r="G340" t="s">
        <v>2717</v>
      </c>
      <c r="H340" t="s">
        <v>608</v>
      </c>
      <c r="I340" s="10">
        <v>39697</v>
      </c>
      <c r="J340">
        <v>84</v>
      </c>
      <c r="K340" t="s">
        <v>1772</v>
      </c>
      <c r="L340">
        <f>COUNTBLANK(Portfolio43[[#This Row],[ID]:[Product]])</f>
        <v>0</v>
      </c>
    </row>
    <row r="341" spans="1:12" x14ac:dyDescent="0.3">
      <c r="A341">
        <v>340</v>
      </c>
      <c r="B341" t="s">
        <v>2718</v>
      </c>
      <c r="C341" t="s">
        <v>2719</v>
      </c>
      <c r="D341" t="s">
        <v>1683</v>
      </c>
      <c r="E341" t="s">
        <v>1671</v>
      </c>
      <c r="F341">
        <v>60</v>
      </c>
      <c r="G341" t="s">
        <v>2720</v>
      </c>
      <c r="H341" t="s">
        <v>1639</v>
      </c>
      <c r="I341" s="10">
        <v>40076</v>
      </c>
      <c r="J341">
        <v>65</v>
      </c>
      <c r="K341" t="s">
        <v>1772</v>
      </c>
      <c r="L341">
        <f>COUNTBLANK(Portfolio43[[#This Row],[ID]:[Product]])</f>
        <v>0</v>
      </c>
    </row>
    <row r="342" spans="1:12" x14ac:dyDescent="0.3">
      <c r="A342">
        <v>341</v>
      </c>
      <c r="B342" t="s">
        <v>2721</v>
      </c>
      <c r="C342" t="s">
        <v>2722</v>
      </c>
      <c r="D342" t="s">
        <v>1946</v>
      </c>
      <c r="E342" t="s">
        <v>1671</v>
      </c>
      <c r="F342">
        <v>90</v>
      </c>
      <c r="G342" t="s">
        <v>2723</v>
      </c>
      <c r="H342" t="s">
        <v>713</v>
      </c>
      <c r="I342" s="10">
        <v>40161</v>
      </c>
      <c r="J342">
        <v>82</v>
      </c>
      <c r="K342" t="s">
        <v>1007</v>
      </c>
      <c r="L342">
        <f>COUNTBLANK(Portfolio43[[#This Row],[ID]:[Product]])</f>
        <v>0</v>
      </c>
    </row>
    <row r="343" spans="1:12" x14ac:dyDescent="0.3">
      <c r="A343">
        <v>342</v>
      </c>
      <c r="B343" t="s">
        <v>2724</v>
      </c>
      <c r="C343" t="s">
        <v>2725</v>
      </c>
      <c r="D343" t="s">
        <v>1683</v>
      </c>
      <c r="E343" t="s">
        <v>1671</v>
      </c>
      <c r="F343">
        <v>90</v>
      </c>
      <c r="G343" t="s">
        <v>2726</v>
      </c>
      <c r="H343" t="s">
        <v>2727</v>
      </c>
      <c r="I343" s="10">
        <v>39971</v>
      </c>
      <c r="J343">
        <v>37</v>
      </c>
      <c r="K343" t="s">
        <v>1673</v>
      </c>
      <c r="L343">
        <f>COUNTBLANK(Portfolio43[[#This Row],[ID]:[Product]])</f>
        <v>0</v>
      </c>
    </row>
    <row r="344" spans="1:12" x14ac:dyDescent="0.3">
      <c r="A344">
        <v>343</v>
      </c>
      <c r="B344" t="s">
        <v>2728</v>
      </c>
      <c r="C344" t="s">
        <v>2729</v>
      </c>
      <c r="D344" t="s">
        <v>1683</v>
      </c>
      <c r="E344" t="s">
        <v>1671</v>
      </c>
      <c r="F344">
        <v>60</v>
      </c>
      <c r="G344" t="s">
        <v>2730</v>
      </c>
      <c r="H344" t="s">
        <v>562</v>
      </c>
      <c r="I344" s="10">
        <v>40124</v>
      </c>
      <c r="J344">
        <v>47</v>
      </c>
      <c r="K344" t="s">
        <v>1707</v>
      </c>
      <c r="L344">
        <f>COUNTBLANK(Portfolio43[[#This Row],[ID]:[Product]])</f>
        <v>0</v>
      </c>
    </row>
    <row r="345" spans="1:12" x14ac:dyDescent="0.3">
      <c r="A345">
        <v>344</v>
      </c>
      <c r="B345" t="s">
        <v>2731</v>
      </c>
      <c r="C345" t="s">
        <v>2030</v>
      </c>
      <c r="D345" t="s">
        <v>1670</v>
      </c>
      <c r="E345" t="s">
        <v>1671</v>
      </c>
      <c r="F345">
        <v>90</v>
      </c>
      <c r="G345" t="s">
        <v>2732</v>
      </c>
      <c r="H345" t="s">
        <v>2733</v>
      </c>
      <c r="I345" s="10">
        <v>40364</v>
      </c>
      <c r="J345">
        <v>100</v>
      </c>
      <c r="K345" t="s">
        <v>1772</v>
      </c>
      <c r="L345">
        <f>COUNTBLANK(Portfolio43[[#This Row],[ID]:[Product]])</f>
        <v>0</v>
      </c>
    </row>
    <row r="346" spans="1:12" x14ac:dyDescent="0.3">
      <c r="A346">
        <v>345</v>
      </c>
      <c r="B346" t="s">
        <v>2734</v>
      </c>
      <c r="C346" t="s">
        <v>2735</v>
      </c>
      <c r="D346" t="s">
        <v>1670</v>
      </c>
      <c r="E346" t="s">
        <v>1671</v>
      </c>
      <c r="F346">
        <v>30</v>
      </c>
      <c r="G346" t="s">
        <v>2736</v>
      </c>
      <c r="H346" t="s">
        <v>226</v>
      </c>
      <c r="I346" s="10">
        <v>39613</v>
      </c>
      <c r="J346">
        <v>90</v>
      </c>
      <c r="K346" t="s">
        <v>1700</v>
      </c>
      <c r="L346">
        <f>COUNTBLANK(Portfolio43[[#This Row],[ID]:[Product]])</f>
        <v>0</v>
      </c>
    </row>
    <row r="347" spans="1:12" x14ac:dyDescent="0.3">
      <c r="A347">
        <v>346</v>
      </c>
      <c r="B347" t="s">
        <v>2737</v>
      </c>
      <c r="C347" t="s">
        <v>2738</v>
      </c>
      <c r="D347" t="s">
        <v>1670</v>
      </c>
      <c r="E347" t="s">
        <v>1671</v>
      </c>
      <c r="F347">
        <v>60</v>
      </c>
      <c r="G347" t="s">
        <v>2739</v>
      </c>
      <c r="H347" t="s">
        <v>201</v>
      </c>
      <c r="I347" s="10">
        <v>39989</v>
      </c>
      <c r="J347">
        <v>69</v>
      </c>
      <c r="K347" t="s">
        <v>1696</v>
      </c>
      <c r="L347">
        <f>COUNTBLANK(Portfolio43[[#This Row],[ID]:[Product]])</f>
        <v>0</v>
      </c>
    </row>
    <row r="348" spans="1:12" x14ac:dyDescent="0.3">
      <c r="A348">
        <v>347</v>
      </c>
      <c r="B348" t="s">
        <v>2740</v>
      </c>
      <c r="C348" t="s">
        <v>2741</v>
      </c>
      <c r="D348" t="s">
        <v>1683</v>
      </c>
      <c r="E348" t="s">
        <v>1671</v>
      </c>
      <c r="F348">
        <v>60</v>
      </c>
      <c r="G348" t="s">
        <v>2742</v>
      </c>
      <c r="H348" t="s">
        <v>1625</v>
      </c>
      <c r="I348" s="10">
        <v>39951</v>
      </c>
      <c r="J348">
        <v>69</v>
      </c>
      <c r="K348" t="s">
        <v>1721</v>
      </c>
      <c r="L348">
        <f>COUNTBLANK(Portfolio43[[#This Row],[ID]:[Product]])</f>
        <v>0</v>
      </c>
    </row>
    <row r="349" spans="1:12" x14ac:dyDescent="0.3">
      <c r="A349">
        <v>348</v>
      </c>
      <c r="B349" t="s">
        <v>2743</v>
      </c>
      <c r="C349" t="s">
        <v>2744</v>
      </c>
      <c r="D349" t="s">
        <v>1670</v>
      </c>
      <c r="E349" t="s">
        <v>1671</v>
      </c>
      <c r="F349">
        <v>90</v>
      </c>
      <c r="G349" t="s">
        <v>2745</v>
      </c>
      <c r="H349" t="s">
        <v>566</v>
      </c>
      <c r="I349" s="10">
        <v>40376</v>
      </c>
      <c r="J349">
        <v>94</v>
      </c>
      <c r="K349" t="s">
        <v>1677</v>
      </c>
      <c r="L349">
        <f>COUNTBLANK(Portfolio43[[#This Row],[ID]:[Product]])</f>
        <v>0</v>
      </c>
    </row>
    <row r="350" spans="1:12" x14ac:dyDescent="0.3">
      <c r="A350">
        <v>349</v>
      </c>
      <c r="B350" t="s">
        <v>2746</v>
      </c>
      <c r="C350" t="s">
        <v>2747</v>
      </c>
      <c r="D350" t="s">
        <v>1670</v>
      </c>
      <c r="E350" t="s">
        <v>1671</v>
      </c>
      <c r="F350">
        <v>60</v>
      </c>
      <c r="G350" t="s">
        <v>2748</v>
      </c>
      <c r="H350" t="s">
        <v>389</v>
      </c>
      <c r="I350" s="10">
        <v>40524</v>
      </c>
      <c r="J350">
        <v>70</v>
      </c>
      <c r="K350" t="s">
        <v>1721</v>
      </c>
      <c r="L350">
        <f>COUNTBLANK(Portfolio43[[#This Row],[ID]:[Product]])</f>
        <v>0</v>
      </c>
    </row>
    <row r="351" spans="1:12" x14ac:dyDescent="0.3">
      <c r="A351">
        <v>350</v>
      </c>
      <c r="B351" t="s">
        <v>2749</v>
      </c>
      <c r="C351" t="s">
        <v>2750</v>
      </c>
      <c r="D351" t="s">
        <v>1670</v>
      </c>
      <c r="E351" t="s">
        <v>1671</v>
      </c>
      <c r="F351">
        <v>60</v>
      </c>
      <c r="G351" t="s">
        <v>2751</v>
      </c>
      <c r="H351" t="s">
        <v>254</v>
      </c>
      <c r="I351" s="10">
        <v>39464</v>
      </c>
      <c r="J351">
        <v>8</v>
      </c>
      <c r="K351" t="s">
        <v>1673</v>
      </c>
      <c r="L351">
        <f>COUNTBLANK(Portfolio43[[#This Row],[ID]:[Product]])</f>
        <v>0</v>
      </c>
    </row>
    <row r="352" spans="1:12" x14ac:dyDescent="0.3">
      <c r="A352">
        <v>351</v>
      </c>
      <c r="B352" t="s">
        <v>2752</v>
      </c>
      <c r="C352" t="s">
        <v>2753</v>
      </c>
      <c r="D352" t="s">
        <v>1683</v>
      </c>
      <c r="E352" t="s">
        <v>1671</v>
      </c>
      <c r="F352">
        <v>60</v>
      </c>
      <c r="G352" t="s">
        <v>2754</v>
      </c>
      <c r="H352" t="s">
        <v>147</v>
      </c>
      <c r="I352" s="10">
        <v>40201</v>
      </c>
      <c r="J352">
        <v>21</v>
      </c>
      <c r="K352" t="s">
        <v>1673</v>
      </c>
      <c r="L352">
        <f>COUNTBLANK(Portfolio43[[#This Row],[ID]:[Product]])</f>
        <v>0</v>
      </c>
    </row>
    <row r="353" spans="1:12" x14ac:dyDescent="0.3">
      <c r="A353">
        <v>352</v>
      </c>
      <c r="B353" t="s">
        <v>2755</v>
      </c>
      <c r="C353" t="s">
        <v>2429</v>
      </c>
      <c r="D353" t="s">
        <v>1670</v>
      </c>
      <c r="E353" t="s">
        <v>1671</v>
      </c>
      <c r="F353">
        <v>60</v>
      </c>
      <c r="G353" t="s">
        <v>2756</v>
      </c>
      <c r="H353" t="s">
        <v>1411</v>
      </c>
      <c r="I353" s="10">
        <v>39737</v>
      </c>
      <c r="J353">
        <v>98</v>
      </c>
      <c r="K353" t="s">
        <v>1673</v>
      </c>
      <c r="L353">
        <f>COUNTBLANK(Portfolio43[[#This Row],[ID]:[Product]])</f>
        <v>0</v>
      </c>
    </row>
    <row r="354" spans="1:12" x14ac:dyDescent="0.3">
      <c r="A354">
        <v>353</v>
      </c>
      <c r="B354" t="s">
        <v>2757</v>
      </c>
      <c r="C354" t="s">
        <v>2758</v>
      </c>
      <c r="D354" t="s">
        <v>1683</v>
      </c>
      <c r="E354" t="s">
        <v>1671</v>
      </c>
      <c r="F354">
        <v>90</v>
      </c>
      <c r="G354" t="s">
        <v>2759</v>
      </c>
      <c r="H354" t="s">
        <v>557</v>
      </c>
      <c r="I354" s="10">
        <v>40126</v>
      </c>
      <c r="J354">
        <v>28</v>
      </c>
      <c r="K354" t="s">
        <v>1673</v>
      </c>
      <c r="L354">
        <f>COUNTBLANK(Portfolio43[[#This Row],[ID]:[Product]])</f>
        <v>0</v>
      </c>
    </row>
    <row r="355" spans="1:12" x14ac:dyDescent="0.3">
      <c r="A355">
        <v>354</v>
      </c>
      <c r="B355" t="s">
        <v>2721</v>
      </c>
      <c r="C355" t="s">
        <v>2760</v>
      </c>
      <c r="D355" t="s">
        <v>1683</v>
      </c>
      <c r="E355" t="s">
        <v>1671</v>
      </c>
      <c r="F355">
        <v>90</v>
      </c>
      <c r="G355" t="s">
        <v>2761</v>
      </c>
      <c r="H355" t="s">
        <v>866</v>
      </c>
      <c r="I355" s="10">
        <v>40189</v>
      </c>
      <c r="J355">
        <v>12</v>
      </c>
      <c r="K355" t="s">
        <v>851</v>
      </c>
      <c r="L355">
        <f>COUNTBLANK(Portfolio43[[#This Row],[ID]:[Product]])</f>
        <v>0</v>
      </c>
    </row>
    <row r="356" spans="1:12" x14ac:dyDescent="0.3">
      <c r="A356">
        <v>355</v>
      </c>
      <c r="B356" t="s">
        <v>2762</v>
      </c>
      <c r="C356" t="s">
        <v>2763</v>
      </c>
      <c r="D356" t="s">
        <v>1683</v>
      </c>
      <c r="E356" t="s">
        <v>1671</v>
      </c>
      <c r="F356">
        <v>90</v>
      </c>
      <c r="G356" t="s">
        <v>2764</v>
      </c>
      <c r="H356" t="s">
        <v>409</v>
      </c>
      <c r="I356" s="10">
        <v>40205</v>
      </c>
      <c r="J356">
        <v>36</v>
      </c>
      <c r="K356" t="s">
        <v>1677</v>
      </c>
      <c r="L356">
        <f>COUNTBLANK(Portfolio43[[#This Row],[ID]:[Product]])</f>
        <v>0</v>
      </c>
    </row>
    <row r="357" spans="1:12" x14ac:dyDescent="0.3">
      <c r="A357">
        <v>356</v>
      </c>
      <c r="B357" t="s">
        <v>2765</v>
      </c>
      <c r="C357" t="s">
        <v>2766</v>
      </c>
      <c r="D357" t="s">
        <v>1683</v>
      </c>
      <c r="E357" t="s">
        <v>1671</v>
      </c>
      <c r="F357">
        <v>30</v>
      </c>
      <c r="G357" t="s">
        <v>2767</v>
      </c>
      <c r="H357" t="s">
        <v>623</v>
      </c>
      <c r="I357" s="10">
        <v>39528</v>
      </c>
      <c r="J357">
        <v>68</v>
      </c>
      <c r="K357" t="s">
        <v>1673</v>
      </c>
      <c r="L357">
        <f>COUNTBLANK(Portfolio43[[#This Row],[ID]:[Product]])</f>
        <v>0</v>
      </c>
    </row>
    <row r="358" spans="1:12" x14ac:dyDescent="0.3">
      <c r="A358">
        <v>357</v>
      </c>
      <c r="B358" t="s">
        <v>2768</v>
      </c>
      <c r="C358" t="s">
        <v>2769</v>
      </c>
      <c r="D358" t="s">
        <v>1670</v>
      </c>
      <c r="E358" t="s">
        <v>1671</v>
      </c>
      <c r="F358">
        <v>90</v>
      </c>
      <c r="G358" t="s">
        <v>2770</v>
      </c>
      <c r="H358" t="s">
        <v>763</v>
      </c>
      <c r="I358" s="10">
        <v>40257</v>
      </c>
      <c r="J358">
        <v>12</v>
      </c>
      <c r="K358" t="s">
        <v>1700</v>
      </c>
      <c r="L358">
        <f>COUNTBLANK(Portfolio43[[#This Row],[ID]:[Product]])</f>
        <v>0</v>
      </c>
    </row>
    <row r="359" spans="1:12" x14ac:dyDescent="0.3">
      <c r="A359">
        <v>358</v>
      </c>
      <c r="B359" t="s">
        <v>2771</v>
      </c>
      <c r="C359" t="s">
        <v>2772</v>
      </c>
      <c r="D359" t="s">
        <v>1683</v>
      </c>
      <c r="E359" t="s">
        <v>1671</v>
      </c>
      <c r="F359">
        <v>60</v>
      </c>
      <c r="G359" t="s">
        <v>2773</v>
      </c>
      <c r="H359" t="s">
        <v>2774</v>
      </c>
      <c r="I359" s="10">
        <v>39655</v>
      </c>
      <c r="J359">
        <v>19</v>
      </c>
      <c r="K359" t="s">
        <v>1772</v>
      </c>
      <c r="L359">
        <f>COUNTBLANK(Portfolio43[[#This Row],[ID]:[Product]])</f>
        <v>0</v>
      </c>
    </row>
    <row r="360" spans="1:12" x14ac:dyDescent="0.3">
      <c r="A360">
        <v>359</v>
      </c>
      <c r="B360" t="s">
        <v>2775</v>
      </c>
      <c r="C360" t="s">
        <v>2776</v>
      </c>
      <c r="D360" t="s">
        <v>1670</v>
      </c>
      <c r="E360" t="s">
        <v>1671</v>
      </c>
      <c r="F360">
        <v>90</v>
      </c>
      <c r="G360" t="s">
        <v>2777</v>
      </c>
      <c r="H360" t="s">
        <v>204</v>
      </c>
      <c r="I360" s="10">
        <v>40336</v>
      </c>
      <c r="J360">
        <v>60</v>
      </c>
      <c r="K360" t="s">
        <v>1696</v>
      </c>
      <c r="L360">
        <f>COUNTBLANK(Portfolio43[[#This Row],[ID]:[Product]])</f>
        <v>0</v>
      </c>
    </row>
    <row r="361" spans="1:12" x14ac:dyDescent="0.3">
      <c r="A361">
        <v>360</v>
      </c>
      <c r="B361" t="s">
        <v>2778</v>
      </c>
      <c r="C361" t="s">
        <v>2779</v>
      </c>
      <c r="D361" t="s">
        <v>1733</v>
      </c>
      <c r="E361" t="s">
        <v>1671</v>
      </c>
      <c r="F361">
        <v>90</v>
      </c>
      <c r="G361" t="s">
        <v>2780</v>
      </c>
      <c r="H361" t="s">
        <v>16</v>
      </c>
      <c r="I361" s="10">
        <v>39545</v>
      </c>
      <c r="J361">
        <v>10</v>
      </c>
      <c r="K361" t="s">
        <v>1673</v>
      </c>
      <c r="L361">
        <f>COUNTBLANK(Portfolio43[[#This Row],[ID]:[Product]])</f>
        <v>0</v>
      </c>
    </row>
    <row r="362" spans="1:12" x14ac:dyDescent="0.3">
      <c r="A362">
        <v>361</v>
      </c>
      <c r="B362" t="s">
        <v>2781</v>
      </c>
      <c r="C362" t="s">
        <v>2359</v>
      </c>
      <c r="D362" t="s">
        <v>1683</v>
      </c>
      <c r="E362" t="s">
        <v>1671</v>
      </c>
      <c r="F362">
        <v>30</v>
      </c>
      <c r="G362" t="s">
        <v>2782</v>
      </c>
      <c r="H362" t="s">
        <v>35</v>
      </c>
      <c r="I362" s="10">
        <v>40238</v>
      </c>
      <c r="J362">
        <v>56</v>
      </c>
      <c r="K362" t="s">
        <v>851</v>
      </c>
      <c r="L362">
        <f>COUNTBLANK(Portfolio43[[#This Row],[ID]:[Product]])</f>
        <v>0</v>
      </c>
    </row>
    <row r="363" spans="1:12" x14ac:dyDescent="0.3">
      <c r="A363">
        <v>362</v>
      </c>
      <c r="B363" t="s">
        <v>2783</v>
      </c>
      <c r="C363" t="s">
        <v>2544</v>
      </c>
      <c r="D363" t="s">
        <v>1670</v>
      </c>
      <c r="E363" t="s">
        <v>1671</v>
      </c>
      <c r="F363">
        <v>30</v>
      </c>
      <c r="G363" t="s">
        <v>2784</v>
      </c>
      <c r="H363" t="s">
        <v>2785</v>
      </c>
      <c r="I363" s="10">
        <v>40373</v>
      </c>
      <c r="J363">
        <v>89</v>
      </c>
      <c r="K363" t="s">
        <v>1707</v>
      </c>
      <c r="L363">
        <f>COUNTBLANK(Portfolio43[[#This Row],[ID]:[Product]])</f>
        <v>0</v>
      </c>
    </row>
    <row r="364" spans="1:12" x14ac:dyDescent="0.3">
      <c r="A364">
        <v>363</v>
      </c>
      <c r="B364" t="s">
        <v>2786</v>
      </c>
      <c r="C364" t="s">
        <v>2787</v>
      </c>
      <c r="D364" t="s">
        <v>1670</v>
      </c>
      <c r="E364" t="s">
        <v>1829</v>
      </c>
      <c r="F364">
        <v>90</v>
      </c>
      <c r="G364" t="s">
        <v>2788</v>
      </c>
      <c r="H364" t="s">
        <v>1505</v>
      </c>
      <c r="I364" s="10">
        <v>40370</v>
      </c>
      <c r="J364">
        <v>7</v>
      </c>
      <c r="K364" t="s">
        <v>1673</v>
      </c>
      <c r="L364">
        <f>COUNTBLANK(Portfolio43[[#This Row],[ID]:[Product]])</f>
        <v>0</v>
      </c>
    </row>
    <row r="365" spans="1:12" x14ac:dyDescent="0.3">
      <c r="A365">
        <v>364</v>
      </c>
      <c r="B365" t="s">
        <v>2789</v>
      </c>
      <c r="C365" t="s">
        <v>2766</v>
      </c>
      <c r="D365" t="s">
        <v>1683</v>
      </c>
      <c r="E365" t="s">
        <v>1671</v>
      </c>
      <c r="F365">
        <v>60</v>
      </c>
      <c r="G365" t="s">
        <v>2790</v>
      </c>
      <c r="H365" t="s">
        <v>630</v>
      </c>
      <c r="I365" s="10">
        <v>39944</v>
      </c>
      <c r="J365">
        <v>29</v>
      </c>
      <c r="K365" t="s">
        <v>1673</v>
      </c>
      <c r="L365">
        <f>COUNTBLANK(Portfolio43[[#This Row],[ID]:[Product]])</f>
        <v>0</v>
      </c>
    </row>
    <row r="366" spans="1:12" x14ac:dyDescent="0.3">
      <c r="A366">
        <v>365</v>
      </c>
      <c r="B366" t="s">
        <v>2791</v>
      </c>
      <c r="C366" t="s">
        <v>2792</v>
      </c>
      <c r="D366" t="s">
        <v>1683</v>
      </c>
      <c r="E366" t="s">
        <v>1671</v>
      </c>
      <c r="F366">
        <v>60</v>
      </c>
      <c r="G366" t="s">
        <v>2793</v>
      </c>
      <c r="H366" t="s">
        <v>936</v>
      </c>
      <c r="I366" s="10">
        <v>39613</v>
      </c>
      <c r="J366">
        <v>37</v>
      </c>
      <c r="K366" t="s">
        <v>1707</v>
      </c>
      <c r="L366">
        <f>COUNTBLANK(Portfolio43[[#This Row],[ID]:[Product]])</f>
        <v>0</v>
      </c>
    </row>
    <row r="367" spans="1:12" x14ac:dyDescent="0.3">
      <c r="A367">
        <v>366</v>
      </c>
      <c r="B367" t="s">
        <v>2755</v>
      </c>
      <c r="C367" t="s">
        <v>1709</v>
      </c>
      <c r="D367" t="s">
        <v>1670</v>
      </c>
      <c r="E367" t="s">
        <v>1671</v>
      </c>
      <c r="F367">
        <v>60</v>
      </c>
      <c r="G367" t="s">
        <v>2794</v>
      </c>
      <c r="H367" t="s">
        <v>2795</v>
      </c>
      <c r="I367" s="10">
        <v>39459</v>
      </c>
      <c r="J367">
        <v>66</v>
      </c>
      <c r="K367" t="s">
        <v>1696</v>
      </c>
      <c r="L367">
        <f>COUNTBLANK(Portfolio43[[#This Row],[ID]:[Product]])</f>
        <v>0</v>
      </c>
    </row>
    <row r="368" spans="1:12" x14ac:dyDescent="0.3">
      <c r="A368">
        <v>367</v>
      </c>
      <c r="B368" t="s">
        <v>2796</v>
      </c>
      <c r="C368" t="s">
        <v>2797</v>
      </c>
      <c r="D368" t="s">
        <v>1683</v>
      </c>
      <c r="E368" t="s">
        <v>1671</v>
      </c>
      <c r="F368">
        <v>90</v>
      </c>
      <c r="G368" t="s">
        <v>2798</v>
      </c>
      <c r="H368" t="s">
        <v>340</v>
      </c>
      <c r="I368" s="10">
        <v>40029</v>
      </c>
      <c r="J368">
        <v>2</v>
      </c>
      <c r="K368" t="s">
        <v>1677</v>
      </c>
      <c r="L368">
        <f>COUNTBLANK(Portfolio43[[#This Row],[ID]:[Product]])</f>
        <v>0</v>
      </c>
    </row>
    <row r="369" spans="1:12" x14ac:dyDescent="0.3">
      <c r="A369">
        <v>368</v>
      </c>
      <c r="B369" t="s">
        <v>2799</v>
      </c>
      <c r="C369" t="s">
        <v>2800</v>
      </c>
      <c r="D369" t="s">
        <v>1670</v>
      </c>
      <c r="E369" t="s">
        <v>1671</v>
      </c>
      <c r="F369">
        <v>90</v>
      </c>
      <c r="G369" t="s">
        <v>2801</v>
      </c>
      <c r="H369" t="s">
        <v>592</v>
      </c>
      <c r="I369" s="10">
        <v>39595</v>
      </c>
      <c r="J369">
        <v>85</v>
      </c>
      <c r="K369" t="s">
        <v>1673</v>
      </c>
      <c r="L369">
        <f>COUNTBLANK(Portfolio43[[#This Row],[ID]:[Product]])</f>
        <v>0</v>
      </c>
    </row>
    <row r="370" spans="1:12" x14ac:dyDescent="0.3">
      <c r="A370">
        <v>369</v>
      </c>
      <c r="B370" t="s">
        <v>2802</v>
      </c>
      <c r="C370" t="s">
        <v>598</v>
      </c>
      <c r="D370" t="s">
        <v>1683</v>
      </c>
      <c r="E370" t="s">
        <v>1671</v>
      </c>
      <c r="F370">
        <v>30</v>
      </c>
      <c r="G370" t="s">
        <v>2803</v>
      </c>
      <c r="H370" t="s">
        <v>49</v>
      </c>
      <c r="I370" s="10">
        <v>39791</v>
      </c>
      <c r="J370">
        <v>19</v>
      </c>
      <c r="K370" t="s">
        <v>851</v>
      </c>
      <c r="L370">
        <f>COUNTBLANK(Portfolio43[[#This Row],[ID]:[Product]])</f>
        <v>0</v>
      </c>
    </row>
    <row r="371" spans="1:12" x14ac:dyDescent="0.3">
      <c r="A371">
        <v>370</v>
      </c>
      <c r="B371" t="s">
        <v>2804</v>
      </c>
      <c r="C371" t="s">
        <v>2805</v>
      </c>
      <c r="D371" t="s">
        <v>1670</v>
      </c>
      <c r="E371" t="s">
        <v>1671</v>
      </c>
      <c r="F371">
        <v>90</v>
      </c>
      <c r="G371" t="s">
        <v>2806</v>
      </c>
      <c r="H371" t="s">
        <v>2807</v>
      </c>
      <c r="I371" s="10">
        <v>40143</v>
      </c>
      <c r="J371">
        <v>13</v>
      </c>
      <c r="K371" t="s">
        <v>1677</v>
      </c>
      <c r="L371">
        <f>COUNTBLANK(Portfolio43[[#This Row],[ID]:[Product]])</f>
        <v>0</v>
      </c>
    </row>
    <row r="372" spans="1:12" x14ac:dyDescent="0.3">
      <c r="A372">
        <v>371</v>
      </c>
      <c r="B372" t="s">
        <v>2808</v>
      </c>
      <c r="C372" t="s">
        <v>2205</v>
      </c>
      <c r="D372" t="s">
        <v>1683</v>
      </c>
      <c r="E372" t="s">
        <v>1671</v>
      </c>
      <c r="F372">
        <v>90</v>
      </c>
      <c r="G372" t="s">
        <v>2809</v>
      </c>
      <c r="H372" t="s">
        <v>1175</v>
      </c>
      <c r="I372" s="10">
        <v>39534</v>
      </c>
      <c r="J372">
        <v>34</v>
      </c>
      <c r="K372" t="s">
        <v>1692</v>
      </c>
      <c r="L372">
        <f>COUNTBLANK(Portfolio43[[#This Row],[ID]:[Product]])</f>
        <v>0</v>
      </c>
    </row>
    <row r="373" spans="1:12" x14ac:dyDescent="0.3">
      <c r="A373">
        <v>372</v>
      </c>
      <c r="B373" t="s">
        <v>2333</v>
      </c>
      <c r="C373" t="s">
        <v>2810</v>
      </c>
      <c r="D373" t="s">
        <v>1683</v>
      </c>
      <c r="E373" t="s">
        <v>1671</v>
      </c>
      <c r="F373">
        <v>60</v>
      </c>
      <c r="G373" t="s">
        <v>2811</v>
      </c>
      <c r="H373" t="s">
        <v>631</v>
      </c>
      <c r="I373" s="10">
        <v>39923</v>
      </c>
      <c r="J373">
        <v>39</v>
      </c>
      <c r="K373" t="s">
        <v>1677</v>
      </c>
      <c r="L373">
        <f>COUNTBLANK(Portfolio43[[#This Row],[ID]:[Product]])</f>
        <v>0</v>
      </c>
    </row>
    <row r="374" spans="1:12" x14ac:dyDescent="0.3">
      <c r="A374">
        <v>373</v>
      </c>
      <c r="B374" t="s">
        <v>2812</v>
      </c>
      <c r="C374" t="s">
        <v>2813</v>
      </c>
      <c r="D374" t="s">
        <v>1683</v>
      </c>
      <c r="E374" t="s">
        <v>1671</v>
      </c>
      <c r="F374">
        <v>60</v>
      </c>
      <c r="G374" t="s">
        <v>2814</v>
      </c>
      <c r="H374" t="s">
        <v>1446</v>
      </c>
      <c r="I374" s="10">
        <v>40214</v>
      </c>
      <c r="J374">
        <v>4</v>
      </c>
      <c r="K374" t="s">
        <v>1692</v>
      </c>
      <c r="L374">
        <f>COUNTBLANK(Portfolio43[[#This Row],[ID]:[Product]])</f>
        <v>0</v>
      </c>
    </row>
    <row r="375" spans="1:12" x14ac:dyDescent="0.3">
      <c r="A375">
        <v>374</v>
      </c>
      <c r="B375" t="s">
        <v>2815</v>
      </c>
      <c r="C375" t="s">
        <v>2816</v>
      </c>
      <c r="D375" t="s">
        <v>1683</v>
      </c>
      <c r="E375" t="s">
        <v>1671</v>
      </c>
      <c r="F375">
        <v>30</v>
      </c>
      <c r="G375" t="s">
        <v>2817</v>
      </c>
      <c r="H375" t="s">
        <v>707</v>
      </c>
      <c r="I375" s="10">
        <v>40260</v>
      </c>
      <c r="J375">
        <v>72</v>
      </c>
      <c r="K375" t="s">
        <v>1677</v>
      </c>
      <c r="L375">
        <f>COUNTBLANK(Portfolio43[[#This Row],[ID]:[Product]])</f>
        <v>0</v>
      </c>
    </row>
    <row r="376" spans="1:12" x14ac:dyDescent="0.3">
      <c r="A376">
        <v>375</v>
      </c>
      <c r="B376" t="s">
        <v>2818</v>
      </c>
      <c r="C376" t="s">
        <v>2819</v>
      </c>
      <c r="D376" t="s">
        <v>1733</v>
      </c>
      <c r="E376" t="s">
        <v>1671</v>
      </c>
      <c r="F376">
        <v>30</v>
      </c>
      <c r="G376" t="s">
        <v>2820</v>
      </c>
      <c r="H376" t="s">
        <v>1090</v>
      </c>
      <c r="I376" s="10">
        <v>40149</v>
      </c>
      <c r="J376">
        <v>8</v>
      </c>
      <c r="K376" t="s">
        <v>851</v>
      </c>
      <c r="L376">
        <f>COUNTBLANK(Portfolio43[[#This Row],[ID]:[Product]])</f>
        <v>0</v>
      </c>
    </row>
    <row r="377" spans="1:12" x14ac:dyDescent="0.3">
      <c r="A377">
        <v>376</v>
      </c>
      <c r="B377" t="s">
        <v>2821</v>
      </c>
      <c r="C377" t="s">
        <v>2822</v>
      </c>
      <c r="D377" t="s">
        <v>1670</v>
      </c>
      <c r="E377" t="s">
        <v>1671</v>
      </c>
      <c r="F377">
        <v>30</v>
      </c>
      <c r="G377" t="s">
        <v>2823</v>
      </c>
      <c r="H377" t="s">
        <v>496</v>
      </c>
      <c r="I377" s="10">
        <v>39969</v>
      </c>
      <c r="J377">
        <v>4</v>
      </c>
      <c r="K377" t="s">
        <v>1772</v>
      </c>
      <c r="L377">
        <f>COUNTBLANK(Portfolio43[[#This Row],[ID]:[Product]])</f>
        <v>0</v>
      </c>
    </row>
    <row r="378" spans="1:12" x14ac:dyDescent="0.3">
      <c r="A378">
        <v>377</v>
      </c>
      <c r="B378" t="s">
        <v>2824</v>
      </c>
      <c r="C378" t="s">
        <v>2825</v>
      </c>
      <c r="D378" t="s">
        <v>1733</v>
      </c>
      <c r="E378" t="s">
        <v>1671</v>
      </c>
      <c r="F378">
        <v>60</v>
      </c>
      <c r="G378" t="s">
        <v>2826</v>
      </c>
      <c r="H378" t="s">
        <v>2795</v>
      </c>
      <c r="I378" s="10">
        <v>39997</v>
      </c>
      <c r="J378">
        <v>83</v>
      </c>
      <c r="K378" t="s">
        <v>1721</v>
      </c>
      <c r="L378">
        <f>COUNTBLANK(Portfolio43[[#This Row],[ID]:[Product]])</f>
        <v>0</v>
      </c>
    </row>
    <row r="379" spans="1:12" x14ac:dyDescent="0.3">
      <c r="A379">
        <v>378</v>
      </c>
      <c r="B379" t="s">
        <v>2827</v>
      </c>
      <c r="C379" t="s">
        <v>2828</v>
      </c>
      <c r="D379" t="s">
        <v>1683</v>
      </c>
      <c r="E379" t="s">
        <v>1671</v>
      </c>
      <c r="F379">
        <v>60</v>
      </c>
      <c r="G379" t="s">
        <v>2829</v>
      </c>
      <c r="H379" t="s">
        <v>2830</v>
      </c>
      <c r="I379" s="10">
        <v>40471</v>
      </c>
      <c r="J379">
        <v>14</v>
      </c>
      <c r="K379" t="s">
        <v>1007</v>
      </c>
      <c r="L379">
        <f>COUNTBLANK(Portfolio43[[#This Row],[ID]:[Product]])</f>
        <v>0</v>
      </c>
    </row>
    <row r="380" spans="1:12" x14ac:dyDescent="0.3">
      <c r="A380">
        <v>379</v>
      </c>
      <c r="B380" t="s">
        <v>2831</v>
      </c>
      <c r="C380" t="s">
        <v>1774</v>
      </c>
      <c r="D380" t="s">
        <v>1683</v>
      </c>
      <c r="E380" t="s">
        <v>1671</v>
      </c>
      <c r="F380">
        <v>30</v>
      </c>
      <c r="G380" t="s">
        <v>2832</v>
      </c>
      <c r="H380" t="s">
        <v>1644</v>
      </c>
      <c r="I380" s="10">
        <v>40347</v>
      </c>
      <c r="J380">
        <v>90</v>
      </c>
      <c r="K380" t="s">
        <v>1692</v>
      </c>
      <c r="L380">
        <f>COUNTBLANK(Portfolio43[[#This Row],[ID]:[Product]])</f>
        <v>0</v>
      </c>
    </row>
    <row r="381" spans="1:12" x14ac:dyDescent="0.3">
      <c r="A381">
        <v>380</v>
      </c>
      <c r="B381" t="s">
        <v>2833</v>
      </c>
      <c r="C381" t="s">
        <v>2362</v>
      </c>
      <c r="D381" t="s">
        <v>1683</v>
      </c>
      <c r="E381" t="s">
        <v>1671</v>
      </c>
      <c r="F381">
        <v>90</v>
      </c>
      <c r="G381" t="s">
        <v>2834</v>
      </c>
      <c r="H381" t="s">
        <v>809</v>
      </c>
      <c r="I381" s="10">
        <v>40232</v>
      </c>
      <c r="J381">
        <v>91</v>
      </c>
      <c r="K381" t="s">
        <v>1007</v>
      </c>
      <c r="L381">
        <f>COUNTBLANK(Portfolio43[[#This Row],[ID]:[Product]])</f>
        <v>0</v>
      </c>
    </row>
    <row r="382" spans="1:12" x14ac:dyDescent="0.3">
      <c r="A382">
        <v>381</v>
      </c>
      <c r="B382" t="s">
        <v>2394</v>
      </c>
      <c r="C382" t="s">
        <v>2835</v>
      </c>
      <c r="D382" t="s">
        <v>1683</v>
      </c>
      <c r="E382" t="s">
        <v>1671</v>
      </c>
      <c r="F382">
        <v>60</v>
      </c>
      <c r="G382" t="s">
        <v>2836</v>
      </c>
      <c r="H382" t="s">
        <v>87</v>
      </c>
      <c r="I382" s="10">
        <v>39574</v>
      </c>
      <c r="J382">
        <v>90</v>
      </c>
      <c r="K382" t="s">
        <v>1692</v>
      </c>
      <c r="L382">
        <f>COUNTBLANK(Portfolio43[[#This Row],[ID]:[Product]])</f>
        <v>0</v>
      </c>
    </row>
    <row r="383" spans="1:12" x14ac:dyDescent="0.3">
      <c r="A383">
        <v>382</v>
      </c>
      <c r="B383" t="s">
        <v>1927</v>
      </c>
      <c r="C383" t="s">
        <v>2837</v>
      </c>
      <c r="D383" t="s">
        <v>1683</v>
      </c>
      <c r="E383" t="s">
        <v>1671</v>
      </c>
      <c r="F383">
        <v>30</v>
      </c>
      <c r="G383" t="s">
        <v>2838</v>
      </c>
      <c r="H383" t="s">
        <v>2839</v>
      </c>
      <c r="I383" s="10">
        <v>40427</v>
      </c>
      <c r="J383">
        <v>82</v>
      </c>
      <c r="K383" t="s">
        <v>1677</v>
      </c>
      <c r="L383">
        <f>COUNTBLANK(Portfolio43[[#This Row],[ID]:[Product]])</f>
        <v>0</v>
      </c>
    </row>
    <row r="384" spans="1:12" x14ac:dyDescent="0.3">
      <c r="A384">
        <v>383</v>
      </c>
      <c r="B384" t="s">
        <v>2840</v>
      </c>
      <c r="C384" t="s">
        <v>2841</v>
      </c>
      <c r="D384" t="s">
        <v>1683</v>
      </c>
      <c r="E384" t="s">
        <v>1671</v>
      </c>
      <c r="F384">
        <v>30</v>
      </c>
      <c r="G384" t="s">
        <v>2842</v>
      </c>
      <c r="H384" t="s">
        <v>240</v>
      </c>
      <c r="I384" s="10">
        <v>39647</v>
      </c>
      <c r="J384">
        <v>64</v>
      </c>
      <c r="K384" t="s">
        <v>1007</v>
      </c>
      <c r="L384">
        <f>COUNTBLANK(Portfolio43[[#This Row],[ID]:[Product]])</f>
        <v>0</v>
      </c>
    </row>
    <row r="385" spans="1:12" x14ac:dyDescent="0.3">
      <c r="A385">
        <v>384</v>
      </c>
      <c r="B385" t="s">
        <v>2843</v>
      </c>
      <c r="C385" t="s">
        <v>2844</v>
      </c>
      <c r="D385" t="s">
        <v>1733</v>
      </c>
      <c r="E385" t="s">
        <v>1671</v>
      </c>
      <c r="F385">
        <v>90</v>
      </c>
      <c r="G385" t="s">
        <v>2845</v>
      </c>
      <c r="H385" t="s">
        <v>685</v>
      </c>
      <c r="I385" s="10">
        <v>39926</v>
      </c>
      <c r="J385">
        <v>67</v>
      </c>
      <c r="K385" t="s">
        <v>1700</v>
      </c>
      <c r="L385">
        <f>COUNTBLANK(Portfolio43[[#This Row],[ID]:[Product]])</f>
        <v>0</v>
      </c>
    </row>
    <row r="386" spans="1:12" x14ac:dyDescent="0.3">
      <c r="A386">
        <v>385</v>
      </c>
      <c r="B386" t="s">
        <v>2846</v>
      </c>
      <c r="C386" t="s">
        <v>1702</v>
      </c>
      <c r="D386" t="s">
        <v>1670</v>
      </c>
      <c r="E386" t="s">
        <v>1671</v>
      </c>
      <c r="F386">
        <v>60</v>
      </c>
      <c r="G386" t="s">
        <v>2847</v>
      </c>
      <c r="H386" t="s">
        <v>1518</v>
      </c>
      <c r="I386" s="10">
        <v>40150</v>
      </c>
      <c r="J386">
        <v>45</v>
      </c>
      <c r="K386" t="s">
        <v>1772</v>
      </c>
      <c r="L386">
        <f>COUNTBLANK(Portfolio43[[#This Row],[ID]:[Product]])</f>
        <v>0</v>
      </c>
    </row>
    <row r="387" spans="1:12" x14ac:dyDescent="0.3">
      <c r="A387">
        <v>386</v>
      </c>
      <c r="B387" t="s">
        <v>2848</v>
      </c>
      <c r="C387" t="s">
        <v>2849</v>
      </c>
      <c r="D387" t="s">
        <v>1683</v>
      </c>
      <c r="E387" t="s">
        <v>1671</v>
      </c>
      <c r="F387">
        <v>60</v>
      </c>
      <c r="G387" t="s">
        <v>2850</v>
      </c>
      <c r="H387" t="s">
        <v>1497</v>
      </c>
      <c r="I387" s="10">
        <v>40411</v>
      </c>
      <c r="J387">
        <v>52</v>
      </c>
      <c r="K387" t="s">
        <v>1673</v>
      </c>
      <c r="L387">
        <f>COUNTBLANK(Portfolio43[[#This Row],[ID]:[Product]])</f>
        <v>0</v>
      </c>
    </row>
    <row r="388" spans="1:12" x14ac:dyDescent="0.3">
      <c r="A388">
        <v>387</v>
      </c>
      <c r="B388" t="s">
        <v>2851</v>
      </c>
      <c r="C388" t="s">
        <v>2852</v>
      </c>
      <c r="D388" t="s">
        <v>1670</v>
      </c>
      <c r="E388" t="s">
        <v>1671</v>
      </c>
      <c r="F388">
        <v>60</v>
      </c>
      <c r="G388" t="s">
        <v>2853</v>
      </c>
      <c r="H388" t="s">
        <v>2854</v>
      </c>
      <c r="I388" s="10">
        <v>40254</v>
      </c>
      <c r="J388">
        <v>76</v>
      </c>
      <c r="K388" t="s">
        <v>1772</v>
      </c>
      <c r="L388">
        <f>COUNTBLANK(Portfolio43[[#This Row],[ID]:[Product]])</f>
        <v>0</v>
      </c>
    </row>
    <row r="389" spans="1:12" x14ac:dyDescent="0.3">
      <c r="A389">
        <v>388</v>
      </c>
      <c r="B389" t="s">
        <v>2855</v>
      </c>
      <c r="C389" t="s">
        <v>2856</v>
      </c>
      <c r="D389" t="s">
        <v>1670</v>
      </c>
      <c r="E389" t="s">
        <v>1671</v>
      </c>
      <c r="F389">
        <v>60</v>
      </c>
      <c r="G389" t="s">
        <v>2857</v>
      </c>
      <c r="H389" t="s">
        <v>200</v>
      </c>
      <c r="I389" s="10">
        <v>39719</v>
      </c>
      <c r="J389">
        <v>98</v>
      </c>
      <c r="K389" t="s">
        <v>1721</v>
      </c>
      <c r="L389">
        <f>COUNTBLANK(Portfolio43[[#This Row],[ID]:[Product]])</f>
        <v>0</v>
      </c>
    </row>
    <row r="390" spans="1:12" x14ac:dyDescent="0.3">
      <c r="A390">
        <v>389</v>
      </c>
      <c r="B390" t="s">
        <v>2858</v>
      </c>
      <c r="C390" t="s">
        <v>2859</v>
      </c>
      <c r="D390" t="s">
        <v>1670</v>
      </c>
      <c r="E390" t="s">
        <v>1671</v>
      </c>
      <c r="F390">
        <v>60</v>
      </c>
      <c r="G390" t="s">
        <v>2860</v>
      </c>
      <c r="H390" t="s">
        <v>1646</v>
      </c>
      <c r="I390" s="10">
        <v>39863</v>
      </c>
      <c r="J390">
        <v>5</v>
      </c>
      <c r="K390" t="s">
        <v>1673</v>
      </c>
      <c r="L390">
        <f>COUNTBLANK(Portfolio43[[#This Row],[ID]:[Product]])</f>
        <v>0</v>
      </c>
    </row>
    <row r="391" spans="1:12" x14ac:dyDescent="0.3">
      <c r="A391">
        <v>390</v>
      </c>
      <c r="B391" t="s">
        <v>2861</v>
      </c>
      <c r="C391" t="s">
        <v>2423</v>
      </c>
      <c r="D391" t="s">
        <v>1683</v>
      </c>
      <c r="E391" t="s">
        <v>1671</v>
      </c>
      <c r="F391">
        <v>30</v>
      </c>
      <c r="G391" t="s">
        <v>2862</v>
      </c>
      <c r="H391" t="s">
        <v>1603</v>
      </c>
      <c r="I391" s="10">
        <v>39698</v>
      </c>
      <c r="J391">
        <v>70</v>
      </c>
      <c r="K391" t="s">
        <v>851</v>
      </c>
      <c r="L391">
        <f>COUNTBLANK(Portfolio43[[#This Row],[ID]:[Product]])</f>
        <v>0</v>
      </c>
    </row>
    <row r="392" spans="1:12" x14ac:dyDescent="0.3">
      <c r="A392">
        <v>391</v>
      </c>
      <c r="B392" t="s">
        <v>2863</v>
      </c>
      <c r="C392" t="s">
        <v>2864</v>
      </c>
      <c r="D392" t="s">
        <v>1670</v>
      </c>
      <c r="E392" t="s">
        <v>1671</v>
      </c>
      <c r="F392">
        <v>90</v>
      </c>
      <c r="G392" t="s">
        <v>2865</v>
      </c>
      <c r="H392" t="s">
        <v>326</v>
      </c>
      <c r="I392" s="10">
        <v>39940</v>
      </c>
      <c r="J392">
        <v>85</v>
      </c>
      <c r="K392" t="s">
        <v>851</v>
      </c>
      <c r="L392">
        <f>COUNTBLANK(Portfolio43[[#This Row],[ID]:[Product]])</f>
        <v>0</v>
      </c>
    </row>
    <row r="393" spans="1:12" x14ac:dyDescent="0.3">
      <c r="A393">
        <v>392</v>
      </c>
      <c r="B393" t="s">
        <v>2866</v>
      </c>
      <c r="C393" t="s">
        <v>2867</v>
      </c>
      <c r="D393" t="s">
        <v>1683</v>
      </c>
      <c r="E393" t="s">
        <v>1671</v>
      </c>
      <c r="F393">
        <v>30</v>
      </c>
      <c r="G393" t="s">
        <v>2868</v>
      </c>
      <c r="H393" t="s">
        <v>1410</v>
      </c>
      <c r="I393" s="10">
        <v>40095</v>
      </c>
      <c r="J393">
        <v>4</v>
      </c>
      <c r="K393" t="s">
        <v>1772</v>
      </c>
      <c r="L393">
        <f>COUNTBLANK(Portfolio43[[#This Row],[ID]:[Product]])</f>
        <v>0</v>
      </c>
    </row>
    <row r="394" spans="1:12" x14ac:dyDescent="0.3">
      <c r="A394">
        <v>393</v>
      </c>
      <c r="B394" t="s">
        <v>2869</v>
      </c>
      <c r="C394" t="s">
        <v>2870</v>
      </c>
      <c r="D394" t="s">
        <v>1670</v>
      </c>
      <c r="E394" t="s">
        <v>1671</v>
      </c>
      <c r="F394">
        <v>90</v>
      </c>
      <c r="G394" t="s">
        <v>2871</v>
      </c>
      <c r="H394" t="s">
        <v>83</v>
      </c>
      <c r="I394" s="10">
        <v>39816</v>
      </c>
      <c r="J394">
        <v>20</v>
      </c>
      <c r="K394" t="s">
        <v>1673</v>
      </c>
      <c r="L394">
        <f>COUNTBLANK(Portfolio43[[#This Row],[ID]:[Product]])</f>
        <v>0</v>
      </c>
    </row>
    <row r="395" spans="1:12" x14ac:dyDescent="0.3">
      <c r="A395">
        <v>394</v>
      </c>
      <c r="B395" t="s">
        <v>2872</v>
      </c>
      <c r="C395" t="s">
        <v>1886</v>
      </c>
      <c r="D395" t="s">
        <v>1683</v>
      </c>
      <c r="E395" t="s">
        <v>1671</v>
      </c>
      <c r="F395">
        <v>60</v>
      </c>
      <c r="G395" t="s">
        <v>2873</v>
      </c>
      <c r="H395" t="s">
        <v>2874</v>
      </c>
      <c r="I395" s="10">
        <v>40387</v>
      </c>
      <c r="J395">
        <v>12</v>
      </c>
      <c r="K395" t="s">
        <v>1677</v>
      </c>
      <c r="L395">
        <f>COUNTBLANK(Portfolio43[[#This Row],[ID]:[Product]])</f>
        <v>0</v>
      </c>
    </row>
    <row r="396" spans="1:12" x14ac:dyDescent="0.3">
      <c r="A396">
        <v>395</v>
      </c>
      <c r="B396" t="s">
        <v>2875</v>
      </c>
      <c r="C396" t="s">
        <v>2876</v>
      </c>
      <c r="D396" t="s">
        <v>1670</v>
      </c>
      <c r="E396" t="s">
        <v>1671</v>
      </c>
      <c r="F396">
        <v>60</v>
      </c>
      <c r="G396" t="s">
        <v>2877</v>
      </c>
      <c r="H396" t="s">
        <v>1335</v>
      </c>
      <c r="I396" s="10">
        <v>40260</v>
      </c>
      <c r="J396">
        <v>17</v>
      </c>
      <c r="K396" t="s">
        <v>851</v>
      </c>
      <c r="L396">
        <f>COUNTBLANK(Portfolio43[[#This Row],[ID]:[Product]])</f>
        <v>0</v>
      </c>
    </row>
    <row r="397" spans="1:12" x14ac:dyDescent="0.3">
      <c r="A397">
        <v>396</v>
      </c>
      <c r="B397" t="s">
        <v>2878</v>
      </c>
      <c r="C397" t="s">
        <v>2879</v>
      </c>
      <c r="D397" t="s">
        <v>1733</v>
      </c>
      <c r="E397" t="s">
        <v>1671</v>
      </c>
      <c r="F397">
        <v>60</v>
      </c>
      <c r="G397" t="s">
        <v>2880</v>
      </c>
      <c r="H397" t="s">
        <v>493</v>
      </c>
      <c r="I397" s="10">
        <v>39700</v>
      </c>
      <c r="J397">
        <v>3</v>
      </c>
      <c r="K397" t="s">
        <v>1677</v>
      </c>
      <c r="L397">
        <f>COUNTBLANK(Portfolio43[[#This Row],[ID]:[Product]])</f>
        <v>0</v>
      </c>
    </row>
    <row r="398" spans="1:12" x14ac:dyDescent="0.3">
      <c r="A398">
        <v>397</v>
      </c>
      <c r="B398" t="s">
        <v>2881</v>
      </c>
      <c r="C398" t="s">
        <v>2882</v>
      </c>
      <c r="D398" t="s">
        <v>1683</v>
      </c>
      <c r="E398" t="s">
        <v>1671</v>
      </c>
      <c r="F398">
        <v>60</v>
      </c>
      <c r="G398" t="s">
        <v>2883</v>
      </c>
      <c r="H398" t="s">
        <v>2884</v>
      </c>
      <c r="I398" s="10">
        <v>40237</v>
      </c>
      <c r="J398">
        <v>77</v>
      </c>
      <c r="K398" t="s">
        <v>1677</v>
      </c>
      <c r="L398">
        <f>COUNTBLANK(Portfolio43[[#This Row],[ID]:[Product]])</f>
        <v>0</v>
      </c>
    </row>
    <row r="399" spans="1:12" x14ac:dyDescent="0.3">
      <c r="A399">
        <v>398</v>
      </c>
      <c r="B399" t="s">
        <v>2885</v>
      </c>
      <c r="C399" t="s">
        <v>2886</v>
      </c>
      <c r="D399" t="s">
        <v>1683</v>
      </c>
      <c r="E399" t="s">
        <v>2887</v>
      </c>
      <c r="F399">
        <v>30</v>
      </c>
      <c r="G399" t="s">
        <v>2888</v>
      </c>
      <c r="H399" t="s">
        <v>1185</v>
      </c>
      <c r="I399" s="10">
        <v>40279</v>
      </c>
      <c r="J399">
        <v>30</v>
      </c>
      <c r="K399" t="s">
        <v>1007</v>
      </c>
      <c r="L399">
        <f>COUNTBLANK(Portfolio43[[#This Row],[ID]:[Product]])</f>
        <v>0</v>
      </c>
    </row>
    <row r="400" spans="1:12" x14ac:dyDescent="0.3">
      <c r="A400">
        <v>399</v>
      </c>
      <c r="B400" t="s">
        <v>2889</v>
      </c>
      <c r="C400" t="s">
        <v>1976</v>
      </c>
      <c r="D400" t="s">
        <v>1670</v>
      </c>
      <c r="E400" t="s">
        <v>1671</v>
      </c>
      <c r="F400">
        <v>90</v>
      </c>
      <c r="G400" t="s">
        <v>2890</v>
      </c>
      <c r="H400" t="s">
        <v>1447</v>
      </c>
      <c r="I400" s="10">
        <v>40527</v>
      </c>
      <c r="J400">
        <v>7</v>
      </c>
      <c r="K400" t="s">
        <v>1692</v>
      </c>
      <c r="L400">
        <f>COUNTBLANK(Portfolio43[[#This Row],[ID]:[Product]])</f>
        <v>0</v>
      </c>
    </row>
    <row r="401" spans="1:12" x14ac:dyDescent="0.3">
      <c r="A401">
        <v>400</v>
      </c>
      <c r="B401" t="s">
        <v>1992</v>
      </c>
      <c r="C401" t="s">
        <v>2891</v>
      </c>
      <c r="D401" t="s">
        <v>1670</v>
      </c>
      <c r="E401" t="s">
        <v>1671</v>
      </c>
      <c r="F401">
        <v>90</v>
      </c>
      <c r="G401" t="s">
        <v>2892</v>
      </c>
      <c r="H401" t="s">
        <v>111</v>
      </c>
      <c r="I401" s="10">
        <v>40283</v>
      </c>
      <c r="J401">
        <v>67</v>
      </c>
      <c r="K401" t="s">
        <v>1696</v>
      </c>
      <c r="L401">
        <f>COUNTBLANK(Portfolio43[[#This Row],[ID]:[Product]])</f>
        <v>0</v>
      </c>
    </row>
    <row r="402" spans="1:12" x14ac:dyDescent="0.3">
      <c r="A402">
        <v>401</v>
      </c>
      <c r="B402" t="s">
        <v>2893</v>
      </c>
      <c r="C402" t="s">
        <v>2894</v>
      </c>
      <c r="D402" t="s">
        <v>1670</v>
      </c>
      <c r="E402" t="s">
        <v>1671</v>
      </c>
      <c r="F402">
        <v>30</v>
      </c>
      <c r="G402" t="s">
        <v>2895</v>
      </c>
      <c r="H402" t="s">
        <v>1657</v>
      </c>
      <c r="I402" s="10">
        <v>39934</v>
      </c>
      <c r="J402">
        <v>53</v>
      </c>
      <c r="K402" t="s">
        <v>1707</v>
      </c>
      <c r="L402">
        <f>COUNTBLANK(Portfolio43[[#This Row],[ID]:[Product]])</f>
        <v>0</v>
      </c>
    </row>
    <row r="403" spans="1:12" x14ac:dyDescent="0.3">
      <c r="A403">
        <v>402</v>
      </c>
      <c r="B403" t="s">
        <v>2896</v>
      </c>
      <c r="C403" t="s">
        <v>2897</v>
      </c>
      <c r="D403" t="s">
        <v>1683</v>
      </c>
      <c r="E403" t="s">
        <v>1671</v>
      </c>
      <c r="F403">
        <v>30</v>
      </c>
      <c r="G403" t="s">
        <v>2898</v>
      </c>
      <c r="H403" t="s">
        <v>1604</v>
      </c>
      <c r="I403" s="10">
        <v>40000</v>
      </c>
      <c r="J403">
        <v>3</v>
      </c>
      <c r="K403" t="s">
        <v>1700</v>
      </c>
      <c r="L403">
        <f>COUNTBLANK(Portfolio43[[#This Row],[ID]:[Product]])</f>
        <v>0</v>
      </c>
    </row>
    <row r="404" spans="1:12" x14ac:dyDescent="0.3">
      <c r="A404">
        <v>403</v>
      </c>
      <c r="B404" t="s">
        <v>2899</v>
      </c>
      <c r="C404" t="s">
        <v>2900</v>
      </c>
      <c r="D404" t="s">
        <v>1946</v>
      </c>
      <c r="E404" t="s">
        <v>1671</v>
      </c>
      <c r="F404">
        <v>30</v>
      </c>
      <c r="G404" t="s">
        <v>2901</v>
      </c>
      <c r="H404" t="s">
        <v>2902</v>
      </c>
      <c r="I404" s="10">
        <v>39453</v>
      </c>
      <c r="J404">
        <v>60</v>
      </c>
      <c r="K404" t="s">
        <v>851</v>
      </c>
      <c r="L404">
        <f>COUNTBLANK(Portfolio43[[#This Row],[ID]:[Product]])</f>
        <v>0</v>
      </c>
    </row>
    <row r="405" spans="1:12" x14ac:dyDescent="0.3">
      <c r="A405">
        <v>404</v>
      </c>
      <c r="B405" t="s">
        <v>2903</v>
      </c>
      <c r="C405" t="s">
        <v>2904</v>
      </c>
      <c r="D405" t="s">
        <v>1733</v>
      </c>
      <c r="E405" t="s">
        <v>1671</v>
      </c>
      <c r="F405">
        <v>90</v>
      </c>
      <c r="G405" t="s">
        <v>2905</v>
      </c>
      <c r="H405" t="s">
        <v>2906</v>
      </c>
      <c r="I405" s="10">
        <v>39569</v>
      </c>
      <c r="J405">
        <v>68</v>
      </c>
      <c r="K405" t="s">
        <v>1721</v>
      </c>
      <c r="L405">
        <f>COUNTBLANK(Portfolio43[[#This Row],[ID]:[Product]])</f>
        <v>0</v>
      </c>
    </row>
    <row r="406" spans="1:12" x14ac:dyDescent="0.3">
      <c r="A406">
        <v>405</v>
      </c>
      <c r="B406" t="s">
        <v>2907</v>
      </c>
      <c r="C406" t="s">
        <v>2908</v>
      </c>
      <c r="D406" t="s">
        <v>1670</v>
      </c>
      <c r="E406" t="s">
        <v>1671</v>
      </c>
      <c r="F406">
        <v>90</v>
      </c>
      <c r="G406" t="s">
        <v>2909</v>
      </c>
      <c r="H406" t="s">
        <v>2910</v>
      </c>
      <c r="I406" s="10">
        <v>40128</v>
      </c>
      <c r="J406">
        <v>62</v>
      </c>
      <c r="K406" t="s">
        <v>1700</v>
      </c>
      <c r="L406">
        <f>COUNTBLANK(Portfolio43[[#This Row],[ID]:[Product]])</f>
        <v>0</v>
      </c>
    </row>
    <row r="407" spans="1:12" x14ac:dyDescent="0.3">
      <c r="A407">
        <v>406</v>
      </c>
      <c r="B407" t="s">
        <v>2911</v>
      </c>
      <c r="C407" t="s">
        <v>2912</v>
      </c>
      <c r="D407" t="s">
        <v>1670</v>
      </c>
      <c r="E407" t="s">
        <v>1671</v>
      </c>
      <c r="F407">
        <v>90</v>
      </c>
      <c r="G407" t="s">
        <v>2913</v>
      </c>
      <c r="H407" t="s">
        <v>788</v>
      </c>
      <c r="I407" s="10">
        <v>40264</v>
      </c>
      <c r="J407">
        <v>84</v>
      </c>
      <c r="K407" t="s">
        <v>1772</v>
      </c>
      <c r="L407">
        <f>COUNTBLANK(Portfolio43[[#This Row],[ID]:[Product]])</f>
        <v>0</v>
      </c>
    </row>
    <row r="408" spans="1:12" x14ac:dyDescent="0.3">
      <c r="A408">
        <v>407</v>
      </c>
      <c r="B408" t="s">
        <v>2914</v>
      </c>
      <c r="C408" t="s">
        <v>2915</v>
      </c>
      <c r="D408" t="s">
        <v>1683</v>
      </c>
      <c r="E408" t="s">
        <v>1671</v>
      </c>
      <c r="F408">
        <v>60</v>
      </c>
      <c r="G408" t="s">
        <v>2916</v>
      </c>
      <c r="H408" t="s">
        <v>2917</v>
      </c>
      <c r="I408" s="10">
        <v>40085</v>
      </c>
      <c r="J408">
        <v>91</v>
      </c>
      <c r="K408" t="s">
        <v>1721</v>
      </c>
      <c r="L408">
        <f>COUNTBLANK(Portfolio43[[#This Row],[ID]:[Product]])</f>
        <v>0</v>
      </c>
    </row>
    <row r="409" spans="1:12" x14ac:dyDescent="0.3">
      <c r="A409">
        <v>408</v>
      </c>
      <c r="B409" t="s">
        <v>2918</v>
      </c>
      <c r="C409" t="s">
        <v>2919</v>
      </c>
      <c r="D409" t="s">
        <v>1670</v>
      </c>
      <c r="E409" t="s">
        <v>1671</v>
      </c>
      <c r="F409">
        <v>90</v>
      </c>
      <c r="G409" t="s">
        <v>2920</v>
      </c>
      <c r="H409" t="s">
        <v>1621</v>
      </c>
      <c r="I409" s="10">
        <v>39477</v>
      </c>
      <c r="J409">
        <v>33</v>
      </c>
      <c r="K409" t="s">
        <v>1707</v>
      </c>
      <c r="L409">
        <f>COUNTBLANK(Portfolio43[[#This Row],[ID]:[Product]])</f>
        <v>0</v>
      </c>
    </row>
    <row r="410" spans="1:12" x14ac:dyDescent="0.3">
      <c r="A410">
        <v>409</v>
      </c>
      <c r="B410" t="s">
        <v>1920</v>
      </c>
      <c r="C410" t="s">
        <v>2921</v>
      </c>
      <c r="D410" t="s">
        <v>1733</v>
      </c>
      <c r="E410" t="s">
        <v>1671</v>
      </c>
      <c r="F410">
        <v>30</v>
      </c>
      <c r="G410" t="s">
        <v>2922</v>
      </c>
      <c r="H410" t="s">
        <v>1478</v>
      </c>
      <c r="I410" s="10">
        <v>39523</v>
      </c>
      <c r="J410">
        <v>12</v>
      </c>
      <c r="K410" t="s">
        <v>1007</v>
      </c>
      <c r="L410">
        <f>COUNTBLANK(Portfolio43[[#This Row],[ID]:[Product]])</f>
        <v>0</v>
      </c>
    </row>
    <row r="411" spans="1:12" x14ac:dyDescent="0.3">
      <c r="A411">
        <v>410</v>
      </c>
      <c r="B411" t="s">
        <v>2923</v>
      </c>
      <c r="C411" t="s">
        <v>2924</v>
      </c>
      <c r="D411" t="s">
        <v>1683</v>
      </c>
      <c r="E411" t="s">
        <v>1671</v>
      </c>
      <c r="F411">
        <v>90</v>
      </c>
      <c r="G411" t="s">
        <v>2925</v>
      </c>
      <c r="H411" t="s">
        <v>1641</v>
      </c>
      <c r="I411" s="10">
        <v>40223</v>
      </c>
      <c r="J411">
        <v>58</v>
      </c>
      <c r="K411" t="s">
        <v>851</v>
      </c>
      <c r="L411">
        <f>COUNTBLANK(Portfolio43[[#This Row],[ID]:[Product]])</f>
        <v>0</v>
      </c>
    </row>
    <row r="412" spans="1:12" x14ac:dyDescent="0.3">
      <c r="A412">
        <v>411</v>
      </c>
      <c r="B412" t="s">
        <v>1834</v>
      </c>
      <c r="C412" t="s">
        <v>2441</v>
      </c>
      <c r="D412" t="s">
        <v>1670</v>
      </c>
      <c r="E412" t="s">
        <v>1671</v>
      </c>
      <c r="F412">
        <v>90</v>
      </c>
      <c r="G412" t="s">
        <v>2926</v>
      </c>
      <c r="H412" t="s">
        <v>1652</v>
      </c>
      <c r="I412" s="10">
        <v>40484</v>
      </c>
      <c r="J412">
        <v>82</v>
      </c>
      <c r="K412" t="s">
        <v>1696</v>
      </c>
      <c r="L412">
        <f>COUNTBLANK(Portfolio43[[#This Row],[ID]:[Product]])</f>
        <v>0</v>
      </c>
    </row>
    <row r="413" spans="1:12" x14ac:dyDescent="0.3">
      <c r="A413">
        <v>412</v>
      </c>
      <c r="B413" t="s">
        <v>2927</v>
      </c>
      <c r="C413" t="s">
        <v>2928</v>
      </c>
      <c r="D413" t="s">
        <v>1683</v>
      </c>
      <c r="E413" t="s">
        <v>1671</v>
      </c>
      <c r="F413">
        <v>60</v>
      </c>
      <c r="G413" t="s">
        <v>2929</v>
      </c>
      <c r="H413" t="s">
        <v>2121</v>
      </c>
      <c r="I413" s="10">
        <v>40093</v>
      </c>
      <c r="J413">
        <v>86</v>
      </c>
      <c r="K413" t="s">
        <v>851</v>
      </c>
      <c r="L413">
        <f>COUNTBLANK(Portfolio43[[#This Row],[ID]:[Product]])</f>
        <v>0</v>
      </c>
    </row>
    <row r="414" spans="1:12" x14ac:dyDescent="0.3">
      <c r="A414">
        <v>413</v>
      </c>
      <c r="B414" t="s">
        <v>2930</v>
      </c>
      <c r="C414" t="s">
        <v>2931</v>
      </c>
      <c r="D414" t="s">
        <v>1683</v>
      </c>
      <c r="E414" t="s">
        <v>1671</v>
      </c>
      <c r="F414">
        <v>60</v>
      </c>
      <c r="G414" t="s">
        <v>2932</v>
      </c>
      <c r="H414" t="s">
        <v>636</v>
      </c>
      <c r="I414" s="10">
        <v>40335</v>
      </c>
      <c r="J414">
        <v>43</v>
      </c>
      <c r="K414" t="s">
        <v>1772</v>
      </c>
      <c r="L414">
        <f>COUNTBLANK(Portfolio43[[#This Row],[ID]:[Product]])</f>
        <v>0</v>
      </c>
    </row>
    <row r="415" spans="1:12" x14ac:dyDescent="0.3">
      <c r="A415">
        <v>414</v>
      </c>
      <c r="B415" t="s">
        <v>2933</v>
      </c>
      <c r="C415" t="s">
        <v>2934</v>
      </c>
      <c r="D415" t="s">
        <v>1733</v>
      </c>
      <c r="E415" t="s">
        <v>1671</v>
      </c>
      <c r="F415">
        <v>90</v>
      </c>
      <c r="G415" t="s">
        <v>2935</v>
      </c>
      <c r="H415" t="s">
        <v>807</v>
      </c>
      <c r="I415" s="10">
        <v>40213</v>
      </c>
      <c r="J415">
        <v>80</v>
      </c>
      <c r="K415" t="s">
        <v>1696</v>
      </c>
      <c r="L415">
        <f>COUNTBLANK(Portfolio43[[#This Row],[ID]:[Product]])</f>
        <v>0</v>
      </c>
    </row>
    <row r="416" spans="1:12" x14ac:dyDescent="0.3">
      <c r="A416">
        <v>415</v>
      </c>
      <c r="B416" t="s">
        <v>2936</v>
      </c>
      <c r="C416" t="s">
        <v>2937</v>
      </c>
      <c r="D416" t="s">
        <v>1683</v>
      </c>
      <c r="E416" t="s">
        <v>1671</v>
      </c>
      <c r="F416">
        <v>90</v>
      </c>
      <c r="G416" t="s">
        <v>2938</v>
      </c>
      <c r="H416" t="s">
        <v>640</v>
      </c>
      <c r="I416" s="10">
        <v>39758</v>
      </c>
      <c r="J416">
        <v>26</v>
      </c>
      <c r="K416" t="s">
        <v>851</v>
      </c>
      <c r="L416">
        <f>COUNTBLANK(Portfolio43[[#This Row],[ID]:[Product]])</f>
        <v>0</v>
      </c>
    </row>
    <row r="417" spans="1:12" x14ac:dyDescent="0.3">
      <c r="A417">
        <v>416</v>
      </c>
      <c r="B417" t="s">
        <v>2939</v>
      </c>
      <c r="C417" t="s">
        <v>1753</v>
      </c>
      <c r="D417" t="s">
        <v>1670</v>
      </c>
      <c r="E417" t="s">
        <v>1671</v>
      </c>
      <c r="F417">
        <v>90</v>
      </c>
      <c r="G417" t="s">
        <v>2940</v>
      </c>
      <c r="H417" t="s">
        <v>775</v>
      </c>
      <c r="I417" s="10">
        <v>40222</v>
      </c>
      <c r="J417">
        <v>6</v>
      </c>
      <c r="K417" t="s">
        <v>1677</v>
      </c>
      <c r="L417">
        <f>COUNTBLANK(Portfolio43[[#This Row],[ID]:[Product]])</f>
        <v>0</v>
      </c>
    </row>
    <row r="418" spans="1:12" x14ac:dyDescent="0.3">
      <c r="A418">
        <v>417</v>
      </c>
      <c r="B418" t="s">
        <v>2941</v>
      </c>
      <c r="C418" t="s">
        <v>2417</v>
      </c>
      <c r="D418" t="s">
        <v>1683</v>
      </c>
      <c r="E418" t="s">
        <v>1671</v>
      </c>
      <c r="F418">
        <v>60</v>
      </c>
      <c r="G418" t="s">
        <v>2942</v>
      </c>
      <c r="H418" t="s">
        <v>492</v>
      </c>
      <c r="I418" s="10">
        <v>40068</v>
      </c>
      <c r="J418">
        <v>89</v>
      </c>
      <c r="K418" t="s">
        <v>1721</v>
      </c>
      <c r="L418">
        <f>COUNTBLANK(Portfolio43[[#This Row],[ID]:[Product]])</f>
        <v>0</v>
      </c>
    </row>
    <row r="419" spans="1:12" x14ac:dyDescent="0.3">
      <c r="A419">
        <v>418</v>
      </c>
      <c r="B419" t="s">
        <v>2419</v>
      </c>
      <c r="C419" t="s">
        <v>2438</v>
      </c>
      <c r="D419" t="s">
        <v>1683</v>
      </c>
      <c r="E419" t="s">
        <v>1671</v>
      </c>
      <c r="F419">
        <v>90</v>
      </c>
      <c r="G419" t="s">
        <v>2943</v>
      </c>
      <c r="H419" t="s">
        <v>2035</v>
      </c>
      <c r="I419" s="10">
        <v>40108</v>
      </c>
      <c r="J419">
        <v>36</v>
      </c>
      <c r="K419" t="s">
        <v>1696</v>
      </c>
      <c r="L419">
        <f>COUNTBLANK(Portfolio43[[#This Row],[ID]:[Product]])</f>
        <v>0</v>
      </c>
    </row>
    <row r="420" spans="1:12" x14ac:dyDescent="0.3">
      <c r="A420">
        <v>419</v>
      </c>
      <c r="B420" t="s">
        <v>2944</v>
      </c>
      <c r="C420" t="s">
        <v>2945</v>
      </c>
      <c r="D420" t="s">
        <v>1670</v>
      </c>
      <c r="E420" t="s">
        <v>1671</v>
      </c>
      <c r="F420">
        <v>60</v>
      </c>
      <c r="G420" t="s">
        <v>2946</v>
      </c>
      <c r="H420" t="s">
        <v>1490</v>
      </c>
      <c r="I420" s="10">
        <v>39701</v>
      </c>
      <c r="J420">
        <v>82</v>
      </c>
      <c r="K420" t="s">
        <v>1673</v>
      </c>
      <c r="L420">
        <f>COUNTBLANK(Portfolio43[[#This Row],[ID]:[Product]])</f>
        <v>0</v>
      </c>
    </row>
    <row r="421" spans="1:12" x14ac:dyDescent="0.3">
      <c r="A421">
        <v>420</v>
      </c>
      <c r="B421" t="s">
        <v>2947</v>
      </c>
      <c r="C421" t="s">
        <v>2948</v>
      </c>
      <c r="D421" t="s">
        <v>1683</v>
      </c>
      <c r="E421" t="s">
        <v>1671</v>
      </c>
      <c r="F421">
        <v>90</v>
      </c>
      <c r="G421" t="s">
        <v>2949</v>
      </c>
      <c r="H421" t="s">
        <v>495</v>
      </c>
      <c r="I421" s="10">
        <v>40122</v>
      </c>
      <c r="J421">
        <v>71</v>
      </c>
      <c r="K421" t="s">
        <v>1673</v>
      </c>
      <c r="L421">
        <f>COUNTBLANK(Portfolio43[[#This Row],[ID]:[Product]])</f>
        <v>0</v>
      </c>
    </row>
    <row r="422" spans="1:12" x14ac:dyDescent="0.3">
      <c r="A422">
        <v>421</v>
      </c>
      <c r="B422" t="s">
        <v>2950</v>
      </c>
      <c r="C422" t="s">
        <v>2951</v>
      </c>
      <c r="D422" t="s">
        <v>1683</v>
      </c>
      <c r="E422" t="s">
        <v>1671</v>
      </c>
      <c r="F422">
        <v>90</v>
      </c>
      <c r="G422" t="s">
        <v>2952</v>
      </c>
      <c r="H422" t="s">
        <v>1627</v>
      </c>
      <c r="I422" s="10">
        <v>39741</v>
      </c>
      <c r="J422">
        <v>24</v>
      </c>
      <c r="K422" t="s">
        <v>1007</v>
      </c>
      <c r="L422">
        <f>COUNTBLANK(Portfolio43[[#This Row],[ID]:[Product]])</f>
        <v>0</v>
      </c>
    </row>
    <row r="423" spans="1:12" x14ac:dyDescent="0.3">
      <c r="A423">
        <v>422</v>
      </c>
      <c r="B423" t="s">
        <v>1986</v>
      </c>
      <c r="C423" t="s">
        <v>2953</v>
      </c>
      <c r="D423" t="s">
        <v>1683</v>
      </c>
      <c r="E423" t="s">
        <v>1671</v>
      </c>
      <c r="F423">
        <v>30</v>
      </c>
      <c r="G423" t="s">
        <v>2954</v>
      </c>
      <c r="H423" t="s">
        <v>254</v>
      </c>
      <c r="I423" s="10">
        <v>39867</v>
      </c>
      <c r="J423">
        <v>87</v>
      </c>
      <c r="K423" t="s">
        <v>1007</v>
      </c>
      <c r="L423">
        <f>COUNTBLANK(Portfolio43[[#This Row],[ID]:[Product]])</f>
        <v>0</v>
      </c>
    </row>
    <row r="424" spans="1:12" x14ac:dyDescent="0.3">
      <c r="A424">
        <v>423</v>
      </c>
      <c r="B424" t="s">
        <v>2955</v>
      </c>
      <c r="C424" t="s">
        <v>2956</v>
      </c>
      <c r="D424" t="s">
        <v>1670</v>
      </c>
      <c r="E424" t="s">
        <v>1671</v>
      </c>
      <c r="F424">
        <v>90</v>
      </c>
      <c r="G424" t="s">
        <v>2957</v>
      </c>
      <c r="H424" t="s">
        <v>1601</v>
      </c>
      <c r="I424" s="10">
        <v>39866</v>
      </c>
      <c r="J424">
        <v>23</v>
      </c>
      <c r="K424" t="s">
        <v>1721</v>
      </c>
      <c r="L424">
        <f>COUNTBLANK(Portfolio43[[#This Row],[ID]:[Product]])</f>
        <v>0</v>
      </c>
    </row>
    <row r="425" spans="1:12" x14ac:dyDescent="0.3">
      <c r="A425">
        <v>424</v>
      </c>
      <c r="B425" t="s">
        <v>2958</v>
      </c>
      <c r="C425" t="s">
        <v>2959</v>
      </c>
      <c r="D425" t="s">
        <v>1683</v>
      </c>
      <c r="E425" t="s">
        <v>1671</v>
      </c>
      <c r="F425">
        <v>60</v>
      </c>
      <c r="G425" t="s">
        <v>2960</v>
      </c>
      <c r="H425" t="s">
        <v>229</v>
      </c>
      <c r="I425" s="10">
        <v>39862</v>
      </c>
      <c r="J425">
        <v>13</v>
      </c>
      <c r="K425" t="s">
        <v>1692</v>
      </c>
      <c r="L425">
        <f>COUNTBLANK(Portfolio43[[#This Row],[ID]:[Product]])</f>
        <v>0</v>
      </c>
    </row>
    <row r="426" spans="1:12" x14ac:dyDescent="0.3">
      <c r="A426">
        <v>425</v>
      </c>
      <c r="B426" t="s">
        <v>2961</v>
      </c>
      <c r="C426" t="s">
        <v>2962</v>
      </c>
      <c r="D426" t="s">
        <v>1733</v>
      </c>
      <c r="E426" t="s">
        <v>1671</v>
      </c>
      <c r="F426">
        <v>60</v>
      </c>
      <c r="G426" t="s">
        <v>2963</v>
      </c>
      <c r="H426" t="s">
        <v>1233</v>
      </c>
      <c r="I426" s="10">
        <v>40042</v>
      </c>
      <c r="J426">
        <v>6</v>
      </c>
      <c r="K426" t="s">
        <v>1673</v>
      </c>
      <c r="L426">
        <f>COUNTBLANK(Portfolio43[[#This Row],[ID]:[Product]])</f>
        <v>0</v>
      </c>
    </row>
    <row r="427" spans="1:12" x14ac:dyDescent="0.3">
      <c r="A427">
        <v>426</v>
      </c>
      <c r="B427" t="s">
        <v>2964</v>
      </c>
      <c r="C427" t="s">
        <v>2965</v>
      </c>
      <c r="D427" t="s">
        <v>1683</v>
      </c>
      <c r="E427" t="s">
        <v>1671</v>
      </c>
      <c r="F427">
        <v>90</v>
      </c>
      <c r="G427" t="s">
        <v>2966</v>
      </c>
      <c r="H427" t="s">
        <v>587</v>
      </c>
      <c r="I427" s="10">
        <v>40081</v>
      </c>
      <c r="J427">
        <v>22</v>
      </c>
      <c r="K427" t="s">
        <v>1677</v>
      </c>
      <c r="L427">
        <f>COUNTBLANK(Portfolio43[[#This Row],[ID]:[Product]])</f>
        <v>0</v>
      </c>
    </row>
    <row r="428" spans="1:12" x14ac:dyDescent="0.3">
      <c r="A428">
        <v>427</v>
      </c>
      <c r="B428" t="s">
        <v>2967</v>
      </c>
      <c r="C428" t="s">
        <v>2216</v>
      </c>
      <c r="D428" t="s">
        <v>1733</v>
      </c>
      <c r="E428" t="s">
        <v>1671</v>
      </c>
      <c r="F428">
        <v>30</v>
      </c>
      <c r="G428" t="s">
        <v>2968</v>
      </c>
      <c r="H428" t="s">
        <v>737</v>
      </c>
      <c r="I428" s="10">
        <v>40301</v>
      </c>
      <c r="J428">
        <v>84</v>
      </c>
      <c r="K428" t="s">
        <v>1007</v>
      </c>
      <c r="L428">
        <f>COUNTBLANK(Portfolio43[[#This Row],[ID]:[Product]])</f>
        <v>0</v>
      </c>
    </row>
    <row r="429" spans="1:12" x14ac:dyDescent="0.3">
      <c r="A429">
        <v>428</v>
      </c>
      <c r="B429" t="s">
        <v>2969</v>
      </c>
      <c r="C429" t="s">
        <v>2970</v>
      </c>
      <c r="D429" t="s">
        <v>1670</v>
      </c>
      <c r="E429" t="s">
        <v>1671</v>
      </c>
      <c r="F429">
        <v>30</v>
      </c>
      <c r="G429" t="s">
        <v>2971</v>
      </c>
      <c r="H429" t="s">
        <v>1430</v>
      </c>
      <c r="I429" s="10">
        <v>39872</v>
      </c>
      <c r="J429">
        <v>63</v>
      </c>
      <c r="K429" t="s">
        <v>1677</v>
      </c>
      <c r="L429">
        <f>COUNTBLANK(Portfolio43[[#This Row],[ID]:[Product]])</f>
        <v>0</v>
      </c>
    </row>
    <row r="430" spans="1:12" x14ac:dyDescent="0.3">
      <c r="A430">
        <v>429</v>
      </c>
      <c r="B430" t="s">
        <v>2972</v>
      </c>
      <c r="C430" t="s">
        <v>2973</v>
      </c>
      <c r="D430" t="s">
        <v>1670</v>
      </c>
      <c r="E430" t="s">
        <v>1671</v>
      </c>
      <c r="F430">
        <v>30</v>
      </c>
      <c r="G430" t="s">
        <v>2974</v>
      </c>
      <c r="H430" t="s">
        <v>83</v>
      </c>
      <c r="I430" s="10">
        <v>39694</v>
      </c>
      <c r="J430">
        <v>36</v>
      </c>
      <c r="K430" t="s">
        <v>1696</v>
      </c>
      <c r="L430">
        <f>COUNTBLANK(Portfolio43[[#This Row],[ID]:[Product]])</f>
        <v>0</v>
      </c>
    </row>
    <row r="431" spans="1:12" x14ac:dyDescent="0.3">
      <c r="A431">
        <v>430</v>
      </c>
      <c r="B431" t="s">
        <v>2975</v>
      </c>
      <c r="C431" t="s">
        <v>2976</v>
      </c>
      <c r="D431" t="s">
        <v>1670</v>
      </c>
      <c r="E431" t="s">
        <v>1671</v>
      </c>
      <c r="F431">
        <v>30</v>
      </c>
      <c r="G431" t="s">
        <v>2977</v>
      </c>
      <c r="H431" t="s">
        <v>394</v>
      </c>
      <c r="I431" s="10">
        <v>40333</v>
      </c>
      <c r="J431">
        <v>4</v>
      </c>
      <c r="K431" t="s">
        <v>1707</v>
      </c>
      <c r="L431">
        <f>COUNTBLANK(Portfolio43[[#This Row],[ID]:[Product]])</f>
        <v>0</v>
      </c>
    </row>
    <row r="432" spans="1:12" x14ac:dyDescent="0.3">
      <c r="A432">
        <v>431</v>
      </c>
      <c r="B432" t="s">
        <v>2978</v>
      </c>
      <c r="C432" t="s">
        <v>2609</v>
      </c>
      <c r="D432" t="s">
        <v>1683</v>
      </c>
      <c r="E432" t="s">
        <v>1671</v>
      </c>
      <c r="F432">
        <v>30</v>
      </c>
      <c r="G432" t="s">
        <v>2979</v>
      </c>
      <c r="H432" t="s">
        <v>1491</v>
      </c>
      <c r="I432" s="10">
        <v>39908</v>
      </c>
      <c r="J432">
        <v>18</v>
      </c>
      <c r="K432" t="s">
        <v>1677</v>
      </c>
      <c r="L432">
        <f>COUNTBLANK(Portfolio43[[#This Row],[ID]:[Product]])</f>
        <v>0</v>
      </c>
    </row>
    <row r="433" spans="1:12" x14ac:dyDescent="0.3">
      <c r="A433">
        <v>432</v>
      </c>
      <c r="B433" t="s">
        <v>2980</v>
      </c>
      <c r="C433" t="s">
        <v>2981</v>
      </c>
      <c r="D433" t="s">
        <v>1670</v>
      </c>
      <c r="E433" t="s">
        <v>1671</v>
      </c>
      <c r="F433">
        <v>30</v>
      </c>
      <c r="G433" t="s">
        <v>2982</v>
      </c>
      <c r="H433" t="s">
        <v>743</v>
      </c>
      <c r="I433" s="10">
        <v>40394</v>
      </c>
      <c r="J433">
        <v>7</v>
      </c>
      <c r="K433" t="s">
        <v>1692</v>
      </c>
      <c r="L433">
        <f>COUNTBLANK(Portfolio43[[#This Row],[ID]:[Product]])</f>
        <v>0</v>
      </c>
    </row>
    <row r="434" spans="1:12" x14ac:dyDescent="0.3">
      <c r="A434">
        <v>433</v>
      </c>
      <c r="B434" t="s">
        <v>2160</v>
      </c>
      <c r="C434" t="s">
        <v>2266</v>
      </c>
      <c r="D434" t="s">
        <v>1670</v>
      </c>
      <c r="E434" t="s">
        <v>1671</v>
      </c>
      <c r="F434">
        <v>30</v>
      </c>
      <c r="G434" t="s">
        <v>2983</v>
      </c>
      <c r="H434" t="s">
        <v>9</v>
      </c>
      <c r="I434" s="10">
        <v>40382</v>
      </c>
      <c r="J434">
        <v>4</v>
      </c>
      <c r="K434" t="s">
        <v>851</v>
      </c>
      <c r="L434">
        <f>COUNTBLANK(Portfolio43[[#This Row],[ID]:[Product]])</f>
        <v>0</v>
      </c>
    </row>
    <row r="435" spans="1:12" x14ac:dyDescent="0.3">
      <c r="A435">
        <v>434</v>
      </c>
      <c r="B435" t="s">
        <v>2984</v>
      </c>
      <c r="C435" t="s">
        <v>2965</v>
      </c>
      <c r="D435" t="s">
        <v>1683</v>
      </c>
      <c r="E435" t="s">
        <v>1671</v>
      </c>
      <c r="F435">
        <v>90</v>
      </c>
      <c r="G435" t="s">
        <v>2985</v>
      </c>
      <c r="H435" t="s">
        <v>1486</v>
      </c>
      <c r="I435" s="10">
        <v>39743</v>
      </c>
      <c r="J435">
        <v>24</v>
      </c>
      <c r="K435" t="s">
        <v>1692</v>
      </c>
      <c r="L435">
        <f>COUNTBLANK(Portfolio43[[#This Row],[ID]:[Product]])</f>
        <v>0</v>
      </c>
    </row>
    <row r="436" spans="1:12" x14ac:dyDescent="0.3">
      <c r="A436">
        <v>435</v>
      </c>
      <c r="B436" t="s">
        <v>2986</v>
      </c>
      <c r="C436" t="s">
        <v>2987</v>
      </c>
      <c r="D436" t="s">
        <v>1670</v>
      </c>
      <c r="E436" t="s">
        <v>1671</v>
      </c>
      <c r="F436">
        <v>30</v>
      </c>
      <c r="G436" t="s">
        <v>2988</v>
      </c>
      <c r="H436" t="s">
        <v>434</v>
      </c>
      <c r="I436" s="10">
        <v>40277</v>
      </c>
      <c r="J436">
        <v>39</v>
      </c>
      <c r="K436" t="s">
        <v>1772</v>
      </c>
      <c r="L436">
        <f>COUNTBLANK(Portfolio43[[#This Row],[ID]:[Product]])</f>
        <v>0</v>
      </c>
    </row>
    <row r="437" spans="1:12" x14ac:dyDescent="0.3">
      <c r="A437">
        <v>436</v>
      </c>
      <c r="B437" t="s">
        <v>2989</v>
      </c>
      <c r="C437" t="s">
        <v>2990</v>
      </c>
      <c r="D437" t="s">
        <v>1683</v>
      </c>
      <c r="E437" t="s">
        <v>1671</v>
      </c>
      <c r="F437">
        <v>60</v>
      </c>
      <c r="G437" t="s">
        <v>2991</v>
      </c>
      <c r="H437" t="s">
        <v>257</v>
      </c>
      <c r="I437" s="10">
        <v>39837</v>
      </c>
      <c r="J437">
        <v>28</v>
      </c>
      <c r="K437" t="s">
        <v>1673</v>
      </c>
      <c r="L437">
        <f>COUNTBLANK(Portfolio43[[#This Row],[ID]:[Product]])</f>
        <v>0</v>
      </c>
    </row>
    <row r="438" spans="1:12" x14ac:dyDescent="0.3">
      <c r="A438">
        <v>437</v>
      </c>
      <c r="B438" t="s">
        <v>2992</v>
      </c>
      <c r="C438" t="s">
        <v>2993</v>
      </c>
      <c r="D438" t="s">
        <v>1670</v>
      </c>
      <c r="E438" t="s">
        <v>1671</v>
      </c>
      <c r="F438">
        <v>90</v>
      </c>
      <c r="G438" t="s">
        <v>2994</v>
      </c>
      <c r="H438" t="s">
        <v>351</v>
      </c>
      <c r="I438" s="10">
        <v>39627</v>
      </c>
      <c r="J438">
        <v>35</v>
      </c>
      <c r="K438" t="s">
        <v>1707</v>
      </c>
      <c r="L438">
        <f>COUNTBLANK(Portfolio43[[#This Row],[ID]:[Product]])</f>
        <v>0</v>
      </c>
    </row>
    <row r="439" spans="1:12" x14ac:dyDescent="0.3">
      <c r="A439">
        <v>438</v>
      </c>
      <c r="B439" t="s">
        <v>2995</v>
      </c>
      <c r="C439" t="s">
        <v>2996</v>
      </c>
      <c r="D439" t="s">
        <v>1670</v>
      </c>
      <c r="E439" t="s">
        <v>1671</v>
      </c>
      <c r="F439">
        <v>90</v>
      </c>
      <c r="G439" t="s">
        <v>2997</v>
      </c>
      <c r="H439" t="s">
        <v>812</v>
      </c>
      <c r="I439" s="10">
        <v>39707</v>
      </c>
      <c r="J439">
        <v>51</v>
      </c>
      <c r="K439" t="s">
        <v>1700</v>
      </c>
      <c r="L439">
        <f>COUNTBLANK(Portfolio43[[#This Row],[ID]:[Product]])</f>
        <v>0</v>
      </c>
    </row>
    <row r="440" spans="1:12" x14ac:dyDescent="0.3">
      <c r="A440">
        <v>439</v>
      </c>
      <c r="B440" t="s">
        <v>2998</v>
      </c>
      <c r="C440" t="s">
        <v>2999</v>
      </c>
      <c r="D440" t="s">
        <v>1670</v>
      </c>
      <c r="E440" t="s">
        <v>1671</v>
      </c>
      <c r="F440">
        <v>30</v>
      </c>
      <c r="G440" t="s">
        <v>3000</v>
      </c>
      <c r="H440" t="s">
        <v>2013</v>
      </c>
      <c r="I440" s="10">
        <v>39658</v>
      </c>
      <c r="J440">
        <v>75</v>
      </c>
      <c r="K440" t="s">
        <v>1692</v>
      </c>
      <c r="L440">
        <f>COUNTBLANK(Portfolio43[[#This Row],[ID]:[Product]])</f>
        <v>0</v>
      </c>
    </row>
    <row r="441" spans="1:12" x14ac:dyDescent="0.3">
      <c r="A441">
        <v>440</v>
      </c>
      <c r="B441" t="s">
        <v>3001</v>
      </c>
      <c r="C441" t="s">
        <v>3002</v>
      </c>
      <c r="D441" t="s">
        <v>1683</v>
      </c>
      <c r="E441" t="s">
        <v>1671</v>
      </c>
      <c r="F441">
        <v>60</v>
      </c>
      <c r="G441" t="s">
        <v>3003</v>
      </c>
      <c r="H441" t="s">
        <v>3004</v>
      </c>
      <c r="I441" s="10">
        <v>39709</v>
      </c>
      <c r="J441">
        <v>64</v>
      </c>
      <c r="K441" t="s">
        <v>851</v>
      </c>
      <c r="L441">
        <f>COUNTBLANK(Portfolio43[[#This Row],[ID]:[Product]])</f>
        <v>0</v>
      </c>
    </row>
    <row r="442" spans="1:12" x14ac:dyDescent="0.3">
      <c r="A442">
        <v>441</v>
      </c>
      <c r="B442" t="s">
        <v>3005</v>
      </c>
      <c r="C442" t="s">
        <v>3006</v>
      </c>
      <c r="D442" t="s">
        <v>1683</v>
      </c>
      <c r="E442" t="s">
        <v>1671</v>
      </c>
      <c r="F442">
        <v>30</v>
      </c>
      <c r="G442" t="s">
        <v>3007</v>
      </c>
      <c r="H442" t="s">
        <v>837</v>
      </c>
      <c r="I442" s="10">
        <v>40107</v>
      </c>
      <c r="J442">
        <v>50</v>
      </c>
      <c r="K442" t="s">
        <v>1772</v>
      </c>
      <c r="L442">
        <f>COUNTBLANK(Portfolio43[[#This Row],[ID]:[Product]])</f>
        <v>0</v>
      </c>
    </row>
    <row r="443" spans="1:12" x14ac:dyDescent="0.3">
      <c r="A443">
        <v>442</v>
      </c>
      <c r="B443" t="s">
        <v>3008</v>
      </c>
      <c r="C443" t="s">
        <v>3009</v>
      </c>
      <c r="D443" t="s">
        <v>1683</v>
      </c>
      <c r="E443" t="s">
        <v>1671</v>
      </c>
      <c r="F443">
        <v>90</v>
      </c>
      <c r="G443" t="s">
        <v>3010</v>
      </c>
      <c r="H443" t="s">
        <v>1615</v>
      </c>
      <c r="I443" s="10">
        <v>40065</v>
      </c>
      <c r="J443">
        <v>77</v>
      </c>
      <c r="K443" t="s">
        <v>1700</v>
      </c>
      <c r="L443">
        <f>COUNTBLANK(Portfolio43[[#This Row],[ID]:[Product]])</f>
        <v>0</v>
      </c>
    </row>
    <row r="444" spans="1:12" x14ac:dyDescent="0.3">
      <c r="A444">
        <v>443</v>
      </c>
      <c r="B444" t="s">
        <v>3011</v>
      </c>
      <c r="C444" t="s">
        <v>3012</v>
      </c>
      <c r="D444" t="s">
        <v>1670</v>
      </c>
      <c r="E444" t="s">
        <v>1671</v>
      </c>
      <c r="F444">
        <v>30</v>
      </c>
      <c r="G444" t="s">
        <v>3013</v>
      </c>
      <c r="H444" t="s">
        <v>28</v>
      </c>
      <c r="I444" s="10">
        <v>40087</v>
      </c>
      <c r="J444">
        <v>20</v>
      </c>
      <c r="K444" t="s">
        <v>1696</v>
      </c>
      <c r="L444">
        <f>COUNTBLANK(Portfolio43[[#This Row],[ID]:[Product]])</f>
        <v>0</v>
      </c>
    </row>
    <row r="445" spans="1:12" x14ac:dyDescent="0.3">
      <c r="A445">
        <v>444</v>
      </c>
      <c r="B445" t="s">
        <v>3014</v>
      </c>
      <c r="C445" t="s">
        <v>3015</v>
      </c>
      <c r="D445" t="s">
        <v>1670</v>
      </c>
      <c r="E445" t="s">
        <v>1671</v>
      </c>
      <c r="F445">
        <v>30</v>
      </c>
      <c r="G445" t="s">
        <v>3016</v>
      </c>
      <c r="H445" t="s">
        <v>461</v>
      </c>
      <c r="I445" s="10">
        <v>39686</v>
      </c>
      <c r="J445">
        <v>55</v>
      </c>
      <c r="K445" t="s">
        <v>1677</v>
      </c>
      <c r="L445">
        <f>COUNTBLANK(Portfolio43[[#This Row],[ID]:[Product]])</f>
        <v>0</v>
      </c>
    </row>
    <row r="446" spans="1:12" x14ac:dyDescent="0.3">
      <c r="A446">
        <v>445</v>
      </c>
      <c r="B446" t="s">
        <v>3017</v>
      </c>
      <c r="C446" t="s">
        <v>3018</v>
      </c>
      <c r="D446" t="s">
        <v>1670</v>
      </c>
      <c r="E446" t="s">
        <v>1671</v>
      </c>
      <c r="F446">
        <v>90</v>
      </c>
      <c r="G446" t="s">
        <v>3019</v>
      </c>
      <c r="H446" t="s">
        <v>130</v>
      </c>
      <c r="I446" s="10">
        <v>40338</v>
      </c>
      <c r="J446">
        <v>3</v>
      </c>
      <c r="K446" t="s">
        <v>1692</v>
      </c>
      <c r="L446">
        <f>COUNTBLANK(Portfolio43[[#This Row],[ID]:[Product]])</f>
        <v>0</v>
      </c>
    </row>
    <row r="447" spans="1:12" x14ac:dyDescent="0.3">
      <c r="A447">
        <v>446</v>
      </c>
      <c r="B447" t="s">
        <v>3020</v>
      </c>
      <c r="C447" t="s">
        <v>3021</v>
      </c>
      <c r="D447" t="s">
        <v>1683</v>
      </c>
      <c r="E447" t="s">
        <v>1671</v>
      </c>
      <c r="F447">
        <v>30</v>
      </c>
      <c r="G447" t="s">
        <v>2258</v>
      </c>
      <c r="H447" t="s">
        <v>152</v>
      </c>
      <c r="I447" s="10">
        <v>39645</v>
      </c>
      <c r="J447">
        <v>74</v>
      </c>
      <c r="K447" t="s">
        <v>1696</v>
      </c>
      <c r="L447">
        <f>COUNTBLANK(Portfolio43[[#This Row],[ID]:[Product]])</f>
        <v>0</v>
      </c>
    </row>
    <row r="448" spans="1:12" x14ac:dyDescent="0.3">
      <c r="A448">
        <v>447</v>
      </c>
      <c r="B448" t="s">
        <v>2432</v>
      </c>
      <c r="C448" t="s">
        <v>3022</v>
      </c>
      <c r="D448" t="s">
        <v>1670</v>
      </c>
      <c r="E448" t="s">
        <v>1671</v>
      </c>
      <c r="F448">
        <v>30</v>
      </c>
      <c r="G448" t="s">
        <v>3023</v>
      </c>
      <c r="H448" t="s">
        <v>1403</v>
      </c>
      <c r="I448" s="10">
        <v>40259</v>
      </c>
      <c r="J448">
        <v>80</v>
      </c>
      <c r="K448" t="s">
        <v>1673</v>
      </c>
      <c r="L448">
        <f>COUNTBLANK(Portfolio43[[#This Row],[ID]:[Product]])</f>
        <v>0</v>
      </c>
    </row>
    <row r="449" spans="1:12" x14ac:dyDescent="0.3">
      <c r="A449">
        <v>448</v>
      </c>
      <c r="B449" t="s">
        <v>3024</v>
      </c>
      <c r="C449" t="s">
        <v>3025</v>
      </c>
      <c r="D449" t="s">
        <v>1683</v>
      </c>
      <c r="E449" t="s">
        <v>1671</v>
      </c>
      <c r="F449">
        <v>60</v>
      </c>
      <c r="G449" t="s">
        <v>3026</v>
      </c>
      <c r="H449" t="s">
        <v>203</v>
      </c>
      <c r="I449" s="10">
        <v>40353</v>
      </c>
      <c r="J449">
        <v>89</v>
      </c>
      <c r="K449" t="s">
        <v>1696</v>
      </c>
      <c r="L449">
        <f>COUNTBLANK(Portfolio43[[#This Row],[ID]:[Product]])</f>
        <v>0</v>
      </c>
    </row>
    <row r="450" spans="1:12" x14ac:dyDescent="0.3">
      <c r="A450">
        <v>449</v>
      </c>
      <c r="B450" t="s">
        <v>3027</v>
      </c>
      <c r="C450" t="s">
        <v>3028</v>
      </c>
      <c r="D450" t="s">
        <v>1670</v>
      </c>
      <c r="E450" t="s">
        <v>1671</v>
      </c>
      <c r="F450">
        <v>90</v>
      </c>
      <c r="G450" t="s">
        <v>3029</v>
      </c>
      <c r="H450" t="s">
        <v>2125</v>
      </c>
      <c r="I450" s="10">
        <v>39607</v>
      </c>
      <c r="J450">
        <v>39</v>
      </c>
      <c r="K450" t="s">
        <v>1696</v>
      </c>
      <c r="L450">
        <f>COUNTBLANK(Portfolio43[[#This Row],[ID]:[Product]])</f>
        <v>0</v>
      </c>
    </row>
    <row r="451" spans="1:12" x14ac:dyDescent="0.3">
      <c r="A451">
        <v>450</v>
      </c>
      <c r="B451" t="s">
        <v>3030</v>
      </c>
      <c r="C451" t="s">
        <v>3031</v>
      </c>
      <c r="D451" t="s">
        <v>1733</v>
      </c>
      <c r="E451" t="s">
        <v>1671</v>
      </c>
      <c r="F451">
        <v>60</v>
      </c>
      <c r="G451" t="s">
        <v>3032</v>
      </c>
      <c r="H451" t="s">
        <v>525</v>
      </c>
      <c r="I451" s="10">
        <v>40102</v>
      </c>
      <c r="J451">
        <v>39</v>
      </c>
      <c r="K451" t="s">
        <v>1700</v>
      </c>
      <c r="L451">
        <f>COUNTBLANK(Portfolio43[[#This Row],[ID]:[Product]])</f>
        <v>0</v>
      </c>
    </row>
    <row r="452" spans="1:12" x14ac:dyDescent="0.3">
      <c r="A452">
        <v>451</v>
      </c>
      <c r="B452" t="s">
        <v>3033</v>
      </c>
      <c r="C452" t="s">
        <v>3034</v>
      </c>
      <c r="D452" t="s">
        <v>1719</v>
      </c>
      <c r="E452" t="s">
        <v>1671</v>
      </c>
      <c r="F452">
        <v>90</v>
      </c>
      <c r="G452" t="s">
        <v>3035</v>
      </c>
      <c r="H452" t="s">
        <v>550</v>
      </c>
      <c r="I452" s="10">
        <v>40463</v>
      </c>
      <c r="J452">
        <v>28</v>
      </c>
      <c r="K452" t="s">
        <v>1673</v>
      </c>
      <c r="L452">
        <f>COUNTBLANK(Portfolio43[[#This Row],[ID]:[Product]])</f>
        <v>0</v>
      </c>
    </row>
    <row r="453" spans="1:12" x14ac:dyDescent="0.3">
      <c r="A453">
        <v>452</v>
      </c>
      <c r="B453" t="s">
        <v>3036</v>
      </c>
      <c r="C453" t="s">
        <v>3037</v>
      </c>
      <c r="D453" t="s">
        <v>1670</v>
      </c>
      <c r="E453" t="s">
        <v>1671</v>
      </c>
      <c r="F453">
        <v>90</v>
      </c>
      <c r="G453" t="s">
        <v>3038</v>
      </c>
      <c r="H453" t="s">
        <v>814</v>
      </c>
      <c r="I453" s="10">
        <v>40461</v>
      </c>
      <c r="J453">
        <v>60</v>
      </c>
      <c r="K453" t="s">
        <v>1007</v>
      </c>
      <c r="L453">
        <f>COUNTBLANK(Portfolio43[[#This Row],[ID]:[Product]])</f>
        <v>0</v>
      </c>
    </row>
    <row r="454" spans="1:12" x14ac:dyDescent="0.3">
      <c r="A454">
        <v>453</v>
      </c>
      <c r="B454" t="s">
        <v>3039</v>
      </c>
      <c r="C454" t="s">
        <v>2962</v>
      </c>
      <c r="D454" t="s">
        <v>1670</v>
      </c>
      <c r="E454" t="s">
        <v>1671</v>
      </c>
      <c r="F454">
        <v>60</v>
      </c>
      <c r="G454" t="s">
        <v>3040</v>
      </c>
      <c r="H454" t="s">
        <v>599</v>
      </c>
      <c r="I454" s="10">
        <v>39615</v>
      </c>
      <c r="J454">
        <v>44</v>
      </c>
      <c r="K454" t="s">
        <v>1721</v>
      </c>
      <c r="L454">
        <f>COUNTBLANK(Portfolio43[[#This Row],[ID]:[Product]])</f>
        <v>0</v>
      </c>
    </row>
    <row r="455" spans="1:12" x14ac:dyDescent="0.3">
      <c r="A455">
        <v>454</v>
      </c>
      <c r="B455" t="s">
        <v>3041</v>
      </c>
      <c r="C455" t="s">
        <v>3042</v>
      </c>
      <c r="D455" t="s">
        <v>1683</v>
      </c>
      <c r="E455" t="s">
        <v>1671</v>
      </c>
      <c r="F455">
        <v>60</v>
      </c>
      <c r="G455" t="s">
        <v>3043</v>
      </c>
      <c r="H455" t="s">
        <v>1600</v>
      </c>
      <c r="I455" s="10">
        <v>39887</v>
      </c>
      <c r="J455">
        <v>46</v>
      </c>
      <c r="K455" t="s">
        <v>1692</v>
      </c>
      <c r="L455">
        <f>COUNTBLANK(Portfolio43[[#This Row],[ID]:[Product]])</f>
        <v>0</v>
      </c>
    </row>
    <row r="456" spans="1:12" x14ac:dyDescent="0.3">
      <c r="A456">
        <v>455</v>
      </c>
      <c r="B456" t="s">
        <v>3044</v>
      </c>
      <c r="C456" t="s">
        <v>3045</v>
      </c>
      <c r="D456" t="s">
        <v>1719</v>
      </c>
      <c r="E456" t="s">
        <v>1671</v>
      </c>
      <c r="F456">
        <v>60</v>
      </c>
      <c r="G456" t="s">
        <v>3046</v>
      </c>
      <c r="H456" t="s">
        <v>2727</v>
      </c>
      <c r="I456" s="10">
        <v>39840</v>
      </c>
      <c r="J456">
        <v>46</v>
      </c>
      <c r="K456" t="s">
        <v>1700</v>
      </c>
      <c r="L456">
        <f>COUNTBLANK(Portfolio43[[#This Row],[ID]:[Product]])</f>
        <v>0</v>
      </c>
    </row>
    <row r="457" spans="1:12" x14ac:dyDescent="0.3">
      <c r="A457">
        <v>456</v>
      </c>
      <c r="B457" t="s">
        <v>3047</v>
      </c>
      <c r="C457" t="s">
        <v>3048</v>
      </c>
      <c r="D457" t="s">
        <v>1670</v>
      </c>
      <c r="E457" t="s">
        <v>1671</v>
      </c>
      <c r="F457">
        <v>60</v>
      </c>
      <c r="G457" t="s">
        <v>3049</v>
      </c>
      <c r="H457" t="s">
        <v>3050</v>
      </c>
      <c r="I457" s="10">
        <v>39669</v>
      </c>
      <c r="J457">
        <v>11</v>
      </c>
      <c r="K457" t="s">
        <v>1007</v>
      </c>
      <c r="L457">
        <f>COUNTBLANK(Portfolio43[[#This Row],[ID]:[Product]])</f>
        <v>0</v>
      </c>
    </row>
    <row r="458" spans="1:12" x14ac:dyDescent="0.3">
      <c r="A458">
        <v>457</v>
      </c>
      <c r="B458" t="s">
        <v>3051</v>
      </c>
      <c r="C458" t="s">
        <v>3052</v>
      </c>
      <c r="D458" t="s">
        <v>1683</v>
      </c>
      <c r="E458" t="s">
        <v>1671</v>
      </c>
      <c r="F458">
        <v>60</v>
      </c>
      <c r="G458" t="s">
        <v>3053</v>
      </c>
      <c r="H458" t="s">
        <v>3054</v>
      </c>
      <c r="I458" s="10">
        <v>39546</v>
      </c>
      <c r="J458">
        <v>89</v>
      </c>
      <c r="K458" t="s">
        <v>1673</v>
      </c>
      <c r="L458">
        <f>COUNTBLANK(Portfolio43[[#This Row],[ID]:[Product]])</f>
        <v>0</v>
      </c>
    </row>
    <row r="459" spans="1:12" x14ac:dyDescent="0.3">
      <c r="A459">
        <v>458</v>
      </c>
      <c r="B459" t="s">
        <v>1846</v>
      </c>
      <c r="C459" t="s">
        <v>3055</v>
      </c>
      <c r="D459" t="s">
        <v>1733</v>
      </c>
      <c r="E459" t="s">
        <v>1671</v>
      </c>
      <c r="F459">
        <v>30</v>
      </c>
      <c r="G459" t="s">
        <v>3056</v>
      </c>
      <c r="H459" t="s">
        <v>1636</v>
      </c>
      <c r="I459" s="10">
        <v>40277</v>
      </c>
      <c r="J459">
        <v>94</v>
      </c>
      <c r="K459" t="s">
        <v>1677</v>
      </c>
      <c r="L459">
        <f>COUNTBLANK(Portfolio43[[#This Row],[ID]:[Product]])</f>
        <v>0</v>
      </c>
    </row>
    <row r="460" spans="1:12" x14ac:dyDescent="0.3">
      <c r="A460">
        <v>459</v>
      </c>
      <c r="B460" t="s">
        <v>3057</v>
      </c>
      <c r="C460" t="s">
        <v>2273</v>
      </c>
      <c r="D460" t="s">
        <v>1683</v>
      </c>
      <c r="E460" t="s">
        <v>1671</v>
      </c>
      <c r="F460">
        <v>60</v>
      </c>
      <c r="G460" t="s">
        <v>3058</v>
      </c>
      <c r="H460" t="s">
        <v>73</v>
      </c>
      <c r="I460" s="10">
        <v>40219</v>
      </c>
      <c r="J460">
        <v>86</v>
      </c>
      <c r="K460" t="s">
        <v>1696</v>
      </c>
      <c r="L460">
        <f>COUNTBLANK(Portfolio43[[#This Row],[ID]:[Product]])</f>
        <v>0</v>
      </c>
    </row>
    <row r="461" spans="1:12" x14ac:dyDescent="0.3">
      <c r="A461">
        <v>460</v>
      </c>
      <c r="B461" t="s">
        <v>3059</v>
      </c>
      <c r="C461" t="s">
        <v>2368</v>
      </c>
      <c r="D461" t="s">
        <v>1670</v>
      </c>
      <c r="E461" t="s">
        <v>1671</v>
      </c>
      <c r="F461">
        <v>60</v>
      </c>
      <c r="G461" t="s">
        <v>3060</v>
      </c>
      <c r="H461" t="s">
        <v>165</v>
      </c>
      <c r="I461" s="10">
        <v>40187</v>
      </c>
      <c r="J461">
        <v>84</v>
      </c>
      <c r="K461" t="s">
        <v>1721</v>
      </c>
      <c r="L461">
        <f>COUNTBLANK(Portfolio43[[#This Row],[ID]:[Product]])</f>
        <v>0</v>
      </c>
    </row>
    <row r="462" spans="1:12" x14ac:dyDescent="0.3">
      <c r="A462">
        <v>461</v>
      </c>
      <c r="B462" t="s">
        <v>2656</v>
      </c>
      <c r="C462" t="s">
        <v>2072</v>
      </c>
      <c r="D462" t="s">
        <v>1683</v>
      </c>
      <c r="E462" t="s">
        <v>1671</v>
      </c>
      <c r="F462">
        <v>60</v>
      </c>
      <c r="G462" t="s">
        <v>3061</v>
      </c>
      <c r="H462" t="s">
        <v>629</v>
      </c>
      <c r="I462" s="10">
        <v>39902</v>
      </c>
      <c r="J462">
        <v>89</v>
      </c>
      <c r="K462" t="s">
        <v>1677</v>
      </c>
      <c r="L462">
        <f>COUNTBLANK(Portfolio43[[#This Row],[ID]:[Product]])</f>
        <v>0</v>
      </c>
    </row>
    <row r="463" spans="1:12" x14ac:dyDescent="0.3">
      <c r="A463">
        <v>462</v>
      </c>
      <c r="B463" t="s">
        <v>3062</v>
      </c>
      <c r="C463" t="s">
        <v>3063</v>
      </c>
      <c r="D463" t="s">
        <v>1683</v>
      </c>
      <c r="E463" t="s">
        <v>1671</v>
      </c>
      <c r="F463">
        <v>30</v>
      </c>
      <c r="G463" t="s">
        <v>3064</v>
      </c>
      <c r="H463" t="s">
        <v>267</v>
      </c>
      <c r="I463" s="10">
        <v>40445</v>
      </c>
      <c r="J463">
        <v>62</v>
      </c>
      <c r="K463" t="s">
        <v>1721</v>
      </c>
      <c r="L463">
        <f>COUNTBLANK(Portfolio43[[#This Row],[ID]:[Product]])</f>
        <v>0</v>
      </c>
    </row>
    <row r="464" spans="1:12" x14ac:dyDescent="0.3">
      <c r="A464">
        <v>463</v>
      </c>
      <c r="B464" t="s">
        <v>2598</v>
      </c>
      <c r="C464" t="s">
        <v>2494</v>
      </c>
      <c r="D464" t="s">
        <v>1683</v>
      </c>
      <c r="E464" t="s">
        <v>1671</v>
      </c>
      <c r="F464">
        <v>60</v>
      </c>
      <c r="G464" t="s">
        <v>2983</v>
      </c>
      <c r="H464" t="s">
        <v>3065</v>
      </c>
      <c r="I464" s="10">
        <v>40091</v>
      </c>
      <c r="J464">
        <v>10</v>
      </c>
      <c r="K464" t="s">
        <v>1677</v>
      </c>
      <c r="L464">
        <f>COUNTBLANK(Portfolio43[[#This Row],[ID]:[Product]])</f>
        <v>0</v>
      </c>
    </row>
    <row r="465" spans="1:12" x14ac:dyDescent="0.3">
      <c r="A465">
        <v>464</v>
      </c>
      <c r="B465" t="s">
        <v>3066</v>
      </c>
      <c r="C465" t="s">
        <v>3067</v>
      </c>
      <c r="D465" t="s">
        <v>1683</v>
      </c>
      <c r="E465" t="s">
        <v>1671</v>
      </c>
      <c r="F465">
        <v>30</v>
      </c>
      <c r="G465" t="s">
        <v>3068</v>
      </c>
      <c r="H465" t="s">
        <v>615</v>
      </c>
      <c r="I465" s="10">
        <v>39654</v>
      </c>
      <c r="J465">
        <v>78</v>
      </c>
      <c r="K465" t="s">
        <v>1007</v>
      </c>
      <c r="L465">
        <f>COUNTBLANK(Portfolio43[[#This Row],[ID]:[Product]])</f>
        <v>0</v>
      </c>
    </row>
    <row r="466" spans="1:12" x14ac:dyDescent="0.3">
      <c r="A466">
        <v>465</v>
      </c>
      <c r="B466" t="s">
        <v>3069</v>
      </c>
      <c r="C466" t="s">
        <v>3070</v>
      </c>
      <c r="D466" t="s">
        <v>1946</v>
      </c>
      <c r="E466" t="s">
        <v>1671</v>
      </c>
      <c r="F466">
        <v>30</v>
      </c>
      <c r="G466" t="s">
        <v>3071</v>
      </c>
      <c r="H466" t="s">
        <v>138</v>
      </c>
      <c r="I466" s="10">
        <v>39764</v>
      </c>
      <c r="J466">
        <v>45</v>
      </c>
      <c r="K466" t="s">
        <v>1007</v>
      </c>
      <c r="L466">
        <f>COUNTBLANK(Portfolio43[[#This Row],[ID]:[Product]])</f>
        <v>0</v>
      </c>
    </row>
    <row r="467" spans="1:12" x14ac:dyDescent="0.3">
      <c r="A467">
        <v>466</v>
      </c>
      <c r="B467" t="s">
        <v>3072</v>
      </c>
      <c r="C467" t="s">
        <v>2621</v>
      </c>
      <c r="D467" t="s">
        <v>1670</v>
      </c>
      <c r="E467" t="s">
        <v>1671</v>
      </c>
      <c r="F467">
        <v>90</v>
      </c>
      <c r="G467" t="s">
        <v>3073</v>
      </c>
      <c r="H467" t="s">
        <v>2906</v>
      </c>
      <c r="I467" s="10">
        <v>40193</v>
      </c>
      <c r="J467">
        <v>52</v>
      </c>
      <c r="K467" t="s">
        <v>1772</v>
      </c>
      <c r="L467">
        <f>COUNTBLANK(Portfolio43[[#This Row],[ID]:[Product]])</f>
        <v>0</v>
      </c>
    </row>
    <row r="468" spans="1:12" x14ac:dyDescent="0.3">
      <c r="A468">
        <v>467</v>
      </c>
      <c r="B468" t="s">
        <v>3074</v>
      </c>
      <c r="C468" t="s">
        <v>3075</v>
      </c>
      <c r="D468" t="s">
        <v>1670</v>
      </c>
      <c r="E468" t="s">
        <v>1671</v>
      </c>
      <c r="F468">
        <v>90</v>
      </c>
      <c r="G468" t="s">
        <v>3076</v>
      </c>
      <c r="H468" t="s">
        <v>136</v>
      </c>
      <c r="I468" s="10">
        <v>39539</v>
      </c>
      <c r="J468">
        <v>45</v>
      </c>
      <c r="K468" t="s">
        <v>1696</v>
      </c>
      <c r="L468">
        <f>COUNTBLANK(Portfolio43[[#This Row],[ID]:[Product]])</f>
        <v>0</v>
      </c>
    </row>
    <row r="469" spans="1:12" x14ac:dyDescent="0.3">
      <c r="A469">
        <v>468</v>
      </c>
      <c r="B469" t="s">
        <v>2708</v>
      </c>
      <c r="C469" t="s">
        <v>3077</v>
      </c>
      <c r="D469" t="s">
        <v>1670</v>
      </c>
      <c r="E469" t="s">
        <v>1671</v>
      </c>
      <c r="F469">
        <v>90</v>
      </c>
      <c r="G469" t="s">
        <v>3078</v>
      </c>
      <c r="H469" t="s">
        <v>254</v>
      </c>
      <c r="I469" s="10">
        <v>40453</v>
      </c>
      <c r="J469">
        <v>91</v>
      </c>
      <c r="K469" t="s">
        <v>1707</v>
      </c>
      <c r="L469">
        <f>COUNTBLANK(Portfolio43[[#This Row],[ID]:[Product]])</f>
        <v>0</v>
      </c>
    </row>
    <row r="470" spans="1:12" x14ac:dyDescent="0.3">
      <c r="A470">
        <v>469</v>
      </c>
      <c r="B470" t="s">
        <v>3079</v>
      </c>
      <c r="C470" t="s">
        <v>1952</v>
      </c>
      <c r="D470" t="s">
        <v>1670</v>
      </c>
      <c r="E470" t="s">
        <v>1671</v>
      </c>
      <c r="F470">
        <v>60</v>
      </c>
      <c r="G470" t="s">
        <v>3080</v>
      </c>
      <c r="H470" t="s">
        <v>3081</v>
      </c>
      <c r="I470" s="10">
        <v>39533</v>
      </c>
      <c r="J470">
        <v>96</v>
      </c>
      <c r="K470" t="s">
        <v>1692</v>
      </c>
      <c r="L470">
        <f>COUNTBLANK(Portfolio43[[#This Row],[ID]:[Product]])</f>
        <v>0</v>
      </c>
    </row>
    <row r="471" spans="1:12" x14ac:dyDescent="0.3">
      <c r="A471">
        <v>470</v>
      </c>
      <c r="B471" t="s">
        <v>3082</v>
      </c>
      <c r="C471" t="s">
        <v>3083</v>
      </c>
      <c r="D471" t="s">
        <v>1670</v>
      </c>
      <c r="E471" t="s">
        <v>1671</v>
      </c>
      <c r="F471">
        <v>90</v>
      </c>
      <c r="G471" t="s">
        <v>3084</v>
      </c>
      <c r="H471" t="s">
        <v>1627</v>
      </c>
      <c r="I471" s="10">
        <v>40509</v>
      </c>
      <c r="J471">
        <v>45</v>
      </c>
      <c r="K471" t="s">
        <v>1692</v>
      </c>
      <c r="L471">
        <f>COUNTBLANK(Portfolio43[[#This Row],[ID]:[Product]])</f>
        <v>0</v>
      </c>
    </row>
    <row r="472" spans="1:12" x14ac:dyDescent="0.3">
      <c r="A472">
        <v>471</v>
      </c>
      <c r="B472" t="s">
        <v>3085</v>
      </c>
      <c r="C472" t="s">
        <v>3086</v>
      </c>
      <c r="D472" t="s">
        <v>1670</v>
      </c>
      <c r="E472" t="s">
        <v>1671</v>
      </c>
      <c r="F472">
        <v>90</v>
      </c>
      <c r="G472" t="s">
        <v>3087</v>
      </c>
      <c r="H472" t="s">
        <v>3088</v>
      </c>
      <c r="I472" s="10">
        <v>39691</v>
      </c>
      <c r="J472">
        <v>33</v>
      </c>
      <c r="K472" t="s">
        <v>1696</v>
      </c>
      <c r="L472">
        <f>COUNTBLANK(Portfolio43[[#This Row],[ID]:[Product]])</f>
        <v>0</v>
      </c>
    </row>
    <row r="473" spans="1:12" x14ac:dyDescent="0.3">
      <c r="A473">
        <v>472</v>
      </c>
      <c r="B473" t="s">
        <v>3089</v>
      </c>
      <c r="C473" t="s">
        <v>3090</v>
      </c>
      <c r="D473" t="s">
        <v>1670</v>
      </c>
      <c r="E473" t="s">
        <v>1671</v>
      </c>
      <c r="F473">
        <v>60</v>
      </c>
      <c r="G473" t="s">
        <v>3091</v>
      </c>
      <c r="H473" t="s">
        <v>3092</v>
      </c>
      <c r="I473" s="10">
        <v>40392</v>
      </c>
      <c r="J473">
        <v>72</v>
      </c>
      <c r="K473" t="s">
        <v>1692</v>
      </c>
      <c r="L473">
        <f>COUNTBLANK(Portfolio43[[#This Row],[ID]:[Product]])</f>
        <v>0</v>
      </c>
    </row>
    <row r="474" spans="1:12" x14ac:dyDescent="0.3">
      <c r="A474">
        <v>473</v>
      </c>
      <c r="B474" t="s">
        <v>3093</v>
      </c>
      <c r="C474" t="s">
        <v>3094</v>
      </c>
      <c r="D474" t="s">
        <v>1670</v>
      </c>
      <c r="E474" t="s">
        <v>1671</v>
      </c>
      <c r="F474">
        <v>90</v>
      </c>
      <c r="G474" t="s">
        <v>3095</v>
      </c>
      <c r="H474" t="s">
        <v>1429</v>
      </c>
      <c r="I474" s="10">
        <v>40379</v>
      </c>
      <c r="J474">
        <v>73</v>
      </c>
      <c r="K474" t="s">
        <v>1692</v>
      </c>
      <c r="L474">
        <f>COUNTBLANK(Portfolio43[[#This Row],[ID]:[Product]])</f>
        <v>0</v>
      </c>
    </row>
    <row r="475" spans="1:12" x14ac:dyDescent="0.3">
      <c r="A475">
        <v>474</v>
      </c>
      <c r="B475" t="s">
        <v>3096</v>
      </c>
      <c r="C475" t="s">
        <v>3097</v>
      </c>
      <c r="D475" t="s">
        <v>1670</v>
      </c>
      <c r="E475" t="s">
        <v>1671</v>
      </c>
      <c r="F475">
        <v>60</v>
      </c>
      <c r="G475" t="s">
        <v>3098</v>
      </c>
      <c r="H475" t="s">
        <v>778</v>
      </c>
      <c r="I475" s="10">
        <v>39725</v>
      </c>
      <c r="J475">
        <v>46</v>
      </c>
      <c r="K475" t="s">
        <v>1673</v>
      </c>
      <c r="L475">
        <f>COUNTBLANK(Portfolio43[[#This Row],[ID]:[Product]])</f>
        <v>0</v>
      </c>
    </row>
    <row r="476" spans="1:12" x14ac:dyDescent="0.3">
      <c r="A476">
        <v>475</v>
      </c>
      <c r="B476" t="s">
        <v>3099</v>
      </c>
      <c r="C476" t="s">
        <v>3100</v>
      </c>
      <c r="D476" t="s">
        <v>1683</v>
      </c>
      <c r="E476" t="s">
        <v>1671</v>
      </c>
      <c r="F476">
        <v>30</v>
      </c>
      <c r="G476" t="s">
        <v>3101</v>
      </c>
      <c r="H476" t="s">
        <v>29</v>
      </c>
      <c r="I476" s="10">
        <v>39978</v>
      </c>
      <c r="J476">
        <v>79</v>
      </c>
      <c r="K476" t="s">
        <v>1772</v>
      </c>
      <c r="L476">
        <f>COUNTBLANK(Portfolio43[[#This Row],[ID]:[Product]])</f>
        <v>0</v>
      </c>
    </row>
    <row r="477" spans="1:12" x14ac:dyDescent="0.3">
      <c r="A477">
        <v>476</v>
      </c>
      <c r="B477" t="s">
        <v>3102</v>
      </c>
      <c r="C477" t="s">
        <v>3103</v>
      </c>
      <c r="D477" t="s">
        <v>1683</v>
      </c>
      <c r="E477" t="s">
        <v>1671</v>
      </c>
      <c r="F477">
        <v>90</v>
      </c>
      <c r="G477" t="s">
        <v>3104</v>
      </c>
      <c r="H477" t="s">
        <v>2583</v>
      </c>
      <c r="I477" s="10">
        <v>39833</v>
      </c>
      <c r="J477">
        <v>72</v>
      </c>
      <c r="K477" t="s">
        <v>851</v>
      </c>
      <c r="L477">
        <f>COUNTBLANK(Portfolio43[[#This Row],[ID]:[Product]])</f>
        <v>0</v>
      </c>
    </row>
    <row r="478" spans="1:12" x14ac:dyDescent="0.3">
      <c r="A478">
        <v>477</v>
      </c>
      <c r="B478" t="s">
        <v>3105</v>
      </c>
      <c r="C478" t="s">
        <v>3106</v>
      </c>
      <c r="D478" t="s">
        <v>1670</v>
      </c>
      <c r="E478" t="s">
        <v>1671</v>
      </c>
      <c r="F478">
        <v>90</v>
      </c>
      <c r="G478" t="s">
        <v>3107</v>
      </c>
      <c r="H478" t="s">
        <v>206</v>
      </c>
      <c r="I478" s="10">
        <v>40407</v>
      </c>
      <c r="J478">
        <v>44</v>
      </c>
      <c r="K478" t="s">
        <v>1692</v>
      </c>
      <c r="L478">
        <f>COUNTBLANK(Portfolio43[[#This Row],[ID]:[Product]])</f>
        <v>0</v>
      </c>
    </row>
    <row r="479" spans="1:12" x14ac:dyDescent="0.3">
      <c r="A479">
        <v>478</v>
      </c>
      <c r="B479" t="s">
        <v>3108</v>
      </c>
      <c r="C479" t="s">
        <v>2822</v>
      </c>
      <c r="D479" t="s">
        <v>1733</v>
      </c>
      <c r="E479" t="s">
        <v>1671</v>
      </c>
      <c r="F479">
        <v>90</v>
      </c>
      <c r="G479" t="s">
        <v>3109</v>
      </c>
      <c r="H479" t="s">
        <v>990</v>
      </c>
      <c r="I479" s="10">
        <v>39545</v>
      </c>
      <c r="J479">
        <v>40</v>
      </c>
      <c r="K479" t="s">
        <v>1700</v>
      </c>
      <c r="L479">
        <f>COUNTBLANK(Portfolio43[[#This Row],[ID]:[Product]])</f>
        <v>0</v>
      </c>
    </row>
    <row r="480" spans="1:12" x14ac:dyDescent="0.3">
      <c r="A480">
        <v>479</v>
      </c>
      <c r="B480" t="s">
        <v>3110</v>
      </c>
      <c r="C480" t="s">
        <v>3111</v>
      </c>
      <c r="D480" t="s">
        <v>1683</v>
      </c>
      <c r="E480" t="s">
        <v>1671</v>
      </c>
      <c r="F480">
        <v>30</v>
      </c>
      <c r="G480" t="s">
        <v>3112</v>
      </c>
      <c r="H480" t="s">
        <v>420</v>
      </c>
      <c r="I480" s="10">
        <v>39781</v>
      </c>
      <c r="J480">
        <v>4</v>
      </c>
      <c r="K480" t="s">
        <v>1696</v>
      </c>
      <c r="L480">
        <f>COUNTBLANK(Portfolio43[[#This Row],[ID]:[Product]])</f>
        <v>0</v>
      </c>
    </row>
    <row r="481" spans="1:12" x14ac:dyDescent="0.3">
      <c r="A481">
        <v>480</v>
      </c>
      <c r="B481" t="s">
        <v>3113</v>
      </c>
      <c r="C481" t="s">
        <v>3114</v>
      </c>
      <c r="D481" t="s">
        <v>1683</v>
      </c>
      <c r="E481" t="s">
        <v>1671</v>
      </c>
      <c r="F481">
        <v>90</v>
      </c>
      <c r="G481" t="s">
        <v>3115</v>
      </c>
      <c r="H481" t="s">
        <v>526</v>
      </c>
      <c r="I481" s="10">
        <v>40044</v>
      </c>
      <c r="J481">
        <v>94</v>
      </c>
      <c r="K481" t="s">
        <v>1772</v>
      </c>
      <c r="L481">
        <f>COUNTBLANK(Portfolio43[[#This Row],[ID]:[Product]])</f>
        <v>0</v>
      </c>
    </row>
    <row r="482" spans="1:12" x14ac:dyDescent="0.3">
      <c r="A482">
        <v>481</v>
      </c>
      <c r="B482" t="s">
        <v>3116</v>
      </c>
      <c r="C482" t="s">
        <v>3117</v>
      </c>
      <c r="D482" t="s">
        <v>1670</v>
      </c>
      <c r="E482" t="s">
        <v>1671</v>
      </c>
      <c r="F482">
        <v>90</v>
      </c>
      <c r="G482" t="s">
        <v>3118</v>
      </c>
      <c r="H482" t="s">
        <v>3119</v>
      </c>
      <c r="I482" s="10">
        <v>39587</v>
      </c>
      <c r="J482">
        <v>67</v>
      </c>
      <c r="K482" t="s">
        <v>1673</v>
      </c>
      <c r="L482">
        <f>COUNTBLANK(Portfolio43[[#This Row],[ID]:[Product]])</f>
        <v>0</v>
      </c>
    </row>
    <row r="483" spans="1:12" x14ac:dyDescent="0.3">
      <c r="A483">
        <v>482</v>
      </c>
      <c r="B483" t="s">
        <v>3120</v>
      </c>
      <c r="C483" t="s">
        <v>3121</v>
      </c>
      <c r="D483" t="s">
        <v>1733</v>
      </c>
      <c r="E483" t="s">
        <v>1671</v>
      </c>
      <c r="F483">
        <v>30</v>
      </c>
      <c r="G483" t="s">
        <v>3122</v>
      </c>
      <c r="H483" t="s">
        <v>2013</v>
      </c>
      <c r="I483" s="10">
        <v>40118</v>
      </c>
      <c r="J483">
        <v>36</v>
      </c>
      <c r="K483" t="s">
        <v>1700</v>
      </c>
      <c r="L483">
        <f>COUNTBLANK(Portfolio43[[#This Row],[ID]:[Product]])</f>
        <v>0</v>
      </c>
    </row>
    <row r="484" spans="1:12" x14ac:dyDescent="0.3">
      <c r="A484">
        <v>483</v>
      </c>
      <c r="B484" t="s">
        <v>3123</v>
      </c>
      <c r="C484" t="s">
        <v>3124</v>
      </c>
      <c r="D484" t="s">
        <v>1670</v>
      </c>
      <c r="E484" t="s">
        <v>1671</v>
      </c>
      <c r="F484">
        <v>90</v>
      </c>
      <c r="G484" t="s">
        <v>3125</v>
      </c>
      <c r="H484" t="s">
        <v>3126</v>
      </c>
      <c r="I484" s="10">
        <v>40075</v>
      </c>
      <c r="J484">
        <v>88</v>
      </c>
      <c r="K484" t="s">
        <v>1696</v>
      </c>
      <c r="L484">
        <f>COUNTBLANK(Portfolio43[[#This Row],[ID]:[Product]])</f>
        <v>0</v>
      </c>
    </row>
    <row r="485" spans="1:12" x14ac:dyDescent="0.3">
      <c r="A485">
        <v>484</v>
      </c>
      <c r="B485" t="s">
        <v>3001</v>
      </c>
      <c r="C485" t="s">
        <v>3127</v>
      </c>
      <c r="D485" t="s">
        <v>1733</v>
      </c>
      <c r="E485" t="s">
        <v>1671</v>
      </c>
      <c r="F485">
        <v>90</v>
      </c>
      <c r="G485" t="s">
        <v>3128</v>
      </c>
      <c r="H485" t="s">
        <v>1335</v>
      </c>
      <c r="I485" s="10">
        <v>40463</v>
      </c>
      <c r="J485">
        <v>43</v>
      </c>
      <c r="K485" t="s">
        <v>1007</v>
      </c>
      <c r="L485">
        <f>COUNTBLANK(Portfolio43[[#This Row],[ID]:[Product]])</f>
        <v>0</v>
      </c>
    </row>
    <row r="486" spans="1:12" x14ac:dyDescent="0.3">
      <c r="A486">
        <v>485</v>
      </c>
      <c r="B486" t="s">
        <v>3129</v>
      </c>
      <c r="C486" t="s">
        <v>3130</v>
      </c>
      <c r="D486" t="s">
        <v>1683</v>
      </c>
      <c r="E486" t="s">
        <v>1671</v>
      </c>
      <c r="F486">
        <v>90</v>
      </c>
      <c r="G486" t="s">
        <v>3131</v>
      </c>
      <c r="H486" t="s">
        <v>745</v>
      </c>
      <c r="I486" s="10">
        <v>40308</v>
      </c>
      <c r="J486">
        <v>40</v>
      </c>
      <c r="K486" t="s">
        <v>851</v>
      </c>
      <c r="L486">
        <f>COUNTBLANK(Portfolio43[[#This Row],[ID]:[Product]])</f>
        <v>0</v>
      </c>
    </row>
    <row r="487" spans="1:12" x14ac:dyDescent="0.3">
      <c r="A487">
        <v>486</v>
      </c>
      <c r="B487" t="s">
        <v>3132</v>
      </c>
      <c r="C487" t="s">
        <v>3133</v>
      </c>
      <c r="D487" t="s">
        <v>1683</v>
      </c>
      <c r="E487" t="s">
        <v>1671</v>
      </c>
      <c r="F487">
        <v>60</v>
      </c>
      <c r="G487" t="s">
        <v>3134</v>
      </c>
      <c r="H487" t="s">
        <v>1630</v>
      </c>
      <c r="I487" s="10">
        <v>39484</v>
      </c>
      <c r="J487">
        <v>20</v>
      </c>
      <c r="K487" t="s">
        <v>1707</v>
      </c>
      <c r="L487">
        <f>COUNTBLANK(Portfolio43[[#This Row],[ID]:[Product]])</f>
        <v>0</v>
      </c>
    </row>
    <row r="488" spans="1:12" x14ac:dyDescent="0.3">
      <c r="A488">
        <v>487</v>
      </c>
      <c r="B488" t="s">
        <v>3135</v>
      </c>
      <c r="C488" t="s">
        <v>1962</v>
      </c>
      <c r="D488" t="s">
        <v>1683</v>
      </c>
      <c r="E488" t="s">
        <v>1671</v>
      </c>
      <c r="F488">
        <v>90</v>
      </c>
      <c r="G488" t="s">
        <v>3136</v>
      </c>
      <c r="H488" t="s">
        <v>1199</v>
      </c>
      <c r="I488" s="10">
        <v>39588</v>
      </c>
      <c r="J488">
        <v>32</v>
      </c>
      <c r="K488" t="s">
        <v>1700</v>
      </c>
      <c r="L488">
        <f>COUNTBLANK(Portfolio43[[#This Row],[ID]:[Product]])</f>
        <v>0</v>
      </c>
    </row>
    <row r="489" spans="1:12" x14ac:dyDescent="0.3">
      <c r="A489">
        <v>488</v>
      </c>
      <c r="B489" t="s">
        <v>3137</v>
      </c>
      <c r="C489" t="s">
        <v>2900</v>
      </c>
      <c r="D489" t="s">
        <v>1683</v>
      </c>
      <c r="E489" t="s">
        <v>1671</v>
      </c>
      <c r="F489">
        <v>30</v>
      </c>
      <c r="G489" t="s">
        <v>3138</v>
      </c>
      <c r="H489" t="s">
        <v>26</v>
      </c>
      <c r="I489" s="10">
        <v>40337</v>
      </c>
      <c r="J489">
        <v>72</v>
      </c>
      <c r="K489" t="s">
        <v>1721</v>
      </c>
      <c r="L489">
        <f>COUNTBLANK(Portfolio43[[#This Row],[ID]:[Product]])</f>
        <v>0</v>
      </c>
    </row>
    <row r="490" spans="1:12" x14ac:dyDescent="0.3">
      <c r="A490">
        <v>489</v>
      </c>
      <c r="B490" t="s">
        <v>3139</v>
      </c>
      <c r="C490" t="s">
        <v>3140</v>
      </c>
      <c r="D490" t="s">
        <v>1670</v>
      </c>
      <c r="E490" t="s">
        <v>1671</v>
      </c>
      <c r="F490">
        <v>30</v>
      </c>
      <c r="G490" t="s">
        <v>3141</v>
      </c>
      <c r="H490" t="s">
        <v>569</v>
      </c>
      <c r="I490" s="10">
        <v>40244</v>
      </c>
      <c r="J490">
        <v>47</v>
      </c>
      <c r="K490" t="s">
        <v>1007</v>
      </c>
      <c r="L490">
        <f>COUNTBLANK(Portfolio43[[#This Row],[ID]:[Product]])</f>
        <v>0</v>
      </c>
    </row>
    <row r="491" spans="1:12" x14ac:dyDescent="0.3">
      <c r="A491">
        <v>490</v>
      </c>
      <c r="B491" t="s">
        <v>3142</v>
      </c>
      <c r="C491" t="s">
        <v>3143</v>
      </c>
      <c r="D491" t="s">
        <v>1683</v>
      </c>
      <c r="E491" t="s">
        <v>1671</v>
      </c>
      <c r="F491">
        <v>90</v>
      </c>
      <c r="G491" t="s">
        <v>3144</v>
      </c>
      <c r="H491" t="s">
        <v>317</v>
      </c>
      <c r="I491" s="10">
        <v>39606</v>
      </c>
      <c r="J491">
        <v>5</v>
      </c>
      <c r="K491" t="s">
        <v>1696</v>
      </c>
      <c r="L491">
        <f>COUNTBLANK(Portfolio43[[#This Row],[ID]:[Product]])</f>
        <v>0</v>
      </c>
    </row>
    <row r="492" spans="1:12" x14ac:dyDescent="0.3">
      <c r="A492">
        <v>491</v>
      </c>
      <c r="B492" t="s">
        <v>3145</v>
      </c>
      <c r="C492" t="s">
        <v>3146</v>
      </c>
      <c r="D492" t="s">
        <v>1683</v>
      </c>
      <c r="E492" t="s">
        <v>1671</v>
      </c>
      <c r="F492">
        <v>30</v>
      </c>
      <c r="G492" t="s">
        <v>3147</v>
      </c>
      <c r="H492" t="s">
        <v>1646</v>
      </c>
      <c r="I492" s="10">
        <v>39740</v>
      </c>
      <c r="J492">
        <v>96</v>
      </c>
      <c r="K492" t="s">
        <v>1772</v>
      </c>
      <c r="L492">
        <f>COUNTBLANK(Portfolio43[[#This Row],[ID]:[Product]])</f>
        <v>0</v>
      </c>
    </row>
    <row r="493" spans="1:12" x14ac:dyDescent="0.3">
      <c r="A493">
        <v>492</v>
      </c>
      <c r="B493" t="s">
        <v>3148</v>
      </c>
      <c r="C493" t="s">
        <v>2033</v>
      </c>
      <c r="D493" t="s">
        <v>1670</v>
      </c>
      <c r="E493" t="s">
        <v>1671</v>
      </c>
      <c r="F493">
        <v>60</v>
      </c>
      <c r="G493" t="s">
        <v>3149</v>
      </c>
      <c r="H493" t="s">
        <v>1627</v>
      </c>
      <c r="I493" s="10">
        <v>40370</v>
      </c>
      <c r="J493">
        <v>42</v>
      </c>
      <c r="K493" t="s">
        <v>1772</v>
      </c>
      <c r="L493">
        <f>COUNTBLANK(Portfolio43[[#This Row],[ID]:[Product]])</f>
        <v>0</v>
      </c>
    </row>
    <row r="494" spans="1:12" x14ac:dyDescent="0.3">
      <c r="A494">
        <v>493</v>
      </c>
      <c r="B494" t="s">
        <v>3150</v>
      </c>
      <c r="C494" t="s">
        <v>3151</v>
      </c>
      <c r="D494" t="s">
        <v>1670</v>
      </c>
      <c r="E494" t="s">
        <v>1671</v>
      </c>
      <c r="F494">
        <v>30</v>
      </c>
      <c r="G494" t="s">
        <v>2658</v>
      </c>
      <c r="H494" t="s">
        <v>1335</v>
      </c>
      <c r="I494" s="10">
        <v>39489</v>
      </c>
      <c r="J494">
        <v>14</v>
      </c>
      <c r="K494" t="s">
        <v>1677</v>
      </c>
      <c r="L494">
        <f>COUNTBLANK(Portfolio43[[#This Row],[ID]:[Product]])</f>
        <v>0</v>
      </c>
    </row>
    <row r="495" spans="1:12" x14ac:dyDescent="0.3">
      <c r="A495">
        <v>494</v>
      </c>
      <c r="B495" t="s">
        <v>3152</v>
      </c>
      <c r="C495" t="s">
        <v>3153</v>
      </c>
      <c r="D495" t="s">
        <v>1670</v>
      </c>
      <c r="E495" t="s">
        <v>1671</v>
      </c>
      <c r="F495">
        <v>30</v>
      </c>
      <c r="G495" t="s">
        <v>3154</v>
      </c>
      <c r="H495" t="s">
        <v>734</v>
      </c>
      <c r="I495" s="10">
        <v>40339</v>
      </c>
      <c r="J495">
        <v>79</v>
      </c>
      <c r="K495" t="s">
        <v>1696</v>
      </c>
      <c r="L495">
        <f>COUNTBLANK(Portfolio43[[#This Row],[ID]:[Product]])</f>
        <v>0</v>
      </c>
    </row>
    <row r="496" spans="1:12" x14ac:dyDescent="0.3">
      <c r="A496">
        <v>495</v>
      </c>
      <c r="B496" t="s">
        <v>3155</v>
      </c>
      <c r="C496" t="s">
        <v>3156</v>
      </c>
      <c r="D496" t="s">
        <v>1670</v>
      </c>
      <c r="E496" t="s">
        <v>1671</v>
      </c>
      <c r="F496">
        <v>30</v>
      </c>
      <c r="G496" t="s">
        <v>3157</v>
      </c>
      <c r="H496" t="s">
        <v>1796</v>
      </c>
      <c r="I496" s="10">
        <v>39706</v>
      </c>
      <c r="J496">
        <v>57</v>
      </c>
      <c r="K496" t="s">
        <v>1007</v>
      </c>
      <c r="L496">
        <f>COUNTBLANK(Portfolio43[[#This Row],[ID]:[Product]])</f>
        <v>0</v>
      </c>
    </row>
    <row r="497" spans="1:12" x14ac:dyDescent="0.3">
      <c r="A497">
        <v>496</v>
      </c>
      <c r="B497" t="s">
        <v>3158</v>
      </c>
      <c r="C497" t="s">
        <v>3159</v>
      </c>
      <c r="D497" t="s">
        <v>1683</v>
      </c>
      <c r="E497" t="s">
        <v>1671</v>
      </c>
      <c r="F497">
        <v>90</v>
      </c>
      <c r="G497" t="s">
        <v>3160</v>
      </c>
      <c r="H497" t="s">
        <v>35</v>
      </c>
      <c r="I497" s="10">
        <v>39982</v>
      </c>
      <c r="J497">
        <v>59</v>
      </c>
      <c r="K497" t="s">
        <v>1700</v>
      </c>
      <c r="L497">
        <f>COUNTBLANK(Portfolio43[[#This Row],[ID]:[Product]])</f>
        <v>0</v>
      </c>
    </row>
    <row r="498" spans="1:12" x14ac:dyDescent="0.3">
      <c r="A498">
        <v>497</v>
      </c>
      <c r="B498" t="s">
        <v>3161</v>
      </c>
      <c r="C498" t="s">
        <v>3162</v>
      </c>
      <c r="D498" t="s">
        <v>1946</v>
      </c>
      <c r="E498" t="s">
        <v>1671</v>
      </c>
      <c r="F498">
        <v>30</v>
      </c>
      <c r="G498" t="s">
        <v>3163</v>
      </c>
      <c r="H498" t="s">
        <v>1606</v>
      </c>
      <c r="I498" s="10">
        <v>40000</v>
      </c>
      <c r="J498">
        <v>54</v>
      </c>
      <c r="K498" t="s">
        <v>1700</v>
      </c>
      <c r="L498">
        <f>COUNTBLANK(Portfolio43[[#This Row],[ID]:[Product]])</f>
        <v>0</v>
      </c>
    </row>
    <row r="499" spans="1:12" x14ac:dyDescent="0.3">
      <c r="A499">
        <v>498</v>
      </c>
      <c r="B499" t="s">
        <v>3164</v>
      </c>
      <c r="C499" t="s">
        <v>3165</v>
      </c>
      <c r="D499" t="s">
        <v>1683</v>
      </c>
      <c r="E499" t="s">
        <v>1671</v>
      </c>
      <c r="F499">
        <v>60</v>
      </c>
      <c r="G499" t="s">
        <v>3166</v>
      </c>
      <c r="H499" t="s">
        <v>143</v>
      </c>
      <c r="I499" s="10">
        <v>39981</v>
      </c>
      <c r="J499">
        <v>61</v>
      </c>
      <c r="K499" t="s">
        <v>1673</v>
      </c>
      <c r="L499">
        <f>COUNTBLANK(Portfolio43[[#This Row],[ID]:[Product]])</f>
        <v>0</v>
      </c>
    </row>
    <row r="500" spans="1:12" x14ac:dyDescent="0.3">
      <c r="A500">
        <v>499</v>
      </c>
      <c r="B500" t="s">
        <v>3167</v>
      </c>
      <c r="C500" t="s">
        <v>3168</v>
      </c>
      <c r="D500" t="s">
        <v>1683</v>
      </c>
      <c r="E500" t="s">
        <v>1671</v>
      </c>
      <c r="F500">
        <v>90</v>
      </c>
      <c r="G500" t="s">
        <v>3169</v>
      </c>
      <c r="H500" t="s">
        <v>717</v>
      </c>
      <c r="I500" s="10">
        <v>40254</v>
      </c>
      <c r="J500">
        <v>54</v>
      </c>
      <c r="K500" t="s">
        <v>1707</v>
      </c>
      <c r="L500">
        <f>COUNTBLANK(Portfolio43[[#This Row],[ID]:[Product]])</f>
        <v>0</v>
      </c>
    </row>
    <row r="501" spans="1:12" x14ac:dyDescent="0.3">
      <c r="A501">
        <v>500</v>
      </c>
      <c r="B501" t="s">
        <v>3170</v>
      </c>
      <c r="C501" t="s">
        <v>3171</v>
      </c>
      <c r="D501" t="s">
        <v>1683</v>
      </c>
      <c r="E501" t="s">
        <v>1671</v>
      </c>
      <c r="F501">
        <v>60</v>
      </c>
      <c r="G501" t="s">
        <v>3172</v>
      </c>
      <c r="H501" t="s">
        <v>1108</v>
      </c>
      <c r="I501" s="10">
        <v>40046</v>
      </c>
      <c r="J501">
        <v>35</v>
      </c>
      <c r="K501" t="s">
        <v>1772</v>
      </c>
      <c r="L501">
        <f>COUNTBLANK(Portfolio43[[#This Row],[ID]:[Product]])</f>
        <v>0</v>
      </c>
    </row>
    <row r="502" spans="1:12" x14ac:dyDescent="0.3">
      <c r="A502">
        <v>501</v>
      </c>
      <c r="B502" t="s">
        <v>2397</v>
      </c>
      <c r="C502" t="s">
        <v>3173</v>
      </c>
      <c r="D502" t="s">
        <v>1946</v>
      </c>
      <c r="E502" t="s">
        <v>1671</v>
      </c>
      <c r="F502">
        <v>30</v>
      </c>
      <c r="G502" t="s">
        <v>3174</v>
      </c>
      <c r="H502" t="s">
        <v>794</v>
      </c>
      <c r="I502" s="10">
        <v>39574</v>
      </c>
      <c r="J502">
        <v>21</v>
      </c>
      <c r="K502" t="s">
        <v>1700</v>
      </c>
      <c r="L502">
        <f>COUNTBLANK(Portfolio43[[#This Row],[ID]:[Product]])</f>
        <v>0</v>
      </c>
    </row>
    <row r="503" spans="1:12" x14ac:dyDescent="0.3">
      <c r="A503">
        <v>502</v>
      </c>
      <c r="B503" t="s">
        <v>3175</v>
      </c>
      <c r="C503" t="s">
        <v>2474</v>
      </c>
      <c r="D503" t="s">
        <v>1670</v>
      </c>
      <c r="E503" t="s">
        <v>1671</v>
      </c>
      <c r="F503">
        <v>30</v>
      </c>
      <c r="G503" t="s">
        <v>3176</v>
      </c>
      <c r="H503" t="s">
        <v>643</v>
      </c>
      <c r="I503" s="10">
        <v>40203</v>
      </c>
      <c r="J503">
        <v>42</v>
      </c>
      <c r="K503" t="s">
        <v>1772</v>
      </c>
      <c r="L503">
        <f>COUNTBLANK(Portfolio43[[#This Row],[ID]:[Product]])</f>
        <v>0</v>
      </c>
    </row>
    <row r="504" spans="1:12" x14ac:dyDescent="0.3">
      <c r="A504">
        <v>503</v>
      </c>
      <c r="B504" t="s">
        <v>3177</v>
      </c>
      <c r="C504" t="s">
        <v>3178</v>
      </c>
      <c r="D504" t="s">
        <v>1683</v>
      </c>
      <c r="E504" t="s">
        <v>1671</v>
      </c>
      <c r="F504">
        <v>30</v>
      </c>
      <c r="G504" t="s">
        <v>3179</v>
      </c>
      <c r="H504" t="s">
        <v>1803</v>
      </c>
      <c r="I504" s="10">
        <v>39908</v>
      </c>
      <c r="J504">
        <v>40</v>
      </c>
      <c r="K504" t="s">
        <v>1692</v>
      </c>
      <c r="L504">
        <f>COUNTBLANK(Portfolio43[[#This Row],[ID]:[Product]])</f>
        <v>0</v>
      </c>
    </row>
    <row r="505" spans="1:12" x14ac:dyDescent="0.3">
      <c r="A505">
        <v>504</v>
      </c>
      <c r="B505" t="s">
        <v>3180</v>
      </c>
      <c r="C505" t="s">
        <v>3181</v>
      </c>
      <c r="D505" t="s">
        <v>1733</v>
      </c>
      <c r="E505" t="s">
        <v>1671</v>
      </c>
      <c r="F505">
        <v>30</v>
      </c>
      <c r="G505" t="s">
        <v>3182</v>
      </c>
      <c r="H505" t="s">
        <v>1878</v>
      </c>
      <c r="I505" s="10">
        <v>40155</v>
      </c>
      <c r="J505">
        <v>32</v>
      </c>
      <c r="K505" t="s">
        <v>1677</v>
      </c>
      <c r="L505">
        <f>COUNTBLANK(Portfolio43[[#This Row],[ID]:[Product]])</f>
        <v>0</v>
      </c>
    </row>
    <row r="506" spans="1:12" x14ac:dyDescent="0.3">
      <c r="A506">
        <v>505</v>
      </c>
      <c r="B506" t="s">
        <v>3183</v>
      </c>
      <c r="C506" t="s">
        <v>1791</v>
      </c>
      <c r="D506" t="s">
        <v>1683</v>
      </c>
      <c r="E506" t="s">
        <v>1671</v>
      </c>
      <c r="F506">
        <v>60</v>
      </c>
      <c r="G506" t="s">
        <v>3184</v>
      </c>
      <c r="H506" t="s">
        <v>3185</v>
      </c>
      <c r="I506" s="10">
        <v>40066</v>
      </c>
      <c r="J506">
        <v>57</v>
      </c>
      <c r="K506" t="s">
        <v>1721</v>
      </c>
      <c r="L506">
        <f>COUNTBLANK(Portfolio43[[#This Row],[ID]:[Product]])</f>
        <v>0</v>
      </c>
    </row>
    <row r="507" spans="1:12" x14ac:dyDescent="0.3">
      <c r="A507">
        <v>506</v>
      </c>
      <c r="B507" t="s">
        <v>3186</v>
      </c>
      <c r="C507" t="s">
        <v>2489</v>
      </c>
      <c r="D507" t="s">
        <v>1670</v>
      </c>
      <c r="E507" t="s">
        <v>1671</v>
      </c>
      <c r="F507">
        <v>90</v>
      </c>
      <c r="G507" t="s">
        <v>3187</v>
      </c>
      <c r="H507" t="s">
        <v>139</v>
      </c>
      <c r="I507" s="10">
        <v>40023</v>
      </c>
      <c r="J507">
        <v>41</v>
      </c>
      <c r="K507" t="s">
        <v>1007</v>
      </c>
      <c r="L507">
        <f>COUNTBLANK(Portfolio43[[#This Row],[ID]:[Product]])</f>
        <v>0</v>
      </c>
    </row>
    <row r="508" spans="1:12" x14ac:dyDescent="0.3">
      <c r="A508">
        <v>507</v>
      </c>
      <c r="B508" t="s">
        <v>3188</v>
      </c>
      <c r="C508" t="s">
        <v>2567</v>
      </c>
      <c r="D508" t="s">
        <v>1683</v>
      </c>
      <c r="E508" t="s">
        <v>1671</v>
      </c>
      <c r="F508">
        <v>60</v>
      </c>
      <c r="G508" t="s">
        <v>3189</v>
      </c>
      <c r="H508" t="s">
        <v>216</v>
      </c>
      <c r="I508" s="10">
        <v>39882</v>
      </c>
      <c r="J508">
        <v>35</v>
      </c>
      <c r="K508" t="s">
        <v>851</v>
      </c>
      <c r="L508">
        <f>COUNTBLANK(Portfolio43[[#This Row],[ID]:[Product]])</f>
        <v>0</v>
      </c>
    </row>
    <row r="509" spans="1:12" x14ac:dyDescent="0.3">
      <c r="A509">
        <v>508</v>
      </c>
      <c r="B509" t="s">
        <v>2139</v>
      </c>
      <c r="C509" t="s">
        <v>3190</v>
      </c>
      <c r="D509" t="s">
        <v>1733</v>
      </c>
      <c r="E509" t="s">
        <v>1671</v>
      </c>
      <c r="F509">
        <v>90</v>
      </c>
      <c r="G509" t="s">
        <v>3191</v>
      </c>
      <c r="H509" t="s">
        <v>1160</v>
      </c>
      <c r="I509" s="10">
        <v>40258</v>
      </c>
      <c r="J509">
        <v>14</v>
      </c>
      <c r="K509" t="s">
        <v>1700</v>
      </c>
      <c r="L509">
        <f>COUNTBLANK(Portfolio43[[#This Row],[ID]:[Product]])</f>
        <v>0</v>
      </c>
    </row>
    <row r="510" spans="1:12" x14ac:dyDescent="0.3">
      <c r="A510">
        <v>509</v>
      </c>
      <c r="B510" t="s">
        <v>3192</v>
      </c>
      <c r="C510" t="s">
        <v>3193</v>
      </c>
      <c r="D510" t="s">
        <v>1683</v>
      </c>
      <c r="E510" t="s">
        <v>1671</v>
      </c>
      <c r="F510">
        <v>90</v>
      </c>
      <c r="G510" t="s">
        <v>3194</v>
      </c>
      <c r="H510" t="s">
        <v>698</v>
      </c>
      <c r="I510" s="10">
        <v>40267</v>
      </c>
      <c r="J510">
        <v>43</v>
      </c>
      <c r="K510" t="s">
        <v>1700</v>
      </c>
      <c r="L510">
        <f>COUNTBLANK(Portfolio43[[#This Row],[ID]:[Product]])</f>
        <v>0</v>
      </c>
    </row>
    <row r="511" spans="1:12" x14ac:dyDescent="0.3">
      <c r="A511">
        <v>510</v>
      </c>
      <c r="B511" t="s">
        <v>3195</v>
      </c>
      <c r="C511" t="s">
        <v>3196</v>
      </c>
      <c r="D511" t="s">
        <v>1683</v>
      </c>
      <c r="E511" t="s">
        <v>1671</v>
      </c>
      <c r="F511">
        <v>60</v>
      </c>
      <c r="G511" t="s">
        <v>3197</v>
      </c>
      <c r="H511" t="s">
        <v>1625</v>
      </c>
      <c r="I511" s="10">
        <v>39639</v>
      </c>
      <c r="J511">
        <v>53</v>
      </c>
      <c r="K511" t="s">
        <v>1772</v>
      </c>
      <c r="L511">
        <f>COUNTBLANK(Portfolio43[[#This Row],[ID]:[Product]])</f>
        <v>0</v>
      </c>
    </row>
    <row r="512" spans="1:12" x14ac:dyDescent="0.3">
      <c r="A512">
        <v>511</v>
      </c>
      <c r="B512" t="s">
        <v>3198</v>
      </c>
      <c r="C512" t="s">
        <v>3067</v>
      </c>
      <c r="D512" t="s">
        <v>1670</v>
      </c>
      <c r="E512" t="s">
        <v>1671</v>
      </c>
      <c r="F512">
        <v>60</v>
      </c>
      <c r="G512" t="s">
        <v>3199</v>
      </c>
      <c r="H512" t="s">
        <v>735</v>
      </c>
      <c r="I512" s="10">
        <v>40242</v>
      </c>
      <c r="J512">
        <v>69</v>
      </c>
      <c r="K512" t="s">
        <v>1772</v>
      </c>
      <c r="L512">
        <f>COUNTBLANK(Portfolio43[[#This Row],[ID]:[Product]])</f>
        <v>0</v>
      </c>
    </row>
    <row r="513" spans="1:12" x14ac:dyDescent="0.3">
      <c r="A513">
        <v>512</v>
      </c>
      <c r="B513" t="s">
        <v>3200</v>
      </c>
      <c r="C513" t="s">
        <v>3201</v>
      </c>
      <c r="D513" t="s">
        <v>1670</v>
      </c>
      <c r="E513" t="s">
        <v>1671</v>
      </c>
      <c r="F513">
        <v>60</v>
      </c>
      <c r="G513" t="s">
        <v>3202</v>
      </c>
      <c r="H513" t="s">
        <v>765</v>
      </c>
      <c r="I513" s="10">
        <v>40117</v>
      </c>
      <c r="J513">
        <v>94</v>
      </c>
      <c r="K513" t="s">
        <v>1692</v>
      </c>
      <c r="L513">
        <f>COUNTBLANK(Portfolio43[[#This Row],[ID]:[Product]])</f>
        <v>0</v>
      </c>
    </row>
    <row r="514" spans="1:12" x14ac:dyDescent="0.3">
      <c r="A514">
        <v>513</v>
      </c>
      <c r="B514" t="s">
        <v>3203</v>
      </c>
      <c r="C514" t="s">
        <v>3204</v>
      </c>
      <c r="D514" t="s">
        <v>1683</v>
      </c>
      <c r="E514" t="s">
        <v>1671</v>
      </c>
      <c r="F514">
        <v>30</v>
      </c>
      <c r="G514" t="s">
        <v>3205</v>
      </c>
      <c r="H514" t="s">
        <v>591</v>
      </c>
      <c r="I514" s="10">
        <v>39736</v>
      </c>
      <c r="J514">
        <v>50</v>
      </c>
      <c r="K514" t="s">
        <v>1772</v>
      </c>
      <c r="L514">
        <f>COUNTBLANK(Portfolio43[[#This Row],[ID]:[Product]])</f>
        <v>0</v>
      </c>
    </row>
    <row r="515" spans="1:12" x14ac:dyDescent="0.3">
      <c r="A515">
        <v>514</v>
      </c>
      <c r="B515" t="s">
        <v>3206</v>
      </c>
      <c r="C515" t="s">
        <v>3207</v>
      </c>
      <c r="D515" t="s">
        <v>1670</v>
      </c>
      <c r="E515" t="s">
        <v>1671</v>
      </c>
      <c r="F515">
        <v>60</v>
      </c>
      <c r="G515" t="s">
        <v>3208</v>
      </c>
      <c r="H515" t="s">
        <v>552</v>
      </c>
      <c r="I515" s="10">
        <v>39883</v>
      </c>
      <c r="J515">
        <v>2</v>
      </c>
      <c r="K515" t="s">
        <v>1700</v>
      </c>
      <c r="L515">
        <f>COUNTBLANK(Portfolio43[[#This Row],[ID]:[Product]])</f>
        <v>0</v>
      </c>
    </row>
    <row r="516" spans="1:12" x14ac:dyDescent="0.3">
      <c r="A516">
        <v>515</v>
      </c>
      <c r="B516" t="s">
        <v>3209</v>
      </c>
      <c r="C516" t="s">
        <v>3210</v>
      </c>
      <c r="D516" t="s">
        <v>1670</v>
      </c>
      <c r="E516" t="s">
        <v>1671</v>
      </c>
      <c r="F516">
        <v>90</v>
      </c>
      <c r="G516" t="s">
        <v>2490</v>
      </c>
      <c r="H516" t="s">
        <v>144</v>
      </c>
      <c r="I516" s="10">
        <v>40454</v>
      </c>
      <c r="J516">
        <v>39</v>
      </c>
      <c r="K516" t="s">
        <v>1700</v>
      </c>
      <c r="L516">
        <f>COUNTBLANK(Portfolio43[[#This Row],[ID]:[Product]])</f>
        <v>0</v>
      </c>
    </row>
    <row r="517" spans="1:12" x14ac:dyDescent="0.3">
      <c r="A517">
        <v>516</v>
      </c>
      <c r="B517" t="s">
        <v>3211</v>
      </c>
      <c r="C517" t="s">
        <v>3212</v>
      </c>
      <c r="D517" t="s">
        <v>1683</v>
      </c>
      <c r="E517" t="s">
        <v>1671</v>
      </c>
      <c r="F517">
        <v>30</v>
      </c>
      <c r="G517" t="s">
        <v>3213</v>
      </c>
      <c r="H517" t="s">
        <v>394</v>
      </c>
      <c r="I517" s="10">
        <v>39854</v>
      </c>
      <c r="J517">
        <v>91</v>
      </c>
      <c r="K517" t="s">
        <v>1673</v>
      </c>
      <c r="L517">
        <f>COUNTBLANK(Portfolio43[[#This Row],[ID]:[Product]])</f>
        <v>0</v>
      </c>
    </row>
    <row r="518" spans="1:12" x14ac:dyDescent="0.3">
      <c r="A518">
        <v>517</v>
      </c>
      <c r="B518" t="s">
        <v>3214</v>
      </c>
      <c r="C518" t="s">
        <v>3215</v>
      </c>
      <c r="D518" t="s">
        <v>1683</v>
      </c>
      <c r="E518" t="s">
        <v>1671</v>
      </c>
      <c r="F518">
        <v>30</v>
      </c>
      <c r="G518" t="s">
        <v>3216</v>
      </c>
      <c r="H518" t="s">
        <v>287</v>
      </c>
      <c r="I518" s="10">
        <v>40449</v>
      </c>
      <c r="J518">
        <v>86</v>
      </c>
      <c r="K518" t="s">
        <v>851</v>
      </c>
      <c r="L518">
        <f>COUNTBLANK(Portfolio43[[#This Row],[ID]:[Product]])</f>
        <v>0</v>
      </c>
    </row>
    <row r="519" spans="1:12" x14ac:dyDescent="0.3">
      <c r="A519">
        <v>518</v>
      </c>
      <c r="B519" t="s">
        <v>3217</v>
      </c>
      <c r="C519" t="s">
        <v>3218</v>
      </c>
      <c r="D519" t="s">
        <v>1670</v>
      </c>
      <c r="E519" t="s">
        <v>1671</v>
      </c>
      <c r="F519">
        <v>30</v>
      </c>
      <c r="G519" t="s">
        <v>3219</v>
      </c>
      <c r="H519" t="s">
        <v>761</v>
      </c>
      <c r="I519" s="10">
        <v>39481</v>
      </c>
      <c r="J519">
        <v>84</v>
      </c>
      <c r="K519" t="s">
        <v>851</v>
      </c>
      <c r="L519">
        <f>COUNTBLANK(Portfolio43[[#This Row],[ID]:[Product]])</f>
        <v>0</v>
      </c>
    </row>
    <row r="520" spans="1:12" x14ac:dyDescent="0.3">
      <c r="A520">
        <v>519</v>
      </c>
      <c r="B520" t="s">
        <v>3220</v>
      </c>
      <c r="C520" t="s">
        <v>3221</v>
      </c>
      <c r="D520" t="s">
        <v>1670</v>
      </c>
      <c r="E520" t="s">
        <v>1829</v>
      </c>
      <c r="F520">
        <v>90</v>
      </c>
      <c r="G520" t="s">
        <v>3222</v>
      </c>
      <c r="H520" t="s">
        <v>1638</v>
      </c>
      <c r="I520" s="10">
        <v>39932</v>
      </c>
      <c r="J520">
        <v>55</v>
      </c>
      <c r="K520" t="s">
        <v>1692</v>
      </c>
      <c r="L520">
        <f>COUNTBLANK(Portfolio43[[#This Row],[ID]:[Product]])</f>
        <v>0</v>
      </c>
    </row>
    <row r="521" spans="1:12" x14ac:dyDescent="0.3">
      <c r="A521">
        <v>520</v>
      </c>
      <c r="B521" t="s">
        <v>3223</v>
      </c>
      <c r="C521" t="s">
        <v>3224</v>
      </c>
      <c r="D521" t="s">
        <v>1683</v>
      </c>
      <c r="E521" t="s">
        <v>1671</v>
      </c>
      <c r="F521">
        <v>60</v>
      </c>
      <c r="G521" t="s">
        <v>3225</v>
      </c>
      <c r="H521" t="s">
        <v>1605</v>
      </c>
      <c r="I521" s="10">
        <v>40497</v>
      </c>
      <c r="J521">
        <v>73</v>
      </c>
      <c r="K521" t="s">
        <v>851</v>
      </c>
      <c r="L521">
        <f>COUNTBLANK(Portfolio43[[#This Row],[ID]:[Product]])</f>
        <v>0</v>
      </c>
    </row>
    <row r="522" spans="1:12" x14ac:dyDescent="0.3">
      <c r="A522">
        <v>521</v>
      </c>
      <c r="B522" t="s">
        <v>3226</v>
      </c>
      <c r="C522" t="s">
        <v>3227</v>
      </c>
      <c r="D522" t="s">
        <v>1670</v>
      </c>
      <c r="E522" t="s">
        <v>1671</v>
      </c>
      <c r="F522">
        <v>60</v>
      </c>
      <c r="G522" t="s">
        <v>3228</v>
      </c>
      <c r="H522" t="s">
        <v>1652</v>
      </c>
      <c r="I522" s="10">
        <v>39673</v>
      </c>
      <c r="J522">
        <v>51</v>
      </c>
      <c r="K522" t="s">
        <v>851</v>
      </c>
      <c r="L522">
        <f>COUNTBLANK(Portfolio43[[#This Row],[ID]:[Product]])</f>
        <v>0</v>
      </c>
    </row>
    <row r="523" spans="1:12" x14ac:dyDescent="0.3">
      <c r="A523">
        <v>522</v>
      </c>
      <c r="B523" t="s">
        <v>3229</v>
      </c>
      <c r="C523" t="s">
        <v>3230</v>
      </c>
      <c r="D523" t="s">
        <v>1670</v>
      </c>
      <c r="E523" t="s">
        <v>1671</v>
      </c>
      <c r="F523">
        <v>90</v>
      </c>
      <c r="G523" t="s">
        <v>3231</v>
      </c>
      <c r="H523" t="s">
        <v>450</v>
      </c>
      <c r="I523" s="10">
        <v>39984</v>
      </c>
      <c r="J523">
        <v>27</v>
      </c>
      <c r="K523" t="s">
        <v>1673</v>
      </c>
      <c r="L523">
        <f>COUNTBLANK(Portfolio43[[#This Row],[ID]:[Product]])</f>
        <v>0</v>
      </c>
    </row>
    <row r="524" spans="1:12" x14ac:dyDescent="0.3">
      <c r="A524">
        <v>523</v>
      </c>
      <c r="B524" t="s">
        <v>3232</v>
      </c>
      <c r="C524" t="s">
        <v>3233</v>
      </c>
      <c r="D524" t="s">
        <v>1683</v>
      </c>
      <c r="E524" t="s">
        <v>1671</v>
      </c>
      <c r="F524">
        <v>90</v>
      </c>
      <c r="G524" t="s">
        <v>3234</v>
      </c>
      <c r="H524" t="s">
        <v>1606</v>
      </c>
      <c r="I524" s="10">
        <v>39686</v>
      </c>
      <c r="J524">
        <v>90</v>
      </c>
      <c r="K524" t="s">
        <v>1677</v>
      </c>
      <c r="L524">
        <f>COUNTBLANK(Portfolio43[[#This Row],[ID]:[Product]])</f>
        <v>0</v>
      </c>
    </row>
    <row r="525" spans="1:12" x14ac:dyDescent="0.3">
      <c r="A525">
        <v>524</v>
      </c>
      <c r="B525" t="s">
        <v>3235</v>
      </c>
      <c r="C525" t="s">
        <v>2285</v>
      </c>
      <c r="D525" t="s">
        <v>1733</v>
      </c>
      <c r="E525" t="s">
        <v>1671</v>
      </c>
      <c r="F525">
        <v>60</v>
      </c>
      <c r="G525" t="s">
        <v>3236</v>
      </c>
      <c r="H525" t="s">
        <v>453</v>
      </c>
      <c r="I525" s="10">
        <v>40148</v>
      </c>
      <c r="J525">
        <v>10</v>
      </c>
      <c r="K525" t="s">
        <v>1696</v>
      </c>
      <c r="L525">
        <f>COUNTBLANK(Portfolio43[[#This Row],[ID]:[Product]])</f>
        <v>0</v>
      </c>
    </row>
    <row r="526" spans="1:12" x14ac:dyDescent="0.3">
      <c r="A526">
        <v>525</v>
      </c>
      <c r="B526" t="s">
        <v>3237</v>
      </c>
      <c r="C526" t="s">
        <v>3238</v>
      </c>
      <c r="D526" t="s">
        <v>1733</v>
      </c>
      <c r="E526" t="s">
        <v>1671</v>
      </c>
      <c r="F526">
        <v>60</v>
      </c>
      <c r="G526" t="s">
        <v>3239</v>
      </c>
      <c r="H526" t="s">
        <v>580</v>
      </c>
      <c r="I526" s="10">
        <v>40375</v>
      </c>
      <c r="J526">
        <v>81</v>
      </c>
      <c r="K526" t="s">
        <v>1692</v>
      </c>
      <c r="L526">
        <f>COUNTBLANK(Portfolio43[[#This Row],[ID]:[Product]])</f>
        <v>0</v>
      </c>
    </row>
    <row r="527" spans="1:12" x14ac:dyDescent="0.3">
      <c r="A527">
        <v>526</v>
      </c>
      <c r="B527" t="s">
        <v>1668</v>
      </c>
      <c r="C527" t="s">
        <v>3240</v>
      </c>
      <c r="D527" t="s">
        <v>1670</v>
      </c>
      <c r="E527" t="s">
        <v>1671</v>
      </c>
      <c r="F527">
        <v>30</v>
      </c>
      <c r="G527" t="s">
        <v>3241</v>
      </c>
      <c r="H527" t="s">
        <v>3242</v>
      </c>
      <c r="I527" s="10">
        <v>39741</v>
      </c>
      <c r="J527">
        <v>32</v>
      </c>
      <c r="K527" t="s">
        <v>1692</v>
      </c>
      <c r="L527">
        <f>COUNTBLANK(Portfolio43[[#This Row],[ID]:[Product]])</f>
        <v>0</v>
      </c>
    </row>
    <row r="528" spans="1:12" x14ac:dyDescent="0.3">
      <c r="A528">
        <v>527</v>
      </c>
      <c r="B528" t="s">
        <v>3243</v>
      </c>
      <c r="C528" t="s">
        <v>1993</v>
      </c>
      <c r="D528" t="s">
        <v>1683</v>
      </c>
      <c r="E528" t="s">
        <v>1671</v>
      </c>
      <c r="F528">
        <v>90</v>
      </c>
      <c r="G528" t="s">
        <v>3244</v>
      </c>
      <c r="H528" t="s">
        <v>3245</v>
      </c>
      <c r="I528" s="10">
        <v>39574</v>
      </c>
      <c r="J528">
        <v>35</v>
      </c>
      <c r="K528" t="s">
        <v>851</v>
      </c>
      <c r="L528">
        <f>COUNTBLANK(Portfolio43[[#This Row],[ID]:[Product]])</f>
        <v>0</v>
      </c>
    </row>
    <row r="529" spans="1:12" x14ac:dyDescent="0.3">
      <c r="A529">
        <v>528</v>
      </c>
      <c r="B529" t="s">
        <v>3246</v>
      </c>
      <c r="C529" t="s">
        <v>3247</v>
      </c>
      <c r="D529" t="s">
        <v>1683</v>
      </c>
      <c r="E529" t="s">
        <v>1671</v>
      </c>
      <c r="F529">
        <v>60</v>
      </c>
      <c r="G529" t="s">
        <v>3248</v>
      </c>
      <c r="H529" t="s">
        <v>686</v>
      </c>
      <c r="I529" s="10">
        <v>40006</v>
      </c>
      <c r="J529">
        <v>23</v>
      </c>
      <c r="K529" t="s">
        <v>1700</v>
      </c>
      <c r="L529">
        <f>COUNTBLANK(Portfolio43[[#This Row],[ID]:[Product]])</f>
        <v>0</v>
      </c>
    </row>
    <row r="530" spans="1:12" x14ac:dyDescent="0.3">
      <c r="A530">
        <v>529</v>
      </c>
      <c r="B530" t="s">
        <v>3249</v>
      </c>
      <c r="C530" t="s">
        <v>2514</v>
      </c>
      <c r="D530" t="s">
        <v>1683</v>
      </c>
      <c r="E530" t="s">
        <v>1671</v>
      </c>
      <c r="F530">
        <v>60</v>
      </c>
      <c r="G530" t="s">
        <v>3250</v>
      </c>
      <c r="H530" t="s">
        <v>1630</v>
      </c>
      <c r="I530" s="10">
        <v>39719</v>
      </c>
      <c r="J530">
        <v>4</v>
      </c>
      <c r="K530" t="s">
        <v>1772</v>
      </c>
      <c r="L530">
        <f>COUNTBLANK(Portfolio43[[#This Row],[ID]:[Product]])</f>
        <v>0</v>
      </c>
    </row>
    <row r="531" spans="1:12" x14ac:dyDescent="0.3">
      <c r="A531">
        <v>530</v>
      </c>
      <c r="B531" t="s">
        <v>3251</v>
      </c>
      <c r="C531" t="s">
        <v>2044</v>
      </c>
      <c r="D531" t="s">
        <v>1670</v>
      </c>
      <c r="E531" t="s">
        <v>1671</v>
      </c>
      <c r="F531">
        <v>30</v>
      </c>
      <c r="G531" t="s">
        <v>3252</v>
      </c>
      <c r="H531" t="s">
        <v>647</v>
      </c>
      <c r="I531" s="10">
        <v>39928</v>
      </c>
      <c r="J531">
        <v>27</v>
      </c>
      <c r="K531" t="s">
        <v>1696</v>
      </c>
      <c r="L531">
        <f>COUNTBLANK(Portfolio43[[#This Row],[ID]:[Product]])</f>
        <v>0</v>
      </c>
    </row>
    <row r="532" spans="1:12" x14ac:dyDescent="0.3">
      <c r="A532">
        <v>531</v>
      </c>
      <c r="B532" t="s">
        <v>2252</v>
      </c>
      <c r="C532" t="s">
        <v>3253</v>
      </c>
      <c r="D532" t="s">
        <v>1670</v>
      </c>
      <c r="E532" t="s">
        <v>1671</v>
      </c>
      <c r="F532">
        <v>30</v>
      </c>
      <c r="G532" t="s">
        <v>3254</v>
      </c>
      <c r="H532" t="s">
        <v>697</v>
      </c>
      <c r="I532" s="10">
        <v>39955</v>
      </c>
      <c r="J532">
        <v>40</v>
      </c>
      <c r="K532" t="s">
        <v>1700</v>
      </c>
      <c r="L532">
        <f>COUNTBLANK(Portfolio43[[#This Row],[ID]:[Product]])</f>
        <v>0</v>
      </c>
    </row>
    <row r="533" spans="1:12" x14ac:dyDescent="0.3">
      <c r="A533">
        <v>532</v>
      </c>
      <c r="B533" t="s">
        <v>3255</v>
      </c>
      <c r="C533" t="s">
        <v>3256</v>
      </c>
      <c r="D533" t="s">
        <v>1670</v>
      </c>
      <c r="E533" t="s">
        <v>1671</v>
      </c>
      <c r="F533">
        <v>90</v>
      </c>
      <c r="G533" t="s">
        <v>2701</v>
      </c>
      <c r="H533" t="s">
        <v>544</v>
      </c>
      <c r="I533" s="10">
        <v>40536</v>
      </c>
      <c r="J533">
        <v>34</v>
      </c>
      <c r="K533" t="s">
        <v>1007</v>
      </c>
      <c r="L533">
        <f>COUNTBLANK(Portfolio43[[#This Row],[ID]:[Product]])</f>
        <v>0</v>
      </c>
    </row>
    <row r="534" spans="1:12" x14ac:dyDescent="0.3">
      <c r="A534">
        <v>533</v>
      </c>
      <c r="B534" t="s">
        <v>3257</v>
      </c>
      <c r="C534" t="s">
        <v>3258</v>
      </c>
      <c r="D534" t="s">
        <v>1670</v>
      </c>
      <c r="E534" t="s">
        <v>1671</v>
      </c>
      <c r="F534">
        <v>30</v>
      </c>
      <c r="G534" t="s">
        <v>3259</v>
      </c>
      <c r="H534" t="s">
        <v>1156</v>
      </c>
      <c r="I534" s="10">
        <v>39474</v>
      </c>
      <c r="J534">
        <v>83</v>
      </c>
      <c r="K534" t="s">
        <v>1696</v>
      </c>
      <c r="L534">
        <f>COUNTBLANK(Portfolio43[[#This Row],[ID]:[Product]])</f>
        <v>0</v>
      </c>
    </row>
    <row r="535" spans="1:12" x14ac:dyDescent="0.3">
      <c r="A535">
        <v>534</v>
      </c>
      <c r="B535" t="s">
        <v>3260</v>
      </c>
      <c r="C535" t="s">
        <v>3261</v>
      </c>
      <c r="D535" t="s">
        <v>1683</v>
      </c>
      <c r="E535" t="s">
        <v>1671</v>
      </c>
      <c r="F535">
        <v>60</v>
      </c>
      <c r="G535" t="s">
        <v>3262</v>
      </c>
      <c r="H535" t="s">
        <v>268</v>
      </c>
      <c r="I535" s="10">
        <v>39612</v>
      </c>
      <c r="J535">
        <v>18</v>
      </c>
      <c r="K535" t="s">
        <v>1692</v>
      </c>
      <c r="L535">
        <f>COUNTBLANK(Portfolio43[[#This Row],[ID]:[Product]])</f>
        <v>0</v>
      </c>
    </row>
    <row r="536" spans="1:12" x14ac:dyDescent="0.3">
      <c r="A536">
        <v>535</v>
      </c>
      <c r="B536" t="s">
        <v>3263</v>
      </c>
      <c r="C536" t="s">
        <v>3264</v>
      </c>
      <c r="D536" t="s">
        <v>1683</v>
      </c>
      <c r="E536" t="s">
        <v>1671</v>
      </c>
      <c r="F536">
        <v>60</v>
      </c>
      <c r="G536" t="s">
        <v>3265</v>
      </c>
      <c r="H536" t="s">
        <v>1616</v>
      </c>
      <c r="I536" s="10">
        <v>40037</v>
      </c>
      <c r="J536">
        <v>72</v>
      </c>
      <c r="K536" t="s">
        <v>851</v>
      </c>
      <c r="L536">
        <f>COUNTBLANK(Portfolio43[[#This Row],[ID]:[Product]])</f>
        <v>0</v>
      </c>
    </row>
    <row r="537" spans="1:12" x14ac:dyDescent="0.3">
      <c r="A537">
        <v>536</v>
      </c>
      <c r="B537" t="s">
        <v>3266</v>
      </c>
      <c r="C537" t="s">
        <v>3267</v>
      </c>
      <c r="D537" t="s">
        <v>1719</v>
      </c>
      <c r="E537" t="s">
        <v>1671</v>
      </c>
      <c r="F537">
        <v>30</v>
      </c>
      <c r="G537" t="s">
        <v>3268</v>
      </c>
      <c r="H537" t="s">
        <v>2035</v>
      </c>
      <c r="I537" s="10">
        <v>39821</v>
      </c>
      <c r="J537">
        <v>19</v>
      </c>
      <c r="K537" t="s">
        <v>1692</v>
      </c>
      <c r="L537">
        <f>COUNTBLANK(Portfolio43[[#This Row],[ID]:[Product]])</f>
        <v>0</v>
      </c>
    </row>
    <row r="538" spans="1:12" x14ac:dyDescent="0.3">
      <c r="A538">
        <v>537</v>
      </c>
      <c r="B538" t="s">
        <v>3269</v>
      </c>
      <c r="C538" t="s">
        <v>3270</v>
      </c>
      <c r="D538" t="s">
        <v>1670</v>
      </c>
      <c r="E538" t="s">
        <v>1671</v>
      </c>
      <c r="F538">
        <v>30</v>
      </c>
      <c r="G538" t="s">
        <v>3271</v>
      </c>
      <c r="H538" t="s">
        <v>167</v>
      </c>
      <c r="I538" s="10">
        <v>39990</v>
      </c>
      <c r="J538">
        <v>76</v>
      </c>
      <c r="K538" t="s">
        <v>1692</v>
      </c>
      <c r="L538">
        <f>COUNTBLANK(Portfolio43[[#This Row],[ID]:[Product]])</f>
        <v>0</v>
      </c>
    </row>
    <row r="539" spans="1:12" x14ac:dyDescent="0.3">
      <c r="A539">
        <v>538</v>
      </c>
      <c r="B539" t="s">
        <v>3272</v>
      </c>
      <c r="C539" t="s">
        <v>3273</v>
      </c>
      <c r="D539" t="s">
        <v>1670</v>
      </c>
      <c r="E539" t="s">
        <v>1671</v>
      </c>
      <c r="F539">
        <v>30</v>
      </c>
      <c r="G539" t="s">
        <v>3274</v>
      </c>
      <c r="H539" t="s">
        <v>602</v>
      </c>
      <c r="I539" s="10">
        <v>39591</v>
      </c>
      <c r="J539">
        <v>36</v>
      </c>
      <c r="K539" t="s">
        <v>1772</v>
      </c>
      <c r="L539">
        <f>COUNTBLANK(Portfolio43[[#This Row],[ID]:[Product]])</f>
        <v>0</v>
      </c>
    </row>
    <row r="540" spans="1:12" x14ac:dyDescent="0.3">
      <c r="A540">
        <v>539</v>
      </c>
      <c r="B540" t="s">
        <v>3275</v>
      </c>
      <c r="C540" t="s">
        <v>3276</v>
      </c>
      <c r="D540" t="s">
        <v>1670</v>
      </c>
      <c r="E540" t="s">
        <v>1671</v>
      </c>
      <c r="F540">
        <v>90</v>
      </c>
      <c r="G540" t="s">
        <v>3277</v>
      </c>
      <c r="H540" t="s">
        <v>802</v>
      </c>
      <c r="I540" s="10">
        <v>39527</v>
      </c>
      <c r="J540">
        <v>61</v>
      </c>
      <c r="K540" t="s">
        <v>1677</v>
      </c>
      <c r="L540">
        <f>COUNTBLANK(Portfolio43[[#This Row],[ID]:[Product]])</f>
        <v>0</v>
      </c>
    </row>
    <row r="541" spans="1:12" x14ac:dyDescent="0.3">
      <c r="A541">
        <v>540</v>
      </c>
      <c r="B541" t="s">
        <v>3278</v>
      </c>
      <c r="C541" t="s">
        <v>3279</v>
      </c>
      <c r="D541" t="s">
        <v>1683</v>
      </c>
      <c r="E541" t="s">
        <v>1671</v>
      </c>
      <c r="F541">
        <v>60</v>
      </c>
      <c r="G541" t="s">
        <v>3280</v>
      </c>
      <c r="H541" t="s">
        <v>7</v>
      </c>
      <c r="I541" s="10">
        <v>39593</v>
      </c>
      <c r="J541">
        <v>53</v>
      </c>
      <c r="K541" t="s">
        <v>1696</v>
      </c>
      <c r="L541">
        <f>COUNTBLANK(Portfolio43[[#This Row],[ID]:[Product]])</f>
        <v>0</v>
      </c>
    </row>
    <row r="542" spans="1:12" x14ac:dyDescent="0.3">
      <c r="A542">
        <v>541</v>
      </c>
      <c r="B542" t="s">
        <v>3281</v>
      </c>
      <c r="C542" t="s">
        <v>3282</v>
      </c>
      <c r="D542" t="s">
        <v>1683</v>
      </c>
      <c r="E542" t="s">
        <v>1671</v>
      </c>
      <c r="F542">
        <v>90</v>
      </c>
      <c r="G542" t="s">
        <v>3283</v>
      </c>
      <c r="H542" t="s">
        <v>705</v>
      </c>
      <c r="I542" s="10">
        <v>39644</v>
      </c>
      <c r="J542">
        <v>74</v>
      </c>
      <c r="K542" t="s">
        <v>1677</v>
      </c>
      <c r="L542">
        <f>COUNTBLANK(Portfolio43[[#This Row],[ID]:[Product]])</f>
        <v>0</v>
      </c>
    </row>
    <row r="543" spans="1:12" x14ac:dyDescent="0.3">
      <c r="A543">
        <v>542</v>
      </c>
      <c r="B543" t="s">
        <v>3284</v>
      </c>
      <c r="C543" t="s">
        <v>3285</v>
      </c>
      <c r="D543" t="s">
        <v>1670</v>
      </c>
      <c r="E543" t="s">
        <v>1671</v>
      </c>
      <c r="F543">
        <v>30</v>
      </c>
      <c r="G543" t="s">
        <v>3286</v>
      </c>
      <c r="H543" t="s">
        <v>436</v>
      </c>
      <c r="I543" s="10">
        <v>39652</v>
      </c>
      <c r="J543">
        <v>88</v>
      </c>
      <c r="K543" t="s">
        <v>1677</v>
      </c>
      <c r="L543">
        <f>COUNTBLANK(Portfolio43[[#This Row],[ID]:[Product]])</f>
        <v>0</v>
      </c>
    </row>
    <row r="544" spans="1:12" x14ac:dyDescent="0.3">
      <c r="A544">
        <v>543</v>
      </c>
      <c r="B544" t="s">
        <v>3287</v>
      </c>
      <c r="C544" t="s">
        <v>3288</v>
      </c>
      <c r="D544" t="s">
        <v>1670</v>
      </c>
      <c r="E544" t="s">
        <v>1671</v>
      </c>
      <c r="F544">
        <v>60</v>
      </c>
      <c r="G544" t="s">
        <v>3289</v>
      </c>
      <c r="H544" t="s">
        <v>1013</v>
      </c>
      <c r="I544" s="10">
        <v>40271</v>
      </c>
      <c r="J544">
        <v>53</v>
      </c>
      <c r="K544" t="s">
        <v>1696</v>
      </c>
      <c r="L544">
        <f>COUNTBLANK(Portfolio43[[#This Row],[ID]:[Product]])</f>
        <v>0</v>
      </c>
    </row>
    <row r="545" spans="1:12" x14ac:dyDescent="0.3">
      <c r="A545">
        <v>544</v>
      </c>
      <c r="B545" t="s">
        <v>3290</v>
      </c>
      <c r="C545" t="s">
        <v>3291</v>
      </c>
      <c r="D545" t="s">
        <v>1683</v>
      </c>
      <c r="E545" t="s">
        <v>1671</v>
      </c>
      <c r="F545">
        <v>60</v>
      </c>
      <c r="G545" t="s">
        <v>3292</v>
      </c>
      <c r="H545" t="s">
        <v>1455</v>
      </c>
      <c r="I545" s="10">
        <v>40298</v>
      </c>
      <c r="J545">
        <v>65</v>
      </c>
      <c r="K545" t="s">
        <v>1696</v>
      </c>
      <c r="L545">
        <f>COUNTBLANK(Portfolio43[[#This Row],[ID]:[Product]])</f>
        <v>0</v>
      </c>
    </row>
    <row r="546" spans="1:12" x14ac:dyDescent="0.3">
      <c r="A546">
        <v>545</v>
      </c>
      <c r="B546" t="s">
        <v>2747</v>
      </c>
      <c r="C546" t="s">
        <v>2805</v>
      </c>
      <c r="D546" t="s">
        <v>1946</v>
      </c>
      <c r="E546" t="s">
        <v>1671</v>
      </c>
      <c r="F546">
        <v>30</v>
      </c>
      <c r="G546" t="s">
        <v>3293</v>
      </c>
      <c r="H546" t="s">
        <v>790</v>
      </c>
      <c r="I546" s="10">
        <v>39778</v>
      </c>
      <c r="J546">
        <v>61</v>
      </c>
      <c r="K546" t="s">
        <v>1772</v>
      </c>
      <c r="L546">
        <f>COUNTBLANK(Portfolio43[[#This Row],[ID]:[Product]])</f>
        <v>0</v>
      </c>
    </row>
    <row r="547" spans="1:12" x14ac:dyDescent="0.3">
      <c r="A547">
        <v>546</v>
      </c>
      <c r="B547" t="s">
        <v>3294</v>
      </c>
      <c r="C547" t="s">
        <v>3295</v>
      </c>
      <c r="D547" t="s">
        <v>1946</v>
      </c>
      <c r="E547" t="s">
        <v>1671</v>
      </c>
      <c r="F547">
        <v>90</v>
      </c>
      <c r="G547" t="s">
        <v>3187</v>
      </c>
      <c r="H547" t="s">
        <v>28</v>
      </c>
      <c r="I547" s="10">
        <v>40218</v>
      </c>
      <c r="J547">
        <v>11</v>
      </c>
      <c r="K547" t="s">
        <v>1707</v>
      </c>
      <c r="L547">
        <f>COUNTBLANK(Portfolio43[[#This Row],[ID]:[Product]])</f>
        <v>0</v>
      </c>
    </row>
    <row r="548" spans="1:12" x14ac:dyDescent="0.3">
      <c r="A548">
        <v>547</v>
      </c>
      <c r="B548" t="s">
        <v>3296</v>
      </c>
      <c r="C548" t="s">
        <v>3297</v>
      </c>
      <c r="D548" t="s">
        <v>1683</v>
      </c>
      <c r="E548" t="s">
        <v>1671</v>
      </c>
      <c r="F548">
        <v>90</v>
      </c>
      <c r="G548" t="s">
        <v>3298</v>
      </c>
      <c r="H548" t="s">
        <v>762</v>
      </c>
      <c r="I548" s="10">
        <v>40230</v>
      </c>
      <c r="J548">
        <v>54</v>
      </c>
      <c r="K548" t="s">
        <v>851</v>
      </c>
      <c r="L548">
        <f>COUNTBLANK(Portfolio43[[#This Row],[ID]:[Product]])</f>
        <v>0</v>
      </c>
    </row>
    <row r="549" spans="1:12" x14ac:dyDescent="0.3">
      <c r="A549">
        <v>548</v>
      </c>
      <c r="B549" t="s">
        <v>3299</v>
      </c>
      <c r="C549" t="s">
        <v>3300</v>
      </c>
      <c r="D549" t="s">
        <v>1733</v>
      </c>
      <c r="E549" t="s">
        <v>1671</v>
      </c>
      <c r="F549">
        <v>60</v>
      </c>
      <c r="G549" t="s">
        <v>3301</v>
      </c>
      <c r="H549" t="s">
        <v>2096</v>
      </c>
      <c r="I549" s="10">
        <v>39456</v>
      </c>
      <c r="J549">
        <v>83</v>
      </c>
      <c r="K549" t="s">
        <v>1772</v>
      </c>
      <c r="L549">
        <f>COUNTBLANK(Portfolio43[[#This Row],[ID]:[Product]])</f>
        <v>0</v>
      </c>
    </row>
    <row r="550" spans="1:12" x14ac:dyDescent="0.3">
      <c r="A550">
        <v>549</v>
      </c>
      <c r="B550" t="s">
        <v>3302</v>
      </c>
      <c r="C550" t="s">
        <v>3303</v>
      </c>
      <c r="D550" t="s">
        <v>1683</v>
      </c>
      <c r="E550" t="s">
        <v>1671</v>
      </c>
      <c r="F550">
        <v>30</v>
      </c>
      <c r="G550" t="s">
        <v>3304</v>
      </c>
      <c r="H550" t="s">
        <v>351</v>
      </c>
      <c r="I550" s="10">
        <v>39766</v>
      </c>
      <c r="J550">
        <v>59</v>
      </c>
      <c r="K550" t="s">
        <v>1696</v>
      </c>
      <c r="L550">
        <f>COUNTBLANK(Portfolio43[[#This Row],[ID]:[Product]])</f>
        <v>0</v>
      </c>
    </row>
    <row r="551" spans="1:12" x14ac:dyDescent="0.3">
      <c r="A551">
        <v>550</v>
      </c>
      <c r="B551" t="s">
        <v>3305</v>
      </c>
      <c r="C551" t="s">
        <v>2996</v>
      </c>
      <c r="D551" t="s">
        <v>1670</v>
      </c>
      <c r="E551" t="s">
        <v>1671</v>
      </c>
      <c r="F551">
        <v>30</v>
      </c>
      <c r="G551" t="s">
        <v>3306</v>
      </c>
      <c r="H551" t="s">
        <v>2180</v>
      </c>
      <c r="I551" s="10">
        <v>39602</v>
      </c>
      <c r="J551">
        <v>15</v>
      </c>
      <c r="K551" t="s">
        <v>1700</v>
      </c>
      <c r="L551">
        <f>COUNTBLANK(Portfolio43[[#This Row],[ID]:[Product]])</f>
        <v>0</v>
      </c>
    </row>
    <row r="552" spans="1:12" x14ac:dyDescent="0.3">
      <c r="A552">
        <v>551</v>
      </c>
      <c r="B552" t="s">
        <v>3307</v>
      </c>
      <c r="C552" t="s">
        <v>3308</v>
      </c>
      <c r="D552" t="s">
        <v>1683</v>
      </c>
      <c r="E552" t="s">
        <v>1671</v>
      </c>
      <c r="F552">
        <v>30</v>
      </c>
      <c r="G552" t="s">
        <v>3309</v>
      </c>
      <c r="H552" t="s">
        <v>1637</v>
      </c>
      <c r="I552" s="10">
        <v>39503</v>
      </c>
      <c r="J552">
        <v>89</v>
      </c>
      <c r="K552" t="s">
        <v>1721</v>
      </c>
      <c r="L552">
        <f>COUNTBLANK(Portfolio43[[#This Row],[ID]:[Product]])</f>
        <v>0</v>
      </c>
    </row>
    <row r="553" spans="1:12" x14ac:dyDescent="0.3">
      <c r="A553">
        <v>552</v>
      </c>
      <c r="B553" t="s">
        <v>3310</v>
      </c>
      <c r="C553" t="s">
        <v>3311</v>
      </c>
      <c r="D553" t="s">
        <v>1670</v>
      </c>
      <c r="E553" t="s">
        <v>1671</v>
      </c>
      <c r="F553">
        <v>60</v>
      </c>
      <c r="G553" t="s">
        <v>3312</v>
      </c>
      <c r="H553" t="s">
        <v>1467</v>
      </c>
      <c r="I553" s="10">
        <v>39875</v>
      </c>
      <c r="J553">
        <v>88</v>
      </c>
      <c r="K553" t="s">
        <v>1696</v>
      </c>
      <c r="L553">
        <f>COUNTBLANK(Portfolio43[[#This Row],[ID]:[Product]])</f>
        <v>0</v>
      </c>
    </row>
    <row r="554" spans="1:12" x14ac:dyDescent="0.3">
      <c r="A554">
        <v>553</v>
      </c>
      <c r="B554" t="s">
        <v>3313</v>
      </c>
      <c r="C554" t="s">
        <v>3314</v>
      </c>
      <c r="D554" t="s">
        <v>1683</v>
      </c>
      <c r="E554" t="s">
        <v>1671</v>
      </c>
      <c r="F554">
        <v>90</v>
      </c>
      <c r="G554" t="s">
        <v>3315</v>
      </c>
      <c r="H554" t="s">
        <v>696</v>
      </c>
      <c r="I554" s="10">
        <v>39749</v>
      </c>
      <c r="J554">
        <v>78</v>
      </c>
      <c r="K554" t="s">
        <v>1673</v>
      </c>
      <c r="L554">
        <f>COUNTBLANK(Portfolio43[[#This Row],[ID]:[Product]])</f>
        <v>0</v>
      </c>
    </row>
    <row r="555" spans="1:12" x14ac:dyDescent="0.3">
      <c r="A555">
        <v>554</v>
      </c>
      <c r="B555" t="s">
        <v>3316</v>
      </c>
      <c r="C555" t="s">
        <v>3317</v>
      </c>
      <c r="D555" t="s">
        <v>1670</v>
      </c>
      <c r="E555" t="s">
        <v>3318</v>
      </c>
      <c r="F555">
        <v>90</v>
      </c>
      <c r="G555" t="s">
        <v>3319</v>
      </c>
      <c r="H555" t="s">
        <v>328</v>
      </c>
      <c r="I555" s="10">
        <v>40042</v>
      </c>
      <c r="J555">
        <v>38</v>
      </c>
      <c r="K555" t="s">
        <v>1673</v>
      </c>
      <c r="L555">
        <f>COUNTBLANK(Portfolio43[[#This Row],[ID]:[Product]])</f>
        <v>0</v>
      </c>
    </row>
    <row r="556" spans="1:12" x14ac:dyDescent="0.3">
      <c r="A556">
        <v>555</v>
      </c>
      <c r="B556" t="s">
        <v>3320</v>
      </c>
      <c r="C556" t="s">
        <v>3321</v>
      </c>
      <c r="D556" t="s">
        <v>1670</v>
      </c>
      <c r="E556" t="s">
        <v>1671</v>
      </c>
      <c r="F556">
        <v>60</v>
      </c>
      <c r="G556" t="s">
        <v>3322</v>
      </c>
      <c r="H556" t="s">
        <v>185</v>
      </c>
      <c r="I556" s="10">
        <v>39782</v>
      </c>
      <c r="J556">
        <v>44</v>
      </c>
      <c r="K556" t="s">
        <v>1677</v>
      </c>
      <c r="L556">
        <f>COUNTBLANK(Portfolio43[[#This Row],[ID]:[Product]])</f>
        <v>0</v>
      </c>
    </row>
    <row r="557" spans="1:12" x14ac:dyDescent="0.3">
      <c r="A557">
        <v>556</v>
      </c>
      <c r="B557" t="s">
        <v>3323</v>
      </c>
      <c r="C557" t="s">
        <v>3324</v>
      </c>
      <c r="D557" t="s">
        <v>1670</v>
      </c>
      <c r="E557" t="s">
        <v>1671</v>
      </c>
      <c r="F557">
        <v>60</v>
      </c>
      <c r="G557" t="s">
        <v>3325</v>
      </c>
      <c r="H557" t="s">
        <v>699</v>
      </c>
      <c r="I557" s="10">
        <v>40342</v>
      </c>
      <c r="J557">
        <v>64</v>
      </c>
      <c r="K557" t="s">
        <v>1677</v>
      </c>
      <c r="L557">
        <f>COUNTBLANK(Portfolio43[[#This Row],[ID]:[Product]])</f>
        <v>0</v>
      </c>
    </row>
    <row r="558" spans="1:12" x14ac:dyDescent="0.3">
      <c r="A558">
        <v>557</v>
      </c>
      <c r="B558" t="s">
        <v>3326</v>
      </c>
      <c r="C558" t="s">
        <v>3327</v>
      </c>
      <c r="D558" t="s">
        <v>1670</v>
      </c>
      <c r="E558" t="s">
        <v>1671</v>
      </c>
      <c r="F558">
        <v>90</v>
      </c>
      <c r="G558" t="s">
        <v>3328</v>
      </c>
      <c r="H558" t="s">
        <v>3329</v>
      </c>
      <c r="I558" s="10">
        <v>40093</v>
      </c>
      <c r="J558">
        <v>69</v>
      </c>
      <c r="K558" t="s">
        <v>851</v>
      </c>
      <c r="L558">
        <f>COUNTBLANK(Portfolio43[[#This Row],[ID]:[Product]])</f>
        <v>0</v>
      </c>
    </row>
    <row r="559" spans="1:12" x14ac:dyDescent="0.3">
      <c r="A559">
        <v>558</v>
      </c>
      <c r="B559" t="s">
        <v>3330</v>
      </c>
      <c r="C559" t="s">
        <v>3331</v>
      </c>
      <c r="D559" t="s">
        <v>1670</v>
      </c>
      <c r="E559" t="s">
        <v>1671</v>
      </c>
      <c r="F559">
        <v>90</v>
      </c>
      <c r="G559" t="s">
        <v>3332</v>
      </c>
      <c r="H559" t="s">
        <v>83</v>
      </c>
      <c r="I559" s="10">
        <v>39475</v>
      </c>
      <c r="J559">
        <v>93</v>
      </c>
      <c r="K559" t="s">
        <v>1721</v>
      </c>
      <c r="L559">
        <f>COUNTBLANK(Portfolio43[[#This Row],[ID]:[Product]])</f>
        <v>0</v>
      </c>
    </row>
    <row r="560" spans="1:12" x14ac:dyDescent="0.3">
      <c r="A560">
        <v>559</v>
      </c>
      <c r="B560" t="s">
        <v>3333</v>
      </c>
      <c r="C560" t="s">
        <v>2760</v>
      </c>
      <c r="D560" t="s">
        <v>1683</v>
      </c>
      <c r="E560" t="s">
        <v>1671</v>
      </c>
      <c r="F560">
        <v>30</v>
      </c>
      <c r="G560" t="s">
        <v>3334</v>
      </c>
      <c r="H560" t="s">
        <v>454</v>
      </c>
      <c r="I560" s="10">
        <v>40518</v>
      </c>
      <c r="J560">
        <v>19</v>
      </c>
      <c r="K560" t="s">
        <v>1677</v>
      </c>
      <c r="L560">
        <f>COUNTBLANK(Portfolio43[[#This Row],[ID]:[Product]])</f>
        <v>0</v>
      </c>
    </row>
    <row r="561" spans="1:12" x14ac:dyDescent="0.3">
      <c r="A561">
        <v>560</v>
      </c>
      <c r="B561" t="s">
        <v>3335</v>
      </c>
      <c r="C561" t="s">
        <v>3336</v>
      </c>
      <c r="D561" t="s">
        <v>1733</v>
      </c>
      <c r="E561" t="s">
        <v>1671</v>
      </c>
      <c r="F561">
        <v>60</v>
      </c>
      <c r="G561" t="s">
        <v>3337</v>
      </c>
      <c r="H561" t="s">
        <v>288</v>
      </c>
      <c r="I561" s="10">
        <v>39453</v>
      </c>
      <c r="J561">
        <v>43</v>
      </c>
      <c r="K561" t="s">
        <v>1721</v>
      </c>
      <c r="L561">
        <f>COUNTBLANK(Portfolio43[[#This Row],[ID]:[Product]])</f>
        <v>0</v>
      </c>
    </row>
    <row r="562" spans="1:12" x14ac:dyDescent="0.3">
      <c r="A562">
        <v>561</v>
      </c>
      <c r="B562" t="s">
        <v>3338</v>
      </c>
      <c r="C562" t="s">
        <v>2444</v>
      </c>
      <c r="D562" t="s">
        <v>1683</v>
      </c>
      <c r="E562" t="s">
        <v>1671</v>
      </c>
      <c r="F562">
        <v>90</v>
      </c>
      <c r="G562" t="s">
        <v>1890</v>
      </c>
      <c r="H562" t="s">
        <v>1040</v>
      </c>
      <c r="I562" s="10">
        <v>39743</v>
      </c>
      <c r="J562">
        <v>70</v>
      </c>
      <c r="K562" t="s">
        <v>1677</v>
      </c>
      <c r="L562">
        <f>COUNTBLANK(Portfolio43[[#This Row],[ID]:[Product]])</f>
        <v>0</v>
      </c>
    </row>
    <row r="563" spans="1:12" x14ac:dyDescent="0.3">
      <c r="A563">
        <v>562</v>
      </c>
      <c r="B563" t="s">
        <v>3339</v>
      </c>
      <c r="C563" t="s">
        <v>3340</v>
      </c>
      <c r="D563" t="s">
        <v>1733</v>
      </c>
      <c r="E563" t="s">
        <v>1671</v>
      </c>
      <c r="F563">
        <v>60</v>
      </c>
      <c r="G563" t="s">
        <v>3341</v>
      </c>
      <c r="H563" t="s">
        <v>3342</v>
      </c>
      <c r="I563" s="10">
        <v>39760</v>
      </c>
      <c r="J563">
        <v>24</v>
      </c>
      <c r="K563" t="s">
        <v>1707</v>
      </c>
      <c r="L563">
        <f>COUNTBLANK(Portfolio43[[#This Row],[ID]:[Product]])</f>
        <v>0</v>
      </c>
    </row>
    <row r="564" spans="1:12" x14ac:dyDescent="0.3">
      <c r="A564">
        <v>563</v>
      </c>
      <c r="B564" t="s">
        <v>3343</v>
      </c>
      <c r="C564" t="s">
        <v>3344</v>
      </c>
      <c r="D564" t="s">
        <v>1683</v>
      </c>
      <c r="E564" t="s">
        <v>1671</v>
      </c>
      <c r="F564">
        <v>30</v>
      </c>
      <c r="G564" t="s">
        <v>3345</v>
      </c>
      <c r="H564" t="s">
        <v>1640</v>
      </c>
      <c r="I564" s="10">
        <v>39464</v>
      </c>
      <c r="J564">
        <v>78</v>
      </c>
      <c r="K564" t="s">
        <v>1707</v>
      </c>
      <c r="L564">
        <f>COUNTBLANK(Portfolio43[[#This Row],[ID]:[Product]])</f>
        <v>0</v>
      </c>
    </row>
    <row r="565" spans="1:12" x14ac:dyDescent="0.3">
      <c r="A565">
        <v>564</v>
      </c>
      <c r="B565" t="s">
        <v>3346</v>
      </c>
      <c r="C565" t="s">
        <v>3347</v>
      </c>
      <c r="D565" t="s">
        <v>1683</v>
      </c>
      <c r="E565" t="s">
        <v>1671</v>
      </c>
      <c r="F565">
        <v>30</v>
      </c>
      <c r="G565" t="s">
        <v>3348</v>
      </c>
      <c r="H565" t="s">
        <v>183</v>
      </c>
      <c r="I565" s="10">
        <v>39455</v>
      </c>
      <c r="J565">
        <v>62</v>
      </c>
      <c r="K565" t="s">
        <v>1707</v>
      </c>
      <c r="L565">
        <f>COUNTBLANK(Portfolio43[[#This Row],[ID]:[Product]])</f>
        <v>0</v>
      </c>
    </row>
    <row r="566" spans="1:12" x14ac:dyDescent="0.3">
      <c r="A566">
        <v>565</v>
      </c>
      <c r="B566" t="s">
        <v>3349</v>
      </c>
      <c r="C566" t="s">
        <v>3350</v>
      </c>
      <c r="D566" t="s">
        <v>1670</v>
      </c>
      <c r="E566" t="s">
        <v>1671</v>
      </c>
      <c r="F566">
        <v>60</v>
      </c>
      <c r="G566" t="s">
        <v>3351</v>
      </c>
      <c r="H566" t="s">
        <v>3054</v>
      </c>
      <c r="I566" s="10">
        <v>40057</v>
      </c>
      <c r="J566">
        <v>60</v>
      </c>
      <c r="K566" t="s">
        <v>1707</v>
      </c>
      <c r="L566">
        <f>COUNTBLANK(Portfolio43[[#This Row],[ID]:[Product]])</f>
        <v>0</v>
      </c>
    </row>
    <row r="567" spans="1:12" x14ac:dyDescent="0.3">
      <c r="A567">
        <v>566</v>
      </c>
      <c r="B567" t="s">
        <v>3352</v>
      </c>
      <c r="C567" t="s">
        <v>3353</v>
      </c>
      <c r="D567" t="s">
        <v>1670</v>
      </c>
      <c r="E567" t="s">
        <v>1671</v>
      </c>
      <c r="F567">
        <v>60</v>
      </c>
      <c r="G567" t="s">
        <v>3354</v>
      </c>
      <c r="H567" t="s">
        <v>1622</v>
      </c>
      <c r="I567" s="10">
        <v>39556</v>
      </c>
      <c r="J567">
        <v>47</v>
      </c>
      <c r="K567" t="s">
        <v>1007</v>
      </c>
      <c r="L567">
        <f>COUNTBLANK(Portfolio43[[#This Row],[ID]:[Product]])</f>
        <v>0</v>
      </c>
    </row>
    <row r="568" spans="1:12" x14ac:dyDescent="0.3">
      <c r="A568">
        <v>567</v>
      </c>
      <c r="B568" t="s">
        <v>3355</v>
      </c>
      <c r="C568" t="s">
        <v>3356</v>
      </c>
      <c r="D568" t="s">
        <v>1670</v>
      </c>
      <c r="E568" t="s">
        <v>1671</v>
      </c>
      <c r="F568">
        <v>60</v>
      </c>
      <c r="G568" t="s">
        <v>3357</v>
      </c>
      <c r="H568" t="s">
        <v>411</v>
      </c>
      <c r="I568" s="10">
        <v>39803</v>
      </c>
      <c r="J568">
        <v>3</v>
      </c>
      <c r="K568" t="s">
        <v>1700</v>
      </c>
      <c r="L568">
        <f>COUNTBLANK(Portfolio43[[#This Row],[ID]:[Product]])</f>
        <v>0</v>
      </c>
    </row>
    <row r="569" spans="1:12" x14ac:dyDescent="0.3">
      <c r="A569">
        <v>568</v>
      </c>
      <c r="B569" t="s">
        <v>3358</v>
      </c>
      <c r="C569" t="s">
        <v>3359</v>
      </c>
      <c r="D569" t="s">
        <v>1670</v>
      </c>
      <c r="E569" t="s">
        <v>1671</v>
      </c>
      <c r="F569">
        <v>90</v>
      </c>
      <c r="G569" t="s">
        <v>3360</v>
      </c>
      <c r="H569" t="s">
        <v>3361</v>
      </c>
      <c r="I569" s="10">
        <v>40212</v>
      </c>
      <c r="J569">
        <v>7</v>
      </c>
      <c r="K569" t="s">
        <v>1721</v>
      </c>
      <c r="L569">
        <f>COUNTBLANK(Portfolio43[[#This Row],[ID]:[Product]])</f>
        <v>0</v>
      </c>
    </row>
    <row r="570" spans="1:12" x14ac:dyDescent="0.3">
      <c r="A570">
        <v>569</v>
      </c>
      <c r="B570" t="s">
        <v>3362</v>
      </c>
      <c r="C570" t="s">
        <v>3363</v>
      </c>
      <c r="D570" t="s">
        <v>1733</v>
      </c>
      <c r="E570" t="s">
        <v>1671</v>
      </c>
      <c r="F570">
        <v>30</v>
      </c>
      <c r="G570" t="s">
        <v>3364</v>
      </c>
      <c r="H570" t="s">
        <v>535</v>
      </c>
      <c r="I570" s="10">
        <v>39876</v>
      </c>
      <c r="J570">
        <v>6</v>
      </c>
      <c r="K570" t="s">
        <v>1700</v>
      </c>
      <c r="L570">
        <f>COUNTBLANK(Portfolio43[[#This Row],[ID]:[Product]])</f>
        <v>0</v>
      </c>
    </row>
    <row r="571" spans="1:12" x14ac:dyDescent="0.3">
      <c r="A571">
        <v>570</v>
      </c>
      <c r="B571" t="s">
        <v>3365</v>
      </c>
      <c r="C571" t="s">
        <v>2378</v>
      </c>
      <c r="D571" t="s">
        <v>1683</v>
      </c>
      <c r="E571" t="s">
        <v>1671</v>
      </c>
      <c r="F571">
        <v>60</v>
      </c>
      <c r="G571" t="s">
        <v>3366</v>
      </c>
      <c r="H571" t="s">
        <v>2785</v>
      </c>
      <c r="I571" s="10">
        <v>40345</v>
      </c>
      <c r="J571">
        <v>5</v>
      </c>
      <c r="K571" t="s">
        <v>1700</v>
      </c>
      <c r="L571">
        <f>COUNTBLANK(Portfolio43[[#This Row],[ID]:[Product]])</f>
        <v>0</v>
      </c>
    </row>
    <row r="572" spans="1:12" x14ac:dyDescent="0.3">
      <c r="A572">
        <v>571</v>
      </c>
      <c r="B572" t="s">
        <v>2135</v>
      </c>
      <c r="C572" t="s">
        <v>2025</v>
      </c>
      <c r="D572" t="s">
        <v>1670</v>
      </c>
      <c r="E572" t="s">
        <v>1671</v>
      </c>
      <c r="F572">
        <v>60</v>
      </c>
      <c r="G572" t="s">
        <v>3367</v>
      </c>
      <c r="H572" t="s">
        <v>2917</v>
      </c>
      <c r="I572" s="10">
        <v>39733</v>
      </c>
      <c r="J572">
        <v>34</v>
      </c>
      <c r="K572" t="s">
        <v>1677</v>
      </c>
      <c r="L572">
        <f>COUNTBLANK(Portfolio43[[#This Row],[ID]:[Product]])</f>
        <v>0</v>
      </c>
    </row>
    <row r="573" spans="1:12" x14ac:dyDescent="0.3">
      <c r="A573">
        <v>572</v>
      </c>
      <c r="B573" t="s">
        <v>3368</v>
      </c>
      <c r="C573" t="s">
        <v>3369</v>
      </c>
      <c r="D573" t="s">
        <v>1670</v>
      </c>
      <c r="E573" t="s">
        <v>1671</v>
      </c>
      <c r="F573">
        <v>60</v>
      </c>
      <c r="G573" t="s">
        <v>3370</v>
      </c>
      <c r="H573" t="s">
        <v>1600</v>
      </c>
      <c r="I573" s="10">
        <v>39755</v>
      </c>
      <c r="J573">
        <v>66</v>
      </c>
      <c r="K573" t="s">
        <v>851</v>
      </c>
      <c r="L573">
        <f>COUNTBLANK(Portfolio43[[#This Row],[ID]:[Product]])</f>
        <v>0</v>
      </c>
    </row>
    <row r="574" spans="1:12" x14ac:dyDescent="0.3">
      <c r="A574">
        <v>573</v>
      </c>
      <c r="B574" t="s">
        <v>3371</v>
      </c>
      <c r="C574" t="s">
        <v>3372</v>
      </c>
      <c r="D574" t="s">
        <v>1683</v>
      </c>
      <c r="E574" t="s">
        <v>1671</v>
      </c>
      <c r="F574">
        <v>30</v>
      </c>
      <c r="G574" t="s">
        <v>3373</v>
      </c>
      <c r="H574" t="s">
        <v>3374</v>
      </c>
      <c r="I574" s="10">
        <v>40456</v>
      </c>
      <c r="J574">
        <v>13</v>
      </c>
      <c r="K574" t="s">
        <v>1721</v>
      </c>
      <c r="L574">
        <f>COUNTBLANK(Portfolio43[[#This Row],[ID]:[Product]])</f>
        <v>0</v>
      </c>
    </row>
    <row r="575" spans="1:12" x14ac:dyDescent="0.3">
      <c r="A575">
        <v>574</v>
      </c>
      <c r="B575" t="s">
        <v>3375</v>
      </c>
      <c r="C575" t="s">
        <v>3227</v>
      </c>
      <c r="D575" t="s">
        <v>1670</v>
      </c>
      <c r="E575" t="s">
        <v>1671</v>
      </c>
      <c r="F575">
        <v>60</v>
      </c>
      <c r="G575" t="s">
        <v>3376</v>
      </c>
      <c r="H575" t="s">
        <v>2555</v>
      </c>
      <c r="I575" s="10">
        <v>40407</v>
      </c>
      <c r="J575">
        <v>20</v>
      </c>
      <c r="K575" t="s">
        <v>1696</v>
      </c>
      <c r="L575">
        <f>COUNTBLANK(Portfolio43[[#This Row],[ID]:[Product]])</f>
        <v>0</v>
      </c>
    </row>
    <row r="576" spans="1:12" x14ac:dyDescent="0.3">
      <c r="A576">
        <v>575</v>
      </c>
      <c r="B576" t="s">
        <v>3377</v>
      </c>
      <c r="C576" t="s">
        <v>3378</v>
      </c>
      <c r="D576" t="s">
        <v>1683</v>
      </c>
      <c r="E576" t="s">
        <v>1671</v>
      </c>
      <c r="F576">
        <v>30</v>
      </c>
      <c r="G576" t="s">
        <v>3379</v>
      </c>
      <c r="H576" t="s">
        <v>3380</v>
      </c>
      <c r="I576" s="10">
        <v>39595</v>
      </c>
      <c r="J576">
        <v>30</v>
      </c>
      <c r="K576" t="s">
        <v>1696</v>
      </c>
      <c r="L576">
        <f>COUNTBLANK(Portfolio43[[#This Row],[ID]:[Product]])</f>
        <v>0</v>
      </c>
    </row>
    <row r="577" spans="1:12" x14ac:dyDescent="0.3">
      <c r="A577">
        <v>576</v>
      </c>
      <c r="B577" t="s">
        <v>3381</v>
      </c>
      <c r="C577" t="s">
        <v>3382</v>
      </c>
      <c r="D577" t="s">
        <v>1683</v>
      </c>
      <c r="E577" t="s">
        <v>1671</v>
      </c>
      <c r="F577">
        <v>90</v>
      </c>
      <c r="G577" t="s">
        <v>3383</v>
      </c>
      <c r="H577" t="s">
        <v>2481</v>
      </c>
      <c r="I577" s="10">
        <v>40314</v>
      </c>
      <c r="J577">
        <v>80</v>
      </c>
      <c r="K577" t="s">
        <v>1700</v>
      </c>
      <c r="L577">
        <f>COUNTBLANK(Portfolio43[[#This Row],[ID]:[Product]])</f>
        <v>0</v>
      </c>
    </row>
    <row r="578" spans="1:12" x14ac:dyDescent="0.3">
      <c r="A578">
        <v>577</v>
      </c>
      <c r="B578" t="s">
        <v>3384</v>
      </c>
      <c r="C578" t="s">
        <v>3218</v>
      </c>
      <c r="D578" t="s">
        <v>1683</v>
      </c>
      <c r="E578" t="s">
        <v>1671</v>
      </c>
      <c r="F578">
        <v>30</v>
      </c>
      <c r="G578" t="s">
        <v>3385</v>
      </c>
      <c r="H578" t="s">
        <v>1796</v>
      </c>
      <c r="I578" s="10">
        <v>40537</v>
      </c>
      <c r="J578">
        <v>76</v>
      </c>
      <c r="K578" t="s">
        <v>1721</v>
      </c>
      <c r="L578">
        <f>COUNTBLANK(Portfolio43[[#This Row],[ID]:[Product]])</f>
        <v>0</v>
      </c>
    </row>
    <row r="579" spans="1:12" x14ac:dyDescent="0.3">
      <c r="A579">
        <v>578</v>
      </c>
      <c r="B579" t="s">
        <v>3386</v>
      </c>
      <c r="C579" t="s">
        <v>3048</v>
      </c>
      <c r="D579" t="s">
        <v>1683</v>
      </c>
      <c r="E579" t="s">
        <v>1671</v>
      </c>
      <c r="F579">
        <v>60</v>
      </c>
      <c r="G579" t="s">
        <v>3387</v>
      </c>
      <c r="H579" t="s">
        <v>3050</v>
      </c>
      <c r="I579" s="10">
        <v>39754</v>
      </c>
      <c r="J579">
        <v>39</v>
      </c>
      <c r="K579" t="s">
        <v>1692</v>
      </c>
      <c r="L579">
        <f>COUNTBLANK(Portfolio43[[#This Row],[ID]:[Product]])</f>
        <v>0</v>
      </c>
    </row>
    <row r="580" spans="1:12" x14ac:dyDescent="0.3">
      <c r="A580">
        <v>579</v>
      </c>
      <c r="B580" t="s">
        <v>3388</v>
      </c>
      <c r="C580" t="s">
        <v>3389</v>
      </c>
      <c r="D580" t="s">
        <v>1733</v>
      </c>
      <c r="E580" t="s">
        <v>1671</v>
      </c>
      <c r="F580">
        <v>90</v>
      </c>
      <c r="G580" t="s">
        <v>3390</v>
      </c>
      <c r="H580" t="s">
        <v>2035</v>
      </c>
      <c r="I580" s="10">
        <v>40226</v>
      </c>
      <c r="J580">
        <v>10</v>
      </c>
      <c r="K580" t="s">
        <v>1673</v>
      </c>
      <c r="L580">
        <f>COUNTBLANK(Portfolio43[[#This Row],[ID]:[Product]])</f>
        <v>0</v>
      </c>
    </row>
    <row r="581" spans="1:12" x14ac:dyDescent="0.3">
      <c r="A581">
        <v>580</v>
      </c>
      <c r="B581" t="s">
        <v>3391</v>
      </c>
      <c r="C581" t="s">
        <v>3392</v>
      </c>
      <c r="D581" t="s">
        <v>1683</v>
      </c>
      <c r="E581" t="s">
        <v>1671</v>
      </c>
      <c r="F581">
        <v>30</v>
      </c>
      <c r="G581" t="s">
        <v>3393</v>
      </c>
      <c r="H581" t="s">
        <v>2516</v>
      </c>
      <c r="I581" s="10">
        <v>40090</v>
      </c>
      <c r="J581">
        <v>91</v>
      </c>
      <c r="K581" t="s">
        <v>1673</v>
      </c>
      <c r="L581">
        <f>COUNTBLANK(Portfolio43[[#This Row],[ID]:[Product]])</f>
        <v>0</v>
      </c>
    </row>
    <row r="582" spans="1:12" x14ac:dyDescent="0.3">
      <c r="A582">
        <v>581</v>
      </c>
      <c r="B582" t="s">
        <v>3394</v>
      </c>
      <c r="C582" t="s">
        <v>2388</v>
      </c>
      <c r="D582" t="s">
        <v>1683</v>
      </c>
      <c r="E582" t="s">
        <v>1671</v>
      </c>
      <c r="F582">
        <v>90</v>
      </c>
      <c r="G582" t="s">
        <v>3395</v>
      </c>
      <c r="H582" t="s">
        <v>3396</v>
      </c>
      <c r="I582" s="10">
        <v>40175</v>
      </c>
      <c r="J582">
        <v>33</v>
      </c>
      <c r="K582" t="s">
        <v>1772</v>
      </c>
      <c r="L582">
        <f>COUNTBLANK(Portfolio43[[#This Row],[ID]:[Product]])</f>
        <v>0</v>
      </c>
    </row>
    <row r="583" spans="1:12" x14ac:dyDescent="0.3">
      <c r="A583">
        <v>582</v>
      </c>
      <c r="B583" t="s">
        <v>3397</v>
      </c>
      <c r="C583" t="s">
        <v>3398</v>
      </c>
      <c r="D583" t="s">
        <v>1683</v>
      </c>
      <c r="E583" t="s">
        <v>1671</v>
      </c>
      <c r="F583">
        <v>30</v>
      </c>
      <c r="G583" t="s">
        <v>3399</v>
      </c>
      <c r="H583" t="s">
        <v>643</v>
      </c>
      <c r="I583" s="10">
        <v>39575</v>
      </c>
      <c r="J583">
        <v>85</v>
      </c>
      <c r="K583" t="s">
        <v>1700</v>
      </c>
      <c r="L583">
        <f>COUNTBLANK(Portfolio43[[#This Row],[ID]:[Product]])</f>
        <v>0</v>
      </c>
    </row>
    <row r="584" spans="1:12" x14ac:dyDescent="0.3">
      <c r="A584">
        <v>583</v>
      </c>
      <c r="B584" t="s">
        <v>3400</v>
      </c>
      <c r="C584" t="s">
        <v>3401</v>
      </c>
      <c r="D584" t="s">
        <v>1683</v>
      </c>
      <c r="E584" t="s">
        <v>1671</v>
      </c>
      <c r="F584">
        <v>30</v>
      </c>
      <c r="G584" t="s">
        <v>3402</v>
      </c>
      <c r="H584" t="s">
        <v>18</v>
      </c>
      <c r="I584" s="10">
        <v>40217</v>
      </c>
      <c r="J584">
        <v>11</v>
      </c>
      <c r="K584" t="s">
        <v>1696</v>
      </c>
      <c r="L584">
        <f>COUNTBLANK(Portfolio43[[#This Row],[ID]:[Product]])</f>
        <v>0</v>
      </c>
    </row>
    <row r="585" spans="1:12" x14ac:dyDescent="0.3">
      <c r="A585">
        <v>584</v>
      </c>
      <c r="B585" t="s">
        <v>3403</v>
      </c>
      <c r="C585" t="s">
        <v>3404</v>
      </c>
      <c r="D585" t="s">
        <v>1683</v>
      </c>
      <c r="E585" t="s">
        <v>1671</v>
      </c>
      <c r="F585">
        <v>60</v>
      </c>
      <c r="G585" t="s">
        <v>3405</v>
      </c>
      <c r="H585" t="s">
        <v>1159</v>
      </c>
      <c r="I585" s="10">
        <v>40388</v>
      </c>
      <c r="J585">
        <v>93</v>
      </c>
      <c r="K585" t="s">
        <v>1673</v>
      </c>
      <c r="L585">
        <f>COUNTBLANK(Portfolio43[[#This Row],[ID]:[Product]])</f>
        <v>0</v>
      </c>
    </row>
    <row r="586" spans="1:12" x14ac:dyDescent="0.3">
      <c r="A586">
        <v>585</v>
      </c>
      <c r="B586" t="s">
        <v>3406</v>
      </c>
      <c r="C586" t="s">
        <v>3407</v>
      </c>
      <c r="D586" t="s">
        <v>1670</v>
      </c>
      <c r="E586" t="s">
        <v>1671</v>
      </c>
      <c r="F586">
        <v>30</v>
      </c>
      <c r="G586" t="s">
        <v>3408</v>
      </c>
      <c r="H586" t="s">
        <v>3409</v>
      </c>
      <c r="I586" s="10">
        <v>40199</v>
      </c>
      <c r="J586">
        <v>4</v>
      </c>
      <c r="K586" t="s">
        <v>1772</v>
      </c>
      <c r="L586">
        <f>COUNTBLANK(Portfolio43[[#This Row],[ID]:[Product]])</f>
        <v>0</v>
      </c>
    </row>
    <row r="587" spans="1:12" x14ac:dyDescent="0.3">
      <c r="A587">
        <v>586</v>
      </c>
      <c r="B587" t="s">
        <v>3410</v>
      </c>
      <c r="C587" t="s">
        <v>1803</v>
      </c>
      <c r="D587" t="s">
        <v>1683</v>
      </c>
      <c r="E587" t="s">
        <v>1671</v>
      </c>
      <c r="F587">
        <v>90</v>
      </c>
      <c r="G587" t="s">
        <v>3411</v>
      </c>
      <c r="H587" t="s">
        <v>276</v>
      </c>
      <c r="I587" s="10">
        <v>39506</v>
      </c>
      <c r="J587">
        <v>11</v>
      </c>
      <c r="K587" t="s">
        <v>1673</v>
      </c>
      <c r="L587">
        <f>COUNTBLANK(Portfolio43[[#This Row],[ID]:[Product]])</f>
        <v>0</v>
      </c>
    </row>
    <row r="588" spans="1:12" x14ac:dyDescent="0.3">
      <c r="A588">
        <v>587</v>
      </c>
      <c r="B588" t="s">
        <v>3410</v>
      </c>
      <c r="C588" t="s">
        <v>3412</v>
      </c>
      <c r="D588" t="s">
        <v>1670</v>
      </c>
      <c r="E588" t="s">
        <v>1671</v>
      </c>
      <c r="F588">
        <v>90</v>
      </c>
      <c r="G588" t="s">
        <v>3413</v>
      </c>
      <c r="H588" t="s">
        <v>80</v>
      </c>
      <c r="I588" s="10">
        <v>39756</v>
      </c>
      <c r="J588">
        <v>30</v>
      </c>
      <c r="K588" t="s">
        <v>1677</v>
      </c>
      <c r="L588">
        <f>COUNTBLANK(Portfolio43[[#This Row],[ID]:[Product]])</f>
        <v>0</v>
      </c>
    </row>
    <row r="589" spans="1:12" x14ac:dyDescent="0.3">
      <c r="A589">
        <v>588</v>
      </c>
      <c r="B589" t="s">
        <v>2361</v>
      </c>
      <c r="C589" t="s">
        <v>3414</v>
      </c>
      <c r="D589" t="s">
        <v>1683</v>
      </c>
      <c r="E589" t="s">
        <v>1671</v>
      </c>
      <c r="F589">
        <v>60</v>
      </c>
      <c r="G589" t="s">
        <v>3415</v>
      </c>
      <c r="H589" t="s">
        <v>699</v>
      </c>
      <c r="I589" s="10">
        <v>39582</v>
      </c>
      <c r="J589">
        <v>79</v>
      </c>
      <c r="K589" t="s">
        <v>1007</v>
      </c>
      <c r="L589">
        <f>COUNTBLANK(Portfolio43[[#This Row],[ID]:[Product]])</f>
        <v>0</v>
      </c>
    </row>
    <row r="590" spans="1:12" x14ac:dyDescent="0.3">
      <c r="A590">
        <v>589</v>
      </c>
      <c r="B590" t="s">
        <v>3416</v>
      </c>
      <c r="C590" t="s">
        <v>3417</v>
      </c>
      <c r="D590" t="s">
        <v>1683</v>
      </c>
      <c r="E590" t="s">
        <v>1671</v>
      </c>
      <c r="F590">
        <v>60</v>
      </c>
      <c r="G590" t="s">
        <v>3418</v>
      </c>
      <c r="H590" t="s">
        <v>437</v>
      </c>
      <c r="I590" s="10">
        <v>39466</v>
      </c>
      <c r="J590">
        <v>51</v>
      </c>
      <c r="K590" t="s">
        <v>1696</v>
      </c>
      <c r="L590">
        <f>COUNTBLANK(Portfolio43[[#This Row],[ID]:[Product]])</f>
        <v>0</v>
      </c>
    </row>
    <row r="591" spans="1:12" x14ac:dyDescent="0.3">
      <c r="A591">
        <v>590</v>
      </c>
      <c r="B591" t="s">
        <v>3419</v>
      </c>
      <c r="C591" t="s">
        <v>3420</v>
      </c>
      <c r="D591" t="s">
        <v>1683</v>
      </c>
      <c r="E591" t="s">
        <v>1671</v>
      </c>
      <c r="F591">
        <v>30</v>
      </c>
      <c r="G591" t="s">
        <v>3421</v>
      </c>
      <c r="H591" t="s">
        <v>3422</v>
      </c>
      <c r="I591" s="10">
        <v>40361</v>
      </c>
      <c r="J591">
        <v>40</v>
      </c>
      <c r="K591" t="s">
        <v>1721</v>
      </c>
      <c r="L591">
        <f>COUNTBLANK(Portfolio43[[#This Row],[ID]:[Product]])</f>
        <v>0</v>
      </c>
    </row>
    <row r="592" spans="1:12" x14ac:dyDescent="0.3">
      <c r="A592">
        <v>591</v>
      </c>
      <c r="B592" t="s">
        <v>3423</v>
      </c>
      <c r="C592" t="s">
        <v>3424</v>
      </c>
      <c r="D592" t="s">
        <v>1683</v>
      </c>
      <c r="E592" t="s">
        <v>1671</v>
      </c>
      <c r="F592">
        <v>30</v>
      </c>
      <c r="G592" t="s">
        <v>3425</v>
      </c>
      <c r="H592" t="s">
        <v>280</v>
      </c>
      <c r="I592" s="10">
        <v>40072</v>
      </c>
      <c r="J592">
        <v>82</v>
      </c>
      <c r="K592" t="s">
        <v>1700</v>
      </c>
      <c r="L592">
        <f>COUNTBLANK(Portfolio43[[#This Row],[ID]:[Product]])</f>
        <v>0</v>
      </c>
    </row>
    <row r="593" spans="1:12" x14ac:dyDescent="0.3">
      <c r="A593">
        <v>592</v>
      </c>
      <c r="B593" t="s">
        <v>3426</v>
      </c>
      <c r="C593" t="s">
        <v>3427</v>
      </c>
      <c r="D593" t="s">
        <v>1670</v>
      </c>
      <c r="E593" t="s">
        <v>1671</v>
      </c>
      <c r="F593">
        <v>90</v>
      </c>
      <c r="G593" t="s">
        <v>3428</v>
      </c>
      <c r="H593" t="s">
        <v>413</v>
      </c>
      <c r="I593" s="10">
        <v>40242</v>
      </c>
      <c r="J593">
        <v>97</v>
      </c>
      <c r="K593" t="s">
        <v>1673</v>
      </c>
      <c r="L593">
        <f>COUNTBLANK(Portfolio43[[#This Row],[ID]:[Product]])</f>
        <v>0</v>
      </c>
    </row>
    <row r="594" spans="1:12" x14ac:dyDescent="0.3">
      <c r="A594">
        <v>593</v>
      </c>
      <c r="B594" t="s">
        <v>3429</v>
      </c>
      <c r="C594" t="s">
        <v>3430</v>
      </c>
      <c r="D594" t="s">
        <v>1683</v>
      </c>
      <c r="E594" t="s">
        <v>1671</v>
      </c>
      <c r="F594">
        <v>30</v>
      </c>
      <c r="G594" t="s">
        <v>3431</v>
      </c>
      <c r="H594" t="s">
        <v>1243</v>
      </c>
      <c r="I594" s="10">
        <v>39798</v>
      </c>
      <c r="J594">
        <v>28</v>
      </c>
      <c r="K594" t="s">
        <v>1677</v>
      </c>
      <c r="L594">
        <f>COUNTBLANK(Portfolio43[[#This Row],[ID]:[Product]])</f>
        <v>0</v>
      </c>
    </row>
    <row r="595" spans="1:12" x14ac:dyDescent="0.3">
      <c r="A595">
        <v>594</v>
      </c>
      <c r="B595" t="s">
        <v>3432</v>
      </c>
      <c r="C595" t="s">
        <v>2835</v>
      </c>
      <c r="D595" t="s">
        <v>1683</v>
      </c>
      <c r="E595" t="s">
        <v>1671</v>
      </c>
      <c r="F595">
        <v>90</v>
      </c>
      <c r="G595" t="s">
        <v>3433</v>
      </c>
      <c r="H595" t="s">
        <v>3434</v>
      </c>
      <c r="I595" s="10">
        <v>40300</v>
      </c>
      <c r="J595">
        <v>28</v>
      </c>
      <c r="K595" t="s">
        <v>1700</v>
      </c>
      <c r="L595">
        <f>COUNTBLANK(Portfolio43[[#This Row],[ID]:[Product]])</f>
        <v>0</v>
      </c>
    </row>
    <row r="596" spans="1:12" x14ac:dyDescent="0.3">
      <c r="A596">
        <v>595</v>
      </c>
      <c r="B596" t="s">
        <v>3435</v>
      </c>
      <c r="C596" t="s">
        <v>3436</v>
      </c>
      <c r="D596" t="s">
        <v>1683</v>
      </c>
      <c r="E596" t="s">
        <v>1671</v>
      </c>
      <c r="F596">
        <v>60</v>
      </c>
      <c r="G596" t="s">
        <v>3437</v>
      </c>
      <c r="H596" t="s">
        <v>646</v>
      </c>
      <c r="I596" s="10">
        <v>39604</v>
      </c>
      <c r="J596">
        <v>45</v>
      </c>
      <c r="K596" t="s">
        <v>1673</v>
      </c>
      <c r="L596">
        <f>COUNTBLANK(Portfolio43[[#This Row],[ID]:[Product]])</f>
        <v>0</v>
      </c>
    </row>
    <row r="597" spans="1:12" x14ac:dyDescent="0.3">
      <c r="A597">
        <v>596</v>
      </c>
      <c r="B597" t="s">
        <v>3438</v>
      </c>
      <c r="C597" t="s">
        <v>2202</v>
      </c>
      <c r="D597" t="s">
        <v>1670</v>
      </c>
      <c r="E597" t="s">
        <v>1671</v>
      </c>
      <c r="F597">
        <v>90</v>
      </c>
      <c r="G597" t="s">
        <v>3439</v>
      </c>
      <c r="H597" t="s">
        <v>1605</v>
      </c>
      <c r="I597" s="10">
        <v>39819</v>
      </c>
      <c r="J597">
        <v>94</v>
      </c>
      <c r="K597" t="s">
        <v>1707</v>
      </c>
      <c r="L597">
        <f>COUNTBLANK(Portfolio43[[#This Row],[ID]:[Product]])</f>
        <v>0</v>
      </c>
    </row>
    <row r="598" spans="1:12" x14ac:dyDescent="0.3">
      <c r="A598">
        <v>597</v>
      </c>
      <c r="B598" t="s">
        <v>3440</v>
      </c>
      <c r="C598" t="s">
        <v>2166</v>
      </c>
      <c r="D598" t="s">
        <v>1670</v>
      </c>
      <c r="E598" t="s">
        <v>1671</v>
      </c>
      <c r="F598">
        <v>30</v>
      </c>
      <c r="G598" t="s">
        <v>3441</v>
      </c>
      <c r="H598" t="s">
        <v>3442</v>
      </c>
      <c r="I598" s="10">
        <v>39951</v>
      </c>
      <c r="J598">
        <v>25</v>
      </c>
      <c r="K598" t="s">
        <v>1707</v>
      </c>
      <c r="L598">
        <f>COUNTBLANK(Portfolio43[[#This Row],[ID]:[Product]])</f>
        <v>0</v>
      </c>
    </row>
    <row r="599" spans="1:12" x14ac:dyDescent="0.3">
      <c r="A599">
        <v>598</v>
      </c>
      <c r="B599" t="s">
        <v>3443</v>
      </c>
      <c r="C599" t="s">
        <v>3444</v>
      </c>
      <c r="D599" t="s">
        <v>1683</v>
      </c>
      <c r="E599" t="s">
        <v>1671</v>
      </c>
      <c r="F599">
        <v>90</v>
      </c>
      <c r="G599" t="s">
        <v>3445</v>
      </c>
      <c r="H599" t="s">
        <v>820</v>
      </c>
      <c r="I599" s="10">
        <v>39763</v>
      </c>
      <c r="J599">
        <v>4</v>
      </c>
      <c r="K599" t="s">
        <v>1772</v>
      </c>
      <c r="L599">
        <f>COUNTBLANK(Portfolio43[[#This Row],[ID]:[Product]])</f>
        <v>0</v>
      </c>
    </row>
    <row r="600" spans="1:12" x14ac:dyDescent="0.3">
      <c r="A600">
        <v>599</v>
      </c>
      <c r="B600" t="s">
        <v>3446</v>
      </c>
      <c r="C600" t="s">
        <v>3447</v>
      </c>
      <c r="D600" t="s">
        <v>1733</v>
      </c>
      <c r="E600" t="s">
        <v>1671</v>
      </c>
      <c r="F600">
        <v>30</v>
      </c>
      <c r="G600" t="s">
        <v>3448</v>
      </c>
      <c r="H600" t="s">
        <v>1639</v>
      </c>
      <c r="I600" s="10">
        <v>40028</v>
      </c>
      <c r="J600">
        <v>8</v>
      </c>
      <c r="K600" t="s">
        <v>1692</v>
      </c>
      <c r="L600">
        <f>COUNTBLANK(Portfolio43[[#This Row],[ID]:[Product]])</f>
        <v>0</v>
      </c>
    </row>
    <row r="601" spans="1:12" x14ac:dyDescent="0.3">
      <c r="A601">
        <v>600</v>
      </c>
      <c r="B601" t="s">
        <v>3449</v>
      </c>
      <c r="C601" t="s">
        <v>3450</v>
      </c>
      <c r="D601" t="s">
        <v>1719</v>
      </c>
      <c r="E601" t="s">
        <v>1671</v>
      </c>
      <c r="F601">
        <v>60</v>
      </c>
      <c r="G601" t="s">
        <v>3451</v>
      </c>
      <c r="H601" t="s">
        <v>284</v>
      </c>
      <c r="I601" s="10">
        <v>39957</v>
      </c>
      <c r="J601">
        <v>71</v>
      </c>
      <c r="K601" t="s">
        <v>1007</v>
      </c>
      <c r="L601">
        <f>COUNTBLANK(Portfolio43[[#This Row],[ID]:[Product]])</f>
        <v>0</v>
      </c>
    </row>
    <row r="602" spans="1:12" x14ac:dyDescent="0.3">
      <c r="A602">
        <v>601</v>
      </c>
      <c r="B602" t="s">
        <v>3452</v>
      </c>
      <c r="C602" t="s">
        <v>3453</v>
      </c>
      <c r="D602" t="s">
        <v>1733</v>
      </c>
      <c r="E602" t="s">
        <v>1671</v>
      </c>
      <c r="F602">
        <v>30</v>
      </c>
      <c r="G602" t="s">
        <v>3454</v>
      </c>
      <c r="H602" t="s">
        <v>5</v>
      </c>
      <c r="I602" s="10">
        <v>39450</v>
      </c>
      <c r="J602">
        <v>20</v>
      </c>
      <c r="K602" t="s">
        <v>1673</v>
      </c>
      <c r="L602">
        <f>COUNTBLANK(Portfolio43[[#This Row],[ID]:[Product]])</f>
        <v>0</v>
      </c>
    </row>
    <row r="603" spans="1:12" x14ac:dyDescent="0.3">
      <c r="A603">
        <v>602</v>
      </c>
      <c r="B603" t="s">
        <v>3455</v>
      </c>
      <c r="C603" t="s">
        <v>3456</v>
      </c>
      <c r="D603" t="s">
        <v>1683</v>
      </c>
      <c r="E603" t="s">
        <v>1671</v>
      </c>
      <c r="F603">
        <v>60</v>
      </c>
      <c r="G603" t="s">
        <v>3457</v>
      </c>
      <c r="H603" t="s">
        <v>3458</v>
      </c>
      <c r="I603" s="10">
        <v>39820</v>
      </c>
      <c r="J603">
        <v>25</v>
      </c>
      <c r="K603" t="s">
        <v>1696</v>
      </c>
      <c r="L603">
        <f>COUNTBLANK(Portfolio43[[#This Row],[ID]:[Product]])</f>
        <v>0</v>
      </c>
    </row>
    <row r="604" spans="1:12" x14ac:dyDescent="0.3">
      <c r="A604">
        <v>603</v>
      </c>
      <c r="B604" t="s">
        <v>3459</v>
      </c>
      <c r="C604" t="s">
        <v>3460</v>
      </c>
      <c r="D604" t="s">
        <v>1683</v>
      </c>
      <c r="E604" t="s">
        <v>1671</v>
      </c>
      <c r="F604">
        <v>30</v>
      </c>
      <c r="G604" t="s">
        <v>3461</v>
      </c>
      <c r="H604" t="s">
        <v>3462</v>
      </c>
      <c r="I604" s="10">
        <v>40228</v>
      </c>
      <c r="J604">
        <v>28</v>
      </c>
      <c r="K604" t="s">
        <v>1007</v>
      </c>
      <c r="L604">
        <f>COUNTBLANK(Portfolio43[[#This Row],[ID]:[Product]])</f>
        <v>0</v>
      </c>
    </row>
    <row r="605" spans="1:12" x14ac:dyDescent="0.3">
      <c r="A605">
        <v>604</v>
      </c>
      <c r="B605" t="s">
        <v>3463</v>
      </c>
      <c r="C605" t="s">
        <v>3464</v>
      </c>
      <c r="D605" t="s">
        <v>1683</v>
      </c>
      <c r="E605" t="s">
        <v>1671</v>
      </c>
      <c r="F605">
        <v>30</v>
      </c>
      <c r="G605" t="s">
        <v>3465</v>
      </c>
      <c r="H605" t="s">
        <v>3466</v>
      </c>
      <c r="I605" s="10">
        <v>40471</v>
      </c>
      <c r="J605">
        <v>28</v>
      </c>
      <c r="K605" t="s">
        <v>1772</v>
      </c>
      <c r="L605">
        <f>COUNTBLANK(Portfolio43[[#This Row],[ID]:[Product]])</f>
        <v>0</v>
      </c>
    </row>
    <row r="606" spans="1:12" x14ac:dyDescent="0.3">
      <c r="A606">
        <v>605</v>
      </c>
      <c r="B606" t="s">
        <v>3467</v>
      </c>
      <c r="C606" t="s">
        <v>3317</v>
      </c>
      <c r="D606" t="s">
        <v>1670</v>
      </c>
      <c r="E606" t="s">
        <v>1671</v>
      </c>
      <c r="F606">
        <v>30</v>
      </c>
      <c r="G606" t="s">
        <v>3468</v>
      </c>
      <c r="H606" t="s">
        <v>2917</v>
      </c>
      <c r="I606" s="10">
        <v>40238</v>
      </c>
      <c r="J606">
        <v>33</v>
      </c>
      <c r="K606" t="s">
        <v>851</v>
      </c>
      <c r="L606">
        <f>COUNTBLANK(Portfolio43[[#This Row],[ID]:[Product]])</f>
        <v>0</v>
      </c>
    </row>
    <row r="607" spans="1:12" x14ac:dyDescent="0.3">
      <c r="A607">
        <v>606</v>
      </c>
      <c r="B607" t="s">
        <v>3469</v>
      </c>
      <c r="C607" t="s">
        <v>1686</v>
      </c>
      <c r="D607" t="s">
        <v>1670</v>
      </c>
      <c r="E607" t="s">
        <v>1671</v>
      </c>
      <c r="F607">
        <v>30</v>
      </c>
      <c r="G607" t="s">
        <v>3470</v>
      </c>
      <c r="H607" t="s">
        <v>252</v>
      </c>
      <c r="I607" s="10">
        <v>40534</v>
      </c>
      <c r="J607">
        <v>24</v>
      </c>
      <c r="K607" t="s">
        <v>1692</v>
      </c>
      <c r="L607">
        <f>COUNTBLANK(Portfolio43[[#This Row],[ID]:[Product]])</f>
        <v>0</v>
      </c>
    </row>
    <row r="608" spans="1:12" x14ac:dyDescent="0.3">
      <c r="A608">
        <v>607</v>
      </c>
      <c r="B608" t="s">
        <v>3471</v>
      </c>
      <c r="C608" t="s">
        <v>2741</v>
      </c>
      <c r="D608" t="s">
        <v>1683</v>
      </c>
      <c r="E608" t="s">
        <v>1671</v>
      </c>
      <c r="F608">
        <v>60</v>
      </c>
      <c r="G608" t="s">
        <v>3472</v>
      </c>
      <c r="H608" t="s">
        <v>2</v>
      </c>
      <c r="I608" s="10">
        <v>40132</v>
      </c>
      <c r="J608">
        <v>74</v>
      </c>
      <c r="K608" t="s">
        <v>1700</v>
      </c>
      <c r="L608">
        <f>COUNTBLANK(Portfolio43[[#This Row],[ID]:[Product]])</f>
        <v>0</v>
      </c>
    </row>
    <row r="609" spans="1:12" x14ac:dyDescent="0.3">
      <c r="A609">
        <v>608</v>
      </c>
      <c r="B609" t="s">
        <v>3473</v>
      </c>
      <c r="C609" t="s">
        <v>3474</v>
      </c>
      <c r="D609" t="s">
        <v>1733</v>
      </c>
      <c r="E609" t="s">
        <v>1671</v>
      </c>
      <c r="F609">
        <v>60</v>
      </c>
      <c r="G609" t="s">
        <v>3475</v>
      </c>
      <c r="H609" t="s">
        <v>624</v>
      </c>
      <c r="I609" s="10">
        <v>39889</v>
      </c>
      <c r="J609">
        <v>17</v>
      </c>
      <c r="K609" t="s">
        <v>1721</v>
      </c>
      <c r="L609">
        <f>COUNTBLANK(Portfolio43[[#This Row],[ID]:[Product]])</f>
        <v>0</v>
      </c>
    </row>
    <row r="610" spans="1:12" x14ac:dyDescent="0.3">
      <c r="A610">
        <v>609</v>
      </c>
      <c r="B610" t="s">
        <v>3476</v>
      </c>
      <c r="C610" t="s">
        <v>3477</v>
      </c>
      <c r="D610" t="s">
        <v>1683</v>
      </c>
      <c r="E610" t="s">
        <v>1671</v>
      </c>
      <c r="F610">
        <v>30</v>
      </c>
      <c r="G610" t="s">
        <v>3478</v>
      </c>
      <c r="H610" t="s">
        <v>3479</v>
      </c>
      <c r="I610" s="10">
        <v>39546</v>
      </c>
      <c r="J610">
        <v>71</v>
      </c>
      <c r="K610" t="s">
        <v>1707</v>
      </c>
      <c r="L610">
        <f>COUNTBLANK(Portfolio43[[#This Row],[ID]:[Product]])</f>
        <v>0</v>
      </c>
    </row>
    <row r="611" spans="1:12" x14ac:dyDescent="0.3">
      <c r="A611">
        <v>610</v>
      </c>
      <c r="B611" t="s">
        <v>3480</v>
      </c>
      <c r="C611" t="s">
        <v>2196</v>
      </c>
      <c r="D611" t="s">
        <v>1683</v>
      </c>
      <c r="E611" t="s">
        <v>1671</v>
      </c>
      <c r="F611">
        <v>30</v>
      </c>
      <c r="G611" t="s">
        <v>3481</v>
      </c>
      <c r="H611" t="s">
        <v>189</v>
      </c>
      <c r="I611" s="10">
        <v>40408</v>
      </c>
      <c r="J611">
        <v>61</v>
      </c>
      <c r="K611" t="s">
        <v>1696</v>
      </c>
      <c r="L611">
        <f>COUNTBLANK(Portfolio43[[#This Row],[ID]:[Product]])</f>
        <v>0</v>
      </c>
    </row>
    <row r="612" spans="1:12" x14ac:dyDescent="0.3">
      <c r="A612">
        <v>611</v>
      </c>
      <c r="B612" t="s">
        <v>3482</v>
      </c>
      <c r="C612" t="s">
        <v>3233</v>
      </c>
      <c r="D612" t="s">
        <v>1733</v>
      </c>
      <c r="E612" t="s">
        <v>1671</v>
      </c>
      <c r="F612">
        <v>90</v>
      </c>
      <c r="G612" t="s">
        <v>3483</v>
      </c>
      <c r="H612" t="s">
        <v>557</v>
      </c>
      <c r="I612" s="10">
        <v>40167</v>
      </c>
      <c r="J612">
        <v>80</v>
      </c>
      <c r="K612" t="s">
        <v>1692</v>
      </c>
      <c r="L612">
        <f>COUNTBLANK(Portfolio43[[#This Row],[ID]:[Product]])</f>
        <v>0</v>
      </c>
    </row>
    <row r="613" spans="1:12" x14ac:dyDescent="0.3">
      <c r="A613">
        <v>612</v>
      </c>
      <c r="B613" t="s">
        <v>3484</v>
      </c>
      <c r="C613" t="s">
        <v>3485</v>
      </c>
      <c r="D613" t="s">
        <v>1683</v>
      </c>
      <c r="E613" t="s">
        <v>1671</v>
      </c>
      <c r="F613">
        <v>30</v>
      </c>
      <c r="G613" t="s">
        <v>3486</v>
      </c>
      <c r="H613" t="s">
        <v>1411</v>
      </c>
      <c r="I613" s="10">
        <v>40388</v>
      </c>
      <c r="J613">
        <v>92</v>
      </c>
      <c r="K613" t="s">
        <v>1696</v>
      </c>
      <c r="L613">
        <f>COUNTBLANK(Portfolio43[[#This Row],[ID]:[Product]])</f>
        <v>0</v>
      </c>
    </row>
    <row r="614" spans="1:12" x14ac:dyDescent="0.3">
      <c r="A614">
        <v>613</v>
      </c>
      <c r="B614" t="s">
        <v>3487</v>
      </c>
      <c r="C614" t="s">
        <v>3456</v>
      </c>
      <c r="D614" t="s">
        <v>1733</v>
      </c>
      <c r="E614" t="s">
        <v>1671</v>
      </c>
      <c r="F614">
        <v>90</v>
      </c>
      <c r="G614" t="s">
        <v>3488</v>
      </c>
      <c r="H614" t="s">
        <v>337</v>
      </c>
      <c r="I614" s="10">
        <v>40307</v>
      </c>
      <c r="J614">
        <v>82</v>
      </c>
      <c r="K614" t="s">
        <v>1721</v>
      </c>
      <c r="L614">
        <f>COUNTBLANK(Portfolio43[[#This Row],[ID]:[Product]])</f>
        <v>0</v>
      </c>
    </row>
    <row r="615" spans="1:12" x14ac:dyDescent="0.3">
      <c r="A615">
        <v>614</v>
      </c>
      <c r="B615" t="s">
        <v>2235</v>
      </c>
      <c r="C615" t="s">
        <v>3489</v>
      </c>
      <c r="D615" t="s">
        <v>1683</v>
      </c>
      <c r="E615" t="s">
        <v>1671</v>
      </c>
      <c r="F615">
        <v>90</v>
      </c>
      <c r="G615" t="s">
        <v>3490</v>
      </c>
      <c r="H615" t="s">
        <v>3491</v>
      </c>
      <c r="I615" s="10">
        <v>40221</v>
      </c>
      <c r="J615">
        <v>72</v>
      </c>
      <c r="K615" t="s">
        <v>1007</v>
      </c>
      <c r="L615">
        <f>COUNTBLANK(Portfolio43[[#This Row],[ID]:[Product]])</f>
        <v>0</v>
      </c>
    </row>
    <row r="616" spans="1:12" x14ac:dyDescent="0.3">
      <c r="A616">
        <v>615</v>
      </c>
      <c r="B616" t="s">
        <v>3492</v>
      </c>
      <c r="C616" t="s">
        <v>3493</v>
      </c>
      <c r="D616" t="s">
        <v>1670</v>
      </c>
      <c r="E616" t="s">
        <v>1671</v>
      </c>
      <c r="F616">
        <v>30</v>
      </c>
      <c r="G616" t="s">
        <v>3494</v>
      </c>
      <c r="H616" t="s">
        <v>357</v>
      </c>
      <c r="I616" s="10">
        <v>39610</v>
      </c>
      <c r="J616">
        <v>93</v>
      </c>
      <c r="K616" t="s">
        <v>1696</v>
      </c>
      <c r="L616">
        <f>COUNTBLANK(Portfolio43[[#This Row],[ID]:[Product]])</f>
        <v>0</v>
      </c>
    </row>
    <row r="617" spans="1:12" x14ac:dyDescent="0.3">
      <c r="A617">
        <v>616</v>
      </c>
      <c r="B617" t="s">
        <v>3495</v>
      </c>
      <c r="C617" t="s">
        <v>3496</v>
      </c>
      <c r="D617" t="s">
        <v>1683</v>
      </c>
      <c r="E617" t="s">
        <v>1671</v>
      </c>
      <c r="F617">
        <v>90</v>
      </c>
      <c r="G617" t="s">
        <v>3497</v>
      </c>
      <c r="H617" t="s">
        <v>571</v>
      </c>
      <c r="I617" s="10">
        <v>39571</v>
      </c>
      <c r="J617">
        <v>62</v>
      </c>
      <c r="K617" t="s">
        <v>1677</v>
      </c>
      <c r="L617">
        <f>COUNTBLANK(Portfolio43[[#This Row],[ID]:[Product]])</f>
        <v>0</v>
      </c>
    </row>
    <row r="618" spans="1:12" x14ac:dyDescent="0.3">
      <c r="A618">
        <v>617</v>
      </c>
      <c r="B618" t="s">
        <v>3498</v>
      </c>
      <c r="C618" t="s">
        <v>3499</v>
      </c>
      <c r="D618" t="s">
        <v>1683</v>
      </c>
      <c r="E618" t="s">
        <v>1671</v>
      </c>
      <c r="F618">
        <v>60</v>
      </c>
      <c r="G618" t="s">
        <v>3500</v>
      </c>
      <c r="H618" t="s">
        <v>436</v>
      </c>
      <c r="I618" s="10">
        <v>39652</v>
      </c>
      <c r="J618">
        <v>2</v>
      </c>
      <c r="K618" t="s">
        <v>1696</v>
      </c>
      <c r="L618">
        <f>COUNTBLANK(Portfolio43[[#This Row],[ID]:[Product]])</f>
        <v>0</v>
      </c>
    </row>
    <row r="619" spans="1:12" x14ac:dyDescent="0.3">
      <c r="A619">
        <v>618</v>
      </c>
      <c r="B619" t="s">
        <v>3501</v>
      </c>
      <c r="C619" t="s">
        <v>3288</v>
      </c>
      <c r="D619" t="s">
        <v>1670</v>
      </c>
      <c r="E619" t="s">
        <v>1671</v>
      </c>
      <c r="F619">
        <v>30</v>
      </c>
      <c r="G619" t="s">
        <v>3502</v>
      </c>
      <c r="H619" t="s">
        <v>191</v>
      </c>
      <c r="I619" s="10">
        <v>40294</v>
      </c>
      <c r="J619">
        <v>21</v>
      </c>
      <c r="K619" t="s">
        <v>1007</v>
      </c>
      <c r="L619">
        <f>COUNTBLANK(Portfolio43[[#This Row],[ID]:[Product]])</f>
        <v>0</v>
      </c>
    </row>
    <row r="620" spans="1:12" x14ac:dyDescent="0.3">
      <c r="A620">
        <v>619</v>
      </c>
      <c r="B620" t="s">
        <v>3503</v>
      </c>
      <c r="C620" t="s">
        <v>3504</v>
      </c>
      <c r="D620" t="s">
        <v>1683</v>
      </c>
      <c r="E620" t="s">
        <v>1671</v>
      </c>
      <c r="F620">
        <v>60</v>
      </c>
      <c r="G620" t="s">
        <v>3505</v>
      </c>
      <c r="H620" t="s">
        <v>631</v>
      </c>
      <c r="I620" s="10">
        <v>40429</v>
      </c>
      <c r="J620">
        <v>25</v>
      </c>
      <c r="K620" t="s">
        <v>1700</v>
      </c>
      <c r="L620">
        <f>COUNTBLANK(Portfolio43[[#This Row],[ID]:[Product]])</f>
        <v>0</v>
      </c>
    </row>
    <row r="621" spans="1:12" x14ac:dyDescent="0.3">
      <c r="A621">
        <v>620</v>
      </c>
      <c r="B621" t="s">
        <v>1685</v>
      </c>
      <c r="C621" t="s">
        <v>3506</v>
      </c>
      <c r="D621" t="s">
        <v>1670</v>
      </c>
      <c r="E621" t="s">
        <v>1671</v>
      </c>
      <c r="F621">
        <v>60</v>
      </c>
      <c r="G621" t="s">
        <v>3507</v>
      </c>
      <c r="H621" t="s">
        <v>336</v>
      </c>
      <c r="I621" s="10">
        <v>39786</v>
      </c>
      <c r="J621">
        <v>31</v>
      </c>
      <c r="K621" t="s">
        <v>1692</v>
      </c>
      <c r="L621">
        <f>COUNTBLANK(Portfolio43[[#This Row],[ID]:[Product]])</f>
        <v>0</v>
      </c>
    </row>
    <row r="622" spans="1:12" x14ac:dyDescent="0.3">
      <c r="A622">
        <v>621</v>
      </c>
      <c r="B622" t="s">
        <v>3508</v>
      </c>
      <c r="C622" t="s">
        <v>3509</v>
      </c>
      <c r="D622" t="s">
        <v>1670</v>
      </c>
      <c r="E622" t="s">
        <v>1671</v>
      </c>
      <c r="F622">
        <v>60</v>
      </c>
      <c r="G622" t="s">
        <v>2457</v>
      </c>
      <c r="H622" t="s">
        <v>294</v>
      </c>
      <c r="I622" s="10">
        <v>40410</v>
      </c>
      <c r="J622">
        <v>4</v>
      </c>
      <c r="K622" t="s">
        <v>1677</v>
      </c>
      <c r="L622">
        <f>COUNTBLANK(Portfolio43[[#This Row],[ID]:[Product]])</f>
        <v>0</v>
      </c>
    </row>
    <row r="623" spans="1:12" x14ac:dyDescent="0.3">
      <c r="A623">
        <v>622</v>
      </c>
      <c r="B623" t="s">
        <v>3510</v>
      </c>
      <c r="C623" t="s">
        <v>2483</v>
      </c>
      <c r="D623" t="s">
        <v>1683</v>
      </c>
      <c r="E623" t="s">
        <v>1671</v>
      </c>
      <c r="F623">
        <v>90</v>
      </c>
      <c r="G623" t="s">
        <v>3511</v>
      </c>
      <c r="H623" t="s">
        <v>975</v>
      </c>
      <c r="I623" s="10">
        <v>39934</v>
      </c>
      <c r="J623">
        <v>45</v>
      </c>
      <c r="K623" t="s">
        <v>1007</v>
      </c>
      <c r="L623">
        <f>COUNTBLANK(Portfolio43[[#This Row],[ID]:[Product]])</f>
        <v>0</v>
      </c>
    </row>
    <row r="624" spans="1:12" x14ac:dyDescent="0.3">
      <c r="A624">
        <v>623</v>
      </c>
      <c r="B624" t="s">
        <v>3512</v>
      </c>
      <c r="C624" t="s">
        <v>2514</v>
      </c>
      <c r="D624" t="s">
        <v>1683</v>
      </c>
      <c r="E624" t="s">
        <v>1671</v>
      </c>
      <c r="F624">
        <v>90</v>
      </c>
      <c r="G624" t="s">
        <v>3513</v>
      </c>
      <c r="H624" t="s">
        <v>605</v>
      </c>
      <c r="I624" s="10">
        <v>40153</v>
      </c>
      <c r="J624">
        <v>2</v>
      </c>
      <c r="K624" t="s">
        <v>1696</v>
      </c>
      <c r="L624">
        <f>COUNTBLANK(Portfolio43[[#This Row],[ID]:[Product]])</f>
        <v>0</v>
      </c>
    </row>
    <row r="625" spans="1:12" x14ac:dyDescent="0.3">
      <c r="A625">
        <v>624</v>
      </c>
      <c r="B625" t="s">
        <v>2074</v>
      </c>
      <c r="C625" t="s">
        <v>3514</v>
      </c>
      <c r="D625" t="s">
        <v>1670</v>
      </c>
      <c r="E625" t="s">
        <v>1671</v>
      </c>
      <c r="F625">
        <v>90</v>
      </c>
      <c r="G625" t="s">
        <v>3515</v>
      </c>
      <c r="H625" t="s">
        <v>1487</v>
      </c>
      <c r="I625" s="10">
        <v>39906</v>
      </c>
      <c r="J625">
        <v>59</v>
      </c>
      <c r="K625" t="s">
        <v>1673</v>
      </c>
      <c r="L625">
        <f>COUNTBLANK(Portfolio43[[#This Row],[ID]:[Product]])</f>
        <v>0</v>
      </c>
    </row>
    <row r="626" spans="1:12" x14ac:dyDescent="0.3">
      <c r="A626">
        <v>625</v>
      </c>
      <c r="B626" t="s">
        <v>3516</v>
      </c>
      <c r="C626" t="s">
        <v>3517</v>
      </c>
      <c r="D626" t="s">
        <v>1683</v>
      </c>
      <c r="E626" t="s">
        <v>1671</v>
      </c>
      <c r="F626">
        <v>60</v>
      </c>
      <c r="G626" t="s">
        <v>3518</v>
      </c>
      <c r="H626" t="s">
        <v>654</v>
      </c>
      <c r="I626" s="10">
        <v>39610</v>
      </c>
      <c r="J626">
        <v>53</v>
      </c>
      <c r="K626" t="s">
        <v>1721</v>
      </c>
      <c r="L626">
        <f>COUNTBLANK(Portfolio43[[#This Row],[ID]:[Product]])</f>
        <v>0</v>
      </c>
    </row>
    <row r="627" spans="1:12" x14ac:dyDescent="0.3">
      <c r="A627">
        <v>626</v>
      </c>
      <c r="B627" t="s">
        <v>2223</v>
      </c>
      <c r="C627" t="s">
        <v>3519</v>
      </c>
      <c r="D627" t="s">
        <v>1670</v>
      </c>
      <c r="E627" t="s">
        <v>1671</v>
      </c>
      <c r="F627">
        <v>30</v>
      </c>
      <c r="G627" t="s">
        <v>3520</v>
      </c>
      <c r="H627" t="s">
        <v>2096</v>
      </c>
      <c r="I627" s="10">
        <v>40178</v>
      </c>
      <c r="J627">
        <v>13</v>
      </c>
      <c r="K627" t="s">
        <v>851</v>
      </c>
      <c r="L627">
        <f>COUNTBLANK(Portfolio43[[#This Row],[ID]:[Product]])</f>
        <v>0</v>
      </c>
    </row>
    <row r="628" spans="1:12" x14ac:dyDescent="0.3">
      <c r="A628">
        <v>627</v>
      </c>
      <c r="B628" t="s">
        <v>3521</v>
      </c>
      <c r="C628" t="s">
        <v>3522</v>
      </c>
      <c r="D628" t="s">
        <v>1683</v>
      </c>
      <c r="E628" t="s">
        <v>1671</v>
      </c>
      <c r="F628">
        <v>60</v>
      </c>
      <c r="G628" t="s">
        <v>3523</v>
      </c>
      <c r="H628" t="s">
        <v>3185</v>
      </c>
      <c r="I628" s="10">
        <v>40100</v>
      </c>
      <c r="J628">
        <v>13</v>
      </c>
      <c r="K628" t="s">
        <v>1772</v>
      </c>
      <c r="L628">
        <f>COUNTBLANK(Portfolio43[[#This Row],[ID]:[Product]])</f>
        <v>0</v>
      </c>
    </row>
    <row r="629" spans="1:12" x14ac:dyDescent="0.3">
      <c r="A629">
        <v>628</v>
      </c>
      <c r="B629" t="s">
        <v>2262</v>
      </c>
      <c r="C629" t="s">
        <v>2548</v>
      </c>
      <c r="D629" t="s">
        <v>1683</v>
      </c>
      <c r="E629" t="s">
        <v>1671</v>
      </c>
      <c r="F629">
        <v>90</v>
      </c>
      <c r="G629" t="s">
        <v>3524</v>
      </c>
      <c r="H629" t="s">
        <v>536</v>
      </c>
      <c r="I629" s="10">
        <v>40256</v>
      </c>
      <c r="J629">
        <v>8</v>
      </c>
      <c r="K629" t="s">
        <v>1721</v>
      </c>
      <c r="L629">
        <f>COUNTBLANK(Portfolio43[[#This Row],[ID]:[Product]])</f>
        <v>0</v>
      </c>
    </row>
    <row r="630" spans="1:12" x14ac:dyDescent="0.3">
      <c r="A630">
        <v>629</v>
      </c>
      <c r="B630" t="s">
        <v>3525</v>
      </c>
      <c r="C630" t="s">
        <v>2540</v>
      </c>
      <c r="D630" t="s">
        <v>1670</v>
      </c>
      <c r="E630" t="s">
        <v>1671</v>
      </c>
      <c r="F630">
        <v>30</v>
      </c>
      <c r="G630" t="s">
        <v>3526</v>
      </c>
      <c r="H630" t="s">
        <v>3527</v>
      </c>
      <c r="I630" s="10">
        <v>39978</v>
      </c>
      <c r="J630">
        <v>52</v>
      </c>
      <c r="K630" t="s">
        <v>1692</v>
      </c>
      <c r="L630">
        <f>COUNTBLANK(Portfolio43[[#This Row],[ID]:[Product]])</f>
        <v>0</v>
      </c>
    </row>
    <row r="631" spans="1:12" x14ac:dyDescent="0.3">
      <c r="A631">
        <v>630</v>
      </c>
      <c r="B631" t="s">
        <v>3528</v>
      </c>
      <c r="C631" t="s">
        <v>3529</v>
      </c>
      <c r="D631" t="s">
        <v>1683</v>
      </c>
      <c r="E631" t="s">
        <v>1671</v>
      </c>
      <c r="F631">
        <v>90</v>
      </c>
      <c r="G631" t="s">
        <v>3530</v>
      </c>
      <c r="H631" t="s">
        <v>1219</v>
      </c>
      <c r="I631" s="10">
        <v>39958</v>
      </c>
      <c r="J631">
        <v>64</v>
      </c>
      <c r="K631" t="s">
        <v>1696</v>
      </c>
      <c r="L631">
        <f>COUNTBLANK(Portfolio43[[#This Row],[ID]:[Product]])</f>
        <v>0</v>
      </c>
    </row>
    <row r="632" spans="1:12" x14ac:dyDescent="0.3">
      <c r="A632">
        <v>631</v>
      </c>
      <c r="B632" t="s">
        <v>3531</v>
      </c>
      <c r="C632" t="s">
        <v>3532</v>
      </c>
      <c r="D632" t="s">
        <v>1670</v>
      </c>
      <c r="E632" t="s">
        <v>1671</v>
      </c>
      <c r="F632">
        <v>90</v>
      </c>
      <c r="G632" t="s">
        <v>3533</v>
      </c>
      <c r="H632" t="s">
        <v>227</v>
      </c>
      <c r="I632" s="10">
        <v>40438</v>
      </c>
      <c r="J632">
        <v>62</v>
      </c>
      <c r="K632" t="s">
        <v>1677</v>
      </c>
      <c r="L632">
        <f>COUNTBLANK(Portfolio43[[#This Row],[ID]:[Product]])</f>
        <v>0</v>
      </c>
    </row>
    <row r="633" spans="1:12" x14ac:dyDescent="0.3">
      <c r="A633">
        <v>632</v>
      </c>
      <c r="B633" t="s">
        <v>3534</v>
      </c>
      <c r="C633" t="s">
        <v>3529</v>
      </c>
      <c r="D633" t="s">
        <v>1670</v>
      </c>
      <c r="E633" t="s">
        <v>1671</v>
      </c>
      <c r="F633">
        <v>60</v>
      </c>
      <c r="G633" t="s">
        <v>3535</v>
      </c>
      <c r="H633" t="s">
        <v>2271</v>
      </c>
      <c r="I633" s="10">
        <v>39879</v>
      </c>
      <c r="J633">
        <v>87</v>
      </c>
      <c r="K633" t="s">
        <v>1696</v>
      </c>
      <c r="L633">
        <f>COUNTBLANK(Portfolio43[[#This Row],[ID]:[Product]])</f>
        <v>0</v>
      </c>
    </row>
    <row r="634" spans="1:12" x14ac:dyDescent="0.3">
      <c r="A634">
        <v>633</v>
      </c>
      <c r="B634" t="s">
        <v>3536</v>
      </c>
      <c r="C634" t="s">
        <v>3204</v>
      </c>
      <c r="D634" t="s">
        <v>1670</v>
      </c>
      <c r="E634" t="s">
        <v>1671</v>
      </c>
      <c r="F634">
        <v>90</v>
      </c>
      <c r="G634" t="s">
        <v>3537</v>
      </c>
      <c r="H634" t="s">
        <v>790</v>
      </c>
      <c r="I634" s="10">
        <v>39535</v>
      </c>
      <c r="J634">
        <v>94</v>
      </c>
      <c r="K634" t="s">
        <v>1772</v>
      </c>
      <c r="L634">
        <f>COUNTBLANK(Portfolio43[[#This Row],[ID]:[Product]])</f>
        <v>0</v>
      </c>
    </row>
    <row r="635" spans="1:12" x14ac:dyDescent="0.3">
      <c r="A635">
        <v>634</v>
      </c>
      <c r="B635" t="s">
        <v>3538</v>
      </c>
      <c r="C635" t="s">
        <v>2296</v>
      </c>
      <c r="D635" t="s">
        <v>1683</v>
      </c>
      <c r="E635" t="s">
        <v>1671</v>
      </c>
      <c r="F635">
        <v>90</v>
      </c>
      <c r="G635" t="s">
        <v>3539</v>
      </c>
      <c r="H635" t="s">
        <v>995</v>
      </c>
      <c r="I635" s="10">
        <v>39935</v>
      </c>
      <c r="J635">
        <v>69</v>
      </c>
      <c r="K635" t="s">
        <v>1007</v>
      </c>
      <c r="L635">
        <f>COUNTBLANK(Portfolio43[[#This Row],[ID]:[Product]])</f>
        <v>0</v>
      </c>
    </row>
    <row r="636" spans="1:12" x14ac:dyDescent="0.3">
      <c r="A636">
        <v>635</v>
      </c>
      <c r="B636" t="s">
        <v>2027</v>
      </c>
      <c r="C636" t="s">
        <v>3540</v>
      </c>
      <c r="D636" t="s">
        <v>1670</v>
      </c>
      <c r="E636" t="s">
        <v>1671</v>
      </c>
      <c r="F636">
        <v>90</v>
      </c>
      <c r="G636" t="s">
        <v>3541</v>
      </c>
      <c r="H636" t="s">
        <v>1486</v>
      </c>
      <c r="I636" s="10">
        <v>39640</v>
      </c>
      <c r="J636">
        <v>19</v>
      </c>
      <c r="K636" t="s">
        <v>851</v>
      </c>
      <c r="L636">
        <f>COUNTBLANK(Portfolio43[[#This Row],[ID]:[Product]])</f>
        <v>0</v>
      </c>
    </row>
    <row r="637" spans="1:12" x14ac:dyDescent="0.3">
      <c r="A637">
        <v>636</v>
      </c>
      <c r="B637" t="s">
        <v>3542</v>
      </c>
      <c r="C637" t="s">
        <v>3378</v>
      </c>
      <c r="D637" t="s">
        <v>1683</v>
      </c>
      <c r="E637" t="s">
        <v>1671</v>
      </c>
      <c r="F637">
        <v>60</v>
      </c>
      <c r="G637" t="s">
        <v>3543</v>
      </c>
      <c r="H637" t="s">
        <v>3242</v>
      </c>
      <c r="I637" s="10">
        <v>40370</v>
      </c>
      <c r="J637">
        <v>13</v>
      </c>
      <c r="K637" t="s">
        <v>1696</v>
      </c>
      <c r="L637">
        <f>COUNTBLANK(Portfolio43[[#This Row],[ID]:[Product]])</f>
        <v>0</v>
      </c>
    </row>
    <row r="638" spans="1:12" x14ac:dyDescent="0.3">
      <c r="A638">
        <v>637</v>
      </c>
      <c r="B638" t="s">
        <v>3544</v>
      </c>
      <c r="C638" t="s">
        <v>3545</v>
      </c>
      <c r="D638" t="s">
        <v>1683</v>
      </c>
      <c r="E638" t="s">
        <v>1671</v>
      </c>
      <c r="F638">
        <v>30</v>
      </c>
      <c r="G638" t="s">
        <v>3546</v>
      </c>
      <c r="H638" t="s">
        <v>3547</v>
      </c>
      <c r="I638" s="10">
        <v>39811</v>
      </c>
      <c r="J638">
        <v>10</v>
      </c>
      <c r="K638" t="s">
        <v>1707</v>
      </c>
      <c r="L638">
        <f>COUNTBLANK(Portfolio43[[#This Row],[ID]:[Product]])</f>
        <v>0</v>
      </c>
    </row>
    <row r="639" spans="1:12" x14ac:dyDescent="0.3">
      <c r="A639">
        <v>638</v>
      </c>
      <c r="B639" t="s">
        <v>3548</v>
      </c>
      <c r="C639" t="s">
        <v>3549</v>
      </c>
      <c r="D639" t="s">
        <v>1670</v>
      </c>
      <c r="E639" t="s">
        <v>1671</v>
      </c>
      <c r="F639">
        <v>30</v>
      </c>
      <c r="G639" t="s">
        <v>3550</v>
      </c>
      <c r="H639" t="s">
        <v>3551</v>
      </c>
      <c r="I639" s="10">
        <v>39759</v>
      </c>
      <c r="J639">
        <v>75</v>
      </c>
      <c r="K639" t="s">
        <v>1696</v>
      </c>
      <c r="L639">
        <f>COUNTBLANK(Portfolio43[[#This Row],[ID]:[Product]])</f>
        <v>0</v>
      </c>
    </row>
    <row r="640" spans="1:12" x14ac:dyDescent="0.3">
      <c r="A640">
        <v>639</v>
      </c>
      <c r="B640" t="s">
        <v>3552</v>
      </c>
      <c r="C640" t="s">
        <v>3553</v>
      </c>
      <c r="D640" t="s">
        <v>1683</v>
      </c>
      <c r="E640" t="s">
        <v>1671</v>
      </c>
      <c r="F640">
        <v>30</v>
      </c>
      <c r="G640" t="s">
        <v>3554</v>
      </c>
      <c r="H640" t="s">
        <v>717</v>
      </c>
      <c r="I640" s="10">
        <v>40512</v>
      </c>
      <c r="J640">
        <v>62</v>
      </c>
      <c r="K640" t="s">
        <v>1673</v>
      </c>
      <c r="L640">
        <f>COUNTBLANK(Portfolio43[[#This Row],[ID]:[Product]])</f>
        <v>0</v>
      </c>
    </row>
    <row r="641" spans="1:12" x14ac:dyDescent="0.3">
      <c r="A641">
        <v>640</v>
      </c>
      <c r="B641" t="s">
        <v>2659</v>
      </c>
      <c r="C641" t="s">
        <v>2241</v>
      </c>
      <c r="D641" t="s">
        <v>1670</v>
      </c>
      <c r="E641" t="s">
        <v>1671</v>
      </c>
      <c r="F641">
        <v>90</v>
      </c>
      <c r="G641" t="s">
        <v>3555</v>
      </c>
      <c r="H641" t="s">
        <v>510</v>
      </c>
      <c r="I641" s="10">
        <v>39847</v>
      </c>
      <c r="J641">
        <v>48</v>
      </c>
      <c r="K641" t="s">
        <v>1692</v>
      </c>
      <c r="L641">
        <f>COUNTBLANK(Portfolio43[[#This Row],[ID]:[Product]])</f>
        <v>0</v>
      </c>
    </row>
    <row r="642" spans="1:12" x14ac:dyDescent="0.3">
      <c r="A642">
        <v>641</v>
      </c>
      <c r="B642" t="s">
        <v>2768</v>
      </c>
      <c r="C642" t="s">
        <v>3556</v>
      </c>
      <c r="D642" t="s">
        <v>1670</v>
      </c>
      <c r="E642" t="s">
        <v>1671</v>
      </c>
      <c r="F642">
        <v>60</v>
      </c>
      <c r="G642" t="s">
        <v>3557</v>
      </c>
      <c r="H642" t="s">
        <v>2313</v>
      </c>
      <c r="I642" s="10">
        <v>39818</v>
      </c>
      <c r="J642">
        <v>20</v>
      </c>
      <c r="K642" t="s">
        <v>1673</v>
      </c>
      <c r="L642">
        <f>COUNTBLANK(Portfolio43[[#This Row],[ID]:[Product]])</f>
        <v>0</v>
      </c>
    </row>
    <row r="643" spans="1:12" x14ac:dyDescent="0.3">
      <c r="A643">
        <v>642</v>
      </c>
      <c r="B643" t="s">
        <v>2930</v>
      </c>
      <c r="C643" t="s">
        <v>3012</v>
      </c>
      <c r="D643" t="s">
        <v>1683</v>
      </c>
      <c r="E643" t="s">
        <v>1671</v>
      </c>
      <c r="F643">
        <v>60</v>
      </c>
      <c r="G643" t="s">
        <v>3558</v>
      </c>
      <c r="H643" t="s">
        <v>112</v>
      </c>
      <c r="I643" s="10">
        <v>39714</v>
      </c>
      <c r="J643">
        <v>52</v>
      </c>
      <c r="K643" t="s">
        <v>1772</v>
      </c>
      <c r="L643">
        <f>COUNTBLANK(Portfolio43[[#This Row],[ID]:[Product]])</f>
        <v>0</v>
      </c>
    </row>
    <row r="644" spans="1:12" x14ac:dyDescent="0.3">
      <c r="A644">
        <v>643</v>
      </c>
      <c r="B644" t="s">
        <v>3559</v>
      </c>
      <c r="C644" t="s">
        <v>2807</v>
      </c>
      <c r="D644" t="s">
        <v>1683</v>
      </c>
      <c r="E644" t="s">
        <v>1671</v>
      </c>
      <c r="F644">
        <v>30</v>
      </c>
      <c r="G644" t="s">
        <v>3560</v>
      </c>
      <c r="H644" t="s">
        <v>1629</v>
      </c>
      <c r="I644" s="10">
        <v>39780</v>
      </c>
      <c r="J644">
        <v>40</v>
      </c>
      <c r="K644" t="s">
        <v>1772</v>
      </c>
      <c r="L644">
        <f>COUNTBLANK(Portfolio43[[#This Row],[ID]:[Product]])</f>
        <v>0</v>
      </c>
    </row>
    <row r="645" spans="1:12" x14ac:dyDescent="0.3">
      <c r="A645">
        <v>644</v>
      </c>
      <c r="B645" t="s">
        <v>3561</v>
      </c>
      <c r="C645" t="s">
        <v>1940</v>
      </c>
      <c r="D645" t="s">
        <v>1683</v>
      </c>
      <c r="E645" t="s">
        <v>1671</v>
      </c>
      <c r="F645">
        <v>60</v>
      </c>
      <c r="G645" t="s">
        <v>3562</v>
      </c>
      <c r="H645" t="s">
        <v>406</v>
      </c>
      <c r="I645" s="10">
        <v>40074</v>
      </c>
      <c r="J645">
        <v>61</v>
      </c>
      <c r="K645" t="s">
        <v>1673</v>
      </c>
      <c r="L645">
        <f>COUNTBLANK(Portfolio43[[#This Row],[ID]:[Product]])</f>
        <v>0</v>
      </c>
    </row>
    <row r="646" spans="1:12" x14ac:dyDescent="0.3">
      <c r="A646">
        <v>645</v>
      </c>
      <c r="B646" t="s">
        <v>3563</v>
      </c>
      <c r="C646" t="s">
        <v>1769</v>
      </c>
      <c r="D646" t="s">
        <v>1670</v>
      </c>
      <c r="E646" t="s">
        <v>1671</v>
      </c>
      <c r="F646">
        <v>90</v>
      </c>
      <c r="G646" t="s">
        <v>3564</v>
      </c>
      <c r="H646" t="s">
        <v>1446</v>
      </c>
      <c r="I646" s="10">
        <v>39888</v>
      </c>
      <c r="J646">
        <v>82</v>
      </c>
      <c r="K646" t="s">
        <v>1707</v>
      </c>
      <c r="L646">
        <f>COUNTBLANK(Portfolio43[[#This Row],[ID]:[Product]])</f>
        <v>0</v>
      </c>
    </row>
    <row r="647" spans="1:12" x14ac:dyDescent="0.3">
      <c r="A647">
        <v>646</v>
      </c>
      <c r="B647" t="s">
        <v>2272</v>
      </c>
      <c r="C647" t="s">
        <v>3565</v>
      </c>
      <c r="D647" t="s">
        <v>1946</v>
      </c>
      <c r="E647" t="s">
        <v>1671</v>
      </c>
      <c r="F647">
        <v>60</v>
      </c>
      <c r="G647" t="s">
        <v>3566</v>
      </c>
      <c r="H647" t="s">
        <v>1469</v>
      </c>
      <c r="I647" s="10">
        <v>40171</v>
      </c>
      <c r="J647">
        <v>50</v>
      </c>
      <c r="K647" t="s">
        <v>1677</v>
      </c>
      <c r="L647">
        <f>COUNTBLANK(Portfolio43[[#This Row],[ID]:[Product]])</f>
        <v>0</v>
      </c>
    </row>
    <row r="648" spans="1:12" x14ac:dyDescent="0.3">
      <c r="A648">
        <v>647</v>
      </c>
      <c r="B648" t="s">
        <v>3567</v>
      </c>
      <c r="C648" t="s">
        <v>3568</v>
      </c>
      <c r="D648" t="s">
        <v>1670</v>
      </c>
      <c r="E648" t="s">
        <v>1671</v>
      </c>
      <c r="F648">
        <v>90</v>
      </c>
      <c r="G648" t="s">
        <v>3569</v>
      </c>
      <c r="H648" t="s">
        <v>2583</v>
      </c>
      <c r="I648" s="10">
        <v>39599</v>
      </c>
      <c r="J648">
        <v>13</v>
      </c>
      <c r="K648" t="s">
        <v>1700</v>
      </c>
      <c r="L648">
        <f>COUNTBLANK(Portfolio43[[#This Row],[ID]:[Product]])</f>
        <v>0</v>
      </c>
    </row>
    <row r="649" spans="1:12" x14ac:dyDescent="0.3">
      <c r="A649">
        <v>648</v>
      </c>
      <c r="B649" t="s">
        <v>3570</v>
      </c>
      <c r="C649" t="s">
        <v>3571</v>
      </c>
      <c r="D649" t="s">
        <v>1670</v>
      </c>
      <c r="E649" t="s">
        <v>1671</v>
      </c>
      <c r="F649">
        <v>90</v>
      </c>
      <c r="G649" t="s">
        <v>3572</v>
      </c>
      <c r="H649" t="s">
        <v>365</v>
      </c>
      <c r="I649" s="10">
        <v>40437</v>
      </c>
      <c r="J649">
        <v>69</v>
      </c>
      <c r="K649" t="s">
        <v>1673</v>
      </c>
      <c r="L649">
        <f>COUNTBLANK(Portfolio43[[#This Row],[ID]:[Product]])</f>
        <v>0</v>
      </c>
    </row>
    <row r="650" spans="1:12" x14ac:dyDescent="0.3">
      <c r="A650">
        <v>649</v>
      </c>
      <c r="B650" t="s">
        <v>3573</v>
      </c>
      <c r="C650" t="s">
        <v>1764</v>
      </c>
      <c r="D650" t="s">
        <v>1683</v>
      </c>
      <c r="E650" t="s">
        <v>1671</v>
      </c>
      <c r="F650">
        <v>60</v>
      </c>
      <c r="G650" t="s">
        <v>3574</v>
      </c>
      <c r="H650" t="s">
        <v>356</v>
      </c>
      <c r="I650" s="10">
        <v>40026</v>
      </c>
      <c r="J650">
        <v>47</v>
      </c>
      <c r="K650" t="s">
        <v>1721</v>
      </c>
      <c r="L650">
        <f>COUNTBLANK(Portfolio43[[#This Row],[ID]:[Product]])</f>
        <v>0</v>
      </c>
    </row>
    <row r="651" spans="1:12" x14ac:dyDescent="0.3">
      <c r="A651">
        <v>650</v>
      </c>
      <c r="B651" t="s">
        <v>3575</v>
      </c>
      <c r="C651" t="s">
        <v>3576</v>
      </c>
      <c r="D651" t="s">
        <v>1670</v>
      </c>
      <c r="E651" t="s">
        <v>1671</v>
      </c>
      <c r="F651">
        <v>30</v>
      </c>
      <c r="G651" t="s">
        <v>3577</v>
      </c>
      <c r="H651" t="s">
        <v>457</v>
      </c>
      <c r="I651" s="10">
        <v>39940</v>
      </c>
      <c r="J651">
        <v>44</v>
      </c>
      <c r="K651" t="s">
        <v>1700</v>
      </c>
      <c r="L651">
        <f>COUNTBLANK(Portfolio43[[#This Row],[ID]:[Product]])</f>
        <v>0</v>
      </c>
    </row>
    <row r="652" spans="1:12" x14ac:dyDescent="0.3">
      <c r="A652">
        <v>651</v>
      </c>
      <c r="B652" t="s">
        <v>3578</v>
      </c>
      <c r="C652" t="s">
        <v>3579</v>
      </c>
      <c r="D652" t="s">
        <v>1683</v>
      </c>
      <c r="E652" t="s">
        <v>1671</v>
      </c>
      <c r="F652">
        <v>30</v>
      </c>
      <c r="G652" t="s">
        <v>3580</v>
      </c>
      <c r="H652" t="s">
        <v>469</v>
      </c>
      <c r="I652" s="10">
        <v>40430</v>
      </c>
      <c r="J652">
        <v>5</v>
      </c>
      <c r="K652" t="s">
        <v>1677</v>
      </c>
      <c r="L652">
        <f>COUNTBLANK(Portfolio43[[#This Row],[ID]:[Product]])</f>
        <v>0</v>
      </c>
    </row>
    <row r="653" spans="1:12" x14ac:dyDescent="0.3">
      <c r="A653">
        <v>652</v>
      </c>
      <c r="B653" t="s">
        <v>2505</v>
      </c>
      <c r="C653" t="s">
        <v>3581</v>
      </c>
      <c r="D653" t="s">
        <v>1683</v>
      </c>
      <c r="E653" t="s">
        <v>1671</v>
      </c>
      <c r="F653">
        <v>90</v>
      </c>
      <c r="G653" t="s">
        <v>3582</v>
      </c>
      <c r="H653" t="s">
        <v>1628</v>
      </c>
      <c r="I653" s="10">
        <v>39585</v>
      </c>
      <c r="J653">
        <v>93</v>
      </c>
      <c r="K653" t="s">
        <v>1707</v>
      </c>
      <c r="L653">
        <f>COUNTBLANK(Portfolio43[[#This Row],[ID]:[Product]])</f>
        <v>0</v>
      </c>
    </row>
    <row r="654" spans="1:12" x14ac:dyDescent="0.3">
      <c r="A654">
        <v>653</v>
      </c>
      <c r="B654" t="s">
        <v>3583</v>
      </c>
      <c r="C654" t="s">
        <v>3584</v>
      </c>
      <c r="D654" t="s">
        <v>1670</v>
      </c>
      <c r="E654" t="s">
        <v>1671</v>
      </c>
      <c r="F654">
        <v>60</v>
      </c>
      <c r="G654" t="s">
        <v>3585</v>
      </c>
      <c r="H654" t="s">
        <v>2496</v>
      </c>
      <c r="I654" s="10">
        <v>40462</v>
      </c>
      <c r="J654">
        <v>99</v>
      </c>
      <c r="K654" t="s">
        <v>1700</v>
      </c>
      <c r="L654">
        <f>COUNTBLANK(Portfolio43[[#This Row],[ID]:[Product]])</f>
        <v>0</v>
      </c>
    </row>
    <row r="655" spans="1:12" x14ac:dyDescent="0.3">
      <c r="A655">
        <v>654</v>
      </c>
      <c r="B655" t="s">
        <v>3586</v>
      </c>
      <c r="C655" t="s">
        <v>3083</v>
      </c>
      <c r="D655" t="s">
        <v>1670</v>
      </c>
      <c r="E655" t="s">
        <v>1671</v>
      </c>
      <c r="F655">
        <v>60</v>
      </c>
      <c r="G655" t="s">
        <v>3587</v>
      </c>
      <c r="H655" t="s">
        <v>744</v>
      </c>
      <c r="I655" s="10">
        <v>40111</v>
      </c>
      <c r="J655">
        <v>85</v>
      </c>
      <c r="K655" t="s">
        <v>1673</v>
      </c>
      <c r="L655">
        <f>COUNTBLANK(Portfolio43[[#This Row],[ID]:[Product]])</f>
        <v>0</v>
      </c>
    </row>
    <row r="656" spans="1:12" x14ac:dyDescent="0.3">
      <c r="A656">
        <v>655</v>
      </c>
      <c r="B656" t="s">
        <v>3588</v>
      </c>
      <c r="C656" t="s">
        <v>3589</v>
      </c>
      <c r="D656" t="s">
        <v>1670</v>
      </c>
      <c r="E656" t="s">
        <v>1671</v>
      </c>
      <c r="F656">
        <v>30</v>
      </c>
      <c r="G656" t="s">
        <v>3590</v>
      </c>
      <c r="H656" t="s">
        <v>26</v>
      </c>
      <c r="I656" s="10">
        <v>40488</v>
      </c>
      <c r="J656">
        <v>52</v>
      </c>
      <c r="K656" t="s">
        <v>1772</v>
      </c>
      <c r="L656">
        <f>COUNTBLANK(Portfolio43[[#This Row],[ID]:[Product]])</f>
        <v>0</v>
      </c>
    </row>
    <row r="657" spans="1:12" x14ac:dyDescent="0.3">
      <c r="A657">
        <v>656</v>
      </c>
      <c r="B657" t="s">
        <v>3591</v>
      </c>
      <c r="C657" t="s">
        <v>3592</v>
      </c>
      <c r="D657" t="s">
        <v>1683</v>
      </c>
      <c r="E657" t="s">
        <v>1671</v>
      </c>
      <c r="F657">
        <v>30</v>
      </c>
      <c r="G657" t="s">
        <v>3593</v>
      </c>
      <c r="H657" t="s">
        <v>1495</v>
      </c>
      <c r="I657" s="10">
        <v>40362</v>
      </c>
      <c r="J657">
        <v>5</v>
      </c>
      <c r="K657" t="s">
        <v>1677</v>
      </c>
      <c r="L657">
        <f>COUNTBLANK(Portfolio43[[#This Row],[ID]:[Product]])</f>
        <v>0</v>
      </c>
    </row>
    <row r="658" spans="1:12" x14ac:dyDescent="0.3">
      <c r="A658">
        <v>657</v>
      </c>
      <c r="B658" t="s">
        <v>3594</v>
      </c>
      <c r="C658" t="s">
        <v>3595</v>
      </c>
      <c r="D658" t="s">
        <v>1670</v>
      </c>
      <c r="E658" t="s">
        <v>1671</v>
      </c>
      <c r="F658">
        <v>30</v>
      </c>
      <c r="G658" t="s">
        <v>3596</v>
      </c>
      <c r="H658" t="s">
        <v>204</v>
      </c>
      <c r="I658" s="10">
        <v>40001</v>
      </c>
      <c r="J658">
        <v>19</v>
      </c>
      <c r="K658" t="s">
        <v>1696</v>
      </c>
      <c r="L658">
        <f>COUNTBLANK(Portfolio43[[#This Row],[ID]:[Product]])</f>
        <v>0</v>
      </c>
    </row>
    <row r="659" spans="1:12" x14ac:dyDescent="0.3">
      <c r="A659">
        <v>658</v>
      </c>
      <c r="B659" t="s">
        <v>3597</v>
      </c>
      <c r="C659" t="s">
        <v>3598</v>
      </c>
      <c r="D659" t="s">
        <v>1683</v>
      </c>
      <c r="E659" t="s">
        <v>1671</v>
      </c>
      <c r="F659">
        <v>30</v>
      </c>
      <c r="G659" t="s">
        <v>3599</v>
      </c>
      <c r="H659" t="s">
        <v>199</v>
      </c>
      <c r="I659" s="10">
        <v>40215</v>
      </c>
      <c r="J659">
        <v>53</v>
      </c>
      <c r="K659" t="s">
        <v>1677</v>
      </c>
      <c r="L659">
        <f>COUNTBLANK(Portfolio43[[#This Row],[ID]:[Product]])</f>
        <v>0</v>
      </c>
    </row>
    <row r="660" spans="1:12" x14ac:dyDescent="0.3">
      <c r="A660">
        <v>659</v>
      </c>
      <c r="B660" t="s">
        <v>3600</v>
      </c>
      <c r="C660" t="s">
        <v>3601</v>
      </c>
      <c r="D660" t="s">
        <v>1670</v>
      </c>
      <c r="E660" t="s">
        <v>1671</v>
      </c>
      <c r="F660">
        <v>30</v>
      </c>
      <c r="G660" t="s">
        <v>3602</v>
      </c>
      <c r="H660" t="s">
        <v>2555</v>
      </c>
      <c r="I660" s="10">
        <v>39583</v>
      </c>
      <c r="J660">
        <v>59</v>
      </c>
      <c r="K660" t="s">
        <v>851</v>
      </c>
      <c r="L660">
        <f>COUNTBLANK(Portfolio43[[#This Row],[ID]:[Product]])</f>
        <v>0</v>
      </c>
    </row>
    <row r="661" spans="1:12" x14ac:dyDescent="0.3">
      <c r="A661">
        <v>660</v>
      </c>
      <c r="B661" t="s">
        <v>3603</v>
      </c>
      <c r="C661" t="s">
        <v>2401</v>
      </c>
      <c r="D661" t="s">
        <v>1670</v>
      </c>
      <c r="E661" t="s">
        <v>1671</v>
      </c>
      <c r="F661">
        <v>90</v>
      </c>
      <c r="G661" t="s">
        <v>3604</v>
      </c>
      <c r="H661" t="s">
        <v>2092</v>
      </c>
      <c r="I661" s="10">
        <v>40493</v>
      </c>
      <c r="J661">
        <v>75</v>
      </c>
      <c r="K661" t="s">
        <v>1721</v>
      </c>
      <c r="L661">
        <f>COUNTBLANK(Portfolio43[[#This Row],[ID]:[Product]])</f>
        <v>0</v>
      </c>
    </row>
    <row r="662" spans="1:12" x14ac:dyDescent="0.3">
      <c r="A662">
        <v>661</v>
      </c>
      <c r="B662" t="s">
        <v>3605</v>
      </c>
      <c r="C662" t="s">
        <v>3606</v>
      </c>
      <c r="D662" t="s">
        <v>1670</v>
      </c>
      <c r="E662" t="s">
        <v>1671</v>
      </c>
      <c r="F662">
        <v>30</v>
      </c>
      <c r="G662" t="s">
        <v>3607</v>
      </c>
      <c r="H662" t="s">
        <v>2042</v>
      </c>
      <c r="I662" s="10">
        <v>39866</v>
      </c>
      <c r="J662">
        <v>19</v>
      </c>
      <c r="K662" t="s">
        <v>1707</v>
      </c>
      <c r="L662">
        <f>COUNTBLANK(Portfolio43[[#This Row],[ID]:[Product]])</f>
        <v>0</v>
      </c>
    </row>
    <row r="663" spans="1:12" x14ac:dyDescent="0.3">
      <c r="A663">
        <v>662</v>
      </c>
      <c r="B663" t="s">
        <v>3608</v>
      </c>
      <c r="C663" t="s">
        <v>3609</v>
      </c>
      <c r="D663" t="s">
        <v>1683</v>
      </c>
      <c r="E663" t="s">
        <v>1671</v>
      </c>
      <c r="F663">
        <v>30</v>
      </c>
      <c r="G663" t="s">
        <v>3610</v>
      </c>
      <c r="H663" t="s">
        <v>1160</v>
      </c>
      <c r="I663" s="10">
        <v>39867</v>
      </c>
      <c r="J663">
        <v>3</v>
      </c>
      <c r="K663" t="s">
        <v>1673</v>
      </c>
      <c r="L663">
        <f>COUNTBLANK(Portfolio43[[#This Row],[ID]:[Product]])</f>
        <v>0</v>
      </c>
    </row>
    <row r="664" spans="1:12" x14ac:dyDescent="0.3">
      <c r="A664">
        <v>663</v>
      </c>
      <c r="B664" t="s">
        <v>3611</v>
      </c>
      <c r="C664" t="s">
        <v>3311</v>
      </c>
      <c r="D664" t="s">
        <v>1670</v>
      </c>
      <c r="E664" t="s">
        <v>1671</v>
      </c>
      <c r="F664">
        <v>90</v>
      </c>
      <c r="G664" t="s">
        <v>3612</v>
      </c>
      <c r="H664" t="s">
        <v>1619</v>
      </c>
      <c r="I664" s="10">
        <v>39663</v>
      </c>
      <c r="J664">
        <v>41</v>
      </c>
      <c r="K664" t="s">
        <v>1692</v>
      </c>
      <c r="L664">
        <f>COUNTBLANK(Portfolio43[[#This Row],[ID]:[Product]])</f>
        <v>0</v>
      </c>
    </row>
    <row r="665" spans="1:12" x14ac:dyDescent="0.3">
      <c r="A665">
        <v>664</v>
      </c>
      <c r="B665" t="s">
        <v>3613</v>
      </c>
      <c r="C665" t="s">
        <v>1621</v>
      </c>
      <c r="D665" t="s">
        <v>1683</v>
      </c>
      <c r="E665" t="s">
        <v>1671</v>
      </c>
      <c r="F665">
        <v>60</v>
      </c>
      <c r="G665" t="s">
        <v>3614</v>
      </c>
      <c r="H665" t="s">
        <v>1648</v>
      </c>
      <c r="I665" s="10">
        <v>39704</v>
      </c>
      <c r="J665">
        <v>31</v>
      </c>
      <c r="K665" t="s">
        <v>1700</v>
      </c>
      <c r="L665">
        <f>COUNTBLANK(Portfolio43[[#This Row],[ID]:[Product]])</f>
        <v>0</v>
      </c>
    </row>
    <row r="666" spans="1:12" x14ac:dyDescent="0.3">
      <c r="A666">
        <v>665</v>
      </c>
      <c r="B666" t="s">
        <v>3615</v>
      </c>
      <c r="C666" t="s">
        <v>3616</v>
      </c>
      <c r="D666" t="s">
        <v>1670</v>
      </c>
      <c r="E666" t="s">
        <v>1671</v>
      </c>
      <c r="F666">
        <v>60</v>
      </c>
      <c r="G666" t="s">
        <v>3617</v>
      </c>
      <c r="H666" t="s">
        <v>77</v>
      </c>
      <c r="I666" s="10">
        <v>39857</v>
      </c>
      <c r="J666">
        <v>5</v>
      </c>
      <c r="K666" t="s">
        <v>1677</v>
      </c>
      <c r="L666">
        <f>COUNTBLANK(Portfolio43[[#This Row],[ID]:[Product]])</f>
        <v>0</v>
      </c>
    </row>
    <row r="667" spans="1:12" x14ac:dyDescent="0.3">
      <c r="A667">
        <v>666</v>
      </c>
      <c r="B667" t="s">
        <v>2465</v>
      </c>
      <c r="C667" t="s">
        <v>1977</v>
      </c>
      <c r="D667" t="s">
        <v>1683</v>
      </c>
      <c r="E667" t="s">
        <v>1671</v>
      </c>
      <c r="F667">
        <v>30</v>
      </c>
      <c r="G667" t="s">
        <v>3618</v>
      </c>
      <c r="H667" t="s">
        <v>18</v>
      </c>
      <c r="I667" s="10">
        <v>40414</v>
      </c>
      <c r="J667">
        <v>15</v>
      </c>
      <c r="K667" t="s">
        <v>851</v>
      </c>
      <c r="L667">
        <f>COUNTBLANK(Portfolio43[[#This Row],[ID]:[Product]])</f>
        <v>0</v>
      </c>
    </row>
    <row r="668" spans="1:12" x14ac:dyDescent="0.3">
      <c r="A668">
        <v>667</v>
      </c>
      <c r="B668" t="s">
        <v>2681</v>
      </c>
      <c r="C668" t="s">
        <v>3619</v>
      </c>
      <c r="D668" t="s">
        <v>1670</v>
      </c>
      <c r="E668" t="s">
        <v>1671</v>
      </c>
      <c r="F668">
        <v>60</v>
      </c>
      <c r="G668" t="s">
        <v>3620</v>
      </c>
      <c r="H668" t="s">
        <v>578</v>
      </c>
      <c r="I668" s="10">
        <v>39888</v>
      </c>
      <c r="J668">
        <v>79</v>
      </c>
      <c r="K668" t="s">
        <v>1677</v>
      </c>
      <c r="L668">
        <f>COUNTBLANK(Portfolio43[[#This Row],[ID]:[Product]])</f>
        <v>0</v>
      </c>
    </row>
    <row r="669" spans="1:12" x14ac:dyDescent="0.3">
      <c r="A669">
        <v>668</v>
      </c>
      <c r="B669" t="s">
        <v>2068</v>
      </c>
      <c r="C669" t="s">
        <v>3621</v>
      </c>
      <c r="D669" t="s">
        <v>1670</v>
      </c>
      <c r="E669" t="s">
        <v>1671</v>
      </c>
      <c r="F669">
        <v>60</v>
      </c>
      <c r="G669" t="s">
        <v>3622</v>
      </c>
      <c r="H669" t="s">
        <v>703</v>
      </c>
      <c r="I669" s="10">
        <v>40274</v>
      </c>
      <c r="J669">
        <v>96</v>
      </c>
      <c r="K669" t="s">
        <v>851</v>
      </c>
      <c r="L669">
        <f>COUNTBLANK(Portfolio43[[#This Row],[ID]:[Product]])</f>
        <v>0</v>
      </c>
    </row>
    <row r="670" spans="1:12" x14ac:dyDescent="0.3">
      <c r="A670">
        <v>669</v>
      </c>
      <c r="B670" t="s">
        <v>1920</v>
      </c>
      <c r="C670" t="s">
        <v>3540</v>
      </c>
      <c r="D670" t="s">
        <v>1670</v>
      </c>
      <c r="E670" t="s">
        <v>1671</v>
      </c>
      <c r="F670">
        <v>30</v>
      </c>
      <c r="G670" t="s">
        <v>3623</v>
      </c>
      <c r="H670" t="s">
        <v>2583</v>
      </c>
      <c r="I670" s="10">
        <v>39998</v>
      </c>
      <c r="J670">
        <v>20</v>
      </c>
      <c r="K670" t="s">
        <v>1673</v>
      </c>
      <c r="L670">
        <f>COUNTBLANK(Portfolio43[[#This Row],[ID]:[Product]])</f>
        <v>0</v>
      </c>
    </row>
    <row r="671" spans="1:12" x14ac:dyDescent="0.3">
      <c r="A671">
        <v>670</v>
      </c>
      <c r="B671" t="s">
        <v>3624</v>
      </c>
      <c r="C671" t="s">
        <v>2886</v>
      </c>
      <c r="D671" t="s">
        <v>1670</v>
      </c>
      <c r="E671" t="s">
        <v>1671</v>
      </c>
      <c r="F671">
        <v>90</v>
      </c>
      <c r="G671" t="s">
        <v>3625</v>
      </c>
      <c r="H671" t="s">
        <v>2138</v>
      </c>
      <c r="I671" s="10">
        <v>39999</v>
      </c>
      <c r="J671">
        <v>48</v>
      </c>
      <c r="K671" t="s">
        <v>1692</v>
      </c>
      <c r="L671">
        <f>COUNTBLANK(Portfolio43[[#This Row],[ID]:[Product]])</f>
        <v>0</v>
      </c>
    </row>
    <row r="672" spans="1:12" x14ac:dyDescent="0.3">
      <c r="A672">
        <v>671</v>
      </c>
      <c r="B672" t="s">
        <v>3626</v>
      </c>
      <c r="C672" t="s">
        <v>3627</v>
      </c>
      <c r="D672" t="s">
        <v>1683</v>
      </c>
      <c r="E672" t="s">
        <v>1671</v>
      </c>
      <c r="F672">
        <v>90</v>
      </c>
      <c r="G672" t="s">
        <v>3628</v>
      </c>
      <c r="H672" t="s">
        <v>1407</v>
      </c>
      <c r="I672" s="10">
        <v>40460</v>
      </c>
      <c r="J672">
        <v>68</v>
      </c>
      <c r="K672" t="s">
        <v>1673</v>
      </c>
      <c r="L672">
        <f>COUNTBLANK(Portfolio43[[#This Row],[ID]:[Product]])</f>
        <v>0</v>
      </c>
    </row>
    <row r="673" spans="1:12" x14ac:dyDescent="0.3">
      <c r="A673">
        <v>672</v>
      </c>
      <c r="B673" t="s">
        <v>3559</v>
      </c>
      <c r="C673" t="s">
        <v>3629</v>
      </c>
      <c r="D673" t="s">
        <v>1670</v>
      </c>
      <c r="E673" t="s">
        <v>1671</v>
      </c>
      <c r="F673">
        <v>90</v>
      </c>
      <c r="G673" t="s">
        <v>3630</v>
      </c>
      <c r="H673" t="s">
        <v>196</v>
      </c>
      <c r="I673" s="10">
        <v>39912</v>
      </c>
      <c r="J673">
        <v>50</v>
      </c>
      <c r="K673" t="s">
        <v>1696</v>
      </c>
      <c r="L673">
        <f>COUNTBLANK(Portfolio43[[#This Row],[ID]:[Product]])</f>
        <v>0</v>
      </c>
    </row>
    <row r="674" spans="1:12" x14ac:dyDescent="0.3">
      <c r="A674">
        <v>673</v>
      </c>
      <c r="B674" t="s">
        <v>3631</v>
      </c>
      <c r="C674" t="s">
        <v>3632</v>
      </c>
      <c r="D674" t="s">
        <v>1670</v>
      </c>
      <c r="E674" t="s">
        <v>1671</v>
      </c>
      <c r="F674">
        <v>30</v>
      </c>
      <c r="G674" t="s">
        <v>3633</v>
      </c>
      <c r="H674" t="s">
        <v>564</v>
      </c>
      <c r="I674" s="10">
        <v>39985</v>
      </c>
      <c r="J674">
        <v>96</v>
      </c>
      <c r="K674" t="s">
        <v>1673</v>
      </c>
      <c r="L674">
        <f>COUNTBLANK(Portfolio43[[#This Row],[ID]:[Product]])</f>
        <v>0</v>
      </c>
    </row>
    <row r="675" spans="1:12" x14ac:dyDescent="0.3">
      <c r="A675">
        <v>674</v>
      </c>
      <c r="B675" t="s">
        <v>3634</v>
      </c>
      <c r="C675" t="s">
        <v>2908</v>
      </c>
      <c r="D675" t="s">
        <v>1683</v>
      </c>
      <c r="E675" t="s">
        <v>1671</v>
      </c>
      <c r="F675">
        <v>60</v>
      </c>
      <c r="G675" t="s">
        <v>3635</v>
      </c>
      <c r="H675" t="s">
        <v>708</v>
      </c>
      <c r="I675" s="10">
        <v>39591</v>
      </c>
      <c r="J675">
        <v>87</v>
      </c>
      <c r="K675" t="s">
        <v>1721</v>
      </c>
      <c r="L675">
        <f>COUNTBLANK(Portfolio43[[#This Row],[ID]:[Product]])</f>
        <v>0</v>
      </c>
    </row>
    <row r="676" spans="1:12" x14ac:dyDescent="0.3">
      <c r="A676">
        <v>675</v>
      </c>
      <c r="B676" t="s">
        <v>3636</v>
      </c>
      <c r="C676" t="s">
        <v>3637</v>
      </c>
      <c r="D676" t="s">
        <v>1670</v>
      </c>
      <c r="E676" t="s">
        <v>1829</v>
      </c>
      <c r="F676">
        <v>60</v>
      </c>
      <c r="G676" t="s">
        <v>3638</v>
      </c>
      <c r="H676" t="s">
        <v>380</v>
      </c>
      <c r="I676" s="10">
        <v>39886</v>
      </c>
      <c r="J676">
        <v>65</v>
      </c>
      <c r="K676" t="s">
        <v>1700</v>
      </c>
      <c r="L676">
        <f>COUNTBLANK(Portfolio43[[#This Row],[ID]:[Product]])</f>
        <v>0</v>
      </c>
    </row>
    <row r="677" spans="1:12" x14ac:dyDescent="0.3">
      <c r="A677">
        <v>676</v>
      </c>
      <c r="B677" t="s">
        <v>2292</v>
      </c>
      <c r="C677" t="s">
        <v>3639</v>
      </c>
      <c r="D677" t="s">
        <v>1683</v>
      </c>
      <c r="E677" t="s">
        <v>1671</v>
      </c>
      <c r="F677">
        <v>60</v>
      </c>
      <c r="G677" t="s">
        <v>3640</v>
      </c>
      <c r="H677" t="s">
        <v>3641</v>
      </c>
      <c r="I677" s="10">
        <v>39971</v>
      </c>
      <c r="J677">
        <v>71</v>
      </c>
      <c r="K677" t="s">
        <v>1692</v>
      </c>
      <c r="L677">
        <f>COUNTBLANK(Portfolio43[[#This Row],[ID]:[Product]])</f>
        <v>0</v>
      </c>
    </row>
    <row r="678" spans="1:12" x14ac:dyDescent="0.3">
      <c r="A678">
        <v>677</v>
      </c>
      <c r="B678" t="s">
        <v>3642</v>
      </c>
      <c r="C678" t="s">
        <v>1993</v>
      </c>
      <c r="D678" t="s">
        <v>1683</v>
      </c>
      <c r="E678" t="s">
        <v>1671</v>
      </c>
      <c r="F678">
        <v>60</v>
      </c>
      <c r="G678" t="s">
        <v>3643</v>
      </c>
      <c r="H678" t="s">
        <v>3644</v>
      </c>
      <c r="I678" s="10">
        <v>39740</v>
      </c>
      <c r="J678">
        <v>9</v>
      </c>
      <c r="K678" t="s">
        <v>1772</v>
      </c>
      <c r="L678">
        <f>COUNTBLANK(Portfolio43[[#This Row],[ID]:[Product]])</f>
        <v>0</v>
      </c>
    </row>
    <row r="679" spans="1:12" x14ac:dyDescent="0.3">
      <c r="A679">
        <v>678</v>
      </c>
      <c r="B679" t="s">
        <v>1934</v>
      </c>
      <c r="C679" t="s">
        <v>2238</v>
      </c>
      <c r="D679" t="s">
        <v>1670</v>
      </c>
      <c r="E679" t="s">
        <v>1671</v>
      </c>
      <c r="F679">
        <v>30</v>
      </c>
      <c r="G679" t="s">
        <v>3645</v>
      </c>
      <c r="H679" t="s">
        <v>195</v>
      </c>
      <c r="I679" s="10">
        <v>40245</v>
      </c>
      <c r="J679">
        <v>93</v>
      </c>
      <c r="K679" t="s">
        <v>1700</v>
      </c>
      <c r="L679">
        <f>COUNTBLANK(Portfolio43[[#This Row],[ID]:[Product]])</f>
        <v>0</v>
      </c>
    </row>
    <row r="680" spans="1:12" x14ac:dyDescent="0.3">
      <c r="A680">
        <v>679</v>
      </c>
      <c r="B680" t="s">
        <v>3646</v>
      </c>
      <c r="C680" t="s">
        <v>3647</v>
      </c>
      <c r="D680" t="s">
        <v>1683</v>
      </c>
      <c r="E680" t="s">
        <v>1671</v>
      </c>
      <c r="F680">
        <v>30</v>
      </c>
      <c r="G680" t="s">
        <v>2534</v>
      </c>
      <c r="H680" t="s">
        <v>44</v>
      </c>
      <c r="I680" s="10">
        <v>39910</v>
      </c>
      <c r="J680">
        <v>45</v>
      </c>
      <c r="K680" t="s">
        <v>1673</v>
      </c>
      <c r="L680">
        <f>COUNTBLANK(Portfolio43[[#This Row],[ID]:[Product]])</f>
        <v>0</v>
      </c>
    </row>
    <row r="681" spans="1:12" x14ac:dyDescent="0.3">
      <c r="A681">
        <v>680</v>
      </c>
      <c r="B681" t="s">
        <v>3648</v>
      </c>
      <c r="C681" t="s">
        <v>2673</v>
      </c>
      <c r="D681" t="s">
        <v>1670</v>
      </c>
      <c r="E681" t="s">
        <v>1671</v>
      </c>
      <c r="F681">
        <v>60</v>
      </c>
      <c r="G681" t="s">
        <v>3649</v>
      </c>
      <c r="H681" t="s">
        <v>1247</v>
      </c>
      <c r="I681" s="10">
        <v>40521</v>
      </c>
      <c r="J681">
        <v>91</v>
      </c>
      <c r="K681" t="s">
        <v>1673</v>
      </c>
      <c r="L681">
        <f>COUNTBLANK(Portfolio43[[#This Row],[ID]:[Product]])</f>
        <v>0</v>
      </c>
    </row>
    <row r="682" spans="1:12" x14ac:dyDescent="0.3">
      <c r="A682">
        <v>681</v>
      </c>
      <c r="B682" t="s">
        <v>2978</v>
      </c>
      <c r="C682" t="s">
        <v>3650</v>
      </c>
      <c r="D682" t="s">
        <v>1670</v>
      </c>
      <c r="E682" t="s">
        <v>1671</v>
      </c>
      <c r="F682">
        <v>60</v>
      </c>
      <c r="G682" t="s">
        <v>3651</v>
      </c>
      <c r="H682" t="s">
        <v>1417</v>
      </c>
      <c r="I682" s="10">
        <v>39953</v>
      </c>
      <c r="J682">
        <v>15</v>
      </c>
      <c r="K682" t="s">
        <v>1692</v>
      </c>
      <c r="L682">
        <f>COUNTBLANK(Portfolio43[[#This Row],[ID]:[Product]])</f>
        <v>0</v>
      </c>
    </row>
    <row r="683" spans="1:12" x14ac:dyDescent="0.3">
      <c r="A683">
        <v>682</v>
      </c>
      <c r="B683" t="s">
        <v>3652</v>
      </c>
      <c r="C683" t="s">
        <v>3653</v>
      </c>
      <c r="D683" t="s">
        <v>1683</v>
      </c>
      <c r="E683" t="s">
        <v>1671</v>
      </c>
      <c r="F683">
        <v>90</v>
      </c>
      <c r="G683" t="s">
        <v>3654</v>
      </c>
      <c r="H683" t="s">
        <v>435</v>
      </c>
      <c r="I683" s="10">
        <v>40362</v>
      </c>
      <c r="J683">
        <v>54</v>
      </c>
      <c r="K683" t="s">
        <v>851</v>
      </c>
      <c r="L683">
        <f>COUNTBLANK(Portfolio43[[#This Row],[ID]:[Product]])</f>
        <v>0</v>
      </c>
    </row>
    <row r="684" spans="1:12" x14ac:dyDescent="0.3">
      <c r="A684">
        <v>683</v>
      </c>
      <c r="B684" t="s">
        <v>3655</v>
      </c>
      <c r="C684" t="s">
        <v>3656</v>
      </c>
      <c r="D684" t="s">
        <v>1670</v>
      </c>
      <c r="E684" t="s">
        <v>1671</v>
      </c>
      <c r="F684">
        <v>90</v>
      </c>
      <c r="G684" t="s">
        <v>3657</v>
      </c>
      <c r="H684" t="s">
        <v>157</v>
      </c>
      <c r="I684" s="10">
        <v>39486</v>
      </c>
      <c r="J684">
        <v>42</v>
      </c>
      <c r="K684" t="s">
        <v>1707</v>
      </c>
      <c r="L684">
        <f>COUNTBLANK(Portfolio43[[#This Row],[ID]:[Product]])</f>
        <v>0</v>
      </c>
    </row>
    <row r="685" spans="1:12" x14ac:dyDescent="0.3">
      <c r="A685">
        <v>684</v>
      </c>
      <c r="B685" t="s">
        <v>3658</v>
      </c>
      <c r="C685" t="s">
        <v>3659</v>
      </c>
      <c r="D685" t="s">
        <v>1683</v>
      </c>
      <c r="E685" t="s">
        <v>1671</v>
      </c>
      <c r="F685">
        <v>60</v>
      </c>
      <c r="G685" t="s">
        <v>3660</v>
      </c>
      <c r="H685" t="s">
        <v>432</v>
      </c>
      <c r="I685" s="10">
        <v>39801</v>
      </c>
      <c r="J685">
        <v>42</v>
      </c>
      <c r="K685" t="s">
        <v>1700</v>
      </c>
      <c r="L685">
        <f>COUNTBLANK(Portfolio43[[#This Row],[ID]:[Product]])</f>
        <v>0</v>
      </c>
    </row>
    <row r="686" spans="1:12" x14ac:dyDescent="0.3">
      <c r="A686">
        <v>685</v>
      </c>
      <c r="B686" t="s">
        <v>3661</v>
      </c>
      <c r="C686" t="s">
        <v>3662</v>
      </c>
      <c r="D686" t="s">
        <v>1683</v>
      </c>
      <c r="E686" t="s">
        <v>1671</v>
      </c>
      <c r="F686">
        <v>30</v>
      </c>
      <c r="G686" t="s">
        <v>3663</v>
      </c>
      <c r="H686" t="s">
        <v>663</v>
      </c>
      <c r="I686" s="10">
        <v>40441</v>
      </c>
      <c r="J686">
        <v>16</v>
      </c>
      <c r="K686" t="s">
        <v>1677</v>
      </c>
      <c r="L686">
        <f>COUNTBLANK(Portfolio43[[#This Row],[ID]:[Product]])</f>
        <v>0</v>
      </c>
    </row>
    <row r="687" spans="1:12" x14ac:dyDescent="0.3">
      <c r="A687">
        <v>686</v>
      </c>
      <c r="B687" t="s">
        <v>3664</v>
      </c>
      <c r="C687" t="s">
        <v>3665</v>
      </c>
      <c r="D687" t="s">
        <v>1733</v>
      </c>
      <c r="E687" t="s">
        <v>1671</v>
      </c>
      <c r="F687">
        <v>90</v>
      </c>
      <c r="G687" t="s">
        <v>3666</v>
      </c>
      <c r="H687" t="s">
        <v>3667</v>
      </c>
      <c r="I687" s="10">
        <v>39524</v>
      </c>
      <c r="J687">
        <v>35</v>
      </c>
      <c r="K687" t="s">
        <v>1007</v>
      </c>
      <c r="L687">
        <f>COUNTBLANK(Portfolio43[[#This Row],[ID]:[Product]])</f>
        <v>0</v>
      </c>
    </row>
    <row r="688" spans="1:12" x14ac:dyDescent="0.3">
      <c r="A688">
        <v>687</v>
      </c>
      <c r="B688" t="s">
        <v>3668</v>
      </c>
      <c r="C688" t="s">
        <v>3669</v>
      </c>
      <c r="D688" t="s">
        <v>1733</v>
      </c>
      <c r="E688" t="s">
        <v>1671</v>
      </c>
      <c r="F688">
        <v>90</v>
      </c>
      <c r="G688" t="s">
        <v>3670</v>
      </c>
      <c r="H688" t="s">
        <v>262</v>
      </c>
      <c r="I688" s="10">
        <v>39707</v>
      </c>
      <c r="J688">
        <v>8</v>
      </c>
      <c r="K688" t="s">
        <v>1007</v>
      </c>
      <c r="L688">
        <f>COUNTBLANK(Portfolio43[[#This Row],[ID]:[Product]])</f>
        <v>0</v>
      </c>
    </row>
    <row r="689" spans="1:12" x14ac:dyDescent="0.3">
      <c r="A689">
        <v>688</v>
      </c>
      <c r="B689" t="s">
        <v>3671</v>
      </c>
      <c r="C689" t="s">
        <v>3672</v>
      </c>
      <c r="D689" t="s">
        <v>1683</v>
      </c>
      <c r="E689" t="s">
        <v>1671</v>
      </c>
      <c r="F689">
        <v>60</v>
      </c>
      <c r="G689" t="s">
        <v>3673</v>
      </c>
      <c r="H689" t="s">
        <v>295</v>
      </c>
      <c r="I689" s="10">
        <v>40242</v>
      </c>
      <c r="J689">
        <v>8</v>
      </c>
      <c r="K689" t="s">
        <v>1700</v>
      </c>
      <c r="L689">
        <f>COUNTBLANK(Portfolio43[[#This Row],[ID]:[Product]])</f>
        <v>0</v>
      </c>
    </row>
    <row r="690" spans="1:12" x14ac:dyDescent="0.3">
      <c r="A690">
        <v>689</v>
      </c>
      <c r="B690" t="s">
        <v>3674</v>
      </c>
      <c r="C690" t="s">
        <v>3675</v>
      </c>
      <c r="D690" t="s">
        <v>1733</v>
      </c>
      <c r="E690" t="s">
        <v>1671</v>
      </c>
      <c r="F690">
        <v>90</v>
      </c>
      <c r="G690" t="s">
        <v>3676</v>
      </c>
      <c r="H690" t="s">
        <v>568</v>
      </c>
      <c r="I690" s="10">
        <v>39601</v>
      </c>
      <c r="J690">
        <v>2</v>
      </c>
      <c r="K690" t="s">
        <v>1007</v>
      </c>
      <c r="L690">
        <f>COUNTBLANK(Portfolio43[[#This Row],[ID]:[Product]])</f>
        <v>0</v>
      </c>
    </row>
    <row r="691" spans="1:12" x14ac:dyDescent="0.3">
      <c r="A691">
        <v>690</v>
      </c>
      <c r="B691" t="s">
        <v>3677</v>
      </c>
      <c r="C691" t="s">
        <v>3678</v>
      </c>
      <c r="D691" t="s">
        <v>1670</v>
      </c>
      <c r="E691" t="s">
        <v>1671</v>
      </c>
      <c r="F691">
        <v>90</v>
      </c>
      <c r="G691" t="s">
        <v>3379</v>
      </c>
      <c r="H691" t="s">
        <v>470</v>
      </c>
      <c r="I691" s="10">
        <v>40137</v>
      </c>
      <c r="J691">
        <v>26</v>
      </c>
      <c r="K691" t="s">
        <v>1007</v>
      </c>
      <c r="L691">
        <f>COUNTBLANK(Portfolio43[[#This Row],[ID]:[Product]])</f>
        <v>0</v>
      </c>
    </row>
    <row r="692" spans="1:12" x14ac:dyDescent="0.3">
      <c r="A692">
        <v>691</v>
      </c>
      <c r="B692" t="s">
        <v>3679</v>
      </c>
      <c r="C692" t="s">
        <v>3680</v>
      </c>
      <c r="D692" t="s">
        <v>1670</v>
      </c>
      <c r="E692" t="s">
        <v>1671</v>
      </c>
      <c r="F692">
        <v>90</v>
      </c>
      <c r="G692" t="s">
        <v>3681</v>
      </c>
      <c r="H692" t="s">
        <v>171</v>
      </c>
      <c r="I692" s="10">
        <v>39970</v>
      </c>
      <c r="J692">
        <v>57</v>
      </c>
      <c r="K692" t="s">
        <v>1692</v>
      </c>
      <c r="L692">
        <f>COUNTBLANK(Portfolio43[[#This Row],[ID]:[Product]])</f>
        <v>0</v>
      </c>
    </row>
    <row r="693" spans="1:12" x14ac:dyDescent="0.3">
      <c r="A693">
        <v>692</v>
      </c>
      <c r="B693" t="s">
        <v>3682</v>
      </c>
      <c r="C693" t="s">
        <v>3683</v>
      </c>
      <c r="D693" t="s">
        <v>1733</v>
      </c>
      <c r="E693" t="s">
        <v>1671</v>
      </c>
      <c r="F693">
        <v>60</v>
      </c>
      <c r="G693" t="s">
        <v>3684</v>
      </c>
      <c r="H693" t="s">
        <v>441</v>
      </c>
      <c r="I693" s="10">
        <v>40255</v>
      </c>
      <c r="J693">
        <v>72</v>
      </c>
      <c r="K693" t="s">
        <v>1772</v>
      </c>
      <c r="L693">
        <f>COUNTBLANK(Portfolio43[[#This Row],[ID]:[Product]])</f>
        <v>0</v>
      </c>
    </row>
    <row r="694" spans="1:12" x14ac:dyDescent="0.3">
      <c r="A694">
        <v>693</v>
      </c>
      <c r="B694" t="s">
        <v>2992</v>
      </c>
      <c r="C694" t="s">
        <v>3685</v>
      </c>
      <c r="D694" t="s">
        <v>1683</v>
      </c>
      <c r="E694" t="s">
        <v>1671</v>
      </c>
      <c r="F694">
        <v>90</v>
      </c>
      <c r="G694" t="s">
        <v>3686</v>
      </c>
      <c r="H694" t="s">
        <v>155</v>
      </c>
      <c r="I694" s="10">
        <v>40435</v>
      </c>
      <c r="J694">
        <v>98</v>
      </c>
      <c r="K694" t="s">
        <v>1721</v>
      </c>
      <c r="L694">
        <f>COUNTBLANK(Portfolio43[[#This Row],[ID]:[Product]])</f>
        <v>0</v>
      </c>
    </row>
    <row r="695" spans="1:12" x14ac:dyDescent="0.3">
      <c r="A695">
        <v>694</v>
      </c>
      <c r="B695" t="s">
        <v>3687</v>
      </c>
      <c r="C695" t="s">
        <v>3077</v>
      </c>
      <c r="D695" t="s">
        <v>1683</v>
      </c>
      <c r="E695" t="s">
        <v>1671</v>
      </c>
      <c r="F695">
        <v>90</v>
      </c>
      <c r="G695" t="s">
        <v>3688</v>
      </c>
      <c r="H695" t="s">
        <v>1011</v>
      </c>
      <c r="I695" s="10">
        <v>40313</v>
      </c>
      <c r="J695">
        <v>94</v>
      </c>
      <c r="K695" t="s">
        <v>1772</v>
      </c>
      <c r="L695">
        <f>COUNTBLANK(Portfolio43[[#This Row],[ID]:[Product]])</f>
        <v>0</v>
      </c>
    </row>
    <row r="696" spans="1:12" x14ac:dyDescent="0.3">
      <c r="A696">
        <v>695</v>
      </c>
      <c r="B696" t="s">
        <v>3689</v>
      </c>
      <c r="C696" t="s">
        <v>3690</v>
      </c>
      <c r="D696" t="s">
        <v>1683</v>
      </c>
      <c r="E696" t="s">
        <v>1671</v>
      </c>
      <c r="F696">
        <v>60</v>
      </c>
      <c r="G696" t="s">
        <v>3691</v>
      </c>
      <c r="H696" t="s">
        <v>679</v>
      </c>
      <c r="I696" s="10">
        <v>39622</v>
      </c>
      <c r="J696">
        <v>20</v>
      </c>
      <c r="K696" t="s">
        <v>1007</v>
      </c>
      <c r="L696">
        <f>COUNTBLANK(Portfolio43[[#This Row],[ID]:[Product]])</f>
        <v>0</v>
      </c>
    </row>
    <row r="697" spans="1:12" x14ac:dyDescent="0.3">
      <c r="A697">
        <v>696</v>
      </c>
      <c r="B697" t="s">
        <v>3692</v>
      </c>
      <c r="C697" t="s">
        <v>3693</v>
      </c>
      <c r="D697" t="s">
        <v>1683</v>
      </c>
      <c r="E697" t="s">
        <v>1671</v>
      </c>
      <c r="F697">
        <v>60</v>
      </c>
      <c r="G697" t="s">
        <v>3694</v>
      </c>
      <c r="H697" t="s">
        <v>61</v>
      </c>
      <c r="I697" s="10">
        <v>40253</v>
      </c>
      <c r="J697">
        <v>75</v>
      </c>
      <c r="K697" t="s">
        <v>1692</v>
      </c>
      <c r="L697">
        <f>COUNTBLANK(Portfolio43[[#This Row],[ID]:[Product]])</f>
        <v>0</v>
      </c>
    </row>
    <row r="698" spans="1:12" x14ac:dyDescent="0.3">
      <c r="A698">
        <v>697</v>
      </c>
      <c r="B698" t="s">
        <v>3695</v>
      </c>
      <c r="C698" t="s">
        <v>3696</v>
      </c>
      <c r="D698" t="s">
        <v>1719</v>
      </c>
      <c r="E698" t="s">
        <v>1671</v>
      </c>
      <c r="F698">
        <v>90</v>
      </c>
      <c r="G698" t="s">
        <v>3697</v>
      </c>
      <c r="H698" t="s">
        <v>440</v>
      </c>
      <c r="I698" s="10">
        <v>40141</v>
      </c>
      <c r="J698">
        <v>25</v>
      </c>
      <c r="K698" t="s">
        <v>1673</v>
      </c>
      <c r="L698">
        <f>COUNTBLANK(Portfolio43[[#This Row],[ID]:[Product]])</f>
        <v>0</v>
      </c>
    </row>
    <row r="699" spans="1:12" x14ac:dyDescent="0.3">
      <c r="A699">
        <v>698</v>
      </c>
      <c r="B699" t="s">
        <v>3698</v>
      </c>
      <c r="C699" t="s">
        <v>2368</v>
      </c>
      <c r="D699" t="s">
        <v>1683</v>
      </c>
      <c r="E699" t="s">
        <v>1671</v>
      </c>
      <c r="F699">
        <v>90</v>
      </c>
      <c r="G699" t="s">
        <v>3699</v>
      </c>
      <c r="H699" t="s">
        <v>69</v>
      </c>
      <c r="I699" s="10">
        <v>39888</v>
      </c>
      <c r="J699">
        <v>35</v>
      </c>
      <c r="K699" t="s">
        <v>1700</v>
      </c>
      <c r="L699">
        <f>COUNTBLANK(Portfolio43[[#This Row],[ID]:[Product]])</f>
        <v>0</v>
      </c>
    </row>
    <row r="700" spans="1:12" x14ac:dyDescent="0.3">
      <c r="A700">
        <v>699</v>
      </c>
      <c r="B700" t="s">
        <v>3700</v>
      </c>
      <c r="C700" t="s">
        <v>3701</v>
      </c>
      <c r="D700" t="s">
        <v>1670</v>
      </c>
      <c r="E700" t="s">
        <v>1671</v>
      </c>
      <c r="F700">
        <v>30</v>
      </c>
      <c r="G700" t="s">
        <v>3702</v>
      </c>
      <c r="H700" t="s">
        <v>3703</v>
      </c>
      <c r="I700" s="10">
        <v>39602</v>
      </c>
      <c r="J700">
        <v>87</v>
      </c>
      <c r="K700" t="s">
        <v>1696</v>
      </c>
      <c r="L700">
        <f>COUNTBLANK(Portfolio43[[#This Row],[ID]:[Product]])</f>
        <v>0</v>
      </c>
    </row>
    <row r="701" spans="1:12" x14ac:dyDescent="0.3">
      <c r="A701">
        <v>700</v>
      </c>
      <c r="B701" t="s">
        <v>3704</v>
      </c>
      <c r="C701" t="s">
        <v>3359</v>
      </c>
      <c r="D701" t="s">
        <v>1733</v>
      </c>
      <c r="E701" t="s">
        <v>1671</v>
      </c>
      <c r="F701">
        <v>60</v>
      </c>
      <c r="G701" t="s">
        <v>3705</v>
      </c>
      <c r="H701" t="s">
        <v>1623</v>
      </c>
      <c r="I701" s="10">
        <v>39910</v>
      </c>
      <c r="J701">
        <v>53</v>
      </c>
      <c r="K701" t="s">
        <v>1772</v>
      </c>
      <c r="L701">
        <f>COUNTBLANK(Portfolio43[[#This Row],[ID]:[Product]])</f>
        <v>0</v>
      </c>
    </row>
    <row r="702" spans="1:12" x14ac:dyDescent="0.3">
      <c r="A702">
        <v>701</v>
      </c>
      <c r="B702" t="s">
        <v>2592</v>
      </c>
      <c r="C702" t="s">
        <v>3706</v>
      </c>
      <c r="D702" t="s">
        <v>1683</v>
      </c>
      <c r="E702" t="s">
        <v>1671</v>
      </c>
      <c r="F702">
        <v>60</v>
      </c>
      <c r="G702" t="s">
        <v>3707</v>
      </c>
      <c r="H702" t="s">
        <v>3708</v>
      </c>
      <c r="I702" s="10">
        <v>40523</v>
      </c>
      <c r="J702">
        <v>36</v>
      </c>
      <c r="K702" t="s">
        <v>1721</v>
      </c>
      <c r="L702">
        <f>COUNTBLANK(Portfolio43[[#This Row],[ID]:[Product]])</f>
        <v>0</v>
      </c>
    </row>
    <row r="703" spans="1:12" x14ac:dyDescent="0.3">
      <c r="A703">
        <v>702</v>
      </c>
      <c r="B703" t="s">
        <v>3709</v>
      </c>
      <c r="C703" t="s">
        <v>1785</v>
      </c>
      <c r="D703" t="s">
        <v>1683</v>
      </c>
      <c r="E703" t="s">
        <v>1671</v>
      </c>
      <c r="F703">
        <v>30</v>
      </c>
      <c r="G703" t="s">
        <v>3710</v>
      </c>
      <c r="H703" t="s">
        <v>465</v>
      </c>
      <c r="I703" s="10">
        <v>39885</v>
      </c>
      <c r="J703">
        <v>18</v>
      </c>
      <c r="K703" t="s">
        <v>1007</v>
      </c>
      <c r="L703">
        <f>COUNTBLANK(Portfolio43[[#This Row],[ID]:[Product]])</f>
        <v>0</v>
      </c>
    </row>
    <row r="704" spans="1:12" x14ac:dyDescent="0.3">
      <c r="A704">
        <v>703</v>
      </c>
      <c r="B704" t="s">
        <v>3711</v>
      </c>
      <c r="C704" t="s">
        <v>3028</v>
      </c>
      <c r="D704" t="s">
        <v>1670</v>
      </c>
      <c r="E704" t="s">
        <v>1671</v>
      </c>
      <c r="F704">
        <v>90</v>
      </c>
      <c r="G704" t="s">
        <v>3712</v>
      </c>
      <c r="H704" t="s">
        <v>823</v>
      </c>
      <c r="I704" s="10">
        <v>39702</v>
      </c>
      <c r="J704">
        <v>67</v>
      </c>
      <c r="K704" t="s">
        <v>851</v>
      </c>
      <c r="L704">
        <f>COUNTBLANK(Portfolio43[[#This Row],[ID]:[Product]])</f>
        <v>0</v>
      </c>
    </row>
    <row r="705" spans="1:12" x14ac:dyDescent="0.3">
      <c r="A705">
        <v>704</v>
      </c>
      <c r="B705" t="s">
        <v>3713</v>
      </c>
      <c r="C705" t="s">
        <v>3714</v>
      </c>
      <c r="D705" t="s">
        <v>1683</v>
      </c>
      <c r="E705" t="s">
        <v>1671</v>
      </c>
      <c r="F705">
        <v>60</v>
      </c>
      <c r="G705" t="s">
        <v>3715</v>
      </c>
      <c r="H705" t="s">
        <v>1655</v>
      </c>
      <c r="I705" s="10">
        <v>39812</v>
      </c>
      <c r="J705">
        <v>97</v>
      </c>
      <c r="K705" t="s">
        <v>1696</v>
      </c>
      <c r="L705">
        <f>COUNTBLANK(Portfolio43[[#This Row],[ID]:[Product]])</f>
        <v>0</v>
      </c>
    </row>
    <row r="706" spans="1:12" x14ac:dyDescent="0.3">
      <c r="A706">
        <v>705</v>
      </c>
      <c r="B706" t="s">
        <v>3716</v>
      </c>
      <c r="C706" t="s">
        <v>2244</v>
      </c>
      <c r="D706" t="s">
        <v>1670</v>
      </c>
      <c r="E706" t="s">
        <v>1671</v>
      </c>
      <c r="F706">
        <v>30</v>
      </c>
      <c r="G706" t="s">
        <v>3717</v>
      </c>
      <c r="H706" t="s">
        <v>57</v>
      </c>
      <c r="I706" s="10">
        <v>39772</v>
      </c>
      <c r="J706">
        <v>78</v>
      </c>
      <c r="K706" t="s">
        <v>1772</v>
      </c>
      <c r="L706">
        <f>COUNTBLANK(Portfolio43[[#This Row],[ID]:[Product]])</f>
        <v>0</v>
      </c>
    </row>
    <row r="707" spans="1:12" x14ac:dyDescent="0.3">
      <c r="A707">
        <v>706</v>
      </c>
      <c r="B707" t="s">
        <v>3718</v>
      </c>
      <c r="C707" t="s">
        <v>3719</v>
      </c>
      <c r="D707" t="s">
        <v>1683</v>
      </c>
      <c r="E707" t="s">
        <v>1671</v>
      </c>
      <c r="F707">
        <v>30</v>
      </c>
      <c r="G707" t="s">
        <v>3720</v>
      </c>
      <c r="H707" t="s">
        <v>3721</v>
      </c>
      <c r="I707" s="10">
        <v>39765</v>
      </c>
      <c r="J707">
        <v>41</v>
      </c>
      <c r="K707" t="s">
        <v>1673</v>
      </c>
      <c r="L707">
        <f>COUNTBLANK(Portfolio43[[#This Row],[ID]:[Product]])</f>
        <v>0</v>
      </c>
    </row>
    <row r="708" spans="1:12" x14ac:dyDescent="0.3">
      <c r="A708">
        <v>707</v>
      </c>
      <c r="B708" t="s">
        <v>3722</v>
      </c>
      <c r="C708" t="s">
        <v>3723</v>
      </c>
      <c r="D708" t="s">
        <v>1683</v>
      </c>
      <c r="E708" t="s">
        <v>1671</v>
      </c>
      <c r="F708">
        <v>90</v>
      </c>
      <c r="G708" t="s">
        <v>3724</v>
      </c>
      <c r="H708" t="s">
        <v>1445</v>
      </c>
      <c r="I708" s="10">
        <v>40211</v>
      </c>
      <c r="J708">
        <v>31</v>
      </c>
      <c r="K708" t="s">
        <v>1772</v>
      </c>
      <c r="L708">
        <f>COUNTBLANK(Portfolio43[[#This Row],[ID]:[Product]])</f>
        <v>0</v>
      </c>
    </row>
    <row r="709" spans="1:12" x14ac:dyDescent="0.3">
      <c r="A709">
        <v>708</v>
      </c>
      <c r="B709" t="s">
        <v>3725</v>
      </c>
      <c r="C709" t="s">
        <v>3726</v>
      </c>
      <c r="D709" t="s">
        <v>1733</v>
      </c>
      <c r="E709" t="s">
        <v>1671</v>
      </c>
      <c r="F709">
        <v>30</v>
      </c>
      <c r="G709" t="s">
        <v>2829</v>
      </c>
      <c r="H709" t="s">
        <v>451</v>
      </c>
      <c r="I709" s="10">
        <v>39805</v>
      </c>
      <c r="J709">
        <v>99</v>
      </c>
      <c r="K709" t="s">
        <v>1007</v>
      </c>
      <c r="L709">
        <f>COUNTBLANK(Portfolio43[[#This Row],[ID]:[Product]])</f>
        <v>0</v>
      </c>
    </row>
    <row r="710" spans="1:12" x14ac:dyDescent="0.3">
      <c r="A710">
        <v>709</v>
      </c>
      <c r="B710" t="s">
        <v>3727</v>
      </c>
      <c r="C710" t="s">
        <v>3728</v>
      </c>
      <c r="D710" t="s">
        <v>1670</v>
      </c>
      <c r="E710" t="s">
        <v>1671</v>
      </c>
      <c r="F710">
        <v>90</v>
      </c>
      <c r="G710" t="s">
        <v>3729</v>
      </c>
      <c r="H710" t="s">
        <v>946</v>
      </c>
      <c r="I710" s="10">
        <v>39588</v>
      </c>
      <c r="J710">
        <v>36</v>
      </c>
      <c r="K710" t="s">
        <v>1700</v>
      </c>
      <c r="L710">
        <f>COUNTBLANK(Portfolio43[[#This Row],[ID]:[Product]])</f>
        <v>0</v>
      </c>
    </row>
    <row r="711" spans="1:12" x14ac:dyDescent="0.3">
      <c r="A711">
        <v>710</v>
      </c>
      <c r="B711" t="s">
        <v>3730</v>
      </c>
      <c r="C711" t="s">
        <v>3731</v>
      </c>
      <c r="D711" t="s">
        <v>1670</v>
      </c>
      <c r="E711" t="s">
        <v>1671</v>
      </c>
      <c r="F711">
        <v>90</v>
      </c>
      <c r="G711" t="s">
        <v>3732</v>
      </c>
      <c r="H711" t="s">
        <v>633</v>
      </c>
      <c r="I711" s="10">
        <v>40171</v>
      </c>
      <c r="J711">
        <v>77</v>
      </c>
      <c r="K711" t="s">
        <v>1673</v>
      </c>
      <c r="L711">
        <f>COUNTBLANK(Portfolio43[[#This Row],[ID]:[Product]])</f>
        <v>0</v>
      </c>
    </row>
    <row r="712" spans="1:12" x14ac:dyDescent="0.3">
      <c r="A712">
        <v>711</v>
      </c>
      <c r="B712" t="s">
        <v>3733</v>
      </c>
      <c r="C712" t="s">
        <v>3734</v>
      </c>
      <c r="D712" t="s">
        <v>1733</v>
      </c>
      <c r="E712" t="s">
        <v>1671</v>
      </c>
      <c r="F712">
        <v>30</v>
      </c>
      <c r="G712" t="s">
        <v>3735</v>
      </c>
      <c r="H712" t="s">
        <v>629</v>
      </c>
      <c r="I712" s="10">
        <v>40270</v>
      </c>
      <c r="J712">
        <v>63</v>
      </c>
      <c r="K712" t="s">
        <v>1007</v>
      </c>
      <c r="L712">
        <f>COUNTBLANK(Portfolio43[[#This Row],[ID]:[Product]])</f>
        <v>0</v>
      </c>
    </row>
    <row r="713" spans="1:12" x14ac:dyDescent="0.3">
      <c r="A713">
        <v>712</v>
      </c>
      <c r="B713" t="s">
        <v>3736</v>
      </c>
      <c r="C713" t="s">
        <v>3737</v>
      </c>
      <c r="D713" t="s">
        <v>1670</v>
      </c>
      <c r="E713" t="s">
        <v>1671</v>
      </c>
      <c r="F713">
        <v>30</v>
      </c>
      <c r="G713" t="s">
        <v>3738</v>
      </c>
      <c r="H713" t="s">
        <v>27</v>
      </c>
      <c r="I713" s="10">
        <v>39549</v>
      </c>
      <c r="J713">
        <v>3</v>
      </c>
      <c r="K713" t="s">
        <v>851</v>
      </c>
      <c r="L713">
        <f>COUNTBLANK(Portfolio43[[#This Row],[ID]:[Product]])</f>
        <v>0</v>
      </c>
    </row>
    <row r="714" spans="1:12" x14ac:dyDescent="0.3">
      <c r="A714">
        <v>713</v>
      </c>
      <c r="B714" t="s">
        <v>3739</v>
      </c>
      <c r="C714" t="s">
        <v>2059</v>
      </c>
      <c r="D714" t="s">
        <v>1683</v>
      </c>
      <c r="E714" t="s">
        <v>1671</v>
      </c>
      <c r="F714">
        <v>60</v>
      </c>
      <c r="G714" t="s">
        <v>3740</v>
      </c>
      <c r="H714" t="s">
        <v>3741</v>
      </c>
      <c r="I714" s="10">
        <v>40252</v>
      </c>
      <c r="J714">
        <v>80</v>
      </c>
      <c r="K714" t="s">
        <v>1721</v>
      </c>
      <c r="L714">
        <f>COUNTBLANK(Portfolio43[[#This Row],[ID]:[Product]])</f>
        <v>0</v>
      </c>
    </row>
    <row r="715" spans="1:12" x14ac:dyDescent="0.3">
      <c r="A715">
        <v>714</v>
      </c>
      <c r="B715" t="s">
        <v>2861</v>
      </c>
      <c r="C715" t="s">
        <v>3742</v>
      </c>
      <c r="D715" t="s">
        <v>1670</v>
      </c>
      <c r="E715" t="s">
        <v>1671</v>
      </c>
      <c r="F715">
        <v>60</v>
      </c>
      <c r="G715" t="s">
        <v>3743</v>
      </c>
      <c r="H715" t="s">
        <v>1408</v>
      </c>
      <c r="I715" s="10">
        <v>40190</v>
      </c>
      <c r="J715">
        <v>28</v>
      </c>
      <c r="K715" t="s">
        <v>851</v>
      </c>
      <c r="L715">
        <f>COUNTBLANK(Portfolio43[[#This Row],[ID]:[Product]])</f>
        <v>0</v>
      </c>
    </row>
    <row r="716" spans="1:12" x14ac:dyDescent="0.3">
      <c r="A716">
        <v>715</v>
      </c>
      <c r="B716" t="s">
        <v>3333</v>
      </c>
      <c r="C716" t="s">
        <v>3744</v>
      </c>
      <c r="D716" t="s">
        <v>1733</v>
      </c>
      <c r="E716" t="s">
        <v>1671</v>
      </c>
      <c r="F716">
        <v>30</v>
      </c>
      <c r="G716" t="s">
        <v>3745</v>
      </c>
      <c r="H716" t="s">
        <v>1084</v>
      </c>
      <c r="I716" s="10">
        <v>39516</v>
      </c>
      <c r="J716">
        <v>13</v>
      </c>
      <c r="K716" t="s">
        <v>1677</v>
      </c>
      <c r="L716">
        <f>COUNTBLANK(Portfolio43[[#This Row],[ID]:[Product]])</f>
        <v>0</v>
      </c>
    </row>
    <row r="717" spans="1:12" x14ac:dyDescent="0.3">
      <c r="A717">
        <v>716</v>
      </c>
      <c r="B717" t="s">
        <v>3746</v>
      </c>
      <c r="C717" t="s">
        <v>3747</v>
      </c>
      <c r="D717" t="s">
        <v>1733</v>
      </c>
      <c r="E717" t="s">
        <v>1671</v>
      </c>
      <c r="F717">
        <v>30</v>
      </c>
      <c r="G717" t="s">
        <v>3748</v>
      </c>
      <c r="H717" t="s">
        <v>257</v>
      </c>
      <c r="I717" s="10">
        <v>40158</v>
      </c>
      <c r="J717">
        <v>52</v>
      </c>
      <c r="K717" t="s">
        <v>1007</v>
      </c>
      <c r="L717">
        <f>COUNTBLANK(Portfolio43[[#This Row],[ID]:[Product]])</f>
        <v>0</v>
      </c>
    </row>
    <row r="718" spans="1:12" x14ac:dyDescent="0.3">
      <c r="A718">
        <v>717</v>
      </c>
      <c r="B718" t="s">
        <v>3749</v>
      </c>
      <c r="C718" t="s">
        <v>3750</v>
      </c>
      <c r="D718" t="s">
        <v>1670</v>
      </c>
      <c r="E718" t="s">
        <v>1671</v>
      </c>
      <c r="F718">
        <v>30</v>
      </c>
      <c r="G718" t="s">
        <v>3751</v>
      </c>
      <c r="H718" t="s">
        <v>136</v>
      </c>
      <c r="I718" s="10">
        <v>40074</v>
      </c>
      <c r="J718">
        <v>27</v>
      </c>
      <c r="K718" t="s">
        <v>1007</v>
      </c>
      <c r="L718">
        <f>COUNTBLANK(Portfolio43[[#This Row],[ID]:[Product]])</f>
        <v>0</v>
      </c>
    </row>
    <row r="719" spans="1:12" x14ac:dyDescent="0.3">
      <c r="A719">
        <v>718</v>
      </c>
      <c r="B719" t="s">
        <v>3648</v>
      </c>
      <c r="C719" t="s">
        <v>3752</v>
      </c>
      <c r="D719" t="s">
        <v>1946</v>
      </c>
      <c r="E719" t="s">
        <v>1671</v>
      </c>
      <c r="F719">
        <v>60</v>
      </c>
      <c r="G719" t="s">
        <v>3753</v>
      </c>
      <c r="H719" t="s">
        <v>3754</v>
      </c>
      <c r="I719" s="10">
        <v>40089</v>
      </c>
      <c r="J719">
        <v>69</v>
      </c>
      <c r="K719" t="s">
        <v>1692</v>
      </c>
      <c r="L719">
        <f>COUNTBLANK(Portfolio43[[#This Row],[ID]:[Product]])</f>
        <v>0</v>
      </c>
    </row>
    <row r="720" spans="1:12" x14ac:dyDescent="0.3">
      <c r="A720">
        <v>719</v>
      </c>
      <c r="B720" t="s">
        <v>3755</v>
      </c>
      <c r="C720" t="s">
        <v>3756</v>
      </c>
      <c r="D720" t="s">
        <v>1683</v>
      </c>
      <c r="E720" t="s">
        <v>1671</v>
      </c>
      <c r="F720">
        <v>90</v>
      </c>
      <c r="G720" t="s">
        <v>3757</v>
      </c>
      <c r="H720" t="s">
        <v>1651</v>
      </c>
      <c r="I720" s="10">
        <v>39727</v>
      </c>
      <c r="J720">
        <v>44</v>
      </c>
      <c r="K720" t="s">
        <v>1696</v>
      </c>
      <c r="L720">
        <f>COUNTBLANK(Portfolio43[[#This Row],[ID]:[Product]])</f>
        <v>0</v>
      </c>
    </row>
    <row r="721" spans="1:12" x14ac:dyDescent="0.3">
      <c r="A721">
        <v>720</v>
      </c>
      <c r="B721" t="s">
        <v>3758</v>
      </c>
      <c r="C721" t="s">
        <v>1853</v>
      </c>
      <c r="D721" t="s">
        <v>1683</v>
      </c>
      <c r="E721" t="s">
        <v>1671</v>
      </c>
      <c r="F721">
        <v>30</v>
      </c>
      <c r="G721" t="s">
        <v>3759</v>
      </c>
      <c r="H721" t="s">
        <v>600</v>
      </c>
      <c r="I721" s="10">
        <v>40367</v>
      </c>
      <c r="J721">
        <v>43</v>
      </c>
      <c r="K721" t="s">
        <v>1692</v>
      </c>
      <c r="L721">
        <f>COUNTBLANK(Portfolio43[[#This Row],[ID]:[Product]])</f>
        <v>0</v>
      </c>
    </row>
    <row r="722" spans="1:12" x14ac:dyDescent="0.3">
      <c r="A722">
        <v>721</v>
      </c>
      <c r="B722" t="s">
        <v>3074</v>
      </c>
      <c r="C722" t="s">
        <v>3760</v>
      </c>
      <c r="D722" t="s">
        <v>1670</v>
      </c>
      <c r="E722" t="s">
        <v>1671</v>
      </c>
      <c r="F722">
        <v>90</v>
      </c>
      <c r="G722" t="s">
        <v>3761</v>
      </c>
      <c r="H722" t="s">
        <v>3434</v>
      </c>
      <c r="I722" s="10">
        <v>40328</v>
      </c>
      <c r="J722">
        <v>75</v>
      </c>
      <c r="K722" t="s">
        <v>1696</v>
      </c>
      <c r="L722">
        <f>COUNTBLANK(Portfolio43[[#This Row],[ID]:[Product]])</f>
        <v>0</v>
      </c>
    </row>
    <row r="723" spans="1:12" x14ac:dyDescent="0.3">
      <c r="A723">
        <v>722</v>
      </c>
      <c r="B723" t="s">
        <v>3762</v>
      </c>
      <c r="C723" t="s">
        <v>3763</v>
      </c>
      <c r="D723" t="s">
        <v>1683</v>
      </c>
      <c r="E723" t="s">
        <v>1671</v>
      </c>
      <c r="F723">
        <v>60</v>
      </c>
      <c r="G723" t="s">
        <v>3764</v>
      </c>
      <c r="H723" t="s">
        <v>283</v>
      </c>
      <c r="I723" s="10">
        <v>39671</v>
      </c>
      <c r="J723">
        <v>5</v>
      </c>
      <c r="K723" t="s">
        <v>1673</v>
      </c>
      <c r="L723">
        <f>COUNTBLANK(Portfolio43[[#This Row],[ID]:[Product]])</f>
        <v>0</v>
      </c>
    </row>
    <row r="724" spans="1:12" x14ac:dyDescent="0.3">
      <c r="A724">
        <v>723</v>
      </c>
      <c r="B724" t="s">
        <v>2656</v>
      </c>
      <c r="C724" t="s">
        <v>3765</v>
      </c>
      <c r="D724" t="s">
        <v>1670</v>
      </c>
      <c r="E724" t="s">
        <v>1671</v>
      </c>
      <c r="F724">
        <v>30</v>
      </c>
      <c r="G724" t="s">
        <v>3766</v>
      </c>
      <c r="H724" t="s">
        <v>477</v>
      </c>
      <c r="I724" s="10">
        <v>39891</v>
      </c>
      <c r="J724">
        <v>83</v>
      </c>
      <c r="K724" t="s">
        <v>851</v>
      </c>
      <c r="L724">
        <f>COUNTBLANK(Portfolio43[[#This Row],[ID]:[Product]])</f>
        <v>0</v>
      </c>
    </row>
    <row r="725" spans="1:12" x14ac:dyDescent="0.3">
      <c r="A725">
        <v>724</v>
      </c>
      <c r="B725" t="s">
        <v>3767</v>
      </c>
      <c r="C725" t="s">
        <v>3768</v>
      </c>
      <c r="D725" t="s">
        <v>1683</v>
      </c>
      <c r="E725" t="s">
        <v>1671</v>
      </c>
      <c r="F725">
        <v>60</v>
      </c>
      <c r="G725" t="s">
        <v>3769</v>
      </c>
      <c r="H725" t="s">
        <v>1682</v>
      </c>
      <c r="I725" s="10">
        <v>40366</v>
      </c>
      <c r="J725">
        <v>74</v>
      </c>
      <c r="K725" t="s">
        <v>1772</v>
      </c>
      <c r="L725">
        <f>COUNTBLANK(Portfolio43[[#This Row],[ID]:[Product]])</f>
        <v>0</v>
      </c>
    </row>
    <row r="726" spans="1:12" x14ac:dyDescent="0.3">
      <c r="A726">
        <v>725</v>
      </c>
      <c r="B726" t="s">
        <v>3770</v>
      </c>
      <c r="C726" t="s">
        <v>3771</v>
      </c>
      <c r="D726" t="s">
        <v>1670</v>
      </c>
      <c r="E726" t="s">
        <v>1671</v>
      </c>
      <c r="F726">
        <v>90</v>
      </c>
      <c r="G726" t="s">
        <v>3772</v>
      </c>
      <c r="H726" t="s">
        <v>33</v>
      </c>
      <c r="I726" s="10">
        <v>40316</v>
      </c>
      <c r="J726">
        <v>66</v>
      </c>
      <c r="K726" t="s">
        <v>1677</v>
      </c>
      <c r="L726">
        <f>COUNTBLANK(Portfolio43[[#This Row],[ID]:[Product]])</f>
        <v>0</v>
      </c>
    </row>
    <row r="727" spans="1:12" x14ac:dyDescent="0.3">
      <c r="A727">
        <v>726</v>
      </c>
      <c r="B727" t="s">
        <v>3773</v>
      </c>
      <c r="C727" t="s">
        <v>3774</v>
      </c>
      <c r="D727" t="s">
        <v>1670</v>
      </c>
      <c r="E727" t="s">
        <v>1671</v>
      </c>
      <c r="F727">
        <v>30</v>
      </c>
      <c r="G727" t="s">
        <v>3775</v>
      </c>
      <c r="H727" t="s">
        <v>1196</v>
      </c>
      <c r="I727" s="10">
        <v>39924</v>
      </c>
      <c r="J727">
        <v>15</v>
      </c>
      <c r="K727" t="s">
        <v>1772</v>
      </c>
      <c r="L727">
        <f>COUNTBLANK(Portfolio43[[#This Row],[ID]:[Product]])</f>
        <v>0</v>
      </c>
    </row>
    <row r="728" spans="1:12" x14ac:dyDescent="0.3">
      <c r="A728">
        <v>727</v>
      </c>
      <c r="B728" t="s">
        <v>2955</v>
      </c>
      <c r="C728" t="s">
        <v>3776</v>
      </c>
      <c r="D728" t="s">
        <v>1683</v>
      </c>
      <c r="E728" t="s">
        <v>1671</v>
      </c>
      <c r="F728">
        <v>90</v>
      </c>
      <c r="G728" t="s">
        <v>3777</v>
      </c>
      <c r="H728" t="s">
        <v>3778</v>
      </c>
      <c r="I728" s="10">
        <v>40039</v>
      </c>
      <c r="J728">
        <v>72</v>
      </c>
      <c r="K728" t="s">
        <v>851</v>
      </c>
      <c r="L728">
        <f>COUNTBLANK(Portfolio43[[#This Row],[ID]:[Product]])</f>
        <v>0</v>
      </c>
    </row>
    <row r="729" spans="1:12" x14ac:dyDescent="0.3">
      <c r="A729">
        <v>728</v>
      </c>
      <c r="B729" t="s">
        <v>3779</v>
      </c>
      <c r="C729" t="s">
        <v>3780</v>
      </c>
      <c r="D729" t="s">
        <v>1670</v>
      </c>
      <c r="E729" t="s">
        <v>1671</v>
      </c>
      <c r="F729">
        <v>30</v>
      </c>
      <c r="G729" t="s">
        <v>3781</v>
      </c>
      <c r="H729" t="s">
        <v>4</v>
      </c>
      <c r="I729" s="10">
        <v>40156</v>
      </c>
      <c r="J729">
        <v>96</v>
      </c>
      <c r="K729" t="s">
        <v>1721</v>
      </c>
      <c r="L729">
        <f>COUNTBLANK(Portfolio43[[#This Row],[ID]:[Product]])</f>
        <v>0</v>
      </c>
    </row>
    <row r="730" spans="1:12" x14ac:dyDescent="0.3">
      <c r="A730">
        <v>729</v>
      </c>
      <c r="B730" t="s">
        <v>3782</v>
      </c>
      <c r="C730" t="s">
        <v>2508</v>
      </c>
      <c r="D730" t="s">
        <v>1683</v>
      </c>
      <c r="E730" t="s">
        <v>1671</v>
      </c>
      <c r="F730">
        <v>90</v>
      </c>
      <c r="G730" t="s">
        <v>3783</v>
      </c>
      <c r="H730" t="s">
        <v>340</v>
      </c>
      <c r="I730" s="10">
        <v>40114</v>
      </c>
      <c r="J730">
        <v>30</v>
      </c>
      <c r="K730" t="s">
        <v>1007</v>
      </c>
      <c r="L730">
        <f>COUNTBLANK(Portfolio43[[#This Row],[ID]:[Product]])</f>
        <v>0</v>
      </c>
    </row>
    <row r="731" spans="1:12" x14ac:dyDescent="0.3">
      <c r="A731">
        <v>730</v>
      </c>
      <c r="B731" t="s">
        <v>1888</v>
      </c>
      <c r="C731" t="s">
        <v>3784</v>
      </c>
      <c r="D731" t="s">
        <v>1670</v>
      </c>
      <c r="E731" t="s">
        <v>1671</v>
      </c>
      <c r="F731">
        <v>90</v>
      </c>
      <c r="G731" t="s">
        <v>3785</v>
      </c>
      <c r="H731" t="s">
        <v>3786</v>
      </c>
      <c r="I731" s="10">
        <v>40275</v>
      </c>
      <c r="J731">
        <v>5</v>
      </c>
      <c r="K731" t="s">
        <v>1673</v>
      </c>
      <c r="L731">
        <f>COUNTBLANK(Portfolio43[[#This Row],[ID]:[Product]])</f>
        <v>0</v>
      </c>
    </row>
    <row r="732" spans="1:12" x14ac:dyDescent="0.3">
      <c r="A732">
        <v>731</v>
      </c>
      <c r="B732" t="s">
        <v>3787</v>
      </c>
      <c r="C732" t="s">
        <v>3788</v>
      </c>
      <c r="D732" t="s">
        <v>1670</v>
      </c>
      <c r="E732" t="s">
        <v>1671</v>
      </c>
      <c r="F732">
        <v>30</v>
      </c>
      <c r="G732" t="s">
        <v>3789</v>
      </c>
      <c r="H732" t="s">
        <v>3790</v>
      </c>
      <c r="I732" s="10">
        <v>39604</v>
      </c>
      <c r="J732">
        <v>16</v>
      </c>
      <c r="K732" t="s">
        <v>1721</v>
      </c>
      <c r="L732">
        <f>COUNTBLANK(Portfolio43[[#This Row],[ID]:[Product]])</f>
        <v>0</v>
      </c>
    </row>
    <row r="733" spans="1:12" x14ac:dyDescent="0.3">
      <c r="A733">
        <v>732</v>
      </c>
      <c r="B733" t="s">
        <v>1787</v>
      </c>
      <c r="C733" t="s">
        <v>3791</v>
      </c>
      <c r="D733" t="s">
        <v>1683</v>
      </c>
      <c r="E733" t="s">
        <v>1671</v>
      </c>
      <c r="F733">
        <v>30</v>
      </c>
      <c r="G733" t="s">
        <v>3792</v>
      </c>
      <c r="H733" t="s">
        <v>814</v>
      </c>
      <c r="I733" s="10">
        <v>40099</v>
      </c>
      <c r="J733">
        <v>59</v>
      </c>
      <c r="K733" t="s">
        <v>1007</v>
      </c>
      <c r="L733">
        <f>COUNTBLANK(Portfolio43[[#This Row],[ID]:[Product]])</f>
        <v>0</v>
      </c>
    </row>
    <row r="734" spans="1:12" x14ac:dyDescent="0.3">
      <c r="A734">
        <v>733</v>
      </c>
      <c r="B734" t="s">
        <v>3793</v>
      </c>
      <c r="C734" t="s">
        <v>3794</v>
      </c>
      <c r="D734" t="s">
        <v>1670</v>
      </c>
      <c r="E734" t="s">
        <v>1671</v>
      </c>
      <c r="F734">
        <v>60</v>
      </c>
      <c r="G734" t="s">
        <v>3795</v>
      </c>
      <c r="H734" t="s">
        <v>398</v>
      </c>
      <c r="I734" s="10">
        <v>40018</v>
      </c>
      <c r="J734">
        <v>35</v>
      </c>
      <c r="K734" t="s">
        <v>1007</v>
      </c>
      <c r="L734">
        <f>COUNTBLANK(Portfolio43[[#This Row],[ID]:[Product]])</f>
        <v>0</v>
      </c>
    </row>
    <row r="735" spans="1:12" x14ac:dyDescent="0.3">
      <c r="A735">
        <v>734</v>
      </c>
      <c r="B735" t="s">
        <v>3796</v>
      </c>
      <c r="C735" t="s">
        <v>3037</v>
      </c>
      <c r="D735" t="s">
        <v>1670</v>
      </c>
      <c r="E735" t="s">
        <v>1671</v>
      </c>
      <c r="F735">
        <v>30</v>
      </c>
      <c r="G735" t="s">
        <v>3797</v>
      </c>
      <c r="H735" t="s">
        <v>21</v>
      </c>
      <c r="I735" s="10">
        <v>40238</v>
      </c>
      <c r="J735">
        <v>60</v>
      </c>
      <c r="K735" t="s">
        <v>1696</v>
      </c>
      <c r="L735">
        <f>COUNTBLANK(Portfolio43[[#This Row],[ID]:[Product]])</f>
        <v>0</v>
      </c>
    </row>
    <row r="736" spans="1:12" x14ac:dyDescent="0.3">
      <c r="A736">
        <v>735</v>
      </c>
      <c r="B736" t="s">
        <v>3798</v>
      </c>
      <c r="C736" t="s">
        <v>2059</v>
      </c>
      <c r="D736" t="s">
        <v>1670</v>
      </c>
      <c r="E736" t="s">
        <v>1671</v>
      </c>
      <c r="F736">
        <v>90</v>
      </c>
      <c r="G736" t="s">
        <v>3799</v>
      </c>
      <c r="H736" t="s">
        <v>3800</v>
      </c>
      <c r="I736" s="10">
        <v>40158</v>
      </c>
      <c r="J736">
        <v>35</v>
      </c>
      <c r="K736" t="s">
        <v>1677</v>
      </c>
      <c r="L736">
        <f>COUNTBLANK(Portfolio43[[#This Row],[ID]:[Product]])</f>
        <v>0</v>
      </c>
    </row>
    <row r="737" spans="1:12" x14ac:dyDescent="0.3">
      <c r="A737">
        <v>736</v>
      </c>
      <c r="B737" t="s">
        <v>3801</v>
      </c>
      <c r="C737" t="s">
        <v>3802</v>
      </c>
      <c r="D737" t="s">
        <v>1733</v>
      </c>
      <c r="E737" t="s">
        <v>1671</v>
      </c>
      <c r="F737">
        <v>90</v>
      </c>
      <c r="G737" t="s">
        <v>3803</v>
      </c>
      <c r="H737" t="s">
        <v>810</v>
      </c>
      <c r="I737" s="10">
        <v>40368</v>
      </c>
      <c r="J737">
        <v>65</v>
      </c>
      <c r="K737" t="s">
        <v>1007</v>
      </c>
      <c r="L737">
        <f>COUNTBLANK(Portfolio43[[#This Row],[ID]:[Product]])</f>
        <v>0</v>
      </c>
    </row>
    <row r="738" spans="1:12" x14ac:dyDescent="0.3">
      <c r="A738">
        <v>737</v>
      </c>
      <c r="B738" t="s">
        <v>3804</v>
      </c>
      <c r="C738" t="s">
        <v>3609</v>
      </c>
      <c r="D738" t="s">
        <v>1670</v>
      </c>
      <c r="E738" t="s">
        <v>1671</v>
      </c>
      <c r="F738">
        <v>90</v>
      </c>
      <c r="G738" t="s">
        <v>3805</v>
      </c>
      <c r="H738" t="s">
        <v>698</v>
      </c>
      <c r="I738" s="10">
        <v>40001</v>
      </c>
      <c r="J738">
        <v>39</v>
      </c>
      <c r="K738" t="s">
        <v>851</v>
      </c>
      <c r="L738">
        <f>COUNTBLANK(Portfolio43[[#This Row],[ID]:[Product]])</f>
        <v>0</v>
      </c>
    </row>
    <row r="739" spans="1:12" x14ac:dyDescent="0.3">
      <c r="A739">
        <v>738</v>
      </c>
      <c r="B739" t="s">
        <v>1760</v>
      </c>
      <c r="C739" t="s">
        <v>3762</v>
      </c>
      <c r="D739" t="s">
        <v>1670</v>
      </c>
      <c r="E739" t="s">
        <v>1671</v>
      </c>
      <c r="F739">
        <v>90</v>
      </c>
      <c r="G739" t="s">
        <v>3806</v>
      </c>
      <c r="H739" t="s">
        <v>427</v>
      </c>
      <c r="I739" s="10">
        <v>39961</v>
      </c>
      <c r="J739">
        <v>88</v>
      </c>
      <c r="K739" t="s">
        <v>1677</v>
      </c>
      <c r="L739">
        <f>COUNTBLANK(Portfolio43[[#This Row],[ID]:[Product]])</f>
        <v>0</v>
      </c>
    </row>
    <row r="740" spans="1:12" x14ac:dyDescent="0.3">
      <c r="A740">
        <v>739</v>
      </c>
      <c r="B740" t="s">
        <v>3807</v>
      </c>
      <c r="C740" t="s">
        <v>3808</v>
      </c>
      <c r="D740" t="s">
        <v>1670</v>
      </c>
      <c r="E740" t="s">
        <v>1671</v>
      </c>
      <c r="F740">
        <v>30</v>
      </c>
      <c r="G740" t="s">
        <v>3809</v>
      </c>
      <c r="H740" t="s">
        <v>3810</v>
      </c>
      <c r="I740" s="10">
        <v>40482</v>
      </c>
      <c r="J740">
        <v>11</v>
      </c>
      <c r="K740" t="s">
        <v>1772</v>
      </c>
      <c r="L740">
        <f>COUNTBLANK(Portfolio43[[#This Row],[ID]:[Product]])</f>
        <v>0</v>
      </c>
    </row>
    <row r="741" spans="1:12" x14ac:dyDescent="0.3">
      <c r="A741">
        <v>740</v>
      </c>
      <c r="B741" t="s">
        <v>3811</v>
      </c>
      <c r="C741" t="s">
        <v>3314</v>
      </c>
      <c r="D741" t="s">
        <v>1670</v>
      </c>
      <c r="E741" t="s">
        <v>1671</v>
      </c>
      <c r="F741">
        <v>30</v>
      </c>
      <c r="G741" t="s">
        <v>3812</v>
      </c>
      <c r="H741" t="s">
        <v>757</v>
      </c>
      <c r="I741" s="10">
        <v>40398</v>
      </c>
      <c r="J741">
        <v>20</v>
      </c>
      <c r="K741" t="s">
        <v>1772</v>
      </c>
      <c r="L741">
        <f>COUNTBLANK(Portfolio43[[#This Row],[ID]:[Product]])</f>
        <v>0</v>
      </c>
    </row>
    <row r="742" spans="1:12" x14ac:dyDescent="0.3">
      <c r="A742">
        <v>741</v>
      </c>
      <c r="B742" t="s">
        <v>3813</v>
      </c>
      <c r="C742" t="s">
        <v>3814</v>
      </c>
      <c r="D742" t="s">
        <v>1683</v>
      </c>
      <c r="E742" t="s">
        <v>1671</v>
      </c>
      <c r="F742">
        <v>60</v>
      </c>
      <c r="G742" t="s">
        <v>3815</v>
      </c>
      <c r="H742" t="s">
        <v>706</v>
      </c>
      <c r="I742" s="10">
        <v>40256</v>
      </c>
      <c r="J742">
        <v>38</v>
      </c>
      <c r="K742" t="s">
        <v>1772</v>
      </c>
      <c r="L742">
        <f>COUNTBLANK(Portfolio43[[#This Row],[ID]:[Product]])</f>
        <v>0</v>
      </c>
    </row>
    <row r="743" spans="1:12" x14ac:dyDescent="0.3">
      <c r="A743">
        <v>742</v>
      </c>
      <c r="B743" t="s">
        <v>3816</v>
      </c>
      <c r="C743" t="s">
        <v>1705</v>
      </c>
      <c r="D743" t="s">
        <v>1683</v>
      </c>
      <c r="E743" t="s">
        <v>1671</v>
      </c>
      <c r="F743">
        <v>60</v>
      </c>
      <c r="G743" t="s">
        <v>3817</v>
      </c>
      <c r="H743" t="s">
        <v>2614</v>
      </c>
      <c r="I743" s="10">
        <v>39674</v>
      </c>
      <c r="J743">
        <v>77</v>
      </c>
      <c r="K743" t="s">
        <v>1707</v>
      </c>
      <c r="L743">
        <f>COUNTBLANK(Portfolio43[[#This Row],[ID]:[Product]])</f>
        <v>0</v>
      </c>
    </row>
    <row r="744" spans="1:12" x14ac:dyDescent="0.3">
      <c r="A744">
        <v>743</v>
      </c>
      <c r="B744" t="s">
        <v>3818</v>
      </c>
      <c r="C744" t="s">
        <v>3819</v>
      </c>
      <c r="D744" t="s">
        <v>1683</v>
      </c>
      <c r="E744" t="s">
        <v>1671</v>
      </c>
      <c r="F744">
        <v>60</v>
      </c>
      <c r="G744" t="s">
        <v>3820</v>
      </c>
      <c r="H744" t="s">
        <v>654</v>
      </c>
      <c r="I744" s="10">
        <v>40403</v>
      </c>
      <c r="J744">
        <v>43</v>
      </c>
      <c r="K744" t="s">
        <v>1673</v>
      </c>
      <c r="L744">
        <f>COUNTBLANK(Portfolio43[[#This Row],[ID]:[Product]])</f>
        <v>0</v>
      </c>
    </row>
    <row r="745" spans="1:12" x14ac:dyDescent="0.3">
      <c r="A745">
        <v>744</v>
      </c>
      <c r="B745" t="s">
        <v>3821</v>
      </c>
      <c r="C745" t="s">
        <v>3822</v>
      </c>
      <c r="D745" t="s">
        <v>1670</v>
      </c>
      <c r="E745" t="s">
        <v>1671</v>
      </c>
      <c r="F745">
        <v>60</v>
      </c>
      <c r="G745" t="s">
        <v>3823</v>
      </c>
      <c r="H745" t="s">
        <v>273</v>
      </c>
      <c r="I745" s="10">
        <v>40534</v>
      </c>
      <c r="J745">
        <v>78</v>
      </c>
      <c r="K745" t="s">
        <v>1721</v>
      </c>
      <c r="L745">
        <f>COUNTBLANK(Portfolio43[[#This Row],[ID]:[Product]])</f>
        <v>0</v>
      </c>
    </row>
    <row r="746" spans="1:12" x14ac:dyDescent="0.3">
      <c r="A746">
        <v>745</v>
      </c>
      <c r="B746" t="s">
        <v>3824</v>
      </c>
      <c r="C746" t="s">
        <v>3825</v>
      </c>
      <c r="D746" t="s">
        <v>1670</v>
      </c>
      <c r="E746" t="s">
        <v>1671</v>
      </c>
      <c r="F746">
        <v>60</v>
      </c>
      <c r="G746" t="s">
        <v>3826</v>
      </c>
      <c r="H746" t="s">
        <v>1437</v>
      </c>
      <c r="I746" s="10">
        <v>39556</v>
      </c>
      <c r="J746">
        <v>20</v>
      </c>
      <c r="K746" t="s">
        <v>1707</v>
      </c>
      <c r="L746">
        <f>COUNTBLANK(Portfolio43[[#This Row],[ID]:[Product]])</f>
        <v>0</v>
      </c>
    </row>
    <row r="747" spans="1:12" x14ac:dyDescent="0.3">
      <c r="A747">
        <v>746</v>
      </c>
      <c r="B747" t="s">
        <v>3827</v>
      </c>
      <c r="C747" t="s">
        <v>3828</v>
      </c>
      <c r="D747" t="s">
        <v>1670</v>
      </c>
      <c r="E747" t="s">
        <v>1671</v>
      </c>
      <c r="F747">
        <v>60</v>
      </c>
      <c r="G747" t="s">
        <v>3829</v>
      </c>
      <c r="H747" t="s">
        <v>3830</v>
      </c>
      <c r="I747" s="10">
        <v>40246</v>
      </c>
      <c r="J747">
        <v>39</v>
      </c>
      <c r="K747" t="s">
        <v>1692</v>
      </c>
      <c r="L747">
        <f>COUNTBLANK(Portfolio43[[#This Row],[ID]:[Product]])</f>
        <v>0</v>
      </c>
    </row>
    <row r="748" spans="1:12" x14ac:dyDescent="0.3">
      <c r="A748">
        <v>747</v>
      </c>
      <c r="B748" t="s">
        <v>3831</v>
      </c>
      <c r="C748" t="s">
        <v>3832</v>
      </c>
      <c r="D748" t="s">
        <v>1683</v>
      </c>
      <c r="E748" t="s">
        <v>1671</v>
      </c>
      <c r="F748">
        <v>90</v>
      </c>
      <c r="G748" t="s">
        <v>3833</v>
      </c>
      <c r="H748" t="s">
        <v>1476</v>
      </c>
      <c r="I748" s="10">
        <v>40244</v>
      </c>
      <c r="J748">
        <v>93</v>
      </c>
      <c r="K748" t="s">
        <v>1772</v>
      </c>
      <c r="L748">
        <f>COUNTBLANK(Portfolio43[[#This Row],[ID]:[Product]])</f>
        <v>0</v>
      </c>
    </row>
    <row r="749" spans="1:12" x14ac:dyDescent="0.3">
      <c r="A749">
        <v>748</v>
      </c>
      <c r="B749" t="s">
        <v>3834</v>
      </c>
      <c r="C749" t="s">
        <v>3835</v>
      </c>
      <c r="D749" t="s">
        <v>1670</v>
      </c>
      <c r="E749" t="s">
        <v>1671</v>
      </c>
      <c r="F749">
        <v>60</v>
      </c>
      <c r="G749" t="s">
        <v>3836</v>
      </c>
      <c r="H749" t="s">
        <v>559</v>
      </c>
      <c r="I749" s="10">
        <v>40384</v>
      </c>
      <c r="J749">
        <v>97</v>
      </c>
      <c r="K749" t="s">
        <v>851</v>
      </c>
      <c r="L749">
        <f>COUNTBLANK(Portfolio43[[#This Row],[ID]:[Product]])</f>
        <v>0</v>
      </c>
    </row>
    <row r="750" spans="1:12" x14ac:dyDescent="0.3">
      <c r="A750">
        <v>749</v>
      </c>
      <c r="B750" t="s">
        <v>3837</v>
      </c>
      <c r="C750" t="s">
        <v>3838</v>
      </c>
      <c r="D750" t="s">
        <v>1683</v>
      </c>
      <c r="E750" t="s">
        <v>1671</v>
      </c>
      <c r="F750">
        <v>90</v>
      </c>
      <c r="G750" t="s">
        <v>3839</v>
      </c>
      <c r="H750" t="s">
        <v>112</v>
      </c>
      <c r="I750" s="10">
        <v>40184</v>
      </c>
      <c r="J750">
        <v>8</v>
      </c>
      <c r="K750" t="s">
        <v>1692</v>
      </c>
      <c r="L750">
        <f>COUNTBLANK(Portfolio43[[#This Row],[ID]:[Product]])</f>
        <v>0</v>
      </c>
    </row>
    <row r="751" spans="1:12" x14ac:dyDescent="0.3">
      <c r="A751">
        <v>750</v>
      </c>
      <c r="B751" t="s">
        <v>3840</v>
      </c>
      <c r="C751" t="s">
        <v>1900</v>
      </c>
      <c r="D751" t="s">
        <v>1670</v>
      </c>
      <c r="E751" t="s">
        <v>1671</v>
      </c>
      <c r="F751">
        <v>90</v>
      </c>
      <c r="G751" t="s">
        <v>3841</v>
      </c>
      <c r="H751" t="s">
        <v>142</v>
      </c>
      <c r="I751" s="10">
        <v>40437</v>
      </c>
      <c r="J751">
        <v>62</v>
      </c>
      <c r="K751" t="s">
        <v>1721</v>
      </c>
      <c r="L751">
        <f>COUNTBLANK(Portfolio43[[#This Row],[ID]:[Product]])</f>
        <v>0</v>
      </c>
    </row>
    <row r="752" spans="1:12" x14ac:dyDescent="0.3">
      <c r="A752">
        <v>751</v>
      </c>
      <c r="B752" t="s">
        <v>3842</v>
      </c>
      <c r="C752" t="s">
        <v>2919</v>
      </c>
      <c r="D752" t="s">
        <v>1670</v>
      </c>
      <c r="E752" t="s">
        <v>1671</v>
      </c>
      <c r="F752">
        <v>30</v>
      </c>
      <c r="G752" t="s">
        <v>3843</v>
      </c>
      <c r="H752" t="s">
        <v>605</v>
      </c>
      <c r="I752" s="10">
        <v>40275</v>
      </c>
      <c r="J752">
        <v>36</v>
      </c>
      <c r="K752" t="s">
        <v>1696</v>
      </c>
      <c r="L752">
        <f>COUNTBLANK(Portfolio43[[#This Row],[ID]:[Product]])</f>
        <v>0</v>
      </c>
    </row>
    <row r="753" spans="1:12" x14ac:dyDescent="0.3">
      <c r="A753">
        <v>752</v>
      </c>
      <c r="B753" t="s">
        <v>3132</v>
      </c>
      <c r="C753" t="s">
        <v>3844</v>
      </c>
      <c r="D753" t="s">
        <v>1683</v>
      </c>
      <c r="E753" t="s">
        <v>1671</v>
      </c>
      <c r="F753">
        <v>30</v>
      </c>
      <c r="G753" t="s">
        <v>3845</v>
      </c>
      <c r="H753" t="s">
        <v>517</v>
      </c>
      <c r="I753" s="10">
        <v>40463</v>
      </c>
      <c r="J753">
        <v>86</v>
      </c>
      <c r="K753" t="s">
        <v>1772</v>
      </c>
      <c r="L753">
        <f>COUNTBLANK(Portfolio43[[#This Row],[ID]:[Product]])</f>
        <v>0</v>
      </c>
    </row>
    <row r="754" spans="1:12" x14ac:dyDescent="0.3">
      <c r="A754">
        <v>753</v>
      </c>
      <c r="B754" t="s">
        <v>1846</v>
      </c>
      <c r="C754" t="s">
        <v>3846</v>
      </c>
      <c r="D754" t="s">
        <v>1670</v>
      </c>
      <c r="E754" t="s">
        <v>1671</v>
      </c>
      <c r="F754">
        <v>30</v>
      </c>
      <c r="G754" t="s">
        <v>3847</v>
      </c>
      <c r="H754" t="s">
        <v>3848</v>
      </c>
      <c r="I754" s="10">
        <v>39716</v>
      </c>
      <c r="J754">
        <v>16</v>
      </c>
      <c r="K754" t="s">
        <v>1707</v>
      </c>
      <c r="L754">
        <f>COUNTBLANK(Portfolio43[[#This Row],[ID]:[Product]])</f>
        <v>0</v>
      </c>
    </row>
    <row r="755" spans="1:12" x14ac:dyDescent="0.3">
      <c r="A755">
        <v>754</v>
      </c>
      <c r="B755" t="s">
        <v>3849</v>
      </c>
      <c r="C755" t="s">
        <v>3130</v>
      </c>
      <c r="D755" t="s">
        <v>1683</v>
      </c>
      <c r="E755" t="s">
        <v>1671</v>
      </c>
      <c r="F755">
        <v>60</v>
      </c>
      <c r="G755" t="s">
        <v>3850</v>
      </c>
      <c r="H755" t="s">
        <v>1513</v>
      </c>
      <c r="I755" s="10">
        <v>39639</v>
      </c>
      <c r="J755">
        <v>64</v>
      </c>
      <c r="K755" t="s">
        <v>1677</v>
      </c>
      <c r="L755">
        <f>COUNTBLANK(Portfolio43[[#This Row],[ID]:[Product]])</f>
        <v>0</v>
      </c>
    </row>
    <row r="756" spans="1:12" x14ac:dyDescent="0.3">
      <c r="A756">
        <v>755</v>
      </c>
      <c r="B756" t="s">
        <v>3851</v>
      </c>
      <c r="C756" t="s">
        <v>2976</v>
      </c>
      <c r="D756" t="s">
        <v>1683</v>
      </c>
      <c r="E756" t="s">
        <v>1671</v>
      </c>
      <c r="F756">
        <v>90</v>
      </c>
      <c r="G756" t="s">
        <v>3852</v>
      </c>
      <c r="H756" t="s">
        <v>614</v>
      </c>
      <c r="I756" s="10">
        <v>40169</v>
      </c>
      <c r="J756">
        <v>12</v>
      </c>
      <c r="K756" t="s">
        <v>851</v>
      </c>
      <c r="L756">
        <f>COUNTBLANK(Portfolio43[[#This Row],[ID]:[Product]])</f>
        <v>0</v>
      </c>
    </row>
    <row r="757" spans="1:12" x14ac:dyDescent="0.3">
      <c r="A757">
        <v>756</v>
      </c>
      <c r="B757" t="s">
        <v>3853</v>
      </c>
      <c r="C757" t="s">
        <v>3854</v>
      </c>
      <c r="D757" t="s">
        <v>1670</v>
      </c>
      <c r="E757" t="s">
        <v>1671</v>
      </c>
      <c r="F757">
        <v>90</v>
      </c>
      <c r="G757" t="s">
        <v>1859</v>
      </c>
      <c r="H757" t="s">
        <v>650</v>
      </c>
      <c r="I757" s="10">
        <v>39455</v>
      </c>
      <c r="J757">
        <v>56</v>
      </c>
      <c r="K757" t="s">
        <v>1700</v>
      </c>
      <c r="L757">
        <f>COUNTBLANK(Portfolio43[[#This Row],[ID]:[Product]])</f>
        <v>0</v>
      </c>
    </row>
    <row r="758" spans="1:12" x14ac:dyDescent="0.3">
      <c r="A758">
        <v>757</v>
      </c>
      <c r="B758" t="s">
        <v>3837</v>
      </c>
      <c r="C758" t="s">
        <v>3855</v>
      </c>
      <c r="D758" t="s">
        <v>1670</v>
      </c>
      <c r="E758" t="s">
        <v>1671</v>
      </c>
      <c r="F758">
        <v>90</v>
      </c>
      <c r="G758" t="s">
        <v>3856</v>
      </c>
      <c r="H758" t="s">
        <v>251</v>
      </c>
      <c r="I758" s="10">
        <v>40331</v>
      </c>
      <c r="J758">
        <v>97</v>
      </c>
      <c r="K758" t="s">
        <v>1677</v>
      </c>
      <c r="L758">
        <f>COUNTBLANK(Portfolio43[[#This Row],[ID]:[Product]])</f>
        <v>0</v>
      </c>
    </row>
    <row r="759" spans="1:12" x14ac:dyDescent="0.3">
      <c r="A759">
        <v>758</v>
      </c>
      <c r="B759" t="s">
        <v>3857</v>
      </c>
      <c r="C759" t="s">
        <v>2928</v>
      </c>
      <c r="D759" t="s">
        <v>1670</v>
      </c>
      <c r="E759" t="s">
        <v>1671</v>
      </c>
      <c r="F759">
        <v>60</v>
      </c>
      <c r="G759" t="s">
        <v>3858</v>
      </c>
      <c r="H759" t="s">
        <v>3859</v>
      </c>
      <c r="I759" s="10">
        <v>39524</v>
      </c>
      <c r="J759">
        <v>37</v>
      </c>
      <c r="K759" t="s">
        <v>1721</v>
      </c>
      <c r="L759">
        <f>COUNTBLANK(Portfolio43[[#This Row],[ID]:[Product]])</f>
        <v>0</v>
      </c>
    </row>
    <row r="760" spans="1:12" x14ac:dyDescent="0.3">
      <c r="A760">
        <v>759</v>
      </c>
      <c r="B760" t="s">
        <v>3860</v>
      </c>
      <c r="C760" t="s">
        <v>3861</v>
      </c>
      <c r="D760" t="s">
        <v>1683</v>
      </c>
      <c r="E760" t="s">
        <v>1671</v>
      </c>
      <c r="F760">
        <v>60</v>
      </c>
      <c r="G760" t="s">
        <v>3862</v>
      </c>
      <c r="H760" t="s">
        <v>23</v>
      </c>
      <c r="I760" s="10">
        <v>39546</v>
      </c>
      <c r="J760">
        <v>74</v>
      </c>
      <c r="K760" t="s">
        <v>1692</v>
      </c>
      <c r="L760">
        <f>COUNTBLANK(Portfolio43[[#This Row],[ID]:[Product]])</f>
        <v>0</v>
      </c>
    </row>
    <row r="761" spans="1:12" x14ac:dyDescent="0.3">
      <c r="A761">
        <v>760</v>
      </c>
      <c r="B761" t="s">
        <v>3863</v>
      </c>
      <c r="C761" t="s">
        <v>2260</v>
      </c>
      <c r="D761" t="s">
        <v>1670</v>
      </c>
      <c r="E761" t="s">
        <v>1671</v>
      </c>
      <c r="F761">
        <v>60</v>
      </c>
      <c r="G761" t="s">
        <v>3864</v>
      </c>
      <c r="H761" t="s">
        <v>483</v>
      </c>
      <c r="I761" s="10">
        <v>40237</v>
      </c>
      <c r="J761">
        <v>69</v>
      </c>
      <c r="K761" t="s">
        <v>1721</v>
      </c>
      <c r="L761">
        <f>COUNTBLANK(Portfolio43[[#This Row],[ID]:[Product]])</f>
        <v>0</v>
      </c>
    </row>
    <row r="762" spans="1:12" x14ac:dyDescent="0.3">
      <c r="A762">
        <v>761</v>
      </c>
      <c r="B762" t="s">
        <v>3865</v>
      </c>
      <c r="C762" t="s">
        <v>3321</v>
      </c>
      <c r="D762" t="s">
        <v>1670</v>
      </c>
      <c r="E762" t="s">
        <v>1671</v>
      </c>
      <c r="F762">
        <v>60</v>
      </c>
      <c r="G762" t="s">
        <v>3866</v>
      </c>
      <c r="H762" t="s">
        <v>973</v>
      </c>
      <c r="I762" s="10">
        <v>39501</v>
      </c>
      <c r="J762">
        <v>95</v>
      </c>
      <c r="K762" t="s">
        <v>1673</v>
      </c>
      <c r="L762">
        <f>COUNTBLANK(Portfolio43[[#This Row],[ID]:[Product]])</f>
        <v>0</v>
      </c>
    </row>
    <row r="763" spans="1:12" x14ac:dyDescent="0.3">
      <c r="A763">
        <v>762</v>
      </c>
      <c r="B763" t="s">
        <v>3867</v>
      </c>
      <c r="C763" t="s">
        <v>3868</v>
      </c>
      <c r="D763" t="s">
        <v>1683</v>
      </c>
      <c r="E763" t="s">
        <v>1671</v>
      </c>
      <c r="F763">
        <v>60</v>
      </c>
      <c r="G763" t="s">
        <v>3869</v>
      </c>
      <c r="H763" t="s">
        <v>936</v>
      </c>
      <c r="I763" s="10">
        <v>40206</v>
      </c>
      <c r="J763">
        <v>100</v>
      </c>
      <c r="K763" t="s">
        <v>1772</v>
      </c>
      <c r="L763">
        <f>COUNTBLANK(Portfolio43[[#This Row],[ID]:[Product]])</f>
        <v>0</v>
      </c>
    </row>
    <row r="764" spans="1:12" x14ac:dyDescent="0.3">
      <c r="A764">
        <v>763</v>
      </c>
      <c r="B764" t="s">
        <v>3870</v>
      </c>
      <c r="C764" t="s">
        <v>3553</v>
      </c>
      <c r="D764" t="s">
        <v>1683</v>
      </c>
      <c r="E764" t="s">
        <v>1671</v>
      </c>
      <c r="F764">
        <v>60</v>
      </c>
      <c r="G764" t="s">
        <v>3871</v>
      </c>
      <c r="H764" t="s">
        <v>3872</v>
      </c>
      <c r="I764" s="10">
        <v>39620</v>
      </c>
      <c r="J764">
        <v>41</v>
      </c>
      <c r="K764" t="s">
        <v>1707</v>
      </c>
      <c r="L764">
        <f>COUNTBLANK(Portfolio43[[#This Row],[ID]:[Product]])</f>
        <v>0</v>
      </c>
    </row>
    <row r="765" spans="1:12" x14ac:dyDescent="0.3">
      <c r="A765">
        <v>764</v>
      </c>
      <c r="B765" t="s">
        <v>3873</v>
      </c>
      <c r="C765" t="s">
        <v>3874</v>
      </c>
      <c r="D765" t="s">
        <v>1683</v>
      </c>
      <c r="E765" t="s">
        <v>1671</v>
      </c>
      <c r="F765">
        <v>90</v>
      </c>
      <c r="G765" t="s">
        <v>3875</v>
      </c>
      <c r="H765" t="s">
        <v>1421</v>
      </c>
      <c r="I765" s="10">
        <v>39472</v>
      </c>
      <c r="J765">
        <v>88</v>
      </c>
      <c r="K765" t="s">
        <v>851</v>
      </c>
      <c r="L765">
        <f>COUNTBLANK(Portfolio43[[#This Row],[ID]:[Product]])</f>
        <v>0</v>
      </c>
    </row>
    <row r="766" spans="1:12" x14ac:dyDescent="0.3">
      <c r="A766">
        <v>765</v>
      </c>
      <c r="B766" t="s">
        <v>2964</v>
      </c>
      <c r="C766" t="s">
        <v>2769</v>
      </c>
      <c r="D766" t="s">
        <v>1683</v>
      </c>
      <c r="E766" t="s">
        <v>1671</v>
      </c>
      <c r="F766">
        <v>30</v>
      </c>
      <c r="G766" t="s">
        <v>3876</v>
      </c>
      <c r="H766" t="s">
        <v>235</v>
      </c>
      <c r="I766" s="10">
        <v>40401</v>
      </c>
      <c r="J766">
        <v>90</v>
      </c>
      <c r="K766" t="s">
        <v>1700</v>
      </c>
      <c r="L766">
        <f>COUNTBLANK(Portfolio43[[#This Row],[ID]:[Product]])</f>
        <v>0</v>
      </c>
    </row>
    <row r="767" spans="1:12" x14ac:dyDescent="0.3">
      <c r="A767">
        <v>766</v>
      </c>
      <c r="B767" t="s">
        <v>3877</v>
      </c>
      <c r="C767" t="s">
        <v>3878</v>
      </c>
      <c r="D767" t="s">
        <v>1683</v>
      </c>
      <c r="E767" t="s">
        <v>1671</v>
      </c>
      <c r="F767">
        <v>90</v>
      </c>
      <c r="G767" t="s">
        <v>3879</v>
      </c>
      <c r="H767" t="s">
        <v>3880</v>
      </c>
      <c r="I767" s="10">
        <v>39690</v>
      </c>
      <c r="J767">
        <v>49</v>
      </c>
      <c r="K767" t="s">
        <v>1721</v>
      </c>
      <c r="L767">
        <f>COUNTBLANK(Portfolio43[[#This Row],[ID]:[Product]])</f>
        <v>0</v>
      </c>
    </row>
    <row r="768" spans="1:12" x14ac:dyDescent="0.3">
      <c r="A768">
        <v>767</v>
      </c>
      <c r="B768" t="s">
        <v>1983</v>
      </c>
      <c r="C768" t="s">
        <v>3363</v>
      </c>
      <c r="D768" t="s">
        <v>1683</v>
      </c>
      <c r="E768" t="s">
        <v>1671</v>
      </c>
      <c r="F768">
        <v>60</v>
      </c>
      <c r="G768" t="s">
        <v>3881</v>
      </c>
      <c r="H768" t="s">
        <v>1651</v>
      </c>
      <c r="I768" s="10">
        <v>40456</v>
      </c>
      <c r="J768">
        <v>45</v>
      </c>
      <c r="K768" t="s">
        <v>1696</v>
      </c>
      <c r="L768">
        <f>COUNTBLANK(Portfolio43[[#This Row],[ID]:[Product]])</f>
        <v>0</v>
      </c>
    </row>
    <row r="769" spans="1:12" x14ac:dyDescent="0.3">
      <c r="A769">
        <v>768</v>
      </c>
      <c r="B769" t="s">
        <v>3882</v>
      </c>
      <c r="C769" t="s">
        <v>3883</v>
      </c>
      <c r="D769" t="s">
        <v>1683</v>
      </c>
      <c r="E769" t="s">
        <v>1671</v>
      </c>
      <c r="F769">
        <v>60</v>
      </c>
      <c r="G769" t="s">
        <v>3884</v>
      </c>
      <c r="H769" t="s">
        <v>290</v>
      </c>
      <c r="I769" s="10">
        <v>40209</v>
      </c>
      <c r="J769">
        <v>29</v>
      </c>
      <c r="K769" t="s">
        <v>1700</v>
      </c>
      <c r="L769">
        <f>COUNTBLANK(Portfolio43[[#This Row],[ID]:[Product]])</f>
        <v>0</v>
      </c>
    </row>
    <row r="770" spans="1:12" x14ac:dyDescent="0.3">
      <c r="A770">
        <v>769</v>
      </c>
      <c r="B770" t="s">
        <v>3885</v>
      </c>
      <c r="C770" t="s">
        <v>1793</v>
      </c>
      <c r="D770" t="s">
        <v>1683</v>
      </c>
      <c r="E770" t="s">
        <v>1671</v>
      </c>
      <c r="F770">
        <v>30</v>
      </c>
      <c r="G770" t="s">
        <v>3886</v>
      </c>
      <c r="H770" t="s">
        <v>2565</v>
      </c>
      <c r="I770" s="10">
        <v>40398</v>
      </c>
      <c r="J770">
        <v>53</v>
      </c>
      <c r="K770" t="s">
        <v>1692</v>
      </c>
      <c r="L770">
        <f>COUNTBLANK(Portfolio43[[#This Row],[ID]:[Product]])</f>
        <v>0</v>
      </c>
    </row>
    <row r="771" spans="1:12" x14ac:dyDescent="0.3">
      <c r="A771">
        <v>770</v>
      </c>
      <c r="B771" t="s">
        <v>3887</v>
      </c>
      <c r="C771" t="s">
        <v>3822</v>
      </c>
      <c r="D771" t="s">
        <v>1683</v>
      </c>
      <c r="E771" t="s">
        <v>1671</v>
      </c>
      <c r="F771">
        <v>30</v>
      </c>
      <c r="G771" t="s">
        <v>3888</v>
      </c>
      <c r="H771" t="s">
        <v>2671</v>
      </c>
      <c r="I771" s="10">
        <v>39905</v>
      </c>
      <c r="J771">
        <v>5</v>
      </c>
      <c r="K771" t="s">
        <v>1673</v>
      </c>
      <c r="L771">
        <f>COUNTBLANK(Portfolio43[[#This Row],[ID]:[Product]])</f>
        <v>0</v>
      </c>
    </row>
    <row r="772" spans="1:12" x14ac:dyDescent="0.3">
      <c r="A772">
        <v>771</v>
      </c>
      <c r="B772" t="s">
        <v>3889</v>
      </c>
      <c r="C772" t="s">
        <v>3890</v>
      </c>
      <c r="D772" t="s">
        <v>1670</v>
      </c>
      <c r="E772" t="s">
        <v>1671</v>
      </c>
      <c r="F772">
        <v>90</v>
      </c>
      <c r="G772" t="s">
        <v>3891</v>
      </c>
      <c r="H772" t="s">
        <v>3088</v>
      </c>
      <c r="I772" s="10">
        <v>40425</v>
      </c>
      <c r="J772">
        <v>81</v>
      </c>
      <c r="K772" t="s">
        <v>1707</v>
      </c>
      <c r="L772">
        <f>COUNTBLANK(Portfolio43[[#This Row],[ID]:[Product]])</f>
        <v>0</v>
      </c>
    </row>
    <row r="773" spans="1:12" x14ac:dyDescent="0.3">
      <c r="A773">
        <v>772</v>
      </c>
      <c r="B773" t="s">
        <v>3892</v>
      </c>
      <c r="C773" t="s">
        <v>2247</v>
      </c>
      <c r="D773" t="s">
        <v>1683</v>
      </c>
      <c r="E773" t="s">
        <v>1671</v>
      </c>
      <c r="F773">
        <v>30</v>
      </c>
      <c r="G773" t="s">
        <v>3893</v>
      </c>
      <c r="H773" t="s">
        <v>1064</v>
      </c>
      <c r="I773" s="10">
        <v>40379</v>
      </c>
      <c r="J773">
        <v>8</v>
      </c>
      <c r="K773" t="s">
        <v>1772</v>
      </c>
      <c r="L773">
        <f>COUNTBLANK(Portfolio43[[#This Row],[ID]:[Product]])</f>
        <v>0</v>
      </c>
    </row>
    <row r="774" spans="1:12" x14ac:dyDescent="0.3">
      <c r="A774">
        <v>773</v>
      </c>
      <c r="B774" t="s">
        <v>3403</v>
      </c>
      <c r="C774" t="s">
        <v>2530</v>
      </c>
      <c r="D774" t="s">
        <v>1670</v>
      </c>
      <c r="E774" t="s">
        <v>1671</v>
      </c>
      <c r="F774">
        <v>30</v>
      </c>
      <c r="G774" t="s">
        <v>3894</v>
      </c>
      <c r="H774" t="s">
        <v>650</v>
      </c>
      <c r="I774" s="10">
        <v>40372</v>
      </c>
      <c r="J774">
        <v>92</v>
      </c>
      <c r="K774" t="s">
        <v>1677</v>
      </c>
      <c r="L774">
        <f>COUNTBLANK(Portfolio43[[#This Row],[ID]:[Product]])</f>
        <v>0</v>
      </c>
    </row>
    <row r="775" spans="1:12" x14ac:dyDescent="0.3">
      <c r="A775">
        <v>774</v>
      </c>
      <c r="B775" t="s">
        <v>3895</v>
      </c>
      <c r="C775" t="s">
        <v>3896</v>
      </c>
      <c r="D775" t="s">
        <v>1670</v>
      </c>
      <c r="E775" t="s">
        <v>1671</v>
      </c>
      <c r="F775">
        <v>90</v>
      </c>
      <c r="G775" t="s">
        <v>3897</v>
      </c>
      <c r="H775" t="s">
        <v>3898</v>
      </c>
      <c r="I775" s="10">
        <v>39577</v>
      </c>
      <c r="J775">
        <v>67</v>
      </c>
      <c r="K775" t="s">
        <v>1696</v>
      </c>
      <c r="L775">
        <f>COUNTBLANK(Portfolio43[[#This Row],[ID]:[Product]])</f>
        <v>0</v>
      </c>
    </row>
    <row r="776" spans="1:12" x14ac:dyDescent="0.3">
      <c r="A776">
        <v>775</v>
      </c>
      <c r="B776" t="s">
        <v>3899</v>
      </c>
      <c r="C776" t="s">
        <v>3900</v>
      </c>
      <c r="D776" t="s">
        <v>1719</v>
      </c>
      <c r="E776" t="s">
        <v>1671</v>
      </c>
      <c r="F776">
        <v>30</v>
      </c>
      <c r="G776" t="s">
        <v>3901</v>
      </c>
      <c r="H776" t="s">
        <v>3342</v>
      </c>
      <c r="I776" s="10">
        <v>40037</v>
      </c>
      <c r="J776">
        <v>60</v>
      </c>
      <c r="K776" t="s">
        <v>1673</v>
      </c>
      <c r="L776">
        <f>COUNTBLANK(Portfolio43[[#This Row],[ID]:[Product]])</f>
        <v>0</v>
      </c>
    </row>
    <row r="777" spans="1:12" x14ac:dyDescent="0.3">
      <c r="A777">
        <v>776</v>
      </c>
      <c r="B777" t="s">
        <v>3158</v>
      </c>
      <c r="C777" t="s">
        <v>3902</v>
      </c>
      <c r="D777" t="s">
        <v>1670</v>
      </c>
      <c r="E777" t="s">
        <v>1671</v>
      </c>
      <c r="F777">
        <v>30</v>
      </c>
      <c r="G777" t="s">
        <v>3903</v>
      </c>
      <c r="H777" t="s">
        <v>1605</v>
      </c>
      <c r="I777" s="10">
        <v>39915</v>
      </c>
      <c r="J777">
        <v>92</v>
      </c>
      <c r="K777" t="s">
        <v>1673</v>
      </c>
      <c r="L777">
        <f>COUNTBLANK(Portfolio43[[#This Row],[ID]:[Product]])</f>
        <v>0</v>
      </c>
    </row>
    <row r="778" spans="1:12" x14ac:dyDescent="0.3">
      <c r="A778">
        <v>777</v>
      </c>
      <c r="B778" t="s">
        <v>3904</v>
      </c>
      <c r="C778" t="s">
        <v>1621</v>
      </c>
      <c r="D778" t="s">
        <v>1670</v>
      </c>
      <c r="E778" t="s">
        <v>1671</v>
      </c>
      <c r="F778">
        <v>90</v>
      </c>
      <c r="G778" t="s">
        <v>3905</v>
      </c>
      <c r="H778" t="s">
        <v>923</v>
      </c>
      <c r="I778" s="10">
        <v>39780</v>
      </c>
      <c r="J778">
        <v>6</v>
      </c>
      <c r="K778" t="s">
        <v>1707</v>
      </c>
      <c r="L778">
        <f>COUNTBLANK(Portfolio43[[#This Row],[ID]:[Product]])</f>
        <v>0</v>
      </c>
    </row>
    <row r="779" spans="1:12" x14ac:dyDescent="0.3">
      <c r="A779">
        <v>778</v>
      </c>
      <c r="B779" t="s">
        <v>3906</v>
      </c>
      <c r="C779" t="s">
        <v>3907</v>
      </c>
      <c r="D779" t="s">
        <v>1683</v>
      </c>
      <c r="E779" t="s">
        <v>1671</v>
      </c>
      <c r="F779">
        <v>90</v>
      </c>
      <c r="G779" t="s">
        <v>3908</v>
      </c>
      <c r="H779" t="s">
        <v>775</v>
      </c>
      <c r="I779" s="10">
        <v>40256</v>
      </c>
      <c r="J779">
        <v>62</v>
      </c>
      <c r="K779" t="s">
        <v>1721</v>
      </c>
      <c r="L779">
        <f>COUNTBLANK(Portfolio43[[#This Row],[ID]:[Product]])</f>
        <v>0</v>
      </c>
    </row>
    <row r="780" spans="1:12" x14ac:dyDescent="0.3">
      <c r="A780">
        <v>779</v>
      </c>
      <c r="B780" t="s">
        <v>3909</v>
      </c>
      <c r="C780" t="s">
        <v>3910</v>
      </c>
      <c r="D780" t="s">
        <v>1670</v>
      </c>
      <c r="E780" t="s">
        <v>1671</v>
      </c>
      <c r="F780">
        <v>60</v>
      </c>
      <c r="G780" t="s">
        <v>3911</v>
      </c>
      <c r="H780" t="s">
        <v>1295</v>
      </c>
      <c r="I780" s="10">
        <v>40301</v>
      </c>
      <c r="J780">
        <v>57</v>
      </c>
      <c r="K780" t="s">
        <v>1696</v>
      </c>
      <c r="L780">
        <f>COUNTBLANK(Portfolio43[[#This Row],[ID]:[Product]])</f>
        <v>0</v>
      </c>
    </row>
    <row r="781" spans="1:12" x14ac:dyDescent="0.3">
      <c r="A781">
        <v>780</v>
      </c>
      <c r="B781" t="s">
        <v>3912</v>
      </c>
      <c r="C781" t="s">
        <v>3913</v>
      </c>
      <c r="D781" t="s">
        <v>1733</v>
      </c>
      <c r="E781" t="s">
        <v>1671</v>
      </c>
      <c r="F781">
        <v>60</v>
      </c>
      <c r="G781" t="s">
        <v>3914</v>
      </c>
      <c r="H781" t="s">
        <v>1219</v>
      </c>
      <c r="I781" s="10">
        <v>40204</v>
      </c>
      <c r="J781">
        <v>54</v>
      </c>
      <c r="K781" t="s">
        <v>1700</v>
      </c>
      <c r="L781">
        <f>COUNTBLANK(Portfolio43[[#This Row],[ID]:[Product]])</f>
        <v>0</v>
      </c>
    </row>
    <row r="782" spans="1:12" x14ac:dyDescent="0.3">
      <c r="A782">
        <v>781</v>
      </c>
      <c r="B782" t="s">
        <v>3915</v>
      </c>
      <c r="C782" t="s">
        <v>3916</v>
      </c>
      <c r="D782" t="s">
        <v>1733</v>
      </c>
      <c r="E782" t="s">
        <v>1671</v>
      </c>
      <c r="F782">
        <v>30</v>
      </c>
      <c r="G782" t="s">
        <v>3917</v>
      </c>
      <c r="H782" t="s">
        <v>527</v>
      </c>
      <c r="I782" s="10">
        <v>40496</v>
      </c>
      <c r="J782">
        <v>33</v>
      </c>
      <c r="K782" t="s">
        <v>1707</v>
      </c>
      <c r="L782">
        <f>COUNTBLANK(Portfolio43[[#This Row],[ID]:[Product]])</f>
        <v>0</v>
      </c>
    </row>
    <row r="783" spans="1:12" x14ac:dyDescent="0.3">
      <c r="A783">
        <v>782</v>
      </c>
      <c r="B783" t="s">
        <v>3918</v>
      </c>
      <c r="C783" t="s">
        <v>3919</v>
      </c>
      <c r="D783" t="s">
        <v>1670</v>
      </c>
      <c r="E783" t="s">
        <v>1671</v>
      </c>
      <c r="F783">
        <v>90</v>
      </c>
      <c r="G783" t="s">
        <v>3920</v>
      </c>
      <c r="H783" t="s">
        <v>416</v>
      </c>
      <c r="I783" s="10">
        <v>40293</v>
      </c>
      <c r="J783">
        <v>90</v>
      </c>
      <c r="K783" t="s">
        <v>1692</v>
      </c>
      <c r="L783">
        <f>COUNTBLANK(Portfolio43[[#This Row],[ID]:[Product]])</f>
        <v>0</v>
      </c>
    </row>
    <row r="784" spans="1:12" x14ac:dyDescent="0.3">
      <c r="A784">
        <v>783</v>
      </c>
      <c r="B784" t="s">
        <v>3921</v>
      </c>
      <c r="C784" t="s">
        <v>3922</v>
      </c>
      <c r="D784" t="s">
        <v>1683</v>
      </c>
      <c r="E784" t="s">
        <v>1671</v>
      </c>
      <c r="F784">
        <v>60</v>
      </c>
      <c r="G784" t="s">
        <v>3923</v>
      </c>
      <c r="H784" t="s">
        <v>973</v>
      </c>
      <c r="I784" s="10">
        <v>39981</v>
      </c>
      <c r="J784">
        <v>58</v>
      </c>
      <c r="K784" t="s">
        <v>1677</v>
      </c>
      <c r="L784">
        <f>COUNTBLANK(Portfolio43[[#This Row],[ID]:[Product]])</f>
        <v>0</v>
      </c>
    </row>
    <row r="785" spans="1:12" x14ac:dyDescent="0.3">
      <c r="A785">
        <v>784</v>
      </c>
      <c r="B785" t="s">
        <v>3924</v>
      </c>
      <c r="C785" t="s">
        <v>2084</v>
      </c>
      <c r="D785" t="s">
        <v>1683</v>
      </c>
      <c r="E785" t="s">
        <v>1671</v>
      </c>
      <c r="F785">
        <v>60</v>
      </c>
      <c r="G785" t="s">
        <v>3925</v>
      </c>
      <c r="H785" t="s">
        <v>3527</v>
      </c>
      <c r="I785" s="10">
        <v>40256</v>
      </c>
      <c r="J785">
        <v>13</v>
      </c>
      <c r="K785" t="s">
        <v>1007</v>
      </c>
      <c r="L785">
        <f>COUNTBLANK(Portfolio43[[#This Row],[ID]:[Product]])</f>
        <v>0</v>
      </c>
    </row>
    <row r="786" spans="1:12" x14ac:dyDescent="0.3">
      <c r="A786">
        <v>785</v>
      </c>
      <c r="B786" t="s">
        <v>3926</v>
      </c>
      <c r="C786" t="s">
        <v>3927</v>
      </c>
      <c r="D786" t="s">
        <v>1683</v>
      </c>
      <c r="E786" t="s">
        <v>1671</v>
      </c>
      <c r="F786">
        <v>30</v>
      </c>
      <c r="G786" t="s">
        <v>3928</v>
      </c>
      <c r="H786" t="s">
        <v>710</v>
      </c>
      <c r="I786" s="10">
        <v>39683</v>
      </c>
      <c r="J786">
        <v>97</v>
      </c>
      <c r="K786" t="s">
        <v>1700</v>
      </c>
      <c r="L786">
        <f>COUNTBLANK(Portfolio43[[#This Row],[ID]:[Product]])</f>
        <v>0</v>
      </c>
    </row>
    <row r="787" spans="1:12" x14ac:dyDescent="0.3">
      <c r="A787">
        <v>786</v>
      </c>
      <c r="B787" t="s">
        <v>3929</v>
      </c>
      <c r="C787" t="s">
        <v>2719</v>
      </c>
      <c r="D787" t="s">
        <v>1670</v>
      </c>
      <c r="E787" t="s">
        <v>1671</v>
      </c>
      <c r="F787">
        <v>90</v>
      </c>
      <c r="G787" t="s">
        <v>3930</v>
      </c>
      <c r="H787" t="s">
        <v>2671</v>
      </c>
      <c r="I787" s="10">
        <v>39766</v>
      </c>
      <c r="J787">
        <v>81</v>
      </c>
      <c r="K787" t="s">
        <v>1677</v>
      </c>
      <c r="L787">
        <f>COUNTBLANK(Portfolio43[[#This Row],[ID]:[Product]])</f>
        <v>0</v>
      </c>
    </row>
    <row r="788" spans="1:12" x14ac:dyDescent="0.3">
      <c r="A788">
        <v>787</v>
      </c>
      <c r="B788" t="s">
        <v>3931</v>
      </c>
      <c r="C788" t="s">
        <v>3752</v>
      </c>
      <c r="D788" t="s">
        <v>1683</v>
      </c>
      <c r="E788" t="s">
        <v>1671</v>
      </c>
      <c r="F788">
        <v>60</v>
      </c>
      <c r="G788" t="s">
        <v>3932</v>
      </c>
      <c r="H788" t="s">
        <v>656</v>
      </c>
      <c r="I788" s="10">
        <v>40529</v>
      </c>
      <c r="J788">
        <v>17</v>
      </c>
      <c r="K788" t="s">
        <v>1673</v>
      </c>
      <c r="L788">
        <f>COUNTBLANK(Portfolio43[[#This Row],[ID]:[Product]])</f>
        <v>0</v>
      </c>
    </row>
    <row r="789" spans="1:12" x14ac:dyDescent="0.3">
      <c r="A789">
        <v>788</v>
      </c>
      <c r="B789" t="s">
        <v>3933</v>
      </c>
      <c r="C789" t="s">
        <v>3230</v>
      </c>
      <c r="D789" t="s">
        <v>1733</v>
      </c>
      <c r="E789" t="s">
        <v>1671</v>
      </c>
      <c r="F789">
        <v>30</v>
      </c>
      <c r="G789" t="s">
        <v>3934</v>
      </c>
      <c r="H789" t="s">
        <v>3935</v>
      </c>
      <c r="I789" s="10">
        <v>40535</v>
      </c>
      <c r="J789">
        <v>93</v>
      </c>
      <c r="K789" t="s">
        <v>851</v>
      </c>
      <c r="L789">
        <f>COUNTBLANK(Portfolio43[[#This Row],[ID]:[Product]])</f>
        <v>0</v>
      </c>
    </row>
    <row r="790" spans="1:12" x14ac:dyDescent="0.3">
      <c r="A790">
        <v>789</v>
      </c>
      <c r="B790" t="s">
        <v>3936</v>
      </c>
      <c r="C790" t="s">
        <v>3937</v>
      </c>
      <c r="D790" t="s">
        <v>1670</v>
      </c>
      <c r="E790" t="s">
        <v>1671</v>
      </c>
      <c r="F790">
        <v>30</v>
      </c>
      <c r="G790" t="s">
        <v>3938</v>
      </c>
      <c r="H790" t="s">
        <v>965</v>
      </c>
      <c r="I790" s="10">
        <v>40206</v>
      </c>
      <c r="J790">
        <v>68</v>
      </c>
      <c r="K790" t="s">
        <v>1700</v>
      </c>
      <c r="L790">
        <f>COUNTBLANK(Portfolio43[[#This Row],[ID]:[Product]])</f>
        <v>0</v>
      </c>
    </row>
    <row r="791" spans="1:12" x14ac:dyDescent="0.3">
      <c r="A791">
        <v>790</v>
      </c>
      <c r="B791" t="s">
        <v>3939</v>
      </c>
      <c r="C791" t="s">
        <v>3940</v>
      </c>
      <c r="D791" t="s">
        <v>1683</v>
      </c>
      <c r="E791" t="s">
        <v>1671</v>
      </c>
      <c r="F791">
        <v>30</v>
      </c>
      <c r="G791" t="s">
        <v>3941</v>
      </c>
      <c r="H791" t="s">
        <v>3942</v>
      </c>
      <c r="I791" s="10">
        <v>39934</v>
      </c>
      <c r="J791">
        <v>39</v>
      </c>
      <c r="K791" t="s">
        <v>851</v>
      </c>
      <c r="L791">
        <f>COUNTBLANK(Portfolio43[[#This Row],[ID]:[Product]])</f>
        <v>0</v>
      </c>
    </row>
    <row r="792" spans="1:12" x14ac:dyDescent="0.3">
      <c r="A792">
        <v>791</v>
      </c>
      <c r="B792" t="s">
        <v>3943</v>
      </c>
      <c r="C792" t="s">
        <v>3944</v>
      </c>
      <c r="D792" t="s">
        <v>1670</v>
      </c>
      <c r="E792" t="s">
        <v>1671</v>
      </c>
      <c r="F792">
        <v>30</v>
      </c>
      <c r="G792" t="s">
        <v>3945</v>
      </c>
      <c r="H792" t="s">
        <v>273</v>
      </c>
      <c r="I792" s="10">
        <v>40060</v>
      </c>
      <c r="J792">
        <v>99</v>
      </c>
      <c r="K792" t="s">
        <v>1700</v>
      </c>
      <c r="L792">
        <f>COUNTBLANK(Portfolio43[[#This Row],[ID]:[Product]])</f>
        <v>0</v>
      </c>
    </row>
    <row r="793" spans="1:12" x14ac:dyDescent="0.3">
      <c r="A793">
        <v>792</v>
      </c>
      <c r="B793" t="s">
        <v>3946</v>
      </c>
      <c r="C793" t="s">
        <v>3947</v>
      </c>
      <c r="D793" t="s">
        <v>1683</v>
      </c>
      <c r="E793" t="s">
        <v>1829</v>
      </c>
      <c r="F793">
        <v>90</v>
      </c>
      <c r="G793" t="s">
        <v>3948</v>
      </c>
      <c r="H793" t="s">
        <v>256</v>
      </c>
      <c r="I793" s="10">
        <v>40220</v>
      </c>
      <c r="J793">
        <v>69</v>
      </c>
      <c r="K793" t="s">
        <v>1007</v>
      </c>
      <c r="L793">
        <f>COUNTBLANK(Portfolio43[[#This Row],[ID]:[Product]])</f>
        <v>0</v>
      </c>
    </row>
    <row r="794" spans="1:12" x14ac:dyDescent="0.3">
      <c r="A794">
        <v>793</v>
      </c>
      <c r="B794" t="s">
        <v>3949</v>
      </c>
      <c r="C794" t="s">
        <v>3106</v>
      </c>
      <c r="D794" t="s">
        <v>1670</v>
      </c>
      <c r="E794" t="s">
        <v>1671</v>
      </c>
      <c r="F794">
        <v>60</v>
      </c>
      <c r="G794" t="s">
        <v>3950</v>
      </c>
      <c r="H794" t="s">
        <v>267</v>
      </c>
      <c r="I794" s="10">
        <v>40221</v>
      </c>
      <c r="J794">
        <v>96</v>
      </c>
      <c r="K794" t="s">
        <v>1673</v>
      </c>
      <c r="L794">
        <f>COUNTBLANK(Portfolio43[[#This Row],[ID]:[Product]])</f>
        <v>0</v>
      </c>
    </row>
    <row r="795" spans="1:12" x14ac:dyDescent="0.3">
      <c r="A795">
        <v>794</v>
      </c>
      <c r="B795" t="s">
        <v>3951</v>
      </c>
      <c r="C795" t="s">
        <v>3952</v>
      </c>
      <c r="D795" t="s">
        <v>1683</v>
      </c>
      <c r="E795" t="s">
        <v>1671</v>
      </c>
      <c r="F795">
        <v>30</v>
      </c>
      <c r="G795" t="s">
        <v>3953</v>
      </c>
      <c r="H795" t="s">
        <v>376</v>
      </c>
      <c r="I795" s="10">
        <v>40501</v>
      </c>
      <c r="J795">
        <v>95</v>
      </c>
      <c r="K795" t="s">
        <v>1721</v>
      </c>
      <c r="L795">
        <f>COUNTBLANK(Portfolio43[[#This Row],[ID]:[Product]])</f>
        <v>0</v>
      </c>
    </row>
    <row r="796" spans="1:12" x14ac:dyDescent="0.3">
      <c r="A796">
        <v>795</v>
      </c>
      <c r="B796" t="s">
        <v>3954</v>
      </c>
      <c r="C796" t="s">
        <v>3955</v>
      </c>
      <c r="D796" t="s">
        <v>1670</v>
      </c>
      <c r="E796" t="s">
        <v>1671</v>
      </c>
      <c r="F796">
        <v>90</v>
      </c>
      <c r="G796" t="s">
        <v>3956</v>
      </c>
      <c r="H796" t="s">
        <v>3957</v>
      </c>
      <c r="I796" s="10">
        <v>40472</v>
      </c>
      <c r="J796">
        <v>37</v>
      </c>
      <c r="K796" t="s">
        <v>851</v>
      </c>
      <c r="L796">
        <f>COUNTBLANK(Portfolio43[[#This Row],[ID]:[Product]])</f>
        <v>0</v>
      </c>
    </row>
    <row r="797" spans="1:12" x14ac:dyDescent="0.3">
      <c r="A797">
        <v>796</v>
      </c>
      <c r="B797" t="s">
        <v>3671</v>
      </c>
      <c r="C797" t="s">
        <v>2155</v>
      </c>
      <c r="D797" t="s">
        <v>1670</v>
      </c>
      <c r="E797" t="s">
        <v>1671</v>
      </c>
      <c r="F797">
        <v>60</v>
      </c>
      <c r="G797" t="s">
        <v>3958</v>
      </c>
      <c r="H797" t="s">
        <v>771</v>
      </c>
      <c r="I797" s="10">
        <v>39945</v>
      </c>
      <c r="J797">
        <v>16</v>
      </c>
      <c r="K797" t="s">
        <v>1772</v>
      </c>
      <c r="L797">
        <f>COUNTBLANK(Portfolio43[[#This Row],[ID]:[Product]])</f>
        <v>0</v>
      </c>
    </row>
    <row r="798" spans="1:12" x14ac:dyDescent="0.3">
      <c r="A798">
        <v>797</v>
      </c>
      <c r="B798" t="s">
        <v>3959</v>
      </c>
      <c r="C798" t="s">
        <v>3960</v>
      </c>
      <c r="D798" t="s">
        <v>1683</v>
      </c>
      <c r="E798" t="s">
        <v>1671</v>
      </c>
      <c r="F798">
        <v>30</v>
      </c>
      <c r="G798" t="s">
        <v>3961</v>
      </c>
      <c r="H798" t="s">
        <v>1410</v>
      </c>
      <c r="I798" s="10">
        <v>40300</v>
      </c>
      <c r="J798">
        <v>79</v>
      </c>
      <c r="K798" t="s">
        <v>1673</v>
      </c>
      <c r="L798">
        <f>COUNTBLANK(Portfolio43[[#This Row],[ID]:[Product]])</f>
        <v>0</v>
      </c>
    </row>
    <row r="799" spans="1:12" x14ac:dyDescent="0.3">
      <c r="A799">
        <v>798</v>
      </c>
      <c r="B799" t="s">
        <v>3962</v>
      </c>
      <c r="C799" t="s">
        <v>3963</v>
      </c>
      <c r="D799" t="s">
        <v>1670</v>
      </c>
      <c r="E799" t="s">
        <v>1671</v>
      </c>
      <c r="F799">
        <v>90</v>
      </c>
      <c r="G799" t="s">
        <v>3964</v>
      </c>
      <c r="H799" t="s">
        <v>59</v>
      </c>
      <c r="I799" s="10">
        <v>40157</v>
      </c>
      <c r="J799">
        <v>59</v>
      </c>
      <c r="K799" t="s">
        <v>1692</v>
      </c>
      <c r="L799">
        <f>COUNTBLANK(Portfolio43[[#This Row],[ID]:[Product]])</f>
        <v>0</v>
      </c>
    </row>
    <row r="800" spans="1:12" x14ac:dyDescent="0.3">
      <c r="A800">
        <v>799</v>
      </c>
      <c r="B800" t="s">
        <v>3965</v>
      </c>
      <c r="C800" t="s">
        <v>3966</v>
      </c>
      <c r="D800" t="s">
        <v>1670</v>
      </c>
      <c r="E800" t="s">
        <v>1671</v>
      </c>
      <c r="F800">
        <v>60</v>
      </c>
      <c r="G800" t="s">
        <v>3967</v>
      </c>
      <c r="H800" t="s">
        <v>3968</v>
      </c>
      <c r="I800" s="10">
        <v>40323</v>
      </c>
      <c r="J800">
        <v>73</v>
      </c>
      <c r="K800" t="s">
        <v>1007</v>
      </c>
      <c r="L800">
        <f>COUNTBLANK(Portfolio43[[#This Row],[ID]:[Product]])</f>
        <v>0</v>
      </c>
    </row>
    <row r="801" spans="1:12" x14ac:dyDescent="0.3">
      <c r="A801">
        <v>800</v>
      </c>
      <c r="B801" t="s">
        <v>3969</v>
      </c>
      <c r="C801" t="s">
        <v>2747</v>
      </c>
      <c r="D801" t="s">
        <v>1733</v>
      </c>
      <c r="E801" t="s">
        <v>1671</v>
      </c>
      <c r="F801">
        <v>60</v>
      </c>
      <c r="G801" t="s">
        <v>3970</v>
      </c>
      <c r="H801" t="s">
        <v>820</v>
      </c>
      <c r="I801" s="10">
        <v>40159</v>
      </c>
      <c r="J801">
        <v>62</v>
      </c>
      <c r="K801" t="s">
        <v>1772</v>
      </c>
      <c r="L801">
        <f>COUNTBLANK(Portfolio43[[#This Row],[ID]:[Product]])</f>
        <v>0</v>
      </c>
    </row>
    <row r="802" spans="1:12" x14ac:dyDescent="0.3">
      <c r="A802">
        <v>801</v>
      </c>
      <c r="B802" t="s">
        <v>3971</v>
      </c>
      <c r="C802" t="s">
        <v>3972</v>
      </c>
      <c r="D802" t="s">
        <v>1683</v>
      </c>
      <c r="E802" t="s">
        <v>1671</v>
      </c>
      <c r="F802">
        <v>90</v>
      </c>
      <c r="G802" t="s">
        <v>3973</v>
      </c>
      <c r="H802" t="s">
        <v>43</v>
      </c>
      <c r="I802" s="10">
        <v>39593</v>
      </c>
      <c r="J802">
        <v>96</v>
      </c>
      <c r="K802" t="s">
        <v>1692</v>
      </c>
      <c r="L802">
        <f>COUNTBLANK(Portfolio43[[#This Row],[ID]:[Product]])</f>
        <v>0</v>
      </c>
    </row>
    <row r="803" spans="1:12" x14ac:dyDescent="0.3">
      <c r="A803">
        <v>802</v>
      </c>
      <c r="B803" t="s">
        <v>3974</v>
      </c>
      <c r="C803" t="s">
        <v>3975</v>
      </c>
      <c r="D803" t="s">
        <v>1683</v>
      </c>
      <c r="E803" t="s">
        <v>1671</v>
      </c>
      <c r="F803">
        <v>30</v>
      </c>
      <c r="G803" t="s">
        <v>3976</v>
      </c>
      <c r="H803" t="s">
        <v>1467</v>
      </c>
      <c r="I803" s="10">
        <v>40420</v>
      </c>
      <c r="J803">
        <v>65</v>
      </c>
      <c r="K803" t="s">
        <v>1692</v>
      </c>
      <c r="L803">
        <f>COUNTBLANK(Portfolio43[[#This Row],[ID]:[Product]])</f>
        <v>0</v>
      </c>
    </row>
    <row r="804" spans="1:12" x14ac:dyDescent="0.3">
      <c r="A804">
        <v>803</v>
      </c>
      <c r="B804" t="s">
        <v>3977</v>
      </c>
      <c r="C804" t="s">
        <v>3978</v>
      </c>
      <c r="D804" t="s">
        <v>1670</v>
      </c>
      <c r="E804" t="s">
        <v>1671</v>
      </c>
      <c r="F804">
        <v>60</v>
      </c>
      <c r="G804" t="s">
        <v>3979</v>
      </c>
      <c r="H804" t="s">
        <v>3980</v>
      </c>
      <c r="I804" s="10">
        <v>39764</v>
      </c>
      <c r="J804">
        <v>16</v>
      </c>
      <c r="K804" t="s">
        <v>1700</v>
      </c>
      <c r="L804">
        <f>COUNTBLANK(Portfolio43[[#This Row],[ID]:[Product]])</f>
        <v>0</v>
      </c>
    </row>
    <row r="805" spans="1:12" x14ac:dyDescent="0.3">
      <c r="A805">
        <v>804</v>
      </c>
      <c r="B805" t="s">
        <v>3981</v>
      </c>
      <c r="C805" t="s">
        <v>3982</v>
      </c>
      <c r="D805" t="s">
        <v>1670</v>
      </c>
      <c r="E805" t="s">
        <v>1671</v>
      </c>
      <c r="F805">
        <v>30</v>
      </c>
      <c r="G805" t="s">
        <v>3983</v>
      </c>
      <c r="H805" t="s">
        <v>374</v>
      </c>
      <c r="I805" s="10">
        <v>39476</v>
      </c>
      <c r="J805">
        <v>37</v>
      </c>
      <c r="K805" t="s">
        <v>1700</v>
      </c>
      <c r="L805">
        <f>COUNTBLANK(Portfolio43[[#This Row],[ID]:[Product]])</f>
        <v>0</v>
      </c>
    </row>
    <row r="806" spans="1:12" x14ac:dyDescent="0.3">
      <c r="A806">
        <v>805</v>
      </c>
      <c r="B806" t="s">
        <v>3984</v>
      </c>
      <c r="C806" t="s">
        <v>3985</v>
      </c>
      <c r="D806" t="s">
        <v>1670</v>
      </c>
      <c r="E806" t="s">
        <v>1671</v>
      </c>
      <c r="F806">
        <v>90</v>
      </c>
      <c r="G806" t="s">
        <v>3986</v>
      </c>
      <c r="H806" t="s">
        <v>700</v>
      </c>
      <c r="I806" s="10">
        <v>39662</v>
      </c>
      <c r="J806">
        <v>72</v>
      </c>
      <c r="K806" t="s">
        <v>1677</v>
      </c>
      <c r="L806">
        <f>COUNTBLANK(Portfolio43[[#This Row],[ID]:[Product]])</f>
        <v>0</v>
      </c>
    </row>
    <row r="807" spans="1:12" x14ac:dyDescent="0.3">
      <c r="A807">
        <v>806</v>
      </c>
      <c r="B807" t="s">
        <v>3987</v>
      </c>
      <c r="C807" t="s">
        <v>3067</v>
      </c>
      <c r="D807" t="s">
        <v>1683</v>
      </c>
      <c r="E807" t="s">
        <v>1671</v>
      </c>
      <c r="F807">
        <v>60</v>
      </c>
      <c r="G807" t="s">
        <v>3988</v>
      </c>
      <c r="H807" t="s">
        <v>204</v>
      </c>
      <c r="I807" s="10">
        <v>39604</v>
      </c>
      <c r="J807">
        <v>24</v>
      </c>
      <c r="K807" t="s">
        <v>1007</v>
      </c>
      <c r="L807">
        <f>COUNTBLANK(Portfolio43[[#This Row],[ID]:[Product]])</f>
        <v>0</v>
      </c>
    </row>
    <row r="808" spans="1:12" x14ac:dyDescent="0.3">
      <c r="A808">
        <v>807</v>
      </c>
      <c r="B808" t="s">
        <v>1777</v>
      </c>
      <c r="C808" t="s">
        <v>1870</v>
      </c>
      <c r="D808" t="s">
        <v>1683</v>
      </c>
      <c r="E808" t="s">
        <v>1671</v>
      </c>
      <c r="F808">
        <v>60</v>
      </c>
      <c r="G808" t="s">
        <v>3989</v>
      </c>
      <c r="H808" t="s">
        <v>3990</v>
      </c>
      <c r="I808" s="10">
        <v>39993</v>
      </c>
      <c r="J808">
        <v>89</v>
      </c>
      <c r="K808" t="s">
        <v>1677</v>
      </c>
      <c r="L808">
        <f>COUNTBLANK(Portfolio43[[#This Row],[ID]:[Product]])</f>
        <v>0</v>
      </c>
    </row>
    <row r="809" spans="1:12" x14ac:dyDescent="0.3">
      <c r="A809">
        <v>808</v>
      </c>
      <c r="B809" t="s">
        <v>3991</v>
      </c>
      <c r="C809" t="s">
        <v>3992</v>
      </c>
      <c r="D809" t="s">
        <v>1683</v>
      </c>
      <c r="E809" t="s">
        <v>1671</v>
      </c>
      <c r="F809">
        <v>60</v>
      </c>
      <c r="G809" t="s">
        <v>3993</v>
      </c>
      <c r="H809" t="s">
        <v>3994</v>
      </c>
      <c r="I809" s="10">
        <v>39609</v>
      </c>
      <c r="J809">
        <v>21</v>
      </c>
      <c r="K809" t="s">
        <v>1772</v>
      </c>
      <c r="L809">
        <f>COUNTBLANK(Portfolio43[[#This Row],[ID]:[Product]])</f>
        <v>0</v>
      </c>
    </row>
    <row r="810" spans="1:12" x14ac:dyDescent="0.3">
      <c r="A810">
        <v>809</v>
      </c>
      <c r="B810" t="s">
        <v>3995</v>
      </c>
      <c r="C810" t="s">
        <v>3996</v>
      </c>
      <c r="D810" t="s">
        <v>1683</v>
      </c>
      <c r="E810" t="s">
        <v>1671</v>
      </c>
      <c r="F810">
        <v>60</v>
      </c>
      <c r="G810" t="s">
        <v>3997</v>
      </c>
      <c r="H810" t="s">
        <v>3998</v>
      </c>
      <c r="I810" s="10">
        <v>39557</v>
      </c>
      <c r="J810">
        <v>16</v>
      </c>
      <c r="K810" t="s">
        <v>1700</v>
      </c>
      <c r="L810">
        <f>COUNTBLANK(Portfolio43[[#This Row],[ID]:[Product]])</f>
        <v>0</v>
      </c>
    </row>
    <row r="811" spans="1:12" x14ac:dyDescent="0.3">
      <c r="A811">
        <v>810</v>
      </c>
      <c r="B811" t="s">
        <v>3999</v>
      </c>
      <c r="C811" t="s">
        <v>4000</v>
      </c>
      <c r="D811" t="s">
        <v>1683</v>
      </c>
      <c r="E811" t="s">
        <v>1671</v>
      </c>
      <c r="F811">
        <v>60</v>
      </c>
      <c r="G811" t="s">
        <v>4001</v>
      </c>
      <c r="H811" t="s">
        <v>504</v>
      </c>
      <c r="I811" s="10">
        <v>39946</v>
      </c>
      <c r="J811">
        <v>73</v>
      </c>
      <c r="K811" t="s">
        <v>1677</v>
      </c>
      <c r="L811">
        <f>COUNTBLANK(Portfolio43[[#This Row],[ID]:[Product]])</f>
        <v>0</v>
      </c>
    </row>
    <row r="812" spans="1:12" x14ac:dyDescent="0.3">
      <c r="A812">
        <v>811</v>
      </c>
      <c r="B812" t="s">
        <v>4002</v>
      </c>
      <c r="C812" t="s">
        <v>4003</v>
      </c>
      <c r="D812" t="s">
        <v>1683</v>
      </c>
      <c r="E812" t="s">
        <v>1671</v>
      </c>
      <c r="F812">
        <v>60</v>
      </c>
      <c r="G812" t="s">
        <v>4004</v>
      </c>
      <c r="H812" t="s">
        <v>287</v>
      </c>
      <c r="I812" s="10">
        <v>40509</v>
      </c>
      <c r="J812">
        <v>79</v>
      </c>
      <c r="K812" t="s">
        <v>1696</v>
      </c>
      <c r="L812">
        <f>COUNTBLANK(Portfolio43[[#This Row],[ID]:[Product]])</f>
        <v>0</v>
      </c>
    </row>
    <row r="813" spans="1:12" x14ac:dyDescent="0.3">
      <c r="A813">
        <v>812</v>
      </c>
      <c r="B813" t="s">
        <v>4005</v>
      </c>
      <c r="C813" t="s">
        <v>4006</v>
      </c>
      <c r="D813" t="s">
        <v>1683</v>
      </c>
      <c r="E813" t="s">
        <v>1671</v>
      </c>
      <c r="F813">
        <v>90</v>
      </c>
      <c r="G813" t="s">
        <v>4007</v>
      </c>
      <c r="H813" t="s">
        <v>757</v>
      </c>
      <c r="I813" s="10">
        <v>40441</v>
      </c>
      <c r="J813">
        <v>96</v>
      </c>
      <c r="L813">
        <f>COUNTBLANK(Portfolio43[[#This Row],[ID]:[Product]])</f>
        <v>1</v>
      </c>
    </row>
    <row r="814" spans="1:12" x14ac:dyDescent="0.3">
      <c r="A814">
        <v>813</v>
      </c>
      <c r="B814" t="s">
        <v>4008</v>
      </c>
      <c r="C814" t="s">
        <v>3127</v>
      </c>
      <c r="D814" t="s">
        <v>1670</v>
      </c>
      <c r="E814" t="s">
        <v>1671</v>
      </c>
      <c r="F814">
        <v>30</v>
      </c>
      <c r="G814" t="s">
        <v>4009</v>
      </c>
      <c r="H814" t="s">
        <v>1232</v>
      </c>
      <c r="I814" s="10">
        <v>39641</v>
      </c>
      <c r="J814">
        <v>77</v>
      </c>
      <c r="K814" t="s">
        <v>1696</v>
      </c>
      <c r="L814">
        <f>COUNTBLANK(Portfolio43[[#This Row],[ID]:[Product]])</f>
        <v>0</v>
      </c>
    </row>
    <row r="815" spans="1:12" x14ac:dyDescent="0.3">
      <c r="A815">
        <v>814</v>
      </c>
      <c r="B815" t="s">
        <v>4010</v>
      </c>
      <c r="C815" t="s">
        <v>4011</v>
      </c>
      <c r="D815" t="s">
        <v>1670</v>
      </c>
      <c r="E815" t="s">
        <v>1671</v>
      </c>
      <c r="F815">
        <v>90</v>
      </c>
      <c r="G815" t="s">
        <v>4012</v>
      </c>
      <c r="H815" t="s">
        <v>4013</v>
      </c>
      <c r="I815" s="10">
        <v>40480</v>
      </c>
      <c r="J815">
        <v>28</v>
      </c>
      <c r="K815" t="s">
        <v>1700</v>
      </c>
      <c r="L815">
        <f>COUNTBLANK(Portfolio43[[#This Row],[ID]:[Product]])</f>
        <v>0</v>
      </c>
    </row>
    <row r="816" spans="1:12" x14ac:dyDescent="0.3">
      <c r="A816">
        <v>815</v>
      </c>
      <c r="B816" t="s">
        <v>4014</v>
      </c>
      <c r="C816" t="s">
        <v>4015</v>
      </c>
      <c r="D816" t="s">
        <v>1670</v>
      </c>
      <c r="E816" t="s">
        <v>1671</v>
      </c>
      <c r="F816">
        <v>90</v>
      </c>
      <c r="G816" t="s">
        <v>4016</v>
      </c>
      <c r="H816" t="s">
        <v>453</v>
      </c>
      <c r="I816" s="10">
        <v>39666</v>
      </c>
      <c r="J816">
        <v>86</v>
      </c>
      <c r="K816" t="s">
        <v>1696</v>
      </c>
      <c r="L816">
        <f>COUNTBLANK(Portfolio43[[#This Row],[ID]:[Product]])</f>
        <v>0</v>
      </c>
    </row>
    <row r="817" spans="1:12" x14ac:dyDescent="0.3">
      <c r="A817">
        <v>816</v>
      </c>
      <c r="B817" t="s">
        <v>1860</v>
      </c>
      <c r="C817" t="s">
        <v>4017</v>
      </c>
      <c r="D817" t="s">
        <v>1670</v>
      </c>
      <c r="E817" t="s">
        <v>1671</v>
      </c>
      <c r="F817">
        <v>90</v>
      </c>
      <c r="G817" t="s">
        <v>4018</v>
      </c>
      <c r="H817" t="s">
        <v>365</v>
      </c>
      <c r="I817" s="10">
        <v>39473</v>
      </c>
      <c r="J817">
        <v>97</v>
      </c>
      <c r="K817" t="s">
        <v>851</v>
      </c>
      <c r="L817">
        <f>COUNTBLANK(Portfolio43[[#This Row],[ID]:[Product]])</f>
        <v>0</v>
      </c>
    </row>
    <row r="818" spans="1:12" x14ac:dyDescent="0.3">
      <c r="A818">
        <v>817</v>
      </c>
      <c r="B818" t="s">
        <v>4019</v>
      </c>
      <c r="C818" t="s">
        <v>4020</v>
      </c>
      <c r="D818" t="s">
        <v>1683</v>
      </c>
      <c r="E818" t="s">
        <v>1671</v>
      </c>
      <c r="F818">
        <v>60</v>
      </c>
      <c r="G818" t="s">
        <v>4021</v>
      </c>
      <c r="H818" t="s">
        <v>4022</v>
      </c>
      <c r="I818" s="10">
        <v>39955</v>
      </c>
      <c r="J818">
        <v>96</v>
      </c>
      <c r="K818" t="s">
        <v>851</v>
      </c>
      <c r="L818">
        <f>COUNTBLANK(Portfolio43[[#This Row],[ID]:[Product]])</f>
        <v>0</v>
      </c>
    </row>
    <row r="819" spans="1:12" x14ac:dyDescent="0.3">
      <c r="A819">
        <v>818</v>
      </c>
      <c r="B819" t="s">
        <v>2358</v>
      </c>
      <c r="C819" t="s">
        <v>4023</v>
      </c>
      <c r="D819" t="s">
        <v>1683</v>
      </c>
      <c r="E819" t="s">
        <v>1671</v>
      </c>
      <c r="F819">
        <v>90</v>
      </c>
      <c r="G819" t="s">
        <v>4024</v>
      </c>
      <c r="H819" t="s">
        <v>738</v>
      </c>
      <c r="I819" s="10">
        <v>39778</v>
      </c>
      <c r="J819">
        <v>29</v>
      </c>
      <c r="K819" t="s">
        <v>1677</v>
      </c>
      <c r="L819">
        <f>COUNTBLANK(Portfolio43[[#This Row],[ID]:[Product]])</f>
        <v>0</v>
      </c>
    </row>
    <row r="820" spans="1:12" x14ac:dyDescent="0.3">
      <c r="A820">
        <v>819</v>
      </c>
      <c r="B820" t="s">
        <v>4025</v>
      </c>
      <c r="C820" t="s">
        <v>2713</v>
      </c>
      <c r="D820" t="s">
        <v>1683</v>
      </c>
      <c r="E820" t="s">
        <v>1671</v>
      </c>
      <c r="F820">
        <v>30</v>
      </c>
      <c r="G820" t="s">
        <v>4026</v>
      </c>
      <c r="H820" t="s">
        <v>1427</v>
      </c>
      <c r="I820" s="10">
        <v>39602</v>
      </c>
      <c r="J820">
        <v>75</v>
      </c>
      <c r="K820" t="s">
        <v>1692</v>
      </c>
      <c r="L820">
        <f>COUNTBLANK(Portfolio43[[#This Row],[ID]:[Product]])</f>
        <v>0</v>
      </c>
    </row>
    <row r="821" spans="1:12" x14ac:dyDescent="0.3">
      <c r="A821">
        <v>820</v>
      </c>
      <c r="B821" t="s">
        <v>4027</v>
      </c>
      <c r="C821" t="s">
        <v>4028</v>
      </c>
      <c r="D821" t="s">
        <v>1670</v>
      </c>
      <c r="E821" t="s">
        <v>1671</v>
      </c>
      <c r="F821">
        <v>30</v>
      </c>
      <c r="G821" t="s">
        <v>4029</v>
      </c>
      <c r="H821" t="s">
        <v>1444</v>
      </c>
      <c r="I821" s="10">
        <v>40045</v>
      </c>
      <c r="J821">
        <v>60</v>
      </c>
      <c r="K821" t="s">
        <v>851</v>
      </c>
      <c r="L821">
        <f>COUNTBLANK(Portfolio43[[#This Row],[ID]:[Product]])</f>
        <v>0</v>
      </c>
    </row>
    <row r="822" spans="1:12" x14ac:dyDescent="0.3">
      <c r="A822">
        <v>821</v>
      </c>
      <c r="B822" t="s">
        <v>2628</v>
      </c>
      <c r="C822" t="s">
        <v>4030</v>
      </c>
      <c r="D822" t="s">
        <v>1683</v>
      </c>
      <c r="E822" t="s">
        <v>1671</v>
      </c>
      <c r="F822">
        <v>90</v>
      </c>
      <c r="G822" t="s">
        <v>4031</v>
      </c>
      <c r="H822" t="s">
        <v>1613</v>
      </c>
      <c r="I822" s="10">
        <v>39666</v>
      </c>
      <c r="J822">
        <v>51</v>
      </c>
      <c r="K822" t="s">
        <v>1772</v>
      </c>
      <c r="L822">
        <f>COUNTBLANK(Portfolio43[[#This Row],[ID]:[Product]])</f>
        <v>0</v>
      </c>
    </row>
    <row r="823" spans="1:12" x14ac:dyDescent="0.3">
      <c r="A823">
        <v>822</v>
      </c>
      <c r="B823" t="s">
        <v>4032</v>
      </c>
      <c r="C823" t="s">
        <v>4033</v>
      </c>
      <c r="D823" t="s">
        <v>1683</v>
      </c>
      <c r="E823" t="s">
        <v>1671</v>
      </c>
      <c r="F823">
        <v>30</v>
      </c>
      <c r="G823" t="s">
        <v>4034</v>
      </c>
      <c r="H823" t="s">
        <v>729</v>
      </c>
      <c r="I823" s="10">
        <v>39785</v>
      </c>
      <c r="J823">
        <v>93</v>
      </c>
      <c r="K823" t="s">
        <v>1692</v>
      </c>
      <c r="L823">
        <f>COUNTBLANK(Portfolio43[[#This Row],[ID]:[Product]])</f>
        <v>0</v>
      </c>
    </row>
    <row r="824" spans="1:12" x14ac:dyDescent="0.3">
      <c r="A824">
        <v>823</v>
      </c>
      <c r="B824" t="s">
        <v>4035</v>
      </c>
      <c r="C824" t="s">
        <v>4036</v>
      </c>
      <c r="D824" t="s">
        <v>1670</v>
      </c>
      <c r="E824" t="s">
        <v>1671</v>
      </c>
      <c r="F824">
        <v>60</v>
      </c>
      <c r="G824" t="s">
        <v>4037</v>
      </c>
      <c r="H824" t="s">
        <v>508</v>
      </c>
      <c r="I824" s="10">
        <v>40211</v>
      </c>
      <c r="J824">
        <v>26</v>
      </c>
      <c r="K824" t="s">
        <v>1721</v>
      </c>
      <c r="L824">
        <f>COUNTBLANK(Portfolio43[[#This Row],[ID]:[Product]])</f>
        <v>0</v>
      </c>
    </row>
    <row r="825" spans="1:12" x14ac:dyDescent="0.3">
      <c r="A825">
        <v>824</v>
      </c>
      <c r="B825" t="s">
        <v>4038</v>
      </c>
      <c r="C825" t="s">
        <v>4039</v>
      </c>
      <c r="D825" t="s">
        <v>1670</v>
      </c>
      <c r="E825" t="s">
        <v>1671</v>
      </c>
      <c r="F825">
        <v>30</v>
      </c>
      <c r="G825" t="s">
        <v>4040</v>
      </c>
      <c r="H825" t="s">
        <v>270</v>
      </c>
      <c r="I825" s="10">
        <v>39831</v>
      </c>
      <c r="J825">
        <v>70</v>
      </c>
      <c r="K825" t="s">
        <v>1673</v>
      </c>
      <c r="L825">
        <f>COUNTBLANK(Portfolio43[[#This Row],[ID]:[Product]])</f>
        <v>0</v>
      </c>
    </row>
    <row r="826" spans="1:12" x14ac:dyDescent="0.3">
      <c r="A826">
        <v>825</v>
      </c>
      <c r="B826" t="s">
        <v>4041</v>
      </c>
      <c r="C826" t="s">
        <v>4042</v>
      </c>
      <c r="D826" t="s">
        <v>1670</v>
      </c>
      <c r="E826" t="s">
        <v>1671</v>
      </c>
      <c r="F826">
        <v>60</v>
      </c>
      <c r="G826" t="s">
        <v>4043</v>
      </c>
      <c r="H826" t="s">
        <v>21</v>
      </c>
      <c r="I826" s="10">
        <v>39808</v>
      </c>
      <c r="J826">
        <v>9</v>
      </c>
      <c r="K826" t="s">
        <v>1772</v>
      </c>
      <c r="L826">
        <f>COUNTBLANK(Portfolio43[[#This Row],[ID]:[Product]])</f>
        <v>0</v>
      </c>
    </row>
    <row r="827" spans="1:12" x14ac:dyDescent="0.3">
      <c r="A827">
        <v>826</v>
      </c>
      <c r="B827" t="s">
        <v>4044</v>
      </c>
      <c r="C827" t="s">
        <v>4045</v>
      </c>
      <c r="D827" t="s">
        <v>1946</v>
      </c>
      <c r="E827" t="s">
        <v>1671</v>
      </c>
      <c r="F827">
        <v>90</v>
      </c>
      <c r="G827" t="s">
        <v>4046</v>
      </c>
      <c r="H827" t="s">
        <v>4047</v>
      </c>
      <c r="I827" s="10">
        <v>39791</v>
      </c>
      <c r="J827">
        <v>66</v>
      </c>
      <c r="K827" t="s">
        <v>851</v>
      </c>
      <c r="L827">
        <f>COUNTBLANK(Portfolio43[[#This Row],[ID]:[Product]])</f>
        <v>0</v>
      </c>
    </row>
    <row r="828" spans="1:12" x14ac:dyDescent="0.3">
      <c r="A828">
        <v>827</v>
      </c>
      <c r="B828" t="s">
        <v>2318</v>
      </c>
      <c r="C828" t="s">
        <v>4048</v>
      </c>
      <c r="D828" t="s">
        <v>1670</v>
      </c>
      <c r="E828" t="s">
        <v>1671</v>
      </c>
      <c r="F828">
        <v>90</v>
      </c>
      <c r="G828" t="s">
        <v>4049</v>
      </c>
      <c r="H828" t="s">
        <v>795</v>
      </c>
      <c r="I828" s="10">
        <v>39693</v>
      </c>
      <c r="J828">
        <v>79</v>
      </c>
      <c r="K828" t="s">
        <v>1692</v>
      </c>
      <c r="L828">
        <f>COUNTBLANK(Portfolio43[[#This Row],[ID]:[Product]])</f>
        <v>0</v>
      </c>
    </row>
    <row r="829" spans="1:12" x14ac:dyDescent="0.3">
      <c r="A829">
        <v>828</v>
      </c>
      <c r="B829" t="s">
        <v>2216</v>
      </c>
      <c r="C829" t="s">
        <v>4050</v>
      </c>
      <c r="D829" t="s">
        <v>1733</v>
      </c>
      <c r="E829" t="s">
        <v>1671</v>
      </c>
      <c r="F829">
        <v>90</v>
      </c>
      <c r="G829" t="s">
        <v>2748</v>
      </c>
      <c r="H829" t="s">
        <v>3667</v>
      </c>
      <c r="I829" s="10">
        <v>40150</v>
      </c>
      <c r="J829">
        <v>17</v>
      </c>
      <c r="K829" t="s">
        <v>1673</v>
      </c>
      <c r="L829">
        <f>COUNTBLANK(Portfolio43[[#This Row],[ID]:[Product]])</f>
        <v>0</v>
      </c>
    </row>
    <row r="830" spans="1:12" x14ac:dyDescent="0.3">
      <c r="A830">
        <v>829</v>
      </c>
      <c r="B830" t="s">
        <v>4051</v>
      </c>
      <c r="C830" t="s">
        <v>2193</v>
      </c>
      <c r="D830" t="s">
        <v>1683</v>
      </c>
      <c r="E830" t="s">
        <v>1671</v>
      </c>
      <c r="F830">
        <v>60</v>
      </c>
      <c r="G830" t="s">
        <v>4052</v>
      </c>
      <c r="H830" t="s">
        <v>4</v>
      </c>
      <c r="I830" s="10">
        <v>40539</v>
      </c>
      <c r="J830">
        <v>74</v>
      </c>
      <c r="K830" t="s">
        <v>851</v>
      </c>
      <c r="L830">
        <f>COUNTBLANK(Portfolio43[[#This Row],[ID]:[Product]])</f>
        <v>0</v>
      </c>
    </row>
    <row r="831" spans="1:12" x14ac:dyDescent="0.3">
      <c r="A831">
        <v>830</v>
      </c>
      <c r="B831" t="s">
        <v>4053</v>
      </c>
      <c r="C831" t="s">
        <v>4054</v>
      </c>
      <c r="D831" t="s">
        <v>1670</v>
      </c>
      <c r="E831" t="s">
        <v>1671</v>
      </c>
      <c r="F831">
        <v>30</v>
      </c>
      <c r="G831" t="s">
        <v>4055</v>
      </c>
      <c r="H831" t="s">
        <v>4056</v>
      </c>
      <c r="I831" s="10">
        <v>40270</v>
      </c>
      <c r="J831">
        <v>67</v>
      </c>
      <c r="K831" t="s">
        <v>1772</v>
      </c>
      <c r="L831">
        <f>COUNTBLANK(Portfolio43[[#This Row],[ID]:[Product]])</f>
        <v>0</v>
      </c>
    </row>
    <row r="832" spans="1:12" x14ac:dyDescent="0.3">
      <c r="A832">
        <v>831</v>
      </c>
      <c r="B832" t="s">
        <v>4057</v>
      </c>
      <c r="C832" t="s">
        <v>4058</v>
      </c>
      <c r="D832" t="s">
        <v>1683</v>
      </c>
      <c r="E832" t="s">
        <v>1671</v>
      </c>
      <c r="F832">
        <v>30</v>
      </c>
      <c r="G832" t="s">
        <v>4059</v>
      </c>
      <c r="H832" t="s">
        <v>3667</v>
      </c>
      <c r="I832" s="10">
        <v>39484</v>
      </c>
      <c r="J832">
        <v>94</v>
      </c>
      <c r="K832" t="s">
        <v>1696</v>
      </c>
      <c r="L832">
        <f>COUNTBLANK(Portfolio43[[#This Row],[ID]:[Product]])</f>
        <v>0</v>
      </c>
    </row>
    <row r="833" spans="1:12" x14ac:dyDescent="0.3">
      <c r="A833">
        <v>832</v>
      </c>
      <c r="B833" t="s">
        <v>2074</v>
      </c>
      <c r="C833" t="s">
        <v>2311</v>
      </c>
      <c r="D833" t="s">
        <v>1670</v>
      </c>
      <c r="E833" t="s">
        <v>1671</v>
      </c>
      <c r="F833">
        <v>90</v>
      </c>
      <c r="G833" t="s">
        <v>4060</v>
      </c>
      <c r="H833" t="s">
        <v>693</v>
      </c>
      <c r="I833" s="10">
        <v>39943</v>
      </c>
      <c r="J833">
        <v>41</v>
      </c>
      <c r="K833" t="s">
        <v>1772</v>
      </c>
      <c r="L833">
        <f>COUNTBLANK(Portfolio43[[#This Row],[ID]:[Product]])</f>
        <v>0</v>
      </c>
    </row>
    <row r="834" spans="1:12" x14ac:dyDescent="0.3">
      <c r="A834">
        <v>833</v>
      </c>
      <c r="B834" t="s">
        <v>4061</v>
      </c>
      <c r="C834" t="s">
        <v>4062</v>
      </c>
      <c r="D834" t="s">
        <v>1733</v>
      </c>
      <c r="E834" t="s">
        <v>1671</v>
      </c>
      <c r="F834">
        <v>60</v>
      </c>
      <c r="G834" t="s">
        <v>4063</v>
      </c>
      <c r="H834" t="s">
        <v>1652</v>
      </c>
      <c r="I834" s="10">
        <v>39504</v>
      </c>
      <c r="J834">
        <v>44</v>
      </c>
      <c r="K834" t="s">
        <v>1707</v>
      </c>
      <c r="L834">
        <f>COUNTBLANK(Portfolio43[[#This Row],[ID]:[Product]])</f>
        <v>0</v>
      </c>
    </row>
    <row r="835" spans="1:12" x14ac:dyDescent="0.3">
      <c r="A835">
        <v>834</v>
      </c>
      <c r="B835" t="s">
        <v>4064</v>
      </c>
      <c r="C835" t="s">
        <v>4065</v>
      </c>
      <c r="D835" t="s">
        <v>1683</v>
      </c>
      <c r="E835" t="s">
        <v>1671</v>
      </c>
      <c r="F835">
        <v>60</v>
      </c>
      <c r="G835" t="s">
        <v>4066</v>
      </c>
      <c r="H835" t="s">
        <v>1623</v>
      </c>
      <c r="I835" s="10">
        <v>40135</v>
      </c>
      <c r="J835">
        <v>44</v>
      </c>
      <c r="K835" t="s">
        <v>1772</v>
      </c>
      <c r="L835">
        <f>COUNTBLANK(Portfolio43[[#This Row],[ID]:[Product]])</f>
        <v>0</v>
      </c>
    </row>
    <row r="836" spans="1:12" x14ac:dyDescent="0.3">
      <c r="A836">
        <v>835</v>
      </c>
      <c r="B836" t="s">
        <v>4035</v>
      </c>
      <c r="C836" t="s">
        <v>4067</v>
      </c>
      <c r="D836" t="s">
        <v>1670</v>
      </c>
      <c r="E836" t="s">
        <v>1671</v>
      </c>
      <c r="F836">
        <v>90</v>
      </c>
      <c r="G836" t="s">
        <v>4068</v>
      </c>
      <c r="H836" t="s">
        <v>4069</v>
      </c>
      <c r="I836" s="10">
        <v>40419</v>
      </c>
      <c r="J836">
        <v>91</v>
      </c>
      <c r="K836" t="s">
        <v>1696</v>
      </c>
      <c r="L836">
        <f>COUNTBLANK(Portfolio43[[#This Row],[ID]:[Product]])</f>
        <v>0</v>
      </c>
    </row>
    <row r="837" spans="1:12" x14ac:dyDescent="0.3">
      <c r="A837">
        <v>836</v>
      </c>
      <c r="B837" t="s">
        <v>4070</v>
      </c>
      <c r="C837" t="s">
        <v>2976</v>
      </c>
      <c r="D837" t="s">
        <v>1670</v>
      </c>
      <c r="E837" t="s">
        <v>1671</v>
      </c>
      <c r="F837">
        <v>90</v>
      </c>
      <c r="G837" t="s">
        <v>4071</v>
      </c>
      <c r="H837" t="s">
        <v>3551</v>
      </c>
      <c r="I837" s="10">
        <v>39605</v>
      </c>
      <c r="J837">
        <v>83</v>
      </c>
      <c r="K837" t="s">
        <v>1696</v>
      </c>
      <c r="L837">
        <f>COUNTBLANK(Portfolio43[[#This Row],[ID]:[Product]])</f>
        <v>0</v>
      </c>
    </row>
    <row r="838" spans="1:12" x14ac:dyDescent="0.3">
      <c r="A838">
        <v>837</v>
      </c>
      <c r="B838" t="s">
        <v>4072</v>
      </c>
      <c r="C838" t="s">
        <v>1801</v>
      </c>
      <c r="D838" t="s">
        <v>1670</v>
      </c>
      <c r="E838" t="s">
        <v>1671</v>
      </c>
      <c r="F838">
        <v>90</v>
      </c>
      <c r="G838" t="s">
        <v>4073</v>
      </c>
      <c r="H838" t="s">
        <v>2010</v>
      </c>
      <c r="I838" s="10">
        <v>40046</v>
      </c>
      <c r="J838">
        <v>52</v>
      </c>
      <c r="K838" t="s">
        <v>1677</v>
      </c>
      <c r="L838">
        <f>COUNTBLANK(Portfolio43[[#This Row],[ID]:[Product]])</f>
        <v>0</v>
      </c>
    </row>
    <row r="839" spans="1:12" x14ac:dyDescent="0.3">
      <c r="A839">
        <v>838</v>
      </c>
      <c r="B839" t="s">
        <v>4074</v>
      </c>
      <c r="C839" t="s">
        <v>4075</v>
      </c>
      <c r="D839" t="s">
        <v>1670</v>
      </c>
      <c r="E839" t="s">
        <v>1671</v>
      </c>
      <c r="F839">
        <v>30</v>
      </c>
      <c r="G839" t="s">
        <v>4076</v>
      </c>
      <c r="H839" t="s">
        <v>783</v>
      </c>
      <c r="I839" s="10">
        <v>39483</v>
      </c>
      <c r="J839">
        <v>21</v>
      </c>
      <c r="K839" t="s">
        <v>1707</v>
      </c>
      <c r="L839">
        <f>COUNTBLANK(Portfolio43[[#This Row],[ID]:[Product]])</f>
        <v>0</v>
      </c>
    </row>
    <row r="840" spans="1:12" x14ac:dyDescent="0.3">
      <c r="A840">
        <v>839</v>
      </c>
      <c r="B840" t="s">
        <v>4077</v>
      </c>
      <c r="C840" t="s">
        <v>2633</v>
      </c>
      <c r="D840" t="s">
        <v>1683</v>
      </c>
      <c r="E840" t="s">
        <v>1671</v>
      </c>
      <c r="F840">
        <v>90</v>
      </c>
      <c r="G840" t="s">
        <v>4078</v>
      </c>
      <c r="H840" t="s">
        <v>293</v>
      </c>
      <c r="I840" s="10">
        <v>39997</v>
      </c>
      <c r="J840">
        <v>5</v>
      </c>
      <c r="K840" t="s">
        <v>1677</v>
      </c>
      <c r="L840">
        <f>COUNTBLANK(Portfolio43[[#This Row],[ID]:[Product]])</f>
        <v>0</v>
      </c>
    </row>
    <row r="841" spans="1:12" x14ac:dyDescent="0.3">
      <c r="A841">
        <v>840</v>
      </c>
      <c r="B841" t="s">
        <v>4079</v>
      </c>
      <c r="C841" t="s">
        <v>4080</v>
      </c>
      <c r="D841" t="s">
        <v>1670</v>
      </c>
      <c r="E841" t="s">
        <v>1671</v>
      </c>
      <c r="F841">
        <v>30</v>
      </c>
      <c r="G841" t="s">
        <v>4081</v>
      </c>
      <c r="H841" t="s">
        <v>1631</v>
      </c>
      <c r="I841" s="10">
        <v>40439</v>
      </c>
      <c r="J841">
        <v>39</v>
      </c>
      <c r="K841" t="s">
        <v>1007</v>
      </c>
      <c r="L841">
        <f>COUNTBLANK(Portfolio43[[#This Row],[ID]:[Product]])</f>
        <v>0</v>
      </c>
    </row>
    <row r="842" spans="1:12" x14ac:dyDescent="0.3">
      <c r="A842">
        <v>841</v>
      </c>
      <c r="B842" t="s">
        <v>4082</v>
      </c>
      <c r="C842" t="s">
        <v>3627</v>
      </c>
      <c r="D842" t="s">
        <v>1683</v>
      </c>
      <c r="E842" t="s">
        <v>1671</v>
      </c>
      <c r="F842">
        <v>30</v>
      </c>
      <c r="G842" t="s">
        <v>4083</v>
      </c>
      <c r="H842" t="s">
        <v>2458</v>
      </c>
      <c r="I842" s="10">
        <v>39707</v>
      </c>
      <c r="J842">
        <v>23</v>
      </c>
      <c r="K842" t="s">
        <v>1721</v>
      </c>
      <c r="L842">
        <f>COUNTBLANK(Portfolio43[[#This Row],[ID]:[Product]])</f>
        <v>0</v>
      </c>
    </row>
    <row r="843" spans="1:12" x14ac:dyDescent="0.3">
      <c r="A843">
        <v>842</v>
      </c>
      <c r="B843" t="s">
        <v>4084</v>
      </c>
      <c r="C843" t="s">
        <v>4085</v>
      </c>
      <c r="D843" t="s">
        <v>1670</v>
      </c>
      <c r="E843" t="s">
        <v>1671</v>
      </c>
      <c r="F843">
        <v>90</v>
      </c>
      <c r="G843" t="s">
        <v>4086</v>
      </c>
      <c r="H843" t="s">
        <v>158</v>
      </c>
      <c r="I843" s="10">
        <v>40138</v>
      </c>
      <c r="J843">
        <v>47</v>
      </c>
      <c r="K843" t="s">
        <v>1677</v>
      </c>
      <c r="L843">
        <f>COUNTBLANK(Portfolio43[[#This Row],[ID]:[Product]])</f>
        <v>0</v>
      </c>
    </row>
    <row r="844" spans="1:12" x14ac:dyDescent="0.3">
      <c r="A844">
        <v>843</v>
      </c>
      <c r="B844" t="s">
        <v>4087</v>
      </c>
      <c r="C844" t="s">
        <v>2331</v>
      </c>
      <c r="D844" t="s">
        <v>1670</v>
      </c>
      <c r="E844" t="s">
        <v>1671</v>
      </c>
      <c r="F844">
        <v>90</v>
      </c>
      <c r="G844" t="s">
        <v>4088</v>
      </c>
      <c r="H844" t="s">
        <v>1422</v>
      </c>
      <c r="I844" s="10">
        <v>39498</v>
      </c>
      <c r="J844">
        <v>35</v>
      </c>
      <c r="K844" t="s">
        <v>1700</v>
      </c>
      <c r="L844">
        <f>COUNTBLANK(Portfolio43[[#This Row],[ID]:[Product]])</f>
        <v>0</v>
      </c>
    </row>
    <row r="845" spans="1:12" x14ac:dyDescent="0.3">
      <c r="A845">
        <v>844</v>
      </c>
      <c r="B845" t="s">
        <v>4089</v>
      </c>
      <c r="C845" t="s">
        <v>4090</v>
      </c>
      <c r="D845" t="s">
        <v>1683</v>
      </c>
      <c r="E845" t="s">
        <v>1671</v>
      </c>
      <c r="F845">
        <v>30</v>
      </c>
      <c r="G845" t="s">
        <v>4091</v>
      </c>
      <c r="H845" t="s">
        <v>4092</v>
      </c>
      <c r="I845" s="10">
        <v>39724</v>
      </c>
      <c r="J845">
        <v>100</v>
      </c>
      <c r="K845" t="s">
        <v>1677</v>
      </c>
      <c r="L845">
        <f>COUNTBLANK(Portfolio43[[#This Row],[ID]:[Product]])</f>
        <v>0</v>
      </c>
    </row>
    <row r="846" spans="1:12" x14ac:dyDescent="0.3">
      <c r="A846">
        <v>845</v>
      </c>
      <c r="B846" t="s">
        <v>4093</v>
      </c>
      <c r="C846" t="s">
        <v>4094</v>
      </c>
      <c r="D846" t="s">
        <v>1733</v>
      </c>
      <c r="E846" t="s">
        <v>1671</v>
      </c>
      <c r="F846">
        <v>90</v>
      </c>
      <c r="G846" t="s">
        <v>4095</v>
      </c>
      <c r="H846" t="s">
        <v>761</v>
      </c>
      <c r="I846" s="10">
        <v>39536</v>
      </c>
      <c r="J846">
        <v>17</v>
      </c>
      <c r="K846" t="s">
        <v>1673</v>
      </c>
      <c r="L846">
        <f>COUNTBLANK(Portfolio43[[#This Row],[ID]:[Product]])</f>
        <v>0</v>
      </c>
    </row>
    <row r="847" spans="1:12" x14ac:dyDescent="0.3">
      <c r="A847">
        <v>846</v>
      </c>
      <c r="B847" t="s">
        <v>4096</v>
      </c>
      <c r="C847" t="s">
        <v>4097</v>
      </c>
      <c r="D847" t="s">
        <v>1670</v>
      </c>
      <c r="E847" t="s">
        <v>1671</v>
      </c>
      <c r="F847">
        <v>30</v>
      </c>
      <c r="G847" t="s">
        <v>4098</v>
      </c>
      <c r="H847" t="s">
        <v>112</v>
      </c>
      <c r="I847" s="10">
        <v>39628</v>
      </c>
      <c r="J847">
        <v>50</v>
      </c>
      <c r="K847" t="s">
        <v>1707</v>
      </c>
      <c r="L847">
        <f>COUNTBLANK(Portfolio43[[#This Row],[ID]:[Product]])</f>
        <v>0</v>
      </c>
    </row>
    <row r="848" spans="1:12" x14ac:dyDescent="0.3">
      <c r="A848">
        <v>847</v>
      </c>
      <c r="B848" t="s">
        <v>4099</v>
      </c>
      <c r="C848" t="s">
        <v>4100</v>
      </c>
      <c r="D848" t="s">
        <v>1683</v>
      </c>
      <c r="E848" t="s">
        <v>1671</v>
      </c>
      <c r="F848">
        <v>90</v>
      </c>
      <c r="G848" t="s">
        <v>4101</v>
      </c>
      <c r="H848" t="s">
        <v>1606</v>
      </c>
      <c r="I848" s="10">
        <v>40153</v>
      </c>
      <c r="J848">
        <v>94</v>
      </c>
      <c r="K848" t="s">
        <v>1673</v>
      </c>
      <c r="L848">
        <f>COUNTBLANK(Portfolio43[[#This Row],[ID]:[Product]])</f>
        <v>0</v>
      </c>
    </row>
    <row r="849" spans="1:12" x14ac:dyDescent="0.3">
      <c r="A849">
        <v>848</v>
      </c>
      <c r="B849" t="s">
        <v>4102</v>
      </c>
      <c r="C849" t="s">
        <v>4103</v>
      </c>
      <c r="D849" t="s">
        <v>1670</v>
      </c>
      <c r="E849" t="s">
        <v>1671</v>
      </c>
      <c r="F849">
        <v>90</v>
      </c>
      <c r="G849" t="s">
        <v>4104</v>
      </c>
      <c r="H849" t="s">
        <v>3778</v>
      </c>
      <c r="I849" s="10">
        <v>40030</v>
      </c>
      <c r="J849">
        <v>15</v>
      </c>
      <c r="K849" t="s">
        <v>1721</v>
      </c>
      <c r="L849">
        <f>COUNTBLANK(Portfolio43[[#This Row],[ID]:[Product]])</f>
        <v>0</v>
      </c>
    </row>
    <row r="850" spans="1:12" x14ac:dyDescent="0.3">
      <c r="A850">
        <v>849</v>
      </c>
      <c r="B850" t="s">
        <v>4105</v>
      </c>
      <c r="C850" t="s">
        <v>4050</v>
      </c>
      <c r="D850" t="s">
        <v>1683</v>
      </c>
      <c r="E850" t="s">
        <v>1671</v>
      </c>
      <c r="F850">
        <v>60</v>
      </c>
      <c r="G850" t="s">
        <v>4106</v>
      </c>
      <c r="H850" t="s">
        <v>538</v>
      </c>
      <c r="I850" s="10">
        <v>40258</v>
      </c>
      <c r="J850">
        <v>86</v>
      </c>
      <c r="K850" t="s">
        <v>1700</v>
      </c>
      <c r="L850">
        <f>COUNTBLANK(Portfolio43[[#This Row],[ID]:[Product]])</f>
        <v>0</v>
      </c>
    </row>
    <row r="851" spans="1:12" x14ac:dyDescent="0.3">
      <c r="A851">
        <v>850</v>
      </c>
      <c r="B851" t="s">
        <v>4107</v>
      </c>
      <c r="C851" t="s">
        <v>3553</v>
      </c>
      <c r="D851" t="s">
        <v>1670</v>
      </c>
      <c r="E851" t="s">
        <v>1671</v>
      </c>
      <c r="F851">
        <v>30</v>
      </c>
      <c r="G851" t="s">
        <v>4108</v>
      </c>
      <c r="H851" t="s">
        <v>136</v>
      </c>
      <c r="I851" s="10">
        <v>40498</v>
      </c>
      <c r="J851">
        <v>82</v>
      </c>
      <c r="K851" t="s">
        <v>1696</v>
      </c>
      <c r="L851">
        <f>COUNTBLANK(Portfolio43[[#This Row],[ID]:[Product]])</f>
        <v>0</v>
      </c>
    </row>
    <row r="852" spans="1:12" x14ac:dyDescent="0.3">
      <c r="A852">
        <v>851</v>
      </c>
      <c r="B852" t="s">
        <v>4109</v>
      </c>
      <c r="C852" t="s">
        <v>4110</v>
      </c>
      <c r="D852" t="s">
        <v>1683</v>
      </c>
      <c r="E852" t="s">
        <v>1671</v>
      </c>
      <c r="F852">
        <v>30</v>
      </c>
      <c r="G852" t="s">
        <v>4111</v>
      </c>
      <c r="H852" t="s">
        <v>4112</v>
      </c>
      <c r="I852" s="10">
        <v>40401</v>
      </c>
      <c r="J852">
        <v>61</v>
      </c>
      <c r="K852" t="s">
        <v>1696</v>
      </c>
      <c r="L852">
        <f>COUNTBLANK(Portfolio43[[#This Row],[ID]:[Product]])</f>
        <v>0</v>
      </c>
    </row>
    <row r="853" spans="1:12" x14ac:dyDescent="0.3">
      <c r="A853">
        <v>852</v>
      </c>
      <c r="B853" t="s">
        <v>4113</v>
      </c>
      <c r="C853" t="s">
        <v>4114</v>
      </c>
      <c r="D853" t="s">
        <v>1670</v>
      </c>
      <c r="E853" t="s">
        <v>1671</v>
      </c>
      <c r="F853">
        <v>60</v>
      </c>
      <c r="G853" t="s">
        <v>4115</v>
      </c>
      <c r="H853" t="s">
        <v>1642</v>
      </c>
      <c r="I853" s="10">
        <v>39903</v>
      </c>
      <c r="J853">
        <v>31</v>
      </c>
      <c r="K853" t="s">
        <v>1692</v>
      </c>
      <c r="L853">
        <f>COUNTBLANK(Portfolio43[[#This Row],[ID]:[Product]])</f>
        <v>0</v>
      </c>
    </row>
    <row r="854" spans="1:12" x14ac:dyDescent="0.3">
      <c r="A854">
        <v>853</v>
      </c>
      <c r="B854" t="s">
        <v>4116</v>
      </c>
      <c r="C854" t="s">
        <v>4117</v>
      </c>
      <c r="D854" t="s">
        <v>1670</v>
      </c>
      <c r="E854" t="s">
        <v>1671</v>
      </c>
      <c r="F854">
        <v>30</v>
      </c>
      <c r="G854" t="s">
        <v>4118</v>
      </c>
      <c r="H854" t="s">
        <v>2157</v>
      </c>
      <c r="I854" s="10">
        <v>39535</v>
      </c>
      <c r="J854">
        <v>23</v>
      </c>
      <c r="K854" t="s">
        <v>1677</v>
      </c>
      <c r="L854">
        <f>COUNTBLANK(Portfolio43[[#This Row],[ID]:[Product]])</f>
        <v>0</v>
      </c>
    </row>
    <row r="855" spans="1:12" x14ac:dyDescent="0.3">
      <c r="A855">
        <v>854</v>
      </c>
      <c r="B855" t="s">
        <v>4119</v>
      </c>
      <c r="C855" t="s">
        <v>2072</v>
      </c>
      <c r="D855" t="s">
        <v>1670</v>
      </c>
      <c r="E855" t="s">
        <v>1671</v>
      </c>
      <c r="F855">
        <v>90</v>
      </c>
      <c r="G855" t="s">
        <v>4120</v>
      </c>
      <c r="H855" t="s">
        <v>426</v>
      </c>
      <c r="I855" s="10">
        <v>39897</v>
      </c>
      <c r="J855">
        <v>76</v>
      </c>
      <c r="K855" t="s">
        <v>851</v>
      </c>
      <c r="L855">
        <f>COUNTBLANK(Portfolio43[[#This Row],[ID]:[Product]])</f>
        <v>0</v>
      </c>
    </row>
    <row r="856" spans="1:12" x14ac:dyDescent="0.3">
      <c r="A856">
        <v>855</v>
      </c>
      <c r="B856" t="s">
        <v>4121</v>
      </c>
      <c r="C856" t="s">
        <v>4122</v>
      </c>
      <c r="D856" t="s">
        <v>1683</v>
      </c>
      <c r="E856" t="s">
        <v>1671</v>
      </c>
      <c r="F856">
        <v>30</v>
      </c>
      <c r="G856" t="s">
        <v>4123</v>
      </c>
      <c r="H856" t="s">
        <v>648</v>
      </c>
      <c r="I856" s="10">
        <v>39726</v>
      </c>
      <c r="J856">
        <v>25</v>
      </c>
      <c r="K856" t="s">
        <v>1721</v>
      </c>
      <c r="L856">
        <f>COUNTBLANK(Portfolio43[[#This Row],[ID]:[Product]])</f>
        <v>0</v>
      </c>
    </row>
    <row r="857" spans="1:12" x14ac:dyDescent="0.3">
      <c r="A857">
        <v>856</v>
      </c>
      <c r="B857" t="s">
        <v>1837</v>
      </c>
      <c r="C857" t="s">
        <v>4124</v>
      </c>
      <c r="D857" t="s">
        <v>1670</v>
      </c>
      <c r="E857" t="s">
        <v>1671</v>
      </c>
      <c r="F857">
        <v>30</v>
      </c>
      <c r="G857" t="s">
        <v>4125</v>
      </c>
      <c r="H857" t="s">
        <v>1235</v>
      </c>
      <c r="I857" s="10">
        <v>39893</v>
      </c>
      <c r="J857">
        <v>48</v>
      </c>
      <c r="K857" t="s">
        <v>1772</v>
      </c>
      <c r="L857">
        <f>COUNTBLANK(Portfolio43[[#This Row],[ID]:[Product]])</f>
        <v>0</v>
      </c>
    </row>
    <row r="858" spans="1:12" x14ac:dyDescent="0.3">
      <c r="A858">
        <v>857</v>
      </c>
      <c r="B858" t="s">
        <v>4126</v>
      </c>
      <c r="C858" t="s">
        <v>3802</v>
      </c>
      <c r="D858" t="s">
        <v>1683</v>
      </c>
      <c r="E858" t="s">
        <v>1671</v>
      </c>
      <c r="F858">
        <v>90</v>
      </c>
      <c r="G858" t="s">
        <v>4127</v>
      </c>
      <c r="H858" t="s">
        <v>4128</v>
      </c>
      <c r="I858" s="10">
        <v>40179</v>
      </c>
      <c r="J858">
        <v>5</v>
      </c>
      <c r="K858" t="s">
        <v>1007</v>
      </c>
      <c r="L858">
        <f>COUNTBLANK(Portfolio43[[#This Row],[ID]:[Product]])</f>
        <v>0</v>
      </c>
    </row>
    <row r="859" spans="1:12" x14ac:dyDescent="0.3">
      <c r="A859">
        <v>858</v>
      </c>
      <c r="B859" t="s">
        <v>3573</v>
      </c>
      <c r="C859" t="s">
        <v>4129</v>
      </c>
      <c r="D859" t="s">
        <v>1719</v>
      </c>
      <c r="E859" t="s">
        <v>1671</v>
      </c>
      <c r="F859">
        <v>30</v>
      </c>
      <c r="G859" t="s">
        <v>4130</v>
      </c>
      <c r="H859" t="s">
        <v>4131</v>
      </c>
      <c r="I859" s="10">
        <v>39994</v>
      </c>
      <c r="J859">
        <v>86</v>
      </c>
      <c r="K859" t="s">
        <v>1700</v>
      </c>
      <c r="L859">
        <f>COUNTBLANK(Portfolio43[[#This Row],[ID]:[Product]])</f>
        <v>0</v>
      </c>
    </row>
    <row r="860" spans="1:12" x14ac:dyDescent="0.3">
      <c r="A860">
        <v>859</v>
      </c>
      <c r="B860" t="s">
        <v>4132</v>
      </c>
      <c r="C860" t="s">
        <v>4133</v>
      </c>
      <c r="D860" t="s">
        <v>1683</v>
      </c>
      <c r="E860" t="s">
        <v>1671</v>
      </c>
      <c r="F860">
        <v>60</v>
      </c>
      <c r="G860" t="s">
        <v>4134</v>
      </c>
      <c r="H860" t="s">
        <v>131</v>
      </c>
      <c r="I860" s="10">
        <v>40299</v>
      </c>
      <c r="J860">
        <v>43</v>
      </c>
      <c r="K860" t="s">
        <v>1700</v>
      </c>
      <c r="L860">
        <f>COUNTBLANK(Portfolio43[[#This Row],[ID]:[Product]])</f>
        <v>0</v>
      </c>
    </row>
    <row r="861" spans="1:12" x14ac:dyDescent="0.3">
      <c r="A861">
        <v>860</v>
      </c>
      <c r="B861" t="s">
        <v>3339</v>
      </c>
      <c r="C861" t="s">
        <v>3382</v>
      </c>
      <c r="D861" t="s">
        <v>1683</v>
      </c>
      <c r="E861" t="s">
        <v>1671</v>
      </c>
      <c r="F861">
        <v>90</v>
      </c>
      <c r="G861" t="s">
        <v>4135</v>
      </c>
      <c r="H861" t="s">
        <v>607</v>
      </c>
      <c r="I861" s="10">
        <v>39813</v>
      </c>
      <c r="J861">
        <v>67</v>
      </c>
      <c r="K861" t="s">
        <v>1772</v>
      </c>
      <c r="L861">
        <f>COUNTBLANK(Portfolio43[[#This Row],[ID]:[Product]])</f>
        <v>0</v>
      </c>
    </row>
    <row r="862" spans="1:12" x14ac:dyDescent="0.3">
      <c r="A862">
        <v>861</v>
      </c>
      <c r="B862" t="s">
        <v>4136</v>
      </c>
      <c r="C862" t="s">
        <v>4137</v>
      </c>
      <c r="D862" t="s">
        <v>1683</v>
      </c>
      <c r="E862" t="s">
        <v>1671</v>
      </c>
      <c r="F862">
        <v>60</v>
      </c>
      <c r="G862" t="s">
        <v>4138</v>
      </c>
      <c r="H862" t="s">
        <v>232</v>
      </c>
      <c r="I862" s="10">
        <v>39747</v>
      </c>
      <c r="J862">
        <v>51</v>
      </c>
      <c r="K862" t="s">
        <v>1692</v>
      </c>
      <c r="L862">
        <f>COUNTBLANK(Portfolio43[[#This Row],[ID]:[Product]])</f>
        <v>0</v>
      </c>
    </row>
    <row r="863" spans="1:12" x14ac:dyDescent="0.3">
      <c r="A863">
        <v>862</v>
      </c>
      <c r="B863" t="s">
        <v>4139</v>
      </c>
      <c r="C863" t="s">
        <v>4140</v>
      </c>
      <c r="D863" t="s">
        <v>1670</v>
      </c>
      <c r="E863" t="s">
        <v>1671</v>
      </c>
      <c r="F863">
        <v>30</v>
      </c>
      <c r="G863" t="s">
        <v>4141</v>
      </c>
      <c r="H863" t="s">
        <v>4142</v>
      </c>
      <c r="I863" s="10">
        <v>39754</v>
      </c>
      <c r="J863">
        <v>47</v>
      </c>
      <c r="K863" t="s">
        <v>1692</v>
      </c>
      <c r="L863">
        <f>COUNTBLANK(Portfolio43[[#This Row],[ID]:[Product]])</f>
        <v>0</v>
      </c>
    </row>
    <row r="864" spans="1:12" x14ac:dyDescent="0.3">
      <c r="A864">
        <v>863</v>
      </c>
      <c r="B864" t="s">
        <v>4089</v>
      </c>
      <c r="C864" t="s">
        <v>4143</v>
      </c>
      <c r="D864" t="s">
        <v>1683</v>
      </c>
      <c r="E864" t="s">
        <v>1671</v>
      </c>
      <c r="F864">
        <v>60</v>
      </c>
      <c r="G864" t="s">
        <v>4144</v>
      </c>
      <c r="H864" t="s">
        <v>450</v>
      </c>
      <c r="I864" s="10">
        <v>39858</v>
      </c>
      <c r="J864">
        <v>83</v>
      </c>
      <c r="K864" t="s">
        <v>1707</v>
      </c>
      <c r="L864">
        <f>COUNTBLANK(Portfolio43[[#This Row],[ID]:[Product]])</f>
        <v>0</v>
      </c>
    </row>
    <row r="865" spans="1:12" x14ac:dyDescent="0.3">
      <c r="A865">
        <v>864</v>
      </c>
      <c r="B865" t="s">
        <v>4145</v>
      </c>
      <c r="C865" t="s">
        <v>4146</v>
      </c>
      <c r="D865" t="s">
        <v>1683</v>
      </c>
      <c r="E865" t="s">
        <v>1671</v>
      </c>
      <c r="F865">
        <v>60</v>
      </c>
      <c r="G865" t="s">
        <v>4147</v>
      </c>
      <c r="H865" t="s">
        <v>223</v>
      </c>
      <c r="I865" s="10">
        <v>40384</v>
      </c>
      <c r="J865">
        <v>41</v>
      </c>
      <c r="K865" t="s">
        <v>1692</v>
      </c>
      <c r="L865">
        <f>COUNTBLANK(Portfolio43[[#This Row],[ID]:[Product]])</f>
        <v>0</v>
      </c>
    </row>
    <row r="866" spans="1:12" x14ac:dyDescent="0.3">
      <c r="A866">
        <v>865</v>
      </c>
      <c r="B866" t="s">
        <v>4148</v>
      </c>
      <c r="C866" t="s">
        <v>2331</v>
      </c>
      <c r="D866" t="s">
        <v>1733</v>
      </c>
      <c r="E866" t="s">
        <v>1671</v>
      </c>
      <c r="F866">
        <v>90</v>
      </c>
      <c r="G866" t="s">
        <v>4149</v>
      </c>
      <c r="H866" t="s">
        <v>402</v>
      </c>
      <c r="I866" s="10">
        <v>39857</v>
      </c>
      <c r="J866">
        <v>70</v>
      </c>
      <c r="K866" t="s">
        <v>1677</v>
      </c>
      <c r="L866">
        <f>COUNTBLANK(Portfolio43[[#This Row],[ID]:[Product]])</f>
        <v>0</v>
      </c>
    </row>
    <row r="867" spans="1:12" x14ac:dyDescent="0.3">
      <c r="A867">
        <v>866</v>
      </c>
      <c r="B867" t="s">
        <v>4150</v>
      </c>
      <c r="C867" t="s">
        <v>3261</v>
      </c>
      <c r="D867" t="s">
        <v>1683</v>
      </c>
      <c r="E867" t="s">
        <v>1671</v>
      </c>
      <c r="F867">
        <v>30</v>
      </c>
      <c r="G867" t="s">
        <v>4151</v>
      </c>
      <c r="H867" t="s">
        <v>549</v>
      </c>
      <c r="I867" s="10">
        <v>39873</v>
      </c>
      <c r="J867">
        <v>17</v>
      </c>
      <c r="K867" t="s">
        <v>1677</v>
      </c>
      <c r="L867">
        <f>COUNTBLANK(Portfolio43[[#This Row],[ID]:[Product]])</f>
        <v>0</v>
      </c>
    </row>
    <row r="868" spans="1:12" x14ac:dyDescent="0.3">
      <c r="A868">
        <v>867</v>
      </c>
      <c r="B868" t="s">
        <v>4152</v>
      </c>
      <c r="C868" t="s">
        <v>4153</v>
      </c>
      <c r="D868" t="s">
        <v>1670</v>
      </c>
      <c r="E868" t="s">
        <v>1671</v>
      </c>
      <c r="F868">
        <v>60</v>
      </c>
      <c r="G868" t="s">
        <v>4154</v>
      </c>
      <c r="H868" t="s">
        <v>1212</v>
      </c>
      <c r="I868" s="10">
        <v>39924</v>
      </c>
      <c r="J868">
        <v>81</v>
      </c>
      <c r="K868" t="s">
        <v>1692</v>
      </c>
      <c r="L868">
        <f>COUNTBLANK(Portfolio43[[#This Row],[ID]:[Product]])</f>
        <v>0</v>
      </c>
    </row>
    <row r="869" spans="1:12" x14ac:dyDescent="0.3">
      <c r="A869">
        <v>868</v>
      </c>
      <c r="B869" t="s">
        <v>4155</v>
      </c>
      <c r="C869" t="s">
        <v>3331</v>
      </c>
      <c r="D869" t="s">
        <v>1670</v>
      </c>
      <c r="E869" t="s">
        <v>1671</v>
      </c>
      <c r="F869">
        <v>60</v>
      </c>
      <c r="G869" t="s">
        <v>4156</v>
      </c>
      <c r="H869" t="s">
        <v>38</v>
      </c>
      <c r="I869" s="10">
        <v>40494</v>
      </c>
      <c r="J869">
        <v>23</v>
      </c>
      <c r="K869" t="s">
        <v>1007</v>
      </c>
      <c r="L869">
        <f>COUNTBLANK(Portfolio43[[#This Row],[ID]:[Product]])</f>
        <v>0</v>
      </c>
    </row>
    <row r="870" spans="1:12" x14ac:dyDescent="0.3">
      <c r="A870">
        <v>869</v>
      </c>
      <c r="B870" t="s">
        <v>4157</v>
      </c>
      <c r="C870" t="s">
        <v>4158</v>
      </c>
      <c r="D870" t="s">
        <v>1670</v>
      </c>
      <c r="E870" t="s">
        <v>1671</v>
      </c>
      <c r="F870">
        <v>30</v>
      </c>
      <c r="G870" t="s">
        <v>4159</v>
      </c>
      <c r="H870" t="s">
        <v>1160</v>
      </c>
      <c r="I870" s="10">
        <v>40152</v>
      </c>
      <c r="J870">
        <v>9</v>
      </c>
      <c r="K870" t="s">
        <v>1700</v>
      </c>
      <c r="L870">
        <f>COUNTBLANK(Portfolio43[[#This Row],[ID]:[Product]])</f>
        <v>0</v>
      </c>
    </row>
    <row r="871" spans="1:12" x14ac:dyDescent="0.3">
      <c r="A871">
        <v>870</v>
      </c>
      <c r="B871" t="s">
        <v>1970</v>
      </c>
      <c r="C871" t="s">
        <v>4160</v>
      </c>
      <c r="D871" t="s">
        <v>1946</v>
      </c>
      <c r="E871" t="s">
        <v>1671</v>
      </c>
      <c r="F871">
        <v>60</v>
      </c>
      <c r="G871" t="s">
        <v>4161</v>
      </c>
      <c r="H871" t="s">
        <v>1212</v>
      </c>
      <c r="I871" s="10">
        <v>40035</v>
      </c>
      <c r="J871">
        <v>33</v>
      </c>
      <c r="K871" t="s">
        <v>1772</v>
      </c>
      <c r="L871">
        <f>COUNTBLANK(Portfolio43[[#This Row],[ID]:[Product]])</f>
        <v>0</v>
      </c>
    </row>
    <row r="872" spans="1:12" x14ac:dyDescent="0.3">
      <c r="A872">
        <v>871</v>
      </c>
      <c r="B872" t="s">
        <v>4162</v>
      </c>
      <c r="C872" t="s">
        <v>4163</v>
      </c>
      <c r="D872" t="s">
        <v>1683</v>
      </c>
      <c r="E872" t="s">
        <v>1671</v>
      </c>
      <c r="F872">
        <v>60</v>
      </c>
      <c r="G872" t="s">
        <v>4164</v>
      </c>
      <c r="H872" t="s">
        <v>1505</v>
      </c>
      <c r="I872" s="10">
        <v>39775</v>
      </c>
      <c r="J872">
        <v>82</v>
      </c>
      <c r="K872" t="s">
        <v>1772</v>
      </c>
      <c r="L872">
        <f>COUNTBLANK(Portfolio43[[#This Row],[ID]:[Product]])</f>
        <v>0</v>
      </c>
    </row>
    <row r="873" spans="1:12" x14ac:dyDescent="0.3">
      <c r="A873">
        <v>872</v>
      </c>
      <c r="B873" t="s">
        <v>4165</v>
      </c>
      <c r="C873" t="s">
        <v>4166</v>
      </c>
      <c r="D873" t="s">
        <v>1683</v>
      </c>
      <c r="E873" t="s">
        <v>1671</v>
      </c>
      <c r="F873">
        <v>30</v>
      </c>
      <c r="G873" t="s">
        <v>4167</v>
      </c>
      <c r="H873" t="s">
        <v>3790</v>
      </c>
      <c r="I873" s="10">
        <v>39939</v>
      </c>
      <c r="J873">
        <v>21</v>
      </c>
      <c r="K873" t="s">
        <v>1707</v>
      </c>
      <c r="L873">
        <f>COUNTBLANK(Portfolio43[[#This Row],[ID]:[Product]])</f>
        <v>0</v>
      </c>
    </row>
    <row r="874" spans="1:12" x14ac:dyDescent="0.3">
      <c r="A874">
        <v>873</v>
      </c>
      <c r="B874" t="s">
        <v>2824</v>
      </c>
      <c r="C874" t="s">
        <v>2527</v>
      </c>
      <c r="D874" t="s">
        <v>1670</v>
      </c>
      <c r="E874" t="s">
        <v>1671</v>
      </c>
      <c r="F874">
        <v>60</v>
      </c>
      <c r="G874" t="s">
        <v>4168</v>
      </c>
      <c r="H874" t="s">
        <v>733</v>
      </c>
      <c r="I874" s="10">
        <v>39956</v>
      </c>
      <c r="J874">
        <v>3</v>
      </c>
      <c r="K874" t="s">
        <v>1007</v>
      </c>
      <c r="L874">
        <f>COUNTBLANK(Portfolio43[[#This Row],[ID]:[Product]])</f>
        <v>0</v>
      </c>
    </row>
    <row r="875" spans="1:12" x14ac:dyDescent="0.3">
      <c r="A875">
        <v>874</v>
      </c>
      <c r="B875" t="s">
        <v>4169</v>
      </c>
      <c r="C875" t="s">
        <v>4170</v>
      </c>
      <c r="D875" t="s">
        <v>1683</v>
      </c>
      <c r="E875" t="s">
        <v>1671</v>
      </c>
      <c r="F875">
        <v>60</v>
      </c>
      <c r="G875" t="s">
        <v>4171</v>
      </c>
      <c r="H875" t="s">
        <v>708</v>
      </c>
      <c r="I875" s="10">
        <v>39462</v>
      </c>
      <c r="J875">
        <v>58</v>
      </c>
      <c r="K875" t="s">
        <v>1696</v>
      </c>
      <c r="L875">
        <f>COUNTBLANK(Portfolio43[[#This Row],[ID]:[Product]])</f>
        <v>0</v>
      </c>
    </row>
    <row r="876" spans="1:12" x14ac:dyDescent="0.3">
      <c r="A876">
        <v>875</v>
      </c>
      <c r="B876" t="s">
        <v>3214</v>
      </c>
      <c r="C876" t="s">
        <v>4172</v>
      </c>
      <c r="D876" t="s">
        <v>1683</v>
      </c>
      <c r="E876" t="s">
        <v>1671</v>
      </c>
      <c r="F876">
        <v>60</v>
      </c>
      <c r="G876" t="s">
        <v>4173</v>
      </c>
      <c r="H876" t="s">
        <v>452</v>
      </c>
      <c r="I876" s="10">
        <v>40282</v>
      </c>
      <c r="J876">
        <v>99</v>
      </c>
      <c r="K876" t="s">
        <v>1707</v>
      </c>
      <c r="L876">
        <f>COUNTBLANK(Portfolio43[[#This Row],[ID]:[Product]])</f>
        <v>0</v>
      </c>
    </row>
    <row r="877" spans="1:12" x14ac:dyDescent="0.3">
      <c r="A877">
        <v>876</v>
      </c>
      <c r="B877" t="s">
        <v>4174</v>
      </c>
      <c r="C877" t="s">
        <v>2706</v>
      </c>
      <c r="D877" t="s">
        <v>1670</v>
      </c>
      <c r="E877" t="s">
        <v>1671</v>
      </c>
      <c r="F877">
        <v>30</v>
      </c>
      <c r="G877" t="s">
        <v>4175</v>
      </c>
      <c r="H877" t="s">
        <v>210</v>
      </c>
      <c r="I877" s="10">
        <v>39972</v>
      </c>
      <c r="J877">
        <v>40</v>
      </c>
      <c r="K877" t="s">
        <v>1707</v>
      </c>
      <c r="L877">
        <f>COUNTBLANK(Portfolio43[[#This Row],[ID]:[Product]])</f>
        <v>0</v>
      </c>
    </row>
    <row r="878" spans="1:12" x14ac:dyDescent="0.3">
      <c r="A878">
        <v>877</v>
      </c>
      <c r="B878" t="s">
        <v>4176</v>
      </c>
      <c r="C878" t="s">
        <v>2072</v>
      </c>
      <c r="D878" t="s">
        <v>1670</v>
      </c>
      <c r="E878" t="s">
        <v>1671</v>
      </c>
      <c r="F878">
        <v>90</v>
      </c>
      <c r="G878" t="s">
        <v>4177</v>
      </c>
      <c r="H878" t="s">
        <v>3790</v>
      </c>
      <c r="I878" s="10">
        <v>39907</v>
      </c>
      <c r="J878">
        <v>26</v>
      </c>
      <c r="K878" t="s">
        <v>1700</v>
      </c>
      <c r="L878">
        <f>COUNTBLANK(Portfolio43[[#This Row],[ID]:[Product]])</f>
        <v>0</v>
      </c>
    </row>
    <row r="879" spans="1:12" x14ac:dyDescent="0.3">
      <c r="A879">
        <v>878</v>
      </c>
      <c r="B879" t="s">
        <v>4178</v>
      </c>
      <c r="C879" t="s">
        <v>4179</v>
      </c>
      <c r="D879" t="s">
        <v>1733</v>
      </c>
      <c r="E879" t="s">
        <v>1671</v>
      </c>
      <c r="F879">
        <v>90</v>
      </c>
      <c r="G879" t="s">
        <v>4180</v>
      </c>
      <c r="H879" t="s">
        <v>3434</v>
      </c>
      <c r="I879" s="10">
        <v>39655</v>
      </c>
      <c r="J879">
        <v>31</v>
      </c>
      <c r="K879" t="s">
        <v>1673</v>
      </c>
      <c r="L879">
        <f>COUNTBLANK(Portfolio43[[#This Row],[ID]:[Product]])</f>
        <v>0</v>
      </c>
    </row>
    <row r="880" spans="1:12" x14ac:dyDescent="0.3">
      <c r="A880">
        <v>879</v>
      </c>
      <c r="B880" t="s">
        <v>4181</v>
      </c>
      <c r="C880" t="s">
        <v>4003</v>
      </c>
      <c r="D880" t="s">
        <v>1683</v>
      </c>
      <c r="E880" t="s">
        <v>1671</v>
      </c>
      <c r="F880">
        <v>30</v>
      </c>
      <c r="G880" t="s">
        <v>4182</v>
      </c>
      <c r="H880" t="s">
        <v>3708</v>
      </c>
      <c r="I880" s="10">
        <v>40072</v>
      </c>
      <c r="J880">
        <v>58</v>
      </c>
      <c r="K880" t="s">
        <v>1772</v>
      </c>
      <c r="L880">
        <f>COUNTBLANK(Portfolio43[[#This Row],[ID]:[Product]])</f>
        <v>0</v>
      </c>
    </row>
    <row r="881" spans="1:12" x14ac:dyDescent="0.3">
      <c r="A881">
        <v>880</v>
      </c>
      <c r="B881" t="s">
        <v>4183</v>
      </c>
      <c r="C881" t="s">
        <v>4184</v>
      </c>
      <c r="D881" t="s">
        <v>1733</v>
      </c>
      <c r="E881" t="s">
        <v>1671</v>
      </c>
      <c r="F881">
        <v>30</v>
      </c>
      <c r="G881" t="s">
        <v>4185</v>
      </c>
      <c r="H881" t="s">
        <v>598</v>
      </c>
      <c r="I881" s="10">
        <v>39463</v>
      </c>
      <c r="J881">
        <v>40</v>
      </c>
      <c r="K881" t="s">
        <v>1772</v>
      </c>
      <c r="L881">
        <f>COUNTBLANK(Portfolio43[[#This Row],[ID]:[Product]])</f>
        <v>0</v>
      </c>
    </row>
    <row r="882" spans="1:12" x14ac:dyDescent="0.3">
      <c r="A882">
        <v>881</v>
      </c>
      <c r="B882" t="s">
        <v>4186</v>
      </c>
      <c r="C882" t="s">
        <v>4187</v>
      </c>
      <c r="D882" t="s">
        <v>1683</v>
      </c>
      <c r="E882" t="s">
        <v>1671</v>
      </c>
      <c r="F882">
        <v>60</v>
      </c>
      <c r="G882" t="s">
        <v>4188</v>
      </c>
      <c r="H882" t="s">
        <v>543</v>
      </c>
      <c r="I882" s="10">
        <v>40319</v>
      </c>
      <c r="J882">
        <v>43</v>
      </c>
      <c r="K882" t="s">
        <v>1696</v>
      </c>
      <c r="L882">
        <f>COUNTBLANK(Portfolio43[[#This Row],[ID]:[Product]])</f>
        <v>0</v>
      </c>
    </row>
    <row r="883" spans="1:12" x14ac:dyDescent="0.3">
      <c r="A883">
        <v>882</v>
      </c>
      <c r="B883" t="s">
        <v>4189</v>
      </c>
      <c r="C883" t="s">
        <v>4190</v>
      </c>
      <c r="D883" t="s">
        <v>1670</v>
      </c>
      <c r="E883" t="s">
        <v>1671</v>
      </c>
      <c r="F883">
        <v>60</v>
      </c>
      <c r="G883" t="s">
        <v>4191</v>
      </c>
      <c r="H883" t="s">
        <v>2176</v>
      </c>
      <c r="I883" s="10">
        <v>39459</v>
      </c>
      <c r="J883">
        <v>19</v>
      </c>
      <c r="K883" t="s">
        <v>1007</v>
      </c>
      <c r="L883">
        <f>COUNTBLANK(Portfolio43[[#This Row],[ID]:[Product]])</f>
        <v>0</v>
      </c>
    </row>
    <row r="884" spans="1:12" x14ac:dyDescent="0.3">
      <c r="A884">
        <v>883</v>
      </c>
      <c r="B884" t="s">
        <v>4192</v>
      </c>
      <c r="C884" t="s">
        <v>4193</v>
      </c>
      <c r="D884" t="s">
        <v>1683</v>
      </c>
      <c r="E884" t="s">
        <v>1671</v>
      </c>
      <c r="F884">
        <v>60</v>
      </c>
      <c r="G884" t="s">
        <v>4194</v>
      </c>
      <c r="H884" t="s">
        <v>78</v>
      </c>
      <c r="I884" s="10">
        <v>40461</v>
      </c>
      <c r="J884">
        <v>49</v>
      </c>
      <c r="K884" t="s">
        <v>1721</v>
      </c>
      <c r="L884">
        <f>COUNTBLANK(Portfolio43[[#This Row],[ID]:[Product]])</f>
        <v>0</v>
      </c>
    </row>
    <row r="885" spans="1:12" x14ac:dyDescent="0.3">
      <c r="A885">
        <v>884</v>
      </c>
      <c r="B885" t="s">
        <v>4195</v>
      </c>
      <c r="C885" t="s">
        <v>3464</v>
      </c>
      <c r="D885" t="s">
        <v>1683</v>
      </c>
      <c r="E885" t="s">
        <v>1671</v>
      </c>
      <c r="F885">
        <v>30</v>
      </c>
      <c r="G885" t="s">
        <v>4196</v>
      </c>
      <c r="H885" t="s">
        <v>226</v>
      </c>
      <c r="I885" s="10">
        <v>39835</v>
      </c>
      <c r="J885">
        <v>82</v>
      </c>
      <c r="K885" t="s">
        <v>1721</v>
      </c>
      <c r="L885">
        <f>COUNTBLANK(Portfolio43[[#This Row],[ID]:[Product]])</f>
        <v>0</v>
      </c>
    </row>
    <row r="886" spans="1:12" x14ac:dyDescent="0.3">
      <c r="A886">
        <v>885</v>
      </c>
      <c r="B886" t="s">
        <v>4197</v>
      </c>
      <c r="C886" t="s">
        <v>3212</v>
      </c>
      <c r="D886" t="s">
        <v>1683</v>
      </c>
      <c r="E886" t="s">
        <v>1671</v>
      </c>
      <c r="F886">
        <v>60</v>
      </c>
      <c r="G886" t="s">
        <v>4198</v>
      </c>
      <c r="H886" t="s">
        <v>3126</v>
      </c>
      <c r="I886" s="10">
        <v>39537</v>
      </c>
      <c r="J886">
        <v>58</v>
      </c>
      <c r="K886" t="s">
        <v>1696</v>
      </c>
      <c r="L886">
        <f>COUNTBLANK(Portfolio43[[#This Row],[ID]:[Product]])</f>
        <v>0</v>
      </c>
    </row>
    <row r="887" spans="1:12" x14ac:dyDescent="0.3">
      <c r="A887">
        <v>886</v>
      </c>
      <c r="B887" t="s">
        <v>4199</v>
      </c>
      <c r="C887" t="s">
        <v>1812</v>
      </c>
      <c r="D887" t="s">
        <v>1683</v>
      </c>
      <c r="E887" t="s">
        <v>1671</v>
      </c>
      <c r="F887">
        <v>60</v>
      </c>
      <c r="G887" t="s">
        <v>4200</v>
      </c>
      <c r="H887" t="s">
        <v>602</v>
      </c>
      <c r="I887" s="10">
        <v>39998</v>
      </c>
      <c r="J887">
        <v>62</v>
      </c>
      <c r="K887" t="s">
        <v>851</v>
      </c>
      <c r="L887">
        <f>COUNTBLANK(Portfolio43[[#This Row],[ID]:[Product]])</f>
        <v>0</v>
      </c>
    </row>
    <row r="888" spans="1:12" x14ac:dyDescent="0.3">
      <c r="A888">
        <v>887</v>
      </c>
      <c r="B888" t="s">
        <v>4201</v>
      </c>
      <c r="C888" t="s">
        <v>4202</v>
      </c>
      <c r="D888" t="s">
        <v>1683</v>
      </c>
      <c r="E888" t="s">
        <v>1671</v>
      </c>
      <c r="F888">
        <v>60</v>
      </c>
      <c r="G888" t="s">
        <v>4203</v>
      </c>
      <c r="H888" t="s">
        <v>249</v>
      </c>
      <c r="I888" s="10">
        <v>40521</v>
      </c>
      <c r="J888">
        <v>74</v>
      </c>
      <c r="K888" t="s">
        <v>1692</v>
      </c>
      <c r="L888">
        <f>COUNTBLANK(Portfolio43[[#This Row],[ID]:[Product]])</f>
        <v>0</v>
      </c>
    </row>
    <row r="889" spans="1:12" x14ac:dyDescent="0.3">
      <c r="A889">
        <v>888</v>
      </c>
      <c r="B889" t="s">
        <v>4204</v>
      </c>
      <c r="C889" t="s">
        <v>4205</v>
      </c>
      <c r="D889" t="s">
        <v>1683</v>
      </c>
      <c r="E889" t="s">
        <v>1671</v>
      </c>
      <c r="F889">
        <v>60</v>
      </c>
      <c r="G889" t="s">
        <v>4206</v>
      </c>
      <c r="H889" t="s">
        <v>1332</v>
      </c>
      <c r="I889" s="10">
        <v>40132</v>
      </c>
      <c r="J889">
        <v>77</v>
      </c>
      <c r="K889" t="s">
        <v>1707</v>
      </c>
      <c r="L889">
        <f>COUNTBLANK(Portfolio43[[#This Row],[ID]:[Product]])</f>
        <v>0</v>
      </c>
    </row>
    <row r="890" spans="1:12" x14ac:dyDescent="0.3">
      <c r="A890">
        <v>889</v>
      </c>
      <c r="B890" t="s">
        <v>4207</v>
      </c>
      <c r="C890" t="s">
        <v>2996</v>
      </c>
      <c r="D890" t="s">
        <v>1683</v>
      </c>
      <c r="E890" t="s">
        <v>1671</v>
      </c>
      <c r="F890">
        <v>60</v>
      </c>
      <c r="G890" t="s">
        <v>4208</v>
      </c>
      <c r="H890" t="s">
        <v>124</v>
      </c>
      <c r="I890" s="10">
        <v>39964</v>
      </c>
      <c r="J890">
        <v>61</v>
      </c>
      <c r="K890" t="s">
        <v>851</v>
      </c>
      <c r="L890">
        <f>COUNTBLANK(Portfolio43[[#This Row],[ID]:[Product]])</f>
        <v>0</v>
      </c>
    </row>
    <row r="891" spans="1:12" x14ac:dyDescent="0.3">
      <c r="A891">
        <v>890</v>
      </c>
      <c r="B891" t="s">
        <v>2632</v>
      </c>
      <c r="C891" t="s">
        <v>2692</v>
      </c>
      <c r="D891" t="s">
        <v>1733</v>
      </c>
      <c r="E891" t="s">
        <v>1671</v>
      </c>
      <c r="F891">
        <v>90</v>
      </c>
      <c r="G891" t="s">
        <v>4209</v>
      </c>
      <c r="H891" t="s">
        <v>1475</v>
      </c>
      <c r="I891" s="10">
        <v>39740</v>
      </c>
      <c r="J891">
        <v>32</v>
      </c>
      <c r="K891" t="s">
        <v>1721</v>
      </c>
      <c r="L891">
        <f>COUNTBLANK(Portfolio43[[#This Row],[ID]:[Product]])</f>
        <v>0</v>
      </c>
    </row>
    <row r="892" spans="1:12" x14ac:dyDescent="0.3">
      <c r="A892">
        <v>891</v>
      </c>
      <c r="B892" t="s">
        <v>4210</v>
      </c>
      <c r="C892" t="s">
        <v>2148</v>
      </c>
      <c r="D892" t="s">
        <v>1683</v>
      </c>
      <c r="E892" t="s">
        <v>1671</v>
      </c>
      <c r="F892">
        <v>30</v>
      </c>
      <c r="G892" t="s">
        <v>4211</v>
      </c>
      <c r="H892" t="s">
        <v>1510</v>
      </c>
      <c r="I892" s="10">
        <v>39823</v>
      </c>
      <c r="J892">
        <v>3</v>
      </c>
      <c r="K892" t="s">
        <v>1721</v>
      </c>
      <c r="L892">
        <f>COUNTBLANK(Portfolio43[[#This Row],[ID]:[Product]])</f>
        <v>0</v>
      </c>
    </row>
    <row r="893" spans="1:12" x14ac:dyDescent="0.3">
      <c r="A893">
        <v>892</v>
      </c>
      <c r="B893" t="s">
        <v>4212</v>
      </c>
      <c r="C893" t="s">
        <v>3238</v>
      </c>
      <c r="D893" t="s">
        <v>1670</v>
      </c>
      <c r="E893" t="s">
        <v>1671</v>
      </c>
      <c r="F893">
        <v>60</v>
      </c>
      <c r="G893" t="s">
        <v>4213</v>
      </c>
      <c r="H893" t="s">
        <v>1188</v>
      </c>
      <c r="I893" s="10">
        <v>39755</v>
      </c>
      <c r="J893">
        <v>40</v>
      </c>
      <c r="K893" t="s">
        <v>1007</v>
      </c>
      <c r="L893">
        <f>COUNTBLANK(Portfolio43[[#This Row],[ID]:[Product]])</f>
        <v>0</v>
      </c>
    </row>
    <row r="894" spans="1:12" x14ac:dyDescent="0.3">
      <c r="A894">
        <v>893</v>
      </c>
      <c r="B894" t="s">
        <v>4214</v>
      </c>
      <c r="C894" t="s">
        <v>3606</v>
      </c>
      <c r="D894" t="s">
        <v>1683</v>
      </c>
      <c r="E894" t="s">
        <v>1671</v>
      </c>
      <c r="F894">
        <v>60</v>
      </c>
      <c r="G894" t="s">
        <v>2788</v>
      </c>
      <c r="H894" t="s">
        <v>2919</v>
      </c>
      <c r="I894" s="10">
        <v>39843</v>
      </c>
      <c r="J894">
        <v>85</v>
      </c>
      <c r="K894" t="s">
        <v>851</v>
      </c>
      <c r="L894">
        <f>COUNTBLANK(Portfolio43[[#This Row],[ID]:[Product]])</f>
        <v>0</v>
      </c>
    </row>
    <row r="895" spans="1:12" x14ac:dyDescent="0.3">
      <c r="A895">
        <v>894</v>
      </c>
      <c r="B895" t="s">
        <v>1804</v>
      </c>
      <c r="C895" t="s">
        <v>4129</v>
      </c>
      <c r="D895" t="s">
        <v>1683</v>
      </c>
      <c r="E895" t="s">
        <v>1671</v>
      </c>
      <c r="F895">
        <v>30</v>
      </c>
      <c r="G895" t="s">
        <v>4215</v>
      </c>
      <c r="H895" t="s">
        <v>1615</v>
      </c>
      <c r="I895" s="10">
        <v>40529</v>
      </c>
      <c r="J895">
        <v>73</v>
      </c>
      <c r="K895" t="s">
        <v>851</v>
      </c>
      <c r="L895">
        <f>COUNTBLANK(Portfolio43[[#This Row],[ID]:[Product]])</f>
        <v>0</v>
      </c>
    </row>
    <row r="896" spans="1:12" x14ac:dyDescent="0.3">
      <c r="A896">
        <v>895</v>
      </c>
      <c r="B896" t="s">
        <v>4216</v>
      </c>
      <c r="C896" t="s">
        <v>3002</v>
      </c>
      <c r="D896" t="s">
        <v>1683</v>
      </c>
      <c r="E896" t="s">
        <v>1671</v>
      </c>
      <c r="F896">
        <v>90</v>
      </c>
      <c r="G896" t="s">
        <v>4217</v>
      </c>
      <c r="H896" t="s">
        <v>426</v>
      </c>
      <c r="I896" s="10">
        <v>40075</v>
      </c>
      <c r="J896">
        <v>16</v>
      </c>
      <c r="K896" t="s">
        <v>851</v>
      </c>
      <c r="L896">
        <f>COUNTBLANK(Portfolio43[[#This Row],[ID]:[Product]])</f>
        <v>0</v>
      </c>
    </row>
    <row r="897" spans="1:12" x14ac:dyDescent="0.3">
      <c r="A897">
        <v>896</v>
      </c>
      <c r="B897" t="s">
        <v>4218</v>
      </c>
      <c r="C897" t="s">
        <v>2423</v>
      </c>
      <c r="D897" t="s">
        <v>1683</v>
      </c>
      <c r="E897" t="s">
        <v>1671</v>
      </c>
      <c r="F897">
        <v>90</v>
      </c>
      <c r="G897" t="s">
        <v>4219</v>
      </c>
      <c r="H897" t="s">
        <v>72</v>
      </c>
      <c r="I897" s="10">
        <v>40110</v>
      </c>
      <c r="J897">
        <v>36</v>
      </c>
      <c r="K897" t="s">
        <v>1772</v>
      </c>
      <c r="L897">
        <f>COUNTBLANK(Portfolio43[[#This Row],[ID]:[Product]])</f>
        <v>0</v>
      </c>
    </row>
    <row r="898" spans="1:12" x14ac:dyDescent="0.3">
      <c r="A898">
        <v>897</v>
      </c>
      <c r="B898" t="s">
        <v>4220</v>
      </c>
      <c r="C898" t="s">
        <v>4221</v>
      </c>
      <c r="D898" t="s">
        <v>1733</v>
      </c>
      <c r="E898" t="s">
        <v>1671</v>
      </c>
      <c r="F898">
        <v>30</v>
      </c>
      <c r="G898" t="s">
        <v>4222</v>
      </c>
      <c r="H898" t="s">
        <v>525</v>
      </c>
      <c r="I898" s="10">
        <v>40378</v>
      </c>
      <c r="J898">
        <v>51</v>
      </c>
      <c r="K898" t="s">
        <v>1696</v>
      </c>
      <c r="L898">
        <f>COUNTBLANK(Portfolio43[[#This Row],[ID]:[Product]])</f>
        <v>0</v>
      </c>
    </row>
    <row r="899" spans="1:12" x14ac:dyDescent="0.3">
      <c r="A899">
        <v>898</v>
      </c>
      <c r="B899" t="s">
        <v>4223</v>
      </c>
      <c r="C899" t="s">
        <v>2864</v>
      </c>
      <c r="D899" t="s">
        <v>1683</v>
      </c>
      <c r="E899" t="s">
        <v>1671</v>
      </c>
      <c r="F899">
        <v>60</v>
      </c>
      <c r="G899" t="s">
        <v>4224</v>
      </c>
      <c r="H899" t="s">
        <v>1446</v>
      </c>
      <c r="I899" s="10">
        <v>40455</v>
      </c>
      <c r="J899">
        <v>59</v>
      </c>
      <c r="K899" t="s">
        <v>851</v>
      </c>
      <c r="L899">
        <f>COUNTBLANK(Portfolio43[[#This Row],[ID]:[Product]])</f>
        <v>0</v>
      </c>
    </row>
    <row r="900" spans="1:12" x14ac:dyDescent="0.3">
      <c r="A900">
        <v>899</v>
      </c>
      <c r="B900" t="s">
        <v>3603</v>
      </c>
      <c r="C900" t="s">
        <v>2666</v>
      </c>
      <c r="D900" t="s">
        <v>1683</v>
      </c>
      <c r="E900" t="s">
        <v>1671</v>
      </c>
      <c r="F900">
        <v>60</v>
      </c>
      <c r="G900" t="s">
        <v>4225</v>
      </c>
      <c r="H900" t="s">
        <v>1638</v>
      </c>
      <c r="I900" s="10">
        <v>40196</v>
      </c>
      <c r="J900">
        <v>61</v>
      </c>
      <c r="K900" t="s">
        <v>1692</v>
      </c>
      <c r="L900">
        <f>COUNTBLANK(Portfolio43[[#This Row],[ID]:[Product]])</f>
        <v>0</v>
      </c>
    </row>
    <row r="901" spans="1:12" x14ac:dyDescent="0.3">
      <c r="A901">
        <v>900</v>
      </c>
      <c r="B901" t="s">
        <v>4226</v>
      </c>
      <c r="C901" t="s">
        <v>4227</v>
      </c>
      <c r="D901" t="s">
        <v>1683</v>
      </c>
      <c r="E901" t="s">
        <v>1671</v>
      </c>
      <c r="F901">
        <v>60</v>
      </c>
      <c r="G901" t="s">
        <v>4228</v>
      </c>
      <c r="H901" t="s">
        <v>373</v>
      </c>
      <c r="I901" s="10">
        <v>39675</v>
      </c>
      <c r="J901">
        <v>30</v>
      </c>
      <c r="K901" t="s">
        <v>1692</v>
      </c>
      <c r="L901">
        <f>COUNTBLANK(Portfolio43[[#This Row],[ID]:[Product]])</f>
        <v>0</v>
      </c>
    </row>
    <row r="902" spans="1:12" x14ac:dyDescent="0.3">
      <c r="A902">
        <v>901</v>
      </c>
      <c r="B902" t="s">
        <v>4229</v>
      </c>
      <c r="C902" t="s">
        <v>4230</v>
      </c>
      <c r="D902" t="s">
        <v>1683</v>
      </c>
      <c r="E902" t="s">
        <v>1671</v>
      </c>
      <c r="F902">
        <v>60</v>
      </c>
      <c r="G902" t="s">
        <v>4231</v>
      </c>
      <c r="H902" t="s">
        <v>504</v>
      </c>
      <c r="I902" s="10">
        <v>39708</v>
      </c>
      <c r="J902">
        <v>16</v>
      </c>
      <c r="K902" t="s">
        <v>1677</v>
      </c>
      <c r="L902">
        <f>COUNTBLANK(Portfolio43[[#This Row],[ID]:[Product]])</f>
        <v>0</v>
      </c>
    </row>
    <row r="903" spans="1:12" x14ac:dyDescent="0.3">
      <c r="A903">
        <v>902</v>
      </c>
      <c r="B903" t="s">
        <v>1995</v>
      </c>
      <c r="C903" t="s">
        <v>4232</v>
      </c>
      <c r="D903" t="s">
        <v>1670</v>
      </c>
      <c r="E903" t="s">
        <v>1671</v>
      </c>
      <c r="F903">
        <v>60</v>
      </c>
      <c r="G903" t="s">
        <v>4233</v>
      </c>
      <c r="H903" t="s">
        <v>4234</v>
      </c>
      <c r="I903" s="10">
        <v>39890</v>
      </c>
      <c r="J903">
        <v>36</v>
      </c>
      <c r="K903" t="s">
        <v>1772</v>
      </c>
      <c r="L903">
        <f>COUNTBLANK(Portfolio43[[#This Row],[ID]:[Product]])</f>
        <v>0</v>
      </c>
    </row>
    <row r="904" spans="1:12" x14ac:dyDescent="0.3">
      <c r="A904">
        <v>903</v>
      </c>
      <c r="B904" t="s">
        <v>4235</v>
      </c>
      <c r="C904" t="s">
        <v>3297</v>
      </c>
      <c r="D904" t="s">
        <v>1683</v>
      </c>
      <c r="E904" t="s">
        <v>1671</v>
      </c>
      <c r="F904">
        <v>30</v>
      </c>
      <c r="G904" t="s">
        <v>4236</v>
      </c>
      <c r="H904" t="s">
        <v>4237</v>
      </c>
      <c r="I904" s="10">
        <v>40149</v>
      </c>
      <c r="J904">
        <v>96</v>
      </c>
      <c r="K904" t="s">
        <v>1007</v>
      </c>
      <c r="L904">
        <f>COUNTBLANK(Portfolio43[[#This Row],[ID]:[Product]])</f>
        <v>0</v>
      </c>
    </row>
    <row r="905" spans="1:12" x14ac:dyDescent="0.3">
      <c r="A905">
        <v>904</v>
      </c>
      <c r="B905" t="s">
        <v>4238</v>
      </c>
      <c r="C905" t="s">
        <v>4239</v>
      </c>
      <c r="D905" t="s">
        <v>1946</v>
      </c>
      <c r="E905" t="s">
        <v>1671</v>
      </c>
      <c r="F905">
        <v>60</v>
      </c>
      <c r="G905" t="s">
        <v>4240</v>
      </c>
      <c r="H905" t="s">
        <v>1410</v>
      </c>
      <c r="I905" s="10">
        <v>40026</v>
      </c>
      <c r="J905">
        <v>41</v>
      </c>
      <c r="K905" t="s">
        <v>1707</v>
      </c>
      <c r="L905">
        <f>COUNTBLANK(Portfolio43[[#This Row],[ID]:[Product]])</f>
        <v>0</v>
      </c>
    </row>
    <row r="906" spans="1:12" x14ac:dyDescent="0.3">
      <c r="A906">
        <v>905</v>
      </c>
      <c r="B906" t="s">
        <v>4241</v>
      </c>
      <c r="C906" t="s">
        <v>4242</v>
      </c>
      <c r="D906" t="s">
        <v>1670</v>
      </c>
      <c r="E906" t="s">
        <v>1671</v>
      </c>
      <c r="F906">
        <v>60</v>
      </c>
      <c r="G906" t="s">
        <v>4243</v>
      </c>
      <c r="H906" t="s">
        <v>4244</v>
      </c>
      <c r="I906" s="10">
        <v>40031</v>
      </c>
      <c r="J906">
        <v>30</v>
      </c>
      <c r="K906" t="s">
        <v>1677</v>
      </c>
      <c r="L906">
        <f>COUNTBLANK(Portfolio43[[#This Row],[ID]:[Product]])</f>
        <v>0</v>
      </c>
    </row>
    <row r="907" spans="1:12" x14ac:dyDescent="0.3">
      <c r="A907">
        <v>906</v>
      </c>
      <c r="B907" t="s">
        <v>3237</v>
      </c>
      <c r="C907" t="s">
        <v>4245</v>
      </c>
      <c r="D907" t="s">
        <v>1683</v>
      </c>
      <c r="E907" t="s">
        <v>1671</v>
      </c>
      <c r="F907">
        <v>90</v>
      </c>
      <c r="G907" t="s">
        <v>4246</v>
      </c>
      <c r="H907" t="s">
        <v>313</v>
      </c>
      <c r="I907" s="10">
        <v>39836</v>
      </c>
      <c r="J907">
        <v>81</v>
      </c>
      <c r="K907" t="s">
        <v>1673</v>
      </c>
      <c r="L907">
        <f>COUNTBLANK(Portfolio43[[#This Row],[ID]:[Product]])</f>
        <v>0</v>
      </c>
    </row>
    <row r="908" spans="1:12" x14ac:dyDescent="0.3">
      <c r="A908">
        <v>907</v>
      </c>
      <c r="B908" t="s">
        <v>4247</v>
      </c>
      <c r="C908" t="s">
        <v>3106</v>
      </c>
      <c r="D908" t="s">
        <v>1670</v>
      </c>
      <c r="E908" t="s">
        <v>1671</v>
      </c>
      <c r="F908">
        <v>30</v>
      </c>
      <c r="G908" t="s">
        <v>4248</v>
      </c>
      <c r="H908" t="s">
        <v>1415</v>
      </c>
      <c r="I908" s="10">
        <v>40395</v>
      </c>
      <c r="J908">
        <v>48</v>
      </c>
      <c r="K908" t="s">
        <v>851</v>
      </c>
      <c r="L908">
        <f>COUNTBLANK(Portfolio43[[#This Row],[ID]:[Product]])</f>
        <v>0</v>
      </c>
    </row>
    <row r="909" spans="1:12" x14ac:dyDescent="0.3">
      <c r="A909">
        <v>908</v>
      </c>
      <c r="B909" t="s">
        <v>4249</v>
      </c>
      <c r="C909" t="s">
        <v>4250</v>
      </c>
      <c r="D909" t="s">
        <v>1683</v>
      </c>
      <c r="E909" t="s">
        <v>1671</v>
      </c>
      <c r="F909">
        <v>90</v>
      </c>
      <c r="G909" t="s">
        <v>4251</v>
      </c>
      <c r="H909" t="s">
        <v>297</v>
      </c>
      <c r="I909" s="10">
        <v>39813</v>
      </c>
      <c r="J909">
        <v>90</v>
      </c>
      <c r="K909" t="s">
        <v>1700</v>
      </c>
      <c r="L909">
        <f>COUNTBLANK(Portfolio43[[#This Row],[ID]:[Product]])</f>
        <v>0</v>
      </c>
    </row>
    <row r="910" spans="1:12" x14ac:dyDescent="0.3">
      <c r="A910">
        <v>909</v>
      </c>
      <c r="B910" t="s">
        <v>3443</v>
      </c>
      <c r="C910" t="s">
        <v>3685</v>
      </c>
      <c r="D910" t="s">
        <v>1683</v>
      </c>
      <c r="E910" t="s">
        <v>1671</v>
      </c>
      <c r="F910">
        <v>90</v>
      </c>
      <c r="G910" t="s">
        <v>4252</v>
      </c>
      <c r="H910" t="s">
        <v>29</v>
      </c>
      <c r="I910" s="10">
        <v>40480</v>
      </c>
      <c r="J910">
        <v>79</v>
      </c>
      <c r="K910" t="s">
        <v>1696</v>
      </c>
      <c r="L910">
        <f>COUNTBLANK(Portfolio43[[#This Row],[ID]:[Product]])</f>
        <v>0</v>
      </c>
    </row>
    <row r="911" spans="1:12" x14ac:dyDescent="0.3">
      <c r="A911">
        <v>910</v>
      </c>
      <c r="B911" t="s">
        <v>2964</v>
      </c>
      <c r="C911" t="s">
        <v>3025</v>
      </c>
      <c r="D911" t="s">
        <v>1670</v>
      </c>
      <c r="E911" t="s">
        <v>1671</v>
      </c>
      <c r="F911">
        <v>90</v>
      </c>
      <c r="G911" t="s">
        <v>4253</v>
      </c>
      <c r="H911" t="s">
        <v>138</v>
      </c>
      <c r="I911" s="10">
        <v>40286</v>
      </c>
      <c r="J911">
        <v>47</v>
      </c>
      <c r="K911" t="s">
        <v>1007</v>
      </c>
      <c r="L911">
        <f>COUNTBLANK(Portfolio43[[#This Row],[ID]:[Product]])</f>
        <v>0</v>
      </c>
    </row>
    <row r="912" spans="1:12" x14ac:dyDescent="0.3">
      <c r="A912">
        <v>911</v>
      </c>
      <c r="B912" t="s">
        <v>4254</v>
      </c>
      <c r="C912" t="s">
        <v>4255</v>
      </c>
      <c r="D912" t="s">
        <v>1670</v>
      </c>
      <c r="E912" t="s">
        <v>1671</v>
      </c>
      <c r="F912">
        <v>60</v>
      </c>
      <c r="G912" t="s">
        <v>4256</v>
      </c>
      <c r="H912" t="s">
        <v>574</v>
      </c>
      <c r="I912" s="10">
        <v>40244</v>
      </c>
      <c r="J912">
        <v>53</v>
      </c>
      <c r="K912" t="s">
        <v>1721</v>
      </c>
      <c r="L912">
        <f>COUNTBLANK(Portfolio43[[#This Row],[ID]:[Product]])</f>
        <v>0</v>
      </c>
    </row>
    <row r="913" spans="1:12" x14ac:dyDescent="0.3">
      <c r="A913">
        <v>912</v>
      </c>
      <c r="B913" t="s">
        <v>4257</v>
      </c>
      <c r="C913" t="s">
        <v>4258</v>
      </c>
      <c r="D913" t="s">
        <v>1670</v>
      </c>
      <c r="E913" t="s">
        <v>1671</v>
      </c>
      <c r="F913">
        <v>30</v>
      </c>
      <c r="G913" t="s">
        <v>4259</v>
      </c>
      <c r="H913" t="s">
        <v>1050</v>
      </c>
      <c r="I913" s="10">
        <v>39688</v>
      </c>
      <c r="J913">
        <v>48</v>
      </c>
      <c r="K913" t="s">
        <v>1696</v>
      </c>
      <c r="L913">
        <f>COUNTBLANK(Portfolio43[[#This Row],[ID]:[Product]])</f>
        <v>0</v>
      </c>
    </row>
    <row r="914" spans="1:12" x14ac:dyDescent="0.3">
      <c r="A914">
        <v>913</v>
      </c>
      <c r="B914" t="s">
        <v>4260</v>
      </c>
      <c r="C914" t="s">
        <v>4261</v>
      </c>
      <c r="D914" t="s">
        <v>1683</v>
      </c>
      <c r="E914" t="s">
        <v>1671</v>
      </c>
      <c r="F914">
        <v>90</v>
      </c>
      <c r="G914" t="s">
        <v>4262</v>
      </c>
      <c r="H914" t="s">
        <v>171</v>
      </c>
      <c r="I914" s="10">
        <v>39862</v>
      </c>
      <c r="J914">
        <v>41</v>
      </c>
      <c r="K914" t="s">
        <v>851</v>
      </c>
      <c r="L914">
        <f>COUNTBLANK(Portfolio43[[#This Row],[ID]:[Product]])</f>
        <v>0</v>
      </c>
    </row>
    <row r="915" spans="1:12" x14ac:dyDescent="0.3">
      <c r="A915">
        <v>914</v>
      </c>
      <c r="B915" t="s">
        <v>4263</v>
      </c>
      <c r="C915" t="s">
        <v>4264</v>
      </c>
      <c r="D915" t="s">
        <v>1670</v>
      </c>
      <c r="E915" t="s">
        <v>1671</v>
      </c>
      <c r="F915">
        <v>60</v>
      </c>
      <c r="G915" t="s">
        <v>4265</v>
      </c>
      <c r="H915" t="s">
        <v>819</v>
      </c>
      <c r="I915" s="10">
        <v>39676</v>
      </c>
      <c r="J915">
        <v>10</v>
      </c>
      <c r="K915" t="s">
        <v>1677</v>
      </c>
      <c r="L915">
        <f>COUNTBLANK(Portfolio43[[#This Row],[ID]:[Product]])</f>
        <v>0</v>
      </c>
    </row>
    <row r="916" spans="1:12" x14ac:dyDescent="0.3">
      <c r="A916">
        <v>915</v>
      </c>
      <c r="B916" t="s">
        <v>4266</v>
      </c>
      <c r="C916" t="s">
        <v>4267</v>
      </c>
      <c r="D916" t="s">
        <v>1683</v>
      </c>
      <c r="E916" t="s">
        <v>1671</v>
      </c>
      <c r="F916">
        <v>30</v>
      </c>
      <c r="G916" t="s">
        <v>4268</v>
      </c>
      <c r="H916" t="s">
        <v>1651</v>
      </c>
      <c r="I916" s="10">
        <v>39507</v>
      </c>
      <c r="J916">
        <v>15</v>
      </c>
      <c r="K916" t="s">
        <v>1677</v>
      </c>
      <c r="L916">
        <f>COUNTBLANK(Portfolio43[[#This Row],[ID]:[Product]])</f>
        <v>0</v>
      </c>
    </row>
    <row r="917" spans="1:12" x14ac:dyDescent="0.3">
      <c r="A917">
        <v>916</v>
      </c>
      <c r="B917" t="s">
        <v>4269</v>
      </c>
      <c r="C917" t="s">
        <v>3728</v>
      </c>
      <c r="D917" t="s">
        <v>1683</v>
      </c>
      <c r="E917" t="s">
        <v>1671</v>
      </c>
      <c r="F917">
        <v>90</v>
      </c>
      <c r="G917" t="s">
        <v>4270</v>
      </c>
      <c r="H917" t="s">
        <v>609</v>
      </c>
      <c r="I917" s="10">
        <v>39567</v>
      </c>
      <c r="J917">
        <v>88</v>
      </c>
      <c r="K917" t="s">
        <v>1677</v>
      </c>
      <c r="L917">
        <f>COUNTBLANK(Portfolio43[[#This Row],[ID]:[Product]])</f>
        <v>0</v>
      </c>
    </row>
    <row r="918" spans="1:12" x14ac:dyDescent="0.3">
      <c r="A918">
        <v>917</v>
      </c>
      <c r="B918" t="s">
        <v>4271</v>
      </c>
      <c r="C918" t="s">
        <v>4272</v>
      </c>
      <c r="D918" t="s">
        <v>1683</v>
      </c>
      <c r="E918" t="s">
        <v>1671</v>
      </c>
      <c r="F918">
        <v>90</v>
      </c>
      <c r="G918" t="s">
        <v>4273</v>
      </c>
      <c r="H918" t="s">
        <v>58</v>
      </c>
      <c r="I918" s="10">
        <v>40494</v>
      </c>
      <c r="J918">
        <v>31</v>
      </c>
      <c r="K918" t="s">
        <v>1692</v>
      </c>
      <c r="L918">
        <f>COUNTBLANK(Portfolio43[[#This Row],[ID]:[Product]])</f>
        <v>0</v>
      </c>
    </row>
    <row r="919" spans="1:12" x14ac:dyDescent="0.3">
      <c r="A919">
        <v>918</v>
      </c>
      <c r="B919" t="s">
        <v>4274</v>
      </c>
      <c r="C919" t="s">
        <v>4275</v>
      </c>
      <c r="D919" t="s">
        <v>1670</v>
      </c>
      <c r="E919" t="s">
        <v>1671</v>
      </c>
      <c r="F919">
        <v>60</v>
      </c>
      <c r="G919" t="s">
        <v>4276</v>
      </c>
      <c r="H919" t="s">
        <v>2733</v>
      </c>
      <c r="I919" s="10">
        <v>39813</v>
      </c>
      <c r="J919">
        <v>27</v>
      </c>
      <c r="K919" t="s">
        <v>1673</v>
      </c>
      <c r="L919">
        <f>COUNTBLANK(Portfolio43[[#This Row],[ID]:[Product]])</f>
        <v>0</v>
      </c>
    </row>
    <row r="920" spans="1:12" x14ac:dyDescent="0.3">
      <c r="A920">
        <v>919</v>
      </c>
      <c r="B920" t="s">
        <v>4277</v>
      </c>
      <c r="C920" t="s">
        <v>4278</v>
      </c>
      <c r="D920" t="s">
        <v>1683</v>
      </c>
      <c r="E920" t="s">
        <v>1671</v>
      </c>
      <c r="F920">
        <v>90</v>
      </c>
      <c r="G920" t="s">
        <v>4279</v>
      </c>
      <c r="H920" t="s">
        <v>443</v>
      </c>
      <c r="I920" s="10">
        <v>40132</v>
      </c>
      <c r="J920">
        <v>47</v>
      </c>
      <c r="K920" t="s">
        <v>1673</v>
      </c>
      <c r="L920">
        <f>COUNTBLANK(Portfolio43[[#This Row],[ID]:[Product]])</f>
        <v>0</v>
      </c>
    </row>
    <row r="921" spans="1:12" x14ac:dyDescent="0.3">
      <c r="A921">
        <v>920</v>
      </c>
      <c r="B921" t="s">
        <v>4280</v>
      </c>
      <c r="C921" t="s">
        <v>4281</v>
      </c>
      <c r="D921" t="s">
        <v>1670</v>
      </c>
      <c r="E921" t="s">
        <v>1671</v>
      </c>
      <c r="F921">
        <v>30</v>
      </c>
      <c r="G921" t="s">
        <v>4282</v>
      </c>
      <c r="H921" t="s">
        <v>1623</v>
      </c>
      <c r="I921" s="10">
        <v>40273</v>
      </c>
      <c r="J921">
        <v>34</v>
      </c>
      <c r="K921" t="s">
        <v>1696</v>
      </c>
      <c r="L921">
        <f>COUNTBLANK(Portfolio43[[#This Row],[ID]:[Product]])</f>
        <v>0</v>
      </c>
    </row>
    <row r="922" spans="1:12" x14ac:dyDescent="0.3">
      <c r="A922">
        <v>921</v>
      </c>
      <c r="B922" t="s">
        <v>4283</v>
      </c>
      <c r="C922" t="s">
        <v>2196</v>
      </c>
      <c r="D922" t="s">
        <v>1670</v>
      </c>
      <c r="E922" t="s">
        <v>1671</v>
      </c>
      <c r="F922">
        <v>60</v>
      </c>
      <c r="G922" t="s">
        <v>4284</v>
      </c>
      <c r="H922" t="s">
        <v>4131</v>
      </c>
      <c r="I922" s="10">
        <v>39986</v>
      </c>
      <c r="J922">
        <v>53</v>
      </c>
      <c r="K922" t="s">
        <v>1677</v>
      </c>
      <c r="L922">
        <f>COUNTBLANK(Portfolio43[[#This Row],[ID]:[Product]])</f>
        <v>0</v>
      </c>
    </row>
    <row r="923" spans="1:12" x14ac:dyDescent="0.3">
      <c r="A923">
        <v>922</v>
      </c>
      <c r="B923" t="s">
        <v>1725</v>
      </c>
      <c r="C923" t="s">
        <v>4285</v>
      </c>
      <c r="D923" t="s">
        <v>1683</v>
      </c>
      <c r="E923" t="s">
        <v>1671</v>
      </c>
      <c r="F923">
        <v>90</v>
      </c>
      <c r="G923" t="s">
        <v>4286</v>
      </c>
      <c r="H923" t="s">
        <v>111</v>
      </c>
      <c r="I923" s="10">
        <v>39852</v>
      </c>
      <c r="J923">
        <v>78</v>
      </c>
      <c r="K923" t="s">
        <v>1707</v>
      </c>
      <c r="L923">
        <f>COUNTBLANK(Portfolio43[[#This Row],[ID]:[Product]])</f>
        <v>0</v>
      </c>
    </row>
    <row r="924" spans="1:12" x14ac:dyDescent="0.3">
      <c r="A924">
        <v>923</v>
      </c>
      <c r="B924" t="s">
        <v>4287</v>
      </c>
      <c r="C924" t="s">
        <v>4288</v>
      </c>
      <c r="D924" t="s">
        <v>1683</v>
      </c>
      <c r="E924" t="s">
        <v>1671</v>
      </c>
      <c r="F924">
        <v>30</v>
      </c>
      <c r="G924" t="s">
        <v>2402</v>
      </c>
      <c r="H924" t="s">
        <v>3872</v>
      </c>
      <c r="I924" s="10">
        <v>40182</v>
      </c>
      <c r="J924">
        <v>34</v>
      </c>
      <c r="K924" t="s">
        <v>1007</v>
      </c>
      <c r="L924">
        <f>COUNTBLANK(Portfolio43[[#This Row],[ID]:[Product]])</f>
        <v>0</v>
      </c>
    </row>
    <row r="925" spans="1:12" x14ac:dyDescent="0.3">
      <c r="A925">
        <v>924</v>
      </c>
      <c r="B925" t="s">
        <v>4289</v>
      </c>
      <c r="C925" t="s">
        <v>4290</v>
      </c>
      <c r="D925" t="s">
        <v>1683</v>
      </c>
      <c r="E925" t="s">
        <v>1671</v>
      </c>
      <c r="F925">
        <v>60</v>
      </c>
      <c r="G925" t="s">
        <v>4291</v>
      </c>
      <c r="H925" t="s">
        <v>701</v>
      </c>
      <c r="I925" s="10">
        <v>39702</v>
      </c>
      <c r="J925">
        <v>13</v>
      </c>
      <c r="K925" t="s">
        <v>1673</v>
      </c>
      <c r="L925">
        <f>COUNTBLANK(Portfolio43[[#This Row],[ID]:[Product]])</f>
        <v>0</v>
      </c>
    </row>
    <row r="926" spans="1:12" x14ac:dyDescent="0.3">
      <c r="A926">
        <v>925</v>
      </c>
      <c r="B926" t="s">
        <v>4292</v>
      </c>
      <c r="C926" t="s">
        <v>4293</v>
      </c>
      <c r="D926" t="s">
        <v>1733</v>
      </c>
      <c r="E926" t="s">
        <v>1671</v>
      </c>
      <c r="F926">
        <v>30</v>
      </c>
      <c r="G926" t="s">
        <v>4294</v>
      </c>
      <c r="H926" t="s">
        <v>1605</v>
      </c>
      <c r="I926" s="10">
        <v>39455</v>
      </c>
      <c r="J926">
        <v>52</v>
      </c>
      <c r="K926" t="s">
        <v>1696</v>
      </c>
      <c r="L926">
        <f>COUNTBLANK(Portfolio43[[#This Row],[ID]:[Product]])</f>
        <v>0</v>
      </c>
    </row>
    <row r="927" spans="1:12" x14ac:dyDescent="0.3">
      <c r="A927">
        <v>926</v>
      </c>
      <c r="B927" t="s">
        <v>4295</v>
      </c>
      <c r="C927" t="s">
        <v>3407</v>
      </c>
      <c r="D927" t="s">
        <v>1683</v>
      </c>
      <c r="E927" t="s">
        <v>1671</v>
      </c>
      <c r="F927">
        <v>90</v>
      </c>
      <c r="G927" t="s">
        <v>4296</v>
      </c>
      <c r="H927" t="s">
        <v>1605</v>
      </c>
      <c r="I927" s="10">
        <v>40127</v>
      </c>
      <c r="J927">
        <v>23</v>
      </c>
      <c r="K927" t="s">
        <v>1721</v>
      </c>
      <c r="L927">
        <f>COUNTBLANK(Portfolio43[[#This Row],[ID]:[Product]])</f>
        <v>0</v>
      </c>
    </row>
    <row r="928" spans="1:12" x14ac:dyDescent="0.3">
      <c r="A928">
        <v>927</v>
      </c>
      <c r="B928" t="s">
        <v>4297</v>
      </c>
      <c r="C928" t="s">
        <v>2199</v>
      </c>
      <c r="D928" t="s">
        <v>1733</v>
      </c>
      <c r="E928" t="s">
        <v>1671</v>
      </c>
      <c r="F928">
        <v>30</v>
      </c>
      <c r="G928" t="s">
        <v>4298</v>
      </c>
      <c r="H928" t="s">
        <v>1803</v>
      </c>
      <c r="I928" s="10">
        <v>39860</v>
      </c>
      <c r="J928">
        <v>67</v>
      </c>
      <c r="K928" t="s">
        <v>1707</v>
      </c>
      <c r="L928">
        <f>COUNTBLANK(Portfolio43[[#This Row],[ID]:[Product]])</f>
        <v>0</v>
      </c>
    </row>
    <row r="929" spans="1:12" x14ac:dyDescent="0.3">
      <c r="A929">
        <v>928</v>
      </c>
      <c r="B929" t="s">
        <v>4299</v>
      </c>
      <c r="C929" t="s">
        <v>4300</v>
      </c>
      <c r="D929" t="s">
        <v>1670</v>
      </c>
      <c r="E929" t="s">
        <v>1671</v>
      </c>
      <c r="F929">
        <v>30</v>
      </c>
      <c r="G929" t="s">
        <v>4301</v>
      </c>
      <c r="H929" t="s">
        <v>273</v>
      </c>
      <c r="I929" s="10">
        <v>39944</v>
      </c>
      <c r="J929">
        <v>100</v>
      </c>
      <c r="K929" t="s">
        <v>1692</v>
      </c>
      <c r="L929">
        <f>COUNTBLANK(Portfolio43[[#This Row],[ID]:[Product]])</f>
        <v>0</v>
      </c>
    </row>
    <row r="930" spans="1:12" x14ac:dyDescent="0.3">
      <c r="A930">
        <v>929</v>
      </c>
      <c r="B930" t="s">
        <v>4302</v>
      </c>
      <c r="C930" t="s">
        <v>2747</v>
      </c>
      <c r="D930" t="s">
        <v>1670</v>
      </c>
      <c r="E930" t="s">
        <v>1671</v>
      </c>
      <c r="F930">
        <v>60</v>
      </c>
      <c r="G930" t="s">
        <v>4303</v>
      </c>
      <c r="H930" t="s">
        <v>1134</v>
      </c>
      <c r="I930" s="10">
        <v>39697</v>
      </c>
      <c r="J930">
        <v>60</v>
      </c>
      <c r="K930" t="s">
        <v>1696</v>
      </c>
      <c r="L930">
        <f>COUNTBLANK(Portfolio43[[#This Row],[ID]:[Product]])</f>
        <v>0</v>
      </c>
    </row>
    <row r="931" spans="1:12" x14ac:dyDescent="0.3">
      <c r="A931">
        <v>930</v>
      </c>
      <c r="B931" t="s">
        <v>4304</v>
      </c>
      <c r="C931" t="s">
        <v>3067</v>
      </c>
      <c r="D931" t="s">
        <v>1733</v>
      </c>
      <c r="E931" t="s">
        <v>1671</v>
      </c>
      <c r="F931">
        <v>60</v>
      </c>
      <c r="G931" t="s">
        <v>4305</v>
      </c>
      <c r="H931" t="s">
        <v>154</v>
      </c>
      <c r="I931" s="10">
        <v>40512</v>
      </c>
      <c r="J931">
        <v>44</v>
      </c>
      <c r="K931" t="s">
        <v>1721</v>
      </c>
      <c r="L931">
        <f>COUNTBLANK(Portfolio43[[#This Row],[ID]:[Product]])</f>
        <v>0</v>
      </c>
    </row>
    <row r="932" spans="1:12" x14ac:dyDescent="0.3">
      <c r="A932">
        <v>931</v>
      </c>
      <c r="B932" t="s">
        <v>4306</v>
      </c>
      <c r="C932" t="s">
        <v>4307</v>
      </c>
      <c r="D932" t="s">
        <v>1683</v>
      </c>
      <c r="E932" t="s">
        <v>1671</v>
      </c>
      <c r="F932">
        <v>60</v>
      </c>
      <c r="G932" t="s">
        <v>4308</v>
      </c>
      <c r="H932" t="s">
        <v>4309</v>
      </c>
      <c r="I932" s="10">
        <v>39865</v>
      </c>
      <c r="J932">
        <v>6</v>
      </c>
      <c r="K932" t="s">
        <v>1692</v>
      </c>
      <c r="L932">
        <f>COUNTBLANK(Portfolio43[[#This Row],[ID]:[Product]])</f>
        <v>0</v>
      </c>
    </row>
    <row r="933" spans="1:12" x14ac:dyDescent="0.3">
      <c r="A933">
        <v>932</v>
      </c>
      <c r="B933" t="s">
        <v>4310</v>
      </c>
      <c r="C933" t="s">
        <v>4311</v>
      </c>
      <c r="D933" t="s">
        <v>1670</v>
      </c>
      <c r="E933" t="s">
        <v>1671</v>
      </c>
      <c r="F933">
        <v>30</v>
      </c>
      <c r="G933" t="s">
        <v>4312</v>
      </c>
      <c r="H933" t="s">
        <v>2555</v>
      </c>
      <c r="I933" s="10">
        <v>40163</v>
      </c>
      <c r="J933">
        <v>78</v>
      </c>
      <c r="K933" t="s">
        <v>1692</v>
      </c>
      <c r="L933">
        <f>COUNTBLANK(Portfolio43[[#This Row],[ID]:[Product]])</f>
        <v>0</v>
      </c>
    </row>
    <row r="934" spans="1:12" x14ac:dyDescent="0.3">
      <c r="A934">
        <v>933</v>
      </c>
      <c r="B934" t="s">
        <v>4313</v>
      </c>
      <c r="C934" t="s">
        <v>2391</v>
      </c>
      <c r="D934" t="s">
        <v>1719</v>
      </c>
      <c r="E934" t="s">
        <v>1671</v>
      </c>
      <c r="F934">
        <v>90</v>
      </c>
      <c r="G934" t="s">
        <v>4314</v>
      </c>
      <c r="H934" t="s">
        <v>3994</v>
      </c>
      <c r="I934" s="10">
        <v>39534</v>
      </c>
      <c r="J934">
        <v>49</v>
      </c>
      <c r="K934" t="s">
        <v>1673</v>
      </c>
      <c r="L934">
        <f>COUNTBLANK(Portfolio43[[#This Row],[ID]:[Product]])</f>
        <v>0</v>
      </c>
    </row>
    <row r="935" spans="1:12" x14ac:dyDescent="0.3">
      <c r="A935">
        <v>934</v>
      </c>
      <c r="B935" t="s">
        <v>3378</v>
      </c>
      <c r="C935" t="s">
        <v>4315</v>
      </c>
      <c r="D935" t="s">
        <v>1670</v>
      </c>
      <c r="E935" t="s">
        <v>1671</v>
      </c>
      <c r="F935">
        <v>90</v>
      </c>
      <c r="G935" t="s">
        <v>4316</v>
      </c>
      <c r="H935" t="s">
        <v>784</v>
      </c>
      <c r="I935" s="10">
        <v>39870</v>
      </c>
      <c r="J935">
        <v>6</v>
      </c>
      <c r="K935" t="s">
        <v>1772</v>
      </c>
      <c r="L935">
        <f>COUNTBLANK(Portfolio43[[#This Row],[ID]:[Product]])</f>
        <v>0</v>
      </c>
    </row>
    <row r="936" spans="1:12" x14ac:dyDescent="0.3">
      <c r="A936">
        <v>935</v>
      </c>
      <c r="B936" t="s">
        <v>4317</v>
      </c>
      <c r="C936" t="s">
        <v>4318</v>
      </c>
      <c r="D936" t="s">
        <v>1683</v>
      </c>
      <c r="E936" t="s">
        <v>1671</v>
      </c>
      <c r="F936">
        <v>90</v>
      </c>
      <c r="G936" t="s">
        <v>4319</v>
      </c>
      <c r="H936" t="s">
        <v>110</v>
      </c>
      <c r="I936" s="10">
        <v>39750</v>
      </c>
      <c r="J936">
        <v>23</v>
      </c>
      <c r="K936" t="s">
        <v>1677</v>
      </c>
      <c r="L936">
        <f>COUNTBLANK(Portfolio43[[#This Row],[ID]:[Product]])</f>
        <v>0</v>
      </c>
    </row>
    <row r="937" spans="1:12" x14ac:dyDescent="0.3">
      <c r="A937">
        <v>936</v>
      </c>
      <c r="B937" t="s">
        <v>4320</v>
      </c>
      <c r="C937" t="s">
        <v>3382</v>
      </c>
      <c r="D937" t="s">
        <v>1670</v>
      </c>
      <c r="E937" t="s">
        <v>1671</v>
      </c>
      <c r="F937">
        <v>90</v>
      </c>
      <c r="G937" t="s">
        <v>4321</v>
      </c>
      <c r="H937" t="s">
        <v>693</v>
      </c>
      <c r="I937" s="10">
        <v>40427</v>
      </c>
      <c r="J937">
        <v>76</v>
      </c>
      <c r="K937" t="s">
        <v>1721</v>
      </c>
      <c r="L937">
        <f>COUNTBLANK(Portfolio43[[#This Row],[ID]:[Product]])</f>
        <v>0</v>
      </c>
    </row>
    <row r="938" spans="1:12" x14ac:dyDescent="0.3">
      <c r="A938">
        <v>937</v>
      </c>
      <c r="B938" t="s">
        <v>4322</v>
      </c>
      <c r="C938" t="s">
        <v>4323</v>
      </c>
      <c r="D938" t="s">
        <v>1683</v>
      </c>
      <c r="E938" t="s">
        <v>1671</v>
      </c>
      <c r="F938">
        <v>90</v>
      </c>
      <c r="G938" t="s">
        <v>4324</v>
      </c>
      <c r="H938" t="s">
        <v>152</v>
      </c>
      <c r="I938" s="10">
        <v>39658</v>
      </c>
      <c r="J938">
        <v>80</v>
      </c>
      <c r="K938" t="s">
        <v>1721</v>
      </c>
      <c r="L938">
        <f>COUNTBLANK(Portfolio43[[#This Row],[ID]:[Product]])</f>
        <v>0</v>
      </c>
    </row>
    <row r="939" spans="1:12" x14ac:dyDescent="0.3">
      <c r="A939">
        <v>938</v>
      </c>
      <c r="B939" t="s">
        <v>4325</v>
      </c>
      <c r="C939" t="s">
        <v>4326</v>
      </c>
      <c r="D939" t="s">
        <v>1683</v>
      </c>
      <c r="E939" t="s">
        <v>1671</v>
      </c>
      <c r="F939">
        <v>90</v>
      </c>
      <c r="G939" t="s">
        <v>4327</v>
      </c>
      <c r="H939" t="s">
        <v>1407</v>
      </c>
      <c r="I939" s="10">
        <v>39890</v>
      </c>
      <c r="J939">
        <v>93</v>
      </c>
      <c r="K939" t="s">
        <v>1007</v>
      </c>
      <c r="L939">
        <f>COUNTBLANK(Portfolio43[[#This Row],[ID]:[Product]])</f>
        <v>0</v>
      </c>
    </row>
    <row r="940" spans="1:12" x14ac:dyDescent="0.3">
      <c r="A940">
        <v>939</v>
      </c>
      <c r="B940" t="s">
        <v>4328</v>
      </c>
      <c r="C940" t="s">
        <v>4329</v>
      </c>
      <c r="D940" t="s">
        <v>1670</v>
      </c>
      <c r="E940" t="s">
        <v>1671</v>
      </c>
      <c r="F940">
        <v>30</v>
      </c>
      <c r="G940" t="s">
        <v>4330</v>
      </c>
      <c r="H940" t="s">
        <v>1494</v>
      </c>
      <c r="I940" s="10">
        <v>39562</v>
      </c>
      <c r="J940">
        <v>55</v>
      </c>
      <c r="K940" t="s">
        <v>1721</v>
      </c>
      <c r="L940">
        <f>COUNTBLANK(Portfolio43[[#This Row],[ID]:[Product]])</f>
        <v>0</v>
      </c>
    </row>
    <row r="941" spans="1:12" x14ac:dyDescent="0.3">
      <c r="A941">
        <v>940</v>
      </c>
      <c r="B941" t="s">
        <v>4331</v>
      </c>
      <c r="C941" t="s">
        <v>3321</v>
      </c>
      <c r="D941" t="s">
        <v>1670</v>
      </c>
      <c r="E941" t="s">
        <v>1671</v>
      </c>
      <c r="F941">
        <v>90</v>
      </c>
      <c r="G941" t="s">
        <v>4308</v>
      </c>
      <c r="H941" t="s">
        <v>4332</v>
      </c>
      <c r="I941" s="10">
        <v>40071</v>
      </c>
      <c r="J941">
        <v>27</v>
      </c>
      <c r="K941" t="s">
        <v>1707</v>
      </c>
      <c r="L941">
        <f>COUNTBLANK(Portfolio43[[#This Row],[ID]:[Product]])</f>
        <v>0</v>
      </c>
    </row>
    <row r="942" spans="1:12" x14ac:dyDescent="0.3">
      <c r="A942">
        <v>941</v>
      </c>
      <c r="B942" t="s">
        <v>4333</v>
      </c>
      <c r="C942" t="s">
        <v>2040</v>
      </c>
      <c r="D942" t="s">
        <v>1670</v>
      </c>
      <c r="E942" t="s">
        <v>1671</v>
      </c>
      <c r="F942">
        <v>60</v>
      </c>
      <c r="G942" t="s">
        <v>4334</v>
      </c>
      <c r="H942" t="s">
        <v>4335</v>
      </c>
      <c r="I942" s="10">
        <v>39886</v>
      </c>
      <c r="J942">
        <v>52</v>
      </c>
      <c r="K942" t="s">
        <v>1673</v>
      </c>
      <c r="L942">
        <f>COUNTBLANK(Portfolio43[[#This Row],[ID]:[Product]])</f>
        <v>0</v>
      </c>
    </row>
    <row r="943" spans="1:12" x14ac:dyDescent="0.3">
      <c r="A943">
        <v>942</v>
      </c>
      <c r="B943" t="s">
        <v>4336</v>
      </c>
      <c r="C943" t="s">
        <v>4337</v>
      </c>
      <c r="D943" t="s">
        <v>1670</v>
      </c>
      <c r="E943" t="s">
        <v>1671</v>
      </c>
      <c r="F943">
        <v>30</v>
      </c>
      <c r="G943" t="s">
        <v>4338</v>
      </c>
      <c r="H943" t="s">
        <v>4339</v>
      </c>
      <c r="I943" s="10">
        <v>40153</v>
      </c>
      <c r="J943">
        <v>72</v>
      </c>
      <c r="K943" t="s">
        <v>1696</v>
      </c>
      <c r="L943">
        <f>COUNTBLANK(Portfolio43[[#This Row],[ID]:[Product]])</f>
        <v>0</v>
      </c>
    </row>
    <row r="944" spans="1:12" x14ac:dyDescent="0.3">
      <c r="A944">
        <v>943</v>
      </c>
      <c r="B944" t="s">
        <v>4340</v>
      </c>
      <c r="C944" t="s">
        <v>3034</v>
      </c>
      <c r="D944" t="s">
        <v>1670</v>
      </c>
      <c r="E944" t="s">
        <v>1671</v>
      </c>
      <c r="F944">
        <v>90</v>
      </c>
      <c r="G944" t="s">
        <v>4341</v>
      </c>
      <c r="H944" t="s">
        <v>1487</v>
      </c>
      <c r="I944" s="10">
        <v>40396</v>
      </c>
      <c r="J944">
        <v>53</v>
      </c>
      <c r="K944" t="s">
        <v>1696</v>
      </c>
      <c r="L944">
        <f>COUNTBLANK(Portfolio43[[#This Row],[ID]:[Product]])</f>
        <v>0</v>
      </c>
    </row>
    <row r="945" spans="1:12" x14ac:dyDescent="0.3">
      <c r="A945">
        <v>944</v>
      </c>
      <c r="B945" t="s">
        <v>4342</v>
      </c>
      <c r="C945" t="s">
        <v>4343</v>
      </c>
      <c r="D945" t="s">
        <v>1683</v>
      </c>
      <c r="E945" t="s">
        <v>1671</v>
      </c>
      <c r="F945">
        <v>90</v>
      </c>
      <c r="G945" t="s">
        <v>4344</v>
      </c>
      <c r="H945" t="s">
        <v>1417</v>
      </c>
      <c r="I945" s="10">
        <v>40433</v>
      </c>
      <c r="J945">
        <v>15</v>
      </c>
      <c r="K945" t="s">
        <v>1700</v>
      </c>
      <c r="L945">
        <f>COUNTBLANK(Portfolio43[[#This Row],[ID]:[Product]])</f>
        <v>0</v>
      </c>
    </row>
    <row r="946" spans="1:12" x14ac:dyDescent="0.3">
      <c r="A946">
        <v>945</v>
      </c>
      <c r="B946" t="s">
        <v>4345</v>
      </c>
      <c r="C946" t="s">
        <v>3359</v>
      </c>
      <c r="D946" t="s">
        <v>1670</v>
      </c>
      <c r="E946" t="s">
        <v>1671</v>
      </c>
      <c r="F946">
        <v>30</v>
      </c>
      <c r="G946" t="s">
        <v>4346</v>
      </c>
      <c r="H946" t="s">
        <v>214</v>
      </c>
      <c r="I946" s="10">
        <v>39710</v>
      </c>
      <c r="J946">
        <v>56</v>
      </c>
      <c r="K946" t="s">
        <v>1721</v>
      </c>
      <c r="L946">
        <f>COUNTBLANK(Portfolio43[[#This Row],[ID]:[Product]])</f>
        <v>0</v>
      </c>
    </row>
    <row r="947" spans="1:12" x14ac:dyDescent="0.3">
      <c r="A947">
        <v>946</v>
      </c>
      <c r="B947" t="s">
        <v>4347</v>
      </c>
      <c r="C947" t="s">
        <v>4348</v>
      </c>
      <c r="D947" t="s">
        <v>1683</v>
      </c>
      <c r="E947" t="s">
        <v>1671</v>
      </c>
      <c r="F947">
        <v>90</v>
      </c>
      <c r="G947" t="s">
        <v>4349</v>
      </c>
      <c r="H947" t="s">
        <v>165</v>
      </c>
      <c r="I947" s="10">
        <v>39778</v>
      </c>
      <c r="J947">
        <v>33</v>
      </c>
      <c r="K947" t="s">
        <v>1700</v>
      </c>
      <c r="L947">
        <f>COUNTBLANK(Portfolio43[[#This Row],[ID]:[Product]])</f>
        <v>0</v>
      </c>
    </row>
    <row r="948" spans="1:12" x14ac:dyDescent="0.3">
      <c r="A948">
        <v>947</v>
      </c>
      <c r="B948" t="s">
        <v>4350</v>
      </c>
      <c r="C948" t="s">
        <v>4351</v>
      </c>
      <c r="D948" t="s">
        <v>1670</v>
      </c>
      <c r="E948" t="s">
        <v>1671</v>
      </c>
      <c r="F948">
        <v>60</v>
      </c>
      <c r="G948" t="s">
        <v>4352</v>
      </c>
      <c r="H948" t="s">
        <v>3361</v>
      </c>
      <c r="I948" s="10">
        <v>39457</v>
      </c>
      <c r="J948">
        <v>32</v>
      </c>
      <c r="K948" t="s">
        <v>1673</v>
      </c>
      <c r="L948">
        <f>COUNTBLANK(Portfolio43[[#This Row],[ID]:[Product]])</f>
        <v>0</v>
      </c>
    </row>
    <row r="949" spans="1:12" x14ac:dyDescent="0.3">
      <c r="A949">
        <v>948</v>
      </c>
      <c r="B949" t="s">
        <v>4353</v>
      </c>
      <c r="C949" t="s">
        <v>4354</v>
      </c>
      <c r="D949" t="s">
        <v>1670</v>
      </c>
      <c r="E949" t="s">
        <v>1829</v>
      </c>
      <c r="F949">
        <v>30</v>
      </c>
      <c r="G949" t="s">
        <v>4355</v>
      </c>
      <c r="H949" t="s">
        <v>413</v>
      </c>
      <c r="I949" s="10">
        <v>39921</v>
      </c>
      <c r="J949">
        <v>24</v>
      </c>
      <c r="K949" t="s">
        <v>1696</v>
      </c>
      <c r="L949">
        <f>COUNTBLANK(Portfolio43[[#This Row],[ID]:[Product]])</f>
        <v>0</v>
      </c>
    </row>
    <row r="950" spans="1:12" x14ac:dyDescent="0.3">
      <c r="A950">
        <v>949</v>
      </c>
      <c r="B950" t="s">
        <v>2237</v>
      </c>
      <c r="C950" t="s">
        <v>4356</v>
      </c>
      <c r="D950" t="s">
        <v>1683</v>
      </c>
      <c r="E950" t="s">
        <v>1671</v>
      </c>
      <c r="F950">
        <v>90</v>
      </c>
      <c r="G950" t="s">
        <v>4357</v>
      </c>
      <c r="H950" t="s">
        <v>3830</v>
      </c>
      <c r="I950" s="10">
        <v>39942</v>
      </c>
      <c r="J950">
        <v>18</v>
      </c>
      <c r="K950" t="s">
        <v>1677</v>
      </c>
      <c r="L950">
        <f>COUNTBLANK(Portfolio43[[#This Row],[ID]:[Product]])</f>
        <v>0</v>
      </c>
    </row>
    <row r="951" spans="1:12" x14ac:dyDescent="0.3">
      <c r="A951">
        <v>950</v>
      </c>
      <c r="B951" t="s">
        <v>1834</v>
      </c>
      <c r="C951" t="s">
        <v>4358</v>
      </c>
      <c r="D951" t="s">
        <v>1683</v>
      </c>
      <c r="E951" t="s">
        <v>1671</v>
      </c>
      <c r="F951">
        <v>60</v>
      </c>
      <c r="G951" t="s">
        <v>4359</v>
      </c>
      <c r="H951" t="s">
        <v>4360</v>
      </c>
      <c r="I951" s="10">
        <v>40164</v>
      </c>
      <c r="J951">
        <v>44</v>
      </c>
      <c r="K951" t="s">
        <v>1673</v>
      </c>
      <c r="L951">
        <f>COUNTBLANK(Portfolio43[[#This Row],[ID]:[Product]])</f>
        <v>0</v>
      </c>
    </row>
    <row r="952" spans="1:12" x14ac:dyDescent="0.3">
      <c r="A952">
        <v>951</v>
      </c>
      <c r="B952" t="s">
        <v>3335</v>
      </c>
      <c r="C952" t="s">
        <v>1873</v>
      </c>
      <c r="D952" t="s">
        <v>1683</v>
      </c>
      <c r="E952" t="s">
        <v>1671</v>
      </c>
      <c r="F952">
        <v>90</v>
      </c>
      <c r="G952" t="s">
        <v>4361</v>
      </c>
      <c r="H952" t="s">
        <v>3551</v>
      </c>
      <c r="I952" s="10">
        <v>40476</v>
      </c>
      <c r="J952">
        <v>20</v>
      </c>
      <c r="K952" t="s">
        <v>1772</v>
      </c>
      <c r="L952">
        <f>COUNTBLANK(Portfolio43[[#This Row],[ID]:[Product]])</f>
        <v>0</v>
      </c>
    </row>
    <row r="953" spans="1:12" x14ac:dyDescent="0.3">
      <c r="A953">
        <v>952</v>
      </c>
      <c r="B953" t="s">
        <v>4362</v>
      </c>
      <c r="C953" t="s">
        <v>4363</v>
      </c>
      <c r="D953" t="s">
        <v>1670</v>
      </c>
      <c r="E953" t="s">
        <v>1671</v>
      </c>
      <c r="F953">
        <v>90</v>
      </c>
      <c r="G953" t="s">
        <v>4364</v>
      </c>
      <c r="H953" t="s">
        <v>1474</v>
      </c>
      <c r="I953" s="10">
        <v>40043</v>
      </c>
      <c r="J953">
        <v>91</v>
      </c>
      <c r="K953" t="s">
        <v>1007</v>
      </c>
      <c r="L953">
        <f>COUNTBLANK(Portfolio43[[#This Row],[ID]:[Product]])</f>
        <v>0</v>
      </c>
    </row>
    <row r="954" spans="1:12" x14ac:dyDescent="0.3">
      <c r="A954">
        <v>953</v>
      </c>
      <c r="B954" t="s">
        <v>4365</v>
      </c>
      <c r="C954" t="s">
        <v>4366</v>
      </c>
      <c r="D954" t="s">
        <v>1670</v>
      </c>
      <c r="E954" t="s">
        <v>1671</v>
      </c>
      <c r="F954">
        <v>90</v>
      </c>
      <c r="G954" t="s">
        <v>4367</v>
      </c>
      <c r="H954" t="s">
        <v>791</v>
      </c>
      <c r="I954" s="10">
        <v>39970</v>
      </c>
      <c r="J954">
        <v>56</v>
      </c>
      <c r="K954" t="s">
        <v>1677</v>
      </c>
      <c r="L954">
        <f>COUNTBLANK(Portfolio43[[#This Row],[ID]:[Product]])</f>
        <v>0</v>
      </c>
    </row>
    <row r="955" spans="1:12" x14ac:dyDescent="0.3">
      <c r="A955">
        <v>954</v>
      </c>
      <c r="B955" t="s">
        <v>4368</v>
      </c>
      <c r="C955" t="s">
        <v>4369</v>
      </c>
      <c r="D955" t="s">
        <v>1946</v>
      </c>
      <c r="E955" t="s">
        <v>1671</v>
      </c>
      <c r="F955">
        <v>90</v>
      </c>
      <c r="G955" t="s">
        <v>4370</v>
      </c>
      <c r="H955" t="s">
        <v>404</v>
      </c>
      <c r="I955" s="10">
        <v>40054</v>
      </c>
      <c r="J955">
        <v>98</v>
      </c>
      <c r="K955" t="s">
        <v>1692</v>
      </c>
      <c r="L955">
        <f>COUNTBLANK(Portfolio43[[#This Row],[ID]:[Product]])</f>
        <v>0</v>
      </c>
    </row>
    <row r="956" spans="1:12" x14ac:dyDescent="0.3">
      <c r="A956">
        <v>955</v>
      </c>
      <c r="B956" t="s">
        <v>4235</v>
      </c>
      <c r="C956" t="s">
        <v>4371</v>
      </c>
      <c r="D956" t="s">
        <v>1670</v>
      </c>
      <c r="E956" t="s">
        <v>1671</v>
      </c>
      <c r="F956">
        <v>60</v>
      </c>
      <c r="G956" t="s">
        <v>4372</v>
      </c>
      <c r="H956" t="s">
        <v>4373</v>
      </c>
      <c r="I956" s="10">
        <v>40008</v>
      </c>
      <c r="J956">
        <v>11</v>
      </c>
      <c r="K956" t="s">
        <v>1721</v>
      </c>
      <c r="L956">
        <f>COUNTBLANK(Portfolio43[[#This Row],[ID]:[Product]])</f>
        <v>0</v>
      </c>
    </row>
    <row r="957" spans="1:12" x14ac:dyDescent="0.3">
      <c r="A957">
        <v>956</v>
      </c>
      <c r="B957" t="s">
        <v>4374</v>
      </c>
      <c r="C957" t="s">
        <v>4375</v>
      </c>
      <c r="D957" t="s">
        <v>1670</v>
      </c>
      <c r="E957" t="s">
        <v>1671</v>
      </c>
      <c r="F957">
        <v>60</v>
      </c>
      <c r="G957" t="s">
        <v>4376</v>
      </c>
      <c r="H957" t="s">
        <v>504</v>
      </c>
      <c r="I957" s="10">
        <v>40476</v>
      </c>
      <c r="J957">
        <v>58</v>
      </c>
      <c r="K957" t="s">
        <v>1007</v>
      </c>
      <c r="L957">
        <f>COUNTBLANK(Portfolio43[[#This Row],[ID]:[Product]])</f>
        <v>0</v>
      </c>
    </row>
    <row r="958" spans="1:12" x14ac:dyDescent="0.3">
      <c r="A958">
        <v>957</v>
      </c>
      <c r="B958" t="s">
        <v>2295</v>
      </c>
      <c r="C958" t="s">
        <v>4377</v>
      </c>
      <c r="D958" t="s">
        <v>1683</v>
      </c>
      <c r="E958" t="s">
        <v>1671</v>
      </c>
      <c r="F958">
        <v>60</v>
      </c>
      <c r="G958" t="s">
        <v>4378</v>
      </c>
      <c r="H958" t="s">
        <v>1476</v>
      </c>
      <c r="I958" s="10">
        <v>40503</v>
      </c>
      <c r="J958">
        <v>26</v>
      </c>
      <c r="K958" t="s">
        <v>1696</v>
      </c>
      <c r="L958">
        <f>COUNTBLANK(Portfolio43[[#This Row],[ID]:[Product]])</f>
        <v>0</v>
      </c>
    </row>
    <row r="959" spans="1:12" x14ac:dyDescent="0.3">
      <c r="A959">
        <v>958</v>
      </c>
      <c r="B959" t="s">
        <v>4379</v>
      </c>
      <c r="C959" t="s">
        <v>3327</v>
      </c>
      <c r="D959" t="s">
        <v>1670</v>
      </c>
      <c r="E959" t="s">
        <v>1671</v>
      </c>
      <c r="F959">
        <v>60</v>
      </c>
      <c r="G959" t="s">
        <v>4380</v>
      </c>
      <c r="H959" t="s">
        <v>3830</v>
      </c>
      <c r="I959" s="10">
        <v>40467</v>
      </c>
      <c r="J959">
        <v>68</v>
      </c>
      <c r="K959" t="s">
        <v>1707</v>
      </c>
      <c r="L959">
        <f>COUNTBLANK(Portfolio43[[#This Row],[ID]:[Product]])</f>
        <v>0</v>
      </c>
    </row>
    <row r="960" spans="1:12" x14ac:dyDescent="0.3">
      <c r="A960">
        <v>959</v>
      </c>
      <c r="B960" t="s">
        <v>4381</v>
      </c>
      <c r="C960" t="s">
        <v>4382</v>
      </c>
      <c r="D960" t="s">
        <v>1683</v>
      </c>
      <c r="E960" t="s">
        <v>1671</v>
      </c>
      <c r="F960">
        <v>30</v>
      </c>
      <c r="G960" t="s">
        <v>4383</v>
      </c>
      <c r="H960" t="s">
        <v>1645</v>
      </c>
      <c r="I960" s="10">
        <v>40036</v>
      </c>
      <c r="J960">
        <v>11</v>
      </c>
      <c r="K960" t="s">
        <v>1673</v>
      </c>
      <c r="L960">
        <f>COUNTBLANK(Portfolio43[[#This Row],[ID]:[Product]])</f>
        <v>0</v>
      </c>
    </row>
    <row r="961" spans="1:12" x14ac:dyDescent="0.3">
      <c r="A961">
        <v>960</v>
      </c>
      <c r="B961" t="s">
        <v>4384</v>
      </c>
      <c r="C961" t="s">
        <v>3276</v>
      </c>
      <c r="D961" t="s">
        <v>1683</v>
      </c>
      <c r="E961" t="s">
        <v>1671</v>
      </c>
      <c r="F961">
        <v>60</v>
      </c>
      <c r="G961" t="s">
        <v>4385</v>
      </c>
      <c r="H961" t="s">
        <v>580</v>
      </c>
      <c r="I961" s="10">
        <v>39613</v>
      </c>
      <c r="J961">
        <v>12</v>
      </c>
      <c r="K961" t="s">
        <v>851</v>
      </c>
      <c r="L961">
        <f>COUNTBLANK(Portfolio43[[#This Row],[ID]:[Product]])</f>
        <v>0</v>
      </c>
    </row>
    <row r="962" spans="1:12" x14ac:dyDescent="0.3">
      <c r="A962">
        <v>961</v>
      </c>
      <c r="B962" t="s">
        <v>4386</v>
      </c>
      <c r="C962" t="s">
        <v>2727</v>
      </c>
      <c r="D962" t="s">
        <v>1670</v>
      </c>
      <c r="E962" t="s">
        <v>1671</v>
      </c>
      <c r="F962">
        <v>30</v>
      </c>
      <c r="G962" t="s">
        <v>4387</v>
      </c>
      <c r="H962" t="s">
        <v>1235</v>
      </c>
      <c r="I962" s="10">
        <v>39732</v>
      </c>
      <c r="J962">
        <v>74</v>
      </c>
      <c r="K962" t="s">
        <v>1700</v>
      </c>
      <c r="L962">
        <f>COUNTBLANK(Portfolio43[[#This Row],[ID]:[Product]])</f>
        <v>0</v>
      </c>
    </row>
    <row r="963" spans="1:12" x14ac:dyDescent="0.3">
      <c r="A963">
        <v>962</v>
      </c>
      <c r="B963" t="s">
        <v>1841</v>
      </c>
      <c r="C963" t="s">
        <v>4388</v>
      </c>
      <c r="D963" t="s">
        <v>1670</v>
      </c>
      <c r="E963" t="s">
        <v>1671</v>
      </c>
      <c r="F963">
        <v>90</v>
      </c>
      <c r="G963" t="s">
        <v>4389</v>
      </c>
      <c r="H963" t="s">
        <v>1333</v>
      </c>
      <c r="I963" s="10">
        <v>39769</v>
      </c>
      <c r="J963">
        <v>49</v>
      </c>
      <c r="K963" t="s">
        <v>1696</v>
      </c>
      <c r="L963">
        <f>COUNTBLANK(Portfolio43[[#This Row],[ID]:[Product]])</f>
        <v>0</v>
      </c>
    </row>
    <row r="964" spans="1:12" x14ac:dyDescent="0.3">
      <c r="A964">
        <v>963</v>
      </c>
      <c r="B964" t="s">
        <v>4390</v>
      </c>
      <c r="C964" t="s">
        <v>2182</v>
      </c>
      <c r="D964" t="s">
        <v>1683</v>
      </c>
      <c r="E964" t="s">
        <v>1671</v>
      </c>
      <c r="F964">
        <v>30</v>
      </c>
      <c r="G964" t="s">
        <v>4391</v>
      </c>
      <c r="H964" t="s">
        <v>450</v>
      </c>
      <c r="I964" s="10">
        <v>39754</v>
      </c>
      <c r="J964">
        <v>90</v>
      </c>
      <c r="K964" t="s">
        <v>1673</v>
      </c>
      <c r="L964">
        <f>COUNTBLANK(Portfolio43[[#This Row],[ID]:[Product]])</f>
        <v>0</v>
      </c>
    </row>
    <row r="965" spans="1:12" x14ac:dyDescent="0.3">
      <c r="A965">
        <v>964</v>
      </c>
      <c r="B965" t="s">
        <v>2678</v>
      </c>
      <c r="C965" t="s">
        <v>4392</v>
      </c>
      <c r="D965" t="s">
        <v>1683</v>
      </c>
      <c r="E965" t="s">
        <v>1671</v>
      </c>
      <c r="F965">
        <v>90</v>
      </c>
      <c r="G965" t="s">
        <v>4393</v>
      </c>
      <c r="H965" t="s">
        <v>237</v>
      </c>
      <c r="I965" s="10">
        <v>39491</v>
      </c>
      <c r="J965">
        <v>45</v>
      </c>
      <c r="K965" t="s">
        <v>1772</v>
      </c>
      <c r="L965">
        <f>COUNTBLANK(Portfolio43[[#This Row],[ID]:[Product]])</f>
        <v>0</v>
      </c>
    </row>
    <row r="966" spans="1:12" x14ac:dyDescent="0.3">
      <c r="A966">
        <v>965</v>
      </c>
      <c r="B966" t="s">
        <v>4394</v>
      </c>
      <c r="C966" t="s">
        <v>2046</v>
      </c>
      <c r="D966" t="s">
        <v>1683</v>
      </c>
      <c r="E966" t="s">
        <v>1671</v>
      </c>
      <c r="F966">
        <v>60</v>
      </c>
      <c r="G966" t="s">
        <v>4395</v>
      </c>
      <c r="H966" t="s">
        <v>4396</v>
      </c>
      <c r="I966" s="10">
        <v>40452</v>
      </c>
      <c r="J966">
        <v>83</v>
      </c>
      <c r="K966" t="s">
        <v>1696</v>
      </c>
      <c r="L966">
        <f>COUNTBLANK(Portfolio43[[#This Row],[ID]:[Product]])</f>
        <v>0</v>
      </c>
    </row>
    <row r="967" spans="1:12" x14ac:dyDescent="0.3">
      <c r="A967">
        <v>966</v>
      </c>
      <c r="B967" t="s">
        <v>4397</v>
      </c>
      <c r="C967" t="s">
        <v>3477</v>
      </c>
      <c r="D967" t="s">
        <v>1683</v>
      </c>
      <c r="E967" t="s">
        <v>1671</v>
      </c>
      <c r="F967">
        <v>60</v>
      </c>
      <c r="G967" t="s">
        <v>4398</v>
      </c>
      <c r="H967" t="s">
        <v>684</v>
      </c>
      <c r="I967" s="10">
        <v>39702</v>
      </c>
      <c r="J967">
        <v>15</v>
      </c>
      <c r="K967" t="s">
        <v>1677</v>
      </c>
      <c r="L967">
        <f>COUNTBLANK(Portfolio43[[#This Row],[ID]:[Product]])</f>
        <v>0</v>
      </c>
    </row>
    <row r="968" spans="1:12" x14ac:dyDescent="0.3">
      <c r="A968">
        <v>967</v>
      </c>
      <c r="B968" t="s">
        <v>4399</v>
      </c>
      <c r="C968" t="s">
        <v>3253</v>
      </c>
      <c r="D968" t="s">
        <v>1670</v>
      </c>
      <c r="E968" t="s">
        <v>1671</v>
      </c>
      <c r="F968">
        <v>30</v>
      </c>
      <c r="G968" t="s">
        <v>4400</v>
      </c>
      <c r="H968" t="s">
        <v>635</v>
      </c>
      <c r="I968" s="10">
        <v>40494</v>
      </c>
      <c r="J968">
        <v>36</v>
      </c>
      <c r="K968" t="s">
        <v>1721</v>
      </c>
      <c r="L968">
        <f>COUNTBLANK(Portfolio43[[#This Row],[ID]:[Product]])</f>
        <v>0</v>
      </c>
    </row>
    <row r="969" spans="1:12" x14ac:dyDescent="0.3">
      <c r="A969">
        <v>968</v>
      </c>
      <c r="B969" t="s">
        <v>4401</v>
      </c>
      <c r="C969" t="s">
        <v>4402</v>
      </c>
      <c r="D969" t="s">
        <v>1670</v>
      </c>
      <c r="E969" t="s">
        <v>1671</v>
      </c>
      <c r="F969">
        <v>90</v>
      </c>
      <c r="G969" t="s">
        <v>4403</v>
      </c>
      <c r="H969" t="s">
        <v>2535</v>
      </c>
      <c r="I969" s="10">
        <v>39772</v>
      </c>
      <c r="J969">
        <v>100</v>
      </c>
      <c r="K969" t="s">
        <v>1677</v>
      </c>
      <c r="L969">
        <f>COUNTBLANK(Portfolio43[[#This Row],[ID]:[Product]])</f>
        <v>0</v>
      </c>
    </row>
    <row r="970" spans="1:12" x14ac:dyDescent="0.3">
      <c r="A970">
        <v>969</v>
      </c>
      <c r="B970" t="s">
        <v>4404</v>
      </c>
      <c r="C970" t="s">
        <v>4405</v>
      </c>
      <c r="D970" t="s">
        <v>1670</v>
      </c>
      <c r="E970" t="s">
        <v>1671</v>
      </c>
      <c r="F970">
        <v>30</v>
      </c>
      <c r="G970" t="s">
        <v>4406</v>
      </c>
      <c r="H970" t="s">
        <v>697</v>
      </c>
      <c r="I970" s="10">
        <v>39658</v>
      </c>
      <c r="J970">
        <v>28</v>
      </c>
      <c r="K970" t="s">
        <v>1772</v>
      </c>
      <c r="L970">
        <f>COUNTBLANK(Portfolio43[[#This Row],[ID]:[Product]])</f>
        <v>0</v>
      </c>
    </row>
    <row r="971" spans="1:12" x14ac:dyDescent="0.3">
      <c r="A971">
        <v>970</v>
      </c>
      <c r="B971" t="s">
        <v>2093</v>
      </c>
      <c r="C971" t="s">
        <v>4407</v>
      </c>
      <c r="D971" t="s">
        <v>1683</v>
      </c>
      <c r="E971" t="s">
        <v>1671</v>
      </c>
      <c r="F971">
        <v>90</v>
      </c>
      <c r="G971" t="s">
        <v>4408</v>
      </c>
      <c r="H971" t="s">
        <v>300</v>
      </c>
      <c r="I971" s="10">
        <v>40446</v>
      </c>
      <c r="J971">
        <v>67</v>
      </c>
      <c r="K971" t="s">
        <v>1007</v>
      </c>
      <c r="L971">
        <f>COUNTBLANK(Portfolio43[[#This Row],[ID]:[Product]])</f>
        <v>0</v>
      </c>
    </row>
    <row r="972" spans="1:12" x14ac:dyDescent="0.3">
      <c r="A972">
        <v>971</v>
      </c>
      <c r="B972" t="s">
        <v>4409</v>
      </c>
      <c r="C972" t="s">
        <v>2919</v>
      </c>
      <c r="D972" t="s">
        <v>1683</v>
      </c>
      <c r="E972" t="s">
        <v>1671</v>
      </c>
      <c r="F972">
        <v>60</v>
      </c>
      <c r="G972" t="s">
        <v>4410</v>
      </c>
      <c r="H972" t="s">
        <v>420</v>
      </c>
      <c r="I972" s="10">
        <v>39703</v>
      </c>
      <c r="J972">
        <v>96</v>
      </c>
      <c r="K972" t="s">
        <v>1707</v>
      </c>
      <c r="L972">
        <f>COUNTBLANK(Portfolio43[[#This Row],[ID]:[Product]])</f>
        <v>0</v>
      </c>
    </row>
    <row r="973" spans="1:12" x14ac:dyDescent="0.3">
      <c r="A973">
        <v>972</v>
      </c>
      <c r="B973" t="s">
        <v>3400</v>
      </c>
      <c r="C973" t="s">
        <v>3256</v>
      </c>
      <c r="D973" t="s">
        <v>1670</v>
      </c>
      <c r="E973" t="s">
        <v>1671</v>
      </c>
      <c r="F973">
        <v>90</v>
      </c>
      <c r="G973" t="s">
        <v>4411</v>
      </c>
      <c r="H973" t="s">
        <v>103</v>
      </c>
      <c r="I973" s="10">
        <v>40472</v>
      </c>
      <c r="J973">
        <v>25</v>
      </c>
      <c r="K973" t="s">
        <v>1007</v>
      </c>
      <c r="L973">
        <f>COUNTBLANK(Portfolio43[[#This Row],[ID]:[Product]])</f>
        <v>0</v>
      </c>
    </row>
    <row r="974" spans="1:12" x14ac:dyDescent="0.3">
      <c r="A974">
        <v>973</v>
      </c>
      <c r="B974" t="s">
        <v>4412</v>
      </c>
      <c r="C974" t="s">
        <v>3545</v>
      </c>
      <c r="D974" t="s">
        <v>1670</v>
      </c>
      <c r="E974" t="s">
        <v>1671</v>
      </c>
      <c r="F974">
        <v>60</v>
      </c>
      <c r="G974" t="s">
        <v>4413</v>
      </c>
      <c r="H974" t="s">
        <v>560</v>
      </c>
      <c r="I974" s="10">
        <v>40042</v>
      </c>
      <c r="J974">
        <v>21</v>
      </c>
      <c r="K974" t="s">
        <v>1677</v>
      </c>
      <c r="L974">
        <f>COUNTBLANK(Portfolio43[[#This Row],[ID]:[Product]])</f>
        <v>0</v>
      </c>
    </row>
    <row r="975" spans="1:12" x14ac:dyDescent="0.3">
      <c r="A975">
        <v>974</v>
      </c>
      <c r="B975" t="s">
        <v>4414</v>
      </c>
      <c r="C975" t="s">
        <v>1774</v>
      </c>
      <c r="D975" t="s">
        <v>1683</v>
      </c>
      <c r="E975" t="s">
        <v>1671</v>
      </c>
      <c r="F975">
        <v>30</v>
      </c>
      <c r="G975" t="s">
        <v>4415</v>
      </c>
      <c r="H975" t="s">
        <v>484</v>
      </c>
      <c r="I975" s="10">
        <v>40076</v>
      </c>
      <c r="J975">
        <v>82</v>
      </c>
      <c r="K975" t="s">
        <v>1696</v>
      </c>
      <c r="L975">
        <f>COUNTBLANK(Portfolio43[[#This Row],[ID]:[Product]])</f>
        <v>0</v>
      </c>
    </row>
    <row r="976" spans="1:12" x14ac:dyDescent="0.3">
      <c r="A976">
        <v>975</v>
      </c>
      <c r="B976" t="s">
        <v>4416</v>
      </c>
      <c r="C976" t="s">
        <v>4417</v>
      </c>
      <c r="D976" t="s">
        <v>1683</v>
      </c>
      <c r="E976" t="s">
        <v>1671</v>
      </c>
      <c r="F976">
        <v>60</v>
      </c>
      <c r="G976" t="s">
        <v>4418</v>
      </c>
      <c r="H976" t="s">
        <v>577</v>
      </c>
      <c r="I976" s="10">
        <v>40254</v>
      </c>
      <c r="J976">
        <v>34</v>
      </c>
      <c r="K976" t="s">
        <v>1772</v>
      </c>
      <c r="L976">
        <f>COUNTBLANK(Portfolio43[[#This Row],[ID]:[Product]])</f>
        <v>0</v>
      </c>
    </row>
    <row r="977" spans="1:12" x14ac:dyDescent="0.3">
      <c r="A977">
        <v>976</v>
      </c>
      <c r="B977" t="s">
        <v>4419</v>
      </c>
      <c r="C977" t="s">
        <v>1815</v>
      </c>
      <c r="D977" t="s">
        <v>1670</v>
      </c>
      <c r="E977" t="s">
        <v>1671</v>
      </c>
      <c r="F977">
        <v>60</v>
      </c>
      <c r="G977" t="s">
        <v>4420</v>
      </c>
      <c r="H977" t="s">
        <v>1645</v>
      </c>
      <c r="I977" s="10">
        <v>40327</v>
      </c>
      <c r="J977">
        <v>14</v>
      </c>
      <c r="K977" t="s">
        <v>851</v>
      </c>
      <c r="L977">
        <f>COUNTBLANK(Portfolio43[[#This Row],[ID]:[Product]])</f>
        <v>0</v>
      </c>
    </row>
    <row r="978" spans="1:12" x14ac:dyDescent="0.3">
      <c r="A978">
        <v>977</v>
      </c>
      <c r="B978" t="s">
        <v>2972</v>
      </c>
      <c r="C978" t="s">
        <v>4421</v>
      </c>
      <c r="D978" t="s">
        <v>1670</v>
      </c>
      <c r="E978" t="s">
        <v>1671</v>
      </c>
      <c r="F978">
        <v>90</v>
      </c>
      <c r="G978" t="s">
        <v>4422</v>
      </c>
      <c r="H978" t="s">
        <v>535</v>
      </c>
      <c r="I978" s="10">
        <v>39590</v>
      </c>
      <c r="J978">
        <v>62</v>
      </c>
      <c r="K978" t="s">
        <v>851</v>
      </c>
      <c r="L978">
        <f>COUNTBLANK(Portfolio43[[#This Row],[ID]:[Product]])</f>
        <v>0</v>
      </c>
    </row>
    <row r="979" spans="1:12" x14ac:dyDescent="0.3">
      <c r="A979">
        <v>978</v>
      </c>
      <c r="B979" t="s">
        <v>1995</v>
      </c>
      <c r="C979" t="s">
        <v>4423</v>
      </c>
      <c r="D979" t="s">
        <v>1670</v>
      </c>
      <c r="E979" t="s">
        <v>1671</v>
      </c>
      <c r="F979">
        <v>60</v>
      </c>
      <c r="G979" t="s">
        <v>4424</v>
      </c>
      <c r="H979" t="s">
        <v>4425</v>
      </c>
      <c r="I979" s="10">
        <v>39492</v>
      </c>
      <c r="J979">
        <v>63</v>
      </c>
      <c r="K979" t="s">
        <v>1007</v>
      </c>
      <c r="L979">
        <f>COUNTBLANK(Portfolio43[[#This Row],[ID]:[Product]])</f>
        <v>0</v>
      </c>
    </row>
    <row r="980" spans="1:12" x14ac:dyDescent="0.3">
      <c r="A980">
        <v>979</v>
      </c>
      <c r="B980" t="s">
        <v>4426</v>
      </c>
      <c r="C980" t="s">
        <v>4427</v>
      </c>
      <c r="D980" t="s">
        <v>1670</v>
      </c>
      <c r="E980" t="s">
        <v>1671</v>
      </c>
      <c r="F980">
        <v>30</v>
      </c>
      <c r="G980" t="s">
        <v>4428</v>
      </c>
      <c r="H980" t="s">
        <v>328</v>
      </c>
      <c r="I980" s="10">
        <v>40038</v>
      </c>
      <c r="J980">
        <v>77</v>
      </c>
      <c r="K980" t="s">
        <v>1696</v>
      </c>
      <c r="L980">
        <f>COUNTBLANK(Portfolio43[[#This Row],[ID]:[Product]])</f>
        <v>0</v>
      </c>
    </row>
    <row r="981" spans="1:12" x14ac:dyDescent="0.3">
      <c r="A981">
        <v>980</v>
      </c>
      <c r="B981" t="s">
        <v>4429</v>
      </c>
      <c r="C981" t="s">
        <v>4430</v>
      </c>
      <c r="D981" t="s">
        <v>1683</v>
      </c>
      <c r="E981" t="s">
        <v>1671</v>
      </c>
      <c r="F981">
        <v>30</v>
      </c>
      <c r="G981" t="s">
        <v>4431</v>
      </c>
      <c r="H981" t="s">
        <v>219</v>
      </c>
      <c r="I981" s="10">
        <v>39526</v>
      </c>
      <c r="J981">
        <v>64</v>
      </c>
      <c r="K981" t="s">
        <v>851</v>
      </c>
      <c r="L981">
        <f>COUNTBLANK(Portfolio43[[#This Row],[ID]:[Product]])</f>
        <v>0</v>
      </c>
    </row>
    <row r="982" spans="1:12" x14ac:dyDescent="0.3">
      <c r="A982">
        <v>981</v>
      </c>
      <c r="B982" t="s">
        <v>4432</v>
      </c>
      <c r="C982" t="s">
        <v>4433</v>
      </c>
      <c r="D982" t="s">
        <v>1670</v>
      </c>
      <c r="E982" t="s">
        <v>1671</v>
      </c>
      <c r="F982">
        <v>60</v>
      </c>
      <c r="G982" t="s">
        <v>4434</v>
      </c>
      <c r="H982" t="s">
        <v>799</v>
      </c>
      <c r="I982" s="10">
        <v>39798</v>
      </c>
      <c r="J982">
        <v>92</v>
      </c>
      <c r="K982" t="s">
        <v>851</v>
      </c>
      <c r="L982">
        <f>COUNTBLANK(Portfolio43[[#This Row],[ID]:[Product]])</f>
        <v>0</v>
      </c>
    </row>
    <row r="983" spans="1:12" x14ac:dyDescent="0.3">
      <c r="A983">
        <v>982</v>
      </c>
      <c r="B983" t="s">
        <v>4435</v>
      </c>
      <c r="C983" t="s">
        <v>4436</v>
      </c>
      <c r="D983" t="s">
        <v>1670</v>
      </c>
      <c r="E983" t="s">
        <v>1671</v>
      </c>
      <c r="F983">
        <v>90</v>
      </c>
      <c r="G983" t="s">
        <v>4437</v>
      </c>
      <c r="H983" t="s">
        <v>2612</v>
      </c>
      <c r="I983" s="10">
        <v>39682</v>
      </c>
      <c r="J983">
        <v>89</v>
      </c>
      <c r="K983" t="s">
        <v>851</v>
      </c>
      <c r="L983">
        <f>COUNTBLANK(Portfolio43[[#This Row],[ID]:[Product]])</f>
        <v>0</v>
      </c>
    </row>
    <row r="984" spans="1:12" x14ac:dyDescent="0.3">
      <c r="A984">
        <v>983</v>
      </c>
      <c r="B984" t="s">
        <v>4438</v>
      </c>
      <c r="C984" t="s">
        <v>4439</v>
      </c>
      <c r="D984" t="s">
        <v>1670</v>
      </c>
      <c r="E984" t="s">
        <v>1671</v>
      </c>
      <c r="F984">
        <v>60</v>
      </c>
      <c r="G984" t="s">
        <v>4440</v>
      </c>
      <c r="H984" t="s">
        <v>751</v>
      </c>
      <c r="I984" s="10">
        <v>40183</v>
      </c>
      <c r="J984">
        <v>67</v>
      </c>
      <c r="K984" t="s">
        <v>1700</v>
      </c>
      <c r="L984">
        <f>COUNTBLANK(Portfolio43[[#This Row],[ID]:[Product]])</f>
        <v>0</v>
      </c>
    </row>
    <row r="985" spans="1:12" x14ac:dyDescent="0.3">
      <c r="A985">
        <v>984</v>
      </c>
      <c r="B985" t="s">
        <v>4441</v>
      </c>
      <c r="C985" t="s">
        <v>1712</v>
      </c>
      <c r="D985" t="s">
        <v>1683</v>
      </c>
      <c r="E985" t="s">
        <v>1671</v>
      </c>
      <c r="F985">
        <v>30</v>
      </c>
      <c r="G985" t="s">
        <v>4442</v>
      </c>
      <c r="H985" t="s">
        <v>273</v>
      </c>
      <c r="I985" s="10">
        <v>40264</v>
      </c>
      <c r="J985">
        <v>27</v>
      </c>
      <c r="K985" t="s">
        <v>1707</v>
      </c>
      <c r="L985">
        <f>COUNTBLANK(Portfolio43[[#This Row],[ID]:[Product]])</f>
        <v>0</v>
      </c>
    </row>
    <row r="986" spans="1:12" x14ac:dyDescent="0.3">
      <c r="A986">
        <v>985</v>
      </c>
      <c r="B986" t="s">
        <v>4443</v>
      </c>
      <c r="C986" t="s">
        <v>4444</v>
      </c>
      <c r="D986" t="s">
        <v>1683</v>
      </c>
      <c r="E986" t="s">
        <v>1671</v>
      </c>
      <c r="F986">
        <v>30</v>
      </c>
      <c r="G986" t="s">
        <v>4445</v>
      </c>
      <c r="H986" t="s">
        <v>187</v>
      </c>
      <c r="I986" s="10">
        <v>39644</v>
      </c>
      <c r="J986">
        <v>43</v>
      </c>
      <c r="K986" t="s">
        <v>1673</v>
      </c>
      <c r="L986">
        <f>COUNTBLANK(Portfolio43[[#This Row],[ID]:[Product]])</f>
        <v>0</v>
      </c>
    </row>
    <row r="987" spans="1:12" x14ac:dyDescent="0.3">
      <c r="A987">
        <v>986</v>
      </c>
      <c r="B987" t="s">
        <v>3882</v>
      </c>
      <c r="C987" t="s">
        <v>4446</v>
      </c>
      <c r="D987" t="s">
        <v>1683</v>
      </c>
      <c r="E987" t="s">
        <v>1671</v>
      </c>
      <c r="F987">
        <v>30</v>
      </c>
      <c r="G987" t="s">
        <v>4447</v>
      </c>
      <c r="H987" t="s">
        <v>4448</v>
      </c>
      <c r="I987" s="10">
        <v>40073</v>
      </c>
      <c r="J987">
        <v>70</v>
      </c>
      <c r="K987" t="s">
        <v>1772</v>
      </c>
      <c r="L987">
        <f>COUNTBLANK(Portfolio43[[#This Row],[ID]:[Product]])</f>
        <v>0</v>
      </c>
    </row>
    <row r="988" spans="1:12" x14ac:dyDescent="0.3">
      <c r="A988">
        <v>987</v>
      </c>
      <c r="B988" t="s">
        <v>4449</v>
      </c>
      <c r="C988" t="s">
        <v>1822</v>
      </c>
      <c r="D988" t="s">
        <v>1670</v>
      </c>
      <c r="E988" t="s">
        <v>1671</v>
      </c>
      <c r="F988">
        <v>90</v>
      </c>
      <c r="G988" t="s">
        <v>4450</v>
      </c>
      <c r="H988" t="s">
        <v>441</v>
      </c>
      <c r="I988" s="10">
        <v>40121</v>
      </c>
      <c r="J988">
        <v>9</v>
      </c>
      <c r="K988" t="s">
        <v>1007</v>
      </c>
      <c r="L988">
        <f>COUNTBLANK(Portfolio43[[#This Row],[ID]:[Product]])</f>
        <v>0</v>
      </c>
    </row>
    <row r="989" spans="1:12" x14ac:dyDescent="0.3">
      <c r="A989">
        <v>988</v>
      </c>
      <c r="B989" t="s">
        <v>4451</v>
      </c>
      <c r="C989" t="s">
        <v>4452</v>
      </c>
      <c r="D989" t="s">
        <v>1670</v>
      </c>
      <c r="E989" t="s">
        <v>1671</v>
      </c>
      <c r="F989">
        <v>90</v>
      </c>
      <c r="G989" t="s">
        <v>4453</v>
      </c>
      <c r="H989" t="s">
        <v>254</v>
      </c>
      <c r="I989" s="10">
        <v>39612</v>
      </c>
      <c r="J989">
        <v>52</v>
      </c>
      <c r="K989" t="s">
        <v>1700</v>
      </c>
      <c r="L989">
        <f>COUNTBLANK(Portfolio43[[#This Row],[ID]:[Product]])</f>
        <v>0</v>
      </c>
    </row>
    <row r="990" spans="1:12" x14ac:dyDescent="0.3">
      <c r="A990">
        <v>989</v>
      </c>
      <c r="B990" t="s">
        <v>4454</v>
      </c>
      <c r="C990" t="s">
        <v>4455</v>
      </c>
      <c r="D990" t="s">
        <v>1683</v>
      </c>
      <c r="E990" t="s">
        <v>1671</v>
      </c>
      <c r="F990">
        <v>60</v>
      </c>
      <c r="G990" t="s">
        <v>4456</v>
      </c>
      <c r="H990" t="s">
        <v>4457</v>
      </c>
      <c r="I990" s="10">
        <v>40521</v>
      </c>
      <c r="J990">
        <v>82</v>
      </c>
      <c r="K990" t="s">
        <v>1673</v>
      </c>
      <c r="L990">
        <f>COUNTBLANK(Portfolio43[[#This Row],[ID]:[Product]])</f>
        <v>0</v>
      </c>
    </row>
    <row r="991" spans="1:12" x14ac:dyDescent="0.3">
      <c r="A991">
        <v>990</v>
      </c>
      <c r="B991" t="s">
        <v>4458</v>
      </c>
      <c r="C991" t="s">
        <v>2148</v>
      </c>
      <c r="D991" t="s">
        <v>1683</v>
      </c>
      <c r="E991" t="s">
        <v>1671</v>
      </c>
      <c r="F991">
        <v>60</v>
      </c>
      <c r="G991" t="s">
        <v>4459</v>
      </c>
      <c r="H991" t="s">
        <v>216</v>
      </c>
      <c r="I991" s="10">
        <v>40178</v>
      </c>
      <c r="J991">
        <v>85</v>
      </c>
      <c r="K991" t="s">
        <v>1700</v>
      </c>
      <c r="L991">
        <f>COUNTBLANK(Portfolio43[[#This Row],[ID]:[Product]])</f>
        <v>0</v>
      </c>
    </row>
    <row r="992" spans="1:12" x14ac:dyDescent="0.3">
      <c r="A992">
        <v>991</v>
      </c>
      <c r="B992" t="s">
        <v>4460</v>
      </c>
      <c r="C992" t="s">
        <v>4461</v>
      </c>
      <c r="D992" t="s">
        <v>1683</v>
      </c>
      <c r="E992" t="s">
        <v>1671</v>
      </c>
      <c r="F992">
        <v>90</v>
      </c>
      <c r="G992" t="s">
        <v>4462</v>
      </c>
      <c r="H992" t="s">
        <v>227</v>
      </c>
      <c r="I992" s="10">
        <v>40329</v>
      </c>
      <c r="J992">
        <v>22</v>
      </c>
      <c r="K992" t="s">
        <v>1007</v>
      </c>
      <c r="L992">
        <f>COUNTBLANK(Portfolio43[[#This Row],[ID]:[Product]])</f>
        <v>0</v>
      </c>
    </row>
    <row r="993" spans="1:12" x14ac:dyDescent="0.3">
      <c r="A993">
        <v>992</v>
      </c>
      <c r="B993" t="s">
        <v>4463</v>
      </c>
      <c r="C993" t="s">
        <v>4464</v>
      </c>
      <c r="D993" t="s">
        <v>1670</v>
      </c>
      <c r="E993" t="s">
        <v>1671</v>
      </c>
      <c r="F993">
        <v>30</v>
      </c>
      <c r="G993" t="s">
        <v>4465</v>
      </c>
      <c r="H993" t="s">
        <v>531</v>
      </c>
      <c r="I993" s="10">
        <v>39937</v>
      </c>
      <c r="J993">
        <v>42</v>
      </c>
      <c r="K993" t="s">
        <v>1772</v>
      </c>
      <c r="L993">
        <f>COUNTBLANK(Portfolio43[[#This Row],[ID]:[Product]])</f>
        <v>0</v>
      </c>
    </row>
    <row r="994" spans="1:12" x14ac:dyDescent="0.3">
      <c r="A994">
        <v>993</v>
      </c>
      <c r="B994" t="s">
        <v>4466</v>
      </c>
      <c r="C994" t="s">
        <v>4467</v>
      </c>
      <c r="D994" t="s">
        <v>1683</v>
      </c>
      <c r="E994" t="s">
        <v>1671</v>
      </c>
      <c r="F994">
        <v>60</v>
      </c>
      <c r="G994" t="s">
        <v>4468</v>
      </c>
      <c r="H994" t="s">
        <v>4469</v>
      </c>
      <c r="I994" s="10">
        <v>40209</v>
      </c>
      <c r="J994">
        <v>66</v>
      </c>
      <c r="K994" t="s">
        <v>1673</v>
      </c>
      <c r="L994">
        <f>COUNTBLANK(Portfolio43[[#This Row],[ID]:[Product]])</f>
        <v>0</v>
      </c>
    </row>
    <row r="995" spans="1:12" x14ac:dyDescent="0.3">
      <c r="A995">
        <v>994</v>
      </c>
      <c r="B995" t="s">
        <v>4470</v>
      </c>
      <c r="C995" t="s">
        <v>4471</v>
      </c>
      <c r="D995" t="s">
        <v>1683</v>
      </c>
      <c r="E995" t="s">
        <v>1671</v>
      </c>
      <c r="F995">
        <v>60</v>
      </c>
      <c r="G995" t="s">
        <v>4472</v>
      </c>
      <c r="H995" t="s">
        <v>221</v>
      </c>
      <c r="I995" s="10">
        <v>40145</v>
      </c>
      <c r="J995">
        <v>47</v>
      </c>
      <c r="K995" t="s">
        <v>1696</v>
      </c>
      <c r="L995">
        <f>COUNTBLANK(Portfolio43[[#This Row],[ID]:[Product]])</f>
        <v>0</v>
      </c>
    </row>
    <row r="996" spans="1:12" x14ac:dyDescent="0.3">
      <c r="A996">
        <v>995</v>
      </c>
      <c r="B996" t="s">
        <v>3062</v>
      </c>
      <c r="C996" t="s">
        <v>1788</v>
      </c>
      <c r="D996" t="s">
        <v>1670</v>
      </c>
      <c r="E996" t="s">
        <v>1671</v>
      </c>
      <c r="F996">
        <v>30</v>
      </c>
      <c r="G996" t="s">
        <v>4473</v>
      </c>
      <c r="H996" t="s">
        <v>3859</v>
      </c>
      <c r="I996" s="10">
        <v>39588</v>
      </c>
      <c r="J996">
        <v>90</v>
      </c>
      <c r="K996" t="s">
        <v>1700</v>
      </c>
      <c r="L996">
        <f>COUNTBLANK(Portfolio43[[#This Row],[ID]:[Product]])</f>
        <v>0</v>
      </c>
    </row>
    <row r="997" spans="1:12" x14ac:dyDescent="0.3">
      <c r="A997">
        <v>996</v>
      </c>
      <c r="B997" t="s">
        <v>4474</v>
      </c>
      <c r="C997" t="s">
        <v>4430</v>
      </c>
      <c r="D997" t="s">
        <v>1670</v>
      </c>
      <c r="E997" t="s">
        <v>1671</v>
      </c>
      <c r="F997">
        <v>60</v>
      </c>
      <c r="G997" t="s">
        <v>4475</v>
      </c>
      <c r="H997" t="s">
        <v>52</v>
      </c>
      <c r="I997" s="10">
        <v>39579</v>
      </c>
      <c r="J997">
        <v>4</v>
      </c>
      <c r="K997" t="s">
        <v>1677</v>
      </c>
      <c r="L997">
        <f>COUNTBLANK(Portfolio43[[#This Row],[ID]:[Product]])</f>
        <v>0</v>
      </c>
    </row>
    <row r="998" spans="1:12" x14ac:dyDescent="0.3">
      <c r="A998">
        <v>997</v>
      </c>
      <c r="B998" t="s">
        <v>4476</v>
      </c>
      <c r="C998" t="s">
        <v>4477</v>
      </c>
      <c r="D998" t="s">
        <v>1670</v>
      </c>
      <c r="E998" t="s">
        <v>1671</v>
      </c>
      <c r="F998">
        <v>60</v>
      </c>
      <c r="G998" t="s">
        <v>4478</v>
      </c>
      <c r="H998" t="s">
        <v>1160</v>
      </c>
      <c r="I998" s="10">
        <v>39998</v>
      </c>
      <c r="J998">
        <v>93</v>
      </c>
      <c r="K998" t="s">
        <v>1677</v>
      </c>
      <c r="L998">
        <f>COUNTBLANK(Portfolio43[[#This Row],[ID]:[Product]])</f>
        <v>0</v>
      </c>
    </row>
    <row r="999" spans="1:12" x14ac:dyDescent="0.3">
      <c r="A999">
        <v>998</v>
      </c>
      <c r="B999" t="s">
        <v>4479</v>
      </c>
      <c r="C999" t="s">
        <v>4480</v>
      </c>
      <c r="D999" t="s">
        <v>1670</v>
      </c>
      <c r="E999" t="s">
        <v>1671</v>
      </c>
      <c r="F999">
        <v>90</v>
      </c>
      <c r="G999" t="s">
        <v>4481</v>
      </c>
      <c r="H999" t="s">
        <v>774</v>
      </c>
      <c r="I999" s="10">
        <v>40207</v>
      </c>
      <c r="J999">
        <v>41</v>
      </c>
      <c r="K999" t="s">
        <v>1007</v>
      </c>
      <c r="L999">
        <f>COUNTBLANK(Portfolio43[[#This Row],[ID]:[Product]])</f>
        <v>0</v>
      </c>
    </row>
    <row r="1000" spans="1:12" x14ac:dyDescent="0.3">
      <c r="A1000">
        <v>999</v>
      </c>
      <c r="B1000" t="s">
        <v>4482</v>
      </c>
      <c r="C1000" t="s">
        <v>4483</v>
      </c>
      <c r="D1000" t="s">
        <v>1683</v>
      </c>
      <c r="E1000" t="s">
        <v>1671</v>
      </c>
      <c r="F1000">
        <v>90</v>
      </c>
      <c r="G1000" t="s">
        <v>4484</v>
      </c>
      <c r="H1000" t="s">
        <v>1033</v>
      </c>
      <c r="I1000" s="10">
        <v>39917</v>
      </c>
      <c r="J1000">
        <v>11</v>
      </c>
      <c r="K1000" t="s">
        <v>1673</v>
      </c>
      <c r="L1000">
        <f>COUNTBLANK(Portfolio43[[#This Row],[ID]:[Product]])</f>
        <v>0</v>
      </c>
    </row>
    <row r="1001" spans="1:12" x14ac:dyDescent="0.3">
      <c r="A1001">
        <v>1000</v>
      </c>
      <c r="B1001" t="s">
        <v>4485</v>
      </c>
      <c r="C1001" t="s">
        <v>4486</v>
      </c>
      <c r="D1001" t="s">
        <v>1683</v>
      </c>
      <c r="E1001" t="s">
        <v>1671</v>
      </c>
      <c r="F1001">
        <v>90</v>
      </c>
      <c r="G1001" t="s">
        <v>4487</v>
      </c>
      <c r="H1001" t="s">
        <v>270</v>
      </c>
      <c r="I1001" s="10">
        <v>39978</v>
      </c>
      <c r="J1001">
        <v>89</v>
      </c>
      <c r="K1001" t="s">
        <v>1677</v>
      </c>
      <c r="L1001">
        <f>COUNTBLANK(Portfolio43[[#This Row],[ID]:[Product]])</f>
        <v>0</v>
      </c>
    </row>
    <row r="1002" spans="1:12" x14ac:dyDescent="0.3">
      <c r="A1002">
        <v>1001</v>
      </c>
      <c r="B1002" t="s">
        <v>4488</v>
      </c>
      <c r="C1002" t="s">
        <v>4489</v>
      </c>
      <c r="D1002" t="s">
        <v>1683</v>
      </c>
      <c r="E1002" t="s">
        <v>1671</v>
      </c>
      <c r="F1002">
        <v>30</v>
      </c>
      <c r="G1002" t="s">
        <v>4490</v>
      </c>
      <c r="H1002" t="s">
        <v>434</v>
      </c>
      <c r="I1002" s="10">
        <v>39757</v>
      </c>
      <c r="J1002">
        <v>49</v>
      </c>
      <c r="K1002" t="s">
        <v>1721</v>
      </c>
      <c r="L1002">
        <f>COUNTBLANK(Portfolio43[[#This Row],[ID]:[Product]])</f>
        <v>0</v>
      </c>
    </row>
    <row r="1003" spans="1:12" x14ac:dyDescent="0.3">
      <c r="A1003">
        <v>1002</v>
      </c>
      <c r="B1003" t="s">
        <v>4491</v>
      </c>
      <c r="C1003" t="s">
        <v>4492</v>
      </c>
      <c r="D1003" t="s">
        <v>4493</v>
      </c>
      <c r="E1003" t="s">
        <v>1189</v>
      </c>
      <c r="F1003">
        <v>60</v>
      </c>
      <c r="G1003" t="s">
        <v>4494</v>
      </c>
      <c r="H1003" t="s">
        <v>506</v>
      </c>
      <c r="I1003" s="10">
        <v>40134</v>
      </c>
      <c r="J1003">
        <v>78</v>
      </c>
      <c r="K1003" t="s">
        <v>1721</v>
      </c>
      <c r="L1003">
        <f>COUNTBLANK(Portfolio43[[#This Row],[ID]:[Product]])</f>
        <v>0</v>
      </c>
    </row>
    <row r="1004" spans="1:12" x14ac:dyDescent="0.3">
      <c r="A1004">
        <v>1003</v>
      </c>
      <c r="B1004" t="s">
        <v>4495</v>
      </c>
      <c r="C1004" t="s">
        <v>4496</v>
      </c>
      <c r="D1004" t="s">
        <v>4493</v>
      </c>
      <c r="E1004" t="s">
        <v>1189</v>
      </c>
      <c r="F1004">
        <v>30</v>
      </c>
      <c r="G1004" t="s">
        <v>4497</v>
      </c>
      <c r="H1004" t="s">
        <v>1451</v>
      </c>
      <c r="I1004" s="10">
        <v>40542</v>
      </c>
      <c r="J1004">
        <v>46</v>
      </c>
      <c r="K1004" t="s">
        <v>1692</v>
      </c>
      <c r="L1004">
        <f>COUNTBLANK(Portfolio43[[#This Row],[ID]:[Product]])</f>
        <v>0</v>
      </c>
    </row>
    <row r="1005" spans="1:12" x14ac:dyDescent="0.3">
      <c r="A1005">
        <v>1004</v>
      </c>
      <c r="B1005" t="s">
        <v>4498</v>
      </c>
      <c r="C1005" t="s">
        <v>4499</v>
      </c>
      <c r="D1005" t="s">
        <v>4493</v>
      </c>
      <c r="E1005" t="s">
        <v>1189</v>
      </c>
      <c r="F1005">
        <v>60</v>
      </c>
      <c r="G1005" t="s">
        <v>4500</v>
      </c>
      <c r="H1005" t="s">
        <v>1621</v>
      </c>
      <c r="I1005" s="10">
        <v>39645</v>
      </c>
      <c r="J1005">
        <v>59</v>
      </c>
      <c r="K1005" t="s">
        <v>1721</v>
      </c>
      <c r="L1005">
        <f>COUNTBLANK(Portfolio43[[#This Row],[ID]:[Product]])</f>
        <v>0</v>
      </c>
    </row>
    <row r="1006" spans="1:12" x14ac:dyDescent="0.3">
      <c r="A1006">
        <v>1005</v>
      </c>
      <c r="B1006" t="s">
        <v>4501</v>
      </c>
      <c r="C1006" t="s">
        <v>4502</v>
      </c>
      <c r="D1006" t="s">
        <v>4493</v>
      </c>
      <c r="E1006" t="s">
        <v>1189</v>
      </c>
      <c r="F1006">
        <v>90</v>
      </c>
      <c r="G1006" t="s">
        <v>4503</v>
      </c>
      <c r="H1006" t="s">
        <v>3245</v>
      </c>
      <c r="I1006" s="10">
        <v>39578</v>
      </c>
      <c r="J1006">
        <v>58</v>
      </c>
      <c r="K1006" t="s">
        <v>1692</v>
      </c>
      <c r="L1006">
        <f>COUNTBLANK(Portfolio43[[#This Row],[ID]:[Product]])</f>
        <v>0</v>
      </c>
    </row>
    <row r="1007" spans="1:12" x14ac:dyDescent="0.3">
      <c r="A1007">
        <v>1006</v>
      </c>
      <c r="B1007" t="s">
        <v>4504</v>
      </c>
      <c r="C1007" t="s">
        <v>4505</v>
      </c>
      <c r="D1007" t="s">
        <v>4493</v>
      </c>
      <c r="E1007" t="s">
        <v>1189</v>
      </c>
      <c r="F1007">
        <v>60</v>
      </c>
      <c r="G1007" t="s">
        <v>4506</v>
      </c>
      <c r="H1007" t="s">
        <v>651</v>
      </c>
      <c r="I1007" s="10">
        <v>39781</v>
      </c>
      <c r="J1007">
        <v>51</v>
      </c>
      <c r="K1007" t="s">
        <v>1772</v>
      </c>
      <c r="L1007">
        <f>COUNTBLANK(Portfolio43[[#This Row],[ID]:[Product]])</f>
        <v>0</v>
      </c>
    </row>
    <row r="1008" spans="1:12" x14ac:dyDescent="0.3">
      <c r="A1008">
        <v>1007</v>
      </c>
      <c r="B1008" t="s">
        <v>4507</v>
      </c>
      <c r="C1008" t="s">
        <v>2019</v>
      </c>
      <c r="D1008" t="s">
        <v>4493</v>
      </c>
      <c r="E1008" t="s">
        <v>1189</v>
      </c>
      <c r="F1008">
        <v>90</v>
      </c>
      <c r="G1008" t="s">
        <v>4508</v>
      </c>
      <c r="H1008" t="s">
        <v>1185</v>
      </c>
      <c r="I1008" s="10">
        <v>39543</v>
      </c>
      <c r="J1008">
        <v>70</v>
      </c>
      <c r="K1008" t="s">
        <v>1700</v>
      </c>
      <c r="L1008">
        <f>COUNTBLANK(Portfolio43[[#This Row],[ID]:[Product]])</f>
        <v>0</v>
      </c>
    </row>
    <row r="1009" spans="1:12" x14ac:dyDescent="0.3">
      <c r="A1009">
        <v>1008</v>
      </c>
      <c r="B1009" t="s">
        <v>4509</v>
      </c>
      <c r="C1009" t="s">
        <v>3178</v>
      </c>
      <c r="D1009" t="s">
        <v>4493</v>
      </c>
      <c r="E1009" t="s">
        <v>1189</v>
      </c>
      <c r="F1009">
        <v>60</v>
      </c>
      <c r="G1009" t="s">
        <v>4510</v>
      </c>
      <c r="H1009" t="s">
        <v>1682</v>
      </c>
      <c r="I1009" s="10">
        <v>40192</v>
      </c>
      <c r="J1009">
        <v>21</v>
      </c>
      <c r="K1009" t="s">
        <v>1673</v>
      </c>
      <c r="L1009">
        <f>COUNTBLANK(Portfolio43[[#This Row],[ID]:[Product]])</f>
        <v>0</v>
      </c>
    </row>
    <row r="1010" spans="1:12" x14ac:dyDescent="0.3">
      <c r="A1010">
        <v>1009</v>
      </c>
      <c r="B1010" t="s">
        <v>4511</v>
      </c>
      <c r="C1010" t="s">
        <v>3639</v>
      </c>
      <c r="D1010" t="s">
        <v>4493</v>
      </c>
      <c r="E1010" t="s">
        <v>1189</v>
      </c>
      <c r="F1010">
        <v>90</v>
      </c>
      <c r="G1010" t="s">
        <v>4512</v>
      </c>
      <c r="H1010" t="s">
        <v>4513</v>
      </c>
      <c r="I1010" s="10">
        <v>40322</v>
      </c>
      <c r="J1010">
        <v>34</v>
      </c>
      <c r="K1010" t="s">
        <v>1673</v>
      </c>
      <c r="L1010">
        <f>COUNTBLANK(Portfolio43[[#This Row],[ID]:[Product]])</f>
        <v>0</v>
      </c>
    </row>
    <row r="1011" spans="1:12" x14ac:dyDescent="0.3">
      <c r="A1011">
        <v>1010</v>
      </c>
      <c r="B1011" t="s">
        <v>4514</v>
      </c>
      <c r="C1011" t="s">
        <v>4515</v>
      </c>
      <c r="D1011" t="s">
        <v>4493</v>
      </c>
      <c r="E1011" t="s">
        <v>1189</v>
      </c>
      <c r="F1011">
        <v>30</v>
      </c>
      <c r="G1011" t="s">
        <v>4516</v>
      </c>
      <c r="H1011" t="s">
        <v>3088</v>
      </c>
      <c r="I1011" s="10">
        <v>39639</v>
      </c>
      <c r="J1011">
        <v>73</v>
      </c>
      <c r="K1011" t="s">
        <v>1707</v>
      </c>
      <c r="L1011">
        <f>COUNTBLANK(Portfolio43[[#This Row],[ID]:[Product]])</f>
        <v>0</v>
      </c>
    </row>
    <row r="1012" spans="1:12" x14ac:dyDescent="0.3">
      <c r="A1012">
        <v>1011</v>
      </c>
      <c r="B1012" t="s">
        <v>4517</v>
      </c>
      <c r="C1012" t="s">
        <v>4518</v>
      </c>
      <c r="D1012" t="s">
        <v>4493</v>
      </c>
      <c r="E1012" t="s">
        <v>1189</v>
      </c>
      <c r="F1012">
        <v>60</v>
      </c>
      <c r="G1012" t="s">
        <v>4519</v>
      </c>
      <c r="H1012" t="s">
        <v>567</v>
      </c>
      <c r="I1012" s="10">
        <v>39879</v>
      </c>
      <c r="J1012">
        <v>25</v>
      </c>
      <c r="K1012" t="s">
        <v>1007</v>
      </c>
      <c r="L1012">
        <f>COUNTBLANK(Portfolio43[[#This Row],[ID]:[Product]])</f>
        <v>0</v>
      </c>
    </row>
    <row r="1013" spans="1:12" x14ac:dyDescent="0.3">
      <c r="A1013">
        <v>1012</v>
      </c>
      <c r="B1013" t="s">
        <v>4520</v>
      </c>
      <c r="C1013" t="s">
        <v>4369</v>
      </c>
      <c r="D1013" t="s">
        <v>4493</v>
      </c>
      <c r="E1013" t="s">
        <v>1189</v>
      </c>
      <c r="F1013">
        <v>30</v>
      </c>
      <c r="G1013" t="s">
        <v>4521</v>
      </c>
      <c r="H1013" t="s">
        <v>4092</v>
      </c>
      <c r="I1013" s="10">
        <v>40301</v>
      </c>
      <c r="J1013">
        <v>84</v>
      </c>
      <c r="K1013" t="s">
        <v>1772</v>
      </c>
      <c r="L1013">
        <f>COUNTBLANK(Portfolio43[[#This Row],[ID]:[Product]])</f>
        <v>0</v>
      </c>
    </row>
    <row r="1014" spans="1:12" x14ac:dyDescent="0.3">
      <c r="A1014">
        <v>1013</v>
      </c>
      <c r="B1014" t="s">
        <v>3378</v>
      </c>
      <c r="C1014" t="s">
        <v>2463</v>
      </c>
      <c r="D1014" t="s">
        <v>4493</v>
      </c>
      <c r="E1014" t="s">
        <v>1189</v>
      </c>
      <c r="F1014">
        <v>30</v>
      </c>
      <c r="G1014" t="s">
        <v>4522</v>
      </c>
      <c r="H1014" t="s">
        <v>570</v>
      </c>
      <c r="I1014" s="10">
        <v>39787</v>
      </c>
      <c r="J1014">
        <v>32</v>
      </c>
      <c r="K1014" t="s">
        <v>1673</v>
      </c>
      <c r="L1014">
        <f>COUNTBLANK(Portfolio43[[#This Row],[ID]:[Product]])</f>
        <v>0</v>
      </c>
    </row>
    <row r="1015" spans="1:12" x14ac:dyDescent="0.3">
      <c r="A1015">
        <v>1014</v>
      </c>
      <c r="B1015" t="s">
        <v>4523</v>
      </c>
      <c r="C1015" t="s">
        <v>4524</v>
      </c>
      <c r="D1015" t="s">
        <v>4493</v>
      </c>
      <c r="E1015" t="s">
        <v>1189</v>
      </c>
      <c r="F1015">
        <v>60</v>
      </c>
      <c r="G1015" t="s">
        <v>4525</v>
      </c>
      <c r="H1015" t="s">
        <v>389</v>
      </c>
      <c r="I1015" s="10">
        <v>40284</v>
      </c>
      <c r="J1015">
        <v>39</v>
      </c>
      <c r="K1015" t="s">
        <v>1700</v>
      </c>
      <c r="L1015">
        <f>COUNTBLANK(Portfolio43[[#This Row],[ID]:[Product]])</f>
        <v>0</v>
      </c>
    </row>
    <row r="1016" spans="1:12" x14ac:dyDescent="0.3">
      <c r="A1016">
        <v>1015</v>
      </c>
      <c r="B1016" t="s">
        <v>2557</v>
      </c>
      <c r="C1016" t="s">
        <v>2244</v>
      </c>
      <c r="D1016" t="s">
        <v>4493</v>
      </c>
      <c r="E1016" t="s">
        <v>1189</v>
      </c>
      <c r="F1016">
        <v>30</v>
      </c>
      <c r="G1016" t="s">
        <v>4526</v>
      </c>
      <c r="H1016" t="s">
        <v>732</v>
      </c>
      <c r="I1016" s="10">
        <v>40075</v>
      </c>
      <c r="J1016">
        <v>63</v>
      </c>
      <c r="K1016" t="s">
        <v>1696</v>
      </c>
      <c r="L1016">
        <f>COUNTBLANK(Portfolio43[[#This Row],[ID]:[Product]])</f>
        <v>0</v>
      </c>
    </row>
    <row r="1017" spans="1:12" x14ac:dyDescent="0.3">
      <c r="A1017">
        <v>1016</v>
      </c>
      <c r="B1017" t="s">
        <v>4527</v>
      </c>
      <c r="C1017" t="s">
        <v>4528</v>
      </c>
      <c r="D1017" t="s">
        <v>4493</v>
      </c>
      <c r="E1017" t="s">
        <v>1189</v>
      </c>
      <c r="F1017">
        <v>90</v>
      </c>
      <c r="G1017" t="s">
        <v>4529</v>
      </c>
      <c r="H1017" t="s">
        <v>836</v>
      </c>
      <c r="I1017" s="10">
        <v>39565</v>
      </c>
      <c r="J1017">
        <v>13</v>
      </c>
      <c r="K1017" t="s">
        <v>1677</v>
      </c>
      <c r="L1017">
        <f>COUNTBLANK(Portfolio43[[#This Row],[ID]:[Product]])</f>
        <v>0</v>
      </c>
    </row>
    <row r="1018" spans="1:12" x14ac:dyDescent="0.3">
      <c r="A1018">
        <v>1017</v>
      </c>
      <c r="B1018" t="s">
        <v>4285</v>
      </c>
      <c r="C1018" t="s">
        <v>4530</v>
      </c>
      <c r="D1018" t="s">
        <v>4493</v>
      </c>
      <c r="E1018" t="s">
        <v>1189</v>
      </c>
      <c r="F1018">
        <v>90</v>
      </c>
      <c r="G1018" t="s">
        <v>4531</v>
      </c>
      <c r="H1018" t="s">
        <v>397</v>
      </c>
      <c r="I1018" s="10">
        <v>39827</v>
      </c>
      <c r="J1018">
        <v>91</v>
      </c>
      <c r="K1018" t="s">
        <v>1677</v>
      </c>
      <c r="L1018">
        <f>COUNTBLANK(Portfolio43[[#This Row],[ID]:[Product]])</f>
        <v>0</v>
      </c>
    </row>
    <row r="1019" spans="1:12" x14ac:dyDescent="0.3">
      <c r="A1019">
        <v>1018</v>
      </c>
      <c r="B1019" t="s">
        <v>4532</v>
      </c>
      <c r="C1019" t="s">
        <v>3902</v>
      </c>
      <c r="D1019" t="s">
        <v>4493</v>
      </c>
      <c r="E1019" t="s">
        <v>1189</v>
      </c>
      <c r="F1019">
        <v>30</v>
      </c>
      <c r="G1019" t="s">
        <v>4533</v>
      </c>
      <c r="H1019" t="s">
        <v>380</v>
      </c>
      <c r="I1019" s="10">
        <v>39635</v>
      </c>
      <c r="J1019">
        <v>66</v>
      </c>
      <c r="K1019" t="s">
        <v>1677</v>
      </c>
      <c r="L1019">
        <f>COUNTBLANK(Portfolio43[[#This Row],[ID]:[Product]])</f>
        <v>0</v>
      </c>
    </row>
    <row r="1020" spans="1:12" x14ac:dyDescent="0.3">
      <c r="A1020">
        <v>1019</v>
      </c>
      <c r="B1020" t="s">
        <v>3632</v>
      </c>
      <c r="C1020" t="s">
        <v>4534</v>
      </c>
      <c r="D1020" t="s">
        <v>4493</v>
      </c>
      <c r="E1020" t="s">
        <v>1189</v>
      </c>
      <c r="F1020">
        <v>30</v>
      </c>
      <c r="G1020" t="s">
        <v>4535</v>
      </c>
      <c r="H1020" t="s">
        <v>1091</v>
      </c>
      <c r="I1020" s="10">
        <v>40248</v>
      </c>
      <c r="J1020">
        <v>4</v>
      </c>
      <c r="K1020" t="s">
        <v>1692</v>
      </c>
      <c r="L1020">
        <f>COUNTBLANK(Portfolio43[[#This Row],[ID]:[Product]])</f>
        <v>0</v>
      </c>
    </row>
    <row r="1021" spans="1:12" x14ac:dyDescent="0.3">
      <c r="A1021">
        <v>1020</v>
      </c>
      <c r="B1021" t="s">
        <v>2100</v>
      </c>
      <c r="C1021" t="s">
        <v>3117</v>
      </c>
      <c r="D1021" t="s">
        <v>1719</v>
      </c>
      <c r="E1021" t="s">
        <v>1189</v>
      </c>
      <c r="F1021">
        <v>60</v>
      </c>
      <c r="G1021" t="s">
        <v>4536</v>
      </c>
      <c r="H1021" t="s">
        <v>3790</v>
      </c>
      <c r="I1021" s="10">
        <v>40124</v>
      </c>
      <c r="J1021">
        <v>69</v>
      </c>
      <c r="K1021" t="s">
        <v>1707</v>
      </c>
      <c r="L1021">
        <f>COUNTBLANK(Portfolio43[[#This Row],[ID]:[Product]])</f>
        <v>0</v>
      </c>
    </row>
    <row r="1022" spans="1:12" x14ac:dyDescent="0.3">
      <c r="A1022">
        <v>1021</v>
      </c>
      <c r="B1022" t="s">
        <v>4537</v>
      </c>
      <c r="C1022" t="s">
        <v>4538</v>
      </c>
      <c r="D1022" t="s">
        <v>4493</v>
      </c>
      <c r="E1022" t="s">
        <v>1189</v>
      </c>
      <c r="F1022">
        <v>30</v>
      </c>
      <c r="G1022" t="s">
        <v>4539</v>
      </c>
      <c r="H1022" t="s">
        <v>201</v>
      </c>
      <c r="I1022" s="10">
        <v>40329</v>
      </c>
      <c r="J1022">
        <v>94</v>
      </c>
      <c r="K1022" t="s">
        <v>1772</v>
      </c>
      <c r="L1022">
        <f>COUNTBLANK(Portfolio43[[#This Row],[ID]:[Product]])</f>
        <v>0</v>
      </c>
    </row>
    <row r="1023" spans="1:12" x14ac:dyDescent="0.3">
      <c r="A1023">
        <v>1022</v>
      </c>
      <c r="B1023" t="s">
        <v>4540</v>
      </c>
      <c r="C1023" t="s">
        <v>4541</v>
      </c>
      <c r="D1023" t="s">
        <v>4493</v>
      </c>
      <c r="E1023" t="s">
        <v>1189</v>
      </c>
      <c r="F1023">
        <v>60</v>
      </c>
      <c r="G1023" t="s">
        <v>4542</v>
      </c>
      <c r="H1023" t="s">
        <v>4543</v>
      </c>
      <c r="I1023" s="10">
        <v>40083</v>
      </c>
      <c r="J1023">
        <v>50</v>
      </c>
      <c r="K1023" t="s">
        <v>851</v>
      </c>
      <c r="L1023">
        <f>COUNTBLANK(Portfolio43[[#This Row],[ID]:[Product]])</f>
        <v>0</v>
      </c>
    </row>
    <row r="1024" spans="1:12" x14ac:dyDescent="0.3">
      <c r="A1024">
        <v>1023</v>
      </c>
      <c r="B1024" t="s">
        <v>3048</v>
      </c>
      <c r="C1024" t="s">
        <v>4544</v>
      </c>
      <c r="D1024" t="s">
        <v>4493</v>
      </c>
      <c r="E1024" t="s">
        <v>1189</v>
      </c>
      <c r="F1024">
        <v>60</v>
      </c>
      <c r="G1024" t="s">
        <v>3080</v>
      </c>
      <c r="H1024" t="s">
        <v>1620</v>
      </c>
      <c r="I1024" s="10">
        <v>40464</v>
      </c>
      <c r="J1024">
        <v>76</v>
      </c>
      <c r="K1024" t="s">
        <v>1696</v>
      </c>
      <c r="L1024">
        <f>COUNTBLANK(Portfolio43[[#This Row],[ID]:[Product]])</f>
        <v>0</v>
      </c>
    </row>
    <row r="1025" spans="1:12" x14ac:dyDescent="0.3">
      <c r="A1025">
        <v>1024</v>
      </c>
      <c r="B1025" t="s">
        <v>4545</v>
      </c>
      <c r="C1025" t="s">
        <v>4546</v>
      </c>
      <c r="D1025" t="s">
        <v>4493</v>
      </c>
      <c r="E1025" t="s">
        <v>1189</v>
      </c>
      <c r="F1025">
        <v>60</v>
      </c>
      <c r="G1025" t="s">
        <v>4547</v>
      </c>
      <c r="H1025" t="s">
        <v>825</v>
      </c>
      <c r="I1025" s="10">
        <v>39548</v>
      </c>
      <c r="J1025">
        <v>69</v>
      </c>
      <c r="K1025" t="s">
        <v>1700</v>
      </c>
      <c r="L1025">
        <f>COUNTBLANK(Portfolio43[[#This Row],[ID]:[Product]])</f>
        <v>0</v>
      </c>
    </row>
    <row r="1026" spans="1:12" x14ac:dyDescent="0.3">
      <c r="A1026">
        <v>1025</v>
      </c>
      <c r="B1026" t="s">
        <v>3369</v>
      </c>
      <c r="C1026" t="s">
        <v>3978</v>
      </c>
      <c r="D1026" t="s">
        <v>4493</v>
      </c>
      <c r="E1026" t="s">
        <v>1189</v>
      </c>
      <c r="F1026">
        <v>60</v>
      </c>
      <c r="G1026" t="s">
        <v>4548</v>
      </c>
      <c r="H1026" t="s">
        <v>4469</v>
      </c>
      <c r="I1026" s="10">
        <v>39758</v>
      </c>
      <c r="J1026">
        <v>13</v>
      </c>
      <c r="K1026" t="s">
        <v>1007</v>
      </c>
      <c r="L1026">
        <f>COUNTBLANK(Portfolio43[[#This Row],[ID]:[Product]])</f>
        <v>0</v>
      </c>
    </row>
    <row r="1027" spans="1:12" x14ac:dyDescent="0.3">
      <c r="A1027">
        <v>1026</v>
      </c>
      <c r="B1027" t="s">
        <v>4549</v>
      </c>
      <c r="C1027" t="s">
        <v>4550</v>
      </c>
      <c r="D1027" t="s">
        <v>4493</v>
      </c>
      <c r="E1027" t="s">
        <v>1189</v>
      </c>
      <c r="F1027">
        <v>90</v>
      </c>
      <c r="G1027" t="s">
        <v>4551</v>
      </c>
      <c r="H1027" t="s">
        <v>1238</v>
      </c>
      <c r="I1027" s="10">
        <v>40269</v>
      </c>
      <c r="J1027">
        <v>15</v>
      </c>
      <c r="K1027" t="s">
        <v>1696</v>
      </c>
      <c r="L1027">
        <f>COUNTBLANK(Portfolio43[[#This Row],[ID]:[Product]])</f>
        <v>0</v>
      </c>
    </row>
    <row r="1028" spans="1:12" x14ac:dyDescent="0.3">
      <c r="A1028">
        <v>1027</v>
      </c>
      <c r="B1028" t="s">
        <v>4532</v>
      </c>
      <c r="C1028" t="s">
        <v>4552</v>
      </c>
      <c r="D1028" t="s">
        <v>4493</v>
      </c>
      <c r="E1028" t="s">
        <v>1189</v>
      </c>
      <c r="F1028">
        <v>60</v>
      </c>
      <c r="G1028" t="s">
        <v>4553</v>
      </c>
      <c r="H1028" t="s">
        <v>4554</v>
      </c>
      <c r="I1028" s="10">
        <v>40190</v>
      </c>
      <c r="J1028">
        <v>79</v>
      </c>
      <c r="K1028" t="s">
        <v>1707</v>
      </c>
      <c r="L1028">
        <f>COUNTBLANK(Portfolio43[[#This Row],[ID]:[Product]])</f>
        <v>0</v>
      </c>
    </row>
    <row r="1029" spans="1:12" x14ac:dyDescent="0.3">
      <c r="A1029">
        <v>1028</v>
      </c>
      <c r="B1029" t="s">
        <v>4555</v>
      </c>
      <c r="C1029" t="s">
        <v>4556</v>
      </c>
      <c r="D1029" t="s">
        <v>4493</v>
      </c>
      <c r="E1029" t="s">
        <v>1189</v>
      </c>
      <c r="F1029">
        <v>30</v>
      </c>
      <c r="G1029" t="s">
        <v>4557</v>
      </c>
      <c r="H1029" t="s">
        <v>2317</v>
      </c>
      <c r="I1029" s="10">
        <v>40152</v>
      </c>
      <c r="J1029">
        <v>29</v>
      </c>
      <c r="K1029" t="s">
        <v>851</v>
      </c>
      <c r="L1029">
        <f>COUNTBLANK(Portfolio43[[#This Row],[ID]:[Product]])</f>
        <v>0</v>
      </c>
    </row>
    <row r="1030" spans="1:12" x14ac:dyDescent="0.3">
      <c r="A1030">
        <v>1029</v>
      </c>
      <c r="B1030" t="s">
        <v>4558</v>
      </c>
      <c r="C1030" t="s">
        <v>3282</v>
      </c>
      <c r="D1030" t="s">
        <v>4493</v>
      </c>
      <c r="E1030" t="s">
        <v>1189</v>
      </c>
      <c r="F1030">
        <v>90</v>
      </c>
      <c r="G1030" t="s">
        <v>4559</v>
      </c>
      <c r="H1030" t="s">
        <v>4560</v>
      </c>
      <c r="I1030" s="10">
        <v>40088</v>
      </c>
      <c r="J1030">
        <v>54</v>
      </c>
      <c r="K1030" t="s">
        <v>1692</v>
      </c>
      <c r="L1030">
        <f>COUNTBLANK(Portfolio43[[#This Row],[ID]:[Product]])</f>
        <v>0</v>
      </c>
    </row>
    <row r="1031" spans="1:12" x14ac:dyDescent="0.3">
      <c r="A1031">
        <v>1030</v>
      </c>
      <c r="B1031" t="s">
        <v>4561</v>
      </c>
      <c r="C1031" t="s">
        <v>3221</v>
      </c>
      <c r="D1031" t="s">
        <v>4493</v>
      </c>
      <c r="E1031" t="s">
        <v>1189</v>
      </c>
      <c r="F1031">
        <v>60</v>
      </c>
      <c r="G1031" t="s">
        <v>4562</v>
      </c>
      <c r="H1031" t="s">
        <v>1600</v>
      </c>
      <c r="I1031" s="10">
        <v>40015</v>
      </c>
      <c r="J1031">
        <v>57</v>
      </c>
      <c r="K1031" t="s">
        <v>1696</v>
      </c>
      <c r="L1031">
        <f>COUNTBLANK(Portfolio43[[#This Row],[ID]:[Product]])</f>
        <v>0</v>
      </c>
    </row>
    <row r="1032" spans="1:12" x14ac:dyDescent="0.3">
      <c r="A1032">
        <v>1031</v>
      </c>
      <c r="B1032" t="s">
        <v>4563</v>
      </c>
      <c r="C1032" t="s">
        <v>4564</v>
      </c>
      <c r="D1032" t="s">
        <v>4493</v>
      </c>
      <c r="E1032" t="s">
        <v>1189</v>
      </c>
      <c r="F1032">
        <v>90</v>
      </c>
      <c r="G1032" t="s">
        <v>4565</v>
      </c>
      <c r="H1032" t="s">
        <v>417</v>
      </c>
      <c r="I1032" s="10">
        <v>39936</v>
      </c>
      <c r="J1032">
        <v>23</v>
      </c>
      <c r="K1032" t="s">
        <v>1707</v>
      </c>
      <c r="L1032">
        <f>COUNTBLANK(Portfolio43[[#This Row],[ID]:[Product]])</f>
        <v>0</v>
      </c>
    </row>
    <row r="1033" spans="1:12" x14ac:dyDescent="0.3">
      <c r="A1033">
        <v>1032</v>
      </c>
      <c r="B1033" t="s">
        <v>4566</v>
      </c>
      <c r="C1033" t="s">
        <v>3417</v>
      </c>
      <c r="D1033" t="s">
        <v>4493</v>
      </c>
      <c r="E1033" t="s">
        <v>1189</v>
      </c>
      <c r="F1033">
        <v>90</v>
      </c>
      <c r="G1033" t="s">
        <v>4567</v>
      </c>
      <c r="H1033" t="s">
        <v>1012</v>
      </c>
      <c r="I1033" s="10">
        <v>39675</v>
      </c>
      <c r="J1033">
        <v>17</v>
      </c>
      <c r="K1033" t="s">
        <v>1700</v>
      </c>
      <c r="L1033">
        <f>COUNTBLANK(Portfolio43[[#This Row],[ID]:[Product]])</f>
        <v>0</v>
      </c>
    </row>
    <row r="1034" spans="1:12" x14ac:dyDescent="0.3">
      <c r="A1034">
        <v>1033</v>
      </c>
      <c r="B1034" t="s">
        <v>4568</v>
      </c>
      <c r="C1034" t="s">
        <v>4569</v>
      </c>
      <c r="D1034" t="s">
        <v>4493</v>
      </c>
      <c r="E1034" t="s">
        <v>1189</v>
      </c>
      <c r="F1034">
        <v>90</v>
      </c>
      <c r="G1034" t="s">
        <v>4570</v>
      </c>
      <c r="H1034" t="s">
        <v>787</v>
      </c>
      <c r="I1034" s="10">
        <v>39682</v>
      </c>
      <c r="J1034">
        <v>18</v>
      </c>
      <c r="K1034" t="s">
        <v>1692</v>
      </c>
      <c r="L1034">
        <f>COUNTBLANK(Portfolio43[[#This Row],[ID]:[Product]])</f>
        <v>0</v>
      </c>
    </row>
    <row r="1035" spans="1:12" x14ac:dyDescent="0.3">
      <c r="A1035">
        <v>1034</v>
      </c>
      <c r="B1035" t="s">
        <v>4571</v>
      </c>
      <c r="C1035" t="s">
        <v>3601</v>
      </c>
      <c r="D1035" t="s">
        <v>4493</v>
      </c>
      <c r="E1035" t="s">
        <v>1189</v>
      </c>
      <c r="F1035">
        <v>30</v>
      </c>
      <c r="G1035" t="s">
        <v>4572</v>
      </c>
      <c r="H1035" t="s">
        <v>123</v>
      </c>
      <c r="I1035" s="10">
        <v>39775</v>
      </c>
      <c r="J1035">
        <v>3</v>
      </c>
      <c r="K1035" t="s">
        <v>1692</v>
      </c>
      <c r="L1035">
        <f>COUNTBLANK(Portfolio43[[#This Row],[ID]:[Product]])</f>
        <v>0</v>
      </c>
    </row>
    <row r="1036" spans="1:12" x14ac:dyDescent="0.3">
      <c r="A1036">
        <v>1035</v>
      </c>
      <c r="B1036" t="s">
        <v>4375</v>
      </c>
      <c r="C1036" t="s">
        <v>4573</v>
      </c>
      <c r="D1036" t="s">
        <v>4493</v>
      </c>
      <c r="E1036" t="s">
        <v>1189</v>
      </c>
      <c r="F1036">
        <v>30</v>
      </c>
      <c r="G1036" t="s">
        <v>4574</v>
      </c>
      <c r="H1036" t="s">
        <v>1072</v>
      </c>
      <c r="I1036" s="10">
        <v>39615</v>
      </c>
      <c r="J1036">
        <v>79</v>
      </c>
      <c r="K1036" t="s">
        <v>1007</v>
      </c>
      <c r="L1036">
        <f>COUNTBLANK(Portfolio43[[#This Row],[ID]:[Product]])</f>
        <v>0</v>
      </c>
    </row>
    <row r="1037" spans="1:12" x14ac:dyDescent="0.3">
      <c r="A1037">
        <v>1036</v>
      </c>
      <c r="B1037" t="s">
        <v>4575</v>
      </c>
      <c r="C1037" t="s">
        <v>2325</v>
      </c>
      <c r="D1037" t="s">
        <v>4493</v>
      </c>
      <c r="E1037" t="s">
        <v>1189</v>
      </c>
      <c r="F1037">
        <v>90</v>
      </c>
      <c r="G1037" t="s">
        <v>4576</v>
      </c>
      <c r="H1037" t="s">
        <v>2</v>
      </c>
      <c r="I1037" s="10">
        <v>39508</v>
      </c>
      <c r="J1037">
        <v>4</v>
      </c>
      <c r="K1037" t="s">
        <v>1707</v>
      </c>
      <c r="L1037">
        <f>COUNTBLANK(Portfolio43[[#This Row],[ID]:[Product]])</f>
        <v>0</v>
      </c>
    </row>
    <row r="1038" spans="1:12" x14ac:dyDescent="0.3">
      <c r="A1038">
        <v>1037</v>
      </c>
      <c r="B1038" t="s">
        <v>4577</v>
      </c>
      <c r="C1038" t="s">
        <v>2084</v>
      </c>
      <c r="D1038" t="s">
        <v>4493</v>
      </c>
      <c r="E1038" t="s">
        <v>1189</v>
      </c>
      <c r="F1038">
        <v>30</v>
      </c>
      <c r="G1038" t="s">
        <v>4578</v>
      </c>
      <c r="H1038" t="s">
        <v>3942</v>
      </c>
      <c r="I1038" s="10">
        <v>40412</v>
      </c>
      <c r="J1038">
        <v>40</v>
      </c>
      <c r="K1038" t="s">
        <v>1700</v>
      </c>
      <c r="L1038">
        <f>COUNTBLANK(Portfolio43[[#This Row],[ID]:[Product]])</f>
        <v>0</v>
      </c>
    </row>
    <row r="1039" spans="1:12" x14ac:dyDescent="0.3">
      <c r="A1039">
        <v>1038</v>
      </c>
      <c r="B1039" t="s">
        <v>4579</v>
      </c>
      <c r="C1039" t="s">
        <v>4580</v>
      </c>
      <c r="D1039" t="s">
        <v>4493</v>
      </c>
      <c r="E1039" t="s">
        <v>1189</v>
      </c>
      <c r="F1039">
        <v>90</v>
      </c>
      <c r="G1039" t="s">
        <v>4581</v>
      </c>
      <c r="H1039" t="s">
        <v>543</v>
      </c>
      <c r="I1039" s="10">
        <v>40091</v>
      </c>
      <c r="J1039">
        <v>55</v>
      </c>
      <c r="K1039" t="s">
        <v>1673</v>
      </c>
      <c r="L1039">
        <f>COUNTBLANK(Portfolio43[[#This Row],[ID]:[Product]])</f>
        <v>0</v>
      </c>
    </row>
    <row r="1040" spans="1:12" x14ac:dyDescent="0.3">
      <c r="A1040">
        <v>1039</v>
      </c>
      <c r="B1040" t="s">
        <v>4582</v>
      </c>
      <c r="C1040" t="s">
        <v>4583</v>
      </c>
      <c r="D1040" t="s">
        <v>4493</v>
      </c>
      <c r="E1040" t="s">
        <v>1189</v>
      </c>
      <c r="F1040">
        <v>30</v>
      </c>
      <c r="G1040" t="s">
        <v>4584</v>
      </c>
      <c r="H1040" t="s">
        <v>3980</v>
      </c>
      <c r="I1040" s="10">
        <v>40182</v>
      </c>
      <c r="J1040">
        <v>38</v>
      </c>
      <c r="K1040" t="s">
        <v>1692</v>
      </c>
      <c r="L1040">
        <f>COUNTBLANK(Portfolio43[[#This Row],[ID]:[Product]])</f>
        <v>0</v>
      </c>
    </row>
    <row r="1041" spans="1:12" x14ac:dyDescent="0.3">
      <c r="A1041">
        <v>1040</v>
      </c>
      <c r="B1041" t="s">
        <v>4585</v>
      </c>
      <c r="C1041" t="s">
        <v>4586</v>
      </c>
      <c r="D1041" t="s">
        <v>4493</v>
      </c>
      <c r="E1041" t="s">
        <v>1189</v>
      </c>
      <c r="F1041">
        <v>90</v>
      </c>
      <c r="G1041" t="s">
        <v>4587</v>
      </c>
      <c r="H1041" t="s">
        <v>4588</v>
      </c>
      <c r="I1041" s="10">
        <v>39754</v>
      </c>
      <c r="J1041">
        <v>10</v>
      </c>
      <c r="K1041" t="s">
        <v>1692</v>
      </c>
      <c r="L1041">
        <f>COUNTBLANK(Portfolio43[[#This Row],[ID]:[Product]])</f>
        <v>0</v>
      </c>
    </row>
    <row r="1042" spans="1:12" x14ac:dyDescent="0.3">
      <c r="A1042">
        <v>1041</v>
      </c>
      <c r="B1042" t="s">
        <v>4589</v>
      </c>
      <c r="C1042" t="s">
        <v>3972</v>
      </c>
      <c r="D1042" t="s">
        <v>4493</v>
      </c>
      <c r="E1042" t="s">
        <v>1189</v>
      </c>
      <c r="F1042">
        <v>60</v>
      </c>
      <c r="G1042" t="s">
        <v>4590</v>
      </c>
      <c r="H1042" t="s">
        <v>1159</v>
      </c>
      <c r="I1042" s="10">
        <v>40538</v>
      </c>
      <c r="J1042">
        <v>48</v>
      </c>
      <c r="K1042" t="s">
        <v>1700</v>
      </c>
      <c r="L1042">
        <f>COUNTBLANK(Portfolio43[[#This Row],[ID]:[Product]])</f>
        <v>0</v>
      </c>
    </row>
    <row r="1043" spans="1:12" x14ac:dyDescent="0.3">
      <c r="A1043">
        <v>1042</v>
      </c>
      <c r="B1043" t="s">
        <v>4591</v>
      </c>
      <c r="C1043" t="s">
        <v>4592</v>
      </c>
      <c r="D1043" t="s">
        <v>4493</v>
      </c>
      <c r="E1043" t="s">
        <v>1189</v>
      </c>
      <c r="F1043">
        <v>90</v>
      </c>
      <c r="G1043" t="s">
        <v>2794</v>
      </c>
      <c r="H1043" t="s">
        <v>1082</v>
      </c>
      <c r="I1043" s="10">
        <v>39946</v>
      </c>
      <c r="J1043">
        <v>41</v>
      </c>
      <c r="K1043" t="s">
        <v>1696</v>
      </c>
      <c r="L1043">
        <f>COUNTBLANK(Portfolio43[[#This Row],[ID]:[Product]])</f>
        <v>0</v>
      </c>
    </row>
    <row r="1044" spans="1:12" x14ac:dyDescent="0.3">
      <c r="A1044">
        <v>1043</v>
      </c>
      <c r="B1044" t="s">
        <v>4545</v>
      </c>
      <c r="C1044" t="s">
        <v>2792</v>
      </c>
      <c r="D1044" t="s">
        <v>4493</v>
      </c>
      <c r="E1044" t="s">
        <v>1189</v>
      </c>
      <c r="F1044">
        <v>90</v>
      </c>
      <c r="G1044" t="s">
        <v>4593</v>
      </c>
      <c r="H1044" t="s">
        <v>4594</v>
      </c>
      <c r="I1044" s="10">
        <v>39802</v>
      </c>
      <c r="J1044">
        <v>50</v>
      </c>
      <c r="K1044" t="s">
        <v>1673</v>
      </c>
      <c r="L1044">
        <f>COUNTBLANK(Portfolio43[[#This Row],[ID]:[Product]])</f>
        <v>0</v>
      </c>
    </row>
    <row r="1045" spans="1:12" x14ac:dyDescent="0.3">
      <c r="A1045">
        <v>1044</v>
      </c>
      <c r="B1045" t="s">
        <v>3969</v>
      </c>
      <c r="C1045" t="s">
        <v>4595</v>
      </c>
      <c r="D1045" t="s">
        <v>4493</v>
      </c>
      <c r="E1045" t="s">
        <v>1189</v>
      </c>
      <c r="F1045">
        <v>30</v>
      </c>
      <c r="G1045" t="s">
        <v>4596</v>
      </c>
      <c r="H1045" t="s">
        <v>615</v>
      </c>
      <c r="I1045" s="10">
        <v>39781</v>
      </c>
      <c r="J1045">
        <v>59</v>
      </c>
      <c r="K1045" t="s">
        <v>1696</v>
      </c>
      <c r="L1045">
        <f>COUNTBLANK(Portfolio43[[#This Row],[ID]:[Product]])</f>
        <v>0</v>
      </c>
    </row>
    <row r="1046" spans="1:12" x14ac:dyDescent="0.3">
      <c r="A1046">
        <v>1045</v>
      </c>
      <c r="B1046" t="s">
        <v>4597</v>
      </c>
      <c r="C1046" t="s">
        <v>4556</v>
      </c>
      <c r="D1046" t="s">
        <v>4493</v>
      </c>
      <c r="E1046" t="s">
        <v>1189</v>
      </c>
      <c r="F1046">
        <v>90</v>
      </c>
      <c r="G1046" t="s">
        <v>4598</v>
      </c>
      <c r="H1046" t="s">
        <v>1621</v>
      </c>
      <c r="I1046" s="10">
        <v>39636</v>
      </c>
      <c r="J1046">
        <v>9</v>
      </c>
      <c r="K1046" t="s">
        <v>1721</v>
      </c>
      <c r="L1046">
        <f>COUNTBLANK(Portfolio43[[#This Row],[ID]:[Product]])</f>
        <v>0</v>
      </c>
    </row>
    <row r="1047" spans="1:12" x14ac:dyDescent="0.3">
      <c r="A1047">
        <v>1046</v>
      </c>
      <c r="B1047" t="s">
        <v>4599</v>
      </c>
      <c r="C1047" t="s">
        <v>4600</v>
      </c>
      <c r="D1047" t="s">
        <v>4601</v>
      </c>
      <c r="E1047" t="s">
        <v>1189</v>
      </c>
      <c r="F1047">
        <v>90</v>
      </c>
      <c r="G1047" t="s">
        <v>4602</v>
      </c>
      <c r="H1047" t="s">
        <v>88</v>
      </c>
      <c r="I1047" s="10">
        <v>39504</v>
      </c>
      <c r="J1047">
        <v>66</v>
      </c>
      <c r="K1047" t="s">
        <v>1692</v>
      </c>
      <c r="L1047">
        <f>COUNTBLANK(Portfolio43[[#This Row],[ID]:[Product]])</f>
        <v>0</v>
      </c>
    </row>
    <row r="1048" spans="1:12" x14ac:dyDescent="0.3">
      <c r="A1048">
        <v>1047</v>
      </c>
      <c r="B1048" t="s">
        <v>4603</v>
      </c>
      <c r="C1048" t="s">
        <v>4604</v>
      </c>
      <c r="D1048" t="s">
        <v>4493</v>
      </c>
      <c r="E1048" t="s">
        <v>1189</v>
      </c>
      <c r="F1048">
        <v>30</v>
      </c>
      <c r="G1048" t="s">
        <v>4605</v>
      </c>
      <c r="H1048" t="s">
        <v>1411</v>
      </c>
      <c r="I1048" s="10">
        <v>39878</v>
      </c>
      <c r="J1048">
        <v>84</v>
      </c>
      <c r="K1048" t="s">
        <v>1007</v>
      </c>
      <c r="L1048">
        <f>COUNTBLANK(Portfolio43[[#This Row],[ID]:[Product]])</f>
        <v>0</v>
      </c>
    </row>
    <row r="1049" spans="1:12" x14ac:dyDescent="0.3">
      <c r="A1049">
        <v>1048</v>
      </c>
      <c r="B1049" t="s">
        <v>4606</v>
      </c>
      <c r="C1049" t="s">
        <v>2797</v>
      </c>
      <c r="D1049" t="s">
        <v>4493</v>
      </c>
      <c r="E1049" t="s">
        <v>1189</v>
      </c>
      <c r="F1049">
        <v>60</v>
      </c>
      <c r="G1049" t="s">
        <v>4607</v>
      </c>
      <c r="H1049" t="s">
        <v>3458</v>
      </c>
      <c r="I1049" s="10">
        <v>39864</v>
      </c>
      <c r="J1049">
        <v>26</v>
      </c>
      <c r="K1049" t="s">
        <v>1700</v>
      </c>
      <c r="L1049">
        <f>COUNTBLANK(Portfolio43[[#This Row],[ID]:[Product]])</f>
        <v>0</v>
      </c>
    </row>
    <row r="1050" spans="1:12" x14ac:dyDescent="0.3">
      <c r="A1050">
        <v>1049</v>
      </c>
      <c r="B1050" t="s">
        <v>4608</v>
      </c>
      <c r="C1050" t="s">
        <v>4609</v>
      </c>
      <c r="D1050" t="s">
        <v>4493</v>
      </c>
      <c r="E1050" t="s">
        <v>1189</v>
      </c>
      <c r="F1050">
        <v>30</v>
      </c>
      <c r="G1050" t="s">
        <v>4610</v>
      </c>
      <c r="H1050" t="s">
        <v>2180</v>
      </c>
      <c r="I1050" s="10">
        <v>40247</v>
      </c>
      <c r="J1050">
        <v>74</v>
      </c>
      <c r="K1050" t="s">
        <v>1692</v>
      </c>
      <c r="L1050">
        <f>COUNTBLANK(Portfolio43[[#This Row],[ID]:[Product]])</f>
        <v>0</v>
      </c>
    </row>
    <row r="1051" spans="1:12" x14ac:dyDescent="0.3">
      <c r="A1051">
        <v>1050</v>
      </c>
      <c r="B1051" t="s">
        <v>2976</v>
      </c>
      <c r="C1051" t="s">
        <v>4611</v>
      </c>
      <c r="D1051" t="s">
        <v>4493</v>
      </c>
      <c r="E1051" t="s">
        <v>1189</v>
      </c>
      <c r="F1051">
        <v>60</v>
      </c>
      <c r="G1051" t="s">
        <v>4612</v>
      </c>
      <c r="H1051" t="s">
        <v>346</v>
      </c>
      <c r="I1051" s="10">
        <v>39562</v>
      </c>
      <c r="J1051">
        <v>62</v>
      </c>
      <c r="K1051" t="s">
        <v>1700</v>
      </c>
      <c r="L1051">
        <f>COUNTBLANK(Portfolio43[[#This Row],[ID]:[Product]])</f>
        <v>0</v>
      </c>
    </row>
    <row r="1052" spans="1:12" x14ac:dyDescent="0.3">
      <c r="A1052">
        <v>1051</v>
      </c>
      <c r="B1052" t="s">
        <v>4613</v>
      </c>
      <c r="C1052" t="s">
        <v>1897</v>
      </c>
      <c r="D1052" t="s">
        <v>4493</v>
      </c>
      <c r="E1052" t="s">
        <v>4614</v>
      </c>
      <c r="F1052">
        <v>60</v>
      </c>
      <c r="G1052" t="s">
        <v>4615</v>
      </c>
      <c r="H1052" t="s">
        <v>4616</v>
      </c>
      <c r="I1052" s="10">
        <v>40115</v>
      </c>
      <c r="J1052">
        <v>69</v>
      </c>
      <c r="K1052" t="s">
        <v>851</v>
      </c>
      <c r="L1052">
        <f>COUNTBLANK(Portfolio43[[#This Row],[ID]:[Product]])</f>
        <v>0</v>
      </c>
    </row>
    <row r="1053" spans="1:12" x14ac:dyDescent="0.3">
      <c r="A1053">
        <v>1052</v>
      </c>
      <c r="B1053" t="s">
        <v>4617</v>
      </c>
      <c r="C1053" t="s">
        <v>4618</v>
      </c>
      <c r="D1053" t="s">
        <v>4493</v>
      </c>
      <c r="E1053" t="s">
        <v>1189</v>
      </c>
      <c r="F1053">
        <v>90</v>
      </c>
      <c r="G1053" t="s">
        <v>4619</v>
      </c>
      <c r="H1053" t="s">
        <v>1</v>
      </c>
      <c r="I1053" s="10">
        <v>39544</v>
      </c>
      <c r="J1053">
        <v>85</v>
      </c>
      <c r="K1053" t="s">
        <v>1007</v>
      </c>
      <c r="L1053">
        <f>COUNTBLANK(Portfolio43[[#This Row],[ID]:[Product]])</f>
        <v>0</v>
      </c>
    </row>
    <row r="1054" spans="1:12" x14ac:dyDescent="0.3">
      <c r="A1054">
        <v>1053</v>
      </c>
      <c r="B1054" t="s">
        <v>4620</v>
      </c>
      <c r="C1054" t="s">
        <v>4621</v>
      </c>
      <c r="D1054" t="s">
        <v>4493</v>
      </c>
      <c r="E1054" t="s">
        <v>1189</v>
      </c>
      <c r="F1054">
        <v>30</v>
      </c>
      <c r="G1054" t="s">
        <v>4622</v>
      </c>
      <c r="H1054" t="s">
        <v>1066</v>
      </c>
      <c r="I1054" s="10">
        <v>39655</v>
      </c>
      <c r="J1054">
        <v>40</v>
      </c>
      <c r="K1054" t="s">
        <v>1677</v>
      </c>
      <c r="L1054">
        <f>COUNTBLANK(Portfolio43[[#This Row],[ID]:[Product]])</f>
        <v>0</v>
      </c>
    </row>
    <row r="1055" spans="1:12" x14ac:dyDescent="0.3">
      <c r="A1055">
        <v>1054</v>
      </c>
      <c r="B1055" t="s">
        <v>4623</v>
      </c>
      <c r="C1055" t="s">
        <v>4624</v>
      </c>
      <c r="D1055" t="s">
        <v>1719</v>
      </c>
      <c r="E1055" t="s">
        <v>1189</v>
      </c>
      <c r="F1055">
        <v>60</v>
      </c>
      <c r="G1055" t="s">
        <v>4625</v>
      </c>
      <c r="H1055" t="s">
        <v>394</v>
      </c>
      <c r="I1055" s="10">
        <v>39908</v>
      </c>
      <c r="J1055">
        <v>37</v>
      </c>
      <c r="K1055" t="s">
        <v>1677</v>
      </c>
      <c r="L1055">
        <f>COUNTBLANK(Portfolio43[[#This Row],[ID]:[Product]])</f>
        <v>0</v>
      </c>
    </row>
    <row r="1056" spans="1:12" x14ac:dyDescent="0.3">
      <c r="A1056">
        <v>1055</v>
      </c>
      <c r="B1056" t="s">
        <v>4626</v>
      </c>
      <c r="C1056" t="s">
        <v>4627</v>
      </c>
      <c r="D1056" t="s">
        <v>4493</v>
      </c>
      <c r="E1056" t="s">
        <v>1189</v>
      </c>
      <c r="F1056">
        <v>30</v>
      </c>
      <c r="G1056" t="s">
        <v>4628</v>
      </c>
      <c r="H1056" t="s">
        <v>1657</v>
      </c>
      <c r="I1056" s="10">
        <v>40168</v>
      </c>
      <c r="J1056">
        <v>50</v>
      </c>
      <c r="K1056" t="s">
        <v>1677</v>
      </c>
      <c r="L1056">
        <f>COUNTBLANK(Portfolio43[[#This Row],[ID]:[Product]])</f>
        <v>0</v>
      </c>
    </row>
    <row r="1057" spans="1:12" x14ac:dyDescent="0.3">
      <c r="A1057">
        <v>1056</v>
      </c>
      <c r="B1057" t="s">
        <v>2596</v>
      </c>
      <c r="C1057" t="s">
        <v>2915</v>
      </c>
      <c r="D1057" t="s">
        <v>4493</v>
      </c>
      <c r="E1057" t="s">
        <v>1189</v>
      </c>
      <c r="F1057">
        <v>60</v>
      </c>
      <c r="G1057" t="s">
        <v>4629</v>
      </c>
      <c r="H1057" t="s">
        <v>2064</v>
      </c>
      <c r="I1057" s="10">
        <v>40363</v>
      </c>
      <c r="J1057">
        <v>66</v>
      </c>
      <c r="K1057" t="s">
        <v>1007</v>
      </c>
      <c r="L1057">
        <f>COUNTBLANK(Portfolio43[[#This Row],[ID]:[Product]])</f>
        <v>0</v>
      </c>
    </row>
    <row r="1058" spans="1:12" x14ac:dyDescent="0.3">
      <c r="A1058">
        <v>1057</v>
      </c>
      <c r="B1058" t="s">
        <v>4467</v>
      </c>
      <c r="C1058" t="s">
        <v>4630</v>
      </c>
      <c r="D1058" t="s">
        <v>1946</v>
      </c>
      <c r="E1058" t="s">
        <v>1189</v>
      </c>
      <c r="F1058">
        <v>90</v>
      </c>
      <c r="G1058" t="s">
        <v>4631</v>
      </c>
      <c r="H1058" t="s">
        <v>238</v>
      </c>
      <c r="I1058" s="10">
        <v>40297</v>
      </c>
      <c r="J1058">
        <v>88</v>
      </c>
      <c r="K1058" t="s">
        <v>1007</v>
      </c>
      <c r="L1058">
        <f>COUNTBLANK(Portfolio43[[#This Row],[ID]:[Product]])</f>
        <v>0</v>
      </c>
    </row>
    <row r="1059" spans="1:12" x14ac:dyDescent="0.3">
      <c r="A1059">
        <v>1058</v>
      </c>
      <c r="B1059" t="s">
        <v>39</v>
      </c>
      <c r="C1059" t="s">
        <v>4632</v>
      </c>
      <c r="D1059" t="s">
        <v>4493</v>
      </c>
      <c r="E1059" t="s">
        <v>1189</v>
      </c>
      <c r="F1059">
        <v>60</v>
      </c>
      <c r="G1059" t="s">
        <v>4633</v>
      </c>
      <c r="H1059" t="s">
        <v>269</v>
      </c>
      <c r="I1059" s="10">
        <v>39868</v>
      </c>
      <c r="J1059">
        <v>26</v>
      </c>
      <c r="K1059" t="s">
        <v>1707</v>
      </c>
      <c r="L1059">
        <f>COUNTBLANK(Portfolio43[[#This Row],[ID]:[Product]])</f>
        <v>0</v>
      </c>
    </row>
    <row r="1060" spans="1:12" x14ac:dyDescent="0.3">
      <c r="A1060">
        <v>1059</v>
      </c>
      <c r="B1060" t="s">
        <v>4634</v>
      </c>
      <c r="C1060" t="s">
        <v>4635</v>
      </c>
      <c r="D1060" t="s">
        <v>4493</v>
      </c>
      <c r="E1060" t="s">
        <v>1189</v>
      </c>
      <c r="F1060">
        <v>60</v>
      </c>
      <c r="G1060" t="s">
        <v>4636</v>
      </c>
      <c r="H1060" t="s">
        <v>572</v>
      </c>
      <c r="I1060" s="10">
        <v>40189</v>
      </c>
      <c r="J1060">
        <v>34</v>
      </c>
      <c r="K1060" t="s">
        <v>1772</v>
      </c>
      <c r="L1060">
        <f>COUNTBLANK(Portfolio43[[#This Row],[ID]:[Product]])</f>
        <v>0</v>
      </c>
    </row>
    <row r="1061" spans="1:12" x14ac:dyDescent="0.3">
      <c r="A1061">
        <v>1060</v>
      </c>
      <c r="B1061" t="s">
        <v>4637</v>
      </c>
      <c r="C1061" t="s">
        <v>2959</v>
      </c>
      <c r="D1061" t="s">
        <v>4493</v>
      </c>
      <c r="E1061" t="s">
        <v>1189</v>
      </c>
      <c r="F1061">
        <v>90</v>
      </c>
      <c r="G1061" t="s">
        <v>4638</v>
      </c>
      <c r="H1061" t="s">
        <v>765</v>
      </c>
      <c r="I1061" s="10">
        <v>39839</v>
      </c>
      <c r="J1061">
        <v>96</v>
      </c>
      <c r="K1061" t="s">
        <v>1772</v>
      </c>
      <c r="L1061">
        <f>COUNTBLANK(Portfolio43[[#This Row],[ID]:[Product]])</f>
        <v>0</v>
      </c>
    </row>
    <row r="1062" spans="1:12" x14ac:dyDescent="0.3">
      <c r="A1062">
        <v>1061</v>
      </c>
      <c r="B1062" t="s">
        <v>4491</v>
      </c>
      <c r="C1062" t="s">
        <v>3424</v>
      </c>
      <c r="D1062" t="s">
        <v>4493</v>
      </c>
      <c r="E1062" t="s">
        <v>1189</v>
      </c>
      <c r="F1062">
        <v>90</v>
      </c>
      <c r="G1062" t="s">
        <v>4639</v>
      </c>
      <c r="H1062" t="s">
        <v>701</v>
      </c>
      <c r="I1062" s="10">
        <v>40450</v>
      </c>
      <c r="J1062">
        <v>41</v>
      </c>
      <c r="K1062" t="s">
        <v>1673</v>
      </c>
      <c r="L1062">
        <f>COUNTBLANK(Portfolio43[[#This Row],[ID]:[Product]])</f>
        <v>0</v>
      </c>
    </row>
    <row r="1063" spans="1:12" x14ac:dyDescent="0.3">
      <c r="A1063">
        <v>1062</v>
      </c>
      <c r="B1063" t="s">
        <v>4640</v>
      </c>
      <c r="C1063" t="s">
        <v>4641</v>
      </c>
      <c r="D1063" t="s">
        <v>4493</v>
      </c>
      <c r="E1063" t="s">
        <v>1189</v>
      </c>
      <c r="F1063">
        <v>90</v>
      </c>
      <c r="G1063" t="s">
        <v>4642</v>
      </c>
      <c r="H1063" t="s">
        <v>328</v>
      </c>
      <c r="I1063" s="10">
        <v>39948</v>
      </c>
      <c r="J1063">
        <v>39</v>
      </c>
      <c r="K1063" t="s">
        <v>1707</v>
      </c>
      <c r="L1063">
        <f>COUNTBLANK(Portfolio43[[#This Row],[ID]:[Product]])</f>
        <v>0</v>
      </c>
    </row>
    <row r="1064" spans="1:12" x14ac:dyDescent="0.3">
      <c r="A1064">
        <v>1063</v>
      </c>
      <c r="B1064" t="s">
        <v>4643</v>
      </c>
      <c r="C1064" t="s">
        <v>4644</v>
      </c>
      <c r="D1064" t="s">
        <v>4493</v>
      </c>
      <c r="E1064" t="s">
        <v>1189</v>
      </c>
      <c r="F1064">
        <v>90</v>
      </c>
      <c r="G1064" t="s">
        <v>4645</v>
      </c>
      <c r="H1064" t="s">
        <v>1084</v>
      </c>
      <c r="I1064" s="10">
        <v>40277</v>
      </c>
      <c r="J1064">
        <v>46</v>
      </c>
      <c r="K1064" t="s">
        <v>1007</v>
      </c>
      <c r="L1064">
        <f>COUNTBLANK(Portfolio43[[#This Row],[ID]:[Product]])</f>
        <v>0</v>
      </c>
    </row>
    <row r="1065" spans="1:12" x14ac:dyDescent="0.3">
      <c r="A1065">
        <v>1064</v>
      </c>
      <c r="B1065" t="s">
        <v>4646</v>
      </c>
      <c r="C1065" t="s">
        <v>4647</v>
      </c>
      <c r="D1065" t="s">
        <v>4493</v>
      </c>
      <c r="E1065" t="s">
        <v>1189</v>
      </c>
      <c r="F1065">
        <v>90</v>
      </c>
      <c r="G1065" t="s">
        <v>4648</v>
      </c>
      <c r="H1065" t="s">
        <v>1238</v>
      </c>
      <c r="I1065" s="10">
        <v>39687</v>
      </c>
      <c r="J1065">
        <v>59</v>
      </c>
      <c r="K1065" t="s">
        <v>1772</v>
      </c>
      <c r="L1065">
        <f>COUNTBLANK(Portfolio43[[#This Row],[ID]:[Product]])</f>
        <v>0</v>
      </c>
    </row>
    <row r="1066" spans="1:12" x14ac:dyDescent="0.3">
      <c r="A1066">
        <v>1065</v>
      </c>
      <c r="B1066" t="s">
        <v>4649</v>
      </c>
      <c r="C1066" t="s">
        <v>4650</v>
      </c>
      <c r="D1066" t="s">
        <v>4493</v>
      </c>
      <c r="E1066" t="s">
        <v>4651</v>
      </c>
      <c r="F1066">
        <v>60</v>
      </c>
      <c r="G1066" t="s">
        <v>4652</v>
      </c>
      <c r="H1066" t="s">
        <v>577</v>
      </c>
      <c r="I1066" s="10">
        <v>40255</v>
      </c>
      <c r="J1066">
        <v>9</v>
      </c>
      <c r="K1066" t="s">
        <v>1707</v>
      </c>
      <c r="L1066">
        <f>COUNTBLANK(Portfolio43[[#This Row],[ID]:[Product]])</f>
        <v>0</v>
      </c>
    </row>
    <row r="1067" spans="1:12" x14ac:dyDescent="0.3">
      <c r="A1067">
        <v>1066</v>
      </c>
      <c r="B1067" t="s">
        <v>4653</v>
      </c>
      <c r="C1067" t="s">
        <v>2816</v>
      </c>
      <c r="D1067" t="s">
        <v>4493</v>
      </c>
      <c r="E1067" t="s">
        <v>1189</v>
      </c>
      <c r="F1067">
        <v>30</v>
      </c>
      <c r="G1067" t="s">
        <v>4654</v>
      </c>
      <c r="H1067" t="s">
        <v>1336</v>
      </c>
      <c r="I1067" s="10">
        <v>40193</v>
      </c>
      <c r="J1067">
        <v>15</v>
      </c>
      <c r="K1067" t="s">
        <v>1707</v>
      </c>
      <c r="L1067">
        <f>COUNTBLANK(Portfolio43[[#This Row],[ID]:[Product]])</f>
        <v>0</v>
      </c>
    </row>
    <row r="1068" spans="1:12" x14ac:dyDescent="0.3">
      <c r="A1068">
        <v>1067</v>
      </c>
      <c r="B1068" t="s">
        <v>4655</v>
      </c>
      <c r="C1068" t="s">
        <v>2919</v>
      </c>
      <c r="D1068" t="s">
        <v>4493</v>
      </c>
      <c r="E1068" t="s">
        <v>1189</v>
      </c>
      <c r="F1068">
        <v>90</v>
      </c>
      <c r="G1068" t="s">
        <v>4656</v>
      </c>
      <c r="H1068" t="s">
        <v>418</v>
      </c>
      <c r="I1068" s="10">
        <v>39934</v>
      </c>
      <c r="J1068">
        <v>71</v>
      </c>
      <c r="K1068" t="s">
        <v>1721</v>
      </c>
      <c r="L1068">
        <f>COUNTBLANK(Portfolio43[[#This Row],[ID]:[Product]])</f>
        <v>0</v>
      </c>
    </row>
    <row r="1069" spans="1:12" x14ac:dyDescent="0.3">
      <c r="A1069">
        <v>1068</v>
      </c>
      <c r="B1069" t="s">
        <v>4657</v>
      </c>
      <c r="C1069" t="s">
        <v>4658</v>
      </c>
      <c r="D1069" t="s">
        <v>4493</v>
      </c>
      <c r="E1069" t="s">
        <v>1189</v>
      </c>
      <c r="F1069">
        <v>30</v>
      </c>
      <c r="G1069" t="s">
        <v>4659</v>
      </c>
      <c r="H1069" t="s">
        <v>1648</v>
      </c>
      <c r="I1069" s="10">
        <v>39787</v>
      </c>
      <c r="J1069">
        <v>35</v>
      </c>
      <c r="K1069" t="s">
        <v>1673</v>
      </c>
      <c r="L1069">
        <f>COUNTBLANK(Portfolio43[[#This Row],[ID]:[Product]])</f>
        <v>0</v>
      </c>
    </row>
    <row r="1070" spans="1:12" x14ac:dyDescent="0.3">
      <c r="A1070">
        <v>1069</v>
      </c>
      <c r="B1070" t="s">
        <v>4660</v>
      </c>
      <c r="C1070" t="s">
        <v>4661</v>
      </c>
      <c r="D1070" t="s">
        <v>4493</v>
      </c>
      <c r="E1070" t="s">
        <v>1189</v>
      </c>
      <c r="F1070">
        <v>60</v>
      </c>
      <c r="G1070" t="s">
        <v>4662</v>
      </c>
      <c r="H1070" t="s">
        <v>70</v>
      </c>
      <c r="I1070" s="10">
        <v>40079</v>
      </c>
      <c r="J1070">
        <v>42</v>
      </c>
      <c r="K1070" t="s">
        <v>1673</v>
      </c>
      <c r="L1070">
        <f>COUNTBLANK(Portfolio43[[#This Row],[ID]:[Product]])</f>
        <v>0</v>
      </c>
    </row>
    <row r="1071" spans="1:12" x14ac:dyDescent="0.3">
      <c r="A1071">
        <v>1070</v>
      </c>
      <c r="B1071" t="s">
        <v>4663</v>
      </c>
      <c r="C1071" t="s">
        <v>4664</v>
      </c>
      <c r="D1071" t="s">
        <v>1946</v>
      </c>
      <c r="E1071" t="s">
        <v>1189</v>
      </c>
      <c r="F1071">
        <v>90</v>
      </c>
      <c r="G1071" t="s">
        <v>4665</v>
      </c>
      <c r="H1071" t="s">
        <v>4666</v>
      </c>
      <c r="I1071" s="10">
        <v>39637</v>
      </c>
      <c r="J1071">
        <v>68</v>
      </c>
      <c r="K1071" t="s">
        <v>1007</v>
      </c>
      <c r="L1071">
        <f>COUNTBLANK(Portfolio43[[#This Row],[ID]:[Product]])</f>
        <v>0</v>
      </c>
    </row>
    <row r="1072" spans="1:12" x14ac:dyDescent="0.3">
      <c r="A1072">
        <v>1071</v>
      </c>
      <c r="B1072" t="s">
        <v>2252</v>
      </c>
      <c r="C1072" t="s">
        <v>2388</v>
      </c>
      <c r="D1072" t="s">
        <v>4493</v>
      </c>
      <c r="E1072" t="s">
        <v>1189</v>
      </c>
      <c r="F1072">
        <v>30</v>
      </c>
      <c r="G1072" t="s">
        <v>4667</v>
      </c>
      <c r="H1072" t="s">
        <v>4668</v>
      </c>
      <c r="I1072" s="10">
        <v>39704</v>
      </c>
      <c r="J1072">
        <v>10</v>
      </c>
      <c r="K1072" t="s">
        <v>1772</v>
      </c>
      <c r="L1072">
        <f>COUNTBLANK(Portfolio43[[#This Row],[ID]:[Product]])</f>
        <v>0</v>
      </c>
    </row>
    <row r="1073" spans="1:12" x14ac:dyDescent="0.3">
      <c r="A1073">
        <v>1072</v>
      </c>
      <c r="B1073" t="s">
        <v>4669</v>
      </c>
      <c r="C1073" t="s">
        <v>1900</v>
      </c>
      <c r="D1073" t="s">
        <v>4493</v>
      </c>
      <c r="E1073" t="s">
        <v>1189</v>
      </c>
      <c r="F1073">
        <v>30</v>
      </c>
      <c r="G1073" t="s">
        <v>4670</v>
      </c>
      <c r="H1073" t="s">
        <v>621</v>
      </c>
      <c r="I1073" s="10">
        <v>39835</v>
      </c>
      <c r="J1073">
        <v>58</v>
      </c>
      <c r="K1073" t="s">
        <v>1721</v>
      </c>
      <c r="L1073">
        <f>COUNTBLANK(Portfolio43[[#This Row],[ID]:[Product]])</f>
        <v>0</v>
      </c>
    </row>
    <row r="1074" spans="1:12" x14ac:dyDescent="0.3">
      <c r="A1074">
        <v>1073</v>
      </c>
      <c r="B1074" t="s">
        <v>4315</v>
      </c>
      <c r="C1074" t="s">
        <v>4417</v>
      </c>
      <c r="D1074" t="s">
        <v>4493</v>
      </c>
      <c r="E1074" t="s">
        <v>1189</v>
      </c>
      <c r="F1074">
        <v>60</v>
      </c>
      <c r="G1074" t="s">
        <v>4671</v>
      </c>
      <c r="H1074" t="s">
        <v>778</v>
      </c>
      <c r="I1074" s="10">
        <v>39962</v>
      </c>
      <c r="J1074">
        <v>79</v>
      </c>
      <c r="K1074" t="s">
        <v>1692</v>
      </c>
      <c r="L1074">
        <f>COUNTBLANK(Portfolio43[[#This Row],[ID]:[Product]])</f>
        <v>0</v>
      </c>
    </row>
    <row r="1075" spans="1:12" x14ac:dyDescent="0.3">
      <c r="A1075">
        <v>1074</v>
      </c>
      <c r="B1075" t="s">
        <v>4672</v>
      </c>
      <c r="C1075" t="s">
        <v>4255</v>
      </c>
      <c r="D1075" t="s">
        <v>4493</v>
      </c>
      <c r="E1075" t="s">
        <v>1189</v>
      </c>
      <c r="F1075">
        <v>60</v>
      </c>
      <c r="G1075" t="s">
        <v>4673</v>
      </c>
      <c r="H1075" t="s">
        <v>3462</v>
      </c>
      <c r="I1075" s="10">
        <v>40138</v>
      </c>
      <c r="J1075">
        <v>40</v>
      </c>
      <c r="K1075" t="s">
        <v>1673</v>
      </c>
      <c r="L1075">
        <f>COUNTBLANK(Portfolio43[[#This Row],[ID]:[Product]])</f>
        <v>0</v>
      </c>
    </row>
    <row r="1076" spans="1:12" x14ac:dyDescent="0.3">
      <c r="A1076">
        <v>1075</v>
      </c>
      <c r="B1076" t="s">
        <v>4674</v>
      </c>
      <c r="C1076" t="s">
        <v>3042</v>
      </c>
      <c r="D1076" t="s">
        <v>1719</v>
      </c>
      <c r="E1076" t="s">
        <v>1189</v>
      </c>
      <c r="F1076">
        <v>90</v>
      </c>
      <c r="G1076" t="s">
        <v>4675</v>
      </c>
      <c r="H1076" t="s">
        <v>2364</v>
      </c>
      <c r="I1076" s="10">
        <v>39534</v>
      </c>
      <c r="J1076">
        <v>28</v>
      </c>
      <c r="K1076" t="s">
        <v>1677</v>
      </c>
      <c r="L1076">
        <f>COUNTBLANK(Portfolio43[[#This Row],[ID]:[Product]])</f>
        <v>0</v>
      </c>
    </row>
    <row r="1077" spans="1:12" x14ac:dyDescent="0.3">
      <c r="A1077">
        <v>1076</v>
      </c>
      <c r="B1077" t="s">
        <v>4676</v>
      </c>
      <c r="C1077" t="s">
        <v>4677</v>
      </c>
      <c r="D1077" t="s">
        <v>4493</v>
      </c>
      <c r="E1077" t="s">
        <v>1189</v>
      </c>
      <c r="F1077">
        <v>30</v>
      </c>
      <c r="G1077" t="s">
        <v>2023</v>
      </c>
      <c r="H1077" t="s">
        <v>1606</v>
      </c>
      <c r="I1077" s="10">
        <v>39882</v>
      </c>
      <c r="J1077">
        <v>64</v>
      </c>
      <c r="K1077" t="s">
        <v>1700</v>
      </c>
      <c r="L1077">
        <f>COUNTBLANK(Portfolio43[[#This Row],[ID]:[Product]])</f>
        <v>0</v>
      </c>
    </row>
    <row r="1078" spans="1:12" x14ac:dyDescent="0.3">
      <c r="A1078">
        <v>1077</v>
      </c>
      <c r="B1078" t="s">
        <v>4678</v>
      </c>
      <c r="C1078" t="s">
        <v>4679</v>
      </c>
      <c r="D1078" t="s">
        <v>4493</v>
      </c>
      <c r="E1078" t="s">
        <v>1189</v>
      </c>
      <c r="F1078">
        <v>90</v>
      </c>
      <c r="G1078" t="s">
        <v>4680</v>
      </c>
      <c r="H1078" t="s">
        <v>4335</v>
      </c>
      <c r="I1078" s="10">
        <v>40167</v>
      </c>
      <c r="J1078">
        <v>98</v>
      </c>
      <c r="K1078" t="s">
        <v>1007</v>
      </c>
      <c r="L1078">
        <f>COUNTBLANK(Portfolio43[[#This Row],[ID]:[Product]])</f>
        <v>0</v>
      </c>
    </row>
    <row r="1079" spans="1:12" x14ac:dyDescent="0.3">
      <c r="A1079">
        <v>1078</v>
      </c>
      <c r="B1079" t="s">
        <v>4681</v>
      </c>
      <c r="C1079" t="s">
        <v>4682</v>
      </c>
      <c r="D1079" t="s">
        <v>4601</v>
      </c>
      <c r="E1079" t="s">
        <v>1189</v>
      </c>
      <c r="F1079">
        <v>60</v>
      </c>
      <c r="G1079" t="s">
        <v>4683</v>
      </c>
      <c r="H1079" t="s">
        <v>237</v>
      </c>
      <c r="I1079" s="10">
        <v>40356</v>
      </c>
      <c r="J1079">
        <v>46</v>
      </c>
      <c r="K1079" t="s">
        <v>851</v>
      </c>
      <c r="L1079">
        <f>COUNTBLANK(Portfolio43[[#This Row],[ID]:[Product]])</f>
        <v>0</v>
      </c>
    </row>
    <row r="1080" spans="1:12" x14ac:dyDescent="0.3">
      <c r="A1080">
        <v>1079</v>
      </c>
      <c r="B1080" t="s">
        <v>4684</v>
      </c>
      <c r="C1080" t="s">
        <v>4685</v>
      </c>
      <c r="D1080" t="s">
        <v>4493</v>
      </c>
      <c r="E1080" t="s">
        <v>1189</v>
      </c>
      <c r="F1080">
        <v>90</v>
      </c>
      <c r="G1080" t="s">
        <v>4686</v>
      </c>
      <c r="H1080" t="s">
        <v>2003</v>
      </c>
      <c r="I1080" s="10">
        <v>40415</v>
      </c>
      <c r="J1080">
        <v>5</v>
      </c>
      <c r="K1080" t="s">
        <v>851</v>
      </c>
      <c r="L1080">
        <f>COUNTBLANK(Portfolio43[[#This Row],[ID]:[Product]])</f>
        <v>0</v>
      </c>
    </row>
    <row r="1081" spans="1:12" x14ac:dyDescent="0.3">
      <c r="A1081">
        <v>1080</v>
      </c>
      <c r="B1081" t="s">
        <v>3619</v>
      </c>
      <c r="C1081" t="s">
        <v>4687</v>
      </c>
      <c r="D1081" t="s">
        <v>4493</v>
      </c>
      <c r="E1081" t="s">
        <v>1189</v>
      </c>
      <c r="F1081">
        <v>60</v>
      </c>
      <c r="G1081" t="s">
        <v>4688</v>
      </c>
      <c r="H1081" t="s">
        <v>355</v>
      </c>
      <c r="I1081" s="10">
        <v>39793</v>
      </c>
      <c r="J1081">
        <v>40</v>
      </c>
      <c r="K1081" t="s">
        <v>1707</v>
      </c>
      <c r="L1081">
        <f>COUNTBLANK(Portfolio43[[#This Row],[ID]:[Product]])</f>
        <v>0</v>
      </c>
    </row>
    <row r="1082" spans="1:12" x14ac:dyDescent="0.3">
      <c r="A1082">
        <v>1081</v>
      </c>
      <c r="B1082" t="s">
        <v>4689</v>
      </c>
      <c r="C1082" t="s">
        <v>4261</v>
      </c>
      <c r="D1082" t="s">
        <v>4493</v>
      </c>
      <c r="E1082" t="s">
        <v>1189</v>
      </c>
      <c r="F1082">
        <v>60</v>
      </c>
      <c r="G1082" t="s">
        <v>4690</v>
      </c>
      <c r="H1082" t="s">
        <v>9</v>
      </c>
      <c r="I1082" s="10">
        <v>39534</v>
      </c>
      <c r="J1082">
        <v>67</v>
      </c>
      <c r="K1082" t="s">
        <v>1700</v>
      </c>
      <c r="L1082">
        <f>COUNTBLANK(Portfolio43[[#This Row],[ID]:[Product]])</f>
        <v>0</v>
      </c>
    </row>
    <row r="1083" spans="1:12" x14ac:dyDescent="0.3">
      <c r="A1083">
        <v>1082</v>
      </c>
      <c r="B1083" t="s">
        <v>4591</v>
      </c>
      <c r="C1083" t="s">
        <v>4691</v>
      </c>
      <c r="D1083" t="s">
        <v>4493</v>
      </c>
      <c r="E1083" t="s">
        <v>1189</v>
      </c>
      <c r="F1083">
        <v>60</v>
      </c>
      <c r="G1083" t="s">
        <v>4692</v>
      </c>
      <c r="H1083" t="s">
        <v>4693</v>
      </c>
      <c r="I1083" s="10">
        <v>39580</v>
      </c>
      <c r="J1083">
        <v>33</v>
      </c>
      <c r="K1083" t="s">
        <v>1673</v>
      </c>
      <c r="L1083">
        <f>COUNTBLANK(Portfolio43[[#This Row],[ID]:[Product]])</f>
        <v>0</v>
      </c>
    </row>
    <row r="1084" spans="1:12" x14ac:dyDescent="0.3">
      <c r="A1084">
        <v>1083</v>
      </c>
      <c r="B1084" t="s">
        <v>4694</v>
      </c>
      <c r="C1084" t="s">
        <v>2136</v>
      </c>
      <c r="D1084" t="s">
        <v>4493</v>
      </c>
      <c r="E1084" t="s">
        <v>1189</v>
      </c>
      <c r="F1084">
        <v>60</v>
      </c>
      <c r="G1084" t="s">
        <v>4695</v>
      </c>
      <c r="H1084" t="s">
        <v>335</v>
      </c>
      <c r="I1084" s="10">
        <v>39448</v>
      </c>
      <c r="J1084">
        <v>81</v>
      </c>
      <c r="K1084" t="s">
        <v>1707</v>
      </c>
      <c r="L1084">
        <f>COUNTBLANK(Portfolio43[[#This Row],[ID]:[Product]])</f>
        <v>0</v>
      </c>
    </row>
    <row r="1085" spans="1:12" x14ac:dyDescent="0.3">
      <c r="A1085">
        <v>1084</v>
      </c>
      <c r="B1085" t="s">
        <v>4696</v>
      </c>
      <c r="C1085" t="s">
        <v>4697</v>
      </c>
      <c r="D1085" t="s">
        <v>4493</v>
      </c>
      <c r="E1085" t="s">
        <v>1189</v>
      </c>
      <c r="F1085">
        <v>30</v>
      </c>
      <c r="G1085" t="s">
        <v>4698</v>
      </c>
      <c r="H1085" t="s">
        <v>693</v>
      </c>
      <c r="I1085" s="10">
        <v>39792</v>
      </c>
      <c r="J1085">
        <v>74</v>
      </c>
      <c r="K1085" t="s">
        <v>1696</v>
      </c>
      <c r="L1085">
        <f>COUNTBLANK(Portfolio43[[#This Row],[ID]:[Product]])</f>
        <v>0</v>
      </c>
    </row>
    <row r="1086" spans="1:12" x14ac:dyDescent="0.3">
      <c r="A1086">
        <v>1085</v>
      </c>
      <c r="B1086" t="s">
        <v>1815</v>
      </c>
      <c r="C1086" t="s">
        <v>4258</v>
      </c>
      <c r="D1086" t="s">
        <v>4493</v>
      </c>
      <c r="E1086" t="s">
        <v>1189</v>
      </c>
      <c r="F1086">
        <v>60</v>
      </c>
      <c r="G1086" t="s">
        <v>4699</v>
      </c>
      <c r="H1086" t="s">
        <v>1447</v>
      </c>
      <c r="I1086" s="10">
        <v>40416</v>
      </c>
      <c r="J1086">
        <v>92</v>
      </c>
      <c r="K1086" t="s">
        <v>1692</v>
      </c>
      <c r="L1086">
        <f>COUNTBLANK(Portfolio43[[#This Row],[ID]:[Product]])</f>
        <v>0</v>
      </c>
    </row>
    <row r="1087" spans="1:12" x14ac:dyDescent="0.3">
      <c r="A1087">
        <v>1086</v>
      </c>
      <c r="B1087" t="s">
        <v>4700</v>
      </c>
      <c r="C1087" t="s">
        <v>4701</v>
      </c>
      <c r="D1087" t="s">
        <v>4493</v>
      </c>
      <c r="E1087" t="s">
        <v>1189</v>
      </c>
      <c r="F1087">
        <v>30</v>
      </c>
      <c r="G1087" t="s">
        <v>4702</v>
      </c>
      <c r="H1087" t="s">
        <v>92</v>
      </c>
      <c r="I1087" s="10">
        <v>40475</v>
      </c>
      <c r="J1087">
        <v>21</v>
      </c>
      <c r="K1087" t="s">
        <v>1007</v>
      </c>
      <c r="L1087">
        <f>COUNTBLANK(Portfolio43[[#This Row],[ID]:[Product]])</f>
        <v>0</v>
      </c>
    </row>
    <row r="1088" spans="1:12" x14ac:dyDescent="0.3">
      <c r="A1088">
        <v>1087</v>
      </c>
      <c r="B1088" t="s">
        <v>4703</v>
      </c>
      <c r="C1088" t="s">
        <v>4704</v>
      </c>
      <c r="D1088" t="s">
        <v>4493</v>
      </c>
      <c r="E1088" t="s">
        <v>1189</v>
      </c>
      <c r="F1088">
        <v>90</v>
      </c>
      <c r="G1088" t="s">
        <v>4705</v>
      </c>
      <c r="H1088" t="s">
        <v>249</v>
      </c>
      <c r="I1088" s="10">
        <v>40263</v>
      </c>
      <c r="J1088">
        <v>16</v>
      </c>
      <c r="K1088" t="s">
        <v>1772</v>
      </c>
      <c r="L1088">
        <f>COUNTBLANK(Portfolio43[[#This Row],[ID]:[Product]])</f>
        <v>0</v>
      </c>
    </row>
    <row r="1089" spans="1:12" x14ac:dyDescent="0.3">
      <c r="A1089">
        <v>1088</v>
      </c>
      <c r="B1089" t="s">
        <v>1855</v>
      </c>
      <c r="C1089" t="s">
        <v>4706</v>
      </c>
      <c r="D1089" t="s">
        <v>4493</v>
      </c>
      <c r="E1089" t="s">
        <v>1189</v>
      </c>
      <c r="F1089">
        <v>30</v>
      </c>
      <c r="G1089" t="s">
        <v>4707</v>
      </c>
      <c r="H1089" t="s">
        <v>853</v>
      </c>
      <c r="I1089" s="10">
        <v>39916</v>
      </c>
      <c r="J1089">
        <v>9</v>
      </c>
      <c r="K1089" t="s">
        <v>1673</v>
      </c>
      <c r="L1089">
        <f>COUNTBLANK(Portfolio43[[#This Row],[ID]:[Product]])</f>
        <v>0</v>
      </c>
    </row>
    <row r="1090" spans="1:12" x14ac:dyDescent="0.3">
      <c r="A1090">
        <v>1089</v>
      </c>
      <c r="B1090" t="s">
        <v>4708</v>
      </c>
      <c r="C1090" t="s">
        <v>3985</v>
      </c>
      <c r="D1090" t="s">
        <v>4493</v>
      </c>
      <c r="E1090" t="s">
        <v>1189</v>
      </c>
      <c r="F1090">
        <v>30</v>
      </c>
      <c r="G1090" t="s">
        <v>2647</v>
      </c>
      <c r="H1090" t="s">
        <v>136</v>
      </c>
      <c r="I1090" s="10">
        <v>40457</v>
      </c>
      <c r="J1090">
        <v>67</v>
      </c>
      <c r="K1090" t="s">
        <v>1007</v>
      </c>
      <c r="L1090">
        <f>COUNTBLANK(Portfolio43[[#This Row],[ID]:[Product]])</f>
        <v>0</v>
      </c>
    </row>
    <row r="1091" spans="1:12" x14ac:dyDescent="0.3">
      <c r="A1091">
        <v>1090</v>
      </c>
      <c r="B1091" t="s">
        <v>4709</v>
      </c>
      <c r="C1091" t="s">
        <v>4710</v>
      </c>
      <c r="D1091" t="s">
        <v>4493</v>
      </c>
      <c r="E1091" t="s">
        <v>1189</v>
      </c>
      <c r="F1091">
        <v>90</v>
      </c>
      <c r="G1091" t="s">
        <v>4711</v>
      </c>
      <c r="H1091" t="s">
        <v>678</v>
      </c>
      <c r="I1091" s="10">
        <v>39763</v>
      </c>
      <c r="J1091">
        <v>55</v>
      </c>
      <c r="K1091" t="s">
        <v>1692</v>
      </c>
      <c r="L1091">
        <f>COUNTBLANK(Portfolio43[[#This Row],[ID]:[Product]])</f>
        <v>0</v>
      </c>
    </row>
    <row r="1092" spans="1:12" x14ac:dyDescent="0.3">
      <c r="A1092">
        <v>1091</v>
      </c>
      <c r="B1092" t="s">
        <v>4712</v>
      </c>
      <c r="C1092" t="s">
        <v>4558</v>
      </c>
      <c r="D1092" t="s">
        <v>4493</v>
      </c>
      <c r="E1092" t="s">
        <v>1189</v>
      </c>
      <c r="F1092">
        <v>60</v>
      </c>
      <c r="G1092" t="s">
        <v>4713</v>
      </c>
      <c r="H1092" t="s">
        <v>98</v>
      </c>
      <c r="I1092" s="10">
        <v>40407</v>
      </c>
      <c r="J1092">
        <v>29</v>
      </c>
      <c r="K1092" t="s">
        <v>851</v>
      </c>
      <c r="L1092">
        <f>COUNTBLANK(Portfolio43[[#This Row],[ID]:[Product]])</f>
        <v>0</v>
      </c>
    </row>
    <row r="1093" spans="1:12" x14ac:dyDescent="0.3">
      <c r="A1093">
        <v>1092</v>
      </c>
      <c r="B1093" t="s">
        <v>4714</v>
      </c>
      <c r="C1093" t="s">
        <v>4715</v>
      </c>
      <c r="D1093" t="s">
        <v>4493</v>
      </c>
      <c r="E1093" t="s">
        <v>1189</v>
      </c>
      <c r="F1093">
        <v>30</v>
      </c>
      <c r="G1093" t="s">
        <v>4716</v>
      </c>
      <c r="H1093" t="s">
        <v>936</v>
      </c>
      <c r="I1093" s="10">
        <v>39463</v>
      </c>
      <c r="J1093">
        <v>82</v>
      </c>
      <c r="K1093" t="s">
        <v>1772</v>
      </c>
      <c r="L1093">
        <f>COUNTBLANK(Portfolio43[[#This Row],[ID]:[Product]])</f>
        <v>0</v>
      </c>
    </row>
    <row r="1094" spans="1:12" x14ac:dyDescent="0.3">
      <c r="A1094">
        <v>1093</v>
      </c>
      <c r="B1094" t="s">
        <v>4717</v>
      </c>
      <c r="C1094" t="s">
        <v>1809</v>
      </c>
      <c r="D1094" t="s">
        <v>4493</v>
      </c>
      <c r="E1094" t="s">
        <v>1189</v>
      </c>
      <c r="F1094">
        <v>30</v>
      </c>
      <c r="G1094" t="s">
        <v>4718</v>
      </c>
      <c r="H1094" t="s">
        <v>2906</v>
      </c>
      <c r="I1094" s="10">
        <v>39711</v>
      </c>
      <c r="J1094">
        <v>29</v>
      </c>
      <c r="K1094" t="s">
        <v>1772</v>
      </c>
      <c r="L1094">
        <f>COUNTBLANK(Portfolio43[[#This Row],[ID]:[Product]])</f>
        <v>0</v>
      </c>
    </row>
    <row r="1095" spans="1:12" x14ac:dyDescent="0.3">
      <c r="A1095">
        <v>1094</v>
      </c>
      <c r="B1095" t="s">
        <v>4719</v>
      </c>
      <c r="C1095" t="s">
        <v>4720</v>
      </c>
      <c r="D1095" t="s">
        <v>4493</v>
      </c>
      <c r="E1095" t="s">
        <v>1189</v>
      </c>
      <c r="F1095">
        <v>30</v>
      </c>
      <c r="G1095" t="s">
        <v>4721</v>
      </c>
      <c r="H1095" t="s">
        <v>2010</v>
      </c>
      <c r="I1095" s="10">
        <v>39733</v>
      </c>
      <c r="J1095">
        <v>61</v>
      </c>
      <c r="K1095" t="s">
        <v>1677</v>
      </c>
      <c r="L1095">
        <f>COUNTBLANK(Portfolio43[[#This Row],[ID]:[Product]])</f>
        <v>0</v>
      </c>
    </row>
    <row r="1096" spans="1:12" x14ac:dyDescent="0.3">
      <c r="A1096">
        <v>1095</v>
      </c>
      <c r="B1096" t="s">
        <v>4722</v>
      </c>
      <c r="C1096" t="s">
        <v>4723</v>
      </c>
      <c r="D1096" t="s">
        <v>4493</v>
      </c>
      <c r="E1096" t="s">
        <v>1189</v>
      </c>
      <c r="F1096">
        <v>30</v>
      </c>
      <c r="G1096" t="s">
        <v>4724</v>
      </c>
      <c r="H1096" t="s">
        <v>3800</v>
      </c>
      <c r="I1096" s="10">
        <v>39571</v>
      </c>
      <c r="J1096">
        <v>56</v>
      </c>
      <c r="K1096" t="s">
        <v>1707</v>
      </c>
      <c r="L1096">
        <f>COUNTBLANK(Portfolio43[[#This Row],[ID]:[Product]])</f>
        <v>0</v>
      </c>
    </row>
    <row r="1097" spans="1:12" x14ac:dyDescent="0.3">
      <c r="A1097">
        <v>1096</v>
      </c>
      <c r="B1097" t="s">
        <v>4725</v>
      </c>
      <c r="C1097" t="s">
        <v>4726</v>
      </c>
      <c r="D1097" t="s">
        <v>4493</v>
      </c>
      <c r="E1097" t="s">
        <v>1189</v>
      </c>
      <c r="F1097">
        <v>90</v>
      </c>
      <c r="G1097" t="s">
        <v>4727</v>
      </c>
      <c r="H1097" t="s">
        <v>633</v>
      </c>
      <c r="I1097" s="10">
        <v>39737</v>
      </c>
      <c r="J1097">
        <v>90</v>
      </c>
      <c r="K1097" t="s">
        <v>1696</v>
      </c>
      <c r="L1097">
        <f>COUNTBLANK(Portfolio43[[#This Row],[ID]:[Product]])</f>
        <v>0</v>
      </c>
    </row>
    <row r="1098" spans="1:12" x14ac:dyDescent="0.3">
      <c r="A1098">
        <v>1097</v>
      </c>
      <c r="B1098" t="s">
        <v>4728</v>
      </c>
      <c r="C1098" t="s">
        <v>4729</v>
      </c>
      <c r="D1098" t="s">
        <v>4493</v>
      </c>
      <c r="E1098" t="s">
        <v>1189</v>
      </c>
      <c r="F1098">
        <v>60</v>
      </c>
      <c r="G1098" t="s">
        <v>4730</v>
      </c>
      <c r="H1098" t="s">
        <v>2555</v>
      </c>
      <c r="I1098" s="10">
        <v>40105</v>
      </c>
      <c r="J1098">
        <v>97</v>
      </c>
      <c r="K1098" t="s">
        <v>1007</v>
      </c>
      <c r="L1098">
        <f>COUNTBLANK(Portfolio43[[#This Row],[ID]:[Product]])</f>
        <v>0</v>
      </c>
    </row>
    <row r="1099" spans="1:12" x14ac:dyDescent="0.3">
      <c r="A1099">
        <v>1098</v>
      </c>
      <c r="B1099" t="s">
        <v>4731</v>
      </c>
      <c r="C1099" t="s">
        <v>1774</v>
      </c>
      <c r="D1099" t="s">
        <v>4493</v>
      </c>
      <c r="E1099" t="s">
        <v>1189</v>
      </c>
      <c r="F1099">
        <v>90</v>
      </c>
      <c r="G1099" t="s">
        <v>4732</v>
      </c>
      <c r="H1099" t="s">
        <v>356</v>
      </c>
      <c r="I1099" s="10">
        <v>40017</v>
      </c>
      <c r="J1099">
        <v>89</v>
      </c>
      <c r="K1099" t="s">
        <v>1707</v>
      </c>
      <c r="L1099">
        <f>COUNTBLANK(Portfolio43[[#This Row],[ID]:[Product]])</f>
        <v>0</v>
      </c>
    </row>
    <row r="1100" spans="1:12" x14ac:dyDescent="0.3">
      <c r="A1100">
        <v>1099</v>
      </c>
      <c r="B1100" t="s">
        <v>4733</v>
      </c>
      <c r="C1100" t="s">
        <v>4734</v>
      </c>
      <c r="D1100" t="s">
        <v>4493</v>
      </c>
      <c r="E1100" t="s">
        <v>1189</v>
      </c>
      <c r="F1100">
        <v>30</v>
      </c>
      <c r="G1100" t="s">
        <v>4735</v>
      </c>
      <c r="H1100" t="s">
        <v>3185</v>
      </c>
      <c r="I1100" s="10">
        <v>40130</v>
      </c>
      <c r="J1100">
        <v>96</v>
      </c>
      <c r="K1100" t="s">
        <v>1677</v>
      </c>
      <c r="L1100">
        <f>COUNTBLANK(Portfolio43[[#This Row],[ID]:[Product]])</f>
        <v>0</v>
      </c>
    </row>
    <row r="1101" spans="1:12" x14ac:dyDescent="0.3">
      <c r="A1101">
        <v>1100</v>
      </c>
      <c r="B1101" t="s">
        <v>4736</v>
      </c>
      <c r="C1101" t="s">
        <v>4737</v>
      </c>
      <c r="D1101" t="s">
        <v>4493</v>
      </c>
      <c r="E1101" t="s">
        <v>1189</v>
      </c>
      <c r="F1101">
        <v>90</v>
      </c>
      <c r="G1101" t="s">
        <v>4738</v>
      </c>
      <c r="H1101" t="s">
        <v>2516</v>
      </c>
      <c r="I1101" s="10">
        <v>40209</v>
      </c>
      <c r="J1101">
        <v>27</v>
      </c>
      <c r="K1101" t="s">
        <v>1673</v>
      </c>
      <c r="L1101">
        <f>COUNTBLANK(Portfolio43[[#This Row],[ID]:[Product]])</f>
        <v>0</v>
      </c>
    </row>
    <row r="1102" spans="1:12" x14ac:dyDescent="0.3">
      <c r="A1102">
        <v>1101</v>
      </c>
      <c r="B1102" t="s">
        <v>4617</v>
      </c>
      <c r="C1102" t="s">
        <v>2760</v>
      </c>
      <c r="D1102" t="s">
        <v>4493</v>
      </c>
      <c r="E1102" t="s">
        <v>1189</v>
      </c>
      <c r="F1102">
        <v>30</v>
      </c>
      <c r="G1102" t="s">
        <v>4739</v>
      </c>
      <c r="H1102" t="s">
        <v>743</v>
      </c>
      <c r="I1102" s="10">
        <v>40496</v>
      </c>
      <c r="J1102">
        <v>38</v>
      </c>
      <c r="K1102" t="s">
        <v>1772</v>
      </c>
      <c r="L1102">
        <f>COUNTBLANK(Portfolio43[[#This Row],[ID]:[Product]])</f>
        <v>0</v>
      </c>
    </row>
    <row r="1103" spans="1:12" x14ac:dyDescent="0.3">
      <c r="A1103">
        <v>1102</v>
      </c>
      <c r="B1103" t="s">
        <v>4740</v>
      </c>
      <c r="C1103" t="s">
        <v>2849</v>
      </c>
      <c r="D1103" t="s">
        <v>4493</v>
      </c>
      <c r="E1103" t="s">
        <v>1189</v>
      </c>
      <c r="F1103">
        <v>60</v>
      </c>
      <c r="G1103" t="s">
        <v>4741</v>
      </c>
      <c r="H1103" t="s">
        <v>1462</v>
      </c>
      <c r="I1103" s="10">
        <v>40334</v>
      </c>
      <c r="J1103">
        <v>66</v>
      </c>
      <c r="K1103" t="s">
        <v>1700</v>
      </c>
      <c r="L1103">
        <f>COUNTBLANK(Portfolio43[[#This Row],[ID]:[Product]])</f>
        <v>0</v>
      </c>
    </row>
    <row r="1104" spans="1:12" x14ac:dyDescent="0.3">
      <c r="A1104">
        <v>1103</v>
      </c>
      <c r="B1104" t="s">
        <v>4742</v>
      </c>
      <c r="C1104" t="s">
        <v>2466</v>
      </c>
      <c r="D1104" t="s">
        <v>4493</v>
      </c>
      <c r="E1104" t="s">
        <v>1189</v>
      </c>
      <c r="F1104">
        <v>30</v>
      </c>
      <c r="G1104" t="s">
        <v>4743</v>
      </c>
      <c r="H1104" t="s">
        <v>4744</v>
      </c>
      <c r="I1104" s="10">
        <v>40029</v>
      </c>
      <c r="J1104">
        <v>63</v>
      </c>
      <c r="K1104" t="s">
        <v>1007</v>
      </c>
      <c r="L1104">
        <f>COUNTBLANK(Portfolio43[[#This Row],[ID]:[Product]])</f>
        <v>0</v>
      </c>
    </row>
    <row r="1105" spans="1:12" x14ac:dyDescent="0.3">
      <c r="A1105">
        <v>1104</v>
      </c>
      <c r="B1105" t="s">
        <v>4745</v>
      </c>
      <c r="C1105" t="s">
        <v>4746</v>
      </c>
      <c r="D1105" t="s">
        <v>1946</v>
      </c>
      <c r="E1105" t="s">
        <v>1189</v>
      </c>
      <c r="F1105">
        <v>30</v>
      </c>
      <c r="G1105" t="s">
        <v>4747</v>
      </c>
      <c r="H1105" t="s">
        <v>4748</v>
      </c>
      <c r="I1105" s="10">
        <v>40161</v>
      </c>
      <c r="J1105">
        <v>39</v>
      </c>
      <c r="K1105" t="s">
        <v>1692</v>
      </c>
      <c r="L1105">
        <f>COUNTBLANK(Portfolio43[[#This Row],[ID]:[Product]])</f>
        <v>0</v>
      </c>
    </row>
    <row r="1106" spans="1:12" x14ac:dyDescent="0.3">
      <c r="A1106">
        <v>1105</v>
      </c>
      <c r="B1106" t="s">
        <v>4749</v>
      </c>
      <c r="C1106" t="s">
        <v>4750</v>
      </c>
      <c r="D1106" t="s">
        <v>4493</v>
      </c>
      <c r="E1106" t="s">
        <v>1189</v>
      </c>
      <c r="F1106">
        <v>60</v>
      </c>
      <c r="G1106" t="s">
        <v>4751</v>
      </c>
      <c r="H1106" t="s">
        <v>1199</v>
      </c>
      <c r="I1106" s="10">
        <v>40514</v>
      </c>
      <c r="J1106">
        <v>100</v>
      </c>
      <c r="K1106" t="s">
        <v>1700</v>
      </c>
      <c r="L1106">
        <f>COUNTBLANK(Portfolio43[[#This Row],[ID]:[Product]])</f>
        <v>0</v>
      </c>
    </row>
    <row r="1107" spans="1:12" x14ac:dyDescent="0.3">
      <c r="A1107">
        <v>1106</v>
      </c>
      <c r="B1107" t="s">
        <v>4752</v>
      </c>
      <c r="C1107" t="s">
        <v>4753</v>
      </c>
      <c r="D1107" t="s">
        <v>4493</v>
      </c>
      <c r="E1107" t="s">
        <v>1189</v>
      </c>
      <c r="F1107">
        <v>90</v>
      </c>
      <c r="G1107" t="s">
        <v>4754</v>
      </c>
      <c r="H1107" t="s">
        <v>228</v>
      </c>
      <c r="I1107" s="10">
        <v>39942</v>
      </c>
      <c r="J1107">
        <v>44</v>
      </c>
      <c r="K1107" t="s">
        <v>1700</v>
      </c>
      <c r="L1107">
        <f>COUNTBLANK(Portfolio43[[#This Row],[ID]:[Product]])</f>
        <v>0</v>
      </c>
    </row>
    <row r="1108" spans="1:12" x14ac:dyDescent="0.3">
      <c r="A1108">
        <v>1107</v>
      </c>
      <c r="B1108" t="s">
        <v>4755</v>
      </c>
      <c r="C1108" t="s">
        <v>2876</v>
      </c>
      <c r="D1108" t="s">
        <v>4493</v>
      </c>
      <c r="E1108" t="s">
        <v>1189</v>
      </c>
      <c r="F1108">
        <v>60</v>
      </c>
      <c r="G1108" t="s">
        <v>4756</v>
      </c>
      <c r="H1108" t="s">
        <v>440</v>
      </c>
      <c r="I1108" s="10">
        <v>39897</v>
      </c>
      <c r="J1108">
        <v>33</v>
      </c>
      <c r="K1108" t="s">
        <v>851</v>
      </c>
      <c r="L1108">
        <f>COUNTBLANK(Portfolio43[[#This Row],[ID]:[Product]])</f>
        <v>0</v>
      </c>
    </row>
    <row r="1109" spans="1:12" x14ac:dyDescent="0.3">
      <c r="A1109">
        <v>1108</v>
      </c>
      <c r="B1109" t="s">
        <v>4757</v>
      </c>
      <c r="C1109" t="s">
        <v>4758</v>
      </c>
      <c r="D1109" t="s">
        <v>4493</v>
      </c>
      <c r="E1109" t="s">
        <v>1189</v>
      </c>
      <c r="F1109">
        <v>30</v>
      </c>
      <c r="G1109" t="s">
        <v>4759</v>
      </c>
      <c r="H1109" t="s">
        <v>124</v>
      </c>
      <c r="I1109" s="10">
        <v>40330</v>
      </c>
      <c r="J1109">
        <v>73</v>
      </c>
      <c r="K1109" t="s">
        <v>1692</v>
      </c>
      <c r="L1109">
        <f>COUNTBLANK(Portfolio43[[#This Row],[ID]:[Product]])</f>
        <v>0</v>
      </c>
    </row>
    <row r="1110" spans="1:12" x14ac:dyDescent="0.3">
      <c r="A1110">
        <v>1109</v>
      </c>
      <c r="B1110" t="s">
        <v>4760</v>
      </c>
      <c r="C1110" t="s">
        <v>3340</v>
      </c>
      <c r="D1110" t="s">
        <v>4493</v>
      </c>
      <c r="E1110" t="s">
        <v>1189</v>
      </c>
      <c r="F1110">
        <v>60</v>
      </c>
      <c r="G1110" t="s">
        <v>4761</v>
      </c>
      <c r="H1110" t="s">
        <v>376</v>
      </c>
      <c r="I1110" s="10">
        <v>40009</v>
      </c>
      <c r="J1110">
        <v>77</v>
      </c>
      <c r="K1110" t="s">
        <v>1696</v>
      </c>
      <c r="L1110">
        <f>COUNTBLANK(Portfolio43[[#This Row],[ID]:[Product]])</f>
        <v>0</v>
      </c>
    </row>
    <row r="1111" spans="1:12" x14ac:dyDescent="0.3">
      <c r="A1111">
        <v>1110</v>
      </c>
      <c r="B1111" t="s">
        <v>4762</v>
      </c>
      <c r="C1111" t="s">
        <v>4763</v>
      </c>
      <c r="D1111" t="s">
        <v>4493</v>
      </c>
      <c r="E1111" t="s">
        <v>1189</v>
      </c>
      <c r="F1111">
        <v>90</v>
      </c>
      <c r="G1111" t="s">
        <v>4764</v>
      </c>
      <c r="H1111" t="s">
        <v>166</v>
      </c>
      <c r="I1111" s="10">
        <v>40374</v>
      </c>
      <c r="J1111">
        <v>55</v>
      </c>
      <c r="K1111" t="s">
        <v>1721</v>
      </c>
      <c r="L1111">
        <f>COUNTBLANK(Portfolio43[[#This Row],[ID]:[Product]])</f>
        <v>0</v>
      </c>
    </row>
    <row r="1112" spans="1:12" x14ac:dyDescent="0.3">
      <c r="A1112">
        <v>1111</v>
      </c>
      <c r="B1112" t="s">
        <v>4765</v>
      </c>
      <c r="C1112" t="s">
        <v>4611</v>
      </c>
      <c r="D1112" t="s">
        <v>4493</v>
      </c>
      <c r="E1112" t="s">
        <v>1189</v>
      </c>
      <c r="F1112">
        <v>30</v>
      </c>
      <c r="G1112" t="s">
        <v>4766</v>
      </c>
      <c r="H1112" t="s">
        <v>366</v>
      </c>
      <c r="I1112" s="10">
        <v>40314</v>
      </c>
      <c r="J1112">
        <v>98</v>
      </c>
      <c r="K1112" t="s">
        <v>1700</v>
      </c>
      <c r="L1112">
        <f>COUNTBLANK(Portfolio43[[#This Row],[ID]:[Product]])</f>
        <v>0</v>
      </c>
    </row>
    <row r="1113" spans="1:12" x14ac:dyDescent="0.3">
      <c r="A1113">
        <v>1112</v>
      </c>
      <c r="B1113" t="s">
        <v>4532</v>
      </c>
      <c r="C1113" t="s">
        <v>2460</v>
      </c>
      <c r="D1113" t="s">
        <v>4493</v>
      </c>
      <c r="E1113" t="s">
        <v>1189</v>
      </c>
      <c r="F1113">
        <v>90</v>
      </c>
      <c r="G1113" t="s">
        <v>4767</v>
      </c>
      <c r="H1113" t="s">
        <v>4768</v>
      </c>
      <c r="I1113" s="10">
        <v>40172</v>
      </c>
      <c r="J1113">
        <v>31</v>
      </c>
      <c r="K1113" t="s">
        <v>1696</v>
      </c>
      <c r="L1113">
        <f>COUNTBLANK(Portfolio43[[#This Row],[ID]:[Product]])</f>
        <v>0</v>
      </c>
    </row>
    <row r="1114" spans="1:12" x14ac:dyDescent="0.3">
      <c r="A1114">
        <v>1113</v>
      </c>
      <c r="B1114" t="s">
        <v>3331</v>
      </c>
      <c r="C1114" t="s">
        <v>4502</v>
      </c>
      <c r="D1114" t="s">
        <v>4493</v>
      </c>
      <c r="E1114" t="s">
        <v>1189</v>
      </c>
      <c r="F1114">
        <v>90</v>
      </c>
      <c r="G1114" t="s">
        <v>4769</v>
      </c>
      <c r="H1114" t="s">
        <v>250</v>
      </c>
      <c r="I1114" s="10">
        <v>39605</v>
      </c>
      <c r="J1114">
        <v>46</v>
      </c>
      <c r="K1114" t="s">
        <v>1707</v>
      </c>
      <c r="L1114">
        <f>COUNTBLANK(Portfolio43[[#This Row],[ID]:[Product]])</f>
        <v>0</v>
      </c>
    </row>
    <row r="1115" spans="1:12" x14ac:dyDescent="0.3">
      <c r="A1115">
        <v>1114</v>
      </c>
      <c r="B1115" t="s">
        <v>4617</v>
      </c>
      <c r="C1115" t="s">
        <v>4770</v>
      </c>
      <c r="D1115" t="s">
        <v>4493</v>
      </c>
      <c r="E1115" t="s">
        <v>1189</v>
      </c>
      <c r="F1115">
        <v>30</v>
      </c>
      <c r="G1115" t="s">
        <v>4771</v>
      </c>
      <c r="H1115" t="s">
        <v>557</v>
      </c>
      <c r="I1115" s="10">
        <v>40511</v>
      </c>
      <c r="J1115">
        <v>55</v>
      </c>
      <c r="K1115" t="s">
        <v>1707</v>
      </c>
      <c r="L1115">
        <f>COUNTBLANK(Portfolio43[[#This Row],[ID]:[Product]])</f>
        <v>0</v>
      </c>
    </row>
    <row r="1116" spans="1:12" x14ac:dyDescent="0.3">
      <c r="A1116">
        <v>1115</v>
      </c>
      <c r="B1116" t="s">
        <v>4772</v>
      </c>
      <c r="C1116" t="s">
        <v>4630</v>
      </c>
      <c r="D1116" t="s">
        <v>4493</v>
      </c>
      <c r="E1116" t="s">
        <v>1189</v>
      </c>
      <c r="F1116">
        <v>30</v>
      </c>
      <c r="G1116" t="s">
        <v>4773</v>
      </c>
      <c r="H1116" t="s">
        <v>1233</v>
      </c>
      <c r="I1116" s="10">
        <v>40165</v>
      </c>
      <c r="J1116">
        <v>14</v>
      </c>
      <c r="K1116" t="s">
        <v>1692</v>
      </c>
      <c r="L1116">
        <f>COUNTBLANK(Portfolio43[[#This Row],[ID]:[Product]])</f>
        <v>0</v>
      </c>
    </row>
    <row r="1117" spans="1:12" x14ac:dyDescent="0.3">
      <c r="A1117">
        <v>1116</v>
      </c>
      <c r="B1117" t="s">
        <v>4774</v>
      </c>
      <c r="C1117" t="s">
        <v>4775</v>
      </c>
      <c r="D1117" t="s">
        <v>4493</v>
      </c>
      <c r="E1117" t="s">
        <v>1189</v>
      </c>
      <c r="F1117">
        <v>30</v>
      </c>
      <c r="G1117" t="s">
        <v>4776</v>
      </c>
      <c r="H1117" t="s">
        <v>2661</v>
      </c>
      <c r="I1117" s="10">
        <v>39497</v>
      </c>
      <c r="J1117">
        <v>13</v>
      </c>
      <c r="K1117" t="s">
        <v>1721</v>
      </c>
      <c r="L1117">
        <f>COUNTBLANK(Portfolio43[[#This Row],[ID]:[Product]])</f>
        <v>0</v>
      </c>
    </row>
    <row r="1118" spans="1:12" x14ac:dyDescent="0.3">
      <c r="A1118">
        <v>1117</v>
      </c>
      <c r="B1118" t="s">
        <v>3251</v>
      </c>
      <c r="C1118" t="s">
        <v>4777</v>
      </c>
      <c r="D1118" t="s">
        <v>4493</v>
      </c>
      <c r="E1118" t="s">
        <v>1189</v>
      </c>
      <c r="F1118">
        <v>30</v>
      </c>
      <c r="G1118" t="s">
        <v>4778</v>
      </c>
      <c r="H1118" t="s">
        <v>474</v>
      </c>
      <c r="I1118" s="10">
        <v>40147</v>
      </c>
      <c r="J1118">
        <v>27</v>
      </c>
      <c r="K1118" t="s">
        <v>1700</v>
      </c>
      <c r="L1118">
        <f>COUNTBLANK(Portfolio43[[#This Row],[ID]:[Product]])</f>
        <v>0</v>
      </c>
    </row>
    <row r="1119" spans="1:12" x14ac:dyDescent="0.3">
      <c r="A1119">
        <v>1118</v>
      </c>
      <c r="B1119" t="s">
        <v>3266</v>
      </c>
      <c r="C1119" t="s">
        <v>4779</v>
      </c>
      <c r="D1119" t="s">
        <v>4493</v>
      </c>
      <c r="E1119" t="s">
        <v>1189</v>
      </c>
      <c r="F1119">
        <v>30</v>
      </c>
      <c r="G1119" t="s">
        <v>4780</v>
      </c>
      <c r="H1119" t="s">
        <v>2671</v>
      </c>
      <c r="I1119" s="10">
        <v>40413</v>
      </c>
      <c r="J1119">
        <v>76</v>
      </c>
      <c r="K1119" t="s">
        <v>1707</v>
      </c>
      <c r="L1119">
        <f>COUNTBLANK(Portfolio43[[#This Row],[ID]:[Product]])</f>
        <v>0</v>
      </c>
    </row>
    <row r="1120" spans="1:12" x14ac:dyDescent="0.3">
      <c r="A1120">
        <v>1119</v>
      </c>
      <c r="B1120" t="s">
        <v>2025</v>
      </c>
      <c r="C1120" t="s">
        <v>4781</v>
      </c>
      <c r="D1120" t="s">
        <v>4493</v>
      </c>
      <c r="E1120" t="s">
        <v>1189</v>
      </c>
      <c r="F1120">
        <v>60</v>
      </c>
      <c r="G1120" t="s">
        <v>4782</v>
      </c>
      <c r="H1120" t="s">
        <v>4783</v>
      </c>
      <c r="I1120" s="10">
        <v>40474</v>
      </c>
      <c r="J1120">
        <v>49</v>
      </c>
      <c r="K1120" t="s">
        <v>1707</v>
      </c>
      <c r="L1120">
        <f>COUNTBLANK(Portfolio43[[#This Row],[ID]:[Product]])</f>
        <v>0</v>
      </c>
    </row>
    <row r="1121" spans="1:12" x14ac:dyDescent="0.3">
      <c r="A1121">
        <v>1120</v>
      </c>
      <c r="B1121" t="s">
        <v>4784</v>
      </c>
      <c r="C1121" t="s">
        <v>4785</v>
      </c>
      <c r="D1121" t="s">
        <v>4493</v>
      </c>
      <c r="E1121" t="s">
        <v>1189</v>
      </c>
      <c r="F1121">
        <v>60</v>
      </c>
      <c r="G1121" t="s">
        <v>4786</v>
      </c>
      <c r="H1121" t="s">
        <v>1437</v>
      </c>
      <c r="I1121" s="10">
        <v>40125</v>
      </c>
      <c r="J1121">
        <v>71</v>
      </c>
      <c r="K1121" t="s">
        <v>1696</v>
      </c>
      <c r="L1121">
        <f>COUNTBLANK(Portfolio43[[#This Row],[ID]:[Product]])</f>
        <v>0</v>
      </c>
    </row>
    <row r="1122" spans="1:12" x14ac:dyDescent="0.3">
      <c r="A1122">
        <v>1121</v>
      </c>
      <c r="B1122" t="s">
        <v>3386</v>
      </c>
      <c r="C1122" t="s">
        <v>4787</v>
      </c>
      <c r="D1122" t="s">
        <v>4493</v>
      </c>
      <c r="E1122" t="s">
        <v>1189</v>
      </c>
      <c r="F1122">
        <v>30</v>
      </c>
      <c r="G1122" t="s">
        <v>2188</v>
      </c>
      <c r="H1122" t="s">
        <v>4112</v>
      </c>
      <c r="I1122" s="10">
        <v>39962</v>
      </c>
      <c r="J1122">
        <v>26</v>
      </c>
      <c r="K1122" t="s">
        <v>1700</v>
      </c>
      <c r="L1122">
        <f>COUNTBLANK(Portfolio43[[#This Row],[ID]:[Product]])</f>
        <v>0</v>
      </c>
    </row>
    <row r="1123" spans="1:12" x14ac:dyDescent="0.3">
      <c r="A1123">
        <v>1122</v>
      </c>
      <c r="B1123" t="s">
        <v>4788</v>
      </c>
      <c r="C1123" t="s">
        <v>1900</v>
      </c>
      <c r="D1123" t="s">
        <v>4493</v>
      </c>
      <c r="E1123" t="s">
        <v>1189</v>
      </c>
      <c r="F1123">
        <v>30</v>
      </c>
      <c r="G1123" t="s">
        <v>4789</v>
      </c>
      <c r="H1123" t="s">
        <v>682</v>
      </c>
      <c r="I1123" s="10">
        <v>39681</v>
      </c>
      <c r="J1123">
        <v>79</v>
      </c>
      <c r="K1123" t="s">
        <v>1700</v>
      </c>
      <c r="L1123">
        <f>COUNTBLANK(Portfolio43[[#This Row],[ID]:[Product]])</f>
        <v>0</v>
      </c>
    </row>
    <row r="1124" spans="1:12" x14ac:dyDescent="0.3">
      <c r="A1124">
        <v>1123</v>
      </c>
      <c r="B1124" t="s">
        <v>3606</v>
      </c>
      <c r="C1124" t="s">
        <v>3519</v>
      </c>
      <c r="D1124" t="s">
        <v>4493</v>
      </c>
      <c r="E1124" t="s">
        <v>1189</v>
      </c>
      <c r="F1124">
        <v>90</v>
      </c>
      <c r="G1124" t="s">
        <v>4790</v>
      </c>
      <c r="H1124" t="s">
        <v>4791</v>
      </c>
      <c r="I1124" s="10">
        <v>39475</v>
      </c>
      <c r="J1124">
        <v>38</v>
      </c>
      <c r="K1124" t="s">
        <v>1700</v>
      </c>
      <c r="L1124">
        <f>COUNTBLANK(Portfolio43[[#This Row],[ID]:[Product]])</f>
        <v>0</v>
      </c>
    </row>
    <row r="1125" spans="1:12" x14ac:dyDescent="0.3">
      <c r="A1125">
        <v>1124</v>
      </c>
      <c r="B1125" t="s">
        <v>2308</v>
      </c>
      <c r="C1125" t="s">
        <v>4033</v>
      </c>
      <c r="D1125" t="s">
        <v>4493</v>
      </c>
      <c r="E1125" t="s">
        <v>1189</v>
      </c>
      <c r="F1125">
        <v>90</v>
      </c>
      <c r="G1125" t="s">
        <v>4792</v>
      </c>
      <c r="H1125" t="s">
        <v>2013</v>
      </c>
      <c r="I1125" s="10">
        <v>39846</v>
      </c>
      <c r="J1125">
        <v>60</v>
      </c>
      <c r="K1125" t="s">
        <v>1673</v>
      </c>
      <c r="L1125">
        <f>COUNTBLANK(Portfolio43[[#This Row],[ID]:[Product]])</f>
        <v>0</v>
      </c>
    </row>
    <row r="1126" spans="1:12" x14ac:dyDescent="0.3">
      <c r="A1126">
        <v>1125</v>
      </c>
      <c r="B1126" t="s">
        <v>4793</v>
      </c>
      <c r="C1126" t="s">
        <v>4794</v>
      </c>
      <c r="D1126" t="s">
        <v>4493</v>
      </c>
      <c r="E1126" t="s">
        <v>1189</v>
      </c>
      <c r="F1126">
        <v>30</v>
      </c>
      <c r="G1126" t="s">
        <v>4795</v>
      </c>
      <c r="H1126" t="s">
        <v>706</v>
      </c>
      <c r="I1126" s="10">
        <v>39792</v>
      </c>
      <c r="J1126">
        <v>91</v>
      </c>
      <c r="K1126" t="s">
        <v>1700</v>
      </c>
      <c r="L1126">
        <f>COUNTBLANK(Portfolio43[[#This Row],[ID]:[Product]])</f>
        <v>0</v>
      </c>
    </row>
    <row r="1127" spans="1:12" x14ac:dyDescent="0.3">
      <c r="A1127">
        <v>1126</v>
      </c>
      <c r="B1127" t="s">
        <v>4796</v>
      </c>
      <c r="C1127" t="s">
        <v>3477</v>
      </c>
      <c r="D1127" t="s">
        <v>4493</v>
      </c>
      <c r="E1127" t="s">
        <v>1189</v>
      </c>
      <c r="F1127">
        <v>30</v>
      </c>
      <c r="G1127" t="s">
        <v>4797</v>
      </c>
      <c r="H1127" t="s">
        <v>138</v>
      </c>
      <c r="I1127" s="10">
        <v>40191</v>
      </c>
      <c r="J1127">
        <v>99</v>
      </c>
      <c r="K1127" t="s">
        <v>1696</v>
      </c>
      <c r="L1127">
        <f>COUNTBLANK(Portfolio43[[#This Row],[ID]:[Product]])</f>
        <v>0</v>
      </c>
    </row>
    <row r="1128" spans="1:12" x14ac:dyDescent="0.3">
      <c r="A1128">
        <v>1127</v>
      </c>
      <c r="B1128" t="s">
        <v>4798</v>
      </c>
      <c r="C1128" t="s">
        <v>1803</v>
      </c>
      <c r="D1128" t="s">
        <v>4493</v>
      </c>
      <c r="E1128" t="s">
        <v>1189</v>
      </c>
      <c r="F1128">
        <v>30</v>
      </c>
      <c r="G1128" t="s">
        <v>4799</v>
      </c>
      <c r="H1128" t="s">
        <v>4800</v>
      </c>
      <c r="I1128" s="10">
        <v>39734</v>
      </c>
      <c r="J1128">
        <v>28</v>
      </c>
      <c r="K1128" t="s">
        <v>1700</v>
      </c>
      <c r="L1128">
        <f>COUNTBLANK(Portfolio43[[#This Row],[ID]:[Product]])</f>
        <v>0</v>
      </c>
    </row>
    <row r="1129" spans="1:12" x14ac:dyDescent="0.3">
      <c r="A1129">
        <v>1128</v>
      </c>
      <c r="B1129" t="s">
        <v>4801</v>
      </c>
      <c r="C1129" t="s">
        <v>4802</v>
      </c>
      <c r="D1129" t="s">
        <v>4493</v>
      </c>
      <c r="E1129" t="s">
        <v>1189</v>
      </c>
      <c r="F1129">
        <v>60</v>
      </c>
      <c r="G1129" t="s">
        <v>4321</v>
      </c>
      <c r="H1129" t="s">
        <v>4803</v>
      </c>
      <c r="I1129" s="10">
        <v>39554</v>
      </c>
      <c r="J1129">
        <v>85</v>
      </c>
      <c r="K1129" t="s">
        <v>851</v>
      </c>
      <c r="L1129">
        <f>COUNTBLANK(Portfolio43[[#This Row],[ID]:[Product]])</f>
        <v>0</v>
      </c>
    </row>
    <row r="1130" spans="1:12" x14ac:dyDescent="0.3">
      <c r="A1130">
        <v>1129</v>
      </c>
      <c r="B1130" t="s">
        <v>4804</v>
      </c>
      <c r="C1130" t="s">
        <v>4805</v>
      </c>
      <c r="D1130" t="s">
        <v>4493</v>
      </c>
      <c r="E1130" t="s">
        <v>1189</v>
      </c>
      <c r="F1130">
        <v>30</v>
      </c>
      <c r="G1130" t="s">
        <v>4806</v>
      </c>
      <c r="H1130" t="s">
        <v>676</v>
      </c>
      <c r="I1130" s="10">
        <v>40055</v>
      </c>
      <c r="J1130">
        <v>59</v>
      </c>
      <c r="K1130" t="s">
        <v>1677</v>
      </c>
      <c r="L1130">
        <f>COUNTBLANK(Portfolio43[[#This Row],[ID]:[Product]])</f>
        <v>0</v>
      </c>
    </row>
    <row r="1131" spans="1:12" x14ac:dyDescent="0.3">
      <c r="A1131">
        <v>1130</v>
      </c>
      <c r="B1131" t="s">
        <v>3760</v>
      </c>
      <c r="C1131" t="s">
        <v>4807</v>
      </c>
      <c r="D1131" t="s">
        <v>4493</v>
      </c>
      <c r="E1131" t="s">
        <v>1189</v>
      </c>
      <c r="F1131">
        <v>90</v>
      </c>
      <c r="G1131" t="s">
        <v>4808</v>
      </c>
      <c r="H1131" t="s">
        <v>1066</v>
      </c>
      <c r="I1131" s="10">
        <v>40069</v>
      </c>
      <c r="J1131">
        <v>2</v>
      </c>
      <c r="K1131" t="s">
        <v>1007</v>
      </c>
      <c r="L1131">
        <f>COUNTBLANK(Portfolio43[[#This Row],[ID]:[Product]])</f>
        <v>0</v>
      </c>
    </row>
    <row r="1132" spans="1:12" x14ac:dyDescent="0.3">
      <c r="A1132">
        <v>1131</v>
      </c>
      <c r="B1132" t="s">
        <v>4809</v>
      </c>
      <c r="C1132" t="s">
        <v>4810</v>
      </c>
      <c r="D1132" t="s">
        <v>4493</v>
      </c>
      <c r="E1132" t="s">
        <v>1189</v>
      </c>
      <c r="F1132">
        <v>90</v>
      </c>
      <c r="G1132" t="s">
        <v>3805</v>
      </c>
      <c r="H1132" t="s">
        <v>206</v>
      </c>
      <c r="I1132" s="10">
        <v>39929</v>
      </c>
      <c r="J1132">
        <v>31</v>
      </c>
      <c r="K1132" t="s">
        <v>1692</v>
      </c>
      <c r="L1132">
        <f>COUNTBLANK(Portfolio43[[#This Row],[ID]:[Product]])</f>
        <v>0</v>
      </c>
    </row>
    <row r="1133" spans="1:12" x14ac:dyDescent="0.3">
      <c r="A1133">
        <v>1132</v>
      </c>
      <c r="B1133" t="s">
        <v>4811</v>
      </c>
      <c r="C1133" t="s">
        <v>4812</v>
      </c>
      <c r="D1133" t="s">
        <v>4493</v>
      </c>
      <c r="E1133" t="s">
        <v>1189</v>
      </c>
      <c r="F1133">
        <v>30</v>
      </c>
      <c r="G1133" t="s">
        <v>4813</v>
      </c>
      <c r="H1133" t="s">
        <v>385</v>
      </c>
      <c r="I1133" s="10">
        <v>40499</v>
      </c>
      <c r="J1133">
        <v>55</v>
      </c>
      <c r="K1133" t="s">
        <v>1007</v>
      </c>
      <c r="L1133">
        <f>COUNTBLANK(Portfolio43[[#This Row],[ID]:[Product]])</f>
        <v>0</v>
      </c>
    </row>
    <row r="1134" spans="1:12" x14ac:dyDescent="0.3">
      <c r="A1134">
        <v>1133</v>
      </c>
      <c r="B1134" t="s">
        <v>4814</v>
      </c>
      <c r="C1134" t="s">
        <v>1900</v>
      </c>
      <c r="D1134" t="s">
        <v>4493</v>
      </c>
      <c r="E1134" t="s">
        <v>1189</v>
      </c>
      <c r="F1134">
        <v>90</v>
      </c>
      <c r="G1134" t="s">
        <v>4815</v>
      </c>
      <c r="H1134" t="s">
        <v>1051</v>
      </c>
      <c r="I1134" s="10">
        <v>40293</v>
      </c>
      <c r="J1134">
        <v>4</v>
      </c>
      <c r="K1134" t="s">
        <v>1696</v>
      </c>
      <c r="L1134">
        <f>COUNTBLANK(Portfolio43[[#This Row],[ID]:[Product]])</f>
        <v>0</v>
      </c>
    </row>
    <row r="1135" spans="1:12" x14ac:dyDescent="0.3">
      <c r="A1135">
        <v>1134</v>
      </c>
      <c r="B1135" t="s">
        <v>4816</v>
      </c>
      <c r="C1135" t="s">
        <v>4817</v>
      </c>
      <c r="D1135" t="s">
        <v>4493</v>
      </c>
      <c r="E1135" t="s">
        <v>1189</v>
      </c>
      <c r="F1135">
        <v>30</v>
      </c>
      <c r="G1135" t="s">
        <v>4818</v>
      </c>
      <c r="H1135" t="s">
        <v>351</v>
      </c>
      <c r="I1135" s="10">
        <v>39719</v>
      </c>
      <c r="J1135">
        <v>23</v>
      </c>
      <c r="K1135" t="s">
        <v>1673</v>
      </c>
      <c r="L1135">
        <f>COUNTBLANK(Portfolio43[[#This Row],[ID]:[Product]])</f>
        <v>0</v>
      </c>
    </row>
    <row r="1136" spans="1:12" x14ac:dyDescent="0.3">
      <c r="A1136">
        <v>1135</v>
      </c>
      <c r="B1136" t="s">
        <v>4819</v>
      </c>
      <c r="C1136" t="s">
        <v>3303</v>
      </c>
      <c r="D1136" t="s">
        <v>4493</v>
      </c>
      <c r="E1136" t="s">
        <v>1189</v>
      </c>
      <c r="F1136">
        <v>30</v>
      </c>
      <c r="G1136" t="s">
        <v>4820</v>
      </c>
      <c r="H1136" t="s">
        <v>1371</v>
      </c>
      <c r="I1136" s="10">
        <v>39785</v>
      </c>
      <c r="J1136">
        <v>71</v>
      </c>
      <c r="K1136" t="s">
        <v>1700</v>
      </c>
      <c r="L1136">
        <f>COUNTBLANK(Portfolio43[[#This Row],[ID]:[Product]])</f>
        <v>0</v>
      </c>
    </row>
    <row r="1137" spans="1:12" x14ac:dyDescent="0.3">
      <c r="A1137">
        <v>1136</v>
      </c>
      <c r="B1137" t="s">
        <v>4821</v>
      </c>
      <c r="C1137" t="s">
        <v>4530</v>
      </c>
      <c r="D1137" t="s">
        <v>4493</v>
      </c>
      <c r="E1137" t="s">
        <v>1189</v>
      </c>
      <c r="F1137">
        <v>60</v>
      </c>
      <c r="G1137" t="s">
        <v>4822</v>
      </c>
      <c r="H1137" t="s">
        <v>4823</v>
      </c>
      <c r="I1137" s="10">
        <v>40458</v>
      </c>
      <c r="J1137">
        <v>27</v>
      </c>
      <c r="K1137" t="s">
        <v>1700</v>
      </c>
      <c r="L1137">
        <f>COUNTBLANK(Portfolio43[[#This Row],[ID]:[Product]])</f>
        <v>0</v>
      </c>
    </row>
    <row r="1138" spans="1:12" x14ac:dyDescent="0.3">
      <c r="A1138">
        <v>1137</v>
      </c>
      <c r="B1138" t="s">
        <v>4824</v>
      </c>
      <c r="C1138" t="s">
        <v>4825</v>
      </c>
      <c r="D1138" t="s">
        <v>4493</v>
      </c>
      <c r="E1138" t="s">
        <v>1189</v>
      </c>
      <c r="F1138">
        <v>90</v>
      </c>
      <c r="G1138" t="s">
        <v>4826</v>
      </c>
      <c r="H1138" t="s">
        <v>4335</v>
      </c>
      <c r="I1138" s="10">
        <v>39726</v>
      </c>
      <c r="J1138">
        <v>89</v>
      </c>
      <c r="K1138" t="s">
        <v>1696</v>
      </c>
      <c r="L1138">
        <f>COUNTBLANK(Portfolio43[[#This Row],[ID]:[Product]])</f>
        <v>0</v>
      </c>
    </row>
    <row r="1139" spans="1:12" x14ac:dyDescent="0.3">
      <c r="A1139">
        <v>1138</v>
      </c>
      <c r="B1139" t="s">
        <v>4580</v>
      </c>
      <c r="C1139" t="s">
        <v>4827</v>
      </c>
      <c r="D1139" t="s">
        <v>4493</v>
      </c>
      <c r="E1139" t="s">
        <v>1189</v>
      </c>
      <c r="F1139">
        <v>90</v>
      </c>
      <c r="G1139" t="s">
        <v>4828</v>
      </c>
      <c r="H1139" t="s">
        <v>1327</v>
      </c>
      <c r="I1139" s="10">
        <v>40179</v>
      </c>
      <c r="J1139">
        <v>31</v>
      </c>
      <c r="K1139" t="s">
        <v>1692</v>
      </c>
      <c r="L1139">
        <f>COUNTBLANK(Portfolio43[[#This Row],[ID]:[Product]])</f>
        <v>0</v>
      </c>
    </row>
    <row r="1140" spans="1:12" x14ac:dyDescent="0.3">
      <c r="A1140">
        <v>1139</v>
      </c>
      <c r="B1140" t="s">
        <v>4829</v>
      </c>
      <c r="C1140" t="s">
        <v>4830</v>
      </c>
      <c r="D1140" t="s">
        <v>4493</v>
      </c>
      <c r="E1140" t="s">
        <v>1189</v>
      </c>
      <c r="F1140">
        <v>60</v>
      </c>
      <c r="G1140" t="s">
        <v>4831</v>
      </c>
      <c r="H1140" t="s">
        <v>668</v>
      </c>
      <c r="I1140" s="10">
        <v>39520</v>
      </c>
      <c r="J1140">
        <v>41</v>
      </c>
      <c r="K1140" t="s">
        <v>1007</v>
      </c>
      <c r="L1140">
        <f>COUNTBLANK(Portfolio43[[#This Row],[ID]:[Product]])</f>
        <v>0</v>
      </c>
    </row>
    <row r="1141" spans="1:12" x14ac:dyDescent="0.3">
      <c r="A1141">
        <v>1140</v>
      </c>
      <c r="B1141" t="s">
        <v>3190</v>
      </c>
      <c r="C1141" t="s">
        <v>1767</v>
      </c>
      <c r="D1141" t="s">
        <v>4493</v>
      </c>
      <c r="E1141" t="s">
        <v>1189</v>
      </c>
      <c r="F1141">
        <v>90</v>
      </c>
      <c r="G1141" t="s">
        <v>4832</v>
      </c>
      <c r="H1141" t="s">
        <v>137</v>
      </c>
      <c r="I1141" s="10">
        <v>39757</v>
      </c>
      <c r="J1141">
        <v>63</v>
      </c>
      <c r="K1141" t="s">
        <v>1696</v>
      </c>
      <c r="L1141">
        <f>COUNTBLANK(Portfolio43[[#This Row],[ID]:[Product]])</f>
        <v>0</v>
      </c>
    </row>
    <row r="1142" spans="1:12" x14ac:dyDescent="0.3">
      <c r="A1142">
        <v>1141</v>
      </c>
      <c r="B1142" t="s">
        <v>4833</v>
      </c>
      <c r="C1142" t="s">
        <v>4834</v>
      </c>
      <c r="D1142" t="s">
        <v>4493</v>
      </c>
      <c r="E1142" t="s">
        <v>1189</v>
      </c>
      <c r="F1142">
        <v>60</v>
      </c>
      <c r="G1142" t="s">
        <v>4835</v>
      </c>
      <c r="H1142" t="s">
        <v>521</v>
      </c>
      <c r="I1142" s="10">
        <v>39985</v>
      </c>
      <c r="J1142">
        <v>19</v>
      </c>
      <c r="K1142" t="s">
        <v>1707</v>
      </c>
      <c r="L1142">
        <f>COUNTBLANK(Portfolio43[[#This Row],[ID]:[Product]])</f>
        <v>0</v>
      </c>
    </row>
    <row r="1143" spans="1:12" x14ac:dyDescent="0.3">
      <c r="A1143">
        <v>1142</v>
      </c>
      <c r="B1143" t="s">
        <v>4836</v>
      </c>
      <c r="C1143" t="s">
        <v>4006</v>
      </c>
      <c r="D1143" t="s">
        <v>4493</v>
      </c>
      <c r="E1143" t="s">
        <v>1189</v>
      </c>
      <c r="F1143">
        <v>30</v>
      </c>
      <c r="G1143" t="s">
        <v>4837</v>
      </c>
      <c r="H1143" t="s">
        <v>678</v>
      </c>
      <c r="I1143" s="10">
        <v>40381</v>
      </c>
      <c r="J1143">
        <v>67</v>
      </c>
      <c r="K1143" t="s">
        <v>1007</v>
      </c>
      <c r="L1143">
        <f>COUNTBLANK(Portfolio43[[#This Row],[ID]:[Product]])</f>
        <v>0</v>
      </c>
    </row>
    <row r="1144" spans="1:12" x14ac:dyDescent="0.3">
      <c r="A1144">
        <v>1143</v>
      </c>
      <c r="B1144" t="s">
        <v>4838</v>
      </c>
      <c r="C1144" t="s">
        <v>4839</v>
      </c>
      <c r="D1144" t="s">
        <v>4493</v>
      </c>
      <c r="E1144" t="s">
        <v>4651</v>
      </c>
      <c r="F1144">
        <v>60</v>
      </c>
      <c r="G1144" t="s">
        <v>4840</v>
      </c>
      <c r="H1144" t="s">
        <v>2412</v>
      </c>
      <c r="I1144" s="10">
        <v>40399</v>
      </c>
      <c r="J1144">
        <v>42</v>
      </c>
      <c r="K1144" t="s">
        <v>1707</v>
      </c>
      <c r="L1144">
        <f>COUNTBLANK(Portfolio43[[#This Row],[ID]:[Product]])</f>
        <v>0</v>
      </c>
    </row>
    <row r="1145" spans="1:12" x14ac:dyDescent="0.3">
      <c r="A1145">
        <v>1144</v>
      </c>
      <c r="B1145" t="s">
        <v>4520</v>
      </c>
      <c r="C1145" t="s">
        <v>3791</v>
      </c>
      <c r="D1145" t="s">
        <v>4493</v>
      </c>
      <c r="E1145" t="s">
        <v>1189</v>
      </c>
      <c r="F1145">
        <v>90</v>
      </c>
      <c r="G1145" t="s">
        <v>2396</v>
      </c>
      <c r="H1145" t="s">
        <v>86</v>
      </c>
      <c r="I1145" s="10">
        <v>39631</v>
      </c>
      <c r="J1145">
        <v>74</v>
      </c>
      <c r="K1145" t="s">
        <v>1700</v>
      </c>
      <c r="L1145">
        <f>COUNTBLANK(Portfolio43[[#This Row],[ID]:[Product]])</f>
        <v>0</v>
      </c>
    </row>
    <row r="1146" spans="1:12" x14ac:dyDescent="0.3">
      <c r="A1146">
        <v>1145</v>
      </c>
      <c r="B1146" t="s">
        <v>4345</v>
      </c>
      <c r="C1146" t="s">
        <v>4841</v>
      </c>
      <c r="D1146" t="s">
        <v>4493</v>
      </c>
      <c r="E1146" t="s">
        <v>1189</v>
      </c>
      <c r="F1146">
        <v>90</v>
      </c>
      <c r="G1146" t="s">
        <v>4842</v>
      </c>
      <c r="H1146" t="s">
        <v>4843</v>
      </c>
      <c r="I1146" s="10">
        <v>40187</v>
      </c>
      <c r="J1146">
        <v>84</v>
      </c>
      <c r="K1146" t="s">
        <v>1673</v>
      </c>
      <c r="L1146">
        <f>COUNTBLANK(Portfolio43[[#This Row],[ID]:[Product]])</f>
        <v>0</v>
      </c>
    </row>
    <row r="1147" spans="1:12" x14ac:dyDescent="0.3">
      <c r="A1147">
        <v>1146</v>
      </c>
      <c r="B1147" t="s">
        <v>39</v>
      </c>
      <c r="C1147" t="s">
        <v>1822</v>
      </c>
      <c r="D1147" t="s">
        <v>4493</v>
      </c>
      <c r="E1147" t="s">
        <v>1189</v>
      </c>
      <c r="F1147">
        <v>30</v>
      </c>
      <c r="G1147" t="s">
        <v>4844</v>
      </c>
      <c r="H1147" t="s">
        <v>148</v>
      </c>
      <c r="I1147" s="10">
        <v>39889</v>
      </c>
      <c r="J1147">
        <v>100</v>
      </c>
      <c r="K1147" t="s">
        <v>1700</v>
      </c>
      <c r="L1147">
        <f>COUNTBLANK(Portfolio43[[#This Row],[ID]:[Product]])</f>
        <v>0</v>
      </c>
    </row>
    <row r="1148" spans="1:12" x14ac:dyDescent="0.3">
      <c r="A1148">
        <v>1147</v>
      </c>
      <c r="B1148" t="s">
        <v>4845</v>
      </c>
      <c r="C1148" t="s">
        <v>4846</v>
      </c>
      <c r="D1148" t="s">
        <v>4493</v>
      </c>
      <c r="E1148" t="s">
        <v>1189</v>
      </c>
      <c r="F1148">
        <v>30</v>
      </c>
      <c r="G1148" t="s">
        <v>4847</v>
      </c>
      <c r="H1148" t="s">
        <v>2271</v>
      </c>
      <c r="I1148" s="10">
        <v>39800</v>
      </c>
      <c r="J1148">
        <v>43</v>
      </c>
      <c r="K1148" t="s">
        <v>1696</v>
      </c>
      <c r="L1148">
        <f>COUNTBLANK(Portfolio43[[#This Row],[ID]:[Product]])</f>
        <v>0</v>
      </c>
    </row>
    <row r="1149" spans="1:12" x14ac:dyDescent="0.3">
      <c r="A1149">
        <v>1148</v>
      </c>
      <c r="B1149" t="s">
        <v>4824</v>
      </c>
      <c r="C1149" t="s">
        <v>2182</v>
      </c>
      <c r="D1149" t="s">
        <v>4493</v>
      </c>
      <c r="E1149" t="s">
        <v>1189</v>
      </c>
      <c r="F1149">
        <v>30</v>
      </c>
      <c r="G1149" t="s">
        <v>4848</v>
      </c>
      <c r="H1149" t="s">
        <v>453</v>
      </c>
      <c r="I1149" s="10">
        <v>39482</v>
      </c>
      <c r="J1149">
        <v>74</v>
      </c>
      <c r="K1149" t="s">
        <v>1707</v>
      </c>
      <c r="L1149">
        <f>COUNTBLANK(Portfolio43[[#This Row],[ID]:[Product]])</f>
        <v>0</v>
      </c>
    </row>
    <row r="1150" spans="1:12" x14ac:dyDescent="0.3">
      <c r="A1150">
        <v>1149</v>
      </c>
      <c r="B1150" t="s">
        <v>4849</v>
      </c>
      <c r="C1150" t="s">
        <v>4775</v>
      </c>
      <c r="D1150" t="s">
        <v>4493</v>
      </c>
      <c r="E1150" t="s">
        <v>1189</v>
      </c>
      <c r="F1150">
        <v>30</v>
      </c>
      <c r="G1150" t="s">
        <v>4850</v>
      </c>
      <c r="H1150" t="s">
        <v>820</v>
      </c>
      <c r="I1150" s="10">
        <v>39669</v>
      </c>
      <c r="J1150">
        <v>18</v>
      </c>
      <c r="K1150" t="s">
        <v>1772</v>
      </c>
      <c r="L1150">
        <f>COUNTBLANK(Portfolio43[[#This Row],[ID]:[Product]])</f>
        <v>0</v>
      </c>
    </row>
    <row r="1151" spans="1:12" x14ac:dyDescent="0.3">
      <c r="A1151">
        <v>1150</v>
      </c>
      <c r="B1151" t="s">
        <v>4851</v>
      </c>
      <c r="C1151" t="s">
        <v>4852</v>
      </c>
      <c r="D1151" t="s">
        <v>4493</v>
      </c>
      <c r="E1151" t="s">
        <v>1189</v>
      </c>
      <c r="F1151">
        <v>30</v>
      </c>
      <c r="G1151" t="s">
        <v>4853</v>
      </c>
      <c r="H1151" t="s">
        <v>220</v>
      </c>
      <c r="I1151" s="10">
        <v>39449</v>
      </c>
      <c r="J1151">
        <v>78</v>
      </c>
      <c r="K1151" t="s">
        <v>1007</v>
      </c>
      <c r="L1151">
        <f>COUNTBLANK(Portfolio43[[#This Row],[ID]:[Product]])</f>
        <v>0</v>
      </c>
    </row>
    <row r="1152" spans="1:12" x14ac:dyDescent="0.3">
      <c r="A1152">
        <v>1151</v>
      </c>
      <c r="B1152" t="s">
        <v>4854</v>
      </c>
      <c r="C1152" t="s">
        <v>3955</v>
      </c>
      <c r="D1152" t="s">
        <v>4493</v>
      </c>
      <c r="E1152" t="s">
        <v>1189</v>
      </c>
      <c r="F1152">
        <v>90</v>
      </c>
      <c r="G1152" t="s">
        <v>4497</v>
      </c>
      <c r="H1152" t="s">
        <v>31</v>
      </c>
      <c r="I1152" s="10">
        <v>40528</v>
      </c>
      <c r="J1152">
        <v>27</v>
      </c>
      <c r="K1152" t="s">
        <v>1673</v>
      </c>
      <c r="L1152">
        <f>COUNTBLANK(Portfolio43[[#This Row],[ID]:[Product]])</f>
        <v>0</v>
      </c>
    </row>
    <row r="1153" spans="1:12" x14ac:dyDescent="0.3">
      <c r="A1153">
        <v>1152</v>
      </c>
      <c r="B1153" t="s">
        <v>4855</v>
      </c>
      <c r="C1153" t="s">
        <v>4856</v>
      </c>
      <c r="D1153" t="s">
        <v>4493</v>
      </c>
      <c r="E1153" t="s">
        <v>1189</v>
      </c>
      <c r="F1153">
        <v>30</v>
      </c>
      <c r="G1153" t="s">
        <v>4857</v>
      </c>
      <c r="H1153" t="s">
        <v>420</v>
      </c>
      <c r="I1153" s="10">
        <v>39620</v>
      </c>
      <c r="J1153">
        <v>29</v>
      </c>
      <c r="K1153" t="s">
        <v>1692</v>
      </c>
      <c r="L1153">
        <f>COUNTBLANK(Portfolio43[[#This Row],[ID]:[Product]])</f>
        <v>0</v>
      </c>
    </row>
    <row r="1154" spans="1:12" x14ac:dyDescent="0.3">
      <c r="A1154">
        <v>1153</v>
      </c>
      <c r="B1154" t="s">
        <v>3659</v>
      </c>
      <c r="C1154" t="s">
        <v>4858</v>
      </c>
      <c r="D1154" t="s">
        <v>4493</v>
      </c>
      <c r="E1154" t="s">
        <v>1189</v>
      </c>
      <c r="F1154">
        <v>30</v>
      </c>
      <c r="G1154" t="s">
        <v>4859</v>
      </c>
      <c r="H1154" t="s">
        <v>1621</v>
      </c>
      <c r="I1154" s="10">
        <v>39635</v>
      </c>
      <c r="J1154">
        <v>39</v>
      </c>
      <c r="K1154" t="s">
        <v>1700</v>
      </c>
      <c r="L1154">
        <f>COUNTBLANK(Portfolio43[[#This Row],[ID]:[Product]])</f>
        <v>0</v>
      </c>
    </row>
    <row r="1155" spans="1:12" x14ac:dyDescent="0.3">
      <c r="A1155">
        <v>1154</v>
      </c>
      <c r="B1155" t="s">
        <v>4575</v>
      </c>
      <c r="C1155" t="s">
        <v>4860</v>
      </c>
      <c r="D1155" t="s">
        <v>4493</v>
      </c>
      <c r="E1155" t="s">
        <v>1189</v>
      </c>
      <c r="F1155">
        <v>60</v>
      </c>
      <c r="G1155" t="s">
        <v>4861</v>
      </c>
      <c r="H1155" t="s">
        <v>1013</v>
      </c>
      <c r="I1155" s="10">
        <v>40443</v>
      </c>
      <c r="J1155">
        <v>71</v>
      </c>
      <c r="K1155" t="s">
        <v>1677</v>
      </c>
      <c r="L1155">
        <f>COUNTBLANK(Portfolio43[[#This Row],[ID]:[Product]])</f>
        <v>0</v>
      </c>
    </row>
    <row r="1156" spans="1:12" x14ac:dyDescent="0.3">
      <c r="A1156">
        <v>1155</v>
      </c>
      <c r="B1156" t="s">
        <v>4862</v>
      </c>
      <c r="C1156" t="s">
        <v>2879</v>
      </c>
      <c r="D1156" t="s">
        <v>4493</v>
      </c>
      <c r="E1156" t="s">
        <v>1189</v>
      </c>
      <c r="F1156">
        <v>60</v>
      </c>
      <c r="G1156" t="s">
        <v>4863</v>
      </c>
      <c r="H1156" t="s">
        <v>1422</v>
      </c>
      <c r="I1156" s="10">
        <v>40407</v>
      </c>
      <c r="J1156">
        <v>38</v>
      </c>
      <c r="K1156" t="s">
        <v>1772</v>
      </c>
      <c r="L1156">
        <f>COUNTBLANK(Portfolio43[[#This Row],[ID]:[Product]])</f>
        <v>0</v>
      </c>
    </row>
    <row r="1157" spans="1:12" x14ac:dyDescent="0.3">
      <c r="A1157">
        <v>1156</v>
      </c>
      <c r="B1157" t="s">
        <v>4864</v>
      </c>
      <c r="C1157" t="s">
        <v>4865</v>
      </c>
      <c r="D1157" t="s">
        <v>4493</v>
      </c>
      <c r="E1157" t="s">
        <v>1189</v>
      </c>
      <c r="F1157">
        <v>60</v>
      </c>
      <c r="G1157" t="s">
        <v>4866</v>
      </c>
      <c r="H1157" t="s">
        <v>4867</v>
      </c>
      <c r="I1157" s="10">
        <v>39618</v>
      </c>
      <c r="J1157">
        <v>5</v>
      </c>
      <c r="K1157" t="s">
        <v>1692</v>
      </c>
      <c r="L1157">
        <f>COUNTBLANK(Portfolio43[[#This Row],[ID]:[Product]])</f>
        <v>0</v>
      </c>
    </row>
    <row r="1158" spans="1:12" x14ac:dyDescent="0.3">
      <c r="A1158">
        <v>1157</v>
      </c>
      <c r="B1158" t="s">
        <v>4868</v>
      </c>
      <c r="C1158" t="s">
        <v>2673</v>
      </c>
      <c r="D1158" t="s">
        <v>4493</v>
      </c>
      <c r="E1158" t="s">
        <v>1189</v>
      </c>
      <c r="F1158">
        <v>90</v>
      </c>
      <c r="G1158" t="s">
        <v>4869</v>
      </c>
      <c r="H1158" t="s">
        <v>1423</v>
      </c>
      <c r="I1158" s="10">
        <v>40418</v>
      </c>
      <c r="J1158">
        <v>7</v>
      </c>
      <c r="K1158" t="s">
        <v>1700</v>
      </c>
      <c r="L1158">
        <f>COUNTBLANK(Portfolio43[[#This Row],[ID]:[Product]])</f>
        <v>0</v>
      </c>
    </row>
    <row r="1159" spans="1:12" x14ac:dyDescent="0.3">
      <c r="A1159">
        <v>1158</v>
      </c>
      <c r="B1159" t="s">
        <v>1657</v>
      </c>
      <c r="C1159" t="s">
        <v>4870</v>
      </c>
      <c r="D1159" t="s">
        <v>4493</v>
      </c>
      <c r="E1159" t="s">
        <v>1189</v>
      </c>
      <c r="F1159">
        <v>90</v>
      </c>
      <c r="G1159" t="s">
        <v>4871</v>
      </c>
      <c r="H1159" t="s">
        <v>843</v>
      </c>
      <c r="I1159" s="10">
        <v>39952</v>
      </c>
      <c r="J1159">
        <v>29</v>
      </c>
      <c r="K1159" t="s">
        <v>1721</v>
      </c>
      <c r="L1159">
        <f>COUNTBLANK(Portfolio43[[#This Row],[ID]:[Product]])</f>
        <v>0</v>
      </c>
    </row>
    <row r="1160" spans="1:12" x14ac:dyDescent="0.3">
      <c r="A1160">
        <v>1159</v>
      </c>
      <c r="B1160" t="s">
        <v>4872</v>
      </c>
      <c r="C1160" t="s">
        <v>4873</v>
      </c>
      <c r="D1160" t="s">
        <v>4493</v>
      </c>
      <c r="E1160" t="s">
        <v>1189</v>
      </c>
      <c r="F1160">
        <v>30</v>
      </c>
      <c r="G1160" t="s">
        <v>4874</v>
      </c>
      <c r="H1160" t="s">
        <v>159</v>
      </c>
      <c r="I1160" s="10">
        <v>40494</v>
      </c>
      <c r="J1160">
        <v>37</v>
      </c>
      <c r="K1160" t="s">
        <v>1677</v>
      </c>
      <c r="L1160">
        <f>COUNTBLANK(Portfolio43[[#This Row],[ID]:[Product]])</f>
        <v>0</v>
      </c>
    </row>
    <row r="1161" spans="1:12" x14ac:dyDescent="0.3">
      <c r="A1161">
        <v>1160</v>
      </c>
      <c r="B1161" t="s">
        <v>4875</v>
      </c>
      <c r="C1161" t="s">
        <v>3224</v>
      </c>
      <c r="D1161" t="s">
        <v>4493</v>
      </c>
      <c r="E1161" t="s">
        <v>1189</v>
      </c>
      <c r="F1161">
        <v>30</v>
      </c>
      <c r="G1161" t="s">
        <v>4876</v>
      </c>
      <c r="H1161" t="s">
        <v>2103</v>
      </c>
      <c r="I1161" s="10">
        <v>39958</v>
      </c>
      <c r="J1161">
        <v>20</v>
      </c>
      <c r="K1161" t="s">
        <v>1673</v>
      </c>
      <c r="L1161">
        <f>COUNTBLANK(Portfolio43[[#This Row],[ID]:[Product]])</f>
        <v>0</v>
      </c>
    </row>
    <row r="1162" spans="1:12" x14ac:dyDescent="0.3">
      <c r="A1162">
        <v>1161</v>
      </c>
      <c r="B1162" t="s">
        <v>4877</v>
      </c>
      <c r="C1162" t="s">
        <v>4221</v>
      </c>
      <c r="D1162" t="s">
        <v>4493</v>
      </c>
      <c r="E1162" t="s">
        <v>1189</v>
      </c>
      <c r="F1162">
        <v>30</v>
      </c>
      <c r="G1162" t="s">
        <v>4878</v>
      </c>
      <c r="H1162" t="s">
        <v>2591</v>
      </c>
      <c r="I1162" s="10">
        <v>39830</v>
      </c>
      <c r="J1162">
        <v>69</v>
      </c>
      <c r="K1162" t="s">
        <v>1007</v>
      </c>
      <c r="L1162">
        <f>COUNTBLANK(Portfolio43[[#This Row],[ID]:[Product]])</f>
        <v>0</v>
      </c>
    </row>
    <row r="1163" spans="1:12" x14ac:dyDescent="0.3">
      <c r="A1163">
        <v>1162</v>
      </c>
      <c r="B1163" t="s">
        <v>4879</v>
      </c>
      <c r="C1163" t="s">
        <v>4880</v>
      </c>
      <c r="D1163" t="s">
        <v>4493</v>
      </c>
      <c r="E1163" t="s">
        <v>1189</v>
      </c>
      <c r="F1163">
        <v>60</v>
      </c>
      <c r="G1163" t="s">
        <v>4881</v>
      </c>
      <c r="H1163" t="s">
        <v>427</v>
      </c>
      <c r="I1163" s="10">
        <v>40074</v>
      </c>
      <c r="J1163">
        <v>26</v>
      </c>
      <c r="K1163" t="s">
        <v>1700</v>
      </c>
      <c r="L1163">
        <f>COUNTBLANK(Portfolio43[[#This Row],[ID]:[Product]])</f>
        <v>0</v>
      </c>
    </row>
    <row r="1164" spans="1:12" x14ac:dyDescent="0.3">
      <c r="A1164">
        <v>1163</v>
      </c>
      <c r="B1164" t="s">
        <v>4882</v>
      </c>
      <c r="C1164" t="s">
        <v>2108</v>
      </c>
      <c r="D1164" t="s">
        <v>4493</v>
      </c>
      <c r="E1164" t="s">
        <v>1189</v>
      </c>
      <c r="F1164">
        <v>90</v>
      </c>
      <c r="G1164" t="s">
        <v>4883</v>
      </c>
      <c r="H1164" t="s">
        <v>525</v>
      </c>
      <c r="I1164" s="10">
        <v>40154</v>
      </c>
      <c r="J1164">
        <v>49</v>
      </c>
      <c r="L1164">
        <f>COUNTBLANK(Portfolio43[[#This Row],[ID]:[Product]])</f>
        <v>1</v>
      </c>
    </row>
    <row r="1165" spans="1:12" x14ac:dyDescent="0.3">
      <c r="A1165">
        <v>1164</v>
      </c>
      <c r="B1165" t="s">
        <v>4884</v>
      </c>
      <c r="C1165" t="s">
        <v>1955</v>
      </c>
      <c r="D1165" t="s">
        <v>4493</v>
      </c>
      <c r="E1165" t="s">
        <v>1189</v>
      </c>
      <c r="F1165">
        <v>30</v>
      </c>
      <c r="G1165" t="s">
        <v>4885</v>
      </c>
      <c r="H1165" t="s">
        <v>4886</v>
      </c>
      <c r="I1165" s="10">
        <v>40384</v>
      </c>
      <c r="J1165">
        <v>93</v>
      </c>
      <c r="K1165" t="s">
        <v>1696</v>
      </c>
      <c r="L1165">
        <f>COUNTBLANK(Portfolio43[[#This Row],[ID]:[Product]])</f>
        <v>0</v>
      </c>
    </row>
    <row r="1166" spans="1:12" x14ac:dyDescent="0.3">
      <c r="A1166">
        <v>1165</v>
      </c>
      <c r="B1166" t="s">
        <v>4887</v>
      </c>
      <c r="C1166" t="s">
        <v>2719</v>
      </c>
      <c r="D1166" t="s">
        <v>4493</v>
      </c>
      <c r="E1166" t="s">
        <v>1189</v>
      </c>
      <c r="F1166">
        <v>90</v>
      </c>
      <c r="G1166" t="s">
        <v>4888</v>
      </c>
      <c r="H1166" t="s">
        <v>4142</v>
      </c>
      <c r="I1166" s="10">
        <v>40293</v>
      </c>
      <c r="J1166">
        <v>15</v>
      </c>
      <c r="K1166" t="s">
        <v>1007</v>
      </c>
      <c r="L1166">
        <f>COUNTBLANK(Portfolio43[[#This Row],[ID]:[Product]])</f>
        <v>0</v>
      </c>
    </row>
    <row r="1167" spans="1:12" x14ac:dyDescent="0.3">
      <c r="A1167">
        <v>1166</v>
      </c>
      <c r="B1167" t="s">
        <v>4889</v>
      </c>
      <c r="C1167" t="s">
        <v>4890</v>
      </c>
      <c r="D1167" t="s">
        <v>4493</v>
      </c>
      <c r="E1167" t="s">
        <v>1189</v>
      </c>
      <c r="F1167">
        <v>30</v>
      </c>
      <c r="G1167" t="s">
        <v>4891</v>
      </c>
      <c r="H1167" t="s">
        <v>641</v>
      </c>
      <c r="I1167" s="10">
        <v>39708</v>
      </c>
      <c r="J1167">
        <v>15</v>
      </c>
      <c r="K1167" t="s">
        <v>1677</v>
      </c>
      <c r="L1167">
        <f>COUNTBLANK(Portfolio43[[#This Row],[ID]:[Product]])</f>
        <v>0</v>
      </c>
    </row>
    <row r="1168" spans="1:12" x14ac:dyDescent="0.3">
      <c r="A1168">
        <v>1167</v>
      </c>
      <c r="B1168" t="s">
        <v>4725</v>
      </c>
      <c r="C1168" t="s">
        <v>2158</v>
      </c>
      <c r="D1168" t="s">
        <v>1946</v>
      </c>
      <c r="E1168" t="s">
        <v>1189</v>
      </c>
      <c r="F1168">
        <v>30</v>
      </c>
      <c r="G1168" t="s">
        <v>4892</v>
      </c>
      <c r="H1168" t="s">
        <v>1083</v>
      </c>
      <c r="I1168" s="10">
        <v>39794</v>
      </c>
      <c r="J1168">
        <v>11</v>
      </c>
      <c r="K1168" t="s">
        <v>1673</v>
      </c>
      <c r="L1168">
        <f>COUNTBLANK(Portfolio43[[#This Row],[ID]:[Product]])</f>
        <v>0</v>
      </c>
    </row>
    <row r="1169" spans="1:12" x14ac:dyDescent="0.3">
      <c r="A1169">
        <v>1168</v>
      </c>
      <c r="B1169" t="s">
        <v>4893</v>
      </c>
      <c r="C1169" t="s">
        <v>4894</v>
      </c>
      <c r="D1169" t="s">
        <v>4493</v>
      </c>
      <c r="E1169" t="s">
        <v>1189</v>
      </c>
      <c r="F1169">
        <v>90</v>
      </c>
      <c r="G1169" t="s">
        <v>4895</v>
      </c>
      <c r="H1169" t="s">
        <v>20</v>
      </c>
      <c r="I1169" s="10">
        <v>40453</v>
      </c>
      <c r="J1169">
        <v>98</v>
      </c>
      <c r="K1169" t="s">
        <v>1692</v>
      </c>
      <c r="L1169">
        <f>COUNTBLANK(Portfolio43[[#This Row],[ID]:[Product]])</f>
        <v>0</v>
      </c>
    </row>
    <row r="1170" spans="1:12" x14ac:dyDescent="0.3">
      <c r="A1170">
        <v>1169</v>
      </c>
      <c r="B1170" t="s">
        <v>4896</v>
      </c>
      <c r="C1170" t="s">
        <v>4897</v>
      </c>
      <c r="D1170" t="s">
        <v>4493</v>
      </c>
      <c r="E1170" t="s">
        <v>4898</v>
      </c>
      <c r="F1170">
        <v>90</v>
      </c>
      <c r="G1170" t="s">
        <v>4899</v>
      </c>
      <c r="H1170" t="s">
        <v>3551</v>
      </c>
      <c r="I1170" s="10">
        <v>39518</v>
      </c>
      <c r="J1170">
        <v>20</v>
      </c>
      <c r="K1170" t="s">
        <v>1700</v>
      </c>
      <c r="L1170">
        <f>COUNTBLANK(Portfolio43[[#This Row],[ID]:[Product]])</f>
        <v>0</v>
      </c>
    </row>
    <row r="1171" spans="1:12" x14ac:dyDescent="0.3">
      <c r="A1171">
        <v>1170</v>
      </c>
      <c r="B1171" t="s">
        <v>4900</v>
      </c>
      <c r="C1171" t="s">
        <v>4901</v>
      </c>
      <c r="D1171" t="s">
        <v>4493</v>
      </c>
      <c r="E1171" t="s">
        <v>1189</v>
      </c>
      <c r="F1171">
        <v>90</v>
      </c>
      <c r="G1171" t="s">
        <v>1775</v>
      </c>
      <c r="H1171" t="s">
        <v>476</v>
      </c>
      <c r="I1171" s="10">
        <v>39480</v>
      </c>
      <c r="J1171">
        <v>73</v>
      </c>
      <c r="K1171" t="s">
        <v>1700</v>
      </c>
      <c r="L1171">
        <f>COUNTBLANK(Portfolio43[[#This Row],[ID]:[Product]])</f>
        <v>0</v>
      </c>
    </row>
    <row r="1172" spans="1:12" x14ac:dyDescent="0.3">
      <c r="A1172">
        <v>1171</v>
      </c>
      <c r="B1172" t="s">
        <v>4902</v>
      </c>
      <c r="C1172" t="s">
        <v>4097</v>
      </c>
      <c r="D1172" t="s">
        <v>4493</v>
      </c>
      <c r="E1172" t="s">
        <v>1189</v>
      </c>
      <c r="F1172">
        <v>60</v>
      </c>
      <c r="G1172" t="s">
        <v>4903</v>
      </c>
      <c r="H1172" t="s">
        <v>428</v>
      </c>
      <c r="I1172" s="10">
        <v>40321</v>
      </c>
      <c r="J1172">
        <v>26</v>
      </c>
      <c r="K1172" t="s">
        <v>1692</v>
      </c>
      <c r="L1172">
        <f>COUNTBLANK(Portfolio43[[#This Row],[ID]:[Product]])</f>
        <v>0</v>
      </c>
    </row>
    <row r="1173" spans="1:12" x14ac:dyDescent="0.3">
      <c r="A1173">
        <v>1172</v>
      </c>
      <c r="B1173" t="s">
        <v>4904</v>
      </c>
      <c r="C1173" t="s">
        <v>4583</v>
      </c>
      <c r="D1173" t="s">
        <v>4493</v>
      </c>
      <c r="E1173" t="s">
        <v>1189</v>
      </c>
      <c r="F1173">
        <v>30</v>
      </c>
      <c r="G1173" t="s">
        <v>4905</v>
      </c>
      <c r="H1173" t="s">
        <v>1499</v>
      </c>
      <c r="I1173" s="10">
        <v>40080</v>
      </c>
      <c r="J1173">
        <v>7</v>
      </c>
      <c r="K1173" t="s">
        <v>1692</v>
      </c>
      <c r="L1173">
        <f>COUNTBLANK(Portfolio43[[#This Row],[ID]:[Product]])</f>
        <v>0</v>
      </c>
    </row>
    <row r="1174" spans="1:12" x14ac:dyDescent="0.3">
      <c r="A1174">
        <v>1173</v>
      </c>
      <c r="B1174" t="s">
        <v>4906</v>
      </c>
      <c r="C1174" t="s">
        <v>4907</v>
      </c>
      <c r="D1174" t="s">
        <v>4493</v>
      </c>
      <c r="E1174" t="s">
        <v>1189</v>
      </c>
      <c r="F1174">
        <v>60</v>
      </c>
      <c r="G1174" t="s">
        <v>4908</v>
      </c>
      <c r="H1174" t="s">
        <v>1353</v>
      </c>
      <c r="I1174" s="10">
        <v>39822</v>
      </c>
      <c r="J1174">
        <v>99</v>
      </c>
      <c r="K1174" t="s">
        <v>1721</v>
      </c>
      <c r="L1174">
        <f>COUNTBLANK(Portfolio43[[#This Row],[ID]:[Product]])</f>
        <v>0</v>
      </c>
    </row>
    <row r="1175" spans="1:12" x14ac:dyDescent="0.3">
      <c r="A1175">
        <v>1174</v>
      </c>
      <c r="B1175" t="s">
        <v>4909</v>
      </c>
      <c r="C1175" t="s">
        <v>4910</v>
      </c>
      <c r="D1175" t="s">
        <v>4493</v>
      </c>
      <c r="E1175" t="s">
        <v>4614</v>
      </c>
      <c r="F1175">
        <v>90</v>
      </c>
      <c r="G1175" t="s">
        <v>4911</v>
      </c>
      <c r="H1175" t="s">
        <v>803</v>
      </c>
      <c r="I1175" s="10">
        <v>40102</v>
      </c>
      <c r="J1175">
        <v>57</v>
      </c>
      <c r="K1175" t="s">
        <v>1772</v>
      </c>
      <c r="L1175">
        <f>COUNTBLANK(Portfolio43[[#This Row],[ID]:[Product]])</f>
        <v>0</v>
      </c>
    </row>
    <row r="1176" spans="1:12" x14ac:dyDescent="0.3">
      <c r="A1176">
        <v>1175</v>
      </c>
      <c r="B1176" t="s">
        <v>4912</v>
      </c>
      <c r="C1176" t="s">
        <v>3382</v>
      </c>
      <c r="D1176" t="s">
        <v>4493</v>
      </c>
      <c r="E1176" t="s">
        <v>1189</v>
      </c>
      <c r="F1176">
        <v>30</v>
      </c>
      <c r="G1176" t="s">
        <v>4913</v>
      </c>
      <c r="H1176" t="s">
        <v>813</v>
      </c>
      <c r="I1176" s="10">
        <v>40395</v>
      </c>
      <c r="J1176">
        <v>10</v>
      </c>
      <c r="K1176" t="s">
        <v>1707</v>
      </c>
      <c r="L1176">
        <f>COUNTBLANK(Portfolio43[[#This Row],[ID]:[Product]])</f>
        <v>0</v>
      </c>
    </row>
    <row r="1177" spans="1:12" x14ac:dyDescent="0.3">
      <c r="A1177">
        <v>1176</v>
      </c>
      <c r="B1177" t="s">
        <v>4914</v>
      </c>
      <c r="C1177" t="s">
        <v>3256</v>
      </c>
      <c r="D1177" t="s">
        <v>4493</v>
      </c>
      <c r="E1177" t="s">
        <v>1189</v>
      </c>
      <c r="F1177">
        <v>30</v>
      </c>
      <c r="G1177" t="s">
        <v>4915</v>
      </c>
      <c r="H1177" t="s">
        <v>705</v>
      </c>
      <c r="I1177" s="10">
        <v>40089</v>
      </c>
      <c r="J1177">
        <v>44</v>
      </c>
      <c r="K1177" t="s">
        <v>1700</v>
      </c>
      <c r="L1177">
        <f>COUNTBLANK(Portfolio43[[#This Row],[ID]:[Product]])</f>
        <v>0</v>
      </c>
    </row>
    <row r="1178" spans="1:12" x14ac:dyDescent="0.3">
      <c r="A1178">
        <v>1177</v>
      </c>
      <c r="B1178" t="s">
        <v>4879</v>
      </c>
      <c r="C1178" t="s">
        <v>2285</v>
      </c>
      <c r="D1178" t="s">
        <v>4493</v>
      </c>
      <c r="E1178" t="s">
        <v>1189</v>
      </c>
      <c r="F1178">
        <v>30</v>
      </c>
      <c r="G1178" t="s">
        <v>4916</v>
      </c>
      <c r="H1178" t="s">
        <v>725</v>
      </c>
      <c r="I1178" s="10">
        <v>39909</v>
      </c>
      <c r="J1178">
        <v>59</v>
      </c>
      <c r="K1178" t="s">
        <v>1007</v>
      </c>
      <c r="L1178">
        <f>COUNTBLANK(Portfolio43[[#This Row],[ID]:[Product]])</f>
        <v>0</v>
      </c>
    </row>
    <row r="1179" spans="1:12" x14ac:dyDescent="0.3">
      <c r="A1179">
        <v>1178</v>
      </c>
      <c r="B1179" t="s">
        <v>4917</v>
      </c>
      <c r="C1179" t="s">
        <v>4586</v>
      </c>
      <c r="D1179" t="s">
        <v>4493</v>
      </c>
      <c r="E1179" t="s">
        <v>1189</v>
      </c>
      <c r="F1179">
        <v>60</v>
      </c>
      <c r="G1179" t="s">
        <v>4918</v>
      </c>
      <c r="H1179" t="s">
        <v>837</v>
      </c>
      <c r="I1179" s="10">
        <v>39632</v>
      </c>
      <c r="J1179">
        <v>48</v>
      </c>
      <c r="K1179" t="s">
        <v>1721</v>
      </c>
      <c r="L1179">
        <f>COUNTBLANK(Portfolio43[[#This Row],[ID]:[Product]])</f>
        <v>0</v>
      </c>
    </row>
    <row r="1180" spans="1:12" x14ac:dyDescent="0.3">
      <c r="A1180">
        <v>1179</v>
      </c>
      <c r="B1180" t="s">
        <v>4919</v>
      </c>
      <c r="C1180" t="s">
        <v>3156</v>
      </c>
      <c r="D1180" t="s">
        <v>4493</v>
      </c>
      <c r="E1180" t="s">
        <v>1189</v>
      </c>
      <c r="F1180">
        <v>90</v>
      </c>
      <c r="G1180" t="s">
        <v>4920</v>
      </c>
      <c r="H1180" t="s">
        <v>331</v>
      </c>
      <c r="I1180" s="10">
        <v>40271</v>
      </c>
      <c r="J1180">
        <v>44</v>
      </c>
      <c r="K1180" t="s">
        <v>1677</v>
      </c>
      <c r="L1180">
        <f>COUNTBLANK(Portfolio43[[#This Row],[ID]:[Product]])</f>
        <v>0</v>
      </c>
    </row>
    <row r="1181" spans="1:12" x14ac:dyDescent="0.3">
      <c r="A1181">
        <v>1180</v>
      </c>
      <c r="B1181" t="s">
        <v>4921</v>
      </c>
      <c r="C1181" t="s">
        <v>4922</v>
      </c>
      <c r="D1181" t="s">
        <v>4493</v>
      </c>
      <c r="E1181" t="s">
        <v>1189</v>
      </c>
      <c r="F1181">
        <v>60</v>
      </c>
      <c r="G1181" t="s">
        <v>4923</v>
      </c>
      <c r="H1181" t="s">
        <v>72</v>
      </c>
      <c r="I1181" s="10">
        <v>39472</v>
      </c>
      <c r="J1181">
        <v>35</v>
      </c>
      <c r="K1181" t="s">
        <v>1677</v>
      </c>
      <c r="L1181">
        <f>COUNTBLANK(Portfolio43[[#This Row],[ID]:[Product]])</f>
        <v>0</v>
      </c>
    </row>
    <row r="1182" spans="1:12" x14ac:dyDescent="0.3">
      <c r="A1182">
        <v>1181</v>
      </c>
      <c r="B1182" t="s">
        <v>4924</v>
      </c>
      <c r="C1182" t="s">
        <v>4925</v>
      </c>
      <c r="D1182" t="s">
        <v>4493</v>
      </c>
      <c r="E1182" t="s">
        <v>1189</v>
      </c>
      <c r="F1182">
        <v>90</v>
      </c>
      <c r="G1182" t="s">
        <v>4926</v>
      </c>
      <c r="H1182" t="s">
        <v>1621</v>
      </c>
      <c r="I1182" s="10">
        <v>39804</v>
      </c>
      <c r="J1182">
        <v>42</v>
      </c>
      <c r="K1182" t="s">
        <v>851</v>
      </c>
      <c r="L1182">
        <f>COUNTBLANK(Portfolio43[[#This Row],[ID]:[Product]])</f>
        <v>0</v>
      </c>
    </row>
    <row r="1183" spans="1:12" x14ac:dyDescent="0.3">
      <c r="A1183">
        <v>1182</v>
      </c>
      <c r="B1183" t="s">
        <v>4927</v>
      </c>
      <c r="C1183" t="s">
        <v>2741</v>
      </c>
      <c r="D1183" t="s">
        <v>4493</v>
      </c>
      <c r="E1183" t="s">
        <v>4651</v>
      </c>
      <c r="F1183">
        <v>30</v>
      </c>
      <c r="G1183" t="s">
        <v>4928</v>
      </c>
      <c r="H1183" t="s">
        <v>751</v>
      </c>
      <c r="I1183" s="10">
        <v>39501</v>
      </c>
      <c r="J1183">
        <v>3</v>
      </c>
      <c r="K1183" t="s">
        <v>1673</v>
      </c>
      <c r="L1183">
        <f>COUNTBLANK(Portfolio43[[#This Row],[ID]:[Product]])</f>
        <v>0</v>
      </c>
    </row>
    <row r="1184" spans="1:12" x14ac:dyDescent="0.3">
      <c r="A1184">
        <v>1183</v>
      </c>
      <c r="B1184" t="s">
        <v>1976</v>
      </c>
      <c r="C1184" t="s">
        <v>3784</v>
      </c>
      <c r="D1184" t="s">
        <v>4493</v>
      </c>
      <c r="E1184" t="s">
        <v>1189</v>
      </c>
      <c r="F1184">
        <v>30</v>
      </c>
      <c r="G1184" t="s">
        <v>4929</v>
      </c>
      <c r="H1184" t="s">
        <v>931</v>
      </c>
      <c r="I1184" s="10">
        <v>40151</v>
      </c>
      <c r="J1184">
        <v>22</v>
      </c>
      <c r="K1184" t="s">
        <v>1700</v>
      </c>
      <c r="L1184">
        <f>COUNTBLANK(Portfolio43[[#This Row],[ID]:[Product]])</f>
        <v>0</v>
      </c>
    </row>
    <row r="1185" spans="1:12" x14ac:dyDescent="0.3">
      <c r="A1185">
        <v>1184</v>
      </c>
      <c r="B1185" t="s">
        <v>4930</v>
      </c>
      <c r="C1185" t="s">
        <v>2633</v>
      </c>
      <c r="D1185" t="s">
        <v>4493</v>
      </c>
      <c r="E1185" t="s">
        <v>1189</v>
      </c>
      <c r="F1185">
        <v>30</v>
      </c>
      <c r="G1185" t="s">
        <v>4931</v>
      </c>
      <c r="H1185" t="s">
        <v>104</v>
      </c>
      <c r="I1185" s="10">
        <v>40319</v>
      </c>
      <c r="J1185">
        <v>57</v>
      </c>
      <c r="K1185" t="s">
        <v>1721</v>
      </c>
      <c r="L1185">
        <f>COUNTBLANK(Portfolio43[[#This Row],[ID]:[Product]])</f>
        <v>0</v>
      </c>
    </row>
    <row r="1186" spans="1:12" x14ac:dyDescent="0.3">
      <c r="A1186">
        <v>1185</v>
      </c>
      <c r="B1186" t="s">
        <v>4932</v>
      </c>
      <c r="C1186" t="s">
        <v>4255</v>
      </c>
      <c r="D1186" t="s">
        <v>4493</v>
      </c>
      <c r="E1186" t="s">
        <v>1189</v>
      </c>
      <c r="F1186">
        <v>30</v>
      </c>
      <c r="G1186" t="s">
        <v>4933</v>
      </c>
      <c r="H1186" t="s">
        <v>4934</v>
      </c>
      <c r="I1186" s="10">
        <v>40299</v>
      </c>
      <c r="J1186">
        <v>80</v>
      </c>
      <c r="K1186" t="s">
        <v>1700</v>
      </c>
      <c r="L1186">
        <f>COUNTBLANK(Portfolio43[[#This Row],[ID]:[Product]])</f>
        <v>0</v>
      </c>
    </row>
    <row r="1187" spans="1:12" x14ac:dyDescent="0.3">
      <c r="A1187">
        <v>1186</v>
      </c>
      <c r="B1187" t="s">
        <v>4935</v>
      </c>
      <c r="C1187" t="s">
        <v>4936</v>
      </c>
      <c r="D1187" t="s">
        <v>4493</v>
      </c>
      <c r="E1187" t="s">
        <v>1189</v>
      </c>
      <c r="F1187">
        <v>60</v>
      </c>
      <c r="G1187" t="s">
        <v>4937</v>
      </c>
      <c r="H1187" t="s">
        <v>1160</v>
      </c>
      <c r="I1187" s="10">
        <v>39584</v>
      </c>
      <c r="J1187">
        <v>8</v>
      </c>
      <c r="K1187" t="s">
        <v>1696</v>
      </c>
      <c r="L1187">
        <f>COUNTBLANK(Portfolio43[[#This Row],[ID]:[Product]])</f>
        <v>0</v>
      </c>
    </row>
    <row r="1188" spans="1:12" x14ac:dyDescent="0.3">
      <c r="A1188">
        <v>1187</v>
      </c>
      <c r="B1188" t="s">
        <v>4938</v>
      </c>
      <c r="C1188" t="s">
        <v>4939</v>
      </c>
      <c r="D1188" t="s">
        <v>1946</v>
      </c>
      <c r="E1188" t="s">
        <v>1189</v>
      </c>
      <c r="F1188">
        <v>90</v>
      </c>
      <c r="G1188" t="s">
        <v>4940</v>
      </c>
      <c r="H1188" t="s">
        <v>587</v>
      </c>
      <c r="I1188" s="10">
        <v>39639</v>
      </c>
      <c r="J1188">
        <v>2</v>
      </c>
      <c r="K1188" t="s">
        <v>851</v>
      </c>
      <c r="L1188">
        <f>COUNTBLANK(Portfolio43[[#This Row],[ID]:[Product]])</f>
        <v>0</v>
      </c>
    </row>
    <row r="1189" spans="1:12" x14ac:dyDescent="0.3">
      <c r="A1189">
        <v>1188</v>
      </c>
      <c r="B1189" t="s">
        <v>4941</v>
      </c>
      <c r="C1189" t="s">
        <v>4942</v>
      </c>
      <c r="D1189" t="s">
        <v>4493</v>
      </c>
      <c r="E1189" t="s">
        <v>1189</v>
      </c>
      <c r="F1189">
        <v>30</v>
      </c>
      <c r="G1189" t="s">
        <v>4943</v>
      </c>
      <c r="H1189" t="s">
        <v>110</v>
      </c>
      <c r="I1189" s="10">
        <v>39601</v>
      </c>
      <c r="J1189">
        <v>91</v>
      </c>
      <c r="K1189" t="s">
        <v>1707</v>
      </c>
      <c r="L1189">
        <f>COUNTBLANK(Portfolio43[[#This Row],[ID]:[Product]])</f>
        <v>0</v>
      </c>
    </row>
    <row r="1190" spans="1:12" x14ac:dyDescent="0.3">
      <c r="A1190">
        <v>1189</v>
      </c>
      <c r="B1190" t="s">
        <v>4944</v>
      </c>
      <c r="C1190" t="s">
        <v>1897</v>
      </c>
      <c r="D1190" t="s">
        <v>4493</v>
      </c>
      <c r="E1190" t="s">
        <v>1189</v>
      </c>
      <c r="F1190">
        <v>60</v>
      </c>
      <c r="G1190" t="s">
        <v>4945</v>
      </c>
      <c r="H1190" t="s">
        <v>718</v>
      </c>
      <c r="I1190" s="10">
        <v>40218</v>
      </c>
      <c r="J1190">
        <v>46</v>
      </c>
      <c r="K1190" t="s">
        <v>1677</v>
      </c>
      <c r="L1190">
        <f>COUNTBLANK(Portfolio43[[#This Row],[ID]:[Product]])</f>
        <v>0</v>
      </c>
    </row>
    <row r="1191" spans="1:12" x14ac:dyDescent="0.3">
      <c r="A1191">
        <v>1190</v>
      </c>
      <c r="B1191" t="s">
        <v>4946</v>
      </c>
      <c r="C1191" t="s">
        <v>4947</v>
      </c>
      <c r="D1191" t="s">
        <v>4493</v>
      </c>
      <c r="E1191" t="s">
        <v>1189</v>
      </c>
      <c r="F1191">
        <v>90</v>
      </c>
      <c r="G1191" t="s">
        <v>4948</v>
      </c>
      <c r="H1191" t="s">
        <v>4949</v>
      </c>
      <c r="I1191" s="10">
        <v>39838</v>
      </c>
      <c r="J1191">
        <v>24</v>
      </c>
      <c r="K1191" t="s">
        <v>1673</v>
      </c>
      <c r="L1191">
        <f>COUNTBLANK(Portfolio43[[#This Row],[ID]:[Product]])</f>
        <v>0</v>
      </c>
    </row>
    <row r="1192" spans="1:12" x14ac:dyDescent="0.3">
      <c r="A1192">
        <v>1191</v>
      </c>
      <c r="B1192" t="s">
        <v>4950</v>
      </c>
      <c r="C1192" t="s">
        <v>3922</v>
      </c>
      <c r="D1192" t="s">
        <v>4493</v>
      </c>
      <c r="E1192" t="s">
        <v>1189</v>
      </c>
      <c r="F1192">
        <v>30</v>
      </c>
      <c r="G1192" t="s">
        <v>4951</v>
      </c>
      <c r="H1192" t="s">
        <v>2042</v>
      </c>
      <c r="I1192" s="10">
        <v>40480</v>
      </c>
      <c r="J1192">
        <v>57</v>
      </c>
      <c r="K1192" t="s">
        <v>1696</v>
      </c>
      <c r="L1192">
        <f>COUNTBLANK(Portfolio43[[#This Row],[ID]:[Product]])</f>
        <v>0</v>
      </c>
    </row>
    <row r="1193" spans="1:12" x14ac:dyDescent="0.3">
      <c r="A1193">
        <v>1192</v>
      </c>
      <c r="B1193" t="s">
        <v>4952</v>
      </c>
      <c r="C1193" t="s">
        <v>2999</v>
      </c>
      <c r="D1193" t="s">
        <v>4493</v>
      </c>
      <c r="E1193" t="s">
        <v>1189</v>
      </c>
      <c r="F1193">
        <v>30</v>
      </c>
      <c r="G1193" t="s">
        <v>4953</v>
      </c>
      <c r="H1193" t="s">
        <v>4954</v>
      </c>
      <c r="I1193" s="10">
        <v>39580</v>
      </c>
      <c r="J1193">
        <v>68</v>
      </c>
      <c r="K1193" t="s">
        <v>1692</v>
      </c>
      <c r="L1193">
        <f>COUNTBLANK(Portfolio43[[#This Row],[ID]:[Product]])</f>
        <v>0</v>
      </c>
    </row>
    <row r="1194" spans="1:12" x14ac:dyDescent="0.3">
      <c r="A1194">
        <v>1193</v>
      </c>
      <c r="B1194" t="s">
        <v>4955</v>
      </c>
      <c r="C1194" t="s">
        <v>2514</v>
      </c>
      <c r="D1194" t="s">
        <v>4493</v>
      </c>
      <c r="E1194" t="s">
        <v>1189</v>
      </c>
      <c r="F1194">
        <v>90</v>
      </c>
      <c r="G1194" t="s">
        <v>4956</v>
      </c>
      <c r="H1194" t="s">
        <v>372</v>
      </c>
      <c r="I1194" s="10">
        <v>40253</v>
      </c>
      <c r="J1194">
        <v>2</v>
      </c>
      <c r="K1194" t="s">
        <v>1696</v>
      </c>
      <c r="L1194">
        <f>COUNTBLANK(Portfolio43[[#This Row],[ID]:[Product]])</f>
        <v>0</v>
      </c>
    </row>
    <row r="1195" spans="1:12" x14ac:dyDescent="0.3">
      <c r="A1195">
        <v>1194</v>
      </c>
      <c r="B1195" t="s">
        <v>4957</v>
      </c>
      <c r="C1195" t="s">
        <v>3669</v>
      </c>
      <c r="D1195" t="s">
        <v>4493</v>
      </c>
      <c r="E1195" t="s">
        <v>1189</v>
      </c>
      <c r="F1195">
        <v>90</v>
      </c>
      <c r="G1195" t="s">
        <v>4958</v>
      </c>
      <c r="H1195" t="s">
        <v>353</v>
      </c>
      <c r="I1195" s="10">
        <v>39760</v>
      </c>
      <c r="J1195">
        <v>38</v>
      </c>
      <c r="K1195" t="s">
        <v>1692</v>
      </c>
      <c r="L1195">
        <f>COUNTBLANK(Portfolio43[[#This Row],[ID]:[Product]])</f>
        <v>0</v>
      </c>
    </row>
    <row r="1196" spans="1:12" x14ac:dyDescent="0.3">
      <c r="A1196">
        <v>1195</v>
      </c>
      <c r="B1196" t="s">
        <v>4959</v>
      </c>
      <c r="C1196" t="s">
        <v>1621</v>
      </c>
      <c r="D1196" t="s">
        <v>4493</v>
      </c>
      <c r="E1196" t="s">
        <v>1189</v>
      </c>
      <c r="F1196">
        <v>90</v>
      </c>
      <c r="G1196" t="s">
        <v>4960</v>
      </c>
      <c r="H1196" t="s">
        <v>791</v>
      </c>
      <c r="I1196" s="10">
        <v>40529</v>
      </c>
      <c r="J1196">
        <v>25</v>
      </c>
      <c r="K1196" t="s">
        <v>1677</v>
      </c>
      <c r="L1196">
        <f>COUNTBLANK(Portfolio43[[#This Row],[ID]:[Product]])</f>
        <v>0</v>
      </c>
    </row>
    <row r="1197" spans="1:12" x14ac:dyDescent="0.3">
      <c r="A1197">
        <v>1196</v>
      </c>
      <c r="B1197" t="s">
        <v>4961</v>
      </c>
      <c r="C1197" t="s">
        <v>4962</v>
      </c>
      <c r="D1197" t="s">
        <v>4493</v>
      </c>
      <c r="E1197" t="s">
        <v>1189</v>
      </c>
      <c r="F1197">
        <v>30</v>
      </c>
      <c r="G1197" t="s">
        <v>4963</v>
      </c>
      <c r="H1197" t="s">
        <v>4396</v>
      </c>
      <c r="I1197" s="10">
        <v>39589</v>
      </c>
      <c r="J1197">
        <v>19</v>
      </c>
      <c r="K1197" t="s">
        <v>1696</v>
      </c>
      <c r="L1197">
        <f>COUNTBLANK(Portfolio43[[#This Row],[ID]:[Product]])</f>
        <v>0</v>
      </c>
    </row>
    <row r="1198" spans="1:12" x14ac:dyDescent="0.3">
      <c r="A1198">
        <v>1197</v>
      </c>
      <c r="B1198" t="s">
        <v>4964</v>
      </c>
      <c r="C1198" t="s">
        <v>1935</v>
      </c>
      <c r="D1198" t="s">
        <v>4493</v>
      </c>
      <c r="E1198" t="s">
        <v>1189</v>
      </c>
      <c r="F1198">
        <v>60</v>
      </c>
      <c r="G1198" t="s">
        <v>4965</v>
      </c>
      <c r="H1198" t="s">
        <v>1622</v>
      </c>
      <c r="I1198" s="10">
        <v>40221</v>
      </c>
      <c r="J1198">
        <v>45</v>
      </c>
      <c r="K1198" t="s">
        <v>1721</v>
      </c>
      <c r="L1198">
        <f>COUNTBLANK(Portfolio43[[#This Row],[ID]:[Product]])</f>
        <v>0</v>
      </c>
    </row>
    <row r="1199" spans="1:12" x14ac:dyDescent="0.3">
      <c r="A1199">
        <v>1198</v>
      </c>
      <c r="B1199" t="s">
        <v>4966</v>
      </c>
      <c r="C1199" t="s">
        <v>4967</v>
      </c>
      <c r="D1199" t="s">
        <v>4493</v>
      </c>
      <c r="E1199" t="s">
        <v>1189</v>
      </c>
      <c r="F1199">
        <v>90</v>
      </c>
      <c r="G1199" t="s">
        <v>4968</v>
      </c>
      <c r="H1199" t="s">
        <v>532</v>
      </c>
      <c r="I1199" s="10">
        <v>40028</v>
      </c>
      <c r="J1199">
        <v>16</v>
      </c>
      <c r="K1199" t="s">
        <v>1007</v>
      </c>
      <c r="L1199">
        <f>COUNTBLANK(Portfolio43[[#This Row],[ID]:[Product]])</f>
        <v>0</v>
      </c>
    </row>
    <row r="1200" spans="1:12" x14ac:dyDescent="0.3">
      <c r="A1200">
        <v>1199</v>
      </c>
      <c r="B1200" t="s">
        <v>4969</v>
      </c>
      <c r="C1200" t="s">
        <v>4710</v>
      </c>
      <c r="D1200" t="s">
        <v>4493</v>
      </c>
      <c r="E1200" t="s">
        <v>1189</v>
      </c>
      <c r="F1200">
        <v>60</v>
      </c>
      <c r="G1200" t="s">
        <v>4970</v>
      </c>
      <c r="H1200" t="s">
        <v>332</v>
      </c>
      <c r="I1200" s="10">
        <v>39784</v>
      </c>
      <c r="J1200">
        <v>55</v>
      </c>
      <c r="K1200" t="s">
        <v>1700</v>
      </c>
      <c r="L1200">
        <f>COUNTBLANK(Portfolio43[[#This Row],[ID]:[Product]])</f>
        <v>0</v>
      </c>
    </row>
    <row r="1201" spans="1:12" x14ac:dyDescent="0.3">
      <c r="A1201">
        <v>1200</v>
      </c>
      <c r="B1201" t="s">
        <v>4733</v>
      </c>
      <c r="C1201" t="s">
        <v>2062</v>
      </c>
      <c r="D1201" t="s">
        <v>1946</v>
      </c>
      <c r="E1201" t="s">
        <v>1189</v>
      </c>
      <c r="F1201">
        <v>30</v>
      </c>
      <c r="G1201" t="s">
        <v>4971</v>
      </c>
      <c r="H1201" t="s">
        <v>1408</v>
      </c>
      <c r="I1201" s="10">
        <v>39870</v>
      </c>
      <c r="J1201">
        <v>28</v>
      </c>
      <c r="K1201" t="s">
        <v>1692</v>
      </c>
      <c r="L1201">
        <f>COUNTBLANK(Portfolio43[[#This Row],[ID]:[Product]])</f>
        <v>0</v>
      </c>
    </row>
    <row r="1202" spans="1:12" x14ac:dyDescent="0.3">
      <c r="A1202">
        <v>1201</v>
      </c>
      <c r="B1202" t="s">
        <v>3313</v>
      </c>
      <c r="C1202" t="s">
        <v>4972</v>
      </c>
      <c r="D1202" t="s">
        <v>4493</v>
      </c>
      <c r="E1202" t="s">
        <v>1189</v>
      </c>
      <c r="F1202">
        <v>30</v>
      </c>
      <c r="G1202" t="s">
        <v>4973</v>
      </c>
      <c r="H1202" t="s">
        <v>357</v>
      </c>
      <c r="I1202" s="10">
        <v>39614</v>
      </c>
      <c r="J1202">
        <v>66</v>
      </c>
      <c r="K1202" t="s">
        <v>1007</v>
      </c>
      <c r="L1202">
        <f>COUNTBLANK(Portfolio43[[#This Row],[ID]:[Product]])</f>
        <v>0</v>
      </c>
    </row>
    <row r="1203" spans="1:12" x14ac:dyDescent="0.3">
      <c r="A1203">
        <v>1202</v>
      </c>
      <c r="B1203" t="s">
        <v>4974</v>
      </c>
      <c r="C1203" t="s">
        <v>4975</v>
      </c>
      <c r="D1203" t="s">
        <v>4493</v>
      </c>
      <c r="E1203" t="s">
        <v>1189</v>
      </c>
      <c r="F1203">
        <v>30</v>
      </c>
      <c r="G1203" t="s">
        <v>4976</v>
      </c>
      <c r="H1203" t="s">
        <v>4977</v>
      </c>
      <c r="I1203" s="10">
        <v>39762</v>
      </c>
      <c r="J1203">
        <v>47</v>
      </c>
      <c r="K1203" t="s">
        <v>1721</v>
      </c>
      <c r="L1203">
        <f>COUNTBLANK(Portfolio43[[#This Row],[ID]:[Product]])</f>
        <v>0</v>
      </c>
    </row>
    <row r="1204" spans="1:12" x14ac:dyDescent="0.3">
      <c r="A1204">
        <v>1203</v>
      </c>
      <c r="B1204" t="s">
        <v>2049</v>
      </c>
      <c r="C1204" t="s">
        <v>4170</v>
      </c>
      <c r="D1204" t="s">
        <v>4493</v>
      </c>
      <c r="E1204" t="s">
        <v>1189</v>
      </c>
      <c r="F1204">
        <v>30</v>
      </c>
      <c r="G1204" t="s">
        <v>4978</v>
      </c>
      <c r="H1204" t="s">
        <v>4979</v>
      </c>
      <c r="I1204" s="10">
        <v>39835</v>
      </c>
      <c r="J1204">
        <v>63</v>
      </c>
      <c r="K1204" t="s">
        <v>1673</v>
      </c>
      <c r="L1204">
        <f>COUNTBLANK(Portfolio43[[#This Row],[ID]:[Product]])</f>
        <v>0</v>
      </c>
    </row>
    <row r="1205" spans="1:12" x14ac:dyDescent="0.3">
      <c r="A1205">
        <v>1204</v>
      </c>
      <c r="B1205" t="s">
        <v>4980</v>
      </c>
      <c r="C1205" t="s">
        <v>2517</v>
      </c>
      <c r="D1205" t="s">
        <v>4493</v>
      </c>
      <c r="E1205" t="s">
        <v>1189</v>
      </c>
      <c r="F1205">
        <v>30</v>
      </c>
      <c r="G1205" t="s">
        <v>3699</v>
      </c>
      <c r="H1205" t="s">
        <v>587</v>
      </c>
      <c r="I1205" s="10">
        <v>39928</v>
      </c>
      <c r="J1205">
        <v>80</v>
      </c>
      <c r="K1205" t="s">
        <v>1673</v>
      </c>
      <c r="L1205">
        <f>COUNTBLANK(Portfolio43[[#This Row],[ID]:[Product]])</f>
        <v>0</v>
      </c>
    </row>
    <row r="1206" spans="1:12" x14ac:dyDescent="0.3">
      <c r="A1206">
        <v>1205</v>
      </c>
      <c r="B1206" t="s">
        <v>4649</v>
      </c>
      <c r="C1206" t="s">
        <v>1682</v>
      </c>
      <c r="D1206" t="s">
        <v>4493</v>
      </c>
      <c r="E1206" t="s">
        <v>1189</v>
      </c>
      <c r="F1206">
        <v>90</v>
      </c>
      <c r="G1206" t="s">
        <v>4981</v>
      </c>
      <c r="H1206" t="s">
        <v>427</v>
      </c>
      <c r="I1206" s="10">
        <v>40340</v>
      </c>
      <c r="J1206">
        <v>93</v>
      </c>
      <c r="K1206" t="s">
        <v>1772</v>
      </c>
      <c r="L1206">
        <f>COUNTBLANK(Portfolio43[[#This Row],[ID]:[Product]])</f>
        <v>0</v>
      </c>
    </row>
    <row r="1207" spans="1:12" x14ac:dyDescent="0.3">
      <c r="A1207">
        <v>1206</v>
      </c>
      <c r="B1207" t="s">
        <v>4982</v>
      </c>
      <c r="C1207" t="s">
        <v>4983</v>
      </c>
      <c r="D1207" t="s">
        <v>4493</v>
      </c>
      <c r="E1207" t="s">
        <v>1189</v>
      </c>
      <c r="F1207">
        <v>60</v>
      </c>
      <c r="G1207" t="s">
        <v>4984</v>
      </c>
      <c r="H1207" t="s">
        <v>1636</v>
      </c>
      <c r="I1207" s="10">
        <v>40359</v>
      </c>
      <c r="J1207">
        <v>100</v>
      </c>
      <c r="K1207" t="s">
        <v>1707</v>
      </c>
      <c r="L1207">
        <f>COUNTBLANK(Portfolio43[[#This Row],[ID]:[Product]])</f>
        <v>0</v>
      </c>
    </row>
    <row r="1208" spans="1:12" x14ac:dyDescent="0.3">
      <c r="A1208">
        <v>1207</v>
      </c>
      <c r="B1208" t="s">
        <v>4985</v>
      </c>
      <c r="C1208" t="s">
        <v>2747</v>
      </c>
      <c r="D1208" t="s">
        <v>4493</v>
      </c>
      <c r="E1208" t="s">
        <v>1189</v>
      </c>
      <c r="F1208">
        <v>60</v>
      </c>
      <c r="G1208" t="s">
        <v>4986</v>
      </c>
      <c r="H1208" t="s">
        <v>4987</v>
      </c>
      <c r="I1208" s="10">
        <v>40028</v>
      </c>
      <c r="J1208">
        <v>77</v>
      </c>
      <c r="K1208" t="s">
        <v>1707</v>
      </c>
      <c r="L1208">
        <f>COUNTBLANK(Portfolio43[[#This Row],[ID]:[Product]])</f>
        <v>0</v>
      </c>
    </row>
    <row r="1209" spans="1:12" x14ac:dyDescent="0.3">
      <c r="A1209">
        <v>1208</v>
      </c>
      <c r="B1209" t="s">
        <v>4988</v>
      </c>
      <c r="C1209" t="s">
        <v>2417</v>
      </c>
      <c r="D1209" t="s">
        <v>1946</v>
      </c>
      <c r="E1209" t="s">
        <v>1189</v>
      </c>
      <c r="F1209">
        <v>30</v>
      </c>
      <c r="G1209" t="s">
        <v>4989</v>
      </c>
      <c r="H1209" t="s">
        <v>649</v>
      </c>
      <c r="I1209" s="10">
        <v>40176</v>
      </c>
      <c r="J1209">
        <v>15</v>
      </c>
      <c r="K1209" t="s">
        <v>1696</v>
      </c>
      <c r="L1209">
        <f>COUNTBLANK(Portfolio43[[#This Row],[ID]:[Product]])</f>
        <v>0</v>
      </c>
    </row>
    <row r="1210" spans="1:12" x14ac:dyDescent="0.3">
      <c r="A1210">
        <v>1209</v>
      </c>
      <c r="B1210" t="s">
        <v>1614</v>
      </c>
      <c r="C1210" t="s">
        <v>4990</v>
      </c>
      <c r="D1210" t="s">
        <v>4493</v>
      </c>
      <c r="E1210" t="s">
        <v>1189</v>
      </c>
      <c r="G1210" t="s">
        <v>4991</v>
      </c>
      <c r="H1210" t="s">
        <v>1623</v>
      </c>
      <c r="I1210" s="10">
        <v>39594</v>
      </c>
      <c r="J1210">
        <v>43</v>
      </c>
      <c r="K1210" t="s">
        <v>1700</v>
      </c>
      <c r="L1210">
        <f>COUNTBLANK(Portfolio43[[#This Row],[ID]:[Product]])</f>
        <v>1</v>
      </c>
    </row>
    <row r="1211" spans="1:12" x14ac:dyDescent="0.3">
      <c r="A1211">
        <v>1210</v>
      </c>
      <c r="B1211" t="s">
        <v>4992</v>
      </c>
      <c r="C1211" t="s">
        <v>4993</v>
      </c>
      <c r="D1211" t="s">
        <v>4493</v>
      </c>
      <c r="E1211" t="s">
        <v>1189</v>
      </c>
      <c r="F1211">
        <v>90</v>
      </c>
      <c r="G1211" t="s">
        <v>4994</v>
      </c>
      <c r="H1211" t="s">
        <v>480</v>
      </c>
      <c r="I1211" s="10">
        <v>39466</v>
      </c>
      <c r="J1211">
        <v>69</v>
      </c>
      <c r="K1211" t="s">
        <v>1772</v>
      </c>
      <c r="L1211">
        <f>COUNTBLANK(Portfolio43[[#This Row],[ID]:[Product]])</f>
        <v>0</v>
      </c>
    </row>
    <row r="1212" spans="1:12" x14ac:dyDescent="0.3">
      <c r="A1212">
        <v>1211</v>
      </c>
      <c r="B1212" t="s">
        <v>4995</v>
      </c>
      <c r="C1212" t="s">
        <v>3424</v>
      </c>
      <c r="D1212" t="s">
        <v>4493</v>
      </c>
      <c r="E1212" t="s">
        <v>1189</v>
      </c>
      <c r="F1212">
        <v>60</v>
      </c>
      <c r="G1212" t="s">
        <v>4996</v>
      </c>
      <c r="H1212" t="s">
        <v>1371</v>
      </c>
      <c r="I1212" s="10">
        <v>40207</v>
      </c>
      <c r="J1212">
        <v>90</v>
      </c>
      <c r="K1212" t="s">
        <v>851</v>
      </c>
      <c r="L1212">
        <f>COUNTBLANK(Portfolio43[[#This Row],[ID]:[Product]])</f>
        <v>0</v>
      </c>
    </row>
    <row r="1213" spans="1:12" x14ac:dyDescent="0.3">
      <c r="A1213">
        <v>1212</v>
      </c>
      <c r="B1213" t="s">
        <v>4997</v>
      </c>
      <c r="C1213" t="s">
        <v>4998</v>
      </c>
      <c r="D1213" t="s">
        <v>4493</v>
      </c>
      <c r="E1213" t="s">
        <v>1189</v>
      </c>
      <c r="F1213">
        <v>30</v>
      </c>
      <c r="G1213" t="s">
        <v>4999</v>
      </c>
      <c r="H1213" t="s">
        <v>1315</v>
      </c>
      <c r="I1213" s="10">
        <v>40289</v>
      </c>
      <c r="J1213">
        <v>68</v>
      </c>
      <c r="K1213" t="s">
        <v>1772</v>
      </c>
      <c r="L1213">
        <f>COUNTBLANK(Portfolio43[[#This Row],[ID]:[Product]])</f>
        <v>0</v>
      </c>
    </row>
    <row r="1214" spans="1:12" x14ac:dyDescent="0.3">
      <c r="A1214">
        <v>1213</v>
      </c>
      <c r="B1214" t="s">
        <v>5000</v>
      </c>
      <c r="C1214" t="s">
        <v>5001</v>
      </c>
      <c r="D1214" t="s">
        <v>4493</v>
      </c>
      <c r="E1214" t="s">
        <v>1189</v>
      </c>
      <c r="F1214">
        <v>30</v>
      </c>
      <c r="G1214" t="s">
        <v>5002</v>
      </c>
      <c r="H1214" t="s">
        <v>1440</v>
      </c>
      <c r="I1214" s="10">
        <v>40278</v>
      </c>
      <c r="J1214">
        <v>72</v>
      </c>
      <c r="K1214" t="s">
        <v>1677</v>
      </c>
      <c r="L1214">
        <f>COUNTBLANK(Portfolio43[[#This Row],[ID]:[Product]])</f>
        <v>0</v>
      </c>
    </row>
    <row r="1215" spans="1:12" x14ac:dyDescent="0.3">
      <c r="A1215">
        <v>1214</v>
      </c>
      <c r="B1215" t="s">
        <v>5003</v>
      </c>
      <c r="C1215" t="s">
        <v>5004</v>
      </c>
      <c r="D1215" t="s">
        <v>4493</v>
      </c>
      <c r="E1215" t="s">
        <v>1189</v>
      </c>
      <c r="F1215">
        <v>90</v>
      </c>
      <c r="G1215" t="s">
        <v>5005</v>
      </c>
      <c r="H1215" t="s">
        <v>395</v>
      </c>
      <c r="I1215" s="10">
        <v>40295</v>
      </c>
      <c r="J1215">
        <v>25</v>
      </c>
      <c r="K1215" t="s">
        <v>1692</v>
      </c>
      <c r="L1215">
        <f>COUNTBLANK(Portfolio43[[#This Row],[ID]:[Product]])</f>
        <v>0</v>
      </c>
    </row>
    <row r="1216" spans="1:12" x14ac:dyDescent="0.3">
      <c r="A1216">
        <v>1215</v>
      </c>
      <c r="B1216" t="s">
        <v>5006</v>
      </c>
      <c r="C1216" t="s">
        <v>5007</v>
      </c>
      <c r="D1216" t="s">
        <v>4493</v>
      </c>
      <c r="E1216" t="s">
        <v>1189</v>
      </c>
      <c r="F1216">
        <v>90</v>
      </c>
      <c r="G1216" t="s">
        <v>5008</v>
      </c>
      <c r="H1216" t="s">
        <v>456</v>
      </c>
      <c r="I1216" s="10">
        <v>40164</v>
      </c>
      <c r="J1216">
        <v>10</v>
      </c>
      <c r="K1216" t="s">
        <v>1673</v>
      </c>
      <c r="L1216">
        <f>COUNTBLANK(Portfolio43[[#This Row],[ID]:[Product]])</f>
        <v>0</v>
      </c>
    </row>
    <row r="1217" spans="1:12" x14ac:dyDescent="0.3">
      <c r="A1217">
        <v>1216</v>
      </c>
      <c r="B1217" t="s">
        <v>3378</v>
      </c>
      <c r="C1217" t="s">
        <v>5009</v>
      </c>
      <c r="D1217" t="s">
        <v>4493</v>
      </c>
      <c r="E1217" t="s">
        <v>1189</v>
      </c>
      <c r="F1217">
        <v>60</v>
      </c>
      <c r="G1217" t="s">
        <v>5010</v>
      </c>
      <c r="H1217" t="s">
        <v>3830</v>
      </c>
      <c r="I1217" s="10">
        <v>39756</v>
      </c>
      <c r="J1217">
        <v>32</v>
      </c>
      <c r="K1217" t="s">
        <v>1007</v>
      </c>
      <c r="L1217">
        <f>COUNTBLANK(Portfolio43[[#This Row],[ID]:[Product]])</f>
        <v>0</v>
      </c>
    </row>
    <row r="1218" spans="1:12" x14ac:dyDescent="0.3">
      <c r="A1218">
        <v>1217</v>
      </c>
      <c r="B1218" t="s">
        <v>5011</v>
      </c>
      <c r="C1218" t="s">
        <v>3952</v>
      </c>
      <c r="D1218" t="s">
        <v>4493</v>
      </c>
      <c r="E1218" t="s">
        <v>1189</v>
      </c>
      <c r="F1218">
        <v>60</v>
      </c>
      <c r="G1218" t="s">
        <v>5012</v>
      </c>
      <c r="H1218" t="s">
        <v>608</v>
      </c>
      <c r="I1218" s="10">
        <v>39486</v>
      </c>
      <c r="J1218">
        <v>26</v>
      </c>
      <c r="K1218" t="s">
        <v>1700</v>
      </c>
      <c r="L1218">
        <f>COUNTBLANK(Portfolio43[[#This Row],[ID]:[Product]])</f>
        <v>0</v>
      </c>
    </row>
    <row r="1219" spans="1:12" x14ac:dyDescent="0.3">
      <c r="A1219">
        <v>1218</v>
      </c>
      <c r="B1219" t="s">
        <v>5013</v>
      </c>
      <c r="C1219" t="s">
        <v>5014</v>
      </c>
      <c r="D1219" t="s">
        <v>4493</v>
      </c>
      <c r="E1219" t="s">
        <v>1189</v>
      </c>
      <c r="F1219">
        <v>90</v>
      </c>
      <c r="G1219" t="s">
        <v>5015</v>
      </c>
      <c r="H1219" t="s">
        <v>33</v>
      </c>
      <c r="I1219" s="10">
        <v>40117</v>
      </c>
      <c r="J1219">
        <v>63</v>
      </c>
      <c r="K1219" t="s">
        <v>1772</v>
      </c>
      <c r="L1219">
        <f>COUNTBLANK(Portfolio43[[#This Row],[ID]:[Product]])</f>
        <v>0</v>
      </c>
    </row>
    <row r="1220" spans="1:12" x14ac:dyDescent="0.3">
      <c r="A1220">
        <v>1219</v>
      </c>
      <c r="B1220" t="s">
        <v>5016</v>
      </c>
      <c r="C1220" t="s">
        <v>5017</v>
      </c>
      <c r="D1220" t="s">
        <v>4493</v>
      </c>
      <c r="E1220" t="s">
        <v>1189</v>
      </c>
      <c r="F1220">
        <v>30</v>
      </c>
      <c r="G1220" t="s">
        <v>5018</v>
      </c>
      <c r="H1220" t="s">
        <v>2103</v>
      </c>
      <c r="I1220" s="10">
        <v>40187</v>
      </c>
      <c r="J1220">
        <v>7</v>
      </c>
      <c r="K1220" t="s">
        <v>1696</v>
      </c>
      <c r="L1220">
        <f>COUNTBLANK(Portfolio43[[#This Row],[ID]:[Product]])</f>
        <v>0</v>
      </c>
    </row>
    <row r="1221" spans="1:12" x14ac:dyDescent="0.3">
      <c r="A1221">
        <v>1220</v>
      </c>
      <c r="B1221" t="s">
        <v>5019</v>
      </c>
      <c r="C1221" t="s">
        <v>3006</v>
      </c>
      <c r="D1221" t="s">
        <v>4493</v>
      </c>
      <c r="E1221" t="s">
        <v>1189</v>
      </c>
      <c r="F1221">
        <v>30</v>
      </c>
      <c r="G1221" t="s">
        <v>5020</v>
      </c>
      <c r="H1221" t="s">
        <v>712</v>
      </c>
      <c r="I1221" s="10">
        <v>39520</v>
      </c>
      <c r="J1221">
        <v>96</v>
      </c>
      <c r="K1221" t="s">
        <v>1696</v>
      </c>
      <c r="L1221">
        <f>COUNTBLANK(Portfolio43[[#This Row],[ID]:[Product]])</f>
        <v>0</v>
      </c>
    </row>
    <row r="1222" spans="1:12" x14ac:dyDescent="0.3">
      <c r="A1222">
        <v>1221</v>
      </c>
      <c r="B1222" t="s">
        <v>5021</v>
      </c>
      <c r="C1222" t="s">
        <v>5022</v>
      </c>
      <c r="D1222" t="s">
        <v>4493</v>
      </c>
      <c r="E1222" t="s">
        <v>1189</v>
      </c>
      <c r="F1222">
        <v>90</v>
      </c>
      <c r="G1222" t="s">
        <v>5023</v>
      </c>
      <c r="H1222" t="s">
        <v>5024</v>
      </c>
      <c r="I1222" s="10">
        <v>40015</v>
      </c>
      <c r="J1222">
        <v>87</v>
      </c>
      <c r="K1222" t="s">
        <v>1772</v>
      </c>
      <c r="L1222">
        <f>COUNTBLANK(Portfolio43[[#This Row],[ID]:[Product]])</f>
        <v>0</v>
      </c>
    </row>
    <row r="1223" spans="1:12" x14ac:dyDescent="0.3">
      <c r="A1223">
        <v>1222</v>
      </c>
      <c r="B1223" t="s">
        <v>5025</v>
      </c>
      <c r="C1223" t="s">
        <v>5026</v>
      </c>
      <c r="D1223" t="s">
        <v>4493</v>
      </c>
      <c r="E1223" t="s">
        <v>1189</v>
      </c>
      <c r="F1223">
        <v>30</v>
      </c>
      <c r="G1223" t="s">
        <v>5027</v>
      </c>
      <c r="H1223" t="s">
        <v>128</v>
      </c>
      <c r="I1223" s="10">
        <v>39575</v>
      </c>
      <c r="J1223">
        <v>59</v>
      </c>
      <c r="K1223" t="s">
        <v>1673</v>
      </c>
      <c r="L1223">
        <f>COUNTBLANK(Portfolio43[[#This Row],[ID]:[Product]])</f>
        <v>0</v>
      </c>
    </row>
    <row r="1224" spans="1:12" x14ac:dyDescent="0.3">
      <c r="A1224">
        <v>1223</v>
      </c>
      <c r="B1224" t="s">
        <v>4527</v>
      </c>
      <c r="C1224" t="s">
        <v>2133</v>
      </c>
      <c r="D1224" t="s">
        <v>4493</v>
      </c>
      <c r="E1224" t="s">
        <v>1189</v>
      </c>
      <c r="F1224">
        <v>90</v>
      </c>
      <c r="G1224" t="s">
        <v>5028</v>
      </c>
      <c r="H1224" t="s">
        <v>264</v>
      </c>
      <c r="I1224" s="10">
        <v>40514</v>
      </c>
      <c r="J1224">
        <v>65</v>
      </c>
      <c r="K1224" t="s">
        <v>1772</v>
      </c>
      <c r="L1224">
        <f>COUNTBLANK(Portfolio43[[#This Row],[ID]:[Product]])</f>
        <v>0</v>
      </c>
    </row>
    <row r="1225" spans="1:12" x14ac:dyDescent="0.3">
      <c r="A1225">
        <v>1224</v>
      </c>
      <c r="B1225" t="s">
        <v>1855</v>
      </c>
      <c r="C1225" t="s">
        <v>3279</v>
      </c>
      <c r="D1225" t="s">
        <v>4493</v>
      </c>
      <c r="E1225" t="s">
        <v>1189</v>
      </c>
      <c r="F1225">
        <v>90</v>
      </c>
      <c r="G1225" t="s">
        <v>5029</v>
      </c>
      <c r="H1225" t="s">
        <v>1119</v>
      </c>
      <c r="I1225" s="10">
        <v>40337</v>
      </c>
      <c r="J1225">
        <v>6</v>
      </c>
      <c r="K1225" t="s">
        <v>1721</v>
      </c>
      <c r="L1225">
        <f>COUNTBLANK(Portfolio43[[#This Row],[ID]:[Product]])</f>
        <v>0</v>
      </c>
    </row>
    <row r="1226" spans="1:12" x14ac:dyDescent="0.3">
      <c r="A1226">
        <v>1225</v>
      </c>
      <c r="B1226" t="s">
        <v>4637</v>
      </c>
      <c r="C1226" t="s">
        <v>2614</v>
      </c>
      <c r="D1226" t="s">
        <v>4493</v>
      </c>
      <c r="E1226" t="s">
        <v>1189</v>
      </c>
      <c r="F1226">
        <v>30</v>
      </c>
      <c r="G1226" t="s">
        <v>5030</v>
      </c>
      <c r="H1226" t="s">
        <v>2690</v>
      </c>
      <c r="I1226" s="10">
        <v>39953</v>
      </c>
      <c r="J1226">
        <v>32</v>
      </c>
      <c r="K1226" t="s">
        <v>1692</v>
      </c>
      <c r="L1226">
        <f>COUNTBLANK(Portfolio43[[#This Row],[ID]:[Product]])</f>
        <v>0</v>
      </c>
    </row>
    <row r="1227" spans="1:12" x14ac:dyDescent="0.3">
      <c r="A1227">
        <v>1226</v>
      </c>
      <c r="B1227" t="s">
        <v>5031</v>
      </c>
      <c r="C1227" t="s">
        <v>1912</v>
      </c>
      <c r="D1227" t="s">
        <v>4493</v>
      </c>
      <c r="E1227" t="s">
        <v>1189</v>
      </c>
      <c r="F1227">
        <v>60</v>
      </c>
      <c r="G1227" t="s">
        <v>5032</v>
      </c>
      <c r="H1227" t="s">
        <v>364</v>
      </c>
      <c r="I1227" s="10">
        <v>39948</v>
      </c>
      <c r="J1227">
        <v>13</v>
      </c>
      <c r="K1227" t="s">
        <v>1692</v>
      </c>
      <c r="L1227">
        <f>COUNTBLANK(Portfolio43[[#This Row],[ID]:[Product]])</f>
        <v>0</v>
      </c>
    </row>
    <row r="1228" spans="1:12" x14ac:dyDescent="0.3">
      <c r="A1228">
        <v>1227</v>
      </c>
      <c r="B1228" t="s">
        <v>5033</v>
      </c>
      <c r="C1228" t="s">
        <v>3647</v>
      </c>
      <c r="D1228" t="s">
        <v>4493</v>
      </c>
      <c r="E1228" t="s">
        <v>1189</v>
      </c>
      <c r="F1228">
        <v>30</v>
      </c>
      <c r="G1228" t="s">
        <v>5034</v>
      </c>
      <c r="H1228" t="s">
        <v>566</v>
      </c>
      <c r="I1228" s="10">
        <v>39684</v>
      </c>
      <c r="J1228">
        <v>36</v>
      </c>
      <c r="K1228" t="s">
        <v>1007</v>
      </c>
      <c r="L1228">
        <f>COUNTBLANK(Portfolio43[[#This Row],[ID]:[Product]])</f>
        <v>0</v>
      </c>
    </row>
    <row r="1229" spans="1:12" x14ac:dyDescent="0.3">
      <c r="A1229">
        <v>1228</v>
      </c>
      <c r="B1229" t="s">
        <v>5035</v>
      </c>
      <c r="C1229" t="s">
        <v>5036</v>
      </c>
      <c r="D1229" t="s">
        <v>4493</v>
      </c>
      <c r="E1229" t="s">
        <v>1189</v>
      </c>
      <c r="F1229">
        <v>60</v>
      </c>
      <c r="G1229" t="s">
        <v>5037</v>
      </c>
      <c r="H1229" t="s">
        <v>661</v>
      </c>
      <c r="I1229" s="10">
        <v>40032</v>
      </c>
      <c r="J1229">
        <v>5</v>
      </c>
      <c r="K1229" t="s">
        <v>1721</v>
      </c>
      <c r="L1229">
        <f>COUNTBLANK(Portfolio43[[#This Row],[ID]:[Product]])</f>
        <v>0</v>
      </c>
    </row>
    <row r="1230" spans="1:12" x14ac:dyDescent="0.3">
      <c r="A1230">
        <v>1229</v>
      </c>
      <c r="B1230" t="s">
        <v>5038</v>
      </c>
      <c r="C1230" t="s">
        <v>5039</v>
      </c>
      <c r="D1230" t="s">
        <v>4493</v>
      </c>
      <c r="E1230" t="s">
        <v>1189</v>
      </c>
      <c r="F1230">
        <v>60</v>
      </c>
      <c r="G1230" t="s">
        <v>5040</v>
      </c>
      <c r="H1230" t="s">
        <v>3374</v>
      </c>
      <c r="I1230" s="10">
        <v>39803</v>
      </c>
      <c r="J1230">
        <v>70</v>
      </c>
      <c r="K1230" t="s">
        <v>1677</v>
      </c>
      <c r="L1230">
        <f>COUNTBLANK(Portfolio43[[#This Row],[ID]:[Product]])</f>
        <v>0</v>
      </c>
    </row>
    <row r="1231" spans="1:12" x14ac:dyDescent="0.3">
      <c r="A1231">
        <v>1230</v>
      </c>
      <c r="B1231" t="s">
        <v>4579</v>
      </c>
      <c r="C1231" t="s">
        <v>2436</v>
      </c>
      <c r="D1231" t="s">
        <v>4493</v>
      </c>
      <c r="E1231" t="s">
        <v>1189</v>
      </c>
      <c r="F1231">
        <v>90</v>
      </c>
      <c r="G1231" t="s">
        <v>4349</v>
      </c>
      <c r="H1231" t="s">
        <v>3065</v>
      </c>
      <c r="I1231" s="10">
        <v>40405</v>
      </c>
      <c r="J1231">
        <v>2</v>
      </c>
      <c r="K1231" t="s">
        <v>1721</v>
      </c>
      <c r="L1231">
        <f>COUNTBLANK(Portfolio43[[#This Row],[ID]:[Product]])</f>
        <v>0</v>
      </c>
    </row>
    <row r="1232" spans="1:12" x14ac:dyDescent="0.3">
      <c r="A1232">
        <v>1231</v>
      </c>
      <c r="B1232" t="s">
        <v>3849</v>
      </c>
      <c r="C1232" t="s">
        <v>5041</v>
      </c>
      <c r="D1232" t="s">
        <v>4493</v>
      </c>
      <c r="E1232" t="s">
        <v>1189</v>
      </c>
      <c r="F1232">
        <v>30</v>
      </c>
      <c r="G1232" t="s">
        <v>5042</v>
      </c>
      <c r="H1232" t="s">
        <v>5043</v>
      </c>
      <c r="I1232" s="10">
        <v>39478</v>
      </c>
      <c r="J1232">
        <v>80</v>
      </c>
      <c r="K1232" t="s">
        <v>1700</v>
      </c>
      <c r="L1232">
        <f>COUNTBLANK(Portfolio43[[#This Row],[ID]:[Product]])</f>
        <v>0</v>
      </c>
    </row>
    <row r="1233" spans="1:12" x14ac:dyDescent="0.3">
      <c r="A1233">
        <v>1232</v>
      </c>
      <c r="B1233" t="s">
        <v>5044</v>
      </c>
      <c r="C1233" t="s">
        <v>5045</v>
      </c>
      <c r="D1233" t="s">
        <v>4493</v>
      </c>
      <c r="E1233" t="s">
        <v>1189</v>
      </c>
      <c r="F1233">
        <v>30</v>
      </c>
      <c r="G1233" t="s">
        <v>5046</v>
      </c>
      <c r="H1233" t="s">
        <v>459</v>
      </c>
      <c r="I1233" s="10">
        <v>39533</v>
      </c>
      <c r="J1233">
        <v>90</v>
      </c>
      <c r="K1233" t="s">
        <v>1692</v>
      </c>
      <c r="L1233">
        <f>COUNTBLANK(Portfolio43[[#This Row],[ID]:[Product]])</f>
        <v>0</v>
      </c>
    </row>
    <row r="1234" spans="1:12" x14ac:dyDescent="0.3">
      <c r="A1234">
        <v>1233</v>
      </c>
      <c r="B1234" t="s">
        <v>5047</v>
      </c>
      <c r="C1234" t="s">
        <v>2924</v>
      </c>
      <c r="D1234" t="s">
        <v>4493</v>
      </c>
      <c r="E1234" t="s">
        <v>1189</v>
      </c>
      <c r="F1234">
        <v>60</v>
      </c>
      <c r="G1234" t="s">
        <v>5048</v>
      </c>
      <c r="H1234" t="s">
        <v>1213</v>
      </c>
      <c r="I1234" s="10">
        <v>39742</v>
      </c>
      <c r="J1234">
        <v>5</v>
      </c>
      <c r="K1234" t="s">
        <v>1696</v>
      </c>
      <c r="L1234">
        <f>COUNTBLANK(Portfolio43[[#This Row],[ID]:[Product]])</f>
        <v>0</v>
      </c>
    </row>
    <row r="1235" spans="1:12" x14ac:dyDescent="0.3">
      <c r="A1235">
        <v>1234</v>
      </c>
      <c r="B1235" t="s">
        <v>2429</v>
      </c>
      <c r="C1235" t="s">
        <v>5049</v>
      </c>
      <c r="D1235" t="s">
        <v>4493</v>
      </c>
      <c r="E1235" t="s">
        <v>1189</v>
      </c>
      <c r="F1235">
        <v>60</v>
      </c>
      <c r="G1235" t="s">
        <v>5050</v>
      </c>
      <c r="H1235" t="s">
        <v>813</v>
      </c>
      <c r="I1235" s="10">
        <v>39655</v>
      </c>
      <c r="J1235">
        <v>28</v>
      </c>
      <c r="K1235" t="s">
        <v>1721</v>
      </c>
      <c r="L1235">
        <f>COUNTBLANK(Portfolio43[[#This Row],[ID]:[Product]])</f>
        <v>0</v>
      </c>
    </row>
    <row r="1236" spans="1:12" x14ac:dyDescent="0.3">
      <c r="A1236">
        <v>1235</v>
      </c>
      <c r="B1236" t="s">
        <v>5051</v>
      </c>
      <c r="C1236" t="s">
        <v>5052</v>
      </c>
      <c r="D1236" t="s">
        <v>4493</v>
      </c>
      <c r="E1236" t="s">
        <v>1189</v>
      </c>
      <c r="F1236">
        <v>90</v>
      </c>
      <c r="G1236" t="s">
        <v>5053</v>
      </c>
      <c r="H1236" t="s">
        <v>194</v>
      </c>
      <c r="I1236" s="10">
        <v>39979</v>
      </c>
      <c r="J1236">
        <v>28</v>
      </c>
      <c r="K1236" t="s">
        <v>1007</v>
      </c>
      <c r="L1236">
        <f>COUNTBLANK(Portfolio43[[#This Row],[ID]:[Product]])</f>
        <v>0</v>
      </c>
    </row>
    <row r="1237" spans="1:12" x14ac:dyDescent="0.3">
      <c r="A1237">
        <v>1236</v>
      </c>
      <c r="B1237" t="s">
        <v>5054</v>
      </c>
      <c r="C1237" t="s">
        <v>2453</v>
      </c>
      <c r="D1237" t="s">
        <v>4493</v>
      </c>
      <c r="E1237" t="s">
        <v>1189</v>
      </c>
      <c r="F1237">
        <v>90</v>
      </c>
      <c r="G1237" t="s">
        <v>5055</v>
      </c>
      <c r="H1237" t="s">
        <v>1246</v>
      </c>
      <c r="I1237" s="10">
        <v>40124</v>
      </c>
      <c r="J1237">
        <v>59</v>
      </c>
      <c r="K1237" t="s">
        <v>1721</v>
      </c>
      <c r="L1237">
        <f>COUNTBLANK(Portfolio43[[#This Row],[ID]:[Product]])</f>
        <v>0</v>
      </c>
    </row>
    <row r="1238" spans="1:12" x14ac:dyDescent="0.3">
      <c r="A1238">
        <v>1237</v>
      </c>
      <c r="B1238" t="s">
        <v>5056</v>
      </c>
      <c r="C1238" t="s">
        <v>2646</v>
      </c>
      <c r="D1238" t="s">
        <v>4493</v>
      </c>
      <c r="E1238" t="s">
        <v>1189</v>
      </c>
      <c r="F1238">
        <v>90</v>
      </c>
      <c r="G1238" t="s">
        <v>5057</v>
      </c>
      <c r="H1238" t="s">
        <v>716</v>
      </c>
      <c r="I1238" s="10">
        <v>40169</v>
      </c>
      <c r="J1238">
        <v>75</v>
      </c>
      <c r="K1238" t="s">
        <v>1692</v>
      </c>
      <c r="L1238">
        <f>COUNTBLANK(Portfolio43[[#This Row],[ID]:[Product]])</f>
        <v>0</v>
      </c>
    </row>
    <row r="1239" spans="1:12" x14ac:dyDescent="0.3">
      <c r="A1239">
        <v>1238</v>
      </c>
      <c r="B1239" t="s">
        <v>5058</v>
      </c>
      <c r="C1239" t="s">
        <v>2735</v>
      </c>
      <c r="D1239" t="s">
        <v>4493</v>
      </c>
      <c r="E1239" t="s">
        <v>1189</v>
      </c>
      <c r="F1239">
        <v>60</v>
      </c>
      <c r="G1239" t="s">
        <v>5059</v>
      </c>
      <c r="H1239" t="s">
        <v>741</v>
      </c>
      <c r="I1239" s="10">
        <v>39782</v>
      </c>
      <c r="J1239">
        <v>72</v>
      </c>
      <c r="K1239" t="s">
        <v>1696</v>
      </c>
      <c r="L1239">
        <f>COUNTBLANK(Portfolio43[[#This Row],[ID]:[Product]])</f>
        <v>0</v>
      </c>
    </row>
    <row r="1240" spans="1:12" x14ac:dyDescent="0.3">
      <c r="A1240">
        <v>1239</v>
      </c>
      <c r="B1240" t="s">
        <v>5060</v>
      </c>
      <c r="C1240" t="s">
        <v>5061</v>
      </c>
      <c r="D1240" t="s">
        <v>4493</v>
      </c>
      <c r="E1240" t="s">
        <v>1189</v>
      </c>
      <c r="F1240">
        <v>60</v>
      </c>
      <c r="G1240" t="s">
        <v>5062</v>
      </c>
      <c r="H1240" t="s">
        <v>645</v>
      </c>
      <c r="I1240" s="10">
        <v>40120</v>
      </c>
      <c r="J1240">
        <v>19</v>
      </c>
      <c r="K1240" t="s">
        <v>1772</v>
      </c>
      <c r="L1240">
        <f>COUNTBLANK(Portfolio43[[#This Row],[ID]:[Product]])</f>
        <v>0</v>
      </c>
    </row>
    <row r="1241" spans="1:12" x14ac:dyDescent="0.3">
      <c r="A1241">
        <v>1240</v>
      </c>
      <c r="B1241" t="s">
        <v>5063</v>
      </c>
      <c r="C1241" t="s">
        <v>1850</v>
      </c>
      <c r="D1241" t="s">
        <v>4493</v>
      </c>
      <c r="E1241" t="s">
        <v>1189</v>
      </c>
      <c r="F1241">
        <v>90</v>
      </c>
      <c r="G1241" t="s">
        <v>5064</v>
      </c>
      <c r="H1241" t="s">
        <v>282</v>
      </c>
      <c r="I1241" s="10">
        <v>39617</v>
      </c>
      <c r="J1241">
        <v>62</v>
      </c>
      <c r="K1241" t="s">
        <v>1692</v>
      </c>
      <c r="L1241">
        <f>COUNTBLANK(Portfolio43[[#This Row],[ID]:[Product]])</f>
        <v>0</v>
      </c>
    </row>
    <row r="1242" spans="1:12" x14ac:dyDescent="0.3">
      <c r="A1242">
        <v>1241</v>
      </c>
      <c r="B1242" t="s">
        <v>5065</v>
      </c>
      <c r="C1242" t="s">
        <v>5066</v>
      </c>
      <c r="D1242" t="s">
        <v>4493</v>
      </c>
      <c r="E1242" t="s">
        <v>1189</v>
      </c>
      <c r="F1242">
        <v>30</v>
      </c>
      <c r="G1242" t="s">
        <v>5067</v>
      </c>
      <c r="H1242" t="s">
        <v>62</v>
      </c>
      <c r="I1242" s="10">
        <v>40063</v>
      </c>
      <c r="J1242">
        <v>13</v>
      </c>
      <c r="K1242" t="s">
        <v>1700</v>
      </c>
      <c r="L1242">
        <f>COUNTBLANK(Portfolio43[[#This Row],[ID]:[Product]])</f>
        <v>0</v>
      </c>
    </row>
    <row r="1243" spans="1:12" x14ac:dyDescent="0.3">
      <c r="A1243">
        <v>1242</v>
      </c>
      <c r="B1243" t="s">
        <v>5068</v>
      </c>
      <c r="C1243" t="s">
        <v>3992</v>
      </c>
      <c r="D1243" t="s">
        <v>4493</v>
      </c>
      <c r="E1243" t="s">
        <v>1189</v>
      </c>
      <c r="F1243">
        <v>90</v>
      </c>
      <c r="G1243" t="s">
        <v>5069</v>
      </c>
      <c r="H1243" t="s">
        <v>1600</v>
      </c>
      <c r="I1243" s="10">
        <v>40213</v>
      </c>
      <c r="J1243">
        <v>41</v>
      </c>
      <c r="K1243" t="s">
        <v>851</v>
      </c>
      <c r="L1243">
        <f>COUNTBLANK(Portfolio43[[#This Row],[ID]:[Product]])</f>
        <v>0</v>
      </c>
    </row>
    <row r="1244" spans="1:12" x14ac:dyDescent="0.3">
      <c r="A1244">
        <v>1243</v>
      </c>
      <c r="B1244" t="s">
        <v>4775</v>
      </c>
      <c r="C1244" t="s">
        <v>3872</v>
      </c>
      <c r="D1244" t="s">
        <v>4493</v>
      </c>
      <c r="E1244" t="s">
        <v>1189</v>
      </c>
      <c r="F1244">
        <v>90</v>
      </c>
      <c r="G1244" t="s">
        <v>5070</v>
      </c>
      <c r="H1244" t="s">
        <v>1308</v>
      </c>
      <c r="I1244" s="10">
        <v>40432</v>
      </c>
      <c r="J1244">
        <v>58</v>
      </c>
      <c r="K1244" t="s">
        <v>1700</v>
      </c>
      <c r="L1244">
        <f>COUNTBLANK(Portfolio43[[#This Row],[ID]:[Product]])</f>
        <v>0</v>
      </c>
    </row>
    <row r="1245" spans="1:12" x14ac:dyDescent="0.3">
      <c r="A1245">
        <v>1244</v>
      </c>
      <c r="B1245" t="s">
        <v>5071</v>
      </c>
      <c r="C1245" t="s">
        <v>3253</v>
      </c>
      <c r="D1245" t="s">
        <v>4493</v>
      </c>
      <c r="E1245" t="s">
        <v>1189</v>
      </c>
      <c r="F1245">
        <v>60</v>
      </c>
      <c r="G1245" t="s">
        <v>5072</v>
      </c>
      <c r="H1245" t="s">
        <v>364</v>
      </c>
      <c r="I1245" s="10">
        <v>39468</v>
      </c>
      <c r="J1245">
        <v>50</v>
      </c>
      <c r="K1245" t="s">
        <v>1677</v>
      </c>
      <c r="L1245">
        <f>COUNTBLANK(Portfolio43[[#This Row],[ID]:[Product]])</f>
        <v>0</v>
      </c>
    </row>
    <row r="1246" spans="1:12" x14ac:dyDescent="0.3">
      <c r="A1246">
        <v>1245</v>
      </c>
      <c r="B1246" t="s">
        <v>5073</v>
      </c>
      <c r="C1246" t="s">
        <v>5074</v>
      </c>
      <c r="D1246" t="s">
        <v>4493</v>
      </c>
      <c r="E1246" t="s">
        <v>1189</v>
      </c>
      <c r="F1246">
        <v>90</v>
      </c>
      <c r="G1246" t="s">
        <v>5075</v>
      </c>
      <c r="H1246" t="s">
        <v>1198</v>
      </c>
      <c r="I1246" s="10">
        <v>39722</v>
      </c>
      <c r="J1246">
        <v>85</v>
      </c>
      <c r="K1246" t="s">
        <v>1700</v>
      </c>
      <c r="L1246">
        <f>COUNTBLANK(Portfolio43[[#This Row],[ID]:[Product]])</f>
        <v>0</v>
      </c>
    </row>
    <row r="1247" spans="1:12" x14ac:dyDescent="0.3">
      <c r="A1247">
        <v>1246</v>
      </c>
      <c r="B1247" t="s">
        <v>4517</v>
      </c>
      <c r="C1247" t="s">
        <v>2944</v>
      </c>
      <c r="D1247" t="s">
        <v>4493</v>
      </c>
      <c r="E1247" t="s">
        <v>1189</v>
      </c>
      <c r="F1247">
        <v>90</v>
      </c>
      <c r="G1247" t="s">
        <v>5076</v>
      </c>
      <c r="H1247" t="s">
        <v>159</v>
      </c>
      <c r="I1247" s="10">
        <v>40460</v>
      </c>
      <c r="J1247">
        <v>18</v>
      </c>
      <c r="K1247" t="s">
        <v>1692</v>
      </c>
      <c r="L1247">
        <f>COUNTBLANK(Portfolio43[[#This Row],[ID]:[Product]])</f>
        <v>0</v>
      </c>
    </row>
    <row r="1248" spans="1:12" x14ac:dyDescent="0.3">
      <c r="A1248">
        <v>1247</v>
      </c>
      <c r="B1248" t="s">
        <v>5077</v>
      </c>
      <c r="C1248" t="s">
        <v>5078</v>
      </c>
      <c r="D1248" t="s">
        <v>4493</v>
      </c>
      <c r="E1248" t="s">
        <v>1189</v>
      </c>
      <c r="F1248">
        <v>30</v>
      </c>
      <c r="G1248" t="s">
        <v>1950</v>
      </c>
      <c r="H1248" t="s">
        <v>440</v>
      </c>
      <c r="I1248" s="10">
        <v>40294</v>
      </c>
      <c r="J1248">
        <v>66</v>
      </c>
      <c r="K1248" t="s">
        <v>1677</v>
      </c>
      <c r="L1248">
        <f>COUNTBLANK(Portfolio43[[#This Row],[ID]:[Product]])</f>
        <v>0</v>
      </c>
    </row>
    <row r="1249" spans="1:12" x14ac:dyDescent="0.3">
      <c r="A1249">
        <v>1248</v>
      </c>
      <c r="B1249" t="s">
        <v>5044</v>
      </c>
      <c r="C1249" t="s">
        <v>4712</v>
      </c>
      <c r="D1249" t="s">
        <v>4493</v>
      </c>
      <c r="E1249" t="s">
        <v>1189</v>
      </c>
      <c r="F1249">
        <v>30</v>
      </c>
      <c r="G1249" t="s">
        <v>5079</v>
      </c>
      <c r="H1249" t="s">
        <v>1429</v>
      </c>
      <c r="I1249" s="10">
        <v>39850</v>
      </c>
      <c r="J1249">
        <v>26</v>
      </c>
      <c r="K1249" t="s">
        <v>1696</v>
      </c>
      <c r="L1249">
        <f>COUNTBLANK(Portfolio43[[#This Row],[ID]:[Product]])</f>
        <v>0</v>
      </c>
    </row>
    <row r="1250" spans="1:12" x14ac:dyDescent="0.3">
      <c r="A1250">
        <v>1249</v>
      </c>
      <c r="B1250" t="s">
        <v>5077</v>
      </c>
      <c r="C1250" t="s">
        <v>3832</v>
      </c>
      <c r="D1250" t="s">
        <v>1946</v>
      </c>
      <c r="E1250" t="s">
        <v>1189</v>
      </c>
      <c r="F1250">
        <v>60</v>
      </c>
      <c r="G1250" t="s">
        <v>4346</v>
      </c>
      <c r="H1250" t="s">
        <v>171</v>
      </c>
      <c r="I1250" s="10">
        <v>40211</v>
      </c>
      <c r="J1250">
        <v>50</v>
      </c>
      <c r="K1250" t="s">
        <v>1007</v>
      </c>
      <c r="L1250">
        <f>COUNTBLANK(Portfolio43[[#This Row],[ID]:[Product]])</f>
        <v>0</v>
      </c>
    </row>
    <row r="1251" spans="1:12" x14ac:dyDescent="0.3">
      <c r="A1251">
        <v>1250</v>
      </c>
      <c r="B1251" t="s">
        <v>4023</v>
      </c>
      <c r="C1251" t="s">
        <v>1664</v>
      </c>
      <c r="D1251" t="s">
        <v>4493</v>
      </c>
      <c r="E1251" t="s">
        <v>1189</v>
      </c>
      <c r="F1251">
        <v>30</v>
      </c>
      <c r="G1251" t="s">
        <v>5080</v>
      </c>
      <c r="H1251" t="s">
        <v>1159</v>
      </c>
      <c r="I1251" s="10">
        <v>39576</v>
      </c>
      <c r="J1251">
        <v>13</v>
      </c>
      <c r="K1251" t="s">
        <v>851</v>
      </c>
      <c r="L1251">
        <f>COUNTBLANK(Portfolio43[[#This Row],[ID]:[Product]])</f>
        <v>0</v>
      </c>
    </row>
    <row r="1252" spans="1:12" x14ac:dyDescent="0.3">
      <c r="A1252">
        <v>1251</v>
      </c>
      <c r="B1252" t="s">
        <v>5081</v>
      </c>
      <c r="C1252" t="s">
        <v>5082</v>
      </c>
      <c r="D1252" t="s">
        <v>4493</v>
      </c>
      <c r="E1252" t="s">
        <v>1189</v>
      </c>
      <c r="F1252">
        <v>90</v>
      </c>
      <c r="G1252" t="s">
        <v>5083</v>
      </c>
      <c r="H1252" t="s">
        <v>1045</v>
      </c>
      <c r="I1252" s="10">
        <v>39585</v>
      </c>
      <c r="J1252">
        <v>26</v>
      </c>
      <c r="K1252" t="s">
        <v>851</v>
      </c>
      <c r="L1252">
        <f>COUNTBLANK(Portfolio43[[#This Row],[ID]:[Product]])</f>
        <v>0</v>
      </c>
    </row>
    <row r="1253" spans="1:12" x14ac:dyDescent="0.3">
      <c r="A1253">
        <v>1252</v>
      </c>
      <c r="B1253" t="s">
        <v>5084</v>
      </c>
      <c r="C1253" t="s">
        <v>4841</v>
      </c>
      <c r="D1253" t="s">
        <v>4493</v>
      </c>
      <c r="E1253" t="s">
        <v>1189</v>
      </c>
      <c r="F1253">
        <v>90</v>
      </c>
      <c r="G1253" t="s">
        <v>5085</v>
      </c>
      <c r="H1253" t="s">
        <v>33</v>
      </c>
      <c r="I1253" s="10">
        <v>40199</v>
      </c>
      <c r="J1253">
        <v>92</v>
      </c>
      <c r="K1253" t="s">
        <v>1707</v>
      </c>
      <c r="L1253">
        <f>COUNTBLANK(Portfolio43[[#This Row],[ID]:[Product]])</f>
        <v>0</v>
      </c>
    </row>
    <row r="1254" spans="1:12" x14ac:dyDescent="0.3">
      <c r="A1254">
        <v>1253</v>
      </c>
      <c r="B1254" t="s">
        <v>4696</v>
      </c>
      <c r="C1254" t="s">
        <v>2260</v>
      </c>
      <c r="D1254" t="s">
        <v>4493</v>
      </c>
      <c r="E1254" t="s">
        <v>1189</v>
      </c>
      <c r="F1254">
        <v>60</v>
      </c>
      <c r="G1254" t="s">
        <v>5086</v>
      </c>
      <c r="H1254" t="s">
        <v>2317</v>
      </c>
      <c r="I1254" s="10">
        <v>39535</v>
      </c>
      <c r="J1254">
        <v>5</v>
      </c>
      <c r="K1254" t="s">
        <v>1721</v>
      </c>
      <c r="L1254">
        <f>COUNTBLANK(Portfolio43[[#This Row],[ID]:[Product]])</f>
        <v>0</v>
      </c>
    </row>
    <row r="1255" spans="1:12" x14ac:dyDescent="0.3">
      <c r="A1255">
        <v>1254</v>
      </c>
      <c r="B1255" t="s">
        <v>3595</v>
      </c>
      <c r="C1255" t="s">
        <v>5087</v>
      </c>
      <c r="D1255" t="s">
        <v>4493</v>
      </c>
      <c r="E1255" t="s">
        <v>1189</v>
      </c>
      <c r="F1255">
        <v>90</v>
      </c>
      <c r="G1255" t="s">
        <v>5088</v>
      </c>
      <c r="H1255" t="s">
        <v>2671</v>
      </c>
      <c r="I1255" s="10">
        <v>39986</v>
      </c>
      <c r="J1255">
        <v>11</v>
      </c>
      <c r="K1255" t="s">
        <v>1696</v>
      </c>
      <c r="L1255">
        <f>COUNTBLANK(Portfolio43[[#This Row],[ID]:[Product]])</f>
        <v>0</v>
      </c>
    </row>
    <row r="1256" spans="1:12" x14ac:dyDescent="0.3">
      <c r="A1256">
        <v>1255</v>
      </c>
      <c r="B1256" t="s">
        <v>3423</v>
      </c>
      <c r="C1256" t="s">
        <v>5089</v>
      </c>
      <c r="D1256" t="s">
        <v>4493</v>
      </c>
      <c r="E1256" t="s">
        <v>1189</v>
      </c>
      <c r="F1256">
        <v>90</v>
      </c>
      <c r="G1256" t="s">
        <v>5090</v>
      </c>
      <c r="H1256" t="s">
        <v>157</v>
      </c>
      <c r="I1256" s="10">
        <v>40322</v>
      </c>
      <c r="J1256">
        <v>35</v>
      </c>
      <c r="K1256" t="s">
        <v>1692</v>
      </c>
      <c r="L1256">
        <f>COUNTBLANK(Portfolio43[[#This Row],[ID]:[Product]])</f>
        <v>0</v>
      </c>
    </row>
    <row r="1257" spans="1:12" x14ac:dyDescent="0.3">
      <c r="A1257">
        <v>1256</v>
      </c>
      <c r="B1257" t="s">
        <v>4025</v>
      </c>
      <c r="C1257" t="s">
        <v>3356</v>
      </c>
      <c r="D1257" t="s">
        <v>4493</v>
      </c>
      <c r="E1257" t="s">
        <v>1189</v>
      </c>
      <c r="F1257">
        <v>30</v>
      </c>
      <c r="G1257" t="s">
        <v>5091</v>
      </c>
      <c r="H1257" t="s">
        <v>3942</v>
      </c>
      <c r="I1257" s="10">
        <v>39764</v>
      </c>
      <c r="J1257">
        <v>8</v>
      </c>
      <c r="K1257" t="s">
        <v>851</v>
      </c>
      <c r="L1257">
        <f>COUNTBLANK(Portfolio43[[#This Row],[ID]:[Product]])</f>
        <v>0</v>
      </c>
    </row>
    <row r="1258" spans="1:12" x14ac:dyDescent="0.3">
      <c r="A1258">
        <v>1257</v>
      </c>
      <c r="B1258" t="s">
        <v>5092</v>
      </c>
      <c r="C1258" t="s">
        <v>5093</v>
      </c>
      <c r="D1258" t="s">
        <v>4493</v>
      </c>
      <c r="E1258" t="s">
        <v>1189</v>
      </c>
      <c r="F1258">
        <v>60</v>
      </c>
      <c r="G1258" t="s">
        <v>5094</v>
      </c>
      <c r="H1258" t="s">
        <v>394</v>
      </c>
      <c r="I1258" s="10">
        <v>39753</v>
      </c>
      <c r="J1258">
        <v>34</v>
      </c>
      <c r="K1258" t="s">
        <v>1677</v>
      </c>
      <c r="L1258">
        <f>COUNTBLANK(Portfolio43[[#This Row],[ID]:[Product]])</f>
        <v>0</v>
      </c>
    </row>
    <row r="1259" spans="1:12" x14ac:dyDescent="0.3">
      <c r="A1259">
        <v>1258</v>
      </c>
      <c r="B1259" t="s">
        <v>5095</v>
      </c>
      <c r="C1259" t="s">
        <v>5096</v>
      </c>
      <c r="D1259" t="s">
        <v>4493</v>
      </c>
      <c r="E1259" t="s">
        <v>1189</v>
      </c>
      <c r="F1259">
        <v>30</v>
      </c>
      <c r="G1259" t="s">
        <v>5097</v>
      </c>
      <c r="H1259" t="s">
        <v>1621</v>
      </c>
      <c r="I1259" s="10">
        <v>40363</v>
      </c>
      <c r="J1259">
        <v>25</v>
      </c>
      <c r="K1259" t="s">
        <v>1673</v>
      </c>
      <c r="L1259">
        <f>COUNTBLANK(Portfolio43[[#This Row],[ID]:[Product]])</f>
        <v>0</v>
      </c>
    </row>
    <row r="1260" spans="1:12" x14ac:dyDescent="0.3">
      <c r="A1260">
        <v>1259</v>
      </c>
      <c r="B1260" t="s">
        <v>4170</v>
      </c>
      <c r="C1260" t="s">
        <v>5098</v>
      </c>
      <c r="D1260" t="s">
        <v>4493</v>
      </c>
      <c r="E1260" t="s">
        <v>1189</v>
      </c>
      <c r="F1260">
        <v>30</v>
      </c>
      <c r="G1260" t="s">
        <v>5099</v>
      </c>
      <c r="H1260" t="s">
        <v>1516</v>
      </c>
      <c r="I1260" s="10">
        <v>39539</v>
      </c>
      <c r="J1260">
        <v>55</v>
      </c>
      <c r="K1260" t="s">
        <v>1007</v>
      </c>
      <c r="L1260">
        <f>COUNTBLANK(Portfolio43[[#This Row],[ID]:[Product]])</f>
        <v>0</v>
      </c>
    </row>
    <row r="1261" spans="1:12" x14ac:dyDescent="0.3">
      <c r="A1261">
        <v>1260</v>
      </c>
      <c r="B1261" t="s">
        <v>3969</v>
      </c>
      <c r="C1261" t="s">
        <v>5041</v>
      </c>
      <c r="D1261" t="s">
        <v>4493</v>
      </c>
      <c r="E1261" t="s">
        <v>4651</v>
      </c>
      <c r="F1261">
        <v>60</v>
      </c>
      <c r="G1261" t="s">
        <v>5100</v>
      </c>
      <c r="H1261" t="s">
        <v>812</v>
      </c>
      <c r="I1261" s="10">
        <v>40344</v>
      </c>
      <c r="J1261">
        <v>27</v>
      </c>
      <c r="K1261" t="s">
        <v>1007</v>
      </c>
      <c r="L1261">
        <f>COUNTBLANK(Portfolio43[[#This Row],[ID]:[Product]])</f>
        <v>0</v>
      </c>
    </row>
    <row r="1262" spans="1:12" x14ac:dyDescent="0.3">
      <c r="A1262">
        <v>1261</v>
      </c>
      <c r="B1262" t="s">
        <v>5011</v>
      </c>
      <c r="C1262" t="s">
        <v>2540</v>
      </c>
      <c r="D1262" t="s">
        <v>4493</v>
      </c>
      <c r="E1262" t="s">
        <v>1189</v>
      </c>
      <c r="F1262">
        <v>90</v>
      </c>
      <c r="G1262" t="s">
        <v>5101</v>
      </c>
      <c r="H1262" t="s">
        <v>66</v>
      </c>
      <c r="I1262" s="10">
        <v>39862</v>
      </c>
      <c r="J1262">
        <v>64</v>
      </c>
      <c r="K1262" t="s">
        <v>1700</v>
      </c>
      <c r="L1262">
        <f>COUNTBLANK(Portfolio43[[#This Row],[ID]:[Product]])</f>
        <v>0</v>
      </c>
    </row>
    <row r="1263" spans="1:12" x14ac:dyDescent="0.3">
      <c r="A1263">
        <v>1262</v>
      </c>
      <c r="B1263" t="s">
        <v>5102</v>
      </c>
      <c r="C1263" t="s">
        <v>3992</v>
      </c>
      <c r="D1263" t="s">
        <v>4493</v>
      </c>
      <c r="E1263" t="s">
        <v>1189</v>
      </c>
      <c r="F1263">
        <v>30</v>
      </c>
      <c r="G1263" t="s">
        <v>5103</v>
      </c>
      <c r="H1263" t="s">
        <v>4987</v>
      </c>
      <c r="I1263" s="10">
        <v>39468</v>
      </c>
      <c r="J1263">
        <v>46</v>
      </c>
      <c r="K1263" t="s">
        <v>1677</v>
      </c>
      <c r="L1263">
        <f>COUNTBLANK(Portfolio43[[#This Row],[ID]:[Product]])</f>
        <v>0</v>
      </c>
    </row>
    <row r="1264" spans="1:12" x14ac:dyDescent="0.3">
      <c r="A1264">
        <v>1263</v>
      </c>
      <c r="B1264" t="s">
        <v>5104</v>
      </c>
      <c r="C1264" t="s">
        <v>2962</v>
      </c>
      <c r="D1264" t="s">
        <v>4493</v>
      </c>
      <c r="E1264" t="s">
        <v>1189</v>
      </c>
      <c r="F1264">
        <v>30</v>
      </c>
      <c r="G1264" t="s">
        <v>5105</v>
      </c>
      <c r="H1264" t="s">
        <v>3466</v>
      </c>
      <c r="I1264" s="10">
        <v>39701</v>
      </c>
      <c r="J1264">
        <v>61</v>
      </c>
      <c r="K1264" t="s">
        <v>1721</v>
      </c>
      <c r="L1264">
        <f>COUNTBLANK(Portfolio43[[#This Row],[ID]:[Product]])</f>
        <v>0</v>
      </c>
    </row>
    <row r="1265" spans="1:12" x14ac:dyDescent="0.3">
      <c r="A1265">
        <v>1264</v>
      </c>
      <c r="B1265" t="s">
        <v>5106</v>
      </c>
      <c r="C1265" t="s">
        <v>2362</v>
      </c>
      <c r="D1265" t="s">
        <v>4493</v>
      </c>
      <c r="E1265" t="s">
        <v>1189</v>
      </c>
      <c r="F1265">
        <v>90</v>
      </c>
      <c r="G1265" t="s">
        <v>5107</v>
      </c>
      <c r="H1265" t="s">
        <v>788</v>
      </c>
      <c r="I1265" s="10">
        <v>40262</v>
      </c>
      <c r="J1265">
        <v>60</v>
      </c>
      <c r="K1265" t="s">
        <v>1673</v>
      </c>
      <c r="L1265">
        <f>COUNTBLANK(Portfolio43[[#This Row],[ID]:[Product]])</f>
        <v>0</v>
      </c>
    </row>
    <row r="1266" spans="1:12" x14ac:dyDescent="0.3">
      <c r="A1266">
        <v>1265</v>
      </c>
      <c r="B1266" t="s">
        <v>5108</v>
      </c>
      <c r="C1266" t="s">
        <v>3240</v>
      </c>
      <c r="D1266" t="s">
        <v>4493</v>
      </c>
      <c r="E1266" t="s">
        <v>1189</v>
      </c>
      <c r="F1266">
        <v>30</v>
      </c>
      <c r="G1266" t="s">
        <v>5109</v>
      </c>
      <c r="H1266" t="s">
        <v>1643</v>
      </c>
      <c r="I1266" s="10">
        <v>39627</v>
      </c>
      <c r="J1266">
        <v>9</v>
      </c>
      <c r="K1266" t="s">
        <v>1692</v>
      </c>
      <c r="L1266">
        <f>COUNTBLANK(Portfolio43[[#This Row],[ID]:[Product]])</f>
        <v>0</v>
      </c>
    </row>
    <row r="1267" spans="1:12" x14ac:dyDescent="0.3">
      <c r="A1267">
        <v>1266</v>
      </c>
      <c r="B1267" t="s">
        <v>5110</v>
      </c>
      <c r="C1267" t="s">
        <v>5111</v>
      </c>
      <c r="D1267" t="s">
        <v>4493</v>
      </c>
      <c r="E1267" t="s">
        <v>1189</v>
      </c>
      <c r="F1267">
        <v>30</v>
      </c>
      <c r="G1267" t="s">
        <v>5112</v>
      </c>
      <c r="H1267" t="s">
        <v>124</v>
      </c>
      <c r="I1267" s="10">
        <v>39983</v>
      </c>
      <c r="J1267">
        <v>89</v>
      </c>
      <c r="K1267" t="s">
        <v>851</v>
      </c>
      <c r="L1267">
        <f>COUNTBLANK(Portfolio43[[#This Row],[ID]:[Product]])</f>
        <v>0</v>
      </c>
    </row>
    <row r="1268" spans="1:12" x14ac:dyDescent="0.3">
      <c r="A1268">
        <v>1267</v>
      </c>
      <c r="B1268" t="s">
        <v>5113</v>
      </c>
      <c r="C1268" t="s">
        <v>2356</v>
      </c>
      <c r="D1268" t="s">
        <v>4493</v>
      </c>
      <c r="E1268" t="s">
        <v>1189</v>
      </c>
      <c r="F1268">
        <v>60</v>
      </c>
      <c r="G1268" t="s">
        <v>5114</v>
      </c>
      <c r="H1268" t="s">
        <v>515</v>
      </c>
      <c r="I1268" s="10">
        <v>40479</v>
      </c>
      <c r="J1268">
        <v>95</v>
      </c>
      <c r="K1268" t="s">
        <v>1772</v>
      </c>
      <c r="L1268">
        <f>COUNTBLANK(Portfolio43[[#This Row],[ID]:[Product]])</f>
        <v>0</v>
      </c>
    </row>
    <row r="1269" spans="1:12" x14ac:dyDescent="0.3">
      <c r="A1269">
        <v>1268</v>
      </c>
      <c r="B1269" t="s">
        <v>4964</v>
      </c>
      <c r="C1269" t="s">
        <v>5115</v>
      </c>
      <c r="D1269" t="s">
        <v>4493</v>
      </c>
      <c r="E1269" t="s">
        <v>1189</v>
      </c>
      <c r="F1269">
        <v>90</v>
      </c>
      <c r="G1269" t="s">
        <v>5116</v>
      </c>
      <c r="H1269" t="s">
        <v>80</v>
      </c>
      <c r="I1269" s="10">
        <v>40395</v>
      </c>
      <c r="J1269">
        <v>18</v>
      </c>
      <c r="K1269" t="s">
        <v>1673</v>
      </c>
      <c r="L1269">
        <f>COUNTBLANK(Portfolio43[[#This Row],[ID]:[Product]])</f>
        <v>0</v>
      </c>
    </row>
    <row r="1270" spans="1:12" x14ac:dyDescent="0.3">
      <c r="A1270">
        <v>1269</v>
      </c>
      <c r="B1270" t="s">
        <v>5054</v>
      </c>
      <c r="C1270" t="s">
        <v>5117</v>
      </c>
      <c r="D1270" t="s">
        <v>4493</v>
      </c>
      <c r="E1270" t="s">
        <v>1189</v>
      </c>
      <c r="F1270">
        <v>90</v>
      </c>
      <c r="G1270" t="s">
        <v>5118</v>
      </c>
      <c r="H1270" t="s">
        <v>1490</v>
      </c>
      <c r="I1270" s="10">
        <v>40133</v>
      </c>
      <c r="J1270">
        <v>21</v>
      </c>
      <c r="K1270" t="s">
        <v>1772</v>
      </c>
      <c r="L1270">
        <f>COUNTBLANK(Portfolio43[[#This Row],[ID]:[Product]])</f>
        <v>0</v>
      </c>
    </row>
    <row r="1271" spans="1:12" x14ac:dyDescent="0.3">
      <c r="A1271">
        <v>1270</v>
      </c>
      <c r="B1271" t="s">
        <v>5119</v>
      </c>
      <c r="C1271" t="s">
        <v>5120</v>
      </c>
      <c r="D1271" t="s">
        <v>4493</v>
      </c>
      <c r="E1271" t="s">
        <v>1189</v>
      </c>
      <c r="F1271">
        <v>90</v>
      </c>
      <c r="G1271" t="s">
        <v>5121</v>
      </c>
      <c r="H1271" t="s">
        <v>1243</v>
      </c>
      <c r="I1271" s="10">
        <v>40290</v>
      </c>
      <c r="J1271">
        <v>47</v>
      </c>
      <c r="K1271" t="s">
        <v>1007</v>
      </c>
      <c r="L1271">
        <f>COUNTBLANK(Portfolio43[[#This Row],[ID]:[Product]])</f>
        <v>0</v>
      </c>
    </row>
    <row r="1272" spans="1:12" x14ac:dyDescent="0.3">
      <c r="A1272">
        <v>1271</v>
      </c>
      <c r="B1272" t="s">
        <v>5122</v>
      </c>
      <c r="C1272" t="s">
        <v>4028</v>
      </c>
      <c r="D1272" t="s">
        <v>4493</v>
      </c>
      <c r="E1272" t="s">
        <v>1189</v>
      </c>
      <c r="F1272">
        <v>60</v>
      </c>
      <c r="G1272" t="s">
        <v>5123</v>
      </c>
      <c r="H1272" t="s">
        <v>148</v>
      </c>
      <c r="I1272" s="10">
        <v>40398</v>
      </c>
      <c r="J1272">
        <v>10</v>
      </c>
      <c r="K1272" t="s">
        <v>1707</v>
      </c>
      <c r="L1272">
        <f>COUNTBLANK(Portfolio43[[#This Row],[ID]:[Product]])</f>
        <v>0</v>
      </c>
    </row>
    <row r="1273" spans="1:12" x14ac:dyDescent="0.3">
      <c r="A1273">
        <v>1272</v>
      </c>
      <c r="B1273" t="s">
        <v>5124</v>
      </c>
      <c r="C1273" t="s">
        <v>5125</v>
      </c>
      <c r="D1273" t="s">
        <v>4493</v>
      </c>
      <c r="E1273" t="s">
        <v>1189</v>
      </c>
      <c r="F1273">
        <v>30</v>
      </c>
      <c r="G1273" t="s">
        <v>5126</v>
      </c>
      <c r="H1273" t="s">
        <v>289</v>
      </c>
      <c r="I1273" s="10">
        <v>40331</v>
      </c>
      <c r="J1273">
        <v>62</v>
      </c>
      <c r="K1273" t="s">
        <v>851</v>
      </c>
      <c r="L1273">
        <f>COUNTBLANK(Portfolio43[[#This Row],[ID]:[Product]])</f>
        <v>0</v>
      </c>
    </row>
    <row r="1274" spans="1:12" x14ac:dyDescent="0.3">
      <c r="A1274">
        <v>1273</v>
      </c>
      <c r="B1274" t="s">
        <v>5127</v>
      </c>
      <c r="C1274" t="s">
        <v>1704</v>
      </c>
      <c r="D1274" t="s">
        <v>4493</v>
      </c>
      <c r="E1274" t="s">
        <v>1189</v>
      </c>
      <c r="F1274">
        <v>30</v>
      </c>
      <c r="G1274" t="s">
        <v>5128</v>
      </c>
      <c r="H1274" t="s">
        <v>142</v>
      </c>
      <c r="I1274" s="10">
        <v>39947</v>
      </c>
      <c r="J1274">
        <v>43</v>
      </c>
      <c r="K1274" t="s">
        <v>1696</v>
      </c>
      <c r="L1274">
        <f>COUNTBLANK(Portfolio43[[#This Row],[ID]:[Product]])</f>
        <v>0</v>
      </c>
    </row>
    <row r="1275" spans="1:12" x14ac:dyDescent="0.3">
      <c r="A1275">
        <v>1274</v>
      </c>
      <c r="B1275" t="s">
        <v>1855</v>
      </c>
      <c r="C1275" t="s">
        <v>4436</v>
      </c>
      <c r="D1275" t="s">
        <v>4493</v>
      </c>
      <c r="E1275" t="s">
        <v>1189</v>
      </c>
      <c r="F1275">
        <v>30</v>
      </c>
      <c r="G1275" t="s">
        <v>5129</v>
      </c>
      <c r="H1275" t="s">
        <v>5130</v>
      </c>
      <c r="I1275" s="10">
        <v>40502</v>
      </c>
      <c r="J1275">
        <v>38</v>
      </c>
      <c r="K1275" t="s">
        <v>1692</v>
      </c>
      <c r="L1275">
        <f>COUNTBLANK(Portfolio43[[#This Row],[ID]:[Product]])</f>
        <v>0</v>
      </c>
    </row>
    <row r="1276" spans="1:12" x14ac:dyDescent="0.3">
      <c r="A1276">
        <v>1275</v>
      </c>
      <c r="B1276" t="s">
        <v>5131</v>
      </c>
      <c r="C1276" t="s">
        <v>5132</v>
      </c>
      <c r="D1276" t="s">
        <v>4493</v>
      </c>
      <c r="E1276" t="s">
        <v>1189</v>
      </c>
      <c r="F1276">
        <v>30</v>
      </c>
      <c r="G1276" t="s">
        <v>5133</v>
      </c>
      <c r="H1276" t="s">
        <v>506</v>
      </c>
      <c r="I1276" s="10">
        <v>39575</v>
      </c>
      <c r="J1276">
        <v>22</v>
      </c>
      <c r="K1276" t="s">
        <v>1677</v>
      </c>
      <c r="L1276">
        <f>COUNTBLANK(Portfolio43[[#This Row],[ID]:[Product]])</f>
        <v>0</v>
      </c>
    </row>
    <row r="1277" spans="1:12" x14ac:dyDescent="0.3">
      <c r="A1277">
        <v>1276</v>
      </c>
      <c r="B1277" t="s">
        <v>5134</v>
      </c>
      <c r="C1277" t="s">
        <v>4569</v>
      </c>
      <c r="D1277" t="s">
        <v>4493</v>
      </c>
      <c r="E1277" t="s">
        <v>1189</v>
      </c>
      <c r="F1277">
        <v>60</v>
      </c>
      <c r="G1277" t="s">
        <v>5135</v>
      </c>
      <c r="H1277" t="s">
        <v>5136</v>
      </c>
      <c r="I1277" s="10">
        <v>40022</v>
      </c>
      <c r="J1277">
        <v>56</v>
      </c>
      <c r="K1277" t="s">
        <v>1721</v>
      </c>
      <c r="L1277">
        <f>COUNTBLANK(Portfolio43[[#This Row],[ID]:[Product]])</f>
        <v>0</v>
      </c>
    </row>
    <row r="1278" spans="1:12" x14ac:dyDescent="0.3">
      <c r="A1278">
        <v>1277</v>
      </c>
      <c r="B1278" t="s">
        <v>5137</v>
      </c>
      <c r="C1278" t="s">
        <v>1955</v>
      </c>
      <c r="D1278" t="s">
        <v>4493</v>
      </c>
      <c r="E1278" t="s">
        <v>1189</v>
      </c>
      <c r="F1278">
        <v>90</v>
      </c>
      <c r="G1278" t="s">
        <v>3439</v>
      </c>
      <c r="H1278" t="s">
        <v>1037</v>
      </c>
      <c r="I1278" s="10">
        <v>40053</v>
      </c>
      <c r="J1278">
        <v>55</v>
      </c>
      <c r="K1278" t="s">
        <v>1700</v>
      </c>
      <c r="L1278">
        <f>COUNTBLANK(Portfolio43[[#This Row],[ID]:[Product]])</f>
        <v>0</v>
      </c>
    </row>
    <row r="1279" spans="1:12" x14ac:dyDescent="0.3">
      <c r="A1279">
        <v>1278</v>
      </c>
      <c r="B1279" t="s">
        <v>5138</v>
      </c>
      <c r="C1279" t="s">
        <v>4546</v>
      </c>
      <c r="D1279" t="s">
        <v>4493</v>
      </c>
      <c r="E1279" t="s">
        <v>1189</v>
      </c>
      <c r="F1279">
        <v>30</v>
      </c>
      <c r="G1279" t="s">
        <v>5139</v>
      </c>
      <c r="H1279" t="s">
        <v>542</v>
      </c>
      <c r="I1279" s="10">
        <v>39723</v>
      </c>
      <c r="J1279">
        <v>58</v>
      </c>
      <c r="K1279" t="s">
        <v>1772</v>
      </c>
      <c r="L1279">
        <f>COUNTBLANK(Portfolio43[[#This Row],[ID]:[Product]])</f>
        <v>0</v>
      </c>
    </row>
    <row r="1280" spans="1:12" x14ac:dyDescent="0.3">
      <c r="A1280">
        <v>1279</v>
      </c>
      <c r="B1280" t="s">
        <v>5140</v>
      </c>
      <c r="C1280" t="s">
        <v>5141</v>
      </c>
      <c r="D1280" t="s">
        <v>4493</v>
      </c>
      <c r="E1280" t="s">
        <v>1189</v>
      </c>
      <c r="F1280">
        <v>90</v>
      </c>
      <c r="G1280" t="s">
        <v>5142</v>
      </c>
      <c r="H1280" t="s">
        <v>820</v>
      </c>
      <c r="I1280" s="10">
        <v>40267</v>
      </c>
      <c r="J1280">
        <v>65</v>
      </c>
      <c r="K1280" t="s">
        <v>1772</v>
      </c>
      <c r="L1280">
        <f>COUNTBLANK(Portfolio43[[#This Row],[ID]:[Product]])</f>
        <v>0</v>
      </c>
    </row>
    <row r="1281" spans="1:12" x14ac:dyDescent="0.3">
      <c r="A1281">
        <v>1280</v>
      </c>
      <c r="B1281" t="s">
        <v>5143</v>
      </c>
      <c r="C1281" t="s">
        <v>5144</v>
      </c>
      <c r="D1281" t="s">
        <v>4493</v>
      </c>
      <c r="E1281" t="s">
        <v>1189</v>
      </c>
      <c r="F1281">
        <v>60</v>
      </c>
      <c r="G1281" t="s">
        <v>5145</v>
      </c>
      <c r="H1281" t="s">
        <v>5146</v>
      </c>
      <c r="I1281" s="10">
        <v>40325</v>
      </c>
      <c r="J1281">
        <v>16</v>
      </c>
      <c r="K1281" t="s">
        <v>1692</v>
      </c>
      <c r="L1281">
        <f>COUNTBLANK(Portfolio43[[#This Row],[ID]:[Product]])</f>
        <v>0</v>
      </c>
    </row>
    <row r="1282" spans="1:12" x14ac:dyDescent="0.3">
      <c r="A1282">
        <v>1281</v>
      </c>
      <c r="B1282" t="s">
        <v>5147</v>
      </c>
      <c r="C1282" t="s">
        <v>3048</v>
      </c>
      <c r="D1282" t="s">
        <v>4493</v>
      </c>
      <c r="E1282" t="s">
        <v>1189</v>
      </c>
      <c r="F1282">
        <v>30</v>
      </c>
      <c r="G1282" t="s">
        <v>5148</v>
      </c>
      <c r="H1282" t="s">
        <v>325</v>
      </c>
      <c r="I1282" s="10">
        <v>40009</v>
      </c>
      <c r="J1282">
        <v>29</v>
      </c>
      <c r="K1282" t="s">
        <v>1007</v>
      </c>
      <c r="L1282">
        <f>COUNTBLANK(Portfolio43[[#This Row],[ID]:[Product]])</f>
        <v>0</v>
      </c>
    </row>
    <row r="1283" spans="1:12" x14ac:dyDescent="0.3">
      <c r="A1283">
        <v>1282</v>
      </c>
      <c r="B1283" t="s">
        <v>5149</v>
      </c>
      <c r="C1283" t="s">
        <v>5150</v>
      </c>
      <c r="D1283" t="s">
        <v>4493</v>
      </c>
      <c r="E1283" t="s">
        <v>1189</v>
      </c>
      <c r="F1283">
        <v>30</v>
      </c>
      <c r="G1283" t="s">
        <v>5151</v>
      </c>
      <c r="H1283" t="s">
        <v>802</v>
      </c>
      <c r="I1283" s="10">
        <v>39881</v>
      </c>
      <c r="J1283">
        <v>30</v>
      </c>
      <c r="K1283" t="s">
        <v>1721</v>
      </c>
      <c r="L1283">
        <f>COUNTBLANK(Portfolio43[[#This Row],[ID]:[Product]])</f>
        <v>0</v>
      </c>
    </row>
    <row r="1284" spans="1:12" x14ac:dyDescent="0.3">
      <c r="A1284">
        <v>1283</v>
      </c>
      <c r="B1284" t="s">
        <v>5152</v>
      </c>
      <c r="C1284" t="s">
        <v>5153</v>
      </c>
      <c r="D1284" t="s">
        <v>4493</v>
      </c>
      <c r="E1284" t="s">
        <v>1189</v>
      </c>
      <c r="F1284">
        <v>60</v>
      </c>
      <c r="G1284" t="s">
        <v>5154</v>
      </c>
      <c r="H1284" t="s">
        <v>382</v>
      </c>
      <c r="I1284" s="10">
        <v>39750</v>
      </c>
      <c r="J1284">
        <v>35</v>
      </c>
      <c r="K1284" t="s">
        <v>1700</v>
      </c>
      <c r="L1284">
        <f>COUNTBLANK(Portfolio43[[#This Row],[ID]:[Product]])</f>
        <v>0</v>
      </c>
    </row>
    <row r="1285" spans="1:12" x14ac:dyDescent="0.3">
      <c r="A1285">
        <v>1284</v>
      </c>
      <c r="B1285" t="s">
        <v>4669</v>
      </c>
      <c r="C1285" t="s">
        <v>4250</v>
      </c>
      <c r="D1285" t="s">
        <v>4493</v>
      </c>
      <c r="E1285" t="s">
        <v>1189</v>
      </c>
      <c r="F1285">
        <v>60</v>
      </c>
      <c r="G1285" t="s">
        <v>5155</v>
      </c>
      <c r="H1285" t="s">
        <v>220</v>
      </c>
      <c r="I1285" s="10">
        <v>40266</v>
      </c>
      <c r="J1285">
        <v>57</v>
      </c>
      <c r="K1285" t="s">
        <v>1721</v>
      </c>
      <c r="L1285">
        <f>COUNTBLANK(Portfolio43[[#This Row],[ID]:[Product]])</f>
        <v>0</v>
      </c>
    </row>
    <row r="1286" spans="1:12" x14ac:dyDescent="0.3">
      <c r="A1286">
        <v>1285</v>
      </c>
      <c r="B1286" t="s">
        <v>5156</v>
      </c>
      <c r="C1286" t="s">
        <v>5157</v>
      </c>
      <c r="D1286" t="s">
        <v>4493</v>
      </c>
      <c r="E1286" t="s">
        <v>1189</v>
      </c>
      <c r="F1286">
        <v>30</v>
      </c>
      <c r="G1286" t="s">
        <v>5158</v>
      </c>
      <c r="H1286" t="s">
        <v>275</v>
      </c>
      <c r="I1286" s="10">
        <v>39600</v>
      </c>
      <c r="J1286">
        <v>72</v>
      </c>
      <c r="K1286" t="s">
        <v>1707</v>
      </c>
      <c r="L1286">
        <f>COUNTBLANK(Portfolio43[[#This Row],[ID]:[Product]])</f>
        <v>0</v>
      </c>
    </row>
    <row r="1287" spans="1:12" x14ac:dyDescent="0.3">
      <c r="A1287">
        <v>1286</v>
      </c>
      <c r="B1287" t="s">
        <v>5159</v>
      </c>
      <c r="C1287" t="s">
        <v>5160</v>
      </c>
      <c r="D1287" t="s">
        <v>4493</v>
      </c>
      <c r="E1287" t="s">
        <v>1189</v>
      </c>
      <c r="F1287">
        <v>60</v>
      </c>
      <c r="G1287" t="s">
        <v>4389</v>
      </c>
      <c r="H1287" t="s">
        <v>593</v>
      </c>
      <c r="I1287" s="10">
        <v>39700</v>
      </c>
      <c r="J1287">
        <v>52</v>
      </c>
      <c r="K1287" t="s">
        <v>1700</v>
      </c>
      <c r="L1287">
        <f>COUNTBLANK(Portfolio43[[#This Row],[ID]:[Product]])</f>
        <v>0</v>
      </c>
    </row>
    <row r="1288" spans="1:12" x14ac:dyDescent="0.3">
      <c r="A1288">
        <v>1287</v>
      </c>
      <c r="B1288" t="s">
        <v>5161</v>
      </c>
      <c r="C1288" t="s">
        <v>5162</v>
      </c>
      <c r="D1288" t="s">
        <v>4493</v>
      </c>
      <c r="E1288" t="s">
        <v>1189</v>
      </c>
      <c r="F1288">
        <v>30</v>
      </c>
      <c r="G1288" t="s">
        <v>5163</v>
      </c>
      <c r="H1288" t="s">
        <v>722</v>
      </c>
      <c r="I1288" s="10">
        <v>39630</v>
      </c>
      <c r="J1288">
        <v>41</v>
      </c>
      <c r="K1288" t="s">
        <v>1696</v>
      </c>
      <c r="L1288">
        <f>COUNTBLANK(Portfolio43[[#This Row],[ID]:[Product]])</f>
        <v>0</v>
      </c>
    </row>
    <row r="1289" spans="1:12" x14ac:dyDescent="0.3">
      <c r="A1289">
        <v>1288</v>
      </c>
      <c r="B1289" t="s">
        <v>3762</v>
      </c>
      <c r="C1289" t="s">
        <v>5164</v>
      </c>
      <c r="D1289" t="s">
        <v>4493</v>
      </c>
      <c r="E1289" t="s">
        <v>1189</v>
      </c>
      <c r="F1289">
        <v>60</v>
      </c>
      <c r="G1289" t="s">
        <v>5165</v>
      </c>
      <c r="H1289" t="s">
        <v>1091</v>
      </c>
      <c r="I1289" s="10">
        <v>39778</v>
      </c>
      <c r="J1289">
        <v>48</v>
      </c>
      <c r="K1289" t="s">
        <v>1721</v>
      </c>
      <c r="L1289">
        <f>COUNTBLANK(Portfolio43[[#This Row],[ID]:[Product]])</f>
        <v>0</v>
      </c>
    </row>
    <row r="1290" spans="1:12" x14ac:dyDescent="0.3">
      <c r="A1290">
        <v>1289</v>
      </c>
      <c r="B1290" t="s">
        <v>5166</v>
      </c>
      <c r="C1290" t="s">
        <v>5167</v>
      </c>
      <c r="D1290" t="s">
        <v>4493</v>
      </c>
      <c r="E1290" t="s">
        <v>1189</v>
      </c>
      <c r="F1290">
        <v>30</v>
      </c>
      <c r="G1290" t="s">
        <v>5168</v>
      </c>
      <c r="H1290" t="s">
        <v>241</v>
      </c>
      <c r="I1290" s="10">
        <v>40475</v>
      </c>
      <c r="J1290">
        <v>84</v>
      </c>
      <c r="K1290" t="s">
        <v>1721</v>
      </c>
      <c r="L1290">
        <f>COUNTBLANK(Portfolio43[[#This Row],[ID]:[Product]])</f>
        <v>0</v>
      </c>
    </row>
    <row r="1291" spans="1:12" x14ac:dyDescent="0.3">
      <c r="A1291">
        <v>1290</v>
      </c>
      <c r="B1291" t="s">
        <v>5169</v>
      </c>
      <c r="C1291" t="s">
        <v>3726</v>
      </c>
      <c r="D1291" t="s">
        <v>4493</v>
      </c>
      <c r="E1291" t="s">
        <v>1189</v>
      </c>
      <c r="F1291">
        <v>60</v>
      </c>
      <c r="G1291" t="s">
        <v>5170</v>
      </c>
      <c r="H1291" t="s">
        <v>142</v>
      </c>
      <c r="I1291" s="10">
        <v>39637</v>
      </c>
      <c r="J1291">
        <v>50</v>
      </c>
      <c r="K1291" t="s">
        <v>1696</v>
      </c>
      <c r="L1291">
        <f>COUNTBLANK(Portfolio43[[#This Row],[ID]:[Product]])</f>
        <v>0</v>
      </c>
    </row>
    <row r="1292" spans="1:12" x14ac:dyDescent="0.3">
      <c r="A1292">
        <v>1291</v>
      </c>
      <c r="B1292" t="s">
        <v>5171</v>
      </c>
      <c r="C1292" t="s">
        <v>4017</v>
      </c>
      <c r="D1292" t="s">
        <v>4493</v>
      </c>
      <c r="E1292" t="s">
        <v>4614</v>
      </c>
      <c r="F1292">
        <v>90</v>
      </c>
      <c r="G1292" t="s">
        <v>4698</v>
      </c>
      <c r="H1292" t="s">
        <v>514</v>
      </c>
      <c r="I1292" s="10">
        <v>39819</v>
      </c>
      <c r="J1292">
        <v>57</v>
      </c>
      <c r="K1292" t="s">
        <v>1696</v>
      </c>
      <c r="L1292">
        <f>COUNTBLANK(Portfolio43[[#This Row],[ID]:[Product]])</f>
        <v>0</v>
      </c>
    </row>
    <row r="1293" spans="1:12" x14ac:dyDescent="0.3">
      <c r="A1293">
        <v>1292</v>
      </c>
      <c r="B1293" t="s">
        <v>3426</v>
      </c>
      <c r="C1293" t="s">
        <v>5172</v>
      </c>
      <c r="D1293" t="s">
        <v>4493</v>
      </c>
      <c r="E1293" t="s">
        <v>1189</v>
      </c>
      <c r="F1293">
        <v>90</v>
      </c>
      <c r="G1293" t="s">
        <v>5173</v>
      </c>
      <c r="H1293" t="s">
        <v>1424</v>
      </c>
      <c r="I1293" s="10">
        <v>40250</v>
      </c>
      <c r="J1293">
        <v>60</v>
      </c>
      <c r="K1293" t="s">
        <v>1677</v>
      </c>
      <c r="L1293">
        <f>COUNTBLANK(Portfolio43[[#This Row],[ID]:[Product]])</f>
        <v>0</v>
      </c>
    </row>
    <row r="1294" spans="1:12" x14ac:dyDescent="0.3">
      <c r="A1294">
        <v>1293</v>
      </c>
      <c r="B1294" t="s">
        <v>4664</v>
      </c>
      <c r="C1294" t="s">
        <v>5174</v>
      </c>
      <c r="D1294" t="s">
        <v>4493</v>
      </c>
      <c r="E1294" t="s">
        <v>1189</v>
      </c>
      <c r="F1294">
        <v>30</v>
      </c>
      <c r="G1294" t="s">
        <v>5175</v>
      </c>
      <c r="H1294" t="s">
        <v>5176</v>
      </c>
      <c r="I1294" s="10">
        <v>40123</v>
      </c>
      <c r="J1294">
        <v>4</v>
      </c>
      <c r="K1294" t="s">
        <v>1007</v>
      </c>
      <c r="L1294">
        <f>COUNTBLANK(Portfolio43[[#This Row],[ID]:[Product]])</f>
        <v>0</v>
      </c>
    </row>
    <row r="1295" spans="1:12" x14ac:dyDescent="0.3">
      <c r="A1295">
        <v>1294</v>
      </c>
      <c r="B1295" t="s">
        <v>5177</v>
      </c>
      <c r="C1295" t="s">
        <v>3551</v>
      </c>
      <c r="D1295" t="s">
        <v>4493</v>
      </c>
      <c r="E1295" t="s">
        <v>1189</v>
      </c>
      <c r="F1295">
        <v>90</v>
      </c>
      <c r="G1295" t="s">
        <v>5178</v>
      </c>
      <c r="H1295" t="s">
        <v>519</v>
      </c>
      <c r="I1295" s="10">
        <v>40232</v>
      </c>
      <c r="J1295">
        <v>26</v>
      </c>
      <c r="K1295" t="s">
        <v>1677</v>
      </c>
      <c r="L1295">
        <f>COUNTBLANK(Portfolio43[[#This Row],[ID]:[Product]])</f>
        <v>0</v>
      </c>
    </row>
    <row r="1296" spans="1:12" x14ac:dyDescent="0.3">
      <c r="A1296">
        <v>1295</v>
      </c>
      <c r="B1296" t="s">
        <v>4982</v>
      </c>
      <c r="C1296" t="s">
        <v>5179</v>
      </c>
      <c r="D1296" t="s">
        <v>4493</v>
      </c>
      <c r="E1296" t="s">
        <v>1189</v>
      </c>
      <c r="F1296">
        <v>30</v>
      </c>
      <c r="G1296" t="s">
        <v>5180</v>
      </c>
      <c r="H1296" t="s">
        <v>1629</v>
      </c>
      <c r="I1296" s="10">
        <v>40177</v>
      </c>
      <c r="J1296">
        <v>73</v>
      </c>
      <c r="K1296" t="s">
        <v>1707</v>
      </c>
      <c r="L1296">
        <f>COUNTBLANK(Portfolio43[[#This Row],[ID]:[Product]])</f>
        <v>0</v>
      </c>
    </row>
    <row r="1297" spans="1:12" x14ac:dyDescent="0.3">
      <c r="A1297">
        <v>1296</v>
      </c>
      <c r="B1297" t="s">
        <v>5181</v>
      </c>
      <c r="C1297" t="s">
        <v>4664</v>
      </c>
      <c r="D1297" t="s">
        <v>4493</v>
      </c>
      <c r="E1297" t="s">
        <v>1189</v>
      </c>
      <c r="F1297">
        <v>60</v>
      </c>
      <c r="G1297" t="s">
        <v>5182</v>
      </c>
      <c r="H1297" t="s">
        <v>253</v>
      </c>
      <c r="I1297" s="10">
        <v>39593</v>
      </c>
      <c r="J1297">
        <v>14</v>
      </c>
      <c r="K1297" t="s">
        <v>851</v>
      </c>
      <c r="L1297">
        <f>COUNTBLANK(Portfolio43[[#This Row],[ID]:[Product]])</f>
        <v>0</v>
      </c>
    </row>
    <row r="1298" spans="1:12" x14ac:dyDescent="0.3">
      <c r="A1298">
        <v>1297</v>
      </c>
      <c r="B1298" t="s">
        <v>5183</v>
      </c>
      <c r="C1298" t="s">
        <v>5184</v>
      </c>
      <c r="D1298" t="s">
        <v>4493</v>
      </c>
      <c r="E1298" t="s">
        <v>1189</v>
      </c>
      <c r="F1298">
        <v>60</v>
      </c>
      <c r="G1298" t="s">
        <v>5185</v>
      </c>
      <c r="H1298" t="s">
        <v>727</v>
      </c>
      <c r="I1298" s="10">
        <v>40090</v>
      </c>
      <c r="J1298">
        <v>55</v>
      </c>
      <c r="K1298" t="s">
        <v>1677</v>
      </c>
      <c r="L1298">
        <f>COUNTBLANK(Portfolio43[[#This Row],[ID]:[Product]])</f>
        <v>0</v>
      </c>
    </row>
    <row r="1299" spans="1:12" x14ac:dyDescent="0.3">
      <c r="A1299">
        <v>1298</v>
      </c>
      <c r="B1299" t="s">
        <v>4909</v>
      </c>
      <c r="C1299" t="s">
        <v>5186</v>
      </c>
      <c r="D1299" t="s">
        <v>4493</v>
      </c>
      <c r="E1299" t="s">
        <v>1189</v>
      </c>
      <c r="F1299">
        <v>60</v>
      </c>
      <c r="G1299" t="s">
        <v>5187</v>
      </c>
      <c r="H1299" t="s">
        <v>588</v>
      </c>
      <c r="I1299" s="10">
        <v>40469</v>
      </c>
      <c r="J1299">
        <v>8</v>
      </c>
      <c r="K1299" t="s">
        <v>851</v>
      </c>
      <c r="L1299">
        <f>COUNTBLANK(Portfolio43[[#This Row],[ID]:[Product]])</f>
        <v>0</v>
      </c>
    </row>
    <row r="1300" spans="1:12" x14ac:dyDescent="0.3">
      <c r="A1300">
        <v>1299</v>
      </c>
      <c r="B1300" t="s">
        <v>5188</v>
      </c>
      <c r="C1300" t="s">
        <v>2695</v>
      </c>
      <c r="D1300" t="s">
        <v>4493</v>
      </c>
      <c r="E1300" t="s">
        <v>1189</v>
      </c>
      <c r="F1300">
        <v>30</v>
      </c>
      <c r="G1300" t="s">
        <v>5189</v>
      </c>
      <c r="H1300" t="s">
        <v>239</v>
      </c>
      <c r="I1300" s="10">
        <v>39966</v>
      </c>
      <c r="J1300">
        <v>40</v>
      </c>
      <c r="K1300" t="s">
        <v>851</v>
      </c>
      <c r="L1300">
        <f>COUNTBLANK(Portfolio43[[#This Row],[ID]:[Product]])</f>
        <v>0</v>
      </c>
    </row>
    <row r="1301" spans="1:12" x14ac:dyDescent="0.3">
      <c r="A1301">
        <v>1300</v>
      </c>
      <c r="B1301" t="s">
        <v>5190</v>
      </c>
      <c r="C1301" t="s">
        <v>2094</v>
      </c>
      <c r="D1301" t="s">
        <v>4493</v>
      </c>
      <c r="E1301" t="s">
        <v>1189</v>
      </c>
      <c r="F1301">
        <v>60</v>
      </c>
      <c r="G1301" t="s">
        <v>5191</v>
      </c>
      <c r="H1301" t="s">
        <v>603</v>
      </c>
      <c r="I1301" s="10">
        <v>40465</v>
      </c>
      <c r="J1301">
        <v>31</v>
      </c>
      <c r="K1301" t="s">
        <v>1677</v>
      </c>
      <c r="L1301">
        <f>COUNTBLANK(Portfolio43[[#This Row],[ID]:[Product]])</f>
        <v>0</v>
      </c>
    </row>
    <row r="1302" spans="1:12" x14ac:dyDescent="0.3">
      <c r="A1302">
        <v>1301</v>
      </c>
      <c r="B1302" t="s">
        <v>3632</v>
      </c>
      <c r="C1302" t="s">
        <v>2897</v>
      </c>
      <c r="D1302" t="s">
        <v>4493</v>
      </c>
      <c r="E1302" t="s">
        <v>1189</v>
      </c>
      <c r="F1302">
        <v>90</v>
      </c>
      <c r="G1302" t="s">
        <v>5192</v>
      </c>
      <c r="H1302" t="s">
        <v>5146</v>
      </c>
      <c r="I1302" s="10">
        <v>39956</v>
      </c>
      <c r="J1302">
        <v>5</v>
      </c>
      <c r="K1302" t="s">
        <v>1692</v>
      </c>
      <c r="L1302">
        <f>COUNTBLANK(Portfolio43[[#This Row],[ID]:[Product]])</f>
        <v>0</v>
      </c>
    </row>
    <row r="1303" spans="1:12" x14ac:dyDescent="0.3">
      <c r="A1303">
        <v>1302</v>
      </c>
      <c r="B1303" t="s">
        <v>5193</v>
      </c>
      <c r="C1303" t="s">
        <v>3356</v>
      </c>
      <c r="D1303" t="s">
        <v>4493</v>
      </c>
      <c r="E1303" t="s">
        <v>1189</v>
      </c>
      <c r="F1303">
        <v>90</v>
      </c>
      <c r="G1303" t="s">
        <v>5194</v>
      </c>
      <c r="H1303" t="s">
        <v>447</v>
      </c>
      <c r="I1303" s="10">
        <v>40511</v>
      </c>
      <c r="J1303">
        <v>99</v>
      </c>
      <c r="K1303" t="s">
        <v>1007</v>
      </c>
      <c r="L1303">
        <f>COUNTBLANK(Portfolio43[[#This Row],[ID]:[Product]])</f>
        <v>0</v>
      </c>
    </row>
    <row r="1304" spans="1:12" x14ac:dyDescent="0.3">
      <c r="A1304">
        <v>1303</v>
      </c>
      <c r="B1304" t="s">
        <v>1900</v>
      </c>
      <c r="C1304" t="s">
        <v>1835</v>
      </c>
      <c r="D1304" t="s">
        <v>4493</v>
      </c>
      <c r="E1304" t="s">
        <v>1189</v>
      </c>
      <c r="F1304">
        <v>90</v>
      </c>
      <c r="G1304" t="s">
        <v>5195</v>
      </c>
      <c r="H1304" t="s">
        <v>658</v>
      </c>
      <c r="I1304" s="10">
        <v>39491</v>
      </c>
      <c r="J1304">
        <v>25</v>
      </c>
      <c r="K1304" t="s">
        <v>1677</v>
      </c>
      <c r="L1304">
        <f>COUNTBLANK(Portfolio43[[#This Row],[ID]:[Product]])</f>
        <v>0</v>
      </c>
    </row>
    <row r="1305" spans="1:12" x14ac:dyDescent="0.3">
      <c r="A1305">
        <v>1304</v>
      </c>
      <c r="B1305" t="s">
        <v>5196</v>
      </c>
      <c r="C1305" t="s">
        <v>5197</v>
      </c>
      <c r="D1305" t="s">
        <v>4493</v>
      </c>
      <c r="E1305" t="s">
        <v>1189</v>
      </c>
      <c r="F1305">
        <v>60</v>
      </c>
      <c r="G1305" t="s">
        <v>5198</v>
      </c>
      <c r="H1305" t="s">
        <v>121</v>
      </c>
      <c r="I1305" s="10">
        <v>39852</v>
      </c>
      <c r="J1305">
        <v>88</v>
      </c>
      <c r="K1305" t="s">
        <v>1721</v>
      </c>
      <c r="L1305">
        <f>COUNTBLANK(Portfolio43[[#This Row],[ID]:[Product]])</f>
        <v>0</v>
      </c>
    </row>
    <row r="1306" spans="1:12" x14ac:dyDescent="0.3">
      <c r="A1306">
        <v>1305</v>
      </c>
      <c r="B1306" t="s">
        <v>5199</v>
      </c>
      <c r="C1306" t="s">
        <v>5200</v>
      </c>
      <c r="D1306" t="s">
        <v>4493</v>
      </c>
      <c r="E1306" t="s">
        <v>1189</v>
      </c>
      <c r="F1306">
        <v>60</v>
      </c>
      <c r="G1306" t="s">
        <v>5201</v>
      </c>
      <c r="H1306" t="s">
        <v>2431</v>
      </c>
      <c r="I1306" s="10">
        <v>40068</v>
      </c>
      <c r="J1306">
        <v>8</v>
      </c>
      <c r="K1306" t="s">
        <v>1721</v>
      </c>
      <c r="L1306">
        <f>COUNTBLANK(Portfolio43[[#This Row],[ID]:[Product]])</f>
        <v>0</v>
      </c>
    </row>
    <row r="1307" spans="1:12" x14ac:dyDescent="0.3">
      <c r="A1307">
        <v>1306</v>
      </c>
      <c r="B1307" t="s">
        <v>5202</v>
      </c>
      <c r="C1307" t="s">
        <v>5203</v>
      </c>
      <c r="D1307" t="s">
        <v>4601</v>
      </c>
      <c r="E1307" t="s">
        <v>1189</v>
      </c>
      <c r="F1307">
        <v>60</v>
      </c>
      <c r="G1307" t="s">
        <v>5204</v>
      </c>
      <c r="H1307" t="s">
        <v>73</v>
      </c>
      <c r="I1307" s="10">
        <v>40061</v>
      </c>
      <c r="J1307">
        <v>35</v>
      </c>
      <c r="K1307" t="s">
        <v>1673</v>
      </c>
      <c r="L1307">
        <f>COUNTBLANK(Portfolio43[[#This Row],[ID]:[Product]])</f>
        <v>0</v>
      </c>
    </row>
    <row r="1308" spans="1:12" x14ac:dyDescent="0.3">
      <c r="A1308">
        <v>1307</v>
      </c>
      <c r="B1308" t="s">
        <v>5205</v>
      </c>
      <c r="C1308" t="s">
        <v>5206</v>
      </c>
      <c r="D1308" t="s">
        <v>4493</v>
      </c>
      <c r="E1308" t="s">
        <v>1189</v>
      </c>
      <c r="F1308">
        <v>90</v>
      </c>
      <c r="G1308" t="s">
        <v>5207</v>
      </c>
      <c r="H1308" t="s">
        <v>5208</v>
      </c>
      <c r="I1308" s="10">
        <v>39553</v>
      </c>
      <c r="J1308">
        <v>57</v>
      </c>
      <c r="K1308" t="s">
        <v>1721</v>
      </c>
      <c r="L1308">
        <f>COUNTBLANK(Portfolio43[[#This Row],[ID]:[Product]])</f>
        <v>0</v>
      </c>
    </row>
    <row r="1309" spans="1:12" x14ac:dyDescent="0.3">
      <c r="A1309">
        <v>1308</v>
      </c>
      <c r="B1309" t="s">
        <v>4992</v>
      </c>
      <c r="C1309" t="s">
        <v>5203</v>
      </c>
      <c r="D1309" t="s">
        <v>4493</v>
      </c>
      <c r="E1309" t="s">
        <v>1189</v>
      </c>
      <c r="F1309">
        <v>90</v>
      </c>
      <c r="G1309" t="s">
        <v>5209</v>
      </c>
      <c r="H1309" t="s">
        <v>467</v>
      </c>
      <c r="I1309" s="10">
        <v>39485</v>
      </c>
      <c r="J1309">
        <v>60</v>
      </c>
      <c r="K1309" t="s">
        <v>1007</v>
      </c>
      <c r="L1309">
        <f>COUNTBLANK(Portfolio43[[#This Row],[ID]:[Product]])</f>
        <v>0</v>
      </c>
    </row>
    <row r="1310" spans="1:12" x14ac:dyDescent="0.3">
      <c r="A1310">
        <v>1309</v>
      </c>
      <c r="B1310" t="s">
        <v>5210</v>
      </c>
      <c r="C1310" t="s">
        <v>5211</v>
      </c>
      <c r="D1310" t="s">
        <v>4493</v>
      </c>
      <c r="E1310" t="s">
        <v>1189</v>
      </c>
      <c r="F1310">
        <v>60</v>
      </c>
      <c r="G1310" t="s">
        <v>5212</v>
      </c>
      <c r="H1310" t="s">
        <v>5213</v>
      </c>
      <c r="I1310" s="10">
        <v>39901</v>
      </c>
      <c r="J1310">
        <v>57</v>
      </c>
      <c r="K1310" t="s">
        <v>1677</v>
      </c>
      <c r="L1310">
        <f>COUNTBLANK(Portfolio43[[#This Row],[ID]:[Product]])</f>
        <v>0</v>
      </c>
    </row>
    <row r="1311" spans="1:12" x14ac:dyDescent="0.3">
      <c r="A1311">
        <v>1310</v>
      </c>
      <c r="B1311" t="s">
        <v>3381</v>
      </c>
      <c r="C1311" t="s">
        <v>5214</v>
      </c>
      <c r="D1311" t="s">
        <v>4493</v>
      </c>
      <c r="E1311" t="s">
        <v>1189</v>
      </c>
      <c r="F1311">
        <v>30</v>
      </c>
      <c r="G1311" t="s">
        <v>5215</v>
      </c>
      <c r="H1311" t="s">
        <v>1506</v>
      </c>
      <c r="I1311" s="10">
        <v>40002</v>
      </c>
      <c r="J1311">
        <v>21</v>
      </c>
      <c r="K1311" t="s">
        <v>1772</v>
      </c>
      <c r="L1311">
        <f>COUNTBLANK(Portfolio43[[#This Row],[ID]:[Product]])</f>
        <v>0</v>
      </c>
    </row>
    <row r="1312" spans="1:12" x14ac:dyDescent="0.3">
      <c r="A1312">
        <v>1311</v>
      </c>
      <c r="B1312" t="s">
        <v>5216</v>
      </c>
      <c r="C1312" t="s">
        <v>3701</v>
      </c>
      <c r="D1312" t="s">
        <v>4493</v>
      </c>
      <c r="E1312" t="s">
        <v>1189</v>
      </c>
      <c r="F1312">
        <v>60</v>
      </c>
      <c r="G1312" t="s">
        <v>5217</v>
      </c>
      <c r="H1312" t="s">
        <v>749</v>
      </c>
      <c r="I1312" s="10">
        <v>39808</v>
      </c>
      <c r="J1312">
        <v>82</v>
      </c>
      <c r="K1312" t="s">
        <v>1696</v>
      </c>
      <c r="L1312">
        <f>COUNTBLANK(Portfolio43[[#This Row],[ID]:[Product]])</f>
        <v>0</v>
      </c>
    </row>
    <row r="1313" spans="1:12" x14ac:dyDescent="0.3">
      <c r="A1313">
        <v>1312</v>
      </c>
      <c r="B1313" t="s">
        <v>3529</v>
      </c>
      <c r="C1313" t="s">
        <v>5218</v>
      </c>
      <c r="D1313" t="s">
        <v>4493</v>
      </c>
      <c r="E1313" t="s">
        <v>1189</v>
      </c>
      <c r="F1313">
        <v>90</v>
      </c>
      <c r="G1313" t="s">
        <v>5219</v>
      </c>
      <c r="H1313" t="s">
        <v>4513</v>
      </c>
      <c r="I1313" s="10">
        <v>39813</v>
      </c>
      <c r="J1313">
        <v>75</v>
      </c>
      <c r="K1313" t="s">
        <v>1772</v>
      </c>
      <c r="L1313">
        <f>COUNTBLANK(Portfolio43[[#This Row],[ID]:[Product]])</f>
        <v>0</v>
      </c>
    </row>
    <row r="1314" spans="1:12" x14ac:dyDescent="0.3">
      <c r="A1314">
        <v>1313</v>
      </c>
      <c r="B1314" t="s">
        <v>5220</v>
      </c>
      <c r="C1314" t="s">
        <v>3075</v>
      </c>
      <c r="D1314" t="s">
        <v>4493</v>
      </c>
      <c r="E1314" t="s">
        <v>1189</v>
      </c>
      <c r="F1314">
        <v>30</v>
      </c>
      <c r="G1314" t="s">
        <v>5221</v>
      </c>
      <c r="H1314" t="s">
        <v>459</v>
      </c>
      <c r="I1314" s="10">
        <v>39700</v>
      </c>
      <c r="J1314">
        <v>36</v>
      </c>
      <c r="K1314" t="s">
        <v>1673</v>
      </c>
      <c r="L1314">
        <f>COUNTBLANK(Portfolio43[[#This Row],[ID]:[Product]])</f>
        <v>0</v>
      </c>
    </row>
    <row r="1315" spans="1:12" x14ac:dyDescent="0.3">
      <c r="A1315">
        <v>1314</v>
      </c>
      <c r="B1315" t="s">
        <v>5054</v>
      </c>
      <c r="C1315" t="s">
        <v>5222</v>
      </c>
      <c r="D1315" t="s">
        <v>4493</v>
      </c>
      <c r="E1315" t="s">
        <v>1189</v>
      </c>
      <c r="F1315">
        <v>30</v>
      </c>
      <c r="G1315" t="s">
        <v>5223</v>
      </c>
      <c r="H1315" t="s">
        <v>1625</v>
      </c>
      <c r="I1315" s="10">
        <v>39659</v>
      </c>
      <c r="J1315">
        <v>91</v>
      </c>
      <c r="K1315" t="s">
        <v>1772</v>
      </c>
      <c r="L1315">
        <f>COUNTBLANK(Portfolio43[[#This Row],[ID]:[Product]])</f>
        <v>0</v>
      </c>
    </row>
    <row r="1316" spans="1:12" x14ac:dyDescent="0.3">
      <c r="A1316">
        <v>1315</v>
      </c>
      <c r="B1316" t="s">
        <v>4517</v>
      </c>
      <c r="C1316" t="s">
        <v>4023</v>
      </c>
      <c r="D1316" t="s">
        <v>4493</v>
      </c>
      <c r="E1316" t="s">
        <v>1189</v>
      </c>
      <c r="F1316">
        <v>30</v>
      </c>
      <c r="G1316" t="s">
        <v>5224</v>
      </c>
      <c r="H1316" t="s">
        <v>5225</v>
      </c>
      <c r="I1316" s="10">
        <v>40408</v>
      </c>
      <c r="J1316">
        <v>9</v>
      </c>
      <c r="K1316" t="s">
        <v>1696</v>
      </c>
      <c r="L1316">
        <f>COUNTBLANK(Portfolio43[[#This Row],[ID]:[Product]])</f>
        <v>0</v>
      </c>
    </row>
    <row r="1317" spans="1:12" x14ac:dyDescent="0.3">
      <c r="A1317">
        <v>1316</v>
      </c>
      <c r="B1317" t="s">
        <v>3996</v>
      </c>
      <c r="C1317" t="s">
        <v>5226</v>
      </c>
      <c r="D1317" t="s">
        <v>4493</v>
      </c>
      <c r="E1317" t="s">
        <v>1189</v>
      </c>
      <c r="F1317">
        <v>90</v>
      </c>
      <c r="G1317" t="s">
        <v>5227</v>
      </c>
      <c r="H1317" t="s">
        <v>187</v>
      </c>
      <c r="I1317" s="10">
        <v>39448</v>
      </c>
      <c r="J1317">
        <v>63</v>
      </c>
      <c r="K1317" t="s">
        <v>1673</v>
      </c>
      <c r="L1317">
        <f>COUNTBLANK(Portfolio43[[#This Row],[ID]:[Product]])</f>
        <v>0</v>
      </c>
    </row>
    <row r="1318" spans="1:12" x14ac:dyDescent="0.3">
      <c r="A1318">
        <v>1317</v>
      </c>
      <c r="B1318" t="s">
        <v>5228</v>
      </c>
      <c r="C1318" t="s">
        <v>5229</v>
      </c>
      <c r="D1318" t="s">
        <v>4493</v>
      </c>
      <c r="E1318" t="s">
        <v>1189</v>
      </c>
      <c r="F1318">
        <v>60</v>
      </c>
      <c r="G1318" t="s">
        <v>5230</v>
      </c>
      <c r="H1318" t="s">
        <v>5231</v>
      </c>
      <c r="I1318" s="10">
        <v>39935</v>
      </c>
      <c r="J1318">
        <v>66</v>
      </c>
      <c r="K1318" t="s">
        <v>1721</v>
      </c>
      <c r="L1318">
        <f>COUNTBLANK(Portfolio43[[#This Row],[ID]:[Product]])</f>
        <v>0</v>
      </c>
    </row>
    <row r="1319" spans="1:12" x14ac:dyDescent="0.3">
      <c r="A1319">
        <v>1318</v>
      </c>
      <c r="B1319" t="s">
        <v>3382</v>
      </c>
      <c r="C1319" t="s">
        <v>3173</v>
      </c>
      <c r="D1319" t="s">
        <v>4493</v>
      </c>
      <c r="E1319" t="s">
        <v>1189</v>
      </c>
      <c r="F1319">
        <v>30</v>
      </c>
      <c r="G1319" t="s">
        <v>5232</v>
      </c>
      <c r="H1319" t="s">
        <v>618</v>
      </c>
      <c r="I1319" s="10">
        <v>39539</v>
      </c>
      <c r="J1319">
        <v>60</v>
      </c>
      <c r="K1319" t="s">
        <v>1692</v>
      </c>
      <c r="L1319">
        <f>COUNTBLANK(Portfolio43[[#This Row],[ID]:[Product]])</f>
        <v>0</v>
      </c>
    </row>
    <row r="1320" spans="1:12" x14ac:dyDescent="0.3">
      <c r="A1320">
        <v>1319</v>
      </c>
      <c r="B1320" t="s">
        <v>5233</v>
      </c>
      <c r="C1320" t="s">
        <v>5234</v>
      </c>
      <c r="D1320" t="s">
        <v>4493</v>
      </c>
      <c r="E1320" t="s">
        <v>1189</v>
      </c>
      <c r="F1320">
        <v>30</v>
      </c>
      <c r="G1320" t="s">
        <v>5235</v>
      </c>
      <c r="H1320" t="s">
        <v>76</v>
      </c>
      <c r="I1320" s="10">
        <v>40356</v>
      </c>
      <c r="J1320">
        <v>58</v>
      </c>
      <c r="K1320" t="s">
        <v>1696</v>
      </c>
      <c r="L1320">
        <f>COUNTBLANK(Portfolio43[[#This Row],[ID]:[Product]])</f>
        <v>0</v>
      </c>
    </row>
    <row r="1321" spans="1:12" x14ac:dyDescent="0.3">
      <c r="A1321">
        <v>1320</v>
      </c>
      <c r="B1321" t="s">
        <v>5236</v>
      </c>
      <c r="C1321" t="s">
        <v>2643</v>
      </c>
      <c r="D1321" t="s">
        <v>4493</v>
      </c>
      <c r="E1321" t="s">
        <v>1189</v>
      </c>
      <c r="F1321">
        <v>30</v>
      </c>
      <c r="G1321" t="s">
        <v>5237</v>
      </c>
      <c r="H1321" t="s">
        <v>1068</v>
      </c>
      <c r="I1321" s="10">
        <v>40106</v>
      </c>
      <c r="J1321">
        <v>4</v>
      </c>
      <c r="K1321" t="s">
        <v>1721</v>
      </c>
      <c r="L1321">
        <f>COUNTBLANK(Portfolio43[[#This Row],[ID]:[Product]])</f>
        <v>0</v>
      </c>
    </row>
    <row r="1322" spans="1:12" x14ac:dyDescent="0.3">
      <c r="A1322">
        <v>1321</v>
      </c>
      <c r="B1322" t="s">
        <v>5238</v>
      </c>
      <c r="C1322" t="s">
        <v>3420</v>
      </c>
      <c r="D1322" t="s">
        <v>4493</v>
      </c>
      <c r="E1322" t="s">
        <v>1189</v>
      </c>
      <c r="F1322">
        <v>30</v>
      </c>
      <c r="G1322" t="s">
        <v>5239</v>
      </c>
      <c r="H1322" t="s">
        <v>1211</v>
      </c>
      <c r="I1322" s="10">
        <v>39652</v>
      </c>
      <c r="J1322">
        <v>58</v>
      </c>
      <c r="K1322" t="s">
        <v>1673</v>
      </c>
      <c r="L1322">
        <f>COUNTBLANK(Portfolio43[[#This Row],[ID]:[Product]])</f>
        <v>0</v>
      </c>
    </row>
    <row r="1323" spans="1:12" x14ac:dyDescent="0.3">
      <c r="A1323">
        <v>1322</v>
      </c>
      <c r="B1323" t="s">
        <v>5240</v>
      </c>
      <c r="C1323" t="s">
        <v>4805</v>
      </c>
      <c r="D1323" t="s">
        <v>4493</v>
      </c>
      <c r="E1323" t="s">
        <v>1189</v>
      </c>
      <c r="F1323">
        <v>90</v>
      </c>
      <c r="G1323" t="s">
        <v>5241</v>
      </c>
      <c r="H1323" t="s">
        <v>4744</v>
      </c>
      <c r="I1323" s="10">
        <v>39686</v>
      </c>
      <c r="J1323">
        <v>63</v>
      </c>
      <c r="K1323" t="s">
        <v>851</v>
      </c>
      <c r="L1323">
        <f>COUNTBLANK(Portfolio43[[#This Row],[ID]:[Product]])</f>
        <v>0</v>
      </c>
    </row>
    <row r="1324" spans="1:12" x14ac:dyDescent="0.3">
      <c r="A1324">
        <v>1323</v>
      </c>
      <c r="B1324" t="s">
        <v>5242</v>
      </c>
      <c r="C1324" t="s">
        <v>4423</v>
      </c>
      <c r="D1324" t="s">
        <v>4493</v>
      </c>
      <c r="E1324" t="s">
        <v>1189</v>
      </c>
      <c r="F1324">
        <v>90</v>
      </c>
      <c r="G1324" t="s">
        <v>5243</v>
      </c>
      <c r="H1324" t="s">
        <v>1623</v>
      </c>
      <c r="I1324" s="10">
        <v>40250</v>
      </c>
      <c r="J1324">
        <v>19</v>
      </c>
      <c r="K1324" t="s">
        <v>1692</v>
      </c>
      <c r="L1324">
        <f>COUNTBLANK(Portfolio43[[#This Row],[ID]:[Product]])</f>
        <v>0</v>
      </c>
    </row>
    <row r="1325" spans="1:12" x14ac:dyDescent="0.3">
      <c r="A1325">
        <v>1324</v>
      </c>
      <c r="B1325" t="s">
        <v>4998</v>
      </c>
      <c r="C1325" t="s">
        <v>1785</v>
      </c>
      <c r="D1325" t="s">
        <v>4493</v>
      </c>
      <c r="E1325" t="s">
        <v>1189</v>
      </c>
      <c r="F1325">
        <v>90</v>
      </c>
      <c r="G1325" t="s">
        <v>5244</v>
      </c>
      <c r="H1325" t="s">
        <v>731</v>
      </c>
      <c r="I1325" s="10">
        <v>39476</v>
      </c>
      <c r="J1325">
        <v>79</v>
      </c>
      <c r="K1325" t="s">
        <v>1772</v>
      </c>
      <c r="L1325">
        <f>COUNTBLANK(Portfolio43[[#This Row],[ID]:[Product]])</f>
        <v>0</v>
      </c>
    </row>
    <row r="1326" spans="1:12" x14ac:dyDescent="0.3">
      <c r="A1326">
        <v>1325</v>
      </c>
      <c r="B1326" t="s">
        <v>5245</v>
      </c>
      <c r="C1326" t="s">
        <v>4288</v>
      </c>
      <c r="D1326" t="s">
        <v>4493</v>
      </c>
      <c r="E1326" t="s">
        <v>1189</v>
      </c>
      <c r="F1326">
        <v>30</v>
      </c>
      <c r="G1326" t="s">
        <v>5246</v>
      </c>
      <c r="H1326" t="s">
        <v>1604</v>
      </c>
      <c r="I1326" s="10">
        <v>40312</v>
      </c>
      <c r="J1326">
        <v>62</v>
      </c>
      <c r="K1326" t="s">
        <v>1007</v>
      </c>
      <c r="L1326">
        <f>COUNTBLANK(Portfolio43[[#This Row],[ID]:[Product]])</f>
        <v>0</v>
      </c>
    </row>
    <row r="1327" spans="1:12" x14ac:dyDescent="0.3">
      <c r="A1327">
        <v>1326</v>
      </c>
      <c r="B1327" t="s">
        <v>5247</v>
      </c>
      <c r="C1327" t="s">
        <v>2713</v>
      </c>
      <c r="D1327" t="s">
        <v>4493</v>
      </c>
      <c r="E1327" t="s">
        <v>1189</v>
      </c>
      <c r="F1327">
        <v>90</v>
      </c>
      <c r="G1327" t="s">
        <v>5248</v>
      </c>
      <c r="H1327" t="s">
        <v>1606</v>
      </c>
      <c r="I1327" s="10">
        <v>40231</v>
      </c>
      <c r="J1327">
        <v>15</v>
      </c>
      <c r="K1327" t="s">
        <v>851</v>
      </c>
      <c r="L1327">
        <f>COUNTBLANK(Portfolio43[[#This Row],[ID]:[Product]])</f>
        <v>0</v>
      </c>
    </row>
    <row r="1328" spans="1:12" x14ac:dyDescent="0.3">
      <c r="A1328">
        <v>1327</v>
      </c>
      <c r="B1328" t="s">
        <v>5249</v>
      </c>
      <c r="C1328" t="s">
        <v>5250</v>
      </c>
      <c r="D1328" t="s">
        <v>4493</v>
      </c>
      <c r="E1328" t="s">
        <v>1189</v>
      </c>
      <c r="F1328">
        <v>30</v>
      </c>
      <c r="G1328" t="s">
        <v>5251</v>
      </c>
      <c r="H1328" t="s">
        <v>10</v>
      </c>
      <c r="I1328" s="10">
        <v>39537</v>
      </c>
      <c r="J1328">
        <v>90</v>
      </c>
      <c r="K1328" t="s">
        <v>851</v>
      </c>
      <c r="L1328">
        <f>COUNTBLANK(Portfolio43[[#This Row],[ID]:[Product]])</f>
        <v>0</v>
      </c>
    </row>
    <row r="1329" spans="1:12" x14ac:dyDescent="0.3">
      <c r="A1329">
        <v>1328</v>
      </c>
      <c r="B1329" t="s">
        <v>4520</v>
      </c>
      <c r="C1329" t="s">
        <v>1935</v>
      </c>
      <c r="D1329" t="s">
        <v>4493</v>
      </c>
      <c r="E1329" t="s">
        <v>1189</v>
      </c>
      <c r="F1329">
        <v>60</v>
      </c>
      <c r="G1329" t="s">
        <v>5252</v>
      </c>
      <c r="H1329" t="s">
        <v>747</v>
      </c>
      <c r="I1329" s="10">
        <v>40539</v>
      </c>
      <c r="J1329">
        <v>25</v>
      </c>
      <c r="K1329" t="s">
        <v>1007</v>
      </c>
      <c r="L1329">
        <f>COUNTBLANK(Portfolio43[[#This Row],[ID]:[Product]])</f>
        <v>0</v>
      </c>
    </row>
    <row r="1330" spans="1:12" x14ac:dyDescent="0.3">
      <c r="A1330">
        <v>1329</v>
      </c>
      <c r="B1330" t="s">
        <v>5253</v>
      </c>
      <c r="C1330" t="s">
        <v>4947</v>
      </c>
      <c r="D1330" t="s">
        <v>4493</v>
      </c>
      <c r="E1330" t="s">
        <v>1189</v>
      </c>
      <c r="F1330">
        <v>30</v>
      </c>
      <c r="G1330" t="s">
        <v>5254</v>
      </c>
      <c r="H1330" t="s">
        <v>34</v>
      </c>
      <c r="I1330" s="10">
        <v>39763</v>
      </c>
      <c r="J1330">
        <v>18</v>
      </c>
      <c r="K1330" t="s">
        <v>1696</v>
      </c>
      <c r="L1330">
        <f>COUNTBLANK(Portfolio43[[#This Row],[ID]:[Product]])</f>
        <v>0</v>
      </c>
    </row>
    <row r="1331" spans="1:12" x14ac:dyDescent="0.3">
      <c r="A1331">
        <v>1330</v>
      </c>
      <c r="B1331" t="s">
        <v>5255</v>
      </c>
      <c r="C1331" t="s">
        <v>3308</v>
      </c>
      <c r="D1331" t="s">
        <v>4493</v>
      </c>
      <c r="E1331" t="s">
        <v>1189</v>
      </c>
      <c r="F1331">
        <v>30</v>
      </c>
      <c r="G1331" t="s">
        <v>5256</v>
      </c>
      <c r="H1331" t="s">
        <v>732</v>
      </c>
      <c r="I1331" s="10">
        <v>39745</v>
      </c>
      <c r="J1331">
        <v>56</v>
      </c>
      <c r="K1331" t="s">
        <v>1692</v>
      </c>
      <c r="L1331">
        <f>COUNTBLANK(Portfolio43[[#This Row],[ID]:[Product]])</f>
        <v>0</v>
      </c>
    </row>
    <row r="1332" spans="1:12" x14ac:dyDescent="0.3">
      <c r="A1332">
        <v>1331</v>
      </c>
      <c r="B1332" t="s">
        <v>5257</v>
      </c>
      <c r="C1332" t="s">
        <v>2090</v>
      </c>
      <c r="D1332" t="s">
        <v>4493</v>
      </c>
      <c r="E1332" t="s">
        <v>1189</v>
      </c>
      <c r="F1332">
        <v>90</v>
      </c>
      <c r="G1332" t="s">
        <v>5258</v>
      </c>
      <c r="H1332" t="s">
        <v>5259</v>
      </c>
      <c r="I1332" s="10">
        <v>40357</v>
      </c>
      <c r="J1332">
        <v>37</v>
      </c>
      <c r="K1332" t="s">
        <v>851</v>
      </c>
      <c r="L1332">
        <f>COUNTBLANK(Portfolio43[[#This Row],[ID]:[Product]])</f>
        <v>0</v>
      </c>
    </row>
    <row r="1333" spans="1:12" x14ac:dyDescent="0.3">
      <c r="A1333">
        <v>1332</v>
      </c>
      <c r="B1333" t="s">
        <v>5260</v>
      </c>
      <c r="C1333" t="s">
        <v>5261</v>
      </c>
      <c r="D1333" t="s">
        <v>4493</v>
      </c>
      <c r="E1333" t="s">
        <v>1189</v>
      </c>
      <c r="F1333">
        <v>30</v>
      </c>
      <c r="G1333" t="s">
        <v>5262</v>
      </c>
      <c r="H1333" t="s">
        <v>1407</v>
      </c>
      <c r="I1333" s="10">
        <v>40060</v>
      </c>
      <c r="J1333">
        <v>74</v>
      </c>
      <c r="K1333" t="s">
        <v>851</v>
      </c>
      <c r="L1333">
        <f>COUNTBLANK(Portfolio43[[#This Row],[ID]:[Product]])</f>
        <v>0</v>
      </c>
    </row>
    <row r="1334" spans="1:12" x14ac:dyDescent="0.3">
      <c r="A1334">
        <v>1333</v>
      </c>
      <c r="B1334" t="s">
        <v>5263</v>
      </c>
      <c r="C1334" t="s">
        <v>2207</v>
      </c>
      <c r="D1334" t="s">
        <v>4493</v>
      </c>
      <c r="E1334" t="s">
        <v>1189</v>
      </c>
      <c r="F1334">
        <v>60</v>
      </c>
      <c r="G1334" t="s">
        <v>5264</v>
      </c>
      <c r="H1334" t="s">
        <v>762</v>
      </c>
      <c r="I1334" s="10">
        <v>40461</v>
      </c>
      <c r="J1334">
        <v>3</v>
      </c>
      <c r="K1334" t="s">
        <v>1692</v>
      </c>
      <c r="L1334">
        <f>COUNTBLANK(Portfolio43[[#This Row],[ID]:[Product]])</f>
        <v>0</v>
      </c>
    </row>
    <row r="1335" spans="1:12" x14ac:dyDescent="0.3">
      <c r="A1335">
        <v>1334</v>
      </c>
      <c r="B1335" t="s">
        <v>5265</v>
      </c>
      <c r="C1335" t="s">
        <v>2385</v>
      </c>
      <c r="D1335" t="s">
        <v>4493</v>
      </c>
      <c r="E1335" t="s">
        <v>1189</v>
      </c>
      <c r="F1335">
        <v>90</v>
      </c>
      <c r="G1335" t="s">
        <v>5266</v>
      </c>
      <c r="H1335" t="s">
        <v>5267</v>
      </c>
      <c r="I1335" s="10">
        <v>40173</v>
      </c>
      <c r="J1335">
        <v>6</v>
      </c>
      <c r="K1335" t="s">
        <v>851</v>
      </c>
      <c r="L1335">
        <f>COUNTBLANK(Portfolio43[[#This Row],[ID]:[Product]])</f>
        <v>0</v>
      </c>
    </row>
    <row r="1336" spans="1:12" x14ac:dyDescent="0.3">
      <c r="A1336">
        <v>1335</v>
      </c>
      <c r="B1336" t="s">
        <v>4932</v>
      </c>
      <c r="C1336" t="s">
        <v>2931</v>
      </c>
      <c r="D1336" t="s">
        <v>4493</v>
      </c>
      <c r="E1336" t="s">
        <v>1189</v>
      </c>
      <c r="F1336">
        <v>90</v>
      </c>
      <c r="G1336" t="s">
        <v>5268</v>
      </c>
      <c r="H1336" t="s">
        <v>790</v>
      </c>
      <c r="I1336" s="10">
        <v>40412</v>
      </c>
      <c r="J1336">
        <v>39</v>
      </c>
      <c r="K1336" t="s">
        <v>1692</v>
      </c>
      <c r="L1336">
        <f>COUNTBLANK(Portfolio43[[#This Row],[ID]:[Product]])</f>
        <v>0</v>
      </c>
    </row>
    <row r="1337" spans="1:12" x14ac:dyDescent="0.3">
      <c r="A1337">
        <v>1336</v>
      </c>
      <c r="B1337" t="s">
        <v>5269</v>
      </c>
      <c r="C1337" t="s">
        <v>4085</v>
      </c>
      <c r="D1337" t="s">
        <v>4493</v>
      </c>
      <c r="E1337" t="s">
        <v>1189</v>
      </c>
      <c r="F1337">
        <v>90</v>
      </c>
      <c r="G1337" t="s">
        <v>5270</v>
      </c>
      <c r="H1337" t="s">
        <v>2003</v>
      </c>
      <c r="I1337" s="10">
        <v>40097</v>
      </c>
      <c r="J1337">
        <v>16</v>
      </c>
      <c r="K1337" t="s">
        <v>1673</v>
      </c>
      <c r="L1337">
        <f>COUNTBLANK(Portfolio43[[#This Row],[ID]:[Product]])</f>
        <v>0</v>
      </c>
    </row>
    <row r="1338" spans="1:12" x14ac:dyDescent="0.3">
      <c r="A1338">
        <v>1337</v>
      </c>
      <c r="B1338" t="s">
        <v>4371</v>
      </c>
      <c r="C1338" t="s">
        <v>3972</v>
      </c>
      <c r="D1338" t="s">
        <v>4601</v>
      </c>
      <c r="E1338" t="s">
        <v>1189</v>
      </c>
      <c r="F1338">
        <v>30</v>
      </c>
      <c r="G1338" t="s">
        <v>5271</v>
      </c>
      <c r="H1338" t="s">
        <v>518</v>
      </c>
      <c r="I1338" s="10">
        <v>40151</v>
      </c>
      <c r="J1338">
        <v>83</v>
      </c>
      <c r="K1338" t="s">
        <v>1700</v>
      </c>
      <c r="L1338">
        <f>COUNTBLANK(Portfolio43[[#This Row],[ID]:[Product]])</f>
        <v>0</v>
      </c>
    </row>
    <row r="1339" spans="1:12" x14ac:dyDescent="0.3">
      <c r="A1339">
        <v>1338</v>
      </c>
      <c r="B1339" t="s">
        <v>5272</v>
      </c>
      <c r="C1339" t="s">
        <v>5174</v>
      </c>
      <c r="D1339" t="s">
        <v>4493</v>
      </c>
      <c r="E1339" t="s">
        <v>1189</v>
      </c>
      <c r="F1339">
        <v>30</v>
      </c>
      <c r="G1339" t="s">
        <v>5273</v>
      </c>
      <c r="H1339" t="s">
        <v>5274</v>
      </c>
      <c r="I1339" s="10">
        <v>39711</v>
      </c>
      <c r="J1339">
        <v>7</v>
      </c>
      <c r="K1339" t="s">
        <v>1696</v>
      </c>
      <c r="L1339">
        <f>COUNTBLANK(Portfolio43[[#This Row],[ID]:[Product]])</f>
        <v>0</v>
      </c>
    </row>
    <row r="1340" spans="1:12" x14ac:dyDescent="0.3">
      <c r="A1340">
        <v>1339</v>
      </c>
      <c r="B1340" t="s">
        <v>5275</v>
      </c>
      <c r="C1340" t="s">
        <v>5276</v>
      </c>
      <c r="D1340" t="s">
        <v>4493</v>
      </c>
      <c r="E1340" t="s">
        <v>1189</v>
      </c>
      <c r="F1340">
        <v>90</v>
      </c>
      <c r="G1340" t="s">
        <v>5277</v>
      </c>
      <c r="H1340" t="s">
        <v>270</v>
      </c>
      <c r="I1340" s="10">
        <v>40093</v>
      </c>
      <c r="J1340">
        <v>39</v>
      </c>
      <c r="K1340" t="s">
        <v>851</v>
      </c>
      <c r="L1340">
        <f>COUNTBLANK(Portfolio43[[#This Row],[ID]:[Product]])</f>
        <v>0</v>
      </c>
    </row>
    <row r="1341" spans="1:12" x14ac:dyDescent="0.3">
      <c r="A1341">
        <v>1340</v>
      </c>
      <c r="B1341" t="s">
        <v>3314</v>
      </c>
      <c r="C1341" t="s">
        <v>5278</v>
      </c>
      <c r="D1341" t="s">
        <v>4493</v>
      </c>
      <c r="E1341" t="s">
        <v>1189</v>
      </c>
      <c r="F1341">
        <v>60</v>
      </c>
      <c r="G1341" t="s">
        <v>5279</v>
      </c>
      <c r="H1341" t="s">
        <v>5280</v>
      </c>
      <c r="I1341" s="10">
        <v>39776</v>
      </c>
      <c r="J1341">
        <v>38</v>
      </c>
      <c r="K1341" t="s">
        <v>1772</v>
      </c>
      <c r="L1341">
        <f>COUNTBLANK(Portfolio43[[#This Row],[ID]:[Product]])</f>
        <v>0</v>
      </c>
    </row>
    <row r="1342" spans="1:12" x14ac:dyDescent="0.3">
      <c r="A1342">
        <v>1341</v>
      </c>
      <c r="B1342" t="s">
        <v>5281</v>
      </c>
      <c r="C1342" t="s">
        <v>4110</v>
      </c>
      <c r="D1342" t="s">
        <v>4493</v>
      </c>
      <c r="E1342" t="s">
        <v>1189</v>
      </c>
      <c r="F1342">
        <v>90</v>
      </c>
      <c r="G1342" t="s">
        <v>5282</v>
      </c>
      <c r="H1342" t="s">
        <v>2591</v>
      </c>
      <c r="I1342" s="10">
        <v>40088</v>
      </c>
      <c r="J1342">
        <v>66</v>
      </c>
      <c r="K1342" t="s">
        <v>1696</v>
      </c>
      <c r="L1342">
        <f>COUNTBLANK(Portfolio43[[#This Row],[ID]:[Product]])</f>
        <v>0</v>
      </c>
    </row>
    <row r="1343" spans="1:12" x14ac:dyDescent="0.3">
      <c r="A1343">
        <v>1342</v>
      </c>
      <c r="B1343" t="s">
        <v>5283</v>
      </c>
      <c r="C1343" t="s">
        <v>5284</v>
      </c>
      <c r="D1343" t="s">
        <v>4493</v>
      </c>
      <c r="E1343" t="s">
        <v>1189</v>
      </c>
      <c r="F1343">
        <v>90</v>
      </c>
      <c r="G1343" t="s">
        <v>5285</v>
      </c>
      <c r="H1343" t="s">
        <v>359</v>
      </c>
      <c r="I1343" s="10">
        <v>39927</v>
      </c>
      <c r="J1343">
        <v>80</v>
      </c>
      <c r="K1343" t="s">
        <v>1007</v>
      </c>
      <c r="L1343">
        <f>COUNTBLANK(Portfolio43[[#This Row],[ID]:[Product]])</f>
        <v>0</v>
      </c>
    </row>
    <row r="1344" spans="1:12" x14ac:dyDescent="0.3">
      <c r="A1344">
        <v>1343</v>
      </c>
      <c r="B1344" t="s">
        <v>5286</v>
      </c>
      <c r="C1344" t="s">
        <v>1847</v>
      </c>
      <c r="D1344" t="s">
        <v>4493</v>
      </c>
      <c r="E1344" t="s">
        <v>1189</v>
      </c>
      <c r="F1344">
        <v>90</v>
      </c>
      <c r="G1344" t="s">
        <v>5287</v>
      </c>
      <c r="H1344" t="s">
        <v>1519</v>
      </c>
      <c r="I1344" s="10">
        <v>39741</v>
      </c>
      <c r="J1344">
        <v>92</v>
      </c>
      <c r="K1344" t="s">
        <v>1696</v>
      </c>
      <c r="L1344">
        <f>COUNTBLANK(Portfolio43[[#This Row],[ID]:[Product]])</f>
        <v>0</v>
      </c>
    </row>
    <row r="1345" spans="1:12" x14ac:dyDescent="0.3">
      <c r="A1345">
        <v>1344</v>
      </c>
      <c r="B1345" t="s">
        <v>5288</v>
      </c>
      <c r="C1345" t="s">
        <v>5289</v>
      </c>
      <c r="D1345" t="s">
        <v>4493</v>
      </c>
      <c r="E1345" t="s">
        <v>1189</v>
      </c>
      <c r="F1345">
        <v>30</v>
      </c>
      <c r="G1345" t="s">
        <v>5290</v>
      </c>
      <c r="H1345" t="s">
        <v>1610</v>
      </c>
      <c r="I1345" s="10">
        <v>40230</v>
      </c>
      <c r="J1345">
        <v>81</v>
      </c>
      <c r="K1345" t="s">
        <v>1673</v>
      </c>
      <c r="L1345">
        <f>COUNTBLANK(Portfolio43[[#This Row],[ID]:[Product]])</f>
        <v>0</v>
      </c>
    </row>
    <row r="1346" spans="1:12" x14ac:dyDescent="0.3">
      <c r="A1346">
        <v>1345</v>
      </c>
      <c r="B1346" t="s">
        <v>5291</v>
      </c>
      <c r="C1346" t="s">
        <v>4785</v>
      </c>
      <c r="D1346" t="s">
        <v>4493</v>
      </c>
      <c r="E1346" t="s">
        <v>1189</v>
      </c>
      <c r="F1346">
        <v>60</v>
      </c>
      <c r="G1346" t="s">
        <v>5292</v>
      </c>
      <c r="H1346" t="s">
        <v>1393</v>
      </c>
      <c r="I1346" s="10">
        <v>40108</v>
      </c>
      <c r="J1346">
        <v>47</v>
      </c>
      <c r="K1346" t="s">
        <v>1007</v>
      </c>
      <c r="L1346">
        <f>COUNTBLANK(Portfolio43[[#This Row],[ID]:[Product]])</f>
        <v>0</v>
      </c>
    </row>
    <row r="1347" spans="1:12" x14ac:dyDescent="0.3">
      <c r="A1347">
        <v>1346</v>
      </c>
      <c r="B1347" t="s">
        <v>5293</v>
      </c>
      <c r="C1347" t="s">
        <v>2211</v>
      </c>
      <c r="D1347" t="s">
        <v>4493</v>
      </c>
      <c r="E1347" t="s">
        <v>1189</v>
      </c>
      <c r="F1347">
        <v>30</v>
      </c>
      <c r="G1347" t="s">
        <v>5294</v>
      </c>
      <c r="H1347" t="s">
        <v>676</v>
      </c>
      <c r="I1347" s="10">
        <v>39734</v>
      </c>
      <c r="J1347">
        <v>72</v>
      </c>
      <c r="K1347" t="s">
        <v>1700</v>
      </c>
      <c r="L1347">
        <f>COUNTBLANK(Portfolio43[[#This Row],[ID]:[Product]])</f>
        <v>0</v>
      </c>
    </row>
    <row r="1348" spans="1:12" x14ac:dyDescent="0.3">
      <c r="A1348">
        <v>1347</v>
      </c>
      <c r="B1348" t="s">
        <v>5104</v>
      </c>
      <c r="C1348" t="s">
        <v>2579</v>
      </c>
      <c r="D1348" t="s">
        <v>4493</v>
      </c>
      <c r="E1348" t="s">
        <v>1189</v>
      </c>
      <c r="F1348">
        <v>90</v>
      </c>
      <c r="G1348" t="s">
        <v>5295</v>
      </c>
      <c r="H1348" t="s">
        <v>359</v>
      </c>
      <c r="I1348" s="10">
        <v>40190</v>
      </c>
      <c r="J1348">
        <v>23</v>
      </c>
      <c r="K1348" t="s">
        <v>1696</v>
      </c>
      <c r="L1348">
        <f>COUNTBLANK(Portfolio43[[#This Row],[ID]:[Product]])</f>
        <v>0</v>
      </c>
    </row>
    <row r="1349" spans="1:12" x14ac:dyDescent="0.3">
      <c r="A1349">
        <v>1348</v>
      </c>
      <c r="B1349" t="s">
        <v>3632</v>
      </c>
      <c r="C1349" t="s">
        <v>1935</v>
      </c>
      <c r="D1349" t="s">
        <v>4493</v>
      </c>
      <c r="E1349" t="s">
        <v>1189</v>
      </c>
      <c r="F1349">
        <v>90</v>
      </c>
      <c r="G1349" t="s">
        <v>5296</v>
      </c>
      <c r="H1349" t="s">
        <v>5297</v>
      </c>
      <c r="I1349" s="10">
        <v>39663</v>
      </c>
      <c r="J1349">
        <v>86</v>
      </c>
      <c r="K1349" t="s">
        <v>1007</v>
      </c>
      <c r="L1349">
        <f>COUNTBLANK(Portfolio43[[#This Row],[ID]:[Product]])</f>
        <v>0</v>
      </c>
    </row>
    <row r="1350" spans="1:12" x14ac:dyDescent="0.3">
      <c r="A1350">
        <v>1349</v>
      </c>
      <c r="B1350" t="s">
        <v>5298</v>
      </c>
      <c r="C1350" t="s">
        <v>5278</v>
      </c>
      <c r="D1350" t="s">
        <v>4493</v>
      </c>
      <c r="E1350" t="s">
        <v>1189</v>
      </c>
      <c r="F1350">
        <v>60</v>
      </c>
      <c r="G1350" t="s">
        <v>5299</v>
      </c>
      <c r="H1350" t="s">
        <v>779</v>
      </c>
      <c r="I1350" s="10">
        <v>40267</v>
      </c>
      <c r="J1350">
        <v>60</v>
      </c>
      <c r="K1350" t="s">
        <v>851</v>
      </c>
      <c r="L1350">
        <f>COUNTBLANK(Portfolio43[[#This Row],[ID]:[Product]])</f>
        <v>0</v>
      </c>
    </row>
    <row r="1351" spans="1:12" x14ac:dyDescent="0.3">
      <c r="A1351">
        <v>1350</v>
      </c>
      <c r="B1351" t="s">
        <v>5300</v>
      </c>
      <c r="C1351" t="s">
        <v>2618</v>
      </c>
      <c r="D1351" t="s">
        <v>4493</v>
      </c>
      <c r="E1351" t="s">
        <v>1189</v>
      </c>
      <c r="F1351">
        <v>30</v>
      </c>
      <c r="G1351" t="s">
        <v>5301</v>
      </c>
      <c r="H1351" t="s">
        <v>553</v>
      </c>
      <c r="I1351" s="10">
        <v>40325</v>
      </c>
      <c r="J1351">
        <v>9</v>
      </c>
      <c r="K1351" t="s">
        <v>1007</v>
      </c>
      <c r="L1351">
        <f>COUNTBLANK(Portfolio43[[#This Row],[ID]:[Product]])</f>
        <v>0</v>
      </c>
    </row>
    <row r="1352" spans="1:12" x14ac:dyDescent="0.3">
      <c r="A1352">
        <v>1351</v>
      </c>
      <c r="B1352" t="s">
        <v>5302</v>
      </c>
      <c r="C1352" t="s">
        <v>4573</v>
      </c>
      <c r="D1352" t="s">
        <v>4493</v>
      </c>
      <c r="E1352" t="s">
        <v>1189</v>
      </c>
      <c r="F1352">
        <v>30</v>
      </c>
      <c r="G1352" t="s">
        <v>5303</v>
      </c>
      <c r="H1352" t="s">
        <v>746</v>
      </c>
      <c r="I1352" s="10">
        <v>40035</v>
      </c>
      <c r="J1352">
        <v>63</v>
      </c>
      <c r="K1352" t="s">
        <v>1772</v>
      </c>
      <c r="L1352">
        <f>COUNTBLANK(Portfolio43[[#This Row],[ID]:[Product]])</f>
        <v>0</v>
      </c>
    </row>
    <row r="1353" spans="1:12" x14ac:dyDescent="0.3">
      <c r="A1353">
        <v>1352</v>
      </c>
      <c r="B1353" t="s">
        <v>4532</v>
      </c>
      <c r="C1353" t="s">
        <v>2474</v>
      </c>
      <c r="D1353" t="s">
        <v>4493</v>
      </c>
      <c r="E1353" t="s">
        <v>1189</v>
      </c>
      <c r="F1353">
        <v>90</v>
      </c>
      <c r="G1353" t="s">
        <v>5304</v>
      </c>
      <c r="H1353" t="s">
        <v>1629</v>
      </c>
      <c r="I1353" s="10">
        <v>40474</v>
      </c>
      <c r="J1353">
        <v>48</v>
      </c>
      <c r="K1353" t="s">
        <v>1673</v>
      </c>
      <c r="L1353">
        <f>COUNTBLANK(Portfolio43[[#This Row],[ID]:[Product]])</f>
        <v>0</v>
      </c>
    </row>
    <row r="1354" spans="1:12" x14ac:dyDescent="0.3">
      <c r="A1354">
        <v>1353</v>
      </c>
      <c r="B1354" t="s">
        <v>2976</v>
      </c>
      <c r="C1354" t="s">
        <v>4538</v>
      </c>
      <c r="D1354" t="s">
        <v>4493</v>
      </c>
      <c r="E1354" t="s">
        <v>1189</v>
      </c>
      <c r="F1354">
        <v>30</v>
      </c>
      <c r="G1354" t="s">
        <v>5305</v>
      </c>
      <c r="H1354" t="s">
        <v>28</v>
      </c>
      <c r="I1354" s="10">
        <v>40298</v>
      </c>
      <c r="J1354">
        <v>29</v>
      </c>
      <c r="K1354" t="s">
        <v>1696</v>
      </c>
      <c r="L1354">
        <f>COUNTBLANK(Portfolio43[[#This Row],[ID]:[Product]])</f>
        <v>0</v>
      </c>
    </row>
    <row r="1355" spans="1:12" x14ac:dyDescent="0.3">
      <c r="A1355">
        <v>1354</v>
      </c>
      <c r="B1355" t="s">
        <v>5140</v>
      </c>
      <c r="C1355" t="s">
        <v>5306</v>
      </c>
      <c r="D1355" t="s">
        <v>4493</v>
      </c>
      <c r="E1355" t="s">
        <v>1189</v>
      </c>
      <c r="F1355">
        <v>90</v>
      </c>
      <c r="G1355" t="s">
        <v>5307</v>
      </c>
      <c r="H1355" t="s">
        <v>1166</v>
      </c>
      <c r="I1355" s="10">
        <v>40238</v>
      </c>
      <c r="J1355">
        <v>38</v>
      </c>
      <c r="K1355" t="s">
        <v>851</v>
      </c>
      <c r="L1355">
        <f>COUNTBLANK(Portfolio43[[#This Row],[ID]:[Product]])</f>
        <v>0</v>
      </c>
    </row>
    <row r="1356" spans="1:12" x14ac:dyDescent="0.3">
      <c r="A1356">
        <v>1355</v>
      </c>
      <c r="B1356" t="s">
        <v>5308</v>
      </c>
      <c r="C1356" t="s">
        <v>5309</v>
      </c>
      <c r="D1356" t="s">
        <v>4493</v>
      </c>
      <c r="E1356" t="s">
        <v>1189</v>
      </c>
      <c r="F1356">
        <v>30</v>
      </c>
      <c r="G1356" t="s">
        <v>5310</v>
      </c>
      <c r="H1356" t="s">
        <v>786</v>
      </c>
      <c r="I1356" s="10">
        <v>39461</v>
      </c>
      <c r="J1356">
        <v>14</v>
      </c>
      <c r="K1356" t="s">
        <v>1673</v>
      </c>
      <c r="L1356">
        <f>COUNTBLANK(Portfolio43[[#This Row],[ID]:[Product]])</f>
        <v>0</v>
      </c>
    </row>
    <row r="1357" spans="1:12" x14ac:dyDescent="0.3">
      <c r="A1357">
        <v>1356</v>
      </c>
      <c r="B1357" t="s">
        <v>4613</v>
      </c>
      <c r="C1357" t="s">
        <v>5311</v>
      </c>
      <c r="D1357" t="s">
        <v>4493</v>
      </c>
      <c r="E1357" t="s">
        <v>1189</v>
      </c>
      <c r="F1357">
        <v>60</v>
      </c>
      <c r="G1357" t="s">
        <v>5312</v>
      </c>
      <c r="H1357" t="s">
        <v>720</v>
      </c>
      <c r="I1357" s="10">
        <v>39941</v>
      </c>
      <c r="J1357">
        <v>59</v>
      </c>
      <c r="K1357" t="s">
        <v>1692</v>
      </c>
      <c r="L1357">
        <f>COUNTBLANK(Portfolio43[[#This Row],[ID]:[Product]])</f>
        <v>0</v>
      </c>
    </row>
    <row r="1358" spans="1:12" x14ac:dyDescent="0.3">
      <c r="A1358">
        <v>1357</v>
      </c>
      <c r="B1358" t="s">
        <v>3297</v>
      </c>
      <c r="C1358" t="s">
        <v>5313</v>
      </c>
      <c r="D1358" t="s">
        <v>4493</v>
      </c>
      <c r="E1358" t="s">
        <v>1189</v>
      </c>
      <c r="F1358">
        <v>90</v>
      </c>
      <c r="G1358" t="s">
        <v>5314</v>
      </c>
      <c r="H1358" t="s">
        <v>360</v>
      </c>
      <c r="I1358" s="10">
        <v>40155</v>
      </c>
      <c r="J1358">
        <v>16</v>
      </c>
      <c r="K1358" t="s">
        <v>1007</v>
      </c>
      <c r="L1358">
        <f>COUNTBLANK(Portfolio43[[#This Row],[ID]:[Product]])</f>
        <v>0</v>
      </c>
    </row>
    <row r="1359" spans="1:12" x14ac:dyDescent="0.3">
      <c r="A1359">
        <v>1358</v>
      </c>
      <c r="B1359" t="s">
        <v>5315</v>
      </c>
      <c r="C1359" t="s">
        <v>5184</v>
      </c>
      <c r="D1359" t="s">
        <v>4493</v>
      </c>
      <c r="E1359" t="s">
        <v>1189</v>
      </c>
      <c r="F1359">
        <v>60</v>
      </c>
      <c r="G1359" t="s">
        <v>5316</v>
      </c>
      <c r="H1359" t="s">
        <v>1022</v>
      </c>
      <c r="I1359" s="10">
        <v>40287</v>
      </c>
      <c r="J1359">
        <v>88</v>
      </c>
      <c r="K1359" t="s">
        <v>1700</v>
      </c>
      <c r="L1359">
        <f>COUNTBLANK(Portfolio43[[#This Row],[ID]:[Product]])</f>
        <v>0</v>
      </c>
    </row>
    <row r="1360" spans="1:12" x14ac:dyDescent="0.3">
      <c r="A1360">
        <v>1359</v>
      </c>
      <c r="B1360" t="s">
        <v>5317</v>
      </c>
      <c r="C1360" t="s">
        <v>5318</v>
      </c>
      <c r="D1360" t="s">
        <v>4493</v>
      </c>
      <c r="E1360" t="s">
        <v>1189</v>
      </c>
      <c r="F1360">
        <v>90</v>
      </c>
      <c r="G1360" t="s">
        <v>5319</v>
      </c>
      <c r="H1360" t="s">
        <v>5320</v>
      </c>
      <c r="I1360" s="10">
        <v>39699</v>
      </c>
      <c r="J1360">
        <v>87</v>
      </c>
      <c r="K1360" t="s">
        <v>1707</v>
      </c>
      <c r="L1360">
        <f>COUNTBLANK(Portfolio43[[#This Row],[ID]:[Product]])</f>
        <v>0</v>
      </c>
    </row>
    <row r="1361" spans="1:12" x14ac:dyDescent="0.3">
      <c r="A1361">
        <v>1360</v>
      </c>
      <c r="B1361" t="s">
        <v>5321</v>
      </c>
      <c r="C1361" t="s">
        <v>4455</v>
      </c>
      <c r="D1361" t="s">
        <v>4493</v>
      </c>
      <c r="E1361" t="s">
        <v>1189</v>
      </c>
      <c r="F1361">
        <v>90</v>
      </c>
      <c r="G1361" t="s">
        <v>5322</v>
      </c>
      <c r="H1361" t="s">
        <v>528</v>
      </c>
      <c r="I1361" s="10">
        <v>39538</v>
      </c>
      <c r="J1361">
        <v>68</v>
      </c>
      <c r="K1361" t="s">
        <v>1696</v>
      </c>
      <c r="L1361">
        <f>COUNTBLANK(Portfolio43[[#This Row],[ID]:[Product]])</f>
        <v>0</v>
      </c>
    </row>
    <row r="1362" spans="1:12" x14ac:dyDescent="0.3">
      <c r="A1362">
        <v>1361</v>
      </c>
      <c r="B1362" t="s">
        <v>5060</v>
      </c>
      <c r="C1362" t="s">
        <v>4890</v>
      </c>
      <c r="D1362" t="s">
        <v>4493</v>
      </c>
      <c r="E1362" t="s">
        <v>1189</v>
      </c>
      <c r="F1362">
        <v>90</v>
      </c>
      <c r="G1362" t="s">
        <v>5323</v>
      </c>
      <c r="H1362" t="s">
        <v>1600</v>
      </c>
      <c r="I1362" s="10">
        <v>39467</v>
      </c>
      <c r="J1362">
        <v>72</v>
      </c>
      <c r="K1362" t="s">
        <v>1721</v>
      </c>
      <c r="L1362">
        <f>COUNTBLANK(Portfolio43[[#This Row],[ID]:[Product]])</f>
        <v>0</v>
      </c>
    </row>
    <row r="1363" spans="1:12" x14ac:dyDescent="0.3">
      <c r="A1363">
        <v>1362</v>
      </c>
      <c r="B1363" t="s">
        <v>4033</v>
      </c>
      <c r="C1363" t="s">
        <v>3303</v>
      </c>
      <c r="D1363" t="s">
        <v>4493</v>
      </c>
      <c r="E1363" t="s">
        <v>1189</v>
      </c>
      <c r="F1363">
        <v>30</v>
      </c>
      <c r="G1363" t="s">
        <v>5324</v>
      </c>
      <c r="H1363" t="s">
        <v>78</v>
      </c>
      <c r="I1363" s="10">
        <v>39729</v>
      </c>
      <c r="J1363">
        <v>12</v>
      </c>
      <c r="K1363" t="s">
        <v>1673</v>
      </c>
      <c r="L1363">
        <f>COUNTBLANK(Portfolio43[[#This Row],[ID]:[Product]])</f>
        <v>0</v>
      </c>
    </row>
    <row r="1364" spans="1:12" x14ac:dyDescent="0.3">
      <c r="A1364">
        <v>1363</v>
      </c>
      <c r="B1364" t="s">
        <v>5325</v>
      </c>
      <c r="C1364" t="s">
        <v>3414</v>
      </c>
      <c r="D1364" t="s">
        <v>4493</v>
      </c>
      <c r="E1364" t="s">
        <v>1189</v>
      </c>
      <c r="F1364">
        <v>30</v>
      </c>
      <c r="G1364" t="s">
        <v>5326</v>
      </c>
      <c r="H1364" t="s">
        <v>2774</v>
      </c>
      <c r="I1364" s="10">
        <v>40283</v>
      </c>
      <c r="J1364">
        <v>62</v>
      </c>
      <c r="K1364" t="s">
        <v>1700</v>
      </c>
      <c r="L1364">
        <f>COUNTBLANK(Portfolio43[[#This Row],[ID]:[Product]])</f>
        <v>0</v>
      </c>
    </row>
    <row r="1365" spans="1:12" x14ac:dyDescent="0.3">
      <c r="A1365">
        <v>1364</v>
      </c>
      <c r="B1365" t="s">
        <v>5327</v>
      </c>
      <c r="C1365" t="s">
        <v>5328</v>
      </c>
      <c r="D1365" t="s">
        <v>4493</v>
      </c>
      <c r="E1365" t="s">
        <v>1189</v>
      </c>
      <c r="F1365">
        <v>30</v>
      </c>
      <c r="G1365" t="s">
        <v>5329</v>
      </c>
      <c r="H1365" t="s">
        <v>433</v>
      </c>
      <c r="I1365" s="10">
        <v>40004</v>
      </c>
      <c r="J1365">
        <v>22</v>
      </c>
      <c r="K1365" t="s">
        <v>1007</v>
      </c>
      <c r="L1365">
        <f>COUNTBLANK(Portfolio43[[#This Row],[ID]:[Product]])</f>
        <v>0</v>
      </c>
    </row>
    <row r="1366" spans="1:12" x14ac:dyDescent="0.3">
      <c r="A1366">
        <v>1365</v>
      </c>
      <c r="B1366" t="s">
        <v>5188</v>
      </c>
      <c r="C1366" t="s">
        <v>2612</v>
      </c>
      <c r="D1366" t="s">
        <v>4493</v>
      </c>
      <c r="E1366" t="s">
        <v>1189</v>
      </c>
      <c r="F1366">
        <v>90</v>
      </c>
      <c r="G1366" t="s">
        <v>5330</v>
      </c>
      <c r="H1366" t="s">
        <v>1136</v>
      </c>
      <c r="I1366" s="10">
        <v>40278</v>
      </c>
      <c r="J1366">
        <v>87</v>
      </c>
      <c r="K1366" t="s">
        <v>1677</v>
      </c>
      <c r="L1366">
        <f>COUNTBLANK(Portfolio43[[#This Row],[ID]:[Product]])</f>
        <v>0</v>
      </c>
    </row>
    <row r="1367" spans="1:12" x14ac:dyDescent="0.3">
      <c r="A1367">
        <v>1366</v>
      </c>
      <c r="B1367" t="s">
        <v>5331</v>
      </c>
      <c r="C1367" t="s">
        <v>5332</v>
      </c>
      <c r="D1367" t="s">
        <v>4493</v>
      </c>
      <c r="E1367" t="s">
        <v>1189</v>
      </c>
      <c r="F1367">
        <v>30</v>
      </c>
      <c r="G1367" t="s">
        <v>5333</v>
      </c>
      <c r="H1367" t="s">
        <v>2003</v>
      </c>
      <c r="I1367" s="10">
        <v>40098</v>
      </c>
      <c r="J1367">
        <v>40</v>
      </c>
      <c r="K1367" t="s">
        <v>1772</v>
      </c>
      <c r="L1367">
        <f>COUNTBLANK(Portfolio43[[#This Row],[ID]:[Product]])</f>
        <v>0</v>
      </c>
    </row>
    <row r="1368" spans="1:12" x14ac:dyDescent="0.3">
      <c r="A1368">
        <v>1367</v>
      </c>
      <c r="B1368" t="s">
        <v>2398</v>
      </c>
      <c r="C1368" t="s">
        <v>4712</v>
      </c>
      <c r="D1368" t="s">
        <v>4493</v>
      </c>
      <c r="E1368" t="s">
        <v>1189</v>
      </c>
      <c r="F1368">
        <v>60</v>
      </c>
      <c r="G1368" t="s">
        <v>5334</v>
      </c>
      <c r="H1368" t="s">
        <v>1423</v>
      </c>
      <c r="I1368" s="10">
        <v>39601</v>
      </c>
      <c r="J1368">
        <v>28</v>
      </c>
      <c r="K1368" t="s">
        <v>1696</v>
      </c>
      <c r="L1368">
        <f>COUNTBLANK(Portfolio43[[#This Row],[ID]:[Product]])</f>
        <v>0</v>
      </c>
    </row>
    <row r="1369" spans="1:12" x14ac:dyDescent="0.3">
      <c r="A1369">
        <v>1368</v>
      </c>
      <c r="B1369" t="s">
        <v>5335</v>
      </c>
      <c r="C1369" t="s">
        <v>5336</v>
      </c>
      <c r="D1369" t="s">
        <v>4493</v>
      </c>
      <c r="E1369" t="s">
        <v>1189</v>
      </c>
      <c r="F1369">
        <v>90</v>
      </c>
      <c r="G1369" t="s">
        <v>5337</v>
      </c>
      <c r="H1369" t="s">
        <v>402</v>
      </c>
      <c r="I1369" s="10">
        <v>39696</v>
      </c>
      <c r="J1369">
        <v>21</v>
      </c>
      <c r="K1369" t="s">
        <v>1707</v>
      </c>
      <c r="L1369">
        <f>COUNTBLANK(Portfolio43[[#This Row],[ID]:[Product]])</f>
        <v>0</v>
      </c>
    </row>
    <row r="1370" spans="1:12" x14ac:dyDescent="0.3">
      <c r="A1370">
        <v>1369</v>
      </c>
      <c r="B1370" t="s">
        <v>4585</v>
      </c>
      <c r="C1370" t="s">
        <v>5338</v>
      </c>
      <c r="D1370" t="s">
        <v>4493</v>
      </c>
      <c r="E1370" t="s">
        <v>4614</v>
      </c>
      <c r="F1370">
        <v>60</v>
      </c>
      <c r="G1370" t="s">
        <v>5339</v>
      </c>
      <c r="H1370" t="s">
        <v>592</v>
      </c>
      <c r="I1370" s="10">
        <v>39922</v>
      </c>
      <c r="J1370">
        <v>44</v>
      </c>
      <c r="K1370" t="s">
        <v>1721</v>
      </c>
      <c r="L1370">
        <f>COUNTBLANK(Portfolio43[[#This Row],[ID]:[Product]])</f>
        <v>0</v>
      </c>
    </row>
    <row r="1371" spans="1:12" x14ac:dyDescent="0.3">
      <c r="A1371">
        <v>1370</v>
      </c>
      <c r="B1371" t="s">
        <v>3300</v>
      </c>
      <c r="C1371" t="s">
        <v>5197</v>
      </c>
      <c r="D1371" t="s">
        <v>4493</v>
      </c>
      <c r="E1371" t="s">
        <v>1189</v>
      </c>
      <c r="F1371">
        <v>30</v>
      </c>
      <c r="G1371" t="s">
        <v>5340</v>
      </c>
      <c r="H1371" t="s">
        <v>696</v>
      </c>
      <c r="I1371" s="10">
        <v>40274</v>
      </c>
      <c r="J1371">
        <v>29</v>
      </c>
      <c r="K1371" t="s">
        <v>1677</v>
      </c>
      <c r="L1371">
        <f>COUNTBLANK(Portfolio43[[#This Row],[ID]:[Product]])</f>
        <v>0</v>
      </c>
    </row>
    <row r="1372" spans="1:12" x14ac:dyDescent="0.3">
      <c r="A1372">
        <v>1371</v>
      </c>
      <c r="B1372" t="s">
        <v>3173</v>
      </c>
      <c r="C1372" t="s">
        <v>5341</v>
      </c>
      <c r="D1372" t="s">
        <v>4493</v>
      </c>
      <c r="E1372" t="s">
        <v>1189</v>
      </c>
      <c r="F1372">
        <v>60</v>
      </c>
      <c r="G1372" t="s">
        <v>5342</v>
      </c>
      <c r="H1372" t="s">
        <v>103</v>
      </c>
      <c r="I1372" s="10">
        <v>39826</v>
      </c>
      <c r="J1372">
        <v>41</v>
      </c>
      <c r="K1372" t="s">
        <v>1700</v>
      </c>
      <c r="L1372">
        <f>COUNTBLANK(Portfolio43[[#This Row],[ID]:[Product]])</f>
        <v>0</v>
      </c>
    </row>
    <row r="1373" spans="1:12" x14ac:dyDescent="0.3">
      <c r="A1373">
        <v>1372</v>
      </c>
      <c r="B1373" t="s">
        <v>5343</v>
      </c>
      <c r="C1373" t="s">
        <v>3927</v>
      </c>
      <c r="D1373" t="s">
        <v>4493</v>
      </c>
      <c r="E1373" t="s">
        <v>1189</v>
      </c>
      <c r="F1373">
        <v>90</v>
      </c>
      <c r="G1373" t="s">
        <v>5344</v>
      </c>
      <c r="H1373" t="s">
        <v>403</v>
      </c>
      <c r="I1373" s="10">
        <v>39524</v>
      </c>
      <c r="J1373">
        <v>65</v>
      </c>
      <c r="K1373" t="s">
        <v>851</v>
      </c>
      <c r="L1373">
        <f>COUNTBLANK(Portfolio43[[#This Row],[ID]:[Product]])</f>
        <v>0</v>
      </c>
    </row>
    <row r="1374" spans="1:12" x14ac:dyDescent="0.3">
      <c r="A1374">
        <v>1373</v>
      </c>
      <c r="B1374" t="s">
        <v>5345</v>
      </c>
      <c r="C1374" t="s">
        <v>5346</v>
      </c>
      <c r="D1374" t="s">
        <v>1719</v>
      </c>
      <c r="E1374" t="s">
        <v>1189</v>
      </c>
      <c r="F1374">
        <v>60</v>
      </c>
      <c r="G1374" t="s">
        <v>5347</v>
      </c>
      <c r="H1374" t="s">
        <v>218</v>
      </c>
      <c r="I1374" s="10">
        <v>40341</v>
      </c>
      <c r="J1374">
        <v>58</v>
      </c>
      <c r="K1374" t="s">
        <v>1007</v>
      </c>
      <c r="L1374">
        <f>COUNTBLANK(Portfolio43[[#This Row],[ID]:[Product]])</f>
        <v>0</v>
      </c>
    </row>
    <row r="1375" spans="1:12" x14ac:dyDescent="0.3">
      <c r="A1375">
        <v>1374</v>
      </c>
      <c r="B1375" t="s">
        <v>5348</v>
      </c>
      <c r="C1375" t="s">
        <v>2582</v>
      </c>
      <c r="D1375" t="s">
        <v>1946</v>
      </c>
      <c r="E1375" t="s">
        <v>1189</v>
      </c>
      <c r="F1375">
        <v>30</v>
      </c>
      <c r="G1375" t="s">
        <v>5349</v>
      </c>
      <c r="H1375" t="s">
        <v>5320</v>
      </c>
      <c r="I1375" s="10">
        <v>40319</v>
      </c>
      <c r="J1375">
        <v>12</v>
      </c>
      <c r="K1375" t="s">
        <v>1772</v>
      </c>
      <c r="L1375">
        <f>COUNTBLANK(Portfolio43[[#This Row],[ID]:[Product]])</f>
        <v>0</v>
      </c>
    </row>
    <row r="1376" spans="1:12" x14ac:dyDescent="0.3">
      <c r="A1376">
        <v>1375</v>
      </c>
      <c r="B1376" t="s">
        <v>5350</v>
      </c>
      <c r="C1376" t="s">
        <v>3264</v>
      </c>
      <c r="D1376" t="s">
        <v>1946</v>
      </c>
      <c r="E1376" t="s">
        <v>1189</v>
      </c>
      <c r="F1376">
        <v>60</v>
      </c>
      <c r="G1376" t="s">
        <v>5351</v>
      </c>
      <c r="H1376" t="s">
        <v>1232</v>
      </c>
      <c r="I1376" s="10">
        <v>39789</v>
      </c>
      <c r="J1376">
        <v>71</v>
      </c>
      <c r="K1376" t="s">
        <v>1700</v>
      </c>
      <c r="L1376">
        <f>COUNTBLANK(Portfolio43[[#This Row],[ID]:[Product]])</f>
        <v>0</v>
      </c>
    </row>
    <row r="1377" spans="1:12" x14ac:dyDescent="0.3">
      <c r="A1377">
        <v>1376</v>
      </c>
      <c r="B1377" t="s">
        <v>5352</v>
      </c>
      <c r="C1377" t="s">
        <v>5353</v>
      </c>
      <c r="D1377" t="s">
        <v>4493</v>
      </c>
      <c r="E1377" t="s">
        <v>1189</v>
      </c>
      <c r="F1377">
        <v>90</v>
      </c>
      <c r="G1377" t="s">
        <v>5354</v>
      </c>
      <c r="H1377" t="s">
        <v>2271</v>
      </c>
      <c r="I1377" s="10">
        <v>40208</v>
      </c>
      <c r="J1377">
        <v>8</v>
      </c>
      <c r="K1377" t="s">
        <v>1677</v>
      </c>
      <c r="L1377">
        <f>COUNTBLANK(Portfolio43[[#This Row],[ID]:[Product]])</f>
        <v>0</v>
      </c>
    </row>
    <row r="1378" spans="1:12" x14ac:dyDescent="0.3">
      <c r="A1378">
        <v>1377</v>
      </c>
      <c r="B1378" t="s">
        <v>4700</v>
      </c>
      <c r="C1378" t="s">
        <v>1873</v>
      </c>
      <c r="D1378" t="s">
        <v>4493</v>
      </c>
      <c r="E1378" t="s">
        <v>4651</v>
      </c>
      <c r="F1378">
        <v>30</v>
      </c>
      <c r="G1378" t="s">
        <v>5355</v>
      </c>
      <c r="H1378" t="s">
        <v>688</v>
      </c>
      <c r="I1378" s="10">
        <v>39862</v>
      </c>
      <c r="J1378">
        <v>38</v>
      </c>
      <c r="K1378" t="s">
        <v>1696</v>
      </c>
      <c r="L1378">
        <f>COUNTBLANK(Portfolio43[[#This Row],[ID]:[Product]])</f>
        <v>0</v>
      </c>
    </row>
    <row r="1379" spans="1:12" x14ac:dyDescent="0.3">
      <c r="A1379">
        <v>1378</v>
      </c>
      <c r="B1379" t="s">
        <v>5356</v>
      </c>
      <c r="C1379" t="s">
        <v>3878</v>
      </c>
      <c r="D1379" t="s">
        <v>4493</v>
      </c>
      <c r="E1379" t="s">
        <v>1189</v>
      </c>
      <c r="F1379">
        <v>60</v>
      </c>
      <c r="G1379" t="s">
        <v>5357</v>
      </c>
      <c r="H1379" t="s">
        <v>268</v>
      </c>
      <c r="I1379" s="10">
        <v>39832</v>
      </c>
      <c r="J1379">
        <v>47</v>
      </c>
      <c r="K1379" t="s">
        <v>1707</v>
      </c>
      <c r="L1379">
        <f>COUNTBLANK(Portfolio43[[#This Row],[ID]:[Product]])</f>
        <v>0</v>
      </c>
    </row>
    <row r="1380" spans="1:12" x14ac:dyDescent="0.3">
      <c r="A1380">
        <v>1379</v>
      </c>
      <c r="B1380" t="s">
        <v>5358</v>
      </c>
      <c r="C1380" t="s">
        <v>2508</v>
      </c>
      <c r="D1380" t="s">
        <v>4493</v>
      </c>
      <c r="E1380" t="s">
        <v>1189</v>
      </c>
      <c r="F1380">
        <v>90</v>
      </c>
      <c r="G1380" t="s">
        <v>5359</v>
      </c>
      <c r="H1380" t="s">
        <v>5146</v>
      </c>
      <c r="I1380" s="10">
        <v>39917</v>
      </c>
      <c r="J1380">
        <v>52</v>
      </c>
      <c r="K1380" t="s">
        <v>1673</v>
      </c>
      <c r="L1380">
        <f>COUNTBLANK(Portfolio43[[#This Row],[ID]:[Product]])</f>
        <v>0</v>
      </c>
    </row>
    <row r="1381" spans="1:12" x14ac:dyDescent="0.3">
      <c r="A1381">
        <v>1380</v>
      </c>
      <c r="B1381" t="s">
        <v>3606</v>
      </c>
      <c r="C1381" t="s">
        <v>5360</v>
      </c>
      <c r="D1381" t="s">
        <v>4493</v>
      </c>
      <c r="E1381" t="s">
        <v>1189</v>
      </c>
      <c r="F1381">
        <v>30</v>
      </c>
      <c r="G1381" t="s">
        <v>5361</v>
      </c>
      <c r="H1381" t="s">
        <v>5362</v>
      </c>
      <c r="I1381" s="10">
        <v>39541</v>
      </c>
      <c r="J1381">
        <v>3</v>
      </c>
      <c r="K1381" t="s">
        <v>1007</v>
      </c>
      <c r="L1381">
        <f>COUNTBLANK(Portfolio43[[#This Row],[ID]:[Product]])</f>
        <v>0</v>
      </c>
    </row>
    <row r="1382" spans="1:12" x14ac:dyDescent="0.3">
      <c r="A1382">
        <v>1381</v>
      </c>
      <c r="B1382" t="s">
        <v>5363</v>
      </c>
      <c r="C1382" t="s">
        <v>5364</v>
      </c>
      <c r="D1382" t="s">
        <v>4493</v>
      </c>
      <c r="E1382" t="s">
        <v>1189</v>
      </c>
      <c r="F1382">
        <v>60</v>
      </c>
      <c r="G1382" t="s">
        <v>5365</v>
      </c>
      <c r="H1382" t="s">
        <v>746</v>
      </c>
      <c r="I1382" s="10">
        <v>40322</v>
      </c>
      <c r="J1382">
        <v>31</v>
      </c>
      <c r="K1382" t="s">
        <v>1721</v>
      </c>
      <c r="L1382">
        <f>COUNTBLANK(Portfolio43[[#This Row],[ID]:[Product]])</f>
        <v>0</v>
      </c>
    </row>
    <row r="1383" spans="1:12" x14ac:dyDescent="0.3">
      <c r="A1383">
        <v>1382</v>
      </c>
      <c r="B1383" t="s">
        <v>4514</v>
      </c>
      <c r="C1383" t="s">
        <v>5366</v>
      </c>
      <c r="D1383" t="s">
        <v>4493</v>
      </c>
      <c r="E1383" t="s">
        <v>1189</v>
      </c>
      <c r="F1383">
        <v>90</v>
      </c>
      <c r="G1383" t="s">
        <v>5367</v>
      </c>
      <c r="H1383" t="s">
        <v>4768</v>
      </c>
      <c r="I1383" s="10">
        <v>39593</v>
      </c>
      <c r="J1383">
        <v>72</v>
      </c>
      <c r="K1383" t="s">
        <v>1673</v>
      </c>
      <c r="L1383">
        <f>COUNTBLANK(Portfolio43[[#This Row],[ID]:[Product]])</f>
        <v>0</v>
      </c>
    </row>
    <row r="1384" spans="1:12" x14ac:dyDescent="0.3">
      <c r="A1384">
        <v>1383</v>
      </c>
      <c r="B1384" t="s">
        <v>5368</v>
      </c>
      <c r="C1384" t="s">
        <v>5369</v>
      </c>
      <c r="D1384" t="s">
        <v>4493</v>
      </c>
      <c r="E1384" t="s">
        <v>1189</v>
      </c>
      <c r="F1384">
        <v>60</v>
      </c>
      <c r="G1384" t="s">
        <v>5370</v>
      </c>
      <c r="H1384" t="s">
        <v>3790</v>
      </c>
      <c r="I1384" s="10">
        <v>39488</v>
      </c>
      <c r="J1384">
        <v>30</v>
      </c>
      <c r="K1384" t="s">
        <v>851</v>
      </c>
      <c r="L1384">
        <f>COUNTBLANK(Portfolio43[[#This Row],[ID]:[Product]])</f>
        <v>0</v>
      </c>
    </row>
    <row r="1385" spans="1:12" x14ac:dyDescent="0.3">
      <c r="A1385">
        <v>1384</v>
      </c>
      <c r="B1385" t="s">
        <v>5325</v>
      </c>
      <c r="C1385" t="s">
        <v>5371</v>
      </c>
      <c r="D1385" t="s">
        <v>4493</v>
      </c>
      <c r="E1385" t="s">
        <v>1189</v>
      </c>
      <c r="F1385">
        <v>90</v>
      </c>
      <c r="G1385" t="s">
        <v>5372</v>
      </c>
      <c r="H1385" t="s">
        <v>1518</v>
      </c>
      <c r="I1385" s="10">
        <v>39511</v>
      </c>
      <c r="J1385">
        <v>56</v>
      </c>
      <c r="K1385" t="s">
        <v>1700</v>
      </c>
      <c r="L1385">
        <f>COUNTBLANK(Portfolio43[[#This Row],[ID]:[Product]])</f>
        <v>0</v>
      </c>
    </row>
    <row r="1386" spans="1:12" x14ac:dyDescent="0.3">
      <c r="A1386">
        <v>1385</v>
      </c>
      <c r="B1386" t="s">
        <v>5373</v>
      </c>
      <c r="C1386" t="s">
        <v>5138</v>
      </c>
      <c r="D1386" t="s">
        <v>4493</v>
      </c>
      <c r="E1386" t="s">
        <v>1189</v>
      </c>
      <c r="F1386">
        <v>30</v>
      </c>
      <c r="G1386" t="s">
        <v>5374</v>
      </c>
      <c r="H1386" t="s">
        <v>241</v>
      </c>
      <c r="I1386" s="10">
        <v>39948</v>
      </c>
      <c r="J1386">
        <v>73</v>
      </c>
      <c r="K1386" t="s">
        <v>1721</v>
      </c>
      <c r="L1386">
        <f>COUNTBLANK(Portfolio43[[#This Row],[ID]:[Product]])</f>
        <v>0</v>
      </c>
    </row>
    <row r="1387" spans="1:12" x14ac:dyDescent="0.3">
      <c r="A1387">
        <v>1386</v>
      </c>
      <c r="B1387" t="s">
        <v>4912</v>
      </c>
      <c r="C1387" t="s">
        <v>5375</v>
      </c>
      <c r="D1387" t="s">
        <v>4493</v>
      </c>
      <c r="E1387" t="s">
        <v>1189</v>
      </c>
      <c r="F1387">
        <v>60</v>
      </c>
      <c r="G1387" t="s">
        <v>5376</v>
      </c>
      <c r="H1387" t="s">
        <v>410</v>
      </c>
      <c r="I1387" s="10">
        <v>39921</v>
      </c>
      <c r="J1387">
        <v>51</v>
      </c>
      <c r="K1387" t="s">
        <v>1707</v>
      </c>
      <c r="L1387">
        <f>COUNTBLANK(Portfolio43[[#This Row],[ID]:[Product]])</f>
        <v>0</v>
      </c>
    </row>
    <row r="1388" spans="1:12" x14ac:dyDescent="0.3">
      <c r="A1388">
        <v>1387</v>
      </c>
      <c r="B1388" t="s">
        <v>5377</v>
      </c>
      <c r="C1388" t="s">
        <v>2567</v>
      </c>
      <c r="D1388" t="s">
        <v>4493</v>
      </c>
      <c r="E1388" t="s">
        <v>1189</v>
      </c>
      <c r="F1388">
        <v>30</v>
      </c>
      <c r="G1388" t="s">
        <v>5378</v>
      </c>
      <c r="H1388" t="s">
        <v>1401</v>
      </c>
      <c r="I1388" s="10">
        <v>40468</v>
      </c>
      <c r="J1388">
        <v>18</v>
      </c>
      <c r="K1388" t="s">
        <v>1696</v>
      </c>
      <c r="L1388">
        <f>COUNTBLANK(Portfolio43[[#This Row],[ID]:[Product]])</f>
        <v>0</v>
      </c>
    </row>
    <row r="1389" spans="1:12" x14ac:dyDescent="0.3">
      <c r="A1389">
        <v>1388</v>
      </c>
      <c r="B1389" t="s">
        <v>4537</v>
      </c>
      <c r="C1389" t="s">
        <v>5379</v>
      </c>
      <c r="D1389" t="s">
        <v>4493</v>
      </c>
      <c r="E1389" t="s">
        <v>1189</v>
      </c>
      <c r="F1389">
        <v>30</v>
      </c>
      <c r="G1389" t="s">
        <v>5380</v>
      </c>
      <c r="H1389" t="s">
        <v>722</v>
      </c>
      <c r="I1389" s="10">
        <v>40274</v>
      </c>
      <c r="J1389">
        <v>76</v>
      </c>
      <c r="K1389" t="s">
        <v>1696</v>
      </c>
      <c r="L1389">
        <f>COUNTBLANK(Portfolio43[[#This Row],[ID]:[Product]])</f>
        <v>0</v>
      </c>
    </row>
    <row r="1390" spans="1:12" x14ac:dyDescent="0.3">
      <c r="A1390">
        <v>1389</v>
      </c>
      <c r="B1390" t="s">
        <v>5381</v>
      </c>
      <c r="C1390" t="s">
        <v>5382</v>
      </c>
      <c r="D1390" t="s">
        <v>4493</v>
      </c>
      <c r="E1390" t="s">
        <v>1189</v>
      </c>
      <c r="F1390">
        <v>60</v>
      </c>
      <c r="G1390" t="s">
        <v>5383</v>
      </c>
      <c r="H1390" t="s">
        <v>477</v>
      </c>
      <c r="I1390" s="10">
        <v>40475</v>
      </c>
      <c r="J1390">
        <v>39</v>
      </c>
      <c r="K1390" t="s">
        <v>1007</v>
      </c>
      <c r="L1390">
        <f>COUNTBLANK(Portfolio43[[#This Row],[ID]:[Product]])</f>
        <v>0</v>
      </c>
    </row>
    <row r="1391" spans="1:12" x14ac:dyDescent="0.3">
      <c r="A1391">
        <v>1390</v>
      </c>
      <c r="C1391" t="s">
        <v>5384</v>
      </c>
      <c r="D1391" t="s">
        <v>4493</v>
      </c>
      <c r="E1391" t="s">
        <v>1189</v>
      </c>
      <c r="F1391">
        <v>60</v>
      </c>
      <c r="G1391" t="s">
        <v>5385</v>
      </c>
      <c r="H1391" t="s">
        <v>2496</v>
      </c>
      <c r="I1391" s="10">
        <v>40125</v>
      </c>
      <c r="J1391">
        <v>21</v>
      </c>
      <c r="K1391" t="s">
        <v>1772</v>
      </c>
      <c r="L1391">
        <f>COUNTBLANK(Portfolio43[[#This Row],[ID]:[Product]])</f>
        <v>1</v>
      </c>
    </row>
    <row r="1392" spans="1:12" x14ac:dyDescent="0.3">
      <c r="A1392">
        <v>1391</v>
      </c>
      <c r="B1392" t="s">
        <v>5386</v>
      </c>
      <c r="C1392" t="s">
        <v>4632</v>
      </c>
      <c r="D1392" t="s">
        <v>4493</v>
      </c>
      <c r="E1392" t="s">
        <v>1189</v>
      </c>
      <c r="F1392">
        <v>60</v>
      </c>
      <c r="G1392" t="s">
        <v>5387</v>
      </c>
      <c r="H1392" t="s">
        <v>801</v>
      </c>
      <c r="I1392" s="10">
        <v>40388</v>
      </c>
      <c r="J1392">
        <v>41</v>
      </c>
      <c r="K1392" t="s">
        <v>851</v>
      </c>
      <c r="L1392">
        <f>COUNTBLANK(Portfolio43[[#This Row],[ID]:[Product]])</f>
        <v>0</v>
      </c>
    </row>
    <row r="1393" spans="1:12" x14ac:dyDescent="0.3">
      <c r="A1393">
        <v>1392</v>
      </c>
      <c r="B1393" t="s">
        <v>5388</v>
      </c>
      <c r="C1393" t="s">
        <v>4830</v>
      </c>
      <c r="D1393" t="s">
        <v>4493</v>
      </c>
      <c r="E1393" t="s">
        <v>1189</v>
      </c>
      <c r="F1393">
        <v>30</v>
      </c>
      <c r="G1393" t="s">
        <v>5389</v>
      </c>
      <c r="H1393" t="s">
        <v>696</v>
      </c>
      <c r="I1393" s="10">
        <v>39604</v>
      </c>
      <c r="J1393">
        <v>20</v>
      </c>
      <c r="K1393" t="s">
        <v>1772</v>
      </c>
      <c r="L1393">
        <f>COUNTBLANK(Portfolio43[[#This Row],[ID]:[Product]])</f>
        <v>0</v>
      </c>
    </row>
    <row r="1394" spans="1:12" x14ac:dyDescent="0.3">
      <c r="A1394">
        <v>1393</v>
      </c>
      <c r="B1394" t="s">
        <v>5390</v>
      </c>
      <c r="C1394" t="s">
        <v>5391</v>
      </c>
      <c r="D1394" t="s">
        <v>4493</v>
      </c>
      <c r="E1394" t="s">
        <v>1189</v>
      </c>
      <c r="F1394">
        <v>90</v>
      </c>
      <c r="G1394" t="s">
        <v>5392</v>
      </c>
      <c r="H1394" t="s">
        <v>5393</v>
      </c>
      <c r="I1394" s="10">
        <v>40024</v>
      </c>
      <c r="J1394">
        <v>92</v>
      </c>
      <c r="K1394" t="s">
        <v>1007</v>
      </c>
      <c r="L1394">
        <f>COUNTBLANK(Portfolio43[[#This Row],[ID]:[Product]])</f>
        <v>0</v>
      </c>
    </row>
    <row r="1395" spans="1:12" x14ac:dyDescent="0.3">
      <c r="A1395">
        <v>1394</v>
      </c>
      <c r="B1395" t="s">
        <v>5394</v>
      </c>
      <c r="C1395" t="s">
        <v>5395</v>
      </c>
      <c r="D1395" t="s">
        <v>4493</v>
      </c>
      <c r="E1395" t="s">
        <v>1189</v>
      </c>
      <c r="F1395">
        <v>30</v>
      </c>
      <c r="G1395" t="s">
        <v>5396</v>
      </c>
      <c r="H1395" t="s">
        <v>3880</v>
      </c>
      <c r="I1395" s="10">
        <v>40146</v>
      </c>
      <c r="J1395">
        <v>49</v>
      </c>
      <c r="K1395" t="s">
        <v>1700</v>
      </c>
      <c r="L1395">
        <f>COUNTBLANK(Portfolio43[[#This Row],[ID]:[Product]])</f>
        <v>0</v>
      </c>
    </row>
    <row r="1396" spans="1:12" x14ac:dyDescent="0.3">
      <c r="A1396">
        <v>1395</v>
      </c>
      <c r="B1396" t="s">
        <v>2001</v>
      </c>
      <c r="C1396" t="s">
        <v>5397</v>
      </c>
      <c r="D1396" t="s">
        <v>4493</v>
      </c>
      <c r="E1396" t="s">
        <v>1189</v>
      </c>
      <c r="F1396">
        <v>90</v>
      </c>
      <c r="G1396" t="s">
        <v>5398</v>
      </c>
      <c r="H1396" t="s">
        <v>496</v>
      </c>
      <c r="I1396" s="10">
        <v>39469</v>
      </c>
      <c r="J1396">
        <v>88</v>
      </c>
      <c r="K1396" t="s">
        <v>1700</v>
      </c>
      <c r="L1396">
        <f>COUNTBLANK(Portfolio43[[#This Row],[ID]:[Product]])</f>
        <v>0</v>
      </c>
    </row>
    <row r="1397" spans="1:12" x14ac:dyDescent="0.3">
      <c r="A1397">
        <v>1396</v>
      </c>
      <c r="B1397" t="s">
        <v>3992</v>
      </c>
      <c r="C1397" t="s">
        <v>5399</v>
      </c>
      <c r="D1397" t="s">
        <v>4493</v>
      </c>
      <c r="E1397" t="s">
        <v>1189</v>
      </c>
      <c r="F1397">
        <v>30</v>
      </c>
      <c r="G1397" t="s">
        <v>5400</v>
      </c>
      <c r="H1397" t="s">
        <v>5401</v>
      </c>
      <c r="I1397" s="10">
        <v>40022</v>
      </c>
      <c r="J1397">
        <v>50</v>
      </c>
      <c r="K1397" t="s">
        <v>1707</v>
      </c>
      <c r="L1397">
        <f>COUNTBLANK(Portfolio43[[#This Row],[ID]:[Product]])</f>
        <v>0</v>
      </c>
    </row>
    <row r="1398" spans="1:12" x14ac:dyDescent="0.3">
      <c r="A1398">
        <v>1397</v>
      </c>
      <c r="B1398" t="s">
        <v>5402</v>
      </c>
      <c r="C1398" t="s">
        <v>5403</v>
      </c>
      <c r="D1398" t="s">
        <v>4493</v>
      </c>
      <c r="E1398" t="s">
        <v>1189</v>
      </c>
      <c r="F1398">
        <v>30</v>
      </c>
      <c r="G1398" t="s">
        <v>5404</v>
      </c>
      <c r="H1398" t="s">
        <v>3980</v>
      </c>
      <c r="I1398" s="10">
        <v>40229</v>
      </c>
      <c r="J1398">
        <v>37</v>
      </c>
      <c r="K1398" t="s">
        <v>1707</v>
      </c>
      <c r="L1398">
        <f>COUNTBLANK(Portfolio43[[#This Row],[ID]:[Product]])</f>
        <v>0</v>
      </c>
    </row>
    <row r="1399" spans="1:12" x14ac:dyDescent="0.3">
      <c r="A1399">
        <v>1398</v>
      </c>
      <c r="B1399" t="s">
        <v>5405</v>
      </c>
      <c r="C1399" t="s">
        <v>3034</v>
      </c>
      <c r="D1399" t="s">
        <v>4493</v>
      </c>
      <c r="E1399" t="s">
        <v>1189</v>
      </c>
      <c r="F1399">
        <v>90</v>
      </c>
      <c r="G1399" t="s">
        <v>5406</v>
      </c>
      <c r="H1399" t="s">
        <v>5407</v>
      </c>
      <c r="I1399" s="10">
        <v>40010</v>
      </c>
      <c r="J1399">
        <v>78</v>
      </c>
      <c r="K1399" t="s">
        <v>851</v>
      </c>
      <c r="L1399">
        <f>COUNTBLANK(Portfolio43[[#This Row],[ID]:[Product]])</f>
        <v>0</v>
      </c>
    </row>
    <row r="1400" spans="1:12" x14ac:dyDescent="0.3">
      <c r="A1400">
        <v>1399</v>
      </c>
      <c r="B1400" t="s">
        <v>5408</v>
      </c>
      <c r="C1400" t="s">
        <v>5409</v>
      </c>
      <c r="D1400" t="s">
        <v>4493</v>
      </c>
      <c r="E1400" t="s">
        <v>1189</v>
      </c>
      <c r="F1400">
        <v>30</v>
      </c>
      <c r="G1400" t="s">
        <v>5410</v>
      </c>
      <c r="H1400" t="s">
        <v>1820</v>
      </c>
      <c r="I1400" s="10">
        <v>40071</v>
      </c>
      <c r="J1400">
        <v>66</v>
      </c>
      <c r="K1400" t="s">
        <v>1700</v>
      </c>
      <c r="L1400">
        <f>COUNTBLANK(Portfolio43[[#This Row],[ID]:[Product]])</f>
        <v>0</v>
      </c>
    </row>
    <row r="1401" spans="1:12" x14ac:dyDescent="0.3">
      <c r="A1401">
        <v>1400</v>
      </c>
      <c r="B1401" t="s">
        <v>5149</v>
      </c>
      <c r="C1401" t="s">
        <v>5411</v>
      </c>
      <c r="D1401" t="s">
        <v>4493</v>
      </c>
      <c r="E1401" t="s">
        <v>1189</v>
      </c>
      <c r="F1401">
        <v>30</v>
      </c>
      <c r="G1401" t="s">
        <v>5412</v>
      </c>
      <c r="H1401" t="s">
        <v>1519</v>
      </c>
      <c r="I1401" s="10">
        <v>39473</v>
      </c>
      <c r="J1401">
        <v>76</v>
      </c>
      <c r="K1401" t="s">
        <v>1696</v>
      </c>
      <c r="L1401">
        <f>COUNTBLANK(Portfolio43[[#This Row],[ID]:[Product]])</f>
        <v>0</v>
      </c>
    </row>
    <row r="1402" spans="1:12" x14ac:dyDescent="0.3">
      <c r="A1402">
        <v>1401</v>
      </c>
      <c r="B1402" t="s">
        <v>5413</v>
      </c>
      <c r="C1402" t="s">
        <v>5414</v>
      </c>
      <c r="D1402" t="s">
        <v>4493</v>
      </c>
      <c r="E1402" t="s">
        <v>1189</v>
      </c>
      <c r="F1402">
        <v>90</v>
      </c>
      <c r="G1402" t="s">
        <v>5415</v>
      </c>
      <c r="H1402" t="s">
        <v>1013</v>
      </c>
      <c r="I1402" s="10">
        <v>40204</v>
      </c>
      <c r="J1402">
        <v>64</v>
      </c>
      <c r="K1402" t="s">
        <v>1707</v>
      </c>
      <c r="L1402">
        <f>COUNTBLANK(Portfolio43[[#This Row],[ID]:[Product]])</f>
        <v>0</v>
      </c>
    </row>
    <row r="1403" spans="1:12" x14ac:dyDescent="0.3">
      <c r="A1403">
        <v>1402</v>
      </c>
      <c r="B1403" t="s">
        <v>5416</v>
      </c>
      <c r="C1403" t="s">
        <v>5417</v>
      </c>
      <c r="D1403" t="s">
        <v>4493</v>
      </c>
      <c r="E1403" t="s">
        <v>1189</v>
      </c>
      <c r="F1403">
        <v>60</v>
      </c>
      <c r="G1403" t="s">
        <v>5418</v>
      </c>
      <c r="H1403" t="s">
        <v>1609</v>
      </c>
      <c r="I1403" s="10">
        <v>40380</v>
      </c>
      <c r="J1403">
        <v>76</v>
      </c>
      <c r="K1403" t="s">
        <v>1007</v>
      </c>
      <c r="L1403">
        <f>COUNTBLANK(Portfolio43[[#This Row],[ID]:[Product]])</f>
        <v>0</v>
      </c>
    </row>
    <row r="1404" spans="1:12" x14ac:dyDescent="0.3">
      <c r="A1404">
        <v>1403</v>
      </c>
      <c r="B1404" t="s">
        <v>5419</v>
      </c>
      <c r="C1404" t="s">
        <v>5420</v>
      </c>
      <c r="D1404" t="s">
        <v>4493</v>
      </c>
      <c r="E1404" t="s">
        <v>1189</v>
      </c>
      <c r="F1404">
        <v>60</v>
      </c>
      <c r="G1404" t="s">
        <v>5421</v>
      </c>
      <c r="H1404" t="s">
        <v>965</v>
      </c>
      <c r="I1404" s="10">
        <v>39572</v>
      </c>
      <c r="J1404">
        <v>40</v>
      </c>
      <c r="K1404" t="s">
        <v>1696</v>
      </c>
      <c r="L1404">
        <f>COUNTBLANK(Portfolio43[[#This Row],[ID]:[Product]])</f>
        <v>0</v>
      </c>
    </row>
    <row r="1405" spans="1:12" x14ac:dyDescent="0.3">
      <c r="A1405">
        <v>1404</v>
      </c>
      <c r="B1405" t="s">
        <v>5422</v>
      </c>
      <c r="C1405" t="s">
        <v>3493</v>
      </c>
      <c r="D1405" t="s">
        <v>4493</v>
      </c>
      <c r="E1405" t="s">
        <v>1189</v>
      </c>
      <c r="F1405">
        <v>30</v>
      </c>
      <c r="G1405" t="s">
        <v>5423</v>
      </c>
      <c r="H1405" t="s">
        <v>2785</v>
      </c>
      <c r="I1405" s="10">
        <v>39552</v>
      </c>
      <c r="J1405">
        <v>15</v>
      </c>
      <c r="K1405" t="s">
        <v>1707</v>
      </c>
      <c r="L1405">
        <f>COUNTBLANK(Portfolio43[[#This Row],[ID]:[Product]])</f>
        <v>0</v>
      </c>
    </row>
    <row r="1406" spans="1:12" x14ac:dyDescent="0.3">
      <c r="A1406">
        <v>1405</v>
      </c>
      <c r="B1406" t="s">
        <v>5424</v>
      </c>
      <c r="C1406" t="s">
        <v>5425</v>
      </c>
      <c r="D1406" t="s">
        <v>4493</v>
      </c>
      <c r="E1406" t="s">
        <v>1189</v>
      </c>
      <c r="F1406">
        <v>60</v>
      </c>
      <c r="G1406" t="s">
        <v>5426</v>
      </c>
      <c r="H1406" t="s">
        <v>466</v>
      </c>
      <c r="I1406" s="10">
        <v>40385</v>
      </c>
      <c r="J1406">
        <v>7</v>
      </c>
      <c r="K1406" t="s">
        <v>1677</v>
      </c>
      <c r="L1406">
        <f>COUNTBLANK(Portfolio43[[#This Row],[ID]:[Product]])</f>
        <v>0</v>
      </c>
    </row>
    <row r="1407" spans="1:12" x14ac:dyDescent="0.3">
      <c r="A1407">
        <v>1406</v>
      </c>
      <c r="B1407" t="s">
        <v>2025</v>
      </c>
      <c r="C1407" t="s">
        <v>4975</v>
      </c>
      <c r="D1407" t="s">
        <v>4601</v>
      </c>
      <c r="E1407" t="s">
        <v>1189</v>
      </c>
      <c r="F1407">
        <v>30</v>
      </c>
      <c r="G1407" t="s">
        <v>5427</v>
      </c>
      <c r="H1407" t="s">
        <v>595</v>
      </c>
      <c r="I1407" s="10">
        <v>39809</v>
      </c>
      <c r="J1407">
        <v>89</v>
      </c>
      <c r="K1407" t="s">
        <v>1692</v>
      </c>
      <c r="L1407">
        <f>COUNTBLANK(Portfolio43[[#This Row],[ID]:[Product]])</f>
        <v>0</v>
      </c>
    </row>
    <row r="1408" spans="1:12" x14ac:dyDescent="0.3">
      <c r="A1408">
        <v>1407</v>
      </c>
      <c r="B1408" t="s">
        <v>5428</v>
      </c>
      <c r="C1408" t="s">
        <v>5429</v>
      </c>
      <c r="D1408" t="s">
        <v>4493</v>
      </c>
      <c r="E1408" t="s">
        <v>1189</v>
      </c>
      <c r="F1408">
        <v>60</v>
      </c>
      <c r="G1408" t="s">
        <v>5430</v>
      </c>
      <c r="H1408" t="s">
        <v>1072</v>
      </c>
      <c r="I1408" s="10">
        <v>39681</v>
      </c>
      <c r="J1408">
        <v>92</v>
      </c>
      <c r="K1408" t="s">
        <v>1673</v>
      </c>
      <c r="L1408">
        <f>COUNTBLANK(Portfolio43[[#This Row],[ID]:[Product]])</f>
        <v>0</v>
      </c>
    </row>
    <row r="1409" spans="1:12" x14ac:dyDescent="0.3">
      <c r="A1409">
        <v>1408</v>
      </c>
      <c r="B1409" t="s">
        <v>5431</v>
      </c>
      <c r="C1409" t="s">
        <v>5432</v>
      </c>
      <c r="D1409" t="s">
        <v>4493</v>
      </c>
      <c r="E1409" t="s">
        <v>1189</v>
      </c>
      <c r="F1409">
        <v>30</v>
      </c>
      <c r="G1409" t="s">
        <v>5433</v>
      </c>
      <c r="H1409" t="s">
        <v>1435</v>
      </c>
      <c r="I1409" s="10">
        <v>39472</v>
      </c>
      <c r="J1409">
        <v>29</v>
      </c>
      <c r="K1409" t="s">
        <v>1700</v>
      </c>
      <c r="L1409">
        <f>COUNTBLANK(Portfolio43[[#This Row],[ID]:[Product]])</f>
        <v>0</v>
      </c>
    </row>
    <row r="1410" spans="1:12" x14ac:dyDescent="0.3">
      <c r="A1410">
        <v>1409</v>
      </c>
      <c r="B1410" t="s">
        <v>5434</v>
      </c>
      <c r="C1410" t="s">
        <v>2973</v>
      </c>
      <c r="D1410" t="s">
        <v>4493</v>
      </c>
      <c r="E1410" t="s">
        <v>1189</v>
      </c>
      <c r="F1410">
        <v>90</v>
      </c>
      <c r="G1410" t="s">
        <v>5435</v>
      </c>
      <c r="H1410" t="s">
        <v>1090</v>
      </c>
      <c r="I1410" s="10">
        <v>39783</v>
      </c>
      <c r="J1410">
        <v>82</v>
      </c>
      <c r="K1410" t="s">
        <v>1696</v>
      </c>
      <c r="L1410">
        <f>COUNTBLANK(Portfolio43[[#This Row],[ID]:[Product]])</f>
        <v>0</v>
      </c>
    </row>
    <row r="1411" spans="1:12" x14ac:dyDescent="0.3">
      <c r="A1411">
        <v>1410</v>
      </c>
      <c r="B1411" t="s">
        <v>5104</v>
      </c>
      <c r="C1411" t="s">
        <v>5436</v>
      </c>
      <c r="D1411" t="s">
        <v>4493</v>
      </c>
      <c r="E1411" t="s">
        <v>1189</v>
      </c>
      <c r="F1411">
        <v>90</v>
      </c>
      <c r="G1411" t="s">
        <v>5437</v>
      </c>
      <c r="H1411" t="s">
        <v>4791</v>
      </c>
      <c r="I1411" s="10">
        <v>39677</v>
      </c>
      <c r="J1411">
        <v>90</v>
      </c>
      <c r="K1411" t="s">
        <v>1772</v>
      </c>
      <c r="L1411">
        <f>COUNTBLANK(Portfolio43[[#This Row],[ID]:[Product]])</f>
        <v>0</v>
      </c>
    </row>
    <row r="1412" spans="1:12" x14ac:dyDescent="0.3">
      <c r="A1412">
        <v>1411</v>
      </c>
      <c r="B1412" t="s">
        <v>3103</v>
      </c>
      <c r="C1412" t="s">
        <v>3291</v>
      </c>
      <c r="D1412" t="s">
        <v>4493</v>
      </c>
      <c r="E1412" t="s">
        <v>1189</v>
      </c>
      <c r="F1412">
        <v>90</v>
      </c>
      <c r="G1412" t="s">
        <v>5438</v>
      </c>
      <c r="H1412" t="s">
        <v>1623</v>
      </c>
      <c r="I1412" s="10">
        <v>40412</v>
      </c>
      <c r="J1412">
        <v>70</v>
      </c>
      <c r="K1412" t="s">
        <v>1772</v>
      </c>
      <c r="L1412">
        <f>COUNTBLANK(Portfolio43[[#This Row],[ID]:[Product]])</f>
        <v>0</v>
      </c>
    </row>
    <row r="1413" spans="1:12" x14ac:dyDescent="0.3">
      <c r="A1413">
        <v>1412</v>
      </c>
      <c r="B1413" t="s">
        <v>5439</v>
      </c>
      <c r="C1413" t="s">
        <v>3825</v>
      </c>
      <c r="D1413" t="s">
        <v>4493</v>
      </c>
      <c r="E1413" t="s">
        <v>1189</v>
      </c>
      <c r="F1413">
        <v>90</v>
      </c>
      <c r="G1413" t="s">
        <v>5440</v>
      </c>
      <c r="H1413" t="s">
        <v>976</v>
      </c>
      <c r="I1413" s="10">
        <v>39904</v>
      </c>
      <c r="J1413">
        <v>85</v>
      </c>
      <c r="K1413" t="s">
        <v>1007</v>
      </c>
      <c r="L1413">
        <f>COUNTBLANK(Portfolio43[[#This Row],[ID]:[Product]])</f>
        <v>0</v>
      </c>
    </row>
    <row r="1414" spans="1:12" x14ac:dyDescent="0.3">
      <c r="A1414">
        <v>1413</v>
      </c>
      <c r="B1414" t="s">
        <v>5441</v>
      </c>
      <c r="C1414" t="s">
        <v>2296</v>
      </c>
      <c r="D1414" t="s">
        <v>4493</v>
      </c>
      <c r="E1414" t="s">
        <v>1189</v>
      </c>
      <c r="F1414">
        <v>90</v>
      </c>
      <c r="G1414" t="s">
        <v>5442</v>
      </c>
      <c r="H1414" t="s">
        <v>509</v>
      </c>
      <c r="I1414" s="10">
        <v>39826</v>
      </c>
      <c r="J1414">
        <v>52</v>
      </c>
      <c r="K1414" t="s">
        <v>1696</v>
      </c>
      <c r="L1414">
        <f>COUNTBLANK(Portfolio43[[#This Row],[ID]:[Product]])</f>
        <v>0</v>
      </c>
    </row>
    <row r="1415" spans="1:12" x14ac:dyDescent="0.3">
      <c r="A1415">
        <v>1414</v>
      </c>
      <c r="B1415" t="s">
        <v>5293</v>
      </c>
      <c r="C1415" t="s">
        <v>5443</v>
      </c>
      <c r="D1415" t="s">
        <v>4493</v>
      </c>
      <c r="E1415" t="s">
        <v>1189</v>
      </c>
      <c r="F1415">
        <v>30</v>
      </c>
      <c r="G1415" t="s">
        <v>5444</v>
      </c>
      <c r="H1415" t="s">
        <v>485</v>
      </c>
      <c r="I1415" s="10">
        <v>40356</v>
      </c>
      <c r="J1415">
        <v>28</v>
      </c>
      <c r="K1415" t="s">
        <v>1696</v>
      </c>
      <c r="L1415">
        <f>COUNTBLANK(Portfolio43[[#This Row],[ID]:[Product]])</f>
        <v>0</v>
      </c>
    </row>
    <row r="1416" spans="1:12" x14ac:dyDescent="0.3">
      <c r="A1416">
        <v>1415</v>
      </c>
      <c r="B1416" t="s">
        <v>4959</v>
      </c>
      <c r="C1416" t="s">
        <v>5445</v>
      </c>
      <c r="D1416" t="s">
        <v>4493</v>
      </c>
      <c r="E1416" t="s">
        <v>1189</v>
      </c>
      <c r="F1416">
        <v>90</v>
      </c>
      <c r="G1416" t="s">
        <v>5446</v>
      </c>
      <c r="H1416" t="s">
        <v>3434</v>
      </c>
      <c r="I1416" s="10">
        <v>39537</v>
      </c>
      <c r="J1416">
        <v>33</v>
      </c>
      <c r="K1416" t="s">
        <v>1721</v>
      </c>
      <c r="L1416">
        <f>COUNTBLANK(Portfolio43[[#This Row],[ID]:[Product]])</f>
        <v>0</v>
      </c>
    </row>
    <row r="1417" spans="1:12" x14ac:dyDescent="0.3">
      <c r="A1417">
        <v>1416</v>
      </c>
      <c r="B1417" t="s">
        <v>5447</v>
      </c>
      <c r="C1417" t="s">
        <v>5448</v>
      </c>
      <c r="D1417" t="s">
        <v>4493</v>
      </c>
      <c r="E1417" t="s">
        <v>1189</v>
      </c>
      <c r="F1417">
        <v>30</v>
      </c>
      <c r="G1417" t="s">
        <v>5449</v>
      </c>
      <c r="H1417" t="s">
        <v>105</v>
      </c>
      <c r="I1417" s="10">
        <v>40232</v>
      </c>
      <c r="J1417">
        <v>4</v>
      </c>
      <c r="K1417" t="s">
        <v>1721</v>
      </c>
      <c r="L1417">
        <f>COUNTBLANK(Portfolio43[[#This Row],[ID]:[Product]])</f>
        <v>0</v>
      </c>
    </row>
    <row r="1418" spans="1:12" x14ac:dyDescent="0.3">
      <c r="A1418">
        <v>1417</v>
      </c>
      <c r="B1418" t="s">
        <v>5056</v>
      </c>
      <c r="C1418" t="s">
        <v>4337</v>
      </c>
      <c r="D1418" t="s">
        <v>4493</v>
      </c>
      <c r="E1418" t="s">
        <v>1189</v>
      </c>
      <c r="F1418">
        <v>60</v>
      </c>
      <c r="G1418" t="s">
        <v>5450</v>
      </c>
      <c r="H1418" t="s">
        <v>1624</v>
      </c>
      <c r="I1418" s="10">
        <v>40520</v>
      </c>
      <c r="J1418">
        <v>64</v>
      </c>
      <c r="K1418" t="s">
        <v>1696</v>
      </c>
      <c r="L1418">
        <f>COUNTBLANK(Portfolio43[[#This Row],[ID]:[Product]])</f>
        <v>0</v>
      </c>
    </row>
    <row r="1419" spans="1:12" x14ac:dyDescent="0.3">
      <c r="A1419">
        <v>1418</v>
      </c>
      <c r="B1419" t="s">
        <v>5451</v>
      </c>
      <c r="C1419" t="s">
        <v>1844</v>
      </c>
      <c r="D1419" t="s">
        <v>4493</v>
      </c>
      <c r="E1419" t="s">
        <v>1189</v>
      </c>
      <c r="F1419">
        <v>30</v>
      </c>
      <c r="G1419" t="s">
        <v>5452</v>
      </c>
      <c r="H1419" t="s">
        <v>1182</v>
      </c>
      <c r="I1419" s="10">
        <v>39559</v>
      </c>
      <c r="J1419">
        <v>76</v>
      </c>
      <c r="K1419" t="s">
        <v>1677</v>
      </c>
      <c r="L1419">
        <f>COUNTBLANK(Portfolio43[[#This Row],[ID]:[Product]])</f>
        <v>0</v>
      </c>
    </row>
    <row r="1420" spans="1:12" x14ac:dyDescent="0.3">
      <c r="A1420">
        <v>1419</v>
      </c>
      <c r="B1420" t="s">
        <v>5356</v>
      </c>
      <c r="C1420" t="s">
        <v>5001</v>
      </c>
      <c r="D1420" t="s">
        <v>4493</v>
      </c>
      <c r="E1420" t="s">
        <v>1189</v>
      </c>
      <c r="F1420">
        <v>30</v>
      </c>
      <c r="G1420" t="s">
        <v>5453</v>
      </c>
      <c r="H1420" t="s">
        <v>3329</v>
      </c>
      <c r="I1420" s="10">
        <v>39707</v>
      </c>
      <c r="J1420">
        <v>6</v>
      </c>
      <c r="K1420" t="s">
        <v>1696</v>
      </c>
      <c r="L1420">
        <f>COUNTBLANK(Portfolio43[[#This Row],[ID]:[Product]])</f>
        <v>0</v>
      </c>
    </row>
    <row r="1421" spans="1:12" x14ac:dyDescent="0.3">
      <c r="A1421">
        <v>1420</v>
      </c>
      <c r="B1421" t="s">
        <v>4966</v>
      </c>
      <c r="C1421" t="s">
        <v>5454</v>
      </c>
      <c r="D1421" t="s">
        <v>4493</v>
      </c>
      <c r="E1421" t="s">
        <v>1189</v>
      </c>
      <c r="F1421">
        <v>60</v>
      </c>
      <c r="G1421" t="s">
        <v>5455</v>
      </c>
      <c r="H1421" t="s">
        <v>1067</v>
      </c>
      <c r="I1421" s="10">
        <v>40201</v>
      </c>
      <c r="J1421">
        <v>4</v>
      </c>
      <c r="K1421" t="s">
        <v>1696</v>
      </c>
      <c r="L1421">
        <f>COUNTBLANK(Portfolio43[[#This Row],[ID]:[Product]])</f>
        <v>0</v>
      </c>
    </row>
    <row r="1422" spans="1:12" x14ac:dyDescent="0.3">
      <c r="A1422">
        <v>1421</v>
      </c>
      <c r="B1422" t="s">
        <v>5456</v>
      </c>
      <c r="C1422" t="s">
        <v>5457</v>
      </c>
      <c r="D1422" t="s">
        <v>4493</v>
      </c>
      <c r="E1422" t="s">
        <v>1189</v>
      </c>
      <c r="F1422">
        <v>30</v>
      </c>
      <c r="G1422" t="s">
        <v>5458</v>
      </c>
      <c r="H1422" t="s">
        <v>22</v>
      </c>
      <c r="I1422" s="10">
        <v>39901</v>
      </c>
      <c r="J1422">
        <v>7</v>
      </c>
      <c r="K1422" t="s">
        <v>1677</v>
      </c>
      <c r="L1422">
        <f>COUNTBLANK(Portfolio43[[#This Row],[ID]:[Product]])</f>
        <v>0</v>
      </c>
    </row>
    <row r="1423" spans="1:12" x14ac:dyDescent="0.3">
      <c r="A1423">
        <v>1422</v>
      </c>
      <c r="B1423" t="s">
        <v>5459</v>
      </c>
      <c r="C1423" t="s">
        <v>5460</v>
      </c>
      <c r="D1423" t="s">
        <v>4493</v>
      </c>
      <c r="E1423" t="s">
        <v>1189</v>
      </c>
      <c r="F1423">
        <v>60</v>
      </c>
      <c r="G1423" t="s">
        <v>5461</v>
      </c>
      <c r="H1423" t="s">
        <v>547</v>
      </c>
      <c r="I1423" s="10">
        <v>39472</v>
      </c>
      <c r="J1423">
        <v>88</v>
      </c>
      <c r="K1423" t="s">
        <v>1707</v>
      </c>
      <c r="L1423">
        <f>COUNTBLANK(Portfolio43[[#This Row],[ID]:[Product]])</f>
        <v>0</v>
      </c>
    </row>
    <row r="1424" spans="1:12" x14ac:dyDescent="0.3">
      <c r="A1424">
        <v>1423</v>
      </c>
      <c r="B1424" t="s">
        <v>5462</v>
      </c>
      <c r="C1424" t="s">
        <v>4172</v>
      </c>
      <c r="D1424" t="s">
        <v>4493</v>
      </c>
      <c r="E1424" t="s">
        <v>1189</v>
      </c>
      <c r="F1424">
        <v>60</v>
      </c>
      <c r="G1424" t="s">
        <v>5463</v>
      </c>
      <c r="H1424" t="s">
        <v>380</v>
      </c>
      <c r="I1424" s="10">
        <v>40235</v>
      </c>
      <c r="J1424">
        <v>25</v>
      </c>
      <c r="K1424" t="s">
        <v>1696</v>
      </c>
      <c r="L1424">
        <f>COUNTBLANK(Portfolio43[[#This Row],[ID]:[Product]])</f>
        <v>0</v>
      </c>
    </row>
    <row r="1425" spans="1:12" x14ac:dyDescent="0.3">
      <c r="A1425">
        <v>1424</v>
      </c>
      <c r="B1425" t="s">
        <v>1815</v>
      </c>
      <c r="C1425" t="s">
        <v>2105</v>
      </c>
      <c r="D1425" t="s">
        <v>4493</v>
      </c>
      <c r="E1425" t="s">
        <v>1189</v>
      </c>
      <c r="F1425">
        <v>30</v>
      </c>
      <c r="G1425" t="s">
        <v>5464</v>
      </c>
      <c r="H1425" t="s">
        <v>4069</v>
      </c>
      <c r="I1425" s="10">
        <v>40463</v>
      </c>
      <c r="J1425">
        <v>55</v>
      </c>
      <c r="K1425" t="s">
        <v>1721</v>
      </c>
      <c r="L1425">
        <f>COUNTBLANK(Portfolio43[[#This Row],[ID]:[Product]])</f>
        <v>0</v>
      </c>
    </row>
    <row r="1426" spans="1:12" x14ac:dyDescent="0.3">
      <c r="A1426">
        <v>1425</v>
      </c>
      <c r="B1426" t="s">
        <v>4930</v>
      </c>
      <c r="C1426" t="s">
        <v>4480</v>
      </c>
      <c r="D1426" t="s">
        <v>4493</v>
      </c>
      <c r="E1426" t="s">
        <v>1189</v>
      </c>
      <c r="F1426">
        <v>90</v>
      </c>
      <c r="G1426" t="s">
        <v>5465</v>
      </c>
      <c r="H1426" t="s">
        <v>220</v>
      </c>
      <c r="I1426" s="10">
        <v>40064</v>
      </c>
      <c r="J1426">
        <v>54</v>
      </c>
      <c r="K1426" t="s">
        <v>1007</v>
      </c>
      <c r="L1426">
        <f>COUNTBLANK(Portfolio43[[#This Row],[ID]:[Product]])</f>
        <v>0</v>
      </c>
    </row>
    <row r="1427" spans="1:12" x14ac:dyDescent="0.3">
      <c r="A1427">
        <v>1426</v>
      </c>
      <c r="B1427" t="s">
        <v>3606</v>
      </c>
      <c r="C1427" t="s">
        <v>5466</v>
      </c>
      <c r="D1427" t="s">
        <v>4493</v>
      </c>
      <c r="E1427" t="s">
        <v>1189</v>
      </c>
      <c r="F1427">
        <v>30</v>
      </c>
      <c r="G1427" t="s">
        <v>5467</v>
      </c>
      <c r="H1427" t="s">
        <v>669</v>
      </c>
      <c r="I1427" s="10">
        <v>39626</v>
      </c>
      <c r="J1427">
        <v>43</v>
      </c>
      <c r="K1427" t="s">
        <v>1707</v>
      </c>
      <c r="L1427">
        <f>COUNTBLANK(Portfolio43[[#This Row],[ID]:[Product]])</f>
        <v>0</v>
      </c>
    </row>
    <row r="1428" spans="1:12" x14ac:dyDescent="0.3">
      <c r="A1428">
        <v>1427</v>
      </c>
      <c r="B1428" t="s">
        <v>5468</v>
      </c>
      <c r="C1428" t="s">
        <v>3731</v>
      </c>
      <c r="D1428" t="s">
        <v>4601</v>
      </c>
      <c r="E1428" t="s">
        <v>1189</v>
      </c>
      <c r="F1428">
        <v>60</v>
      </c>
      <c r="G1428" t="s">
        <v>5469</v>
      </c>
      <c r="H1428" t="s">
        <v>208</v>
      </c>
      <c r="I1428" s="10">
        <v>39834</v>
      </c>
      <c r="J1428">
        <v>93</v>
      </c>
      <c r="K1428" t="s">
        <v>1692</v>
      </c>
      <c r="L1428">
        <f>COUNTBLANK(Portfolio43[[#This Row],[ID]:[Product]])</f>
        <v>0</v>
      </c>
    </row>
    <row r="1429" spans="1:12" x14ac:dyDescent="0.3">
      <c r="A1429">
        <v>1428</v>
      </c>
      <c r="B1429" t="s">
        <v>5470</v>
      </c>
      <c r="C1429" t="s">
        <v>4720</v>
      </c>
      <c r="D1429" t="s">
        <v>4493</v>
      </c>
      <c r="E1429" t="s">
        <v>1189</v>
      </c>
      <c r="F1429">
        <v>60</v>
      </c>
      <c r="G1429" t="s">
        <v>5471</v>
      </c>
      <c r="H1429" t="s">
        <v>131</v>
      </c>
      <c r="I1429" s="10">
        <v>39839</v>
      </c>
      <c r="J1429">
        <v>32</v>
      </c>
      <c r="K1429" t="s">
        <v>1721</v>
      </c>
      <c r="L1429">
        <f>COUNTBLANK(Portfolio43[[#This Row],[ID]:[Product]])</f>
        <v>0</v>
      </c>
    </row>
    <row r="1430" spans="1:12" x14ac:dyDescent="0.3">
      <c r="A1430">
        <v>1429</v>
      </c>
      <c r="B1430" t="s">
        <v>4930</v>
      </c>
      <c r="C1430" t="s">
        <v>5472</v>
      </c>
      <c r="D1430" t="s">
        <v>4493</v>
      </c>
      <c r="E1430" t="s">
        <v>1189</v>
      </c>
      <c r="F1430">
        <v>30</v>
      </c>
      <c r="G1430" t="s">
        <v>5473</v>
      </c>
      <c r="H1430" t="s">
        <v>765</v>
      </c>
      <c r="I1430" s="10">
        <v>40039</v>
      </c>
      <c r="J1430">
        <v>25</v>
      </c>
      <c r="K1430" t="s">
        <v>1700</v>
      </c>
      <c r="L1430">
        <f>COUNTBLANK(Portfolio43[[#This Row],[ID]:[Product]])</f>
        <v>0</v>
      </c>
    </row>
    <row r="1431" spans="1:12" x14ac:dyDescent="0.3">
      <c r="A1431">
        <v>1430</v>
      </c>
      <c r="B1431" t="s">
        <v>4827</v>
      </c>
      <c r="C1431" t="s">
        <v>5474</v>
      </c>
      <c r="D1431" t="s">
        <v>4493</v>
      </c>
      <c r="E1431" t="s">
        <v>1189</v>
      </c>
      <c r="F1431">
        <v>30</v>
      </c>
      <c r="G1431" t="s">
        <v>5475</v>
      </c>
      <c r="H1431" t="s">
        <v>1611</v>
      </c>
      <c r="I1431" s="10">
        <v>39637</v>
      </c>
      <c r="J1431">
        <v>93</v>
      </c>
      <c r="K1431" t="s">
        <v>1700</v>
      </c>
      <c r="L1431">
        <f>COUNTBLANK(Portfolio43[[#This Row],[ID]:[Product]])</f>
        <v>0</v>
      </c>
    </row>
    <row r="1432" spans="1:12" x14ac:dyDescent="0.3">
      <c r="A1432">
        <v>1431</v>
      </c>
      <c r="B1432" t="s">
        <v>5291</v>
      </c>
      <c r="C1432" t="s">
        <v>5395</v>
      </c>
      <c r="D1432" t="s">
        <v>4493</v>
      </c>
      <c r="E1432" t="s">
        <v>1189</v>
      </c>
      <c r="F1432">
        <v>30</v>
      </c>
      <c r="G1432" t="s">
        <v>5476</v>
      </c>
      <c r="H1432" t="s">
        <v>476</v>
      </c>
      <c r="I1432" s="10">
        <v>40453</v>
      </c>
      <c r="J1432">
        <v>29</v>
      </c>
      <c r="K1432" t="s">
        <v>1696</v>
      </c>
      <c r="L1432">
        <f>COUNTBLANK(Portfolio43[[#This Row],[ID]:[Product]])</f>
        <v>0</v>
      </c>
    </row>
    <row r="1433" spans="1:12" x14ac:dyDescent="0.3">
      <c r="A1433">
        <v>1432</v>
      </c>
      <c r="B1433" t="s">
        <v>3037</v>
      </c>
      <c r="C1433" t="s">
        <v>5477</v>
      </c>
      <c r="D1433" t="s">
        <v>4493</v>
      </c>
      <c r="E1433" t="s">
        <v>1189</v>
      </c>
      <c r="F1433">
        <v>90</v>
      </c>
      <c r="G1433" t="s">
        <v>5478</v>
      </c>
      <c r="H1433" t="s">
        <v>1608</v>
      </c>
      <c r="I1433" s="10">
        <v>40248</v>
      </c>
      <c r="J1433">
        <v>59</v>
      </c>
      <c r="K1433" t="s">
        <v>1692</v>
      </c>
      <c r="L1433">
        <f>COUNTBLANK(Portfolio43[[#This Row],[ID]:[Product]])</f>
        <v>0</v>
      </c>
    </row>
    <row r="1434" spans="1:12" x14ac:dyDescent="0.3">
      <c r="A1434">
        <v>1433</v>
      </c>
      <c r="B1434" t="s">
        <v>5019</v>
      </c>
      <c r="C1434" t="s">
        <v>3808</v>
      </c>
      <c r="D1434" t="s">
        <v>4493</v>
      </c>
      <c r="E1434" t="s">
        <v>1189</v>
      </c>
      <c r="F1434">
        <v>30</v>
      </c>
      <c r="G1434" t="s">
        <v>5479</v>
      </c>
      <c r="H1434" t="s">
        <v>501</v>
      </c>
      <c r="I1434" s="10">
        <v>39627</v>
      </c>
      <c r="J1434">
        <v>21</v>
      </c>
      <c r="K1434" t="s">
        <v>1696</v>
      </c>
      <c r="L1434">
        <f>COUNTBLANK(Portfolio43[[#This Row],[ID]:[Product]])</f>
        <v>0</v>
      </c>
    </row>
    <row r="1435" spans="1:12" x14ac:dyDescent="0.3">
      <c r="A1435">
        <v>1434</v>
      </c>
      <c r="B1435" t="s">
        <v>5480</v>
      </c>
      <c r="C1435" t="s">
        <v>5481</v>
      </c>
      <c r="D1435" t="s">
        <v>4493</v>
      </c>
      <c r="E1435" t="s">
        <v>1189</v>
      </c>
      <c r="F1435">
        <v>30</v>
      </c>
      <c r="G1435" t="s">
        <v>5482</v>
      </c>
      <c r="H1435" t="s">
        <v>5483</v>
      </c>
      <c r="I1435" s="10">
        <v>39754</v>
      </c>
      <c r="J1435">
        <v>24</v>
      </c>
      <c r="K1435" t="s">
        <v>1692</v>
      </c>
      <c r="L1435">
        <f>COUNTBLANK(Portfolio43[[#This Row],[ID]:[Product]])</f>
        <v>0</v>
      </c>
    </row>
    <row r="1436" spans="1:12" x14ac:dyDescent="0.3">
      <c r="A1436">
        <v>1435</v>
      </c>
      <c r="B1436" t="s">
        <v>5484</v>
      </c>
      <c r="C1436" t="s">
        <v>4679</v>
      </c>
      <c r="D1436" t="s">
        <v>4493</v>
      </c>
      <c r="E1436" t="s">
        <v>1189</v>
      </c>
      <c r="F1436">
        <v>60</v>
      </c>
      <c r="G1436" t="s">
        <v>5485</v>
      </c>
      <c r="H1436" t="s">
        <v>204</v>
      </c>
      <c r="I1436" s="10">
        <v>40154</v>
      </c>
      <c r="J1436">
        <v>10</v>
      </c>
      <c r="K1436" t="s">
        <v>1677</v>
      </c>
      <c r="L1436">
        <f>COUNTBLANK(Portfolio43[[#This Row],[ID]:[Product]])</f>
        <v>0</v>
      </c>
    </row>
    <row r="1437" spans="1:12" x14ac:dyDescent="0.3">
      <c r="A1437">
        <v>1436</v>
      </c>
      <c r="B1437" t="s">
        <v>5486</v>
      </c>
      <c r="C1437" t="s">
        <v>5487</v>
      </c>
      <c r="D1437" t="s">
        <v>4493</v>
      </c>
      <c r="E1437" t="s">
        <v>1189</v>
      </c>
      <c r="F1437">
        <v>90</v>
      </c>
      <c r="G1437" t="s">
        <v>5488</v>
      </c>
      <c r="H1437" t="s">
        <v>972</v>
      </c>
      <c r="I1437" s="10">
        <v>39584</v>
      </c>
      <c r="J1437">
        <v>63</v>
      </c>
      <c r="K1437" t="s">
        <v>1007</v>
      </c>
      <c r="L1437">
        <f>COUNTBLANK(Portfolio43[[#This Row],[ID]:[Product]])</f>
        <v>0</v>
      </c>
    </row>
    <row r="1438" spans="1:12" x14ac:dyDescent="0.3">
      <c r="A1438">
        <v>1437</v>
      </c>
      <c r="B1438" t="s">
        <v>4736</v>
      </c>
      <c r="C1438" t="s">
        <v>5489</v>
      </c>
      <c r="D1438" t="s">
        <v>4493</v>
      </c>
      <c r="E1438" t="s">
        <v>1189</v>
      </c>
      <c r="F1438">
        <v>30</v>
      </c>
      <c r="G1438" t="s">
        <v>5490</v>
      </c>
      <c r="H1438" t="s">
        <v>87</v>
      </c>
      <c r="I1438" s="10">
        <v>39946</v>
      </c>
      <c r="J1438">
        <v>86</v>
      </c>
      <c r="K1438" t="s">
        <v>1700</v>
      </c>
      <c r="L1438">
        <f>COUNTBLANK(Portfolio43[[#This Row],[ID]:[Product]])</f>
        <v>0</v>
      </c>
    </row>
    <row r="1439" spans="1:12" x14ac:dyDescent="0.3">
      <c r="A1439">
        <v>1438</v>
      </c>
      <c r="B1439" t="s">
        <v>5491</v>
      </c>
      <c r="C1439" t="s">
        <v>5492</v>
      </c>
      <c r="D1439" t="s">
        <v>4493</v>
      </c>
      <c r="E1439" t="s">
        <v>1189</v>
      </c>
      <c r="F1439">
        <v>60</v>
      </c>
      <c r="G1439" t="s">
        <v>5493</v>
      </c>
      <c r="H1439" t="s">
        <v>5494</v>
      </c>
      <c r="I1439" s="10">
        <v>40314</v>
      </c>
      <c r="J1439">
        <v>89</v>
      </c>
      <c r="K1439" t="s">
        <v>1707</v>
      </c>
      <c r="L1439">
        <f>COUNTBLANK(Portfolio43[[#This Row],[ID]:[Product]])</f>
        <v>0</v>
      </c>
    </row>
    <row r="1440" spans="1:12" x14ac:dyDescent="0.3">
      <c r="A1440">
        <v>1439</v>
      </c>
      <c r="B1440" t="s">
        <v>5495</v>
      </c>
      <c r="C1440" t="s">
        <v>2450</v>
      </c>
      <c r="D1440" t="s">
        <v>4493</v>
      </c>
      <c r="E1440" t="s">
        <v>1189</v>
      </c>
      <c r="F1440">
        <v>60</v>
      </c>
      <c r="G1440" t="s">
        <v>5496</v>
      </c>
      <c r="H1440" t="s">
        <v>2733</v>
      </c>
      <c r="I1440" s="10">
        <v>40237</v>
      </c>
      <c r="J1440">
        <v>33</v>
      </c>
      <c r="K1440" t="s">
        <v>1673</v>
      </c>
      <c r="L1440">
        <f>COUNTBLANK(Portfolio43[[#This Row],[ID]:[Product]])</f>
        <v>0</v>
      </c>
    </row>
    <row r="1441" spans="1:12" x14ac:dyDescent="0.3">
      <c r="A1441">
        <v>1440</v>
      </c>
      <c r="B1441" t="s">
        <v>5497</v>
      </c>
      <c r="C1441" t="s">
        <v>1793</v>
      </c>
      <c r="D1441" t="s">
        <v>4493</v>
      </c>
      <c r="E1441" t="s">
        <v>1189</v>
      </c>
      <c r="F1441">
        <v>30</v>
      </c>
      <c r="G1441" t="s">
        <v>5498</v>
      </c>
      <c r="H1441" t="s">
        <v>257</v>
      </c>
      <c r="I1441" s="10">
        <v>39940</v>
      </c>
      <c r="J1441">
        <v>21</v>
      </c>
      <c r="K1441" t="s">
        <v>1707</v>
      </c>
      <c r="L1441">
        <f>COUNTBLANK(Portfolio43[[#This Row],[ID]:[Product]])</f>
        <v>0</v>
      </c>
    </row>
    <row r="1442" spans="1:12" x14ac:dyDescent="0.3">
      <c r="A1442">
        <v>1441</v>
      </c>
      <c r="B1442" t="s">
        <v>5499</v>
      </c>
      <c r="C1442" t="s">
        <v>5500</v>
      </c>
      <c r="D1442" t="s">
        <v>4493</v>
      </c>
      <c r="E1442" t="s">
        <v>1189</v>
      </c>
      <c r="F1442">
        <v>60</v>
      </c>
      <c r="G1442" t="s">
        <v>5385</v>
      </c>
      <c r="H1442" t="s">
        <v>198</v>
      </c>
      <c r="I1442" s="10">
        <v>39599</v>
      </c>
      <c r="J1442">
        <v>56</v>
      </c>
      <c r="K1442" t="s">
        <v>1677</v>
      </c>
      <c r="L1442">
        <f>COUNTBLANK(Portfolio43[[#This Row],[ID]:[Product]])</f>
        <v>0</v>
      </c>
    </row>
    <row r="1443" spans="1:12" x14ac:dyDescent="0.3">
      <c r="A1443">
        <v>1442</v>
      </c>
      <c r="B1443" t="s">
        <v>4833</v>
      </c>
      <c r="C1443" t="s">
        <v>5501</v>
      </c>
      <c r="D1443" t="s">
        <v>4493</v>
      </c>
      <c r="E1443" t="s">
        <v>1189</v>
      </c>
      <c r="F1443">
        <v>60</v>
      </c>
      <c r="G1443" t="s">
        <v>5502</v>
      </c>
      <c r="H1443" t="s">
        <v>219</v>
      </c>
      <c r="I1443" s="10">
        <v>40094</v>
      </c>
      <c r="J1443">
        <v>77</v>
      </c>
      <c r="K1443" t="s">
        <v>1707</v>
      </c>
      <c r="L1443">
        <f>COUNTBLANK(Portfolio43[[#This Row],[ID]:[Product]])</f>
        <v>0</v>
      </c>
    </row>
    <row r="1444" spans="1:12" x14ac:dyDescent="0.3">
      <c r="A1444">
        <v>1443</v>
      </c>
      <c r="B1444" t="s">
        <v>5470</v>
      </c>
      <c r="C1444" t="s">
        <v>5503</v>
      </c>
      <c r="D1444" t="s">
        <v>4493</v>
      </c>
      <c r="E1444" t="s">
        <v>1189</v>
      </c>
      <c r="F1444">
        <v>90</v>
      </c>
      <c r="G1444" t="s">
        <v>5504</v>
      </c>
      <c r="H1444" t="s">
        <v>531</v>
      </c>
      <c r="I1444" s="10">
        <v>40304</v>
      </c>
      <c r="J1444">
        <v>54</v>
      </c>
      <c r="K1444" t="s">
        <v>1721</v>
      </c>
      <c r="L1444">
        <f>COUNTBLANK(Portfolio43[[#This Row],[ID]:[Product]])</f>
        <v>0</v>
      </c>
    </row>
    <row r="1445" spans="1:12" x14ac:dyDescent="0.3">
      <c r="A1445">
        <v>1444</v>
      </c>
      <c r="B1445" t="s">
        <v>5505</v>
      </c>
      <c r="C1445" t="s">
        <v>4129</v>
      </c>
      <c r="D1445" t="s">
        <v>4493</v>
      </c>
      <c r="E1445" t="s">
        <v>1189</v>
      </c>
      <c r="F1445">
        <v>30</v>
      </c>
      <c r="G1445" t="s">
        <v>5506</v>
      </c>
      <c r="H1445" t="s">
        <v>52</v>
      </c>
      <c r="I1445" s="10">
        <v>40478</v>
      </c>
      <c r="J1445">
        <v>11</v>
      </c>
      <c r="K1445" t="s">
        <v>1721</v>
      </c>
      <c r="L1445">
        <f>COUNTBLANK(Portfolio43[[#This Row],[ID]:[Product]])</f>
        <v>0</v>
      </c>
    </row>
    <row r="1446" spans="1:12" x14ac:dyDescent="0.3">
      <c r="A1446">
        <v>1445</v>
      </c>
      <c r="B1446" t="s">
        <v>5507</v>
      </c>
      <c r="C1446" t="s">
        <v>5508</v>
      </c>
      <c r="D1446" t="s">
        <v>4493</v>
      </c>
      <c r="E1446" t="s">
        <v>1189</v>
      </c>
      <c r="F1446">
        <v>30</v>
      </c>
      <c r="G1446" t="s">
        <v>5509</v>
      </c>
      <c r="H1446" t="s">
        <v>1232</v>
      </c>
      <c r="I1446" s="10">
        <v>39601</v>
      </c>
      <c r="J1446">
        <v>99</v>
      </c>
      <c r="K1446" t="s">
        <v>1696</v>
      </c>
      <c r="L1446">
        <f>COUNTBLANK(Portfolio43[[#This Row],[ID]:[Product]])</f>
        <v>0</v>
      </c>
    </row>
    <row r="1447" spans="1:12" x14ac:dyDescent="0.3">
      <c r="A1447">
        <v>1446</v>
      </c>
      <c r="B1447" t="s">
        <v>3776</v>
      </c>
      <c r="C1447" t="s">
        <v>2334</v>
      </c>
      <c r="D1447" t="s">
        <v>4493</v>
      </c>
      <c r="E1447" t="s">
        <v>1189</v>
      </c>
      <c r="F1447">
        <v>90</v>
      </c>
      <c r="G1447" t="s">
        <v>5510</v>
      </c>
      <c r="H1447" t="s">
        <v>194</v>
      </c>
      <c r="I1447" s="10">
        <v>40148</v>
      </c>
      <c r="J1447">
        <v>48</v>
      </c>
      <c r="K1447" t="s">
        <v>1007</v>
      </c>
      <c r="L1447">
        <f>COUNTBLANK(Portfolio43[[#This Row],[ID]:[Product]])</f>
        <v>0</v>
      </c>
    </row>
    <row r="1448" spans="1:12" x14ac:dyDescent="0.3">
      <c r="A1448">
        <v>1447</v>
      </c>
      <c r="B1448" t="s">
        <v>4146</v>
      </c>
      <c r="C1448" t="s">
        <v>2596</v>
      </c>
      <c r="D1448" t="s">
        <v>4493</v>
      </c>
      <c r="E1448" t="s">
        <v>4614</v>
      </c>
      <c r="F1448">
        <v>30</v>
      </c>
      <c r="G1448" t="s">
        <v>5511</v>
      </c>
      <c r="H1448" t="s">
        <v>5512</v>
      </c>
      <c r="I1448" s="10">
        <v>39908</v>
      </c>
      <c r="J1448">
        <v>48</v>
      </c>
      <c r="K1448" t="s">
        <v>1772</v>
      </c>
      <c r="L1448">
        <f>COUNTBLANK(Portfolio43[[#This Row],[ID]:[Product]])</f>
        <v>0</v>
      </c>
    </row>
    <row r="1449" spans="1:12" x14ac:dyDescent="0.3">
      <c r="A1449">
        <v>1448</v>
      </c>
      <c r="B1449" t="s">
        <v>5513</v>
      </c>
      <c r="C1449" t="s">
        <v>3791</v>
      </c>
      <c r="D1449" t="s">
        <v>4493</v>
      </c>
      <c r="E1449" t="s">
        <v>1189</v>
      </c>
      <c r="F1449">
        <v>60</v>
      </c>
      <c r="G1449" t="s">
        <v>5514</v>
      </c>
      <c r="H1449" t="s">
        <v>1405</v>
      </c>
      <c r="I1449" s="10">
        <v>40170</v>
      </c>
      <c r="J1449">
        <v>65</v>
      </c>
      <c r="K1449" t="s">
        <v>1696</v>
      </c>
      <c r="L1449">
        <f>COUNTBLANK(Portfolio43[[#This Row],[ID]:[Product]])</f>
        <v>0</v>
      </c>
    </row>
    <row r="1450" spans="1:12" x14ac:dyDescent="0.3">
      <c r="A1450">
        <v>1449</v>
      </c>
      <c r="B1450" t="s">
        <v>5515</v>
      </c>
      <c r="C1450" t="s">
        <v>5516</v>
      </c>
      <c r="D1450" t="s">
        <v>4493</v>
      </c>
      <c r="E1450" t="s">
        <v>1189</v>
      </c>
      <c r="F1450">
        <v>30</v>
      </c>
      <c r="G1450" t="s">
        <v>5517</v>
      </c>
      <c r="H1450" t="s">
        <v>73</v>
      </c>
      <c r="I1450" s="10">
        <v>39547</v>
      </c>
      <c r="J1450">
        <v>79</v>
      </c>
      <c r="K1450" t="s">
        <v>1721</v>
      </c>
      <c r="L1450">
        <f>COUNTBLANK(Portfolio43[[#This Row],[ID]:[Product]])</f>
        <v>0</v>
      </c>
    </row>
    <row r="1451" spans="1:12" x14ac:dyDescent="0.3">
      <c r="A1451">
        <v>1450</v>
      </c>
      <c r="B1451" t="s">
        <v>4757</v>
      </c>
      <c r="C1451" t="s">
        <v>5518</v>
      </c>
      <c r="D1451" t="s">
        <v>4493</v>
      </c>
      <c r="E1451" t="s">
        <v>1189</v>
      </c>
      <c r="F1451">
        <v>30</v>
      </c>
      <c r="G1451" t="s">
        <v>5519</v>
      </c>
      <c r="H1451" t="s">
        <v>2733</v>
      </c>
      <c r="I1451" s="10">
        <v>39972</v>
      </c>
      <c r="J1451">
        <v>89</v>
      </c>
      <c r="K1451" t="s">
        <v>1700</v>
      </c>
      <c r="L1451">
        <f>COUNTBLANK(Portfolio43[[#This Row],[ID]:[Product]])</f>
        <v>0</v>
      </c>
    </row>
    <row r="1452" spans="1:12" x14ac:dyDescent="0.3">
      <c r="A1452">
        <v>1451</v>
      </c>
      <c r="B1452" t="s">
        <v>5520</v>
      </c>
      <c r="C1452" t="s">
        <v>4245</v>
      </c>
      <c r="D1452" t="s">
        <v>4493</v>
      </c>
      <c r="E1452" t="s">
        <v>1189</v>
      </c>
      <c r="F1452">
        <v>30</v>
      </c>
      <c r="G1452" t="s">
        <v>3956</v>
      </c>
      <c r="H1452" t="s">
        <v>1198</v>
      </c>
      <c r="I1452" s="10">
        <v>40193</v>
      </c>
      <c r="J1452">
        <v>51</v>
      </c>
      <c r="K1452" t="s">
        <v>1772</v>
      </c>
      <c r="L1452">
        <f>COUNTBLANK(Portfolio43[[#This Row],[ID]:[Product]])</f>
        <v>0</v>
      </c>
    </row>
    <row r="1453" spans="1:12" x14ac:dyDescent="0.3">
      <c r="A1453">
        <v>1452</v>
      </c>
      <c r="B1453" t="s">
        <v>5443</v>
      </c>
      <c r="C1453" t="s">
        <v>5521</v>
      </c>
      <c r="D1453" t="s">
        <v>4493</v>
      </c>
      <c r="E1453" t="s">
        <v>1189</v>
      </c>
      <c r="F1453">
        <v>90</v>
      </c>
      <c r="G1453" t="s">
        <v>5522</v>
      </c>
      <c r="H1453" t="s">
        <v>4128</v>
      </c>
      <c r="I1453" s="10">
        <v>39449</v>
      </c>
      <c r="J1453">
        <v>17</v>
      </c>
      <c r="K1453" t="s">
        <v>1772</v>
      </c>
      <c r="L1453">
        <f>COUNTBLANK(Portfolio43[[#This Row],[ID]:[Product]])</f>
        <v>0</v>
      </c>
    </row>
    <row r="1454" spans="1:12" x14ac:dyDescent="0.3">
      <c r="A1454">
        <v>1453</v>
      </c>
      <c r="B1454" t="s">
        <v>1705</v>
      </c>
      <c r="C1454" t="s">
        <v>5523</v>
      </c>
      <c r="D1454" t="s">
        <v>4493</v>
      </c>
      <c r="E1454" t="s">
        <v>1189</v>
      </c>
      <c r="F1454">
        <v>90</v>
      </c>
      <c r="G1454" t="s">
        <v>3673</v>
      </c>
      <c r="H1454" t="s">
        <v>484</v>
      </c>
      <c r="I1454" s="10">
        <v>40351</v>
      </c>
      <c r="J1454">
        <v>93</v>
      </c>
      <c r="K1454" t="s">
        <v>1721</v>
      </c>
      <c r="L1454">
        <f>COUNTBLANK(Portfolio43[[#This Row],[ID]:[Product]])</f>
        <v>0</v>
      </c>
    </row>
    <row r="1455" spans="1:12" x14ac:dyDescent="0.3">
      <c r="A1455">
        <v>1454</v>
      </c>
      <c r="B1455" t="s">
        <v>5524</v>
      </c>
      <c r="C1455" t="s">
        <v>5525</v>
      </c>
      <c r="D1455" t="s">
        <v>4601</v>
      </c>
      <c r="E1455" t="s">
        <v>1189</v>
      </c>
      <c r="F1455">
        <v>30</v>
      </c>
      <c r="G1455" t="s">
        <v>5526</v>
      </c>
      <c r="H1455" t="s">
        <v>9</v>
      </c>
      <c r="I1455" s="10">
        <v>40246</v>
      </c>
      <c r="J1455">
        <v>65</v>
      </c>
      <c r="K1455" t="s">
        <v>1707</v>
      </c>
      <c r="L1455">
        <f>COUNTBLANK(Portfolio43[[#This Row],[ID]:[Product]])</f>
        <v>0</v>
      </c>
    </row>
    <row r="1456" spans="1:12" x14ac:dyDescent="0.3">
      <c r="A1456">
        <v>1455</v>
      </c>
      <c r="B1456" t="s">
        <v>5527</v>
      </c>
      <c r="C1456" t="s">
        <v>2805</v>
      </c>
      <c r="D1456" t="s">
        <v>4493</v>
      </c>
      <c r="E1456" t="s">
        <v>4651</v>
      </c>
      <c r="F1456">
        <v>60</v>
      </c>
      <c r="G1456" t="s">
        <v>5528</v>
      </c>
      <c r="H1456" t="s">
        <v>5529</v>
      </c>
      <c r="I1456" s="10">
        <v>40062</v>
      </c>
      <c r="J1456">
        <v>14</v>
      </c>
      <c r="K1456" t="s">
        <v>1677</v>
      </c>
      <c r="L1456">
        <f>COUNTBLANK(Portfolio43[[#This Row],[ID]:[Product]])</f>
        <v>0</v>
      </c>
    </row>
    <row r="1457" spans="1:12" x14ac:dyDescent="0.3">
      <c r="A1457">
        <v>1456</v>
      </c>
      <c r="B1457" t="s">
        <v>4345</v>
      </c>
      <c r="C1457" t="s">
        <v>5530</v>
      </c>
      <c r="D1457" t="s">
        <v>4493</v>
      </c>
      <c r="E1457" t="s">
        <v>1189</v>
      </c>
      <c r="F1457">
        <v>60</v>
      </c>
      <c r="G1457" t="s">
        <v>5531</v>
      </c>
      <c r="H1457" t="s">
        <v>673</v>
      </c>
      <c r="I1457" s="10">
        <v>39650</v>
      </c>
      <c r="J1457">
        <v>48</v>
      </c>
      <c r="K1457" t="s">
        <v>1772</v>
      </c>
      <c r="L1457">
        <f>COUNTBLANK(Portfolio43[[#This Row],[ID]:[Product]])</f>
        <v>0</v>
      </c>
    </row>
    <row r="1458" spans="1:12" x14ac:dyDescent="0.3">
      <c r="A1458">
        <v>1457</v>
      </c>
      <c r="B1458" t="s">
        <v>5532</v>
      </c>
      <c r="C1458" t="s">
        <v>3261</v>
      </c>
      <c r="D1458" t="s">
        <v>4493</v>
      </c>
      <c r="E1458" t="s">
        <v>1189</v>
      </c>
      <c r="F1458">
        <v>60</v>
      </c>
      <c r="G1458" t="s">
        <v>5533</v>
      </c>
      <c r="H1458" t="s">
        <v>3547</v>
      </c>
      <c r="I1458" s="10">
        <v>40409</v>
      </c>
      <c r="J1458">
        <v>33</v>
      </c>
      <c r="K1458" t="s">
        <v>851</v>
      </c>
      <c r="L1458">
        <f>COUNTBLANK(Portfolio43[[#This Row],[ID]:[Product]])</f>
        <v>0</v>
      </c>
    </row>
    <row r="1459" spans="1:12" x14ac:dyDescent="0.3">
      <c r="A1459">
        <v>1458</v>
      </c>
      <c r="B1459" t="s">
        <v>5534</v>
      </c>
      <c r="C1459" t="s">
        <v>3514</v>
      </c>
      <c r="D1459" t="s">
        <v>4493</v>
      </c>
      <c r="E1459" t="s">
        <v>1189</v>
      </c>
      <c r="F1459">
        <v>30</v>
      </c>
      <c r="G1459" t="s">
        <v>5535</v>
      </c>
      <c r="H1459" t="s">
        <v>3462</v>
      </c>
      <c r="I1459" s="10">
        <v>40088</v>
      </c>
      <c r="J1459">
        <v>67</v>
      </c>
      <c r="K1459" t="s">
        <v>1772</v>
      </c>
      <c r="L1459">
        <f>COUNTBLANK(Portfolio43[[#This Row],[ID]:[Product]])</f>
        <v>0</v>
      </c>
    </row>
    <row r="1460" spans="1:12" x14ac:dyDescent="0.3">
      <c r="A1460">
        <v>1459</v>
      </c>
      <c r="B1460" t="s">
        <v>5536</v>
      </c>
      <c r="C1460" t="s">
        <v>2433</v>
      </c>
      <c r="D1460" t="s">
        <v>4493</v>
      </c>
      <c r="E1460" t="s">
        <v>1189</v>
      </c>
      <c r="F1460">
        <v>90</v>
      </c>
      <c r="G1460" t="s">
        <v>5537</v>
      </c>
      <c r="H1460" t="s">
        <v>4803</v>
      </c>
      <c r="I1460" s="10">
        <v>40007</v>
      </c>
      <c r="J1460">
        <v>50</v>
      </c>
      <c r="K1460" t="s">
        <v>851</v>
      </c>
      <c r="L1460">
        <f>COUNTBLANK(Portfolio43[[#This Row],[ID]:[Product]])</f>
        <v>0</v>
      </c>
    </row>
    <row r="1461" spans="1:12" x14ac:dyDescent="0.3">
      <c r="A1461">
        <v>1460</v>
      </c>
      <c r="B1461" t="s">
        <v>5538</v>
      </c>
      <c r="C1461" t="s">
        <v>5539</v>
      </c>
      <c r="D1461" t="s">
        <v>4493</v>
      </c>
      <c r="E1461" t="s">
        <v>1189</v>
      </c>
      <c r="F1461">
        <v>60</v>
      </c>
      <c r="G1461" t="s">
        <v>5540</v>
      </c>
      <c r="H1461" t="s">
        <v>20</v>
      </c>
      <c r="I1461" s="10">
        <v>40278</v>
      </c>
      <c r="J1461">
        <v>44</v>
      </c>
      <c r="K1461" t="s">
        <v>851</v>
      </c>
      <c r="L1461">
        <f>COUNTBLANK(Portfolio43[[#This Row],[ID]:[Product]])</f>
        <v>0</v>
      </c>
    </row>
    <row r="1462" spans="1:12" x14ac:dyDescent="0.3">
      <c r="A1462">
        <v>1461</v>
      </c>
      <c r="B1462" t="s">
        <v>5527</v>
      </c>
      <c r="C1462" t="s">
        <v>5541</v>
      </c>
      <c r="D1462" t="s">
        <v>4493</v>
      </c>
      <c r="E1462" t="s">
        <v>1189</v>
      </c>
      <c r="F1462">
        <v>30</v>
      </c>
      <c r="G1462" t="s">
        <v>5542</v>
      </c>
      <c r="H1462" t="s">
        <v>354</v>
      </c>
      <c r="I1462" s="10">
        <v>40532</v>
      </c>
      <c r="J1462">
        <v>25</v>
      </c>
      <c r="K1462" t="s">
        <v>851</v>
      </c>
      <c r="L1462">
        <f>COUNTBLANK(Portfolio43[[#This Row],[ID]:[Product]])</f>
        <v>0</v>
      </c>
    </row>
    <row r="1463" spans="1:12" x14ac:dyDescent="0.3">
      <c r="A1463">
        <v>1462</v>
      </c>
      <c r="B1463" t="s">
        <v>4957</v>
      </c>
      <c r="C1463" t="s">
        <v>5454</v>
      </c>
      <c r="D1463" t="s">
        <v>4493</v>
      </c>
      <c r="E1463" t="s">
        <v>1189</v>
      </c>
      <c r="F1463">
        <v>60</v>
      </c>
      <c r="G1463" t="s">
        <v>5543</v>
      </c>
      <c r="H1463" t="s">
        <v>518</v>
      </c>
      <c r="I1463" s="10">
        <v>39800</v>
      </c>
      <c r="J1463">
        <v>63</v>
      </c>
      <c r="K1463" t="s">
        <v>1007</v>
      </c>
      <c r="L1463">
        <f>COUNTBLANK(Portfolio43[[#This Row],[ID]:[Product]])</f>
        <v>0</v>
      </c>
    </row>
    <row r="1464" spans="1:12" x14ac:dyDescent="0.3">
      <c r="A1464">
        <v>1463</v>
      </c>
      <c r="B1464" t="s">
        <v>4893</v>
      </c>
      <c r="C1464" t="s">
        <v>5544</v>
      </c>
      <c r="D1464" t="s">
        <v>4493</v>
      </c>
      <c r="E1464" t="s">
        <v>1189</v>
      </c>
      <c r="F1464">
        <v>90</v>
      </c>
      <c r="G1464" t="s">
        <v>5545</v>
      </c>
      <c r="H1464" t="s">
        <v>1612</v>
      </c>
      <c r="I1464" s="10">
        <v>40471</v>
      </c>
      <c r="J1464">
        <v>90</v>
      </c>
      <c r="K1464" t="s">
        <v>1677</v>
      </c>
      <c r="L1464">
        <f>COUNTBLANK(Portfolio43[[#This Row],[ID]:[Product]])</f>
        <v>0</v>
      </c>
    </row>
    <row r="1465" spans="1:12" x14ac:dyDescent="0.3">
      <c r="A1465">
        <v>1464</v>
      </c>
      <c r="B1465" t="s">
        <v>5546</v>
      </c>
      <c r="C1465" t="s">
        <v>4307</v>
      </c>
      <c r="D1465" t="s">
        <v>4601</v>
      </c>
      <c r="E1465" t="s">
        <v>1189</v>
      </c>
      <c r="F1465">
        <v>60</v>
      </c>
      <c r="G1465" t="s">
        <v>5547</v>
      </c>
      <c r="H1465" t="s">
        <v>655</v>
      </c>
      <c r="I1465" s="10">
        <v>39555</v>
      </c>
      <c r="J1465">
        <v>44</v>
      </c>
      <c r="K1465" t="s">
        <v>1772</v>
      </c>
      <c r="L1465">
        <f>COUNTBLANK(Portfolio43[[#This Row],[ID]:[Product]])</f>
        <v>0</v>
      </c>
    </row>
    <row r="1466" spans="1:12" x14ac:dyDescent="0.3">
      <c r="A1466">
        <v>1465</v>
      </c>
      <c r="B1466" t="s">
        <v>5234</v>
      </c>
      <c r="C1466" t="s">
        <v>1952</v>
      </c>
      <c r="D1466" t="s">
        <v>4493</v>
      </c>
      <c r="E1466" t="s">
        <v>1189</v>
      </c>
      <c r="F1466">
        <v>30</v>
      </c>
      <c r="G1466" t="s">
        <v>5548</v>
      </c>
      <c r="H1466" t="s">
        <v>1603</v>
      </c>
      <c r="I1466" s="10">
        <v>40108</v>
      </c>
      <c r="J1466">
        <v>86</v>
      </c>
      <c r="K1466" t="s">
        <v>1677</v>
      </c>
      <c r="L1466">
        <f>COUNTBLANK(Portfolio43[[#This Row],[ID]:[Product]])</f>
        <v>0</v>
      </c>
    </row>
    <row r="1467" spans="1:12" x14ac:dyDescent="0.3">
      <c r="A1467">
        <v>1466</v>
      </c>
      <c r="B1467" t="s">
        <v>5470</v>
      </c>
      <c r="C1467" t="s">
        <v>2155</v>
      </c>
      <c r="D1467" t="s">
        <v>4493</v>
      </c>
      <c r="E1467" t="s">
        <v>1189</v>
      </c>
      <c r="F1467">
        <v>90</v>
      </c>
      <c r="G1467" t="s">
        <v>5549</v>
      </c>
      <c r="H1467" t="s">
        <v>351</v>
      </c>
      <c r="I1467" s="10">
        <v>40316</v>
      </c>
      <c r="J1467">
        <v>46</v>
      </c>
      <c r="K1467" t="s">
        <v>1692</v>
      </c>
      <c r="L1467">
        <f>COUNTBLANK(Portfolio43[[#This Row],[ID]:[Product]])</f>
        <v>0</v>
      </c>
    </row>
    <row r="1468" spans="1:12" x14ac:dyDescent="0.3">
      <c r="A1468">
        <v>1467</v>
      </c>
      <c r="B1468" t="s">
        <v>5550</v>
      </c>
      <c r="C1468" t="s">
        <v>3978</v>
      </c>
      <c r="D1468" t="s">
        <v>4493</v>
      </c>
      <c r="E1468" t="s">
        <v>1189</v>
      </c>
      <c r="F1468">
        <v>30</v>
      </c>
      <c r="G1468" t="s">
        <v>5551</v>
      </c>
      <c r="H1468" t="s">
        <v>5552</v>
      </c>
      <c r="I1468" s="10">
        <v>40202</v>
      </c>
      <c r="J1468">
        <v>26</v>
      </c>
      <c r="K1468" t="s">
        <v>1692</v>
      </c>
      <c r="L1468">
        <f>COUNTBLANK(Portfolio43[[#This Row],[ID]:[Product]])</f>
        <v>0</v>
      </c>
    </row>
    <row r="1469" spans="1:12" x14ac:dyDescent="0.3">
      <c r="A1469">
        <v>1468</v>
      </c>
      <c r="B1469" t="s">
        <v>2429</v>
      </c>
      <c r="C1469" t="s">
        <v>1822</v>
      </c>
      <c r="D1469" t="s">
        <v>4493</v>
      </c>
      <c r="E1469" t="s">
        <v>1189</v>
      </c>
      <c r="F1469">
        <v>60</v>
      </c>
      <c r="G1469" t="s">
        <v>5553</v>
      </c>
      <c r="H1469" t="s">
        <v>139</v>
      </c>
      <c r="I1469" s="10">
        <v>40445</v>
      </c>
      <c r="J1469">
        <v>85</v>
      </c>
      <c r="K1469" t="s">
        <v>1696</v>
      </c>
      <c r="L1469">
        <f>COUNTBLANK(Portfolio43[[#This Row],[ID]:[Product]])</f>
        <v>0</v>
      </c>
    </row>
    <row r="1470" spans="1:12" x14ac:dyDescent="0.3">
      <c r="A1470">
        <v>1469</v>
      </c>
      <c r="B1470" t="s">
        <v>3308</v>
      </c>
      <c r="C1470" t="s">
        <v>5554</v>
      </c>
      <c r="D1470" t="s">
        <v>4493</v>
      </c>
      <c r="E1470" t="s">
        <v>1189</v>
      </c>
      <c r="F1470">
        <v>60</v>
      </c>
      <c r="G1470" t="s">
        <v>5555</v>
      </c>
      <c r="H1470" t="s">
        <v>1494</v>
      </c>
      <c r="I1470" s="10">
        <v>39847</v>
      </c>
      <c r="J1470">
        <v>74</v>
      </c>
      <c r="K1470" t="s">
        <v>1673</v>
      </c>
      <c r="L1470">
        <f>COUNTBLANK(Portfolio43[[#This Row],[ID]:[Product]])</f>
        <v>0</v>
      </c>
    </row>
    <row r="1471" spans="1:12" x14ac:dyDescent="0.3">
      <c r="A1471">
        <v>1470</v>
      </c>
      <c r="B1471" t="s">
        <v>5556</v>
      </c>
      <c r="C1471" t="s">
        <v>5557</v>
      </c>
      <c r="D1471" t="s">
        <v>4493</v>
      </c>
      <c r="E1471" t="s">
        <v>1189</v>
      </c>
      <c r="F1471">
        <v>30</v>
      </c>
      <c r="G1471" t="s">
        <v>5558</v>
      </c>
      <c r="H1471" t="s">
        <v>1472</v>
      </c>
      <c r="I1471" s="10">
        <v>40466</v>
      </c>
      <c r="J1471">
        <v>87</v>
      </c>
      <c r="K1471" t="s">
        <v>1673</v>
      </c>
      <c r="L1471">
        <f>COUNTBLANK(Portfolio43[[#This Row],[ID]:[Product]])</f>
        <v>0</v>
      </c>
    </row>
    <row r="1472" spans="1:12" x14ac:dyDescent="0.3">
      <c r="A1472">
        <v>1471</v>
      </c>
      <c r="B1472" t="s">
        <v>4886</v>
      </c>
      <c r="C1472" t="s">
        <v>4798</v>
      </c>
      <c r="D1472" t="s">
        <v>4493</v>
      </c>
      <c r="E1472" t="s">
        <v>1189</v>
      </c>
      <c r="F1472">
        <v>30</v>
      </c>
      <c r="G1472" t="s">
        <v>5559</v>
      </c>
      <c r="H1472" t="s">
        <v>1418</v>
      </c>
      <c r="I1472" s="10">
        <v>40087</v>
      </c>
      <c r="J1472">
        <v>65</v>
      </c>
      <c r="K1472" t="s">
        <v>851</v>
      </c>
      <c r="L1472">
        <f>COUNTBLANK(Portfolio43[[#This Row],[ID]:[Product]])</f>
        <v>0</v>
      </c>
    </row>
    <row r="1473" spans="1:12" x14ac:dyDescent="0.3">
      <c r="A1473">
        <v>1472</v>
      </c>
      <c r="B1473" t="s">
        <v>4887</v>
      </c>
      <c r="C1473" t="s">
        <v>5560</v>
      </c>
      <c r="D1473" t="s">
        <v>4493</v>
      </c>
      <c r="E1473" t="s">
        <v>1189</v>
      </c>
      <c r="F1473">
        <v>90</v>
      </c>
      <c r="G1473" t="s">
        <v>5561</v>
      </c>
      <c r="H1473" t="s">
        <v>2612</v>
      </c>
      <c r="I1473" s="10">
        <v>40242</v>
      </c>
      <c r="J1473">
        <v>58</v>
      </c>
      <c r="K1473" t="s">
        <v>851</v>
      </c>
      <c r="L1473">
        <f>COUNTBLANK(Portfolio43[[#This Row],[ID]:[Product]])</f>
        <v>0</v>
      </c>
    </row>
    <row r="1474" spans="1:12" x14ac:dyDescent="0.3">
      <c r="A1474">
        <v>1473</v>
      </c>
      <c r="B1474" t="s">
        <v>5562</v>
      </c>
      <c r="C1474" t="s">
        <v>4205</v>
      </c>
      <c r="D1474" t="s">
        <v>4493</v>
      </c>
      <c r="E1474" t="s">
        <v>1189</v>
      </c>
      <c r="F1474">
        <v>60</v>
      </c>
      <c r="G1474" t="s">
        <v>5563</v>
      </c>
      <c r="H1474" t="s">
        <v>1643</v>
      </c>
      <c r="I1474" s="10">
        <v>40131</v>
      </c>
      <c r="J1474">
        <v>34</v>
      </c>
      <c r="K1474" t="s">
        <v>1677</v>
      </c>
      <c r="L1474">
        <f>COUNTBLANK(Portfolio43[[#This Row],[ID]:[Product]])</f>
        <v>0</v>
      </c>
    </row>
    <row r="1475" spans="1:12" x14ac:dyDescent="0.3">
      <c r="A1475">
        <v>1474</v>
      </c>
      <c r="B1475" t="s">
        <v>2108</v>
      </c>
      <c r="C1475" t="s">
        <v>3650</v>
      </c>
      <c r="D1475" t="s">
        <v>4493</v>
      </c>
      <c r="E1475" t="s">
        <v>1189</v>
      </c>
      <c r="F1475">
        <v>60</v>
      </c>
      <c r="G1475" t="s">
        <v>5564</v>
      </c>
      <c r="H1475" t="s">
        <v>1331</v>
      </c>
      <c r="I1475" s="10">
        <v>39711</v>
      </c>
      <c r="J1475">
        <v>83</v>
      </c>
      <c r="K1475" t="s">
        <v>1007</v>
      </c>
      <c r="L1475">
        <f>COUNTBLANK(Portfolio43[[#This Row],[ID]:[Product]])</f>
        <v>0</v>
      </c>
    </row>
    <row r="1476" spans="1:12" x14ac:dyDescent="0.3">
      <c r="A1476">
        <v>1475</v>
      </c>
      <c r="B1476" t="s">
        <v>5565</v>
      </c>
      <c r="C1476" t="s">
        <v>5566</v>
      </c>
      <c r="D1476" t="s">
        <v>4493</v>
      </c>
      <c r="E1476" t="s">
        <v>1189</v>
      </c>
      <c r="F1476">
        <v>60</v>
      </c>
      <c r="G1476" t="s">
        <v>5567</v>
      </c>
      <c r="H1476" t="s">
        <v>800</v>
      </c>
      <c r="I1476" s="10">
        <v>40415</v>
      </c>
      <c r="J1476">
        <v>78</v>
      </c>
      <c r="K1476" t="s">
        <v>851</v>
      </c>
      <c r="L1476">
        <f>COUNTBLANK(Portfolio43[[#This Row],[ID]:[Product]])</f>
        <v>0</v>
      </c>
    </row>
    <row r="1477" spans="1:12" x14ac:dyDescent="0.3">
      <c r="A1477">
        <v>1476</v>
      </c>
      <c r="B1477" t="s">
        <v>5568</v>
      </c>
      <c r="C1477" t="s">
        <v>5569</v>
      </c>
      <c r="D1477" t="s">
        <v>4493</v>
      </c>
      <c r="E1477" t="s">
        <v>1189</v>
      </c>
      <c r="F1477">
        <v>90</v>
      </c>
      <c r="G1477" t="s">
        <v>5570</v>
      </c>
      <c r="H1477" t="s">
        <v>159</v>
      </c>
      <c r="I1477" s="10">
        <v>39892</v>
      </c>
      <c r="J1477">
        <v>54</v>
      </c>
      <c r="K1477" t="s">
        <v>1673</v>
      </c>
      <c r="L1477">
        <f>COUNTBLANK(Portfolio43[[#This Row],[ID]:[Product]])</f>
        <v>0</v>
      </c>
    </row>
    <row r="1478" spans="1:12" x14ac:dyDescent="0.3">
      <c r="A1478">
        <v>1477</v>
      </c>
      <c r="B1478" t="s">
        <v>4893</v>
      </c>
      <c r="C1478" t="s">
        <v>5571</v>
      </c>
      <c r="D1478" t="s">
        <v>4493</v>
      </c>
      <c r="E1478" t="s">
        <v>1189</v>
      </c>
      <c r="F1478">
        <v>90</v>
      </c>
      <c r="G1478" t="s">
        <v>5572</v>
      </c>
      <c r="H1478" t="s">
        <v>3126</v>
      </c>
      <c r="I1478" s="10">
        <v>40468</v>
      </c>
      <c r="J1478">
        <v>48</v>
      </c>
      <c r="K1478" t="s">
        <v>1696</v>
      </c>
      <c r="L1478">
        <f>COUNTBLANK(Portfolio43[[#This Row],[ID]:[Product]])</f>
        <v>0</v>
      </c>
    </row>
    <row r="1479" spans="1:12" x14ac:dyDescent="0.3">
      <c r="A1479">
        <v>1478</v>
      </c>
      <c r="B1479" t="s">
        <v>5573</v>
      </c>
      <c r="C1479" t="s">
        <v>5574</v>
      </c>
      <c r="D1479" t="s">
        <v>4493</v>
      </c>
      <c r="E1479" t="s">
        <v>1189</v>
      </c>
      <c r="F1479">
        <v>60</v>
      </c>
      <c r="G1479" t="s">
        <v>5575</v>
      </c>
      <c r="H1479" t="s">
        <v>273</v>
      </c>
      <c r="I1479" s="10">
        <v>39791</v>
      </c>
      <c r="J1479">
        <v>10</v>
      </c>
      <c r="K1479" t="s">
        <v>1692</v>
      </c>
      <c r="L1479">
        <f>COUNTBLANK(Portfolio43[[#This Row],[ID]:[Product]])</f>
        <v>0</v>
      </c>
    </row>
    <row r="1480" spans="1:12" x14ac:dyDescent="0.3">
      <c r="A1480">
        <v>1479</v>
      </c>
      <c r="B1480" t="s">
        <v>5576</v>
      </c>
      <c r="C1480" t="s">
        <v>5577</v>
      </c>
      <c r="D1480" t="s">
        <v>4493</v>
      </c>
      <c r="E1480" t="s">
        <v>1189</v>
      </c>
      <c r="F1480">
        <v>30</v>
      </c>
      <c r="G1480" t="s">
        <v>5578</v>
      </c>
      <c r="H1480" t="s">
        <v>727</v>
      </c>
      <c r="I1480" s="10">
        <v>40327</v>
      </c>
      <c r="J1480">
        <v>50</v>
      </c>
      <c r="K1480" t="s">
        <v>1692</v>
      </c>
      <c r="L1480">
        <f>COUNTBLANK(Portfolio43[[#This Row],[ID]:[Product]])</f>
        <v>0</v>
      </c>
    </row>
    <row r="1481" spans="1:12" x14ac:dyDescent="0.3">
      <c r="A1481">
        <v>1480</v>
      </c>
      <c r="B1481" t="s">
        <v>5579</v>
      </c>
      <c r="C1481" t="s">
        <v>2155</v>
      </c>
      <c r="D1481" t="s">
        <v>4493</v>
      </c>
      <c r="E1481" t="s">
        <v>1189</v>
      </c>
      <c r="F1481">
        <v>90</v>
      </c>
      <c r="G1481" t="s">
        <v>5580</v>
      </c>
      <c r="H1481" t="s">
        <v>1504</v>
      </c>
      <c r="I1481" s="10">
        <v>40149</v>
      </c>
      <c r="J1481">
        <v>17</v>
      </c>
      <c r="K1481" t="s">
        <v>1677</v>
      </c>
      <c r="L1481">
        <f>COUNTBLANK(Portfolio43[[#This Row],[ID]:[Product]])</f>
        <v>0</v>
      </c>
    </row>
    <row r="1482" spans="1:12" x14ac:dyDescent="0.3">
      <c r="A1482">
        <v>1481</v>
      </c>
      <c r="B1482" t="s">
        <v>5546</v>
      </c>
      <c r="C1482" t="s">
        <v>5581</v>
      </c>
      <c r="D1482" t="s">
        <v>4493</v>
      </c>
      <c r="E1482" t="s">
        <v>1189</v>
      </c>
      <c r="F1482">
        <v>90</v>
      </c>
      <c r="G1482" t="s">
        <v>5582</v>
      </c>
      <c r="H1482" t="s">
        <v>99</v>
      </c>
      <c r="I1482" s="10">
        <v>40044</v>
      </c>
      <c r="J1482">
        <v>91</v>
      </c>
      <c r="K1482" t="s">
        <v>1772</v>
      </c>
      <c r="L1482">
        <f>COUNTBLANK(Portfolio43[[#This Row],[ID]:[Product]])</f>
        <v>0</v>
      </c>
    </row>
    <row r="1483" spans="1:12" x14ac:dyDescent="0.3">
      <c r="A1483">
        <v>1482</v>
      </c>
      <c r="B1483" t="s">
        <v>5583</v>
      </c>
      <c r="C1483" t="s">
        <v>5584</v>
      </c>
      <c r="D1483" t="s">
        <v>4493</v>
      </c>
      <c r="E1483" t="s">
        <v>1189</v>
      </c>
      <c r="F1483">
        <v>90</v>
      </c>
      <c r="G1483" t="s">
        <v>5585</v>
      </c>
      <c r="H1483" t="s">
        <v>5586</v>
      </c>
      <c r="I1483" s="10">
        <v>39792</v>
      </c>
      <c r="J1483">
        <v>65</v>
      </c>
      <c r="K1483" t="s">
        <v>1700</v>
      </c>
      <c r="L1483">
        <f>COUNTBLANK(Portfolio43[[#This Row],[ID]:[Product]])</f>
        <v>0</v>
      </c>
    </row>
    <row r="1484" spans="1:12" x14ac:dyDescent="0.3">
      <c r="A1484">
        <v>1483</v>
      </c>
      <c r="B1484" t="s">
        <v>5587</v>
      </c>
      <c r="C1484" t="s">
        <v>3802</v>
      </c>
      <c r="D1484" t="s">
        <v>4493</v>
      </c>
      <c r="E1484" t="s">
        <v>1189</v>
      </c>
      <c r="F1484">
        <v>60</v>
      </c>
      <c r="G1484" t="s">
        <v>5588</v>
      </c>
      <c r="H1484" t="s">
        <v>356</v>
      </c>
      <c r="I1484" s="10">
        <v>39461</v>
      </c>
      <c r="J1484">
        <v>31</v>
      </c>
      <c r="K1484" t="s">
        <v>1673</v>
      </c>
      <c r="L1484">
        <f>COUNTBLANK(Portfolio43[[#This Row],[ID]:[Product]])</f>
        <v>0</v>
      </c>
    </row>
    <row r="1485" spans="1:12" x14ac:dyDescent="0.3">
      <c r="A1485">
        <v>1484</v>
      </c>
      <c r="B1485" t="s">
        <v>5589</v>
      </c>
      <c r="C1485" t="s">
        <v>4884</v>
      </c>
      <c r="D1485" t="s">
        <v>4493</v>
      </c>
      <c r="E1485" t="s">
        <v>1189</v>
      </c>
      <c r="F1485">
        <v>30</v>
      </c>
      <c r="G1485" t="s">
        <v>5590</v>
      </c>
      <c r="H1485" t="s">
        <v>192</v>
      </c>
      <c r="I1485" s="10">
        <v>39935</v>
      </c>
      <c r="J1485">
        <v>90</v>
      </c>
      <c r="K1485" t="s">
        <v>1700</v>
      </c>
      <c r="L1485">
        <f>COUNTBLANK(Portfolio43[[#This Row],[ID]:[Product]])</f>
        <v>0</v>
      </c>
    </row>
    <row r="1486" spans="1:12" x14ac:dyDescent="0.3">
      <c r="A1486">
        <v>1485</v>
      </c>
      <c r="B1486" t="s">
        <v>5591</v>
      </c>
      <c r="C1486" t="s">
        <v>4715</v>
      </c>
      <c r="D1486" t="s">
        <v>4493</v>
      </c>
      <c r="E1486" t="s">
        <v>1189</v>
      </c>
      <c r="F1486">
        <v>90</v>
      </c>
      <c r="G1486" t="s">
        <v>5592</v>
      </c>
      <c r="H1486" t="s">
        <v>2393</v>
      </c>
      <c r="I1486" s="10">
        <v>40455</v>
      </c>
      <c r="J1486">
        <v>75</v>
      </c>
      <c r="K1486" t="s">
        <v>1007</v>
      </c>
      <c r="L1486">
        <f>COUNTBLANK(Portfolio43[[#This Row],[ID]:[Product]])</f>
        <v>0</v>
      </c>
    </row>
    <row r="1487" spans="1:12" x14ac:dyDescent="0.3">
      <c r="A1487">
        <v>1486</v>
      </c>
      <c r="B1487" t="s">
        <v>5593</v>
      </c>
      <c r="C1487" t="s">
        <v>3009</v>
      </c>
      <c r="D1487" t="s">
        <v>4493</v>
      </c>
      <c r="E1487" t="s">
        <v>1189</v>
      </c>
      <c r="F1487">
        <v>60</v>
      </c>
      <c r="G1487" t="s">
        <v>5594</v>
      </c>
      <c r="H1487" t="s">
        <v>706</v>
      </c>
      <c r="I1487" s="10">
        <v>39980</v>
      </c>
      <c r="J1487">
        <v>27</v>
      </c>
      <c r="K1487" t="s">
        <v>1677</v>
      </c>
      <c r="L1487">
        <f>COUNTBLANK(Portfolio43[[#This Row],[ID]:[Product]])</f>
        <v>0</v>
      </c>
    </row>
    <row r="1488" spans="1:12" x14ac:dyDescent="0.3">
      <c r="A1488">
        <v>1487</v>
      </c>
      <c r="B1488" t="s">
        <v>5595</v>
      </c>
      <c r="C1488" t="s">
        <v>4544</v>
      </c>
      <c r="D1488" t="s">
        <v>4493</v>
      </c>
      <c r="E1488" t="s">
        <v>1189</v>
      </c>
      <c r="F1488">
        <v>30</v>
      </c>
      <c r="G1488" t="s">
        <v>5596</v>
      </c>
      <c r="H1488" t="s">
        <v>1621</v>
      </c>
      <c r="I1488" s="10">
        <v>39594</v>
      </c>
      <c r="J1488">
        <v>83</v>
      </c>
      <c r="K1488" t="s">
        <v>1692</v>
      </c>
      <c r="L1488">
        <f>COUNTBLANK(Portfolio43[[#This Row],[ID]:[Product]])</f>
        <v>0</v>
      </c>
    </row>
    <row r="1489" spans="1:12" x14ac:dyDescent="0.3">
      <c r="A1489">
        <v>1488</v>
      </c>
      <c r="B1489" t="s">
        <v>5597</v>
      </c>
      <c r="C1489" t="s">
        <v>2214</v>
      </c>
      <c r="D1489" t="s">
        <v>4493</v>
      </c>
      <c r="E1489" t="s">
        <v>1189</v>
      </c>
      <c r="F1489">
        <v>60</v>
      </c>
      <c r="G1489" t="s">
        <v>5598</v>
      </c>
      <c r="H1489" t="s">
        <v>273</v>
      </c>
      <c r="I1489" s="10">
        <v>40177</v>
      </c>
      <c r="J1489">
        <v>73</v>
      </c>
      <c r="K1489" t="s">
        <v>1673</v>
      </c>
      <c r="L1489">
        <f>COUNTBLANK(Portfolio43[[#This Row],[ID]:[Product]])</f>
        <v>0</v>
      </c>
    </row>
    <row r="1490" spans="1:12" x14ac:dyDescent="0.3">
      <c r="A1490">
        <v>1489</v>
      </c>
      <c r="B1490" t="s">
        <v>3452</v>
      </c>
      <c r="C1490" t="s">
        <v>5599</v>
      </c>
      <c r="D1490" t="s">
        <v>4493</v>
      </c>
      <c r="E1490" t="s">
        <v>1189</v>
      </c>
      <c r="F1490">
        <v>60</v>
      </c>
      <c r="G1490" t="s">
        <v>5600</v>
      </c>
      <c r="H1490" t="s">
        <v>585</v>
      </c>
      <c r="I1490" s="10">
        <v>39689</v>
      </c>
      <c r="J1490">
        <v>4</v>
      </c>
      <c r="K1490" t="s">
        <v>1673</v>
      </c>
      <c r="L1490">
        <f>COUNTBLANK(Portfolio43[[#This Row],[ID]:[Product]])</f>
        <v>0</v>
      </c>
    </row>
    <row r="1491" spans="1:12" x14ac:dyDescent="0.3">
      <c r="A1491">
        <v>1490</v>
      </c>
      <c r="B1491" t="s">
        <v>5601</v>
      </c>
      <c r="C1491" t="s">
        <v>5602</v>
      </c>
      <c r="D1491" t="s">
        <v>4493</v>
      </c>
      <c r="E1491" t="s">
        <v>1189</v>
      </c>
      <c r="F1491">
        <v>90</v>
      </c>
      <c r="G1491" t="s">
        <v>5603</v>
      </c>
      <c r="H1491" t="s">
        <v>186</v>
      </c>
      <c r="I1491" s="10">
        <v>40161</v>
      </c>
      <c r="J1491">
        <v>98</v>
      </c>
      <c r="K1491" t="s">
        <v>851</v>
      </c>
      <c r="L1491">
        <f>COUNTBLANK(Portfolio43[[#This Row],[ID]:[Product]])</f>
        <v>0</v>
      </c>
    </row>
    <row r="1492" spans="1:12" x14ac:dyDescent="0.3">
      <c r="A1492">
        <v>1491</v>
      </c>
      <c r="B1492" t="s">
        <v>5604</v>
      </c>
      <c r="C1492" t="s">
        <v>5605</v>
      </c>
      <c r="D1492" t="s">
        <v>4493</v>
      </c>
      <c r="E1492" t="s">
        <v>1189</v>
      </c>
      <c r="F1492">
        <v>90</v>
      </c>
      <c r="G1492" t="s">
        <v>5606</v>
      </c>
      <c r="H1492" t="s">
        <v>5607</v>
      </c>
      <c r="I1492" s="10">
        <v>39714</v>
      </c>
      <c r="J1492">
        <v>35</v>
      </c>
      <c r="K1492" t="s">
        <v>1721</v>
      </c>
      <c r="L1492">
        <f>COUNTBLANK(Portfolio43[[#This Row],[ID]:[Product]])</f>
        <v>0</v>
      </c>
    </row>
    <row r="1493" spans="1:12" x14ac:dyDescent="0.3">
      <c r="A1493">
        <v>1492</v>
      </c>
      <c r="B1493" t="s">
        <v>4663</v>
      </c>
      <c r="C1493" t="s">
        <v>5608</v>
      </c>
      <c r="D1493" t="s">
        <v>4493</v>
      </c>
      <c r="E1493" t="s">
        <v>1189</v>
      </c>
      <c r="F1493">
        <v>90</v>
      </c>
      <c r="G1493" t="s">
        <v>5609</v>
      </c>
      <c r="H1493" t="s">
        <v>1165</v>
      </c>
      <c r="I1493" s="10">
        <v>39969</v>
      </c>
      <c r="J1493">
        <v>61</v>
      </c>
      <c r="K1493" t="s">
        <v>1007</v>
      </c>
      <c r="L1493">
        <f>COUNTBLANK(Portfolio43[[#This Row],[ID]:[Product]])</f>
        <v>0</v>
      </c>
    </row>
    <row r="1494" spans="1:12" x14ac:dyDescent="0.3">
      <c r="A1494">
        <v>1493</v>
      </c>
      <c r="B1494" t="s">
        <v>4887</v>
      </c>
      <c r="C1494" t="s">
        <v>5477</v>
      </c>
      <c r="D1494" t="s">
        <v>4493</v>
      </c>
      <c r="E1494" t="s">
        <v>1189</v>
      </c>
      <c r="F1494">
        <v>60</v>
      </c>
      <c r="G1494" t="s">
        <v>5610</v>
      </c>
      <c r="H1494" t="s">
        <v>1108</v>
      </c>
      <c r="I1494" s="10">
        <v>40336</v>
      </c>
      <c r="J1494">
        <v>15</v>
      </c>
      <c r="K1494" t="s">
        <v>1677</v>
      </c>
      <c r="L1494">
        <f>COUNTBLANK(Portfolio43[[#This Row],[ID]:[Product]])</f>
        <v>0</v>
      </c>
    </row>
    <row r="1495" spans="1:12" x14ac:dyDescent="0.3">
      <c r="A1495">
        <v>1494</v>
      </c>
      <c r="B1495" t="s">
        <v>2766</v>
      </c>
      <c r="C1495" t="s">
        <v>3499</v>
      </c>
      <c r="D1495" t="s">
        <v>4493</v>
      </c>
      <c r="E1495" t="s">
        <v>1189</v>
      </c>
      <c r="F1495">
        <v>30</v>
      </c>
      <c r="G1495" t="s">
        <v>5611</v>
      </c>
      <c r="H1495" t="s">
        <v>670</v>
      </c>
      <c r="I1495" s="10">
        <v>40225</v>
      </c>
      <c r="J1495">
        <v>60</v>
      </c>
      <c r="K1495" t="s">
        <v>1677</v>
      </c>
      <c r="L1495">
        <f>COUNTBLANK(Portfolio43[[#This Row],[ID]:[Product]])</f>
        <v>0</v>
      </c>
    </row>
    <row r="1496" spans="1:12" x14ac:dyDescent="0.3">
      <c r="A1496">
        <v>1495</v>
      </c>
      <c r="B1496" t="s">
        <v>5612</v>
      </c>
      <c r="C1496" t="s">
        <v>5613</v>
      </c>
      <c r="D1496" t="s">
        <v>4493</v>
      </c>
      <c r="E1496" t="s">
        <v>1189</v>
      </c>
      <c r="F1496">
        <v>30</v>
      </c>
      <c r="G1496" t="s">
        <v>5614</v>
      </c>
      <c r="H1496" t="s">
        <v>976</v>
      </c>
      <c r="I1496" s="10">
        <v>39853</v>
      </c>
      <c r="J1496">
        <v>26</v>
      </c>
      <c r="K1496" t="s">
        <v>1677</v>
      </c>
      <c r="L1496">
        <f>COUNTBLANK(Portfolio43[[#This Row],[ID]:[Product]])</f>
        <v>0</v>
      </c>
    </row>
    <row r="1497" spans="1:12" x14ac:dyDescent="0.3">
      <c r="A1497">
        <v>1496</v>
      </c>
      <c r="B1497" t="s">
        <v>5615</v>
      </c>
      <c r="C1497" t="s">
        <v>5616</v>
      </c>
      <c r="D1497" t="s">
        <v>4493</v>
      </c>
      <c r="E1497" t="s">
        <v>1189</v>
      </c>
      <c r="F1497">
        <v>90</v>
      </c>
      <c r="G1497" t="s">
        <v>5617</v>
      </c>
      <c r="H1497" t="s">
        <v>1616</v>
      </c>
      <c r="I1497" s="10">
        <v>40409</v>
      </c>
      <c r="J1497">
        <v>6</v>
      </c>
      <c r="K1497" t="s">
        <v>1707</v>
      </c>
      <c r="L1497">
        <f>COUNTBLANK(Portfolio43[[#This Row],[ID]:[Product]])</f>
        <v>0</v>
      </c>
    </row>
    <row r="1498" spans="1:12" x14ac:dyDescent="0.3">
      <c r="A1498">
        <v>1497</v>
      </c>
      <c r="B1498" t="s">
        <v>5618</v>
      </c>
      <c r="C1498" t="s">
        <v>5619</v>
      </c>
      <c r="D1498" t="s">
        <v>4493</v>
      </c>
      <c r="E1498" t="s">
        <v>1189</v>
      </c>
      <c r="F1498">
        <v>60</v>
      </c>
      <c r="G1498" t="s">
        <v>5620</v>
      </c>
      <c r="H1498" t="s">
        <v>2125</v>
      </c>
      <c r="I1498" s="10">
        <v>40278</v>
      </c>
      <c r="J1498">
        <v>39</v>
      </c>
      <c r="K1498" t="s">
        <v>1707</v>
      </c>
      <c r="L1498">
        <f>COUNTBLANK(Portfolio43[[#This Row],[ID]:[Product]])</f>
        <v>0</v>
      </c>
    </row>
    <row r="1499" spans="1:12" x14ac:dyDescent="0.3">
      <c r="A1499">
        <v>1498</v>
      </c>
      <c r="B1499" t="s">
        <v>5368</v>
      </c>
      <c r="C1499" t="s">
        <v>2235</v>
      </c>
      <c r="D1499" t="s">
        <v>4493</v>
      </c>
      <c r="E1499" t="s">
        <v>1189</v>
      </c>
      <c r="F1499">
        <v>30</v>
      </c>
      <c r="G1499" t="s">
        <v>5621</v>
      </c>
      <c r="H1499" t="s">
        <v>521</v>
      </c>
      <c r="I1499" s="10">
        <v>39599</v>
      </c>
      <c r="J1499">
        <v>19</v>
      </c>
      <c r="K1499" t="s">
        <v>1721</v>
      </c>
      <c r="L1499">
        <f>COUNTBLANK(Portfolio43[[#This Row],[ID]:[Product]])</f>
        <v>0</v>
      </c>
    </row>
    <row r="1500" spans="1:12" x14ac:dyDescent="0.3">
      <c r="A1500">
        <v>1499</v>
      </c>
      <c r="B1500" t="s">
        <v>4997</v>
      </c>
      <c r="C1500" t="s">
        <v>3972</v>
      </c>
      <c r="D1500" t="s">
        <v>4493</v>
      </c>
      <c r="E1500" t="s">
        <v>1189</v>
      </c>
      <c r="F1500">
        <v>60</v>
      </c>
      <c r="G1500" t="s">
        <v>5622</v>
      </c>
      <c r="H1500" t="s">
        <v>1336</v>
      </c>
      <c r="I1500" s="10">
        <v>40538</v>
      </c>
      <c r="J1500">
        <v>63</v>
      </c>
      <c r="K1500" t="s">
        <v>1692</v>
      </c>
      <c r="L1500">
        <f>COUNTBLANK(Portfolio43[[#This Row],[ID]:[Product]])</f>
        <v>0</v>
      </c>
    </row>
    <row r="1501" spans="1:12" x14ac:dyDescent="0.3">
      <c r="A1501">
        <v>1500</v>
      </c>
      <c r="B1501" t="s">
        <v>5623</v>
      </c>
      <c r="C1501" t="s">
        <v>5132</v>
      </c>
      <c r="D1501" t="s">
        <v>4493</v>
      </c>
      <c r="E1501" t="s">
        <v>1189</v>
      </c>
      <c r="F1501">
        <v>30</v>
      </c>
      <c r="G1501" t="s">
        <v>5624</v>
      </c>
      <c r="H1501" t="s">
        <v>235</v>
      </c>
      <c r="I1501" s="10">
        <v>39666</v>
      </c>
      <c r="J1501">
        <v>56</v>
      </c>
      <c r="K1501" t="s">
        <v>1721</v>
      </c>
      <c r="L1501">
        <f>COUNTBLANK(Portfolio43[[#This Row],[ID]:[Product]])</f>
        <v>0</v>
      </c>
    </row>
    <row r="1502" spans="1:12" x14ac:dyDescent="0.3">
      <c r="A1502">
        <v>1501</v>
      </c>
      <c r="B1502" t="s">
        <v>4655</v>
      </c>
      <c r="C1502" t="s">
        <v>5625</v>
      </c>
      <c r="D1502" t="s">
        <v>4493</v>
      </c>
      <c r="E1502" t="s">
        <v>1189</v>
      </c>
      <c r="F1502">
        <v>30</v>
      </c>
      <c r="G1502" t="s">
        <v>5626</v>
      </c>
      <c r="H1502" t="s">
        <v>1637</v>
      </c>
      <c r="I1502" s="10">
        <v>39813</v>
      </c>
      <c r="J1502">
        <v>44</v>
      </c>
      <c r="K1502" t="s">
        <v>1673</v>
      </c>
      <c r="L1502">
        <f>COUNTBLANK(Portfolio43[[#This Row],[ID]:[Product]])</f>
        <v>0</v>
      </c>
    </row>
    <row r="1503" spans="1:12" x14ac:dyDescent="0.3">
      <c r="A1503">
        <v>1502</v>
      </c>
      <c r="B1503" t="s">
        <v>5627</v>
      </c>
      <c r="C1503" t="s">
        <v>5628</v>
      </c>
      <c r="D1503" t="s">
        <v>4493</v>
      </c>
      <c r="E1503" t="s">
        <v>1189</v>
      </c>
      <c r="F1503">
        <v>60</v>
      </c>
      <c r="G1503" t="s">
        <v>5629</v>
      </c>
      <c r="H1503" t="s">
        <v>417</v>
      </c>
      <c r="I1503" s="10">
        <v>39989</v>
      </c>
      <c r="J1503">
        <v>56</v>
      </c>
      <c r="K1503" t="s">
        <v>1772</v>
      </c>
      <c r="L1503">
        <f>COUNTBLANK(Portfolio43[[#This Row],[ID]:[Product]])</f>
        <v>0</v>
      </c>
    </row>
    <row r="1504" spans="1:12" x14ac:dyDescent="0.3">
      <c r="A1504">
        <v>1503</v>
      </c>
      <c r="B1504" t="s">
        <v>5138</v>
      </c>
      <c r="C1504" t="s">
        <v>2069</v>
      </c>
      <c r="D1504" t="s">
        <v>4493</v>
      </c>
      <c r="E1504" t="s">
        <v>1189</v>
      </c>
      <c r="F1504">
        <v>60</v>
      </c>
      <c r="G1504" t="s">
        <v>5630</v>
      </c>
      <c r="H1504" t="s">
        <v>167</v>
      </c>
      <c r="I1504" s="10">
        <v>40055</v>
      </c>
      <c r="J1504">
        <v>66</v>
      </c>
      <c r="K1504" t="s">
        <v>1696</v>
      </c>
      <c r="L1504">
        <f>COUNTBLANK(Portfolio43[[#This Row],[ID]:[Product]])</f>
        <v>0</v>
      </c>
    </row>
    <row r="1505" spans="1:12" x14ac:dyDescent="0.3">
      <c r="A1505">
        <v>1504</v>
      </c>
      <c r="B1505" t="s">
        <v>4285</v>
      </c>
      <c r="C1505" t="s">
        <v>2414</v>
      </c>
      <c r="D1505" t="s">
        <v>4493</v>
      </c>
      <c r="E1505" t="s">
        <v>1189</v>
      </c>
      <c r="F1505">
        <v>60</v>
      </c>
      <c r="G1505" t="s">
        <v>5631</v>
      </c>
      <c r="H1505" t="s">
        <v>1056</v>
      </c>
      <c r="I1505" s="10">
        <v>40105</v>
      </c>
      <c r="J1505">
        <v>16</v>
      </c>
      <c r="K1505" t="s">
        <v>1673</v>
      </c>
      <c r="L1505">
        <f>COUNTBLANK(Portfolio43[[#This Row],[ID]:[Product]])</f>
        <v>0</v>
      </c>
    </row>
    <row r="1506" spans="1:12" x14ac:dyDescent="0.3">
      <c r="A1506">
        <v>1505</v>
      </c>
      <c r="B1506" t="s">
        <v>5632</v>
      </c>
      <c r="C1506" t="s">
        <v>3685</v>
      </c>
      <c r="D1506" t="s">
        <v>4493</v>
      </c>
      <c r="E1506" t="s">
        <v>1189</v>
      </c>
      <c r="F1506">
        <v>60</v>
      </c>
      <c r="G1506" t="s">
        <v>5633</v>
      </c>
      <c r="H1506" t="s">
        <v>3703</v>
      </c>
      <c r="I1506" s="10">
        <v>40008</v>
      </c>
      <c r="J1506">
        <v>89</v>
      </c>
      <c r="K1506" t="s">
        <v>1692</v>
      </c>
      <c r="L1506">
        <f>COUNTBLANK(Portfolio43[[#This Row],[ID]:[Product]])</f>
        <v>0</v>
      </c>
    </row>
    <row r="1507" spans="1:12" x14ac:dyDescent="0.3">
      <c r="A1507">
        <v>1506</v>
      </c>
      <c r="B1507" t="s">
        <v>4065</v>
      </c>
      <c r="C1507" t="s">
        <v>4375</v>
      </c>
      <c r="D1507" t="s">
        <v>4493</v>
      </c>
      <c r="E1507" t="s">
        <v>1189</v>
      </c>
      <c r="F1507">
        <v>90</v>
      </c>
      <c r="G1507" t="s">
        <v>5634</v>
      </c>
      <c r="H1507" t="s">
        <v>1001</v>
      </c>
      <c r="I1507" s="10">
        <v>40446</v>
      </c>
      <c r="J1507">
        <v>83</v>
      </c>
      <c r="K1507" t="s">
        <v>1007</v>
      </c>
      <c r="L1507">
        <f>COUNTBLANK(Portfolio43[[#This Row],[ID]:[Product]])</f>
        <v>0</v>
      </c>
    </row>
    <row r="1508" spans="1:12" x14ac:dyDescent="0.3">
      <c r="A1508">
        <v>1507</v>
      </c>
      <c r="B1508" t="s">
        <v>5635</v>
      </c>
      <c r="C1508" t="s">
        <v>5636</v>
      </c>
      <c r="D1508" t="s">
        <v>4493</v>
      </c>
      <c r="E1508" t="s">
        <v>1189</v>
      </c>
      <c r="F1508">
        <v>90</v>
      </c>
      <c r="G1508" t="s">
        <v>5637</v>
      </c>
      <c r="H1508" t="s">
        <v>669</v>
      </c>
      <c r="I1508" s="10">
        <v>40472</v>
      </c>
      <c r="J1508">
        <v>17</v>
      </c>
      <c r="K1508" t="s">
        <v>1696</v>
      </c>
      <c r="L1508">
        <f>COUNTBLANK(Portfolio43[[#This Row],[ID]:[Product]])</f>
        <v>0</v>
      </c>
    </row>
    <row r="1509" spans="1:12" x14ac:dyDescent="0.3">
      <c r="A1509">
        <v>1508</v>
      </c>
      <c r="B1509" t="s">
        <v>5612</v>
      </c>
      <c r="C1509" t="s">
        <v>2506</v>
      </c>
      <c r="D1509" t="s">
        <v>4493</v>
      </c>
      <c r="E1509" t="s">
        <v>1189</v>
      </c>
      <c r="F1509">
        <v>30</v>
      </c>
      <c r="G1509" t="s">
        <v>2457</v>
      </c>
      <c r="H1509" t="s">
        <v>332</v>
      </c>
      <c r="I1509" s="10">
        <v>40065</v>
      </c>
      <c r="J1509">
        <v>88</v>
      </c>
      <c r="K1509" t="s">
        <v>1700</v>
      </c>
      <c r="L1509">
        <f>COUNTBLANK(Portfolio43[[#This Row],[ID]:[Product]])</f>
        <v>0</v>
      </c>
    </row>
    <row r="1510" spans="1:12" x14ac:dyDescent="0.3">
      <c r="A1510">
        <v>1509</v>
      </c>
      <c r="B1510" t="s">
        <v>5638</v>
      </c>
      <c r="C1510" t="s">
        <v>2417</v>
      </c>
      <c r="D1510" t="s">
        <v>4493</v>
      </c>
      <c r="E1510" t="s">
        <v>1189</v>
      </c>
      <c r="F1510">
        <v>90</v>
      </c>
      <c r="G1510" t="s">
        <v>5639</v>
      </c>
      <c r="H1510" t="s">
        <v>392</v>
      </c>
      <c r="I1510" s="10">
        <v>39962</v>
      </c>
      <c r="J1510">
        <v>72</v>
      </c>
      <c r="K1510" t="s">
        <v>1692</v>
      </c>
      <c r="L1510">
        <f>COUNTBLANK(Portfolio43[[#This Row],[ID]:[Product]])</f>
        <v>0</v>
      </c>
    </row>
    <row r="1511" spans="1:12" x14ac:dyDescent="0.3">
      <c r="A1511">
        <v>1510</v>
      </c>
      <c r="B1511" t="s">
        <v>5640</v>
      </c>
      <c r="C1511" t="s">
        <v>5641</v>
      </c>
      <c r="D1511" t="s">
        <v>4493</v>
      </c>
      <c r="E1511" t="s">
        <v>1189</v>
      </c>
      <c r="F1511">
        <v>30</v>
      </c>
      <c r="G1511" t="s">
        <v>5642</v>
      </c>
      <c r="H1511" t="s">
        <v>525</v>
      </c>
      <c r="I1511" s="10">
        <v>40108</v>
      </c>
      <c r="J1511">
        <v>86</v>
      </c>
      <c r="K1511" t="s">
        <v>1673</v>
      </c>
      <c r="L1511">
        <f>COUNTBLANK(Portfolio43[[#This Row],[ID]:[Product]])</f>
        <v>0</v>
      </c>
    </row>
    <row r="1512" spans="1:12" x14ac:dyDescent="0.3">
      <c r="A1512">
        <v>1511</v>
      </c>
      <c r="B1512" t="s">
        <v>4980</v>
      </c>
      <c r="C1512" t="s">
        <v>5643</v>
      </c>
      <c r="D1512" t="s">
        <v>4493</v>
      </c>
      <c r="E1512" t="s">
        <v>1189</v>
      </c>
      <c r="F1512">
        <v>60</v>
      </c>
      <c r="G1512" t="s">
        <v>5644</v>
      </c>
      <c r="H1512" t="s">
        <v>165</v>
      </c>
      <c r="I1512" s="10">
        <v>40521</v>
      </c>
      <c r="J1512">
        <v>15</v>
      </c>
      <c r="K1512" t="s">
        <v>1772</v>
      </c>
      <c r="L1512">
        <f>COUNTBLANK(Portfolio43[[#This Row],[ID]:[Product]])</f>
        <v>0</v>
      </c>
    </row>
    <row r="1513" spans="1:12" x14ac:dyDescent="0.3">
      <c r="A1513">
        <v>1512</v>
      </c>
      <c r="B1513" t="s">
        <v>4836</v>
      </c>
      <c r="C1513" t="s">
        <v>5645</v>
      </c>
      <c r="D1513" t="s">
        <v>4493</v>
      </c>
      <c r="E1513" t="s">
        <v>1189</v>
      </c>
      <c r="F1513">
        <v>60</v>
      </c>
      <c r="G1513" t="s">
        <v>5646</v>
      </c>
      <c r="H1513" t="s">
        <v>549</v>
      </c>
      <c r="I1513" s="10">
        <v>39892</v>
      </c>
      <c r="J1513">
        <v>32</v>
      </c>
      <c r="K1513" t="s">
        <v>1772</v>
      </c>
      <c r="L1513">
        <f>COUNTBLANK(Portfolio43[[#This Row],[ID]:[Product]])</f>
        <v>0</v>
      </c>
    </row>
    <row r="1514" spans="1:12" x14ac:dyDescent="0.3">
      <c r="A1514">
        <v>1513</v>
      </c>
      <c r="B1514" t="s">
        <v>5298</v>
      </c>
      <c r="C1514" t="s">
        <v>503</v>
      </c>
      <c r="D1514" t="s">
        <v>1946</v>
      </c>
      <c r="E1514" t="s">
        <v>1189</v>
      </c>
      <c r="F1514">
        <v>30</v>
      </c>
      <c r="G1514" t="s">
        <v>5647</v>
      </c>
      <c r="H1514" t="s">
        <v>1237</v>
      </c>
      <c r="I1514" s="10">
        <v>39544</v>
      </c>
      <c r="J1514">
        <v>76</v>
      </c>
      <c r="K1514" t="s">
        <v>1007</v>
      </c>
      <c r="L1514">
        <f>COUNTBLANK(Portfolio43[[#This Row],[ID]:[Product]])</f>
        <v>0</v>
      </c>
    </row>
    <row r="1515" spans="1:12" x14ac:dyDescent="0.3">
      <c r="A1515">
        <v>1514</v>
      </c>
      <c r="B1515" t="s">
        <v>4696</v>
      </c>
      <c r="C1515" t="s">
        <v>5501</v>
      </c>
      <c r="D1515" t="s">
        <v>4493</v>
      </c>
      <c r="E1515" t="s">
        <v>1189</v>
      </c>
      <c r="F1515">
        <v>30</v>
      </c>
      <c r="G1515" t="s">
        <v>5648</v>
      </c>
      <c r="H1515" t="s">
        <v>407</v>
      </c>
      <c r="I1515" s="10">
        <v>39839</v>
      </c>
      <c r="J1515">
        <v>78</v>
      </c>
      <c r="K1515" t="s">
        <v>1692</v>
      </c>
      <c r="L1515">
        <f>COUNTBLANK(Portfolio43[[#This Row],[ID]:[Product]])</f>
        <v>0</v>
      </c>
    </row>
    <row r="1516" spans="1:12" x14ac:dyDescent="0.3">
      <c r="A1516">
        <v>1515</v>
      </c>
      <c r="B1516" t="s">
        <v>5649</v>
      </c>
      <c r="C1516" t="s">
        <v>5650</v>
      </c>
      <c r="D1516" t="s">
        <v>4493</v>
      </c>
      <c r="E1516" t="s">
        <v>1189</v>
      </c>
      <c r="F1516">
        <v>60</v>
      </c>
      <c r="G1516" t="s">
        <v>5651</v>
      </c>
      <c r="H1516" t="s">
        <v>73</v>
      </c>
      <c r="I1516" s="10">
        <v>40523</v>
      </c>
      <c r="J1516">
        <v>20</v>
      </c>
      <c r="K1516" t="s">
        <v>1007</v>
      </c>
      <c r="L1516">
        <f>COUNTBLANK(Portfolio43[[#This Row],[ID]:[Product]])</f>
        <v>0</v>
      </c>
    </row>
    <row r="1517" spans="1:12" x14ac:dyDescent="0.3">
      <c r="A1517">
        <v>1516</v>
      </c>
      <c r="B1517" t="s">
        <v>3266</v>
      </c>
      <c r="C1517" t="s">
        <v>3240</v>
      </c>
      <c r="D1517" t="s">
        <v>4493</v>
      </c>
      <c r="E1517" t="s">
        <v>1189</v>
      </c>
      <c r="F1517">
        <v>60</v>
      </c>
      <c r="G1517" t="s">
        <v>5652</v>
      </c>
      <c r="H1517" t="s">
        <v>1616</v>
      </c>
      <c r="I1517" s="10">
        <v>40289</v>
      </c>
      <c r="J1517">
        <v>2</v>
      </c>
      <c r="K1517" t="s">
        <v>1772</v>
      </c>
      <c r="L1517">
        <f>COUNTBLANK(Portfolio43[[#This Row],[ID]:[Product]])</f>
        <v>0</v>
      </c>
    </row>
    <row r="1518" spans="1:12" x14ac:dyDescent="0.3">
      <c r="A1518">
        <v>1517</v>
      </c>
      <c r="B1518" t="s">
        <v>5653</v>
      </c>
      <c r="C1518" t="s">
        <v>5654</v>
      </c>
      <c r="D1518" t="s">
        <v>4493</v>
      </c>
      <c r="E1518" t="s">
        <v>1189</v>
      </c>
      <c r="F1518">
        <v>30</v>
      </c>
      <c r="G1518" t="s">
        <v>5655</v>
      </c>
      <c r="H1518" t="s">
        <v>1225</v>
      </c>
      <c r="I1518" s="10">
        <v>39940</v>
      </c>
      <c r="J1518">
        <v>28</v>
      </c>
      <c r="K1518" t="s">
        <v>1673</v>
      </c>
      <c r="L1518">
        <f>COUNTBLANK(Portfolio43[[#This Row],[ID]:[Product]])</f>
        <v>0</v>
      </c>
    </row>
    <row r="1519" spans="1:12" x14ac:dyDescent="0.3">
      <c r="A1519">
        <v>1518</v>
      </c>
      <c r="B1519" t="s">
        <v>5656</v>
      </c>
      <c r="C1519" t="s">
        <v>5657</v>
      </c>
      <c r="D1519" t="s">
        <v>4493</v>
      </c>
      <c r="E1519" t="s">
        <v>1189</v>
      </c>
      <c r="F1519">
        <v>30</v>
      </c>
      <c r="G1519" t="s">
        <v>5658</v>
      </c>
      <c r="H1519" t="s">
        <v>284</v>
      </c>
      <c r="I1519" s="10">
        <v>39498</v>
      </c>
      <c r="J1519">
        <v>47</v>
      </c>
      <c r="K1519" t="s">
        <v>851</v>
      </c>
      <c r="L1519">
        <f>COUNTBLANK(Portfolio43[[#This Row],[ID]:[Product]])</f>
        <v>0</v>
      </c>
    </row>
    <row r="1520" spans="1:12" x14ac:dyDescent="0.3">
      <c r="A1520">
        <v>1519</v>
      </c>
      <c r="B1520" t="s">
        <v>5659</v>
      </c>
      <c r="C1520" t="s">
        <v>605</v>
      </c>
      <c r="D1520" t="s">
        <v>4493</v>
      </c>
      <c r="E1520" t="s">
        <v>1189</v>
      </c>
      <c r="F1520">
        <v>90</v>
      </c>
      <c r="G1520" t="s">
        <v>5660</v>
      </c>
      <c r="H1520" t="s">
        <v>218</v>
      </c>
      <c r="I1520" s="10">
        <v>39654</v>
      </c>
      <c r="J1520">
        <v>9</v>
      </c>
      <c r="K1520" t="s">
        <v>1692</v>
      </c>
      <c r="L1520">
        <f>COUNTBLANK(Portfolio43[[#This Row],[ID]:[Product]])</f>
        <v>0</v>
      </c>
    </row>
    <row r="1521" spans="1:12" x14ac:dyDescent="0.3">
      <c r="A1521">
        <v>1520</v>
      </c>
      <c r="B1521" t="s">
        <v>4170</v>
      </c>
      <c r="C1521" t="s">
        <v>5661</v>
      </c>
      <c r="D1521" t="s">
        <v>4493</v>
      </c>
      <c r="E1521" t="s">
        <v>1189</v>
      </c>
      <c r="F1521">
        <v>30</v>
      </c>
      <c r="G1521" t="s">
        <v>5662</v>
      </c>
      <c r="H1521" t="s">
        <v>4047</v>
      </c>
      <c r="I1521" s="10">
        <v>39580</v>
      </c>
      <c r="J1521">
        <v>7</v>
      </c>
      <c r="K1521" t="s">
        <v>1007</v>
      </c>
      <c r="L1521">
        <f>COUNTBLANK(Portfolio43[[#This Row],[ID]:[Product]])</f>
        <v>0</v>
      </c>
    </row>
    <row r="1522" spans="1:12" x14ac:dyDescent="0.3">
      <c r="A1522">
        <v>1521</v>
      </c>
      <c r="B1522" t="s">
        <v>5108</v>
      </c>
      <c r="C1522" t="s">
        <v>4900</v>
      </c>
      <c r="D1522" t="s">
        <v>4493</v>
      </c>
      <c r="E1522" t="s">
        <v>1189</v>
      </c>
      <c r="F1522">
        <v>30</v>
      </c>
      <c r="G1522" t="s">
        <v>5663</v>
      </c>
      <c r="H1522" t="s">
        <v>5664</v>
      </c>
      <c r="I1522" s="10">
        <v>39822</v>
      </c>
      <c r="J1522">
        <v>40</v>
      </c>
      <c r="K1522" t="s">
        <v>1721</v>
      </c>
      <c r="L1522">
        <f>COUNTBLANK(Portfolio43[[#This Row],[ID]:[Product]])</f>
        <v>0</v>
      </c>
    </row>
    <row r="1523" spans="1:12" x14ac:dyDescent="0.3">
      <c r="A1523">
        <v>1522</v>
      </c>
      <c r="B1523" t="s">
        <v>4992</v>
      </c>
      <c r="C1523" t="s">
        <v>2140</v>
      </c>
      <c r="D1523" t="s">
        <v>4493</v>
      </c>
      <c r="E1523" t="s">
        <v>1189</v>
      </c>
      <c r="F1523">
        <v>30</v>
      </c>
      <c r="G1523" t="s">
        <v>5665</v>
      </c>
      <c r="H1523" t="s">
        <v>373</v>
      </c>
      <c r="I1523" s="10">
        <v>39572</v>
      </c>
      <c r="J1523">
        <v>11</v>
      </c>
      <c r="K1523" t="s">
        <v>1700</v>
      </c>
      <c r="L1523">
        <f>COUNTBLANK(Portfolio43[[#This Row],[ID]:[Product]])</f>
        <v>0</v>
      </c>
    </row>
    <row r="1524" spans="1:12" x14ac:dyDescent="0.3">
      <c r="A1524">
        <v>1523</v>
      </c>
      <c r="B1524" t="s">
        <v>5666</v>
      </c>
      <c r="C1524" t="s">
        <v>1864</v>
      </c>
      <c r="D1524" t="s">
        <v>4493</v>
      </c>
      <c r="E1524" t="s">
        <v>1189</v>
      </c>
      <c r="F1524">
        <v>30</v>
      </c>
      <c r="G1524" t="s">
        <v>5667</v>
      </c>
      <c r="H1524" t="s">
        <v>4142</v>
      </c>
      <c r="I1524" s="10">
        <v>39778</v>
      </c>
      <c r="J1524">
        <v>22</v>
      </c>
      <c r="K1524" t="s">
        <v>1007</v>
      </c>
      <c r="L1524">
        <f>COUNTBLANK(Portfolio43[[#This Row],[ID]:[Product]])</f>
        <v>0</v>
      </c>
    </row>
    <row r="1525" spans="1:12" x14ac:dyDescent="0.3">
      <c r="A1525">
        <v>1524</v>
      </c>
      <c r="B1525" t="s">
        <v>4851</v>
      </c>
      <c r="C1525" t="s">
        <v>3404</v>
      </c>
      <c r="D1525" t="s">
        <v>4493</v>
      </c>
      <c r="E1525" t="s">
        <v>1189</v>
      </c>
      <c r="F1525">
        <v>30</v>
      </c>
      <c r="G1525" t="s">
        <v>5668</v>
      </c>
      <c r="H1525" t="s">
        <v>441</v>
      </c>
      <c r="I1525" s="10">
        <v>39734</v>
      </c>
      <c r="J1525">
        <v>58</v>
      </c>
      <c r="K1525" t="s">
        <v>1673</v>
      </c>
      <c r="L1525">
        <f>COUNTBLANK(Portfolio43[[#This Row],[ID]:[Product]])</f>
        <v>0</v>
      </c>
    </row>
    <row r="1526" spans="1:12" x14ac:dyDescent="0.3">
      <c r="A1526">
        <v>1525</v>
      </c>
      <c r="B1526" t="s">
        <v>5669</v>
      </c>
      <c r="C1526" t="s">
        <v>5670</v>
      </c>
      <c r="D1526" t="s">
        <v>4493</v>
      </c>
      <c r="E1526" t="s">
        <v>1189</v>
      </c>
      <c r="F1526">
        <v>30</v>
      </c>
      <c r="G1526" t="s">
        <v>5671</v>
      </c>
      <c r="H1526" t="s">
        <v>466</v>
      </c>
      <c r="I1526" s="10">
        <v>40273</v>
      </c>
      <c r="J1526">
        <v>67</v>
      </c>
      <c r="K1526" t="s">
        <v>1007</v>
      </c>
      <c r="L1526">
        <f>COUNTBLANK(Portfolio43[[#This Row],[ID]:[Product]])</f>
        <v>0</v>
      </c>
    </row>
    <row r="1527" spans="1:12" x14ac:dyDescent="0.3">
      <c r="A1527">
        <v>1526</v>
      </c>
      <c r="B1527" t="s">
        <v>5672</v>
      </c>
      <c r="C1527" t="s">
        <v>3308</v>
      </c>
      <c r="D1527" t="s">
        <v>4493</v>
      </c>
      <c r="E1527" t="s">
        <v>1189</v>
      </c>
      <c r="F1527">
        <v>30</v>
      </c>
      <c r="G1527" t="s">
        <v>5673</v>
      </c>
      <c r="H1527" t="s">
        <v>5529</v>
      </c>
      <c r="I1527" s="10">
        <v>39542</v>
      </c>
      <c r="J1527">
        <v>60</v>
      </c>
      <c r="K1527" t="s">
        <v>1692</v>
      </c>
      <c r="L1527">
        <f>COUNTBLANK(Portfolio43[[#This Row],[ID]:[Product]])</f>
        <v>0</v>
      </c>
    </row>
    <row r="1528" spans="1:12" x14ac:dyDescent="0.3">
      <c r="A1528">
        <v>1527</v>
      </c>
      <c r="B1528" t="s">
        <v>5674</v>
      </c>
      <c r="C1528" t="s">
        <v>5560</v>
      </c>
      <c r="D1528" t="s">
        <v>4493</v>
      </c>
      <c r="E1528" t="s">
        <v>1189</v>
      </c>
      <c r="F1528">
        <v>60</v>
      </c>
      <c r="G1528" t="s">
        <v>5675</v>
      </c>
      <c r="H1528" t="s">
        <v>3778</v>
      </c>
      <c r="I1528" s="10">
        <v>40515</v>
      </c>
      <c r="J1528">
        <v>12</v>
      </c>
      <c r="K1528" t="s">
        <v>1673</v>
      </c>
      <c r="L1528">
        <f>COUNTBLANK(Portfolio43[[#This Row],[ID]:[Product]])</f>
        <v>0</v>
      </c>
    </row>
    <row r="1529" spans="1:12" x14ac:dyDescent="0.3">
      <c r="A1529">
        <v>1528</v>
      </c>
      <c r="B1529" t="s">
        <v>3606</v>
      </c>
      <c r="C1529" t="s">
        <v>5676</v>
      </c>
      <c r="D1529" t="s">
        <v>4493</v>
      </c>
      <c r="E1529" t="s">
        <v>1189</v>
      </c>
      <c r="F1529">
        <v>60</v>
      </c>
      <c r="G1529" t="s">
        <v>5677</v>
      </c>
      <c r="H1529" t="s">
        <v>367</v>
      </c>
      <c r="I1529" s="10">
        <v>40344</v>
      </c>
      <c r="J1529">
        <v>18</v>
      </c>
      <c r="K1529" t="s">
        <v>1007</v>
      </c>
      <c r="L1529">
        <f>COUNTBLANK(Portfolio43[[#This Row],[ID]:[Product]])</f>
        <v>0</v>
      </c>
    </row>
    <row r="1530" spans="1:12" x14ac:dyDescent="0.3">
      <c r="A1530">
        <v>1529</v>
      </c>
      <c r="B1530" t="s">
        <v>4749</v>
      </c>
      <c r="C1530" t="s">
        <v>3846</v>
      </c>
      <c r="D1530" t="s">
        <v>4493</v>
      </c>
      <c r="E1530" t="s">
        <v>1189</v>
      </c>
      <c r="F1530">
        <v>90</v>
      </c>
      <c r="G1530" t="s">
        <v>5678</v>
      </c>
      <c r="H1530" t="s">
        <v>5679</v>
      </c>
      <c r="I1530" s="10">
        <v>39862</v>
      </c>
      <c r="J1530">
        <v>50</v>
      </c>
      <c r="K1530" t="s">
        <v>1772</v>
      </c>
      <c r="L1530">
        <f>COUNTBLANK(Portfolio43[[#This Row],[ID]:[Product]])</f>
        <v>0</v>
      </c>
    </row>
    <row r="1531" spans="1:12" x14ac:dyDescent="0.3">
      <c r="A1531">
        <v>1530</v>
      </c>
      <c r="B1531" t="s">
        <v>5602</v>
      </c>
      <c r="C1531" t="s">
        <v>4677</v>
      </c>
      <c r="D1531" t="s">
        <v>4493</v>
      </c>
      <c r="E1531" t="s">
        <v>1189</v>
      </c>
      <c r="F1531">
        <v>90</v>
      </c>
      <c r="G1531" t="s">
        <v>5680</v>
      </c>
      <c r="H1531" t="s">
        <v>1622</v>
      </c>
      <c r="I1531" s="10">
        <v>39520</v>
      </c>
      <c r="J1531">
        <v>16</v>
      </c>
      <c r="K1531" t="s">
        <v>1696</v>
      </c>
      <c r="L1531">
        <f>COUNTBLANK(Portfolio43[[#This Row],[ID]:[Product]])</f>
        <v>0</v>
      </c>
    </row>
    <row r="1532" spans="1:12" x14ac:dyDescent="0.3">
      <c r="A1532">
        <v>1531</v>
      </c>
      <c r="B1532" t="s">
        <v>5474</v>
      </c>
      <c r="C1532" t="s">
        <v>5681</v>
      </c>
      <c r="D1532" t="s">
        <v>4493</v>
      </c>
      <c r="E1532" t="s">
        <v>1189</v>
      </c>
      <c r="F1532">
        <v>90</v>
      </c>
      <c r="G1532" t="s">
        <v>5682</v>
      </c>
      <c r="H1532" t="s">
        <v>386</v>
      </c>
      <c r="I1532" s="10">
        <v>39792</v>
      </c>
      <c r="J1532">
        <v>96</v>
      </c>
      <c r="K1532" t="s">
        <v>851</v>
      </c>
      <c r="L1532">
        <f>COUNTBLANK(Portfolio43[[#This Row],[ID]:[Product]])</f>
        <v>0</v>
      </c>
    </row>
    <row r="1533" spans="1:12" x14ac:dyDescent="0.3">
      <c r="A1533">
        <v>1532</v>
      </c>
      <c r="B1533" t="s">
        <v>5683</v>
      </c>
      <c r="C1533" t="s">
        <v>5684</v>
      </c>
      <c r="D1533" t="s">
        <v>4493</v>
      </c>
      <c r="E1533" t="s">
        <v>1189</v>
      </c>
      <c r="F1533">
        <v>60</v>
      </c>
      <c r="G1533" t="s">
        <v>5685</v>
      </c>
      <c r="H1533" t="s">
        <v>289</v>
      </c>
      <c r="I1533" s="10">
        <v>40263</v>
      </c>
      <c r="J1533">
        <v>50</v>
      </c>
      <c r="K1533" t="s">
        <v>1692</v>
      </c>
      <c r="L1533">
        <f>COUNTBLANK(Portfolio43[[#This Row],[ID]:[Product]])</f>
        <v>0</v>
      </c>
    </row>
    <row r="1534" spans="1:12" x14ac:dyDescent="0.3">
      <c r="A1534">
        <v>1533</v>
      </c>
      <c r="B1534" t="s">
        <v>5686</v>
      </c>
      <c r="C1534" t="s">
        <v>5417</v>
      </c>
      <c r="D1534" t="s">
        <v>4493</v>
      </c>
      <c r="E1534" t="s">
        <v>4651</v>
      </c>
      <c r="F1534">
        <v>90</v>
      </c>
      <c r="G1534" t="s">
        <v>5687</v>
      </c>
      <c r="H1534" t="s">
        <v>629</v>
      </c>
      <c r="I1534" s="10">
        <v>39570</v>
      </c>
      <c r="J1534">
        <v>71</v>
      </c>
      <c r="K1534" t="s">
        <v>1700</v>
      </c>
      <c r="L1534">
        <f>COUNTBLANK(Portfolio43[[#This Row],[ID]:[Product]])</f>
        <v>0</v>
      </c>
    </row>
    <row r="1535" spans="1:12" x14ac:dyDescent="0.3">
      <c r="A1535">
        <v>1534</v>
      </c>
      <c r="B1535" t="s">
        <v>4796</v>
      </c>
      <c r="C1535" t="s">
        <v>5688</v>
      </c>
      <c r="D1535" t="s">
        <v>4493</v>
      </c>
      <c r="E1535" t="s">
        <v>1189</v>
      </c>
      <c r="F1535">
        <v>90</v>
      </c>
      <c r="G1535" t="s">
        <v>5689</v>
      </c>
      <c r="H1535" t="s">
        <v>431</v>
      </c>
      <c r="I1535" s="10">
        <v>39706</v>
      </c>
      <c r="J1535">
        <v>72</v>
      </c>
      <c r="K1535" t="s">
        <v>1707</v>
      </c>
      <c r="L1535">
        <f>COUNTBLANK(Portfolio43[[#This Row],[ID]:[Product]])</f>
        <v>0</v>
      </c>
    </row>
    <row r="1536" spans="1:12" x14ac:dyDescent="0.3">
      <c r="A1536">
        <v>1535</v>
      </c>
      <c r="B1536" t="s">
        <v>5690</v>
      </c>
      <c r="C1536" t="s">
        <v>2646</v>
      </c>
      <c r="D1536" t="s">
        <v>4493</v>
      </c>
      <c r="E1536" t="s">
        <v>1189</v>
      </c>
      <c r="F1536">
        <v>90</v>
      </c>
      <c r="G1536" t="s">
        <v>4512</v>
      </c>
      <c r="H1536" t="s">
        <v>5691</v>
      </c>
      <c r="I1536" s="10">
        <v>39865</v>
      </c>
      <c r="J1536">
        <v>10</v>
      </c>
      <c r="K1536" t="s">
        <v>1696</v>
      </c>
      <c r="L1536">
        <f>COUNTBLANK(Portfolio43[[#This Row],[ID]:[Product]])</f>
        <v>0</v>
      </c>
    </row>
    <row r="1537" spans="1:12" x14ac:dyDescent="0.3">
      <c r="A1537">
        <v>1536</v>
      </c>
      <c r="B1537" t="s">
        <v>5692</v>
      </c>
      <c r="C1537" t="s">
        <v>5693</v>
      </c>
      <c r="D1537" t="s">
        <v>4493</v>
      </c>
      <c r="E1537" t="s">
        <v>1189</v>
      </c>
      <c r="F1537">
        <v>90</v>
      </c>
      <c r="G1537" t="s">
        <v>5694</v>
      </c>
      <c r="H1537" t="s">
        <v>995</v>
      </c>
      <c r="I1537" s="10">
        <v>40349</v>
      </c>
      <c r="J1537">
        <v>68</v>
      </c>
      <c r="K1537" t="s">
        <v>1772</v>
      </c>
      <c r="L1537">
        <f>COUNTBLANK(Portfolio43[[#This Row],[ID]:[Product]])</f>
        <v>0</v>
      </c>
    </row>
    <row r="1538" spans="1:12" x14ac:dyDescent="0.3">
      <c r="A1538">
        <v>1537</v>
      </c>
      <c r="B1538" t="s">
        <v>5695</v>
      </c>
      <c r="C1538" t="s">
        <v>5696</v>
      </c>
      <c r="D1538" t="s">
        <v>4493</v>
      </c>
      <c r="E1538" t="s">
        <v>1189</v>
      </c>
      <c r="F1538">
        <v>90</v>
      </c>
      <c r="G1538" t="s">
        <v>5697</v>
      </c>
      <c r="H1538" t="s">
        <v>1645</v>
      </c>
      <c r="I1538" s="10">
        <v>40054</v>
      </c>
      <c r="J1538">
        <v>100</v>
      </c>
      <c r="K1538" t="s">
        <v>1692</v>
      </c>
      <c r="L1538">
        <f>COUNTBLANK(Portfolio43[[#This Row],[ID]:[Product]])</f>
        <v>0</v>
      </c>
    </row>
    <row r="1539" spans="1:12" x14ac:dyDescent="0.3">
      <c r="A1539">
        <v>1538</v>
      </c>
      <c r="B1539" t="s">
        <v>5484</v>
      </c>
      <c r="C1539" t="s">
        <v>5544</v>
      </c>
      <c r="D1539" t="s">
        <v>4493</v>
      </c>
      <c r="E1539" t="s">
        <v>1189</v>
      </c>
      <c r="F1539">
        <v>90</v>
      </c>
      <c r="G1539" t="s">
        <v>5698</v>
      </c>
      <c r="H1539" t="s">
        <v>260</v>
      </c>
      <c r="I1539" s="10">
        <v>39834</v>
      </c>
      <c r="J1539">
        <v>52</v>
      </c>
      <c r="K1539" t="s">
        <v>1772</v>
      </c>
      <c r="L1539">
        <f>COUNTBLANK(Portfolio43[[#This Row],[ID]:[Product]])</f>
        <v>0</v>
      </c>
    </row>
    <row r="1540" spans="1:12" x14ac:dyDescent="0.3">
      <c r="A1540">
        <v>1539</v>
      </c>
      <c r="B1540" t="s">
        <v>5205</v>
      </c>
      <c r="C1540" t="s">
        <v>5699</v>
      </c>
      <c r="D1540" t="s">
        <v>4493</v>
      </c>
      <c r="E1540" t="s">
        <v>1189</v>
      </c>
      <c r="F1540">
        <v>30</v>
      </c>
      <c r="G1540" t="s">
        <v>5700</v>
      </c>
      <c r="H1540" t="s">
        <v>1430</v>
      </c>
      <c r="I1540" s="10">
        <v>40200</v>
      </c>
      <c r="J1540">
        <v>46</v>
      </c>
      <c r="K1540" t="s">
        <v>1673</v>
      </c>
      <c r="L1540">
        <f>COUNTBLANK(Portfolio43[[#This Row],[ID]:[Product]])</f>
        <v>0</v>
      </c>
    </row>
    <row r="1541" spans="1:12" x14ac:dyDescent="0.3">
      <c r="A1541">
        <v>1540</v>
      </c>
      <c r="B1541" t="s">
        <v>5701</v>
      </c>
      <c r="C1541" t="s">
        <v>5702</v>
      </c>
      <c r="D1541" t="s">
        <v>1946</v>
      </c>
      <c r="E1541" t="s">
        <v>1189</v>
      </c>
      <c r="F1541">
        <v>60</v>
      </c>
      <c r="G1541" t="s">
        <v>5703</v>
      </c>
      <c r="H1541" t="s">
        <v>5494</v>
      </c>
      <c r="I1541" s="10">
        <v>39627</v>
      </c>
      <c r="J1541">
        <v>91</v>
      </c>
      <c r="K1541" t="s">
        <v>1007</v>
      </c>
      <c r="L1541">
        <f>COUNTBLANK(Portfolio43[[#This Row],[ID]:[Product]])</f>
        <v>0</v>
      </c>
    </row>
    <row r="1542" spans="1:12" x14ac:dyDescent="0.3">
      <c r="A1542">
        <v>1541</v>
      </c>
      <c r="B1542" t="s">
        <v>5484</v>
      </c>
      <c r="C1542" t="s">
        <v>5704</v>
      </c>
      <c r="D1542" t="s">
        <v>4493</v>
      </c>
      <c r="E1542" t="s">
        <v>1189</v>
      </c>
      <c r="F1542">
        <v>90</v>
      </c>
      <c r="G1542" t="s">
        <v>5705</v>
      </c>
      <c r="H1542" t="s">
        <v>1182</v>
      </c>
      <c r="I1542" s="10">
        <v>40001</v>
      </c>
      <c r="J1542">
        <v>47</v>
      </c>
      <c r="K1542" t="s">
        <v>1700</v>
      </c>
      <c r="L1542">
        <f>COUNTBLANK(Portfolio43[[#This Row],[ID]:[Product]])</f>
        <v>0</v>
      </c>
    </row>
    <row r="1543" spans="1:12" x14ac:dyDescent="0.3">
      <c r="A1543">
        <v>1542</v>
      </c>
      <c r="B1543" t="s">
        <v>4375</v>
      </c>
      <c r="C1543" t="s">
        <v>5706</v>
      </c>
      <c r="D1543" t="s">
        <v>4493</v>
      </c>
      <c r="E1543" t="s">
        <v>1189</v>
      </c>
      <c r="F1543">
        <v>30</v>
      </c>
      <c r="G1543" t="s">
        <v>5707</v>
      </c>
      <c r="H1543" t="s">
        <v>5708</v>
      </c>
      <c r="I1543" s="10">
        <v>39727</v>
      </c>
      <c r="J1543">
        <v>54</v>
      </c>
      <c r="K1543" t="s">
        <v>1673</v>
      </c>
      <c r="L1543">
        <f>COUNTBLANK(Portfolio43[[#This Row],[ID]:[Product]])</f>
        <v>0</v>
      </c>
    </row>
    <row r="1544" spans="1:12" x14ac:dyDescent="0.3">
      <c r="A1544">
        <v>1543</v>
      </c>
      <c r="B1544" t="s">
        <v>5709</v>
      </c>
      <c r="C1544" t="s">
        <v>3389</v>
      </c>
      <c r="D1544" t="s">
        <v>4493</v>
      </c>
      <c r="E1544" t="s">
        <v>1189</v>
      </c>
      <c r="F1544">
        <v>30</v>
      </c>
      <c r="G1544" t="s">
        <v>5710</v>
      </c>
      <c r="H1544" t="s">
        <v>663</v>
      </c>
      <c r="I1544" s="10">
        <v>40214</v>
      </c>
      <c r="J1544">
        <v>15</v>
      </c>
      <c r="K1544" t="s">
        <v>851</v>
      </c>
      <c r="L1544">
        <f>COUNTBLANK(Portfolio43[[#This Row],[ID]:[Product]])</f>
        <v>0</v>
      </c>
    </row>
    <row r="1545" spans="1:12" x14ac:dyDescent="0.3">
      <c r="A1545">
        <v>1544</v>
      </c>
      <c r="B1545" t="s">
        <v>4345</v>
      </c>
      <c r="C1545" t="s">
        <v>5711</v>
      </c>
      <c r="D1545" t="s">
        <v>4493</v>
      </c>
      <c r="E1545" t="s">
        <v>1189</v>
      </c>
      <c r="F1545">
        <v>60</v>
      </c>
      <c r="G1545" t="s">
        <v>5712</v>
      </c>
      <c r="H1545" t="s">
        <v>531</v>
      </c>
      <c r="I1545" s="10">
        <v>40223</v>
      </c>
      <c r="J1545">
        <v>86</v>
      </c>
      <c r="K1545" t="s">
        <v>1772</v>
      </c>
      <c r="L1545">
        <f>COUNTBLANK(Portfolio43[[#This Row],[ID]:[Product]])</f>
        <v>0</v>
      </c>
    </row>
    <row r="1546" spans="1:12" x14ac:dyDescent="0.3">
      <c r="A1546">
        <v>1545</v>
      </c>
      <c r="B1546" t="s">
        <v>4777</v>
      </c>
      <c r="C1546" t="s">
        <v>3258</v>
      </c>
      <c r="D1546" t="s">
        <v>4493</v>
      </c>
      <c r="E1546" t="s">
        <v>1189</v>
      </c>
      <c r="F1546">
        <v>30</v>
      </c>
      <c r="G1546" t="s">
        <v>5713</v>
      </c>
      <c r="H1546" t="s">
        <v>563</v>
      </c>
      <c r="I1546" s="10">
        <v>39966</v>
      </c>
      <c r="J1546">
        <v>9</v>
      </c>
      <c r="K1546" t="s">
        <v>1700</v>
      </c>
      <c r="L1546">
        <f>COUNTBLANK(Portfolio43[[#This Row],[ID]:[Product]])</f>
        <v>0</v>
      </c>
    </row>
    <row r="1547" spans="1:12" x14ac:dyDescent="0.3">
      <c r="A1547">
        <v>1546</v>
      </c>
      <c r="B1547" t="s">
        <v>5238</v>
      </c>
      <c r="C1547" t="s">
        <v>3204</v>
      </c>
      <c r="D1547" t="s">
        <v>4493</v>
      </c>
      <c r="E1547" t="s">
        <v>4651</v>
      </c>
      <c r="F1547">
        <v>90</v>
      </c>
      <c r="G1547" t="s">
        <v>5714</v>
      </c>
      <c r="H1547" t="s">
        <v>452</v>
      </c>
      <c r="I1547" s="10">
        <v>39841</v>
      </c>
      <c r="J1547">
        <v>4</v>
      </c>
      <c r="K1547" t="s">
        <v>1677</v>
      </c>
      <c r="L1547">
        <f>COUNTBLANK(Portfolio43[[#This Row],[ID]:[Product]])</f>
        <v>0</v>
      </c>
    </row>
    <row r="1548" spans="1:12" x14ac:dyDescent="0.3">
      <c r="A1548">
        <v>1547</v>
      </c>
      <c r="B1548" t="s">
        <v>5441</v>
      </c>
      <c r="C1548" t="s">
        <v>2047</v>
      </c>
      <c r="D1548" t="s">
        <v>4493</v>
      </c>
      <c r="E1548" t="s">
        <v>1189</v>
      </c>
      <c r="F1548">
        <v>60</v>
      </c>
      <c r="G1548" t="s">
        <v>5715</v>
      </c>
      <c r="H1548" t="s">
        <v>1603</v>
      </c>
      <c r="I1548" s="10">
        <v>39818</v>
      </c>
      <c r="J1548">
        <v>92</v>
      </c>
      <c r="K1548" t="s">
        <v>1700</v>
      </c>
      <c r="L1548">
        <f>COUNTBLANK(Portfolio43[[#This Row],[ID]:[Product]])</f>
        <v>0</v>
      </c>
    </row>
    <row r="1549" spans="1:12" x14ac:dyDescent="0.3">
      <c r="A1549">
        <v>1548</v>
      </c>
      <c r="B1549" t="s">
        <v>1899</v>
      </c>
      <c r="C1549" t="s">
        <v>2567</v>
      </c>
      <c r="D1549" t="s">
        <v>4493</v>
      </c>
      <c r="E1549" t="s">
        <v>1189</v>
      </c>
      <c r="F1549">
        <v>30</v>
      </c>
      <c r="G1549" t="s">
        <v>5716</v>
      </c>
      <c r="H1549" t="s">
        <v>653</v>
      </c>
      <c r="I1549" s="10">
        <v>40238</v>
      </c>
      <c r="J1549">
        <v>23</v>
      </c>
      <c r="K1549" t="s">
        <v>1673</v>
      </c>
      <c r="L1549">
        <f>COUNTBLANK(Portfolio43[[#This Row],[ID]:[Product]])</f>
        <v>0</v>
      </c>
    </row>
    <row r="1550" spans="1:12" x14ac:dyDescent="0.3">
      <c r="A1550">
        <v>1549</v>
      </c>
      <c r="B1550" t="s">
        <v>5717</v>
      </c>
      <c r="C1550" t="s">
        <v>5718</v>
      </c>
      <c r="D1550" t="s">
        <v>4493</v>
      </c>
      <c r="E1550" t="s">
        <v>1189</v>
      </c>
      <c r="F1550">
        <v>60</v>
      </c>
      <c r="G1550" t="s">
        <v>5719</v>
      </c>
      <c r="H1550" t="s">
        <v>45</v>
      </c>
      <c r="I1550" s="10">
        <v>39627</v>
      </c>
      <c r="J1550">
        <v>24</v>
      </c>
      <c r="K1550" t="s">
        <v>1772</v>
      </c>
      <c r="L1550">
        <f>COUNTBLANK(Portfolio43[[#This Row],[ID]:[Product]])</f>
        <v>0</v>
      </c>
    </row>
    <row r="1551" spans="1:12" x14ac:dyDescent="0.3">
      <c r="A1551">
        <v>1550</v>
      </c>
      <c r="B1551" t="s">
        <v>5720</v>
      </c>
      <c r="C1551" t="s">
        <v>5721</v>
      </c>
      <c r="D1551" t="s">
        <v>4493</v>
      </c>
      <c r="E1551" t="s">
        <v>1189</v>
      </c>
      <c r="F1551">
        <v>60</v>
      </c>
      <c r="G1551" t="s">
        <v>5722</v>
      </c>
      <c r="H1551" t="s">
        <v>2222</v>
      </c>
      <c r="I1551" s="10">
        <v>39620</v>
      </c>
      <c r="J1551">
        <v>3</v>
      </c>
      <c r="K1551" t="s">
        <v>1673</v>
      </c>
      <c r="L1551">
        <f>COUNTBLANK(Portfolio43[[#This Row],[ID]:[Product]])</f>
        <v>0</v>
      </c>
    </row>
    <row r="1552" spans="1:12" x14ac:dyDescent="0.3">
      <c r="A1552">
        <v>1551</v>
      </c>
      <c r="B1552" t="s">
        <v>5723</v>
      </c>
      <c r="C1552" t="s">
        <v>5052</v>
      </c>
      <c r="D1552" t="s">
        <v>4493</v>
      </c>
      <c r="E1552" t="s">
        <v>1189</v>
      </c>
      <c r="F1552">
        <v>90</v>
      </c>
      <c r="G1552" t="s">
        <v>5724</v>
      </c>
      <c r="H1552" t="s">
        <v>263</v>
      </c>
      <c r="I1552" s="10">
        <v>39967</v>
      </c>
      <c r="J1552">
        <v>65</v>
      </c>
      <c r="K1552" t="s">
        <v>851</v>
      </c>
      <c r="L1552">
        <f>COUNTBLANK(Portfolio43[[#This Row],[ID]:[Product]])</f>
        <v>0</v>
      </c>
    </row>
    <row r="1553" spans="1:12" x14ac:dyDescent="0.3">
      <c r="A1553">
        <v>1552</v>
      </c>
      <c r="B1553" t="s">
        <v>3968</v>
      </c>
      <c r="C1553" t="s">
        <v>1940</v>
      </c>
      <c r="D1553" t="s">
        <v>4493</v>
      </c>
      <c r="E1553" t="s">
        <v>1189</v>
      </c>
      <c r="F1553">
        <v>90</v>
      </c>
      <c r="G1553" t="s">
        <v>5725</v>
      </c>
      <c r="H1553" t="s">
        <v>130</v>
      </c>
      <c r="I1553" s="10">
        <v>39775</v>
      </c>
      <c r="J1553">
        <v>23</v>
      </c>
      <c r="K1553" t="s">
        <v>851</v>
      </c>
      <c r="L1553">
        <f>COUNTBLANK(Portfolio43[[#This Row],[ID]:[Product]])</f>
        <v>0</v>
      </c>
    </row>
    <row r="1554" spans="1:12" x14ac:dyDescent="0.3">
      <c r="A1554">
        <v>1553</v>
      </c>
      <c r="B1554" t="s">
        <v>5216</v>
      </c>
      <c r="C1554" t="s">
        <v>5726</v>
      </c>
      <c r="D1554" t="s">
        <v>4493</v>
      </c>
      <c r="E1554" t="s">
        <v>1189</v>
      </c>
      <c r="F1554">
        <v>30</v>
      </c>
      <c r="G1554" t="s">
        <v>5727</v>
      </c>
      <c r="H1554" t="s">
        <v>5691</v>
      </c>
      <c r="I1554" s="10">
        <v>40534</v>
      </c>
      <c r="J1554">
        <v>18</v>
      </c>
      <c r="K1554" t="s">
        <v>1692</v>
      </c>
      <c r="L1554">
        <f>COUNTBLANK(Portfolio43[[#This Row],[ID]:[Product]])</f>
        <v>0</v>
      </c>
    </row>
    <row r="1555" spans="1:12" x14ac:dyDescent="0.3">
      <c r="A1555">
        <v>1554</v>
      </c>
      <c r="B1555" t="s">
        <v>4974</v>
      </c>
      <c r="C1555" t="s">
        <v>4922</v>
      </c>
      <c r="D1555" t="s">
        <v>4493</v>
      </c>
      <c r="E1555" t="s">
        <v>1189</v>
      </c>
      <c r="F1555">
        <v>60</v>
      </c>
      <c r="G1555" t="s">
        <v>5728</v>
      </c>
      <c r="H1555" t="s">
        <v>5512</v>
      </c>
      <c r="I1555" s="10">
        <v>40239</v>
      </c>
      <c r="J1555">
        <v>79</v>
      </c>
      <c r="K1555" t="s">
        <v>1772</v>
      </c>
      <c r="L1555">
        <f>COUNTBLANK(Portfolio43[[#This Row],[ID]:[Product]])</f>
        <v>0</v>
      </c>
    </row>
    <row r="1556" spans="1:12" x14ac:dyDescent="0.3">
      <c r="A1556">
        <v>1555</v>
      </c>
      <c r="B1556" t="s">
        <v>5729</v>
      </c>
      <c r="C1556" t="s">
        <v>4641</v>
      </c>
      <c r="D1556" t="s">
        <v>4493</v>
      </c>
      <c r="E1556" t="s">
        <v>1189</v>
      </c>
      <c r="F1556">
        <v>60</v>
      </c>
      <c r="G1556" t="s">
        <v>5730</v>
      </c>
      <c r="H1556" t="s">
        <v>304</v>
      </c>
      <c r="I1556" s="10">
        <v>39924</v>
      </c>
      <c r="J1556">
        <v>85</v>
      </c>
      <c r="K1556" t="s">
        <v>1007</v>
      </c>
      <c r="L1556">
        <f>COUNTBLANK(Portfolio43[[#This Row],[ID]:[Product]])</f>
        <v>0</v>
      </c>
    </row>
    <row r="1557" spans="1:12" x14ac:dyDescent="0.3">
      <c r="A1557">
        <v>1556</v>
      </c>
      <c r="B1557" t="s">
        <v>3855</v>
      </c>
      <c r="C1557" t="s">
        <v>2015</v>
      </c>
      <c r="D1557" t="s">
        <v>4493</v>
      </c>
      <c r="E1557" t="s">
        <v>1189</v>
      </c>
      <c r="F1557">
        <v>90</v>
      </c>
      <c r="G1557" t="s">
        <v>3428</v>
      </c>
      <c r="H1557" t="s">
        <v>5267</v>
      </c>
      <c r="I1557" s="10">
        <v>40395</v>
      </c>
      <c r="J1557">
        <v>10</v>
      </c>
      <c r="K1557" t="s">
        <v>1696</v>
      </c>
      <c r="L1557">
        <f>COUNTBLANK(Portfolio43[[#This Row],[ID]:[Product]])</f>
        <v>0</v>
      </c>
    </row>
    <row r="1558" spans="1:12" x14ac:dyDescent="0.3">
      <c r="A1558">
        <v>1557</v>
      </c>
      <c r="B1558" t="s">
        <v>4694</v>
      </c>
      <c r="C1558" t="s">
        <v>4343</v>
      </c>
      <c r="D1558" t="s">
        <v>4493</v>
      </c>
      <c r="E1558" t="s">
        <v>1189</v>
      </c>
      <c r="F1558">
        <v>60</v>
      </c>
      <c r="G1558" t="s">
        <v>5731</v>
      </c>
      <c r="H1558" t="s">
        <v>364</v>
      </c>
      <c r="I1558" s="10">
        <v>40071</v>
      </c>
      <c r="J1558">
        <v>58</v>
      </c>
      <c r="K1558" t="s">
        <v>1707</v>
      </c>
      <c r="L1558">
        <f>COUNTBLANK(Portfolio43[[#This Row],[ID]:[Product]])</f>
        <v>0</v>
      </c>
    </row>
    <row r="1559" spans="1:12" x14ac:dyDescent="0.3">
      <c r="A1559">
        <v>1558</v>
      </c>
      <c r="B1559" t="s">
        <v>5732</v>
      </c>
      <c r="C1559" t="s">
        <v>5733</v>
      </c>
      <c r="D1559" t="s">
        <v>4493</v>
      </c>
      <c r="E1559" t="s">
        <v>1189</v>
      </c>
      <c r="F1559">
        <v>90</v>
      </c>
      <c r="G1559" t="s">
        <v>5734</v>
      </c>
      <c r="H1559" t="s">
        <v>1796</v>
      </c>
      <c r="I1559" s="10">
        <v>39670</v>
      </c>
      <c r="J1559">
        <v>39</v>
      </c>
      <c r="K1559" t="s">
        <v>1700</v>
      </c>
      <c r="L1559">
        <f>COUNTBLANK(Portfolio43[[#This Row],[ID]:[Product]])</f>
        <v>0</v>
      </c>
    </row>
    <row r="1560" spans="1:12" x14ac:dyDescent="0.3">
      <c r="A1560">
        <v>1559</v>
      </c>
      <c r="B1560" t="s">
        <v>3150</v>
      </c>
      <c r="C1560" t="s">
        <v>1664</v>
      </c>
      <c r="D1560" t="s">
        <v>4493</v>
      </c>
      <c r="E1560" t="s">
        <v>1189</v>
      </c>
      <c r="F1560">
        <v>30</v>
      </c>
      <c r="G1560" t="s">
        <v>5735</v>
      </c>
      <c r="H1560" t="s">
        <v>28</v>
      </c>
      <c r="I1560" s="10">
        <v>39993</v>
      </c>
      <c r="J1560">
        <v>22</v>
      </c>
      <c r="K1560" t="s">
        <v>1721</v>
      </c>
      <c r="L1560">
        <f>COUNTBLANK(Portfolio43[[#This Row],[ID]:[Product]])</f>
        <v>0</v>
      </c>
    </row>
    <row r="1561" spans="1:12" x14ac:dyDescent="0.3">
      <c r="A1561">
        <v>1560</v>
      </c>
      <c r="B1561" t="s">
        <v>5736</v>
      </c>
      <c r="C1561" t="s">
        <v>5737</v>
      </c>
      <c r="D1561" t="s">
        <v>4493</v>
      </c>
      <c r="E1561" t="s">
        <v>1189</v>
      </c>
      <c r="F1561">
        <v>60</v>
      </c>
      <c r="G1561" t="s">
        <v>5738</v>
      </c>
      <c r="H1561" t="s">
        <v>1408</v>
      </c>
      <c r="I1561" s="10">
        <v>40181</v>
      </c>
      <c r="J1561">
        <v>57</v>
      </c>
      <c r="K1561" t="s">
        <v>1007</v>
      </c>
      <c r="L1561">
        <f>COUNTBLANK(Portfolio43[[#This Row],[ID]:[Product]])</f>
        <v>0</v>
      </c>
    </row>
    <row r="1562" spans="1:12" x14ac:dyDescent="0.3">
      <c r="A1562">
        <v>1561</v>
      </c>
      <c r="B1562" t="s">
        <v>5739</v>
      </c>
      <c r="C1562" t="s">
        <v>3168</v>
      </c>
      <c r="D1562" t="s">
        <v>4493</v>
      </c>
      <c r="E1562" t="s">
        <v>1189</v>
      </c>
      <c r="F1562">
        <v>60</v>
      </c>
      <c r="G1562" t="s">
        <v>5740</v>
      </c>
      <c r="H1562" t="s">
        <v>5741</v>
      </c>
      <c r="I1562" s="10">
        <v>39683</v>
      </c>
      <c r="J1562">
        <v>97</v>
      </c>
      <c r="K1562" t="s">
        <v>1700</v>
      </c>
      <c r="L1562">
        <f>COUNTBLANK(Portfolio43[[#This Row],[ID]:[Product]])</f>
        <v>0</v>
      </c>
    </row>
    <row r="1563" spans="1:12" x14ac:dyDescent="0.3">
      <c r="A1563">
        <v>1562</v>
      </c>
      <c r="B1563" t="s">
        <v>3529</v>
      </c>
      <c r="C1563" t="s">
        <v>2508</v>
      </c>
      <c r="D1563" t="s">
        <v>4493</v>
      </c>
      <c r="E1563" t="s">
        <v>1189</v>
      </c>
      <c r="F1563">
        <v>90</v>
      </c>
      <c r="G1563" t="s">
        <v>5742</v>
      </c>
      <c r="H1563" t="s">
        <v>5043</v>
      </c>
      <c r="I1563" s="10">
        <v>39807</v>
      </c>
      <c r="J1563">
        <v>14</v>
      </c>
      <c r="K1563" t="s">
        <v>851</v>
      </c>
      <c r="L1563">
        <f>COUNTBLANK(Portfolio43[[#This Row],[ID]:[Product]])</f>
        <v>0</v>
      </c>
    </row>
    <row r="1564" spans="1:12" x14ac:dyDescent="0.3">
      <c r="A1564">
        <v>1563</v>
      </c>
      <c r="B1564" t="s">
        <v>4532</v>
      </c>
      <c r="C1564" t="s">
        <v>5743</v>
      </c>
      <c r="D1564" t="s">
        <v>4493</v>
      </c>
      <c r="E1564" t="s">
        <v>1189</v>
      </c>
      <c r="F1564">
        <v>60</v>
      </c>
      <c r="G1564" t="s">
        <v>5744</v>
      </c>
      <c r="H1564" t="s">
        <v>742</v>
      </c>
      <c r="I1564" s="10">
        <v>39881</v>
      </c>
      <c r="J1564">
        <v>2</v>
      </c>
      <c r="K1564" t="s">
        <v>851</v>
      </c>
      <c r="L1564">
        <f>COUNTBLANK(Portfolio43[[#This Row],[ID]:[Product]])</f>
        <v>0</v>
      </c>
    </row>
    <row r="1565" spans="1:12" x14ac:dyDescent="0.3">
      <c r="A1565">
        <v>1564</v>
      </c>
      <c r="B1565" t="s">
        <v>5745</v>
      </c>
      <c r="C1565" t="s">
        <v>5746</v>
      </c>
      <c r="D1565" t="s">
        <v>4493</v>
      </c>
      <c r="E1565" t="s">
        <v>1189</v>
      </c>
      <c r="F1565">
        <v>30</v>
      </c>
      <c r="G1565" t="s">
        <v>5747</v>
      </c>
      <c r="H1565" t="s">
        <v>991</v>
      </c>
      <c r="I1565" s="10">
        <v>39769</v>
      </c>
      <c r="J1565">
        <v>42</v>
      </c>
      <c r="K1565" t="s">
        <v>1721</v>
      </c>
      <c r="L1565">
        <f>COUNTBLANK(Portfolio43[[#This Row],[ID]:[Product]])</f>
        <v>0</v>
      </c>
    </row>
    <row r="1566" spans="1:12" x14ac:dyDescent="0.3">
      <c r="A1566">
        <v>1565</v>
      </c>
      <c r="B1566" t="s">
        <v>5748</v>
      </c>
      <c r="C1566" t="s">
        <v>4190</v>
      </c>
      <c r="D1566" t="s">
        <v>4493</v>
      </c>
      <c r="E1566" t="s">
        <v>1189</v>
      </c>
      <c r="F1566">
        <v>60</v>
      </c>
      <c r="G1566" t="s">
        <v>5749</v>
      </c>
      <c r="H1566" t="s">
        <v>1108</v>
      </c>
      <c r="I1566" s="10">
        <v>39941</v>
      </c>
      <c r="J1566">
        <v>31</v>
      </c>
      <c r="K1566" t="s">
        <v>1772</v>
      </c>
      <c r="L1566">
        <f>COUNTBLANK(Portfolio43[[#This Row],[ID]:[Product]])</f>
        <v>0</v>
      </c>
    </row>
    <row r="1567" spans="1:12" x14ac:dyDescent="0.3">
      <c r="A1567">
        <v>1566</v>
      </c>
      <c r="B1567" t="s">
        <v>5750</v>
      </c>
      <c r="C1567" t="s">
        <v>5751</v>
      </c>
      <c r="D1567" t="s">
        <v>4493</v>
      </c>
      <c r="E1567" t="s">
        <v>1189</v>
      </c>
      <c r="F1567">
        <v>90</v>
      </c>
      <c r="G1567" t="s">
        <v>5752</v>
      </c>
      <c r="H1567" t="s">
        <v>470</v>
      </c>
      <c r="I1567" s="10">
        <v>40438</v>
      </c>
      <c r="J1567">
        <v>11</v>
      </c>
      <c r="K1567" t="s">
        <v>1772</v>
      </c>
      <c r="L1567">
        <f>COUNTBLANK(Portfolio43[[#This Row],[ID]:[Product]])</f>
        <v>0</v>
      </c>
    </row>
    <row r="1568" spans="1:12" x14ac:dyDescent="0.3">
      <c r="A1568">
        <v>1567</v>
      </c>
      <c r="B1568" t="s">
        <v>4870</v>
      </c>
      <c r="C1568" t="s">
        <v>5753</v>
      </c>
      <c r="D1568" t="s">
        <v>4493</v>
      </c>
      <c r="E1568" t="s">
        <v>1189</v>
      </c>
      <c r="F1568">
        <v>30</v>
      </c>
      <c r="G1568" t="s">
        <v>5754</v>
      </c>
      <c r="H1568" t="s">
        <v>489</v>
      </c>
      <c r="I1568" s="10">
        <v>40339</v>
      </c>
      <c r="J1568">
        <v>71</v>
      </c>
      <c r="K1568" t="s">
        <v>1772</v>
      </c>
      <c r="L1568">
        <f>COUNTBLANK(Portfolio43[[#This Row],[ID]:[Product]])</f>
        <v>0</v>
      </c>
    </row>
    <row r="1569" spans="1:12" x14ac:dyDescent="0.3">
      <c r="A1569">
        <v>1568</v>
      </c>
      <c r="B1569" t="s">
        <v>5755</v>
      </c>
      <c r="C1569" t="s">
        <v>5641</v>
      </c>
      <c r="D1569" t="s">
        <v>4493</v>
      </c>
      <c r="E1569" t="s">
        <v>1189</v>
      </c>
      <c r="F1569">
        <v>90</v>
      </c>
      <c r="G1569" t="s">
        <v>5756</v>
      </c>
      <c r="H1569" t="s">
        <v>5267</v>
      </c>
      <c r="I1569" s="10">
        <v>39605</v>
      </c>
      <c r="J1569">
        <v>91</v>
      </c>
      <c r="K1569" t="s">
        <v>1696</v>
      </c>
      <c r="L1569">
        <f>COUNTBLANK(Portfolio43[[#This Row],[ID]:[Product]])</f>
        <v>0</v>
      </c>
    </row>
    <row r="1570" spans="1:12" x14ac:dyDescent="0.3">
      <c r="A1570">
        <v>1569</v>
      </c>
      <c r="B1570" t="s">
        <v>5757</v>
      </c>
      <c r="C1570" t="s">
        <v>2996</v>
      </c>
      <c r="D1570" t="s">
        <v>4493</v>
      </c>
      <c r="E1570" t="s">
        <v>1189</v>
      </c>
      <c r="F1570">
        <v>60</v>
      </c>
      <c r="G1570" t="s">
        <v>5758</v>
      </c>
      <c r="H1570" t="s">
        <v>197</v>
      </c>
      <c r="I1570" s="10">
        <v>39994</v>
      </c>
      <c r="J1570">
        <v>40</v>
      </c>
      <c r="K1570" t="s">
        <v>851</v>
      </c>
      <c r="L1570">
        <f>COUNTBLANK(Portfolio43[[#This Row],[ID]:[Product]])</f>
        <v>0</v>
      </c>
    </row>
    <row r="1571" spans="1:12" x14ac:dyDescent="0.3">
      <c r="A1571">
        <v>1570</v>
      </c>
      <c r="B1571" t="s">
        <v>5759</v>
      </c>
      <c r="C1571" t="s">
        <v>3156</v>
      </c>
      <c r="D1571" t="s">
        <v>4493</v>
      </c>
      <c r="E1571" t="s">
        <v>1189</v>
      </c>
      <c r="F1571">
        <v>60</v>
      </c>
      <c r="G1571" t="s">
        <v>5760</v>
      </c>
      <c r="H1571" t="s">
        <v>1613</v>
      </c>
      <c r="I1571" s="10">
        <v>39792</v>
      </c>
      <c r="J1571">
        <v>65</v>
      </c>
      <c r="K1571" t="s">
        <v>1700</v>
      </c>
      <c r="L1571">
        <f>COUNTBLANK(Portfolio43[[#This Row],[ID]:[Product]])</f>
        <v>0</v>
      </c>
    </row>
    <row r="1572" spans="1:12" x14ac:dyDescent="0.3">
      <c r="A1572">
        <v>1571</v>
      </c>
      <c r="B1572" t="s">
        <v>5308</v>
      </c>
      <c r="C1572" t="s">
        <v>2044</v>
      </c>
      <c r="D1572" t="s">
        <v>4493</v>
      </c>
      <c r="E1572" t="s">
        <v>1189</v>
      </c>
      <c r="F1572">
        <v>60</v>
      </c>
      <c r="G1572" t="s">
        <v>5761</v>
      </c>
      <c r="H1572" t="s">
        <v>1407</v>
      </c>
      <c r="I1572" s="10">
        <v>40422</v>
      </c>
      <c r="J1572">
        <v>39</v>
      </c>
      <c r="K1572" t="s">
        <v>1677</v>
      </c>
      <c r="L1572">
        <f>COUNTBLANK(Portfolio43[[#This Row],[ID]:[Product]])</f>
        <v>0</v>
      </c>
    </row>
    <row r="1573" spans="1:12" x14ac:dyDescent="0.3">
      <c r="A1573">
        <v>1572</v>
      </c>
      <c r="B1573" t="s">
        <v>5762</v>
      </c>
      <c r="C1573" t="s">
        <v>5763</v>
      </c>
      <c r="D1573" t="s">
        <v>4493</v>
      </c>
      <c r="E1573" t="s">
        <v>1189</v>
      </c>
      <c r="F1573">
        <v>90</v>
      </c>
      <c r="G1573" t="s">
        <v>5764</v>
      </c>
      <c r="H1573" t="s">
        <v>671</v>
      </c>
      <c r="I1573" s="10">
        <v>40496</v>
      </c>
      <c r="J1573">
        <v>36</v>
      </c>
      <c r="K1573" t="s">
        <v>1707</v>
      </c>
      <c r="L1573">
        <f>COUNTBLANK(Portfolio43[[#This Row],[ID]:[Product]])</f>
        <v>0</v>
      </c>
    </row>
    <row r="1574" spans="1:12" x14ac:dyDescent="0.3">
      <c r="A1574">
        <v>1573</v>
      </c>
      <c r="B1574" t="s">
        <v>5765</v>
      </c>
      <c r="C1574" t="s">
        <v>3217</v>
      </c>
      <c r="D1574" t="s">
        <v>4493</v>
      </c>
      <c r="E1574" t="s">
        <v>1189</v>
      </c>
      <c r="F1574">
        <v>60</v>
      </c>
      <c r="G1574" t="s">
        <v>5766</v>
      </c>
      <c r="H1574" t="s">
        <v>4339</v>
      </c>
      <c r="I1574" s="10">
        <v>40311</v>
      </c>
      <c r="J1574">
        <v>47</v>
      </c>
      <c r="K1574" t="s">
        <v>1772</v>
      </c>
      <c r="L1574">
        <f>COUNTBLANK(Portfolio43[[#This Row],[ID]:[Product]])</f>
        <v>0</v>
      </c>
    </row>
    <row r="1575" spans="1:12" x14ac:dyDescent="0.3">
      <c r="A1575">
        <v>1574</v>
      </c>
      <c r="B1575" t="s">
        <v>4467</v>
      </c>
      <c r="C1575" t="s">
        <v>3632</v>
      </c>
      <c r="D1575" t="s">
        <v>4493</v>
      </c>
      <c r="E1575" t="s">
        <v>1189</v>
      </c>
      <c r="F1575">
        <v>90</v>
      </c>
      <c r="G1575" t="s">
        <v>5767</v>
      </c>
      <c r="H1575" t="s">
        <v>387</v>
      </c>
      <c r="I1575" s="10">
        <v>39472</v>
      </c>
      <c r="J1575">
        <v>87</v>
      </c>
      <c r="K1575" t="s">
        <v>1707</v>
      </c>
      <c r="L1575">
        <f>COUNTBLANK(Portfolio43[[#This Row],[ID]:[Product]])</f>
        <v>0</v>
      </c>
    </row>
    <row r="1576" spans="1:12" x14ac:dyDescent="0.3">
      <c r="A1576">
        <v>1575</v>
      </c>
      <c r="B1576" t="s">
        <v>5768</v>
      </c>
      <c r="C1576" t="s">
        <v>3238</v>
      </c>
      <c r="D1576" t="s">
        <v>4493</v>
      </c>
      <c r="E1576" t="s">
        <v>1189</v>
      </c>
      <c r="F1576">
        <v>60</v>
      </c>
      <c r="G1576" t="s">
        <v>5769</v>
      </c>
      <c r="H1576" t="s">
        <v>1372</v>
      </c>
      <c r="I1576" s="10">
        <v>40230</v>
      </c>
      <c r="J1576">
        <v>28</v>
      </c>
      <c r="K1576" t="s">
        <v>1700</v>
      </c>
      <c r="L1576">
        <f>COUNTBLANK(Portfolio43[[#This Row],[ID]:[Product]])</f>
        <v>0</v>
      </c>
    </row>
    <row r="1577" spans="1:12" x14ac:dyDescent="0.3">
      <c r="A1577">
        <v>1576</v>
      </c>
      <c r="B1577" t="s">
        <v>4025</v>
      </c>
      <c r="C1577" t="s">
        <v>2819</v>
      </c>
      <c r="D1577" t="s">
        <v>4493</v>
      </c>
      <c r="E1577" t="s">
        <v>1189</v>
      </c>
      <c r="F1577">
        <v>90</v>
      </c>
      <c r="G1577" t="s">
        <v>5770</v>
      </c>
      <c r="H1577" t="s">
        <v>1211</v>
      </c>
      <c r="I1577" s="10">
        <v>39772</v>
      </c>
      <c r="J1577">
        <v>54</v>
      </c>
      <c r="K1577" t="s">
        <v>1700</v>
      </c>
      <c r="L1577">
        <f>COUNTBLANK(Portfolio43[[#This Row],[ID]:[Product]])</f>
        <v>0</v>
      </c>
    </row>
    <row r="1578" spans="1:12" x14ac:dyDescent="0.3">
      <c r="A1578">
        <v>1577</v>
      </c>
      <c r="B1578" t="s">
        <v>5771</v>
      </c>
      <c r="C1578" t="s">
        <v>5772</v>
      </c>
      <c r="D1578" t="s">
        <v>4493</v>
      </c>
      <c r="E1578" t="s">
        <v>1189</v>
      </c>
      <c r="F1578">
        <v>60</v>
      </c>
      <c r="G1578" t="s">
        <v>5773</v>
      </c>
      <c r="H1578" t="s">
        <v>74</v>
      </c>
      <c r="I1578" s="10">
        <v>39939</v>
      </c>
      <c r="J1578">
        <v>64</v>
      </c>
      <c r="K1578" t="s">
        <v>851</v>
      </c>
      <c r="L1578">
        <f>COUNTBLANK(Portfolio43[[#This Row],[ID]:[Product]])</f>
        <v>0</v>
      </c>
    </row>
    <row r="1579" spans="1:12" x14ac:dyDescent="0.3">
      <c r="A1579">
        <v>1578</v>
      </c>
      <c r="B1579" t="s">
        <v>5774</v>
      </c>
      <c r="C1579" t="s">
        <v>3382</v>
      </c>
      <c r="D1579" t="s">
        <v>4493</v>
      </c>
      <c r="E1579" t="s">
        <v>1189</v>
      </c>
      <c r="F1579">
        <v>60</v>
      </c>
      <c r="G1579" t="s">
        <v>5775</v>
      </c>
      <c r="H1579" t="s">
        <v>5776</v>
      </c>
      <c r="I1579" s="10">
        <v>39522</v>
      </c>
      <c r="J1579">
        <v>17</v>
      </c>
      <c r="K1579" t="s">
        <v>1700</v>
      </c>
      <c r="L1579">
        <f>COUNTBLANK(Portfolio43[[#This Row],[ID]:[Product]])</f>
        <v>0</v>
      </c>
    </row>
    <row r="1580" spans="1:12" x14ac:dyDescent="0.3">
      <c r="A1580">
        <v>1579</v>
      </c>
      <c r="B1580" t="s">
        <v>5777</v>
      </c>
      <c r="C1580" t="s">
        <v>4600</v>
      </c>
      <c r="D1580" t="s">
        <v>4493</v>
      </c>
      <c r="E1580" t="s">
        <v>1189</v>
      </c>
      <c r="F1580">
        <v>60</v>
      </c>
      <c r="G1580" t="s">
        <v>5778</v>
      </c>
      <c r="H1580" t="s">
        <v>241</v>
      </c>
      <c r="I1580" s="10">
        <v>40360</v>
      </c>
      <c r="J1580">
        <v>23</v>
      </c>
      <c r="K1580" t="s">
        <v>1707</v>
      </c>
      <c r="L1580">
        <f>COUNTBLANK(Portfolio43[[#This Row],[ID]:[Product]])</f>
        <v>0</v>
      </c>
    </row>
    <row r="1581" spans="1:12" x14ac:dyDescent="0.3">
      <c r="A1581">
        <v>1580</v>
      </c>
      <c r="B1581" t="s">
        <v>5497</v>
      </c>
      <c r="C1581" t="s">
        <v>3639</v>
      </c>
      <c r="D1581" t="s">
        <v>4493</v>
      </c>
      <c r="E1581" t="s">
        <v>1189</v>
      </c>
      <c r="F1581">
        <v>60</v>
      </c>
      <c r="G1581" t="s">
        <v>5779</v>
      </c>
      <c r="H1581" t="s">
        <v>1108</v>
      </c>
      <c r="I1581" s="10">
        <v>39507</v>
      </c>
      <c r="J1581">
        <v>30</v>
      </c>
      <c r="K1581" t="s">
        <v>1696</v>
      </c>
      <c r="L1581">
        <f>COUNTBLANK(Portfolio43[[#This Row],[ID]:[Product]])</f>
        <v>0</v>
      </c>
    </row>
    <row r="1582" spans="1:12" x14ac:dyDescent="0.3">
      <c r="A1582">
        <v>1581</v>
      </c>
      <c r="B1582" t="s">
        <v>5780</v>
      </c>
      <c r="C1582" t="s">
        <v>5516</v>
      </c>
      <c r="D1582" t="s">
        <v>4493</v>
      </c>
      <c r="E1582" t="s">
        <v>1189</v>
      </c>
      <c r="F1582">
        <v>60</v>
      </c>
      <c r="G1582" t="s">
        <v>5781</v>
      </c>
      <c r="H1582" t="s">
        <v>2393</v>
      </c>
      <c r="I1582" s="10">
        <v>40339</v>
      </c>
      <c r="J1582">
        <v>39</v>
      </c>
      <c r="K1582" t="s">
        <v>1673</v>
      </c>
      <c r="L1582">
        <f>COUNTBLANK(Portfolio43[[#This Row],[ID]:[Product]])</f>
        <v>0</v>
      </c>
    </row>
    <row r="1583" spans="1:12" x14ac:dyDescent="0.3">
      <c r="A1583">
        <v>1582</v>
      </c>
      <c r="B1583" t="s">
        <v>5782</v>
      </c>
      <c r="C1583" t="s">
        <v>5783</v>
      </c>
      <c r="D1583" t="s">
        <v>4493</v>
      </c>
      <c r="E1583" t="s">
        <v>1189</v>
      </c>
      <c r="F1583">
        <v>90</v>
      </c>
      <c r="G1583" t="s">
        <v>5784</v>
      </c>
      <c r="H1583" t="s">
        <v>330</v>
      </c>
      <c r="I1583" s="10">
        <v>40072</v>
      </c>
      <c r="J1583">
        <v>67</v>
      </c>
      <c r="K1583" t="s">
        <v>1700</v>
      </c>
      <c r="L1583">
        <f>COUNTBLANK(Portfolio43[[#This Row],[ID]:[Product]])</f>
        <v>0</v>
      </c>
    </row>
    <row r="1584" spans="1:12" x14ac:dyDescent="0.3">
      <c r="A1584">
        <v>1583</v>
      </c>
      <c r="B1584" t="s">
        <v>5785</v>
      </c>
      <c r="C1584" t="s">
        <v>3297</v>
      </c>
      <c r="D1584" t="s">
        <v>4493</v>
      </c>
      <c r="E1584" t="s">
        <v>1189</v>
      </c>
      <c r="F1584">
        <v>60</v>
      </c>
      <c r="G1584" t="s">
        <v>5786</v>
      </c>
      <c r="H1584" t="s">
        <v>121</v>
      </c>
      <c r="I1584" s="10">
        <v>40261</v>
      </c>
      <c r="J1584">
        <v>27</v>
      </c>
      <c r="K1584" t="s">
        <v>1692</v>
      </c>
      <c r="L1584">
        <f>COUNTBLANK(Portfolio43[[#This Row],[ID]:[Product]])</f>
        <v>0</v>
      </c>
    </row>
    <row r="1585" spans="1:12" x14ac:dyDescent="0.3">
      <c r="A1585">
        <v>1584</v>
      </c>
      <c r="B1585" t="s">
        <v>5787</v>
      </c>
      <c r="C1585" t="s">
        <v>2114</v>
      </c>
      <c r="D1585" t="s">
        <v>4493</v>
      </c>
      <c r="E1585" t="s">
        <v>1189</v>
      </c>
      <c r="F1585">
        <v>90</v>
      </c>
      <c r="G1585" t="s">
        <v>5788</v>
      </c>
      <c r="H1585" t="s">
        <v>668</v>
      </c>
      <c r="I1585" s="10">
        <v>40490</v>
      </c>
      <c r="J1585">
        <v>97</v>
      </c>
      <c r="K1585" t="s">
        <v>1007</v>
      </c>
      <c r="L1585">
        <f>COUNTBLANK(Portfolio43[[#This Row],[ID]:[Product]])</f>
        <v>0</v>
      </c>
    </row>
    <row r="1586" spans="1:12" x14ac:dyDescent="0.3">
      <c r="A1586">
        <v>1585</v>
      </c>
      <c r="B1586" t="s">
        <v>5206</v>
      </c>
      <c r="C1586" t="s">
        <v>5789</v>
      </c>
      <c r="D1586" t="s">
        <v>4493</v>
      </c>
      <c r="E1586" t="s">
        <v>1189</v>
      </c>
      <c r="F1586">
        <v>60</v>
      </c>
      <c r="G1586" t="s">
        <v>5790</v>
      </c>
      <c r="H1586" t="s">
        <v>233</v>
      </c>
      <c r="I1586" s="10">
        <v>40455</v>
      </c>
      <c r="J1586">
        <v>13</v>
      </c>
      <c r="K1586" t="s">
        <v>1692</v>
      </c>
      <c r="L1586">
        <f>COUNTBLANK(Portfolio43[[#This Row],[ID]:[Product]])</f>
        <v>0</v>
      </c>
    </row>
    <row r="1587" spans="1:12" x14ac:dyDescent="0.3">
      <c r="A1587">
        <v>1586</v>
      </c>
      <c r="B1587" t="s">
        <v>3161</v>
      </c>
      <c r="C1587" t="s">
        <v>5608</v>
      </c>
      <c r="D1587" t="s">
        <v>4493</v>
      </c>
      <c r="E1587" t="s">
        <v>1189</v>
      </c>
      <c r="F1587">
        <v>30</v>
      </c>
      <c r="G1587" t="s">
        <v>5791</v>
      </c>
      <c r="H1587" t="s">
        <v>1440</v>
      </c>
      <c r="I1587" s="10">
        <v>39694</v>
      </c>
      <c r="J1587">
        <v>79</v>
      </c>
      <c r="K1587" t="s">
        <v>851</v>
      </c>
      <c r="L1587">
        <f>COUNTBLANK(Portfolio43[[#This Row],[ID]:[Product]])</f>
        <v>0</v>
      </c>
    </row>
    <row r="1588" spans="1:12" x14ac:dyDescent="0.3">
      <c r="A1588">
        <v>1587</v>
      </c>
      <c r="B1588" t="s">
        <v>3426</v>
      </c>
      <c r="C1588" t="s">
        <v>5144</v>
      </c>
      <c r="D1588" t="s">
        <v>4493</v>
      </c>
      <c r="E1588" t="s">
        <v>1189</v>
      </c>
      <c r="F1588">
        <v>90</v>
      </c>
      <c r="G1588" t="s">
        <v>5792</v>
      </c>
      <c r="H1588" t="s">
        <v>234</v>
      </c>
      <c r="I1588" s="10">
        <v>39879</v>
      </c>
      <c r="J1588">
        <v>3</v>
      </c>
      <c r="K1588" t="s">
        <v>851</v>
      </c>
      <c r="L1588">
        <f>COUNTBLANK(Portfolio43[[#This Row],[ID]:[Product]])</f>
        <v>0</v>
      </c>
    </row>
    <row r="1589" spans="1:12" x14ac:dyDescent="0.3">
      <c r="A1589">
        <v>1588</v>
      </c>
      <c r="B1589" t="s">
        <v>5793</v>
      </c>
      <c r="C1589" t="s">
        <v>3952</v>
      </c>
      <c r="D1589" t="s">
        <v>4493</v>
      </c>
      <c r="E1589" t="s">
        <v>1189</v>
      </c>
      <c r="F1589">
        <v>30</v>
      </c>
      <c r="G1589" t="s">
        <v>5794</v>
      </c>
      <c r="H1589" t="s">
        <v>995</v>
      </c>
      <c r="I1589" s="10">
        <v>39486</v>
      </c>
      <c r="J1589">
        <v>91</v>
      </c>
      <c r="K1589" t="s">
        <v>1707</v>
      </c>
      <c r="L1589">
        <f>COUNTBLANK(Portfolio43[[#This Row],[ID]:[Product]])</f>
        <v>0</v>
      </c>
    </row>
    <row r="1590" spans="1:12" x14ac:dyDescent="0.3">
      <c r="A1590">
        <v>1589</v>
      </c>
      <c r="B1590" t="s">
        <v>2557</v>
      </c>
      <c r="C1590" t="s">
        <v>2706</v>
      </c>
      <c r="D1590" t="s">
        <v>4493</v>
      </c>
      <c r="E1590" t="s">
        <v>1189</v>
      </c>
      <c r="F1590">
        <v>90</v>
      </c>
      <c r="G1590" t="s">
        <v>5795</v>
      </c>
      <c r="H1590" t="s">
        <v>721</v>
      </c>
      <c r="I1590" s="10">
        <v>39454</v>
      </c>
      <c r="J1590">
        <v>62</v>
      </c>
      <c r="K1590" t="s">
        <v>1007</v>
      </c>
      <c r="L1590">
        <f>COUNTBLANK(Portfolio43[[#This Row],[ID]:[Product]])</f>
        <v>0</v>
      </c>
    </row>
    <row r="1591" spans="1:12" x14ac:dyDescent="0.3">
      <c r="A1591">
        <v>1590</v>
      </c>
      <c r="B1591" t="s">
        <v>4921</v>
      </c>
      <c r="C1591" t="s">
        <v>4288</v>
      </c>
      <c r="D1591" t="s">
        <v>4493</v>
      </c>
      <c r="E1591" t="s">
        <v>1189</v>
      </c>
      <c r="F1591">
        <v>60</v>
      </c>
      <c r="G1591" t="s">
        <v>3098</v>
      </c>
      <c r="H1591" t="s">
        <v>774</v>
      </c>
      <c r="I1591" s="10">
        <v>40334</v>
      </c>
      <c r="J1591">
        <v>71</v>
      </c>
      <c r="K1591" t="s">
        <v>1673</v>
      </c>
      <c r="L1591">
        <f>COUNTBLANK(Portfolio43[[#This Row],[ID]:[Product]])</f>
        <v>0</v>
      </c>
    </row>
    <row r="1592" spans="1:12" x14ac:dyDescent="0.3">
      <c r="A1592">
        <v>1591</v>
      </c>
      <c r="B1592" t="s">
        <v>2252</v>
      </c>
      <c r="C1592" t="s">
        <v>5796</v>
      </c>
      <c r="D1592" t="s">
        <v>4493</v>
      </c>
      <c r="E1592" t="s">
        <v>1189</v>
      </c>
      <c r="F1592">
        <v>60</v>
      </c>
      <c r="G1592" t="s">
        <v>5797</v>
      </c>
      <c r="H1592" t="s">
        <v>137</v>
      </c>
      <c r="I1592" s="10">
        <v>40204</v>
      </c>
      <c r="J1592">
        <v>31</v>
      </c>
      <c r="K1592" t="s">
        <v>1700</v>
      </c>
      <c r="L1592">
        <f>COUNTBLANK(Portfolio43[[#This Row],[ID]:[Product]])</f>
        <v>0</v>
      </c>
    </row>
    <row r="1593" spans="1:12" x14ac:dyDescent="0.3">
      <c r="A1593">
        <v>1592</v>
      </c>
      <c r="B1593" t="s">
        <v>5798</v>
      </c>
      <c r="C1593" t="s">
        <v>1682</v>
      </c>
      <c r="D1593" t="s">
        <v>4493</v>
      </c>
      <c r="E1593" t="s">
        <v>1189</v>
      </c>
      <c r="F1593">
        <v>30</v>
      </c>
      <c r="G1593" t="s">
        <v>5799</v>
      </c>
      <c r="H1593" t="s">
        <v>1226</v>
      </c>
      <c r="I1593" s="10">
        <v>39647</v>
      </c>
      <c r="J1593">
        <v>98</v>
      </c>
      <c r="K1593" t="s">
        <v>1772</v>
      </c>
      <c r="L1593">
        <f>COUNTBLANK(Portfolio43[[#This Row],[ID]:[Product]])</f>
        <v>0</v>
      </c>
    </row>
    <row r="1594" spans="1:12" x14ac:dyDescent="0.3">
      <c r="A1594">
        <v>1593</v>
      </c>
      <c r="B1594" t="s">
        <v>5800</v>
      </c>
      <c r="C1594" t="s">
        <v>2999</v>
      </c>
      <c r="D1594" t="s">
        <v>4493</v>
      </c>
      <c r="E1594" t="s">
        <v>1189</v>
      </c>
      <c r="F1594">
        <v>30</v>
      </c>
      <c r="G1594" t="s">
        <v>5801</v>
      </c>
      <c r="H1594" t="s">
        <v>572</v>
      </c>
      <c r="I1594" s="10">
        <v>39466</v>
      </c>
      <c r="J1594">
        <v>55</v>
      </c>
      <c r="K1594" t="s">
        <v>1772</v>
      </c>
      <c r="L1594">
        <f>COUNTBLANK(Portfolio43[[#This Row],[ID]:[Product]])</f>
        <v>0</v>
      </c>
    </row>
    <row r="1595" spans="1:12" x14ac:dyDescent="0.3">
      <c r="A1595">
        <v>1594</v>
      </c>
      <c r="B1595" t="s">
        <v>5802</v>
      </c>
      <c r="C1595" t="s">
        <v>4375</v>
      </c>
      <c r="D1595" t="s">
        <v>4493</v>
      </c>
      <c r="E1595" t="s">
        <v>1189</v>
      </c>
      <c r="F1595">
        <v>60</v>
      </c>
      <c r="G1595" t="s">
        <v>5803</v>
      </c>
      <c r="H1595" t="s">
        <v>184</v>
      </c>
      <c r="I1595" s="10">
        <v>40185</v>
      </c>
      <c r="J1595">
        <v>86</v>
      </c>
      <c r="K1595" t="s">
        <v>1772</v>
      </c>
      <c r="L1595">
        <f>COUNTBLANK(Portfolio43[[#This Row],[ID]:[Product]])</f>
        <v>0</v>
      </c>
    </row>
    <row r="1596" spans="1:12" x14ac:dyDescent="0.3">
      <c r="A1596">
        <v>1595</v>
      </c>
      <c r="B1596" t="s">
        <v>5804</v>
      </c>
      <c r="C1596" t="s">
        <v>5805</v>
      </c>
      <c r="D1596" t="s">
        <v>4493</v>
      </c>
      <c r="E1596" t="s">
        <v>1189</v>
      </c>
      <c r="F1596">
        <v>90</v>
      </c>
      <c r="G1596" t="s">
        <v>5806</v>
      </c>
      <c r="H1596" t="s">
        <v>638</v>
      </c>
      <c r="I1596" s="10">
        <v>40533</v>
      </c>
      <c r="J1596">
        <v>53</v>
      </c>
      <c r="K1596" t="s">
        <v>1007</v>
      </c>
      <c r="L1596">
        <f>COUNTBLANK(Portfolio43[[#This Row],[ID]:[Product]])</f>
        <v>0</v>
      </c>
    </row>
    <row r="1597" spans="1:12" x14ac:dyDescent="0.3">
      <c r="A1597">
        <v>1596</v>
      </c>
      <c r="B1597" t="s">
        <v>4796</v>
      </c>
      <c r="C1597" t="s">
        <v>5605</v>
      </c>
      <c r="D1597" t="s">
        <v>4493</v>
      </c>
      <c r="E1597" t="s">
        <v>1189</v>
      </c>
      <c r="F1597">
        <v>90</v>
      </c>
      <c r="G1597" t="s">
        <v>5807</v>
      </c>
      <c r="H1597" t="s">
        <v>4560</v>
      </c>
      <c r="I1597" s="10">
        <v>40103</v>
      </c>
      <c r="J1597">
        <v>9</v>
      </c>
      <c r="K1597" t="s">
        <v>1007</v>
      </c>
      <c r="L1597">
        <f>COUNTBLANK(Portfolio43[[#This Row],[ID]:[Product]])</f>
        <v>0</v>
      </c>
    </row>
    <row r="1598" spans="1:12" x14ac:dyDescent="0.3">
      <c r="A1598">
        <v>1597</v>
      </c>
      <c r="B1598" t="s">
        <v>5321</v>
      </c>
      <c r="C1598" t="s">
        <v>5688</v>
      </c>
      <c r="D1598" t="s">
        <v>4493</v>
      </c>
      <c r="E1598" t="s">
        <v>1189</v>
      </c>
      <c r="F1598">
        <v>90</v>
      </c>
      <c r="G1598" t="s">
        <v>5808</v>
      </c>
      <c r="H1598" t="s">
        <v>21</v>
      </c>
      <c r="I1598" s="10">
        <v>39555</v>
      </c>
      <c r="J1598">
        <v>96</v>
      </c>
      <c r="K1598" t="s">
        <v>1673</v>
      </c>
      <c r="L1598">
        <f>COUNTBLANK(Portfolio43[[#This Row],[ID]:[Product]])</f>
        <v>0</v>
      </c>
    </row>
    <row r="1599" spans="1:12" x14ac:dyDescent="0.3">
      <c r="A1599">
        <v>1598</v>
      </c>
      <c r="B1599" t="s">
        <v>4900</v>
      </c>
      <c r="C1599" t="s">
        <v>5809</v>
      </c>
      <c r="D1599" t="s">
        <v>4493</v>
      </c>
      <c r="E1599" t="s">
        <v>1189</v>
      </c>
      <c r="F1599">
        <v>90</v>
      </c>
      <c r="G1599" t="s">
        <v>5810</v>
      </c>
      <c r="H1599" t="s">
        <v>762</v>
      </c>
      <c r="I1599" s="10">
        <v>39721</v>
      </c>
      <c r="J1599">
        <v>46</v>
      </c>
      <c r="K1599" t="s">
        <v>1677</v>
      </c>
      <c r="L1599">
        <f>COUNTBLANK(Portfolio43[[#This Row],[ID]:[Product]])</f>
        <v>0</v>
      </c>
    </row>
    <row r="1600" spans="1:12" x14ac:dyDescent="0.3">
      <c r="A1600">
        <v>1599</v>
      </c>
      <c r="B1600" t="s">
        <v>5811</v>
      </c>
      <c r="C1600" t="s">
        <v>5812</v>
      </c>
      <c r="D1600" t="s">
        <v>4493</v>
      </c>
      <c r="E1600" t="s">
        <v>1189</v>
      </c>
      <c r="F1600">
        <v>60</v>
      </c>
      <c r="G1600" t="s">
        <v>5813</v>
      </c>
      <c r="H1600" t="s">
        <v>356</v>
      </c>
      <c r="I1600" s="10">
        <v>40109</v>
      </c>
      <c r="J1600">
        <v>27</v>
      </c>
      <c r="K1600" t="s">
        <v>1700</v>
      </c>
      <c r="L1600">
        <f>COUNTBLANK(Portfolio43[[#This Row],[ID]:[Product]])</f>
        <v>0</v>
      </c>
    </row>
    <row r="1601" spans="1:12" x14ac:dyDescent="0.3">
      <c r="A1601">
        <v>1600</v>
      </c>
      <c r="B1601" t="s">
        <v>5814</v>
      </c>
      <c r="C1601" t="s">
        <v>5815</v>
      </c>
      <c r="D1601" t="s">
        <v>4493</v>
      </c>
      <c r="E1601" t="s">
        <v>1189</v>
      </c>
      <c r="F1601">
        <v>60</v>
      </c>
      <c r="G1601" t="s">
        <v>5816</v>
      </c>
      <c r="H1601" t="s">
        <v>2176</v>
      </c>
      <c r="I1601" s="10">
        <v>39792</v>
      </c>
      <c r="J1601">
        <v>61</v>
      </c>
      <c r="K1601" t="s">
        <v>1007</v>
      </c>
      <c r="L1601">
        <f>COUNTBLANK(Portfolio43[[#This Row],[ID]:[Product]])</f>
        <v>0</v>
      </c>
    </row>
    <row r="1602" spans="1:12" x14ac:dyDescent="0.3">
      <c r="A1602">
        <v>1601</v>
      </c>
      <c r="B1602" t="s">
        <v>5311</v>
      </c>
      <c r="C1602" t="s">
        <v>5817</v>
      </c>
      <c r="D1602" t="s">
        <v>4493</v>
      </c>
      <c r="E1602" t="s">
        <v>1189</v>
      </c>
      <c r="F1602">
        <v>30</v>
      </c>
      <c r="G1602" t="s">
        <v>5818</v>
      </c>
      <c r="H1602" t="s">
        <v>373</v>
      </c>
      <c r="I1602" s="10">
        <v>39554</v>
      </c>
      <c r="J1602">
        <v>83</v>
      </c>
      <c r="K1602" t="s">
        <v>851</v>
      </c>
      <c r="L1602">
        <f>COUNTBLANK(Portfolio43[[#This Row],[ID]:[Product]])</f>
        <v>0</v>
      </c>
    </row>
    <row r="1603" spans="1:12" x14ac:dyDescent="0.3">
      <c r="A1603">
        <v>1602</v>
      </c>
      <c r="B1603" t="s">
        <v>4121</v>
      </c>
      <c r="C1603" t="s">
        <v>5819</v>
      </c>
      <c r="D1603" t="s">
        <v>4493</v>
      </c>
      <c r="E1603" t="s">
        <v>1189</v>
      </c>
      <c r="F1603">
        <v>90</v>
      </c>
      <c r="G1603" t="s">
        <v>5820</v>
      </c>
      <c r="H1603" t="s">
        <v>37</v>
      </c>
      <c r="I1603" s="10">
        <v>40047</v>
      </c>
      <c r="J1603">
        <v>96</v>
      </c>
      <c r="K1603" t="s">
        <v>1700</v>
      </c>
      <c r="L1603">
        <f>COUNTBLANK(Portfolio43[[#This Row],[ID]:[Product]])</f>
        <v>0</v>
      </c>
    </row>
    <row r="1604" spans="1:12" x14ac:dyDescent="0.3">
      <c r="A1604">
        <v>1603</v>
      </c>
      <c r="B1604" t="s">
        <v>5821</v>
      </c>
      <c r="C1604" t="s">
        <v>5763</v>
      </c>
      <c r="D1604" t="s">
        <v>4493</v>
      </c>
      <c r="E1604" t="s">
        <v>5822</v>
      </c>
      <c r="F1604">
        <v>60</v>
      </c>
      <c r="G1604" t="s">
        <v>5823</v>
      </c>
      <c r="H1604" t="s">
        <v>5043</v>
      </c>
      <c r="I1604" s="10">
        <v>39767</v>
      </c>
      <c r="J1604">
        <v>73</v>
      </c>
      <c r="K1604" t="s">
        <v>1673</v>
      </c>
      <c r="L1604">
        <f>COUNTBLANK(Portfolio43[[#This Row],[ID]:[Product]])</f>
        <v>0</v>
      </c>
    </row>
    <row r="1605" spans="1:12" x14ac:dyDescent="0.3">
      <c r="A1605">
        <v>1604</v>
      </c>
      <c r="B1605" t="s">
        <v>5824</v>
      </c>
      <c r="C1605" t="s">
        <v>3015</v>
      </c>
      <c r="D1605" t="s">
        <v>4493</v>
      </c>
      <c r="E1605" t="s">
        <v>1189</v>
      </c>
      <c r="F1605">
        <v>60</v>
      </c>
      <c r="G1605" t="s">
        <v>5825</v>
      </c>
      <c r="H1605" t="s">
        <v>1646</v>
      </c>
      <c r="I1605" s="10">
        <v>40206</v>
      </c>
      <c r="J1605">
        <v>97</v>
      </c>
      <c r="K1605" t="s">
        <v>1721</v>
      </c>
      <c r="L1605">
        <f>COUNTBLANK(Portfolio43[[#This Row],[ID]:[Product]])</f>
        <v>0</v>
      </c>
    </row>
    <row r="1606" spans="1:12" x14ac:dyDescent="0.3">
      <c r="A1606">
        <v>1605</v>
      </c>
      <c r="B1606" t="s">
        <v>5826</v>
      </c>
      <c r="C1606" t="s">
        <v>5827</v>
      </c>
      <c r="D1606" t="s">
        <v>4493</v>
      </c>
      <c r="E1606" t="s">
        <v>1189</v>
      </c>
      <c r="F1606">
        <v>30</v>
      </c>
      <c r="G1606" t="s">
        <v>5828</v>
      </c>
      <c r="H1606" t="s">
        <v>2733</v>
      </c>
      <c r="I1606" s="10">
        <v>39522</v>
      </c>
      <c r="J1606">
        <v>49</v>
      </c>
      <c r="K1606" t="s">
        <v>1692</v>
      </c>
      <c r="L1606">
        <f>COUNTBLANK(Portfolio43[[#This Row],[ID]:[Product]])</f>
        <v>0</v>
      </c>
    </row>
    <row r="1607" spans="1:12" x14ac:dyDescent="0.3">
      <c r="A1607">
        <v>1606</v>
      </c>
      <c r="B1607" t="s">
        <v>4626</v>
      </c>
      <c r="C1607" t="s">
        <v>1959</v>
      </c>
      <c r="D1607" t="s">
        <v>4493</v>
      </c>
      <c r="E1607" t="s">
        <v>1189</v>
      </c>
      <c r="F1607">
        <v>60</v>
      </c>
      <c r="G1607" t="s">
        <v>5829</v>
      </c>
      <c r="H1607" t="s">
        <v>570</v>
      </c>
      <c r="I1607" s="10">
        <v>40164</v>
      </c>
      <c r="J1607">
        <v>62</v>
      </c>
      <c r="K1607" t="s">
        <v>1673</v>
      </c>
      <c r="L1607">
        <f>COUNTBLANK(Portfolio43[[#This Row],[ID]:[Product]])</f>
        <v>0</v>
      </c>
    </row>
    <row r="1608" spans="1:12" x14ac:dyDescent="0.3">
      <c r="A1608">
        <v>1607</v>
      </c>
      <c r="B1608" t="s">
        <v>5830</v>
      </c>
      <c r="C1608" t="s">
        <v>5202</v>
      </c>
      <c r="D1608" t="s">
        <v>4493</v>
      </c>
      <c r="E1608" t="s">
        <v>1189</v>
      </c>
      <c r="F1608">
        <v>60</v>
      </c>
      <c r="G1608" t="s">
        <v>5831</v>
      </c>
      <c r="H1608" t="s">
        <v>173</v>
      </c>
      <c r="I1608" s="10">
        <v>40294</v>
      </c>
      <c r="J1608">
        <v>27</v>
      </c>
      <c r="K1608" t="s">
        <v>1007</v>
      </c>
      <c r="L1608">
        <f>COUNTBLANK(Portfolio43[[#This Row],[ID]:[Product]])</f>
        <v>0</v>
      </c>
    </row>
    <row r="1609" spans="1:12" x14ac:dyDescent="0.3">
      <c r="A1609">
        <v>1608</v>
      </c>
      <c r="B1609" t="s">
        <v>5832</v>
      </c>
      <c r="C1609" t="s">
        <v>5833</v>
      </c>
      <c r="D1609" t="s">
        <v>4493</v>
      </c>
      <c r="E1609" t="s">
        <v>1189</v>
      </c>
      <c r="F1609">
        <v>60</v>
      </c>
      <c r="G1609" t="s">
        <v>5834</v>
      </c>
      <c r="H1609" t="s">
        <v>5835</v>
      </c>
      <c r="I1609" s="10">
        <v>40457</v>
      </c>
      <c r="J1609">
        <v>12</v>
      </c>
      <c r="K1609" t="s">
        <v>851</v>
      </c>
      <c r="L1609">
        <f>COUNTBLANK(Portfolio43[[#This Row],[ID]:[Product]])</f>
        <v>0</v>
      </c>
    </row>
    <row r="1610" spans="1:12" x14ac:dyDescent="0.3">
      <c r="A1610">
        <v>1609</v>
      </c>
      <c r="B1610" t="s">
        <v>4872</v>
      </c>
      <c r="C1610" t="s">
        <v>5836</v>
      </c>
      <c r="D1610" t="s">
        <v>4493</v>
      </c>
      <c r="E1610" t="s">
        <v>1189</v>
      </c>
      <c r="F1610">
        <v>90</v>
      </c>
      <c r="G1610" t="s">
        <v>5837</v>
      </c>
      <c r="H1610" t="s">
        <v>603</v>
      </c>
      <c r="I1610" s="10">
        <v>40286</v>
      </c>
      <c r="J1610">
        <v>17</v>
      </c>
      <c r="K1610" t="s">
        <v>851</v>
      </c>
      <c r="L1610">
        <f>COUNTBLANK(Portfolio43[[#This Row],[ID]:[Product]])</f>
        <v>0</v>
      </c>
    </row>
    <row r="1611" spans="1:12" x14ac:dyDescent="0.3">
      <c r="A1611">
        <v>1610</v>
      </c>
      <c r="B1611" t="s">
        <v>5291</v>
      </c>
      <c r="C1611" t="s">
        <v>5838</v>
      </c>
      <c r="D1611" t="s">
        <v>4493</v>
      </c>
      <c r="E1611" t="s">
        <v>1189</v>
      </c>
      <c r="F1611">
        <v>90</v>
      </c>
      <c r="G1611" t="s">
        <v>5839</v>
      </c>
      <c r="H1611" t="s">
        <v>26</v>
      </c>
      <c r="I1611" s="10">
        <v>39706</v>
      </c>
      <c r="J1611">
        <v>93</v>
      </c>
      <c r="K1611" t="s">
        <v>1700</v>
      </c>
      <c r="L1611">
        <f>COUNTBLANK(Portfolio43[[#This Row],[ID]:[Product]])</f>
        <v>0</v>
      </c>
    </row>
    <row r="1612" spans="1:12" x14ac:dyDescent="0.3">
      <c r="A1612">
        <v>1611</v>
      </c>
      <c r="B1612" t="s">
        <v>3230</v>
      </c>
      <c r="C1612" t="s">
        <v>2746</v>
      </c>
      <c r="D1612" t="s">
        <v>4493</v>
      </c>
      <c r="E1612" t="s">
        <v>1189</v>
      </c>
      <c r="F1612">
        <v>90</v>
      </c>
      <c r="G1612" t="s">
        <v>5840</v>
      </c>
      <c r="H1612" t="s">
        <v>792</v>
      </c>
      <c r="I1612" s="10">
        <v>39683</v>
      </c>
      <c r="J1612">
        <v>87</v>
      </c>
      <c r="K1612" t="s">
        <v>1772</v>
      </c>
      <c r="L1612">
        <f>COUNTBLANK(Portfolio43[[#This Row],[ID]:[Product]])</f>
        <v>0</v>
      </c>
    </row>
    <row r="1613" spans="1:12" x14ac:dyDescent="0.3">
      <c r="A1613">
        <v>1612</v>
      </c>
      <c r="B1613" t="s">
        <v>5841</v>
      </c>
      <c r="C1613" t="s">
        <v>5842</v>
      </c>
      <c r="D1613" t="s">
        <v>4493</v>
      </c>
      <c r="E1613" t="s">
        <v>1189</v>
      </c>
      <c r="F1613">
        <v>60</v>
      </c>
      <c r="G1613" t="s">
        <v>5843</v>
      </c>
      <c r="H1613" t="s">
        <v>400</v>
      </c>
      <c r="I1613" s="10">
        <v>40015</v>
      </c>
      <c r="J1613">
        <v>98</v>
      </c>
      <c r="K1613" t="s">
        <v>851</v>
      </c>
      <c r="L1613">
        <f>COUNTBLANK(Portfolio43[[#This Row],[ID]:[Product]])</f>
        <v>0</v>
      </c>
    </row>
    <row r="1614" spans="1:12" x14ac:dyDescent="0.3">
      <c r="A1614">
        <v>1613</v>
      </c>
      <c r="B1614" t="s">
        <v>2217</v>
      </c>
      <c r="C1614" t="s">
        <v>2285</v>
      </c>
      <c r="D1614" t="s">
        <v>4493</v>
      </c>
      <c r="E1614" t="s">
        <v>1189</v>
      </c>
      <c r="F1614">
        <v>90</v>
      </c>
      <c r="G1614" t="s">
        <v>5844</v>
      </c>
      <c r="H1614" t="s">
        <v>5845</v>
      </c>
      <c r="I1614" s="10">
        <v>39609</v>
      </c>
      <c r="J1614">
        <v>50</v>
      </c>
      <c r="K1614" t="s">
        <v>1700</v>
      </c>
      <c r="L1614">
        <f>COUNTBLANK(Portfolio43[[#This Row],[ID]:[Product]])</f>
        <v>0</v>
      </c>
    </row>
    <row r="1615" spans="1:12" x14ac:dyDescent="0.3">
      <c r="A1615">
        <v>1614</v>
      </c>
      <c r="B1615" t="s">
        <v>4464</v>
      </c>
      <c r="C1615" t="s">
        <v>4609</v>
      </c>
      <c r="D1615" t="s">
        <v>4493</v>
      </c>
      <c r="E1615" t="s">
        <v>1189</v>
      </c>
      <c r="F1615">
        <v>90</v>
      </c>
      <c r="G1615" t="s">
        <v>5846</v>
      </c>
      <c r="H1615" t="s">
        <v>3442</v>
      </c>
      <c r="I1615" s="10">
        <v>39486</v>
      </c>
      <c r="J1615">
        <v>17</v>
      </c>
      <c r="K1615" t="s">
        <v>851</v>
      </c>
      <c r="L1615">
        <f>COUNTBLANK(Portfolio43[[#This Row],[ID]:[Product]])</f>
        <v>0</v>
      </c>
    </row>
    <row r="1616" spans="1:12" x14ac:dyDescent="0.3">
      <c r="A1616">
        <v>1615</v>
      </c>
      <c r="B1616" t="s">
        <v>3664</v>
      </c>
      <c r="C1616" t="s">
        <v>5847</v>
      </c>
      <c r="D1616" t="s">
        <v>4493</v>
      </c>
      <c r="E1616" t="s">
        <v>1189</v>
      </c>
      <c r="F1616">
        <v>90</v>
      </c>
      <c r="G1616" t="s">
        <v>5493</v>
      </c>
      <c r="H1616" t="s">
        <v>630</v>
      </c>
      <c r="I1616" s="10">
        <v>40260</v>
      </c>
      <c r="J1616">
        <v>68</v>
      </c>
      <c r="K1616" t="s">
        <v>1721</v>
      </c>
      <c r="L1616">
        <f>COUNTBLANK(Portfolio43[[#This Row],[ID]:[Product]])</f>
        <v>0</v>
      </c>
    </row>
    <row r="1617" spans="1:12" x14ac:dyDescent="0.3">
      <c r="A1617">
        <v>1616</v>
      </c>
      <c r="B1617" t="s">
        <v>5513</v>
      </c>
      <c r="C1617" t="s">
        <v>5654</v>
      </c>
      <c r="D1617" t="s">
        <v>4493</v>
      </c>
      <c r="E1617" t="s">
        <v>1189</v>
      </c>
      <c r="F1617">
        <v>30</v>
      </c>
      <c r="G1617" t="s">
        <v>5848</v>
      </c>
      <c r="H1617" t="s">
        <v>3830</v>
      </c>
      <c r="I1617" s="10">
        <v>40354</v>
      </c>
      <c r="J1617">
        <v>5</v>
      </c>
      <c r="K1617" t="s">
        <v>1677</v>
      </c>
      <c r="L1617">
        <f>COUNTBLANK(Portfolio43[[#This Row],[ID]:[Product]])</f>
        <v>0</v>
      </c>
    </row>
    <row r="1618" spans="1:12" x14ac:dyDescent="0.3">
      <c r="A1618">
        <v>1617</v>
      </c>
      <c r="B1618" t="s">
        <v>5849</v>
      </c>
      <c r="C1618" t="s">
        <v>5850</v>
      </c>
      <c r="D1618" t="s">
        <v>4493</v>
      </c>
      <c r="E1618" t="s">
        <v>1189</v>
      </c>
      <c r="F1618">
        <v>90</v>
      </c>
      <c r="G1618" t="s">
        <v>5851</v>
      </c>
      <c r="H1618" t="s">
        <v>5852</v>
      </c>
      <c r="I1618" s="10">
        <v>40407</v>
      </c>
      <c r="J1618">
        <v>98</v>
      </c>
      <c r="K1618" t="s">
        <v>1700</v>
      </c>
      <c r="L1618">
        <f>COUNTBLANK(Portfolio43[[#This Row],[ID]:[Product]])</f>
        <v>0</v>
      </c>
    </row>
    <row r="1619" spans="1:12" x14ac:dyDescent="0.3">
      <c r="A1619">
        <v>1618</v>
      </c>
      <c r="B1619" t="s">
        <v>4829</v>
      </c>
      <c r="C1619" t="s">
        <v>3760</v>
      </c>
      <c r="D1619" t="s">
        <v>4493</v>
      </c>
      <c r="E1619" t="s">
        <v>1189</v>
      </c>
      <c r="F1619">
        <v>90</v>
      </c>
      <c r="G1619" t="s">
        <v>5853</v>
      </c>
      <c r="H1619" t="s">
        <v>1086</v>
      </c>
      <c r="I1619" s="10">
        <v>39858</v>
      </c>
      <c r="J1619">
        <v>86</v>
      </c>
      <c r="K1619" t="s">
        <v>1696</v>
      </c>
      <c r="L1619">
        <f>COUNTBLANK(Portfolio43[[#This Row],[ID]:[Product]])</f>
        <v>0</v>
      </c>
    </row>
    <row r="1620" spans="1:12" x14ac:dyDescent="0.3">
      <c r="A1620">
        <v>1619</v>
      </c>
      <c r="B1620" t="s">
        <v>5854</v>
      </c>
      <c r="C1620" t="s">
        <v>5855</v>
      </c>
      <c r="D1620" t="s">
        <v>4493</v>
      </c>
      <c r="E1620" t="s">
        <v>1189</v>
      </c>
      <c r="F1620">
        <v>60</v>
      </c>
      <c r="G1620" t="s">
        <v>5856</v>
      </c>
      <c r="H1620" t="s">
        <v>257</v>
      </c>
      <c r="I1620" s="10">
        <v>40464</v>
      </c>
      <c r="J1620">
        <v>47</v>
      </c>
      <c r="K1620" t="s">
        <v>1772</v>
      </c>
      <c r="L1620">
        <f>COUNTBLANK(Portfolio43[[#This Row],[ID]:[Product]])</f>
        <v>0</v>
      </c>
    </row>
    <row r="1621" spans="1:12" x14ac:dyDescent="0.3">
      <c r="A1621">
        <v>1620</v>
      </c>
      <c r="B1621" t="s">
        <v>5857</v>
      </c>
      <c r="C1621" t="s">
        <v>5858</v>
      </c>
      <c r="D1621" t="s">
        <v>4493</v>
      </c>
      <c r="E1621" t="s">
        <v>1189</v>
      </c>
      <c r="F1621">
        <v>90</v>
      </c>
      <c r="G1621" t="s">
        <v>5859</v>
      </c>
      <c r="H1621" t="s">
        <v>1438</v>
      </c>
      <c r="I1621" s="10">
        <v>40020</v>
      </c>
      <c r="J1621">
        <v>77</v>
      </c>
      <c r="K1621" t="s">
        <v>1696</v>
      </c>
      <c r="L1621">
        <f>COUNTBLANK(Portfolio43[[#This Row],[ID]:[Product]])</f>
        <v>0</v>
      </c>
    </row>
    <row r="1622" spans="1:12" x14ac:dyDescent="0.3">
      <c r="A1622">
        <v>1621</v>
      </c>
      <c r="B1622" t="s">
        <v>5860</v>
      </c>
      <c r="C1622" t="s">
        <v>2325</v>
      </c>
      <c r="D1622" t="s">
        <v>4493</v>
      </c>
      <c r="E1622" t="s">
        <v>1189</v>
      </c>
      <c r="F1622">
        <v>60</v>
      </c>
      <c r="G1622" t="s">
        <v>5861</v>
      </c>
      <c r="H1622" t="s">
        <v>219</v>
      </c>
      <c r="I1622" s="10">
        <v>40342</v>
      </c>
      <c r="J1622">
        <v>55</v>
      </c>
      <c r="K1622" t="s">
        <v>1707</v>
      </c>
      <c r="L1622">
        <f>COUNTBLANK(Portfolio43[[#This Row],[ID]:[Product]])</f>
        <v>0</v>
      </c>
    </row>
    <row r="1623" spans="1:12" x14ac:dyDescent="0.3">
      <c r="A1623">
        <v>1622</v>
      </c>
      <c r="B1623" t="s">
        <v>5348</v>
      </c>
      <c r="C1623" t="s">
        <v>5862</v>
      </c>
      <c r="D1623" t="s">
        <v>4493</v>
      </c>
      <c r="E1623" t="s">
        <v>1189</v>
      </c>
      <c r="F1623">
        <v>30</v>
      </c>
      <c r="G1623" t="s">
        <v>5863</v>
      </c>
      <c r="H1623" t="s">
        <v>1507</v>
      </c>
      <c r="I1623" s="10">
        <v>40164</v>
      </c>
      <c r="J1623">
        <v>32</v>
      </c>
      <c r="K1623" t="s">
        <v>1772</v>
      </c>
      <c r="L1623">
        <f>COUNTBLANK(Portfolio43[[#This Row],[ID]:[Product]])</f>
        <v>0</v>
      </c>
    </row>
    <row r="1624" spans="1:12" x14ac:dyDescent="0.3">
      <c r="A1624">
        <v>1623</v>
      </c>
      <c r="B1624" t="s">
        <v>5864</v>
      </c>
      <c r="C1624" t="s">
        <v>3279</v>
      </c>
      <c r="D1624" t="s">
        <v>4493</v>
      </c>
      <c r="E1624" t="s">
        <v>1189</v>
      </c>
      <c r="F1624">
        <v>60</v>
      </c>
      <c r="G1624" t="s">
        <v>5865</v>
      </c>
      <c r="H1624" t="s">
        <v>170</v>
      </c>
      <c r="I1624" s="10">
        <v>39779</v>
      </c>
      <c r="J1624">
        <v>14</v>
      </c>
      <c r="K1624" t="s">
        <v>1007</v>
      </c>
      <c r="L1624">
        <f>COUNTBLANK(Portfolio43[[#This Row],[ID]:[Product]])</f>
        <v>0</v>
      </c>
    </row>
    <row r="1625" spans="1:12" x14ac:dyDescent="0.3">
      <c r="A1625">
        <v>1624</v>
      </c>
      <c r="B1625" t="s">
        <v>5866</v>
      </c>
      <c r="C1625" t="s">
        <v>5783</v>
      </c>
      <c r="D1625" t="s">
        <v>4493</v>
      </c>
      <c r="E1625" t="s">
        <v>1189</v>
      </c>
      <c r="F1625">
        <v>90</v>
      </c>
      <c r="G1625" t="s">
        <v>5867</v>
      </c>
      <c r="H1625" t="s">
        <v>719</v>
      </c>
      <c r="I1625" s="10">
        <v>39564</v>
      </c>
      <c r="J1625">
        <v>17</v>
      </c>
      <c r="K1625" t="s">
        <v>1700</v>
      </c>
      <c r="L1625">
        <f>COUNTBLANK(Portfolio43[[#This Row],[ID]:[Product]])</f>
        <v>0</v>
      </c>
    </row>
    <row r="1626" spans="1:12" x14ac:dyDescent="0.3">
      <c r="A1626">
        <v>1625</v>
      </c>
      <c r="B1626" t="s">
        <v>5216</v>
      </c>
      <c r="C1626" t="s">
        <v>2527</v>
      </c>
      <c r="D1626" t="s">
        <v>4493</v>
      </c>
      <c r="E1626" t="s">
        <v>1189</v>
      </c>
      <c r="F1626">
        <v>90</v>
      </c>
      <c r="G1626" t="s">
        <v>5868</v>
      </c>
      <c r="H1626" t="s">
        <v>5869</v>
      </c>
      <c r="I1626" s="10">
        <v>40034</v>
      </c>
      <c r="J1626">
        <v>97</v>
      </c>
      <c r="K1626" t="s">
        <v>1696</v>
      </c>
      <c r="L1626">
        <f>COUNTBLANK(Portfolio43[[#This Row],[ID]:[Product]])</f>
        <v>0</v>
      </c>
    </row>
    <row r="1627" spans="1:12" x14ac:dyDescent="0.3">
      <c r="A1627">
        <v>1626</v>
      </c>
      <c r="B1627" t="s">
        <v>5870</v>
      </c>
      <c r="C1627" t="s">
        <v>5871</v>
      </c>
      <c r="D1627" t="s">
        <v>4493</v>
      </c>
      <c r="E1627" t="s">
        <v>1189</v>
      </c>
      <c r="F1627">
        <v>30</v>
      </c>
      <c r="G1627" t="s">
        <v>5872</v>
      </c>
      <c r="H1627" t="s">
        <v>291</v>
      </c>
      <c r="I1627" s="10">
        <v>40379</v>
      </c>
      <c r="J1627">
        <v>10</v>
      </c>
      <c r="K1627" t="s">
        <v>1007</v>
      </c>
      <c r="L1627">
        <f>COUNTBLANK(Portfolio43[[#This Row],[ID]:[Product]])</f>
        <v>0</v>
      </c>
    </row>
    <row r="1628" spans="1:12" x14ac:dyDescent="0.3">
      <c r="A1628">
        <v>1627</v>
      </c>
      <c r="B1628" t="s">
        <v>3378</v>
      </c>
      <c r="C1628" t="s">
        <v>2894</v>
      </c>
      <c r="D1628" t="s">
        <v>4493</v>
      </c>
      <c r="E1628" t="s">
        <v>1189</v>
      </c>
      <c r="F1628">
        <v>60</v>
      </c>
      <c r="G1628" t="s">
        <v>5873</v>
      </c>
      <c r="H1628" t="s">
        <v>1287</v>
      </c>
      <c r="I1628" s="10">
        <v>40377</v>
      </c>
      <c r="J1628">
        <v>25</v>
      </c>
      <c r="K1628" t="s">
        <v>1772</v>
      </c>
      <c r="L1628">
        <f>COUNTBLANK(Portfolio43[[#This Row],[ID]:[Product]])</f>
        <v>0</v>
      </c>
    </row>
    <row r="1629" spans="1:12" x14ac:dyDescent="0.3">
      <c r="A1629">
        <v>1628</v>
      </c>
      <c r="B1629" t="s">
        <v>4626</v>
      </c>
      <c r="C1629" t="s">
        <v>5874</v>
      </c>
      <c r="D1629" t="s">
        <v>4493</v>
      </c>
      <c r="E1629" t="s">
        <v>1189</v>
      </c>
      <c r="F1629">
        <v>60</v>
      </c>
      <c r="G1629" t="s">
        <v>5875</v>
      </c>
      <c r="H1629" t="s">
        <v>1614</v>
      </c>
      <c r="I1629" s="10">
        <v>39894</v>
      </c>
      <c r="J1629">
        <v>23</v>
      </c>
      <c r="K1629" t="s">
        <v>1772</v>
      </c>
      <c r="L1629">
        <f>COUNTBLANK(Portfolio43[[#This Row],[ID]:[Product]])</f>
        <v>0</v>
      </c>
    </row>
    <row r="1630" spans="1:12" x14ac:dyDescent="0.3">
      <c r="A1630">
        <v>1629</v>
      </c>
      <c r="B1630" t="s">
        <v>5876</v>
      </c>
      <c r="C1630" t="s">
        <v>5877</v>
      </c>
      <c r="D1630" t="s">
        <v>1946</v>
      </c>
      <c r="E1630" t="s">
        <v>1189</v>
      </c>
      <c r="F1630">
        <v>60</v>
      </c>
      <c r="G1630" t="s">
        <v>5878</v>
      </c>
      <c r="H1630" t="s">
        <v>4954</v>
      </c>
      <c r="I1630" s="10">
        <v>40330</v>
      </c>
      <c r="J1630">
        <v>45</v>
      </c>
      <c r="K1630" t="s">
        <v>1772</v>
      </c>
      <c r="L1630">
        <f>COUNTBLANK(Portfolio43[[#This Row],[ID]:[Product]])</f>
        <v>0</v>
      </c>
    </row>
    <row r="1631" spans="1:12" x14ac:dyDescent="0.3">
      <c r="A1631">
        <v>1630</v>
      </c>
      <c r="B1631" t="s">
        <v>4708</v>
      </c>
      <c r="C1631" t="s">
        <v>4439</v>
      </c>
      <c r="D1631" t="s">
        <v>4493</v>
      </c>
      <c r="E1631" t="s">
        <v>1189</v>
      </c>
      <c r="F1631">
        <v>30</v>
      </c>
      <c r="G1631" t="s">
        <v>5879</v>
      </c>
      <c r="H1631" t="s">
        <v>1615</v>
      </c>
      <c r="I1631" s="10">
        <v>39471</v>
      </c>
      <c r="J1631">
        <v>53</v>
      </c>
      <c r="K1631" t="s">
        <v>1692</v>
      </c>
      <c r="L1631">
        <f>COUNTBLANK(Portfolio43[[#This Row],[ID]:[Product]])</f>
        <v>0</v>
      </c>
    </row>
    <row r="1632" spans="1:12" x14ac:dyDescent="0.3">
      <c r="A1632">
        <v>1631</v>
      </c>
      <c r="B1632" t="s">
        <v>4814</v>
      </c>
      <c r="C1632" t="s">
        <v>5880</v>
      </c>
      <c r="D1632" t="s">
        <v>4493</v>
      </c>
      <c r="E1632" t="s">
        <v>1189</v>
      </c>
      <c r="F1632">
        <v>90</v>
      </c>
      <c r="G1632" t="s">
        <v>5881</v>
      </c>
      <c r="H1632" t="s">
        <v>1652</v>
      </c>
      <c r="I1632" s="10">
        <v>39995</v>
      </c>
      <c r="J1632">
        <v>49</v>
      </c>
      <c r="K1632" t="s">
        <v>1673</v>
      </c>
      <c r="L1632">
        <f>COUNTBLANK(Portfolio43[[#This Row],[ID]:[Product]])</f>
        <v>0</v>
      </c>
    </row>
    <row r="1633" spans="1:12" x14ac:dyDescent="0.3">
      <c r="A1633">
        <v>1632</v>
      </c>
      <c r="B1633" t="s">
        <v>5882</v>
      </c>
      <c r="C1633" t="s">
        <v>4502</v>
      </c>
      <c r="D1633" t="s">
        <v>4493</v>
      </c>
      <c r="E1633" t="s">
        <v>1189</v>
      </c>
      <c r="F1633">
        <v>90</v>
      </c>
      <c r="G1633" t="s">
        <v>5883</v>
      </c>
      <c r="H1633" t="s">
        <v>797</v>
      </c>
      <c r="I1633" s="10">
        <v>39538</v>
      </c>
      <c r="J1633">
        <v>50</v>
      </c>
      <c r="K1633" t="s">
        <v>1677</v>
      </c>
      <c r="L1633">
        <f>COUNTBLANK(Portfolio43[[#This Row],[ID]:[Product]])</f>
        <v>0</v>
      </c>
    </row>
    <row r="1634" spans="1:12" x14ac:dyDescent="0.3">
      <c r="A1634">
        <v>1633</v>
      </c>
      <c r="B1634" t="s">
        <v>4585</v>
      </c>
      <c r="C1634" t="s">
        <v>2037</v>
      </c>
      <c r="D1634" t="s">
        <v>4493</v>
      </c>
      <c r="E1634" t="s">
        <v>1189</v>
      </c>
      <c r="F1634">
        <v>90</v>
      </c>
      <c r="G1634" t="s">
        <v>5884</v>
      </c>
      <c r="H1634" t="s">
        <v>687</v>
      </c>
      <c r="I1634" s="10">
        <v>39556</v>
      </c>
      <c r="J1634">
        <v>6</v>
      </c>
      <c r="K1634" t="s">
        <v>1673</v>
      </c>
      <c r="L1634">
        <f>COUNTBLANK(Portfolio43[[#This Row],[ID]:[Product]])</f>
        <v>0</v>
      </c>
    </row>
    <row r="1635" spans="1:12" x14ac:dyDescent="0.3">
      <c r="A1635">
        <v>1634</v>
      </c>
      <c r="B1635" t="s">
        <v>5171</v>
      </c>
      <c r="C1635" t="s">
        <v>5885</v>
      </c>
      <c r="D1635" t="s">
        <v>4493</v>
      </c>
      <c r="E1635" t="s">
        <v>1189</v>
      </c>
      <c r="F1635">
        <v>90</v>
      </c>
      <c r="G1635" t="s">
        <v>5886</v>
      </c>
      <c r="H1635" t="s">
        <v>5887</v>
      </c>
      <c r="I1635" s="10">
        <v>40324</v>
      </c>
      <c r="J1635">
        <v>22</v>
      </c>
      <c r="K1635" t="s">
        <v>1677</v>
      </c>
      <c r="L1635">
        <f>COUNTBLANK(Portfolio43[[#This Row],[ID]:[Product]])</f>
        <v>0</v>
      </c>
    </row>
    <row r="1636" spans="1:12" x14ac:dyDescent="0.3">
      <c r="A1636">
        <v>1635</v>
      </c>
      <c r="B1636" t="s">
        <v>5888</v>
      </c>
      <c r="C1636" t="s">
        <v>2224</v>
      </c>
      <c r="D1636" t="s">
        <v>4493</v>
      </c>
      <c r="E1636" t="s">
        <v>1189</v>
      </c>
      <c r="F1636">
        <v>30</v>
      </c>
      <c r="G1636" t="s">
        <v>5889</v>
      </c>
      <c r="H1636" t="s">
        <v>1634</v>
      </c>
      <c r="I1636" s="10">
        <v>40154</v>
      </c>
      <c r="J1636">
        <v>22</v>
      </c>
      <c r="K1636" t="s">
        <v>1007</v>
      </c>
      <c r="L1636">
        <f>COUNTBLANK(Portfolio43[[#This Row],[ID]:[Product]])</f>
        <v>0</v>
      </c>
    </row>
    <row r="1637" spans="1:12" x14ac:dyDescent="0.3">
      <c r="A1637">
        <v>1636</v>
      </c>
      <c r="B1637" t="s">
        <v>2224</v>
      </c>
      <c r="C1637" t="s">
        <v>5890</v>
      </c>
      <c r="D1637" t="s">
        <v>4493</v>
      </c>
      <c r="E1637" t="s">
        <v>1189</v>
      </c>
      <c r="F1637">
        <v>90</v>
      </c>
      <c r="G1637" t="s">
        <v>5891</v>
      </c>
      <c r="H1637" t="s">
        <v>437</v>
      </c>
      <c r="I1637" s="10">
        <v>39579</v>
      </c>
      <c r="J1637">
        <v>52</v>
      </c>
      <c r="K1637" t="s">
        <v>1721</v>
      </c>
      <c r="L1637">
        <f>COUNTBLANK(Portfolio43[[#This Row],[ID]:[Product]])</f>
        <v>0</v>
      </c>
    </row>
    <row r="1638" spans="1:12" x14ac:dyDescent="0.3">
      <c r="A1638">
        <v>1637</v>
      </c>
      <c r="B1638" t="s">
        <v>5892</v>
      </c>
      <c r="C1638" t="s">
        <v>5893</v>
      </c>
      <c r="D1638" t="s">
        <v>4493</v>
      </c>
      <c r="E1638" t="s">
        <v>1189</v>
      </c>
      <c r="F1638">
        <v>90</v>
      </c>
      <c r="G1638" t="s">
        <v>5894</v>
      </c>
      <c r="H1638" t="s">
        <v>800</v>
      </c>
      <c r="I1638" s="10">
        <v>39551</v>
      </c>
      <c r="J1638">
        <v>27</v>
      </c>
      <c r="K1638" t="s">
        <v>851</v>
      </c>
      <c r="L1638">
        <f>COUNTBLANK(Portfolio43[[#This Row],[ID]:[Product]])</f>
        <v>0</v>
      </c>
    </row>
    <row r="1639" spans="1:12" x14ac:dyDescent="0.3">
      <c r="A1639">
        <v>1638</v>
      </c>
      <c r="B1639" t="s">
        <v>5895</v>
      </c>
      <c r="C1639" t="s">
        <v>5541</v>
      </c>
      <c r="D1639" t="s">
        <v>4493</v>
      </c>
      <c r="E1639" t="s">
        <v>1189</v>
      </c>
      <c r="F1639">
        <v>90</v>
      </c>
      <c r="G1639" t="s">
        <v>5896</v>
      </c>
      <c r="H1639" t="s">
        <v>916</v>
      </c>
      <c r="I1639" s="10">
        <v>40434</v>
      </c>
      <c r="J1639">
        <v>52</v>
      </c>
      <c r="K1639" t="s">
        <v>1700</v>
      </c>
      <c r="L1639">
        <f>COUNTBLANK(Portfolio43[[#This Row],[ID]:[Product]])</f>
        <v>0</v>
      </c>
    </row>
    <row r="1640" spans="1:12" x14ac:dyDescent="0.3">
      <c r="A1640">
        <v>1639</v>
      </c>
      <c r="B1640" t="s">
        <v>5897</v>
      </c>
      <c r="C1640" t="s">
        <v>5898</v>
      </c>
      <c r="D1640" t="s">
        <v>4493</v>
      </c>
      <c r="E1640" t="s">
        <v>1189</v>
      </c>
      <c r="F1640">
        <v>30</v>
      </c>
      <c r="G1640" t="s">
        <v>5899</v>
      </c>
      <c r="H1640" t="s">
        <v>3065</v>
      </c>
      <c r="I1640" s="10">
        <v>40132</v>
      </c>
      <c r="J1640">
        <v>87</v>
      </c>
      <c r="K1640" t="s">
        <v>1677</v>
      </c>
      <c r="L1640">
        <f>COUNTBLANK(Portfolio43[[#This Row],[ID]:[Product]])</f>
        <v>0</v>
      </c>
    </row>
    <row r="1641" spans="1:12" x14ac:dyDescent="0.3">
      <c r="A1641">
        <v>1640</v>
      </c>
      <c r="B1641" t="s">
        <v>3173</v>
      </c>
      <c r="C1641" t="s">
        <v>2371</v>
      </c>
      <c r="D1641" t="s">
        <v>4493</v>
      </c>
      <c r="E1641" t="s">
        <v>1189</v>
      </c>
      <c r="F1641">
        <v>30</v>
      </c>
      <c r="G1641" t="s">
        <v>5900</v>
      </c>
      <c r="H1641" t="s">
        <v>4594</v>
      </c>
      <c r="I1641" s="10">
        <v>39811</v>
      </c>
      <c r="J1641">
        <v>34</v>
      </c>
      <c r="K1641" t="s">
        <v>851</v>
      </c>
      <c r="L1641">
        <f>COUNTBLANK(Portfolio43[[#This Row],[ID]:[Product]])</f>
        <v>0</v>
      </c>
    </row>
    <row r="1642" spans="1:12" x14ac:dyDescent="0.3">
      <c r="A1642">
        <v>1641</v>
      </c>
      <c r="B1642" t="s">
        <v>5901</v>
      </c>
      <c r="C1642" t="s">
        <v>5313</v>
      </c>
      <c r="D1642" t="s">
        <v>4493</v>
      </c>
      <c r="E1642" t="s">
        <v>1189</v>
      </c>
      <c r="F1642">
        <v>90</v>
      </c>
      <c r="G1642" t="s">
        <v>5902</v>
      </c>
      <c r="H1642" t="s">
        <v>242</v>
      </c>
      <c r="I1642" s="10">
        <v>39636</v>
      </c>
      <c r="J1642">
        <v>43</v>
      </c>
      <c r="K1642" t="s">
        <v>1707</v>
      </c>
      <c r="L1642">
        <f>COUNTBLANK(Portfolio43[[#This Row],[ID]:[Product]])</f>
        <v>0</v>
      </c>
    </row>
    <row r="1643" spans="1:12" x14ac:dyDescent="0.3">
      <c r="A1643">
        <v>1642</v>
      </c>
      <c r="B1643" t="s">
        <v>5903</v>
      </c>
      <c r="C1643" t="s">
        <v>4922</v>
      </c>
      <c r="D1643" t="s">
        <v>4493</v>
      </c>
      <c r="E1643" t="s">
        <v>1189</v>
      </c>
      <c r="F1643">
        <v>90</v>
      </c>
      <c r="G1643" t="s">
        <v>5904</v>
      </c>
      <c r="H1643" t="s">
        <v>754</v>
      </c>
      <c r="I1643" s="10">
        <v>40117</v>
      </c>
      <c r="J1643">
        <v>7</v>
      </c>
      <c r="K1643" t="s">
        <v>1692</v>
      </c>
      <c r="L1643">
        <f>COUNTBLANK(Portfolio43[[#This Row],[ID]:[Product]])</f>
        <v>0</v>
      </c>
    </row>
    <row r="1644" spans="1:12" x14ac:dyDescent="0.3">
      <c r="A1644">
        <v>1643</v>
      </c>
      <c r="B1644" t="s">
        <v>4982</v>
      </c>
      <c r="C1644" t="s">
        <v>4621</v>
      </c>
      <c r="D1644" t="s">
        <v>4493</v>
      </c>
      <c r="E1644" t="s">
        <v>1189</v>
      </c>
      <c r="F1644">
        <v>90</v>
      </c>
      <c r="G1644" t="s">
        <v>5905</v>
      </c>
      <c r="H1644" t="s">
        <v>2125</v>
      </c>
      <c r="I1644" s="10">
        <v>39704</v>
      </c>
      <c r="J1644">
        <v>61</v>
      </c>
      <c r="K1644" t="s">
        <v>1692</v>
      </c>
      <c r="L1644">
        <f>COUNTBLANK(Portfolio43[[#This Row],[ID]:[Product]])</f>
        <v>0</v>
      </c>
    </row>
    <row r="1645" spans="1:12" x14ac:dyDescent="0.3">
      <c r="A1645">
        <v>1644</v>
      </c>
      <c r="B1645" t="s">
        <v>4728</v>
      </c>
      <c r="C1645" t="s">
        <v>1803</v>
      </c>
      <c r="D1645" t="s">
        <v>4493</v>
      </c>
      <c r="E1645" t="s">
        <v>1189</v>
      </c>
      <c r="F1645">
        <v>30</v>
      </c>
      <c r="G1645" t="s">
        <v>5906</v>
      </c>
      <c r="H1645" t="s">
        <v>1643</v>
      </c>
      <c r="I1645" s="10">
        <v>40390</v>
      </c>
      <c r="J1645">
        <v>4</v>
      </c>
      <c r="K1645" t="s">
        <v>1007</v>
      </c>
      <c r="L1645">
        <f>COUNTBLANK(Portfolio43[[#This Row],[ID]:[Product]])</f>
        <v>0</v>
      </c>
    </row>
    <row r="1646" spans="1:12" x14ac:dyDescent="0.3">
      <c r="A1646">
        <v>1645</v>
      </c>
      <c r="B1646" t="s">
        <v>2207</v>
      </c>
      <c r="C1646" t="s">
        <v>5907</v>
      </c>
      <c r="D1646" t="s">
        <v>4493</v>
      </c>
      <c r="E1646" t="s">
        <v>1189</v>
      </c>
      <c r="F1646">
        <v>60</v>
      </c>
      <c r="G1646" t="s">
        <v>5908</v>
      </c>
      <c r="H1646" t="s">
        <v>256</v>
      </c>
      <c r="I1646" s="10">
        <v>40450</v>
      </c>
      <c r="J1646">
        <v>30</v>
      </c>
      <c r="K1646" t="s">
        <v>1721</v>
      </c>
      <c r="L1646">
        <f>COUNTBLANK(Portfolio43[[#This Row],[ID]:[Product]])</f>
        <v>0</v>
      </c>
    </row>
    <row r="1647" spans="1:12" x14ac:dyDescent="0.3">
      <c r="A1647">
        <v>1646</v>
      </c>
      <c r="B1647" t="s">
        <v>5909</v>
      </c>
      <c r="C1647" t="s">
        <v>3680</v>
      </c>
      <c r="D1647" t="s">
        <v>4493</v>
      </c>
      <c r="E1647" t="s">
        <v>1189</v>
      </c>
      <c r="F1647">
        <v>90</v>
      </c>
      <c r="G1647" t="s">
        <v>5910</v>
      </c>
      <c r="H1647" t="s">
        <v>138</v>
      </c>
      <c r="I1647" s="10">
        <v>39778</v>
      </c>
      <c r="J1647">
        <v>26</v>
      </c>
      <c r="K1647" t="s">
        <v>851</v>
      </c>
      <c r="L1647">
        <f>COUNTBLANK(Portfolio43[[#This Row],[ID]:[Product]])</f>
        <v>0</v>
      </c>
    </row>
    <row r="1648" spans="1:12" x14ac:dyDescent="0.3">
      <c r="A1648">
        <v>1647</v>
      </c>
      <c r="B1648" t="s">
        <v>5911</v>
      </c>
      <c r="C1648" t="s">
        <v>5912</v>
      </c>
      <c r="D1648" t="s">
        <v>4493</v>
      </c>
      <c r="E1648" t="s">
        <v>1189</v>
      </c>
      <c r="F1648">
        <v>90</v>
      </c>
      <c r="G1648" t="s">
        <v>5913</v>
      </c>
      <c r="H1648" t="s">
        <v>1632</v>
      </c>
      <c r="I1648" s="10">
        <v>39690</v>
      </c>
      <c r="J1648">
        <v>66</v>
      </c>
      <c r="K1648" t="s">
        <v>1696</v>
      </c>
      <c r="L1648">
        <f>COUNTBLANK(Portfolio43[[#This Row],[ID]:[Product]])</f>
        <v>0</v>
      </c>
    </row>
    <row r="1649" spans="1:12" x14ac:dyDescent="0.3">
      <c r="A1649">
        <v>1648</v>
      </c>
      <c r="B1649" t="s">
        <v>5140</v>
      </c>
      <c r="C1649" t="s">
        <v>5914</v>
      </c>
      <c r="D1649" t="s">
        <v>4493</v>
      </c>
      <c r="E1649" t="s">
        <v>1189</v>
      </c>
      <c r="F1649">
        <v>60</v>
      </c>
      <c r="G1649" t="s">
        <v>5915</v>
      </c>
      <c r="H1649" t="s">
        <v>3848</v>
      </c>
      <c r="I1649" s="10">
        <v>40189</v>
      </c>
      <c r="J1649">
        <v>20</v>
      </c>
      <c r="K1649" t="s">
        <v>1707</v>
      </c>
      <c r="L1649">
        <f>COUNTBLANK(Portfolio43[[#This Row],[ID]:[Product]])</f>
        <v>0</v>
      </c>
    </row>
    <row r="1650" spans="1:12" x14ac:dyDescent="0.3">
      <c r="A1650">
        <v>1649</v>
      </c>
      <c r="B1650" t="s">
        <v>4824</v>
      </c>
      <c r="C1650" t="s">
        <v>1959</v>
      </c>
      <c r="D1650" t="s">
        <v>4493</v>
      </c>
      <c r="E1650" t="s">
        <v>1189</v>
      </c>
      <c r="F1650">
        <v>60</v>
      </c>
      <c r="G1650" t="s">
        <v>5916</v>
      </c>
      <c r="H1650" t="s">
        <v>718</v>
      </c>
      <c r="I1650" s="10">
        <v>40116</v>
      </c>
      <c r="J1650">
        <v>51</v>
      </c>
      <c r="K1650" t="s">
        <v>1677</v>
      </c>
      <c r="L1650">
        <f>COUNTBLANK(Portfolio43[[#This Row],[ID]:[Product]])</f>
        <v>0</v>
      </c>
    </row>
    <row r="1651" spans="1:12" x14ac:dyDescent="0.3">
      <c r="A1651">
        <v>1650</v>
      </c>
      <c r="B1651" t="s">
        <v>4941</v>
      </c>
      <c r="C1651" t="s">
        <v>2758</v>
      </c>
      <c r="D1651" t="s">
        <v>4493</v>
      </c>
      <c r="E1651" t="s">
        <v>1189</v>
      </c>
      <c r="F1651">
        <v>90</v>
      </c>
      <c r="G1651" t="s">
        <v>5917</v>
      </c>
      <c r="H1651" t="s">
        <v>5845</v>
      </c>
      <c r="I1651" s="10">
        <v>40454</v>
      </c>
      <c r="J1651">
        <v>74</v>
      </c>
      <c r="K1651" t="s">
        <v>1700</v>
      </c>
      <c r="L1651">
        <f>COUNTBLANK(Portfolio43[[#This Row],[ID]:[Product]])</f>
        <v>0</v>
      </c>
    </row>
    <row r="1652" spans="1:12" x14ac:dyDescent="0.3">
      <c r="A1652">
        <v>1651</v>
      </c>
      <c r="B1652" t="s">
        <v>4558</v>
      </c>
      <c r="C1652" t="s">
        <v>2633</v>
      </c>
      <c r="D1652" t="s">
        <v>4493</v>
      </c>
      <c r="E1652" t="s">
        <v>1189</v>
      </c>
      <c r="F1652">
        <v>60</v>
      </c>
      <c r="G1652" t="s">
        <v>5918</v>
      </c>
      <c r="H1652" t="s">
        <v>223</v>
      </c>
      <c r="I1652" s="10">
        <v>40309</v>
      </c>
      <c r="J1652">
        <v>93</v>
      </c>
      <c r="K1652" t="s">
        <v>851</v>
      </c>
      <c r="L1652">
        <f>COUNTBLANK(Portfolio43[[#This Row],[ID]:[Product]])</f>
        <v>0</v>
      </c>
    </row>
    <row r="1653" spans="1:12" x14ac:dyDescent="0.3">
      <c r="A1653">
        <v>1652</v>
      </c>
      <c r="B1653" t="s">
        <v>5388</v>
      </c>
      <c r="C1653" t="s">
        <v>5919</v>
      </c>
      <c r="D1653" t="s">
        <v>4493</v>
      </c>
      <c r="E1653" t="s">
        <v>1189</v>
      </c>
      <c r="F1653">
        <v>90</v>
      </c>
      <c r="G1653" t="s">
        <v>5920</v>
      </c>
      <c r="H1653" t="s">
        <v>1204</v>
      </c>
      <c r="I1653" s="10">
        <v>39533</v>
      </c>
      <c r="J1653">
        <v>43</v>
      </c>
      <c r="K1653" t="s">
        <v>1677</v>
      </c>
      <c r="L1653">
        <f>COUNTBLANK(Portfolio43[[#This Row],[ID]:[Product]])</f>
        <v>0</v>
      </c>
    </row>
    <row r="1654" spans="1:12" x14ac:dyDescent="0.3">
      <c r="A1654">
        <v>1653</v>
      </c>
      <c r="B1654" t="s">
        <v>5921</v>
      </c>
      <c r="C1654" t="s">
        <v>3874</v>
      </c>
      <c r="D1654" t="s">
        <v>4493</v>
      </c>
      <c r="E1654" t="s">
        <v>1189</v>
      </c>
      <c r="F1654">
        <v>30</v>
      </c>
      <c r="G1654" t="s">
        <v>5244</v>
      </c>
      <c r="H1654" t="s">
        <v>2631</v>
      </c>
      <c r="I1654" s="10">
        <v>40267</v>
      </c>
      <c r="J1654">
        <v>11</v>
      </c>
      <c r="K1654" t="s">
        <v>851</v>
      </c>
      <c r="L1654">
        <f>COUNTBLANK(Portfolio43[[#This Row],[ID]:[Product]])</f>
        <v>0</v>
      </c>
    </row>
    <row r="1655" spans="1:12" x14ac:dyDescent="0.3">
      <c r="A1655">
        <v>1654</v>
      </c>
      <c r="B1655" t="s">
        <v>4232</v>
      </c>
      <c r="C1655" t="s">
        <v>4580</v>
      </c>
      <c r="D1655" t="s">
        <v>4493</v>
      </c>
      <c r="E1655" t="s">
        <v>1189</v>
      </c>
      <c r="F1655">
        <v>90</v>
      </c>
      <c r="G1655" t="s">
        <v>5922</v>
      </c>
      <c r="H1655" t="s">
        <v>1646</v>
      </c>
      <c r="I1655" s="10">
        <v>39982</v>
      </c>
      <c r="J1655">
        <v>94</v>
      </c>
      <c r="K1655" t="s">
        <v>1696</v>
      </c>
      <c r="L1655">
        <f>COUNTBLANK(Portfolio43[[#This Row],[ID]:[Product]])</f>
        <v>0</v>
      </c>
    </row>
    <row r="1656" spans="1:12" x14ac:dyDescent="0.3">
      <c r="A1656">
        <v>1655</v>
      </c>
      <c r="B1656" t="s">
        <v>5923</v>
      </c>
      <c r="C1656" t="s">
        <v>5924</v>
      </c>
      <c r="D1656" t="s">
        <v>4493</v>
      </c>
      <c r="E1656" t="s">
        <v>1189</v>
      </c>
      <c r="F1656">
        <v>60</v>
      </c>
      <c r="G1656" t="s">
        <v>5925</v>
      </c>
      <c r="H1656" t="s">
        <v>1450</v>
      </c>
      <c r="I1656" s="10">
        <v>39538</v>
      </c>
      <c r="J1656">
        <v>46</v>
      </c>
      <c r="K1656" t="s">
        <v>1007</v>
      </c>
      <c r="L1656">
        <f>COUNTBLANK(Portfolio43[[#This Row],[ID]:[Product]])</f>
        <v>0</v>
      </c>
    </row>
    <row r="1657" spans="1:12" x14ac:dyDescent="0.3">
      <c r="A1657">
        <v>1656</v>
      </c>
      <c r="B1657" t="s">
        <v>5926</v>
      </c>
      <c r="C1657" t="s">
        <v>4375</v>
      </c>
      <c r="D1657" t="s">
        <v>4493</v>
      </c>
      <c r="E1657" t="s">
        <v>1189</v>
      </c>
      <c r="F1657">
        <v>90</v>
      </c>
      <c r="G1657" t="s">
        <v>5927</v>
      </c>
      <c r="H1657" t="s">
        <v>3065</v>
      </c>
      <c r="I1657" s="10">
        <v>39657</v>
      </c>
      <c r="J1657">
        <v>85</v>
      </c>
      <c r="K1657" t="s">
        <v>1696</v>
      </c>
      <c r="L1657">
        <f>COUNTBLANK(Portfolio43[[#This Row],[ID]:[Product]])</f>
        <v>0</v>
      </c>
    </row>
    <row r="1658" spans="1:12" x14ac:dyDescent="0.3">
      <c r="A1658">
        <v>1657</v>
      </c>
      <c r="B1658" t="s">
        <v>4906</v>
      </c>
      <c r="C1658" t="s">
        <v>2601</v>
      </c>
      <c r="D1658" t="s">
        <v>4493</v>
      </c>
      <c r="E1658" t="s">
        <v>1189</v>
      </c>
      <c r="F1658">
        <v>30</v>
      </c>
      <c r="G1658" t="s">
        <v>2564</v>
      </c>
      <c r="H1658" t="s">
        <v>1636</v>
      </c>
      <c r="I1658" s="10">
        <v>40016</v>
      </c>
      <c r="J1658">
        <v>100</v>
      </c>
      <c r="K1658" t="s">
        <v>1696</v>
      </c>
      <c r="L1658">
        <f>COUNTBLANK(Portfolio43[[#This Row],[ID]:[Product]])</f>
        <v>0</v>
      </c>
    </row>
    <row r="1659" spans="1:12" x14ac:dyDescent="0.3">
      <c r="A1659">
        <v>1658</v>
      </c>
      <c r="B1659" t="s">
        <v>5265</v>
      </c>
      <c r="C1659" t="s">
        <v>5928</v>
      </c>
      <c r="D1659" t="s">
        <v>4493</v>
      </c>
      <c r="E1659" t="s">
        <v>1189</v>
      </c>
      <c r="F1659">
        <v>30</v>
      </c>
      <c r="G1659" t="s">
        <v>5929</v>
      </c>
      <c r="H1659" t="s">
        <v>286</v>
      </c>
      <c r="I1659" s="10">
        <v>40117</v>
      </c>
      <c r="J1659">
        <v>57</v>
      </c>
      <c r="K1659" t="s">
        <v>1707</v>
      </c>
      <c r="L1659">
        <f>COUNTBLANK(Portfolio43[[#This Row],[ID]:[Product]])</f>
        <v>0</v>
      </c>
    </row>
    <row r="1660" spans="1:12" x14ac:dyDescent="0.3">
      <c r="A1660">
        <v>1659</v>
      </c>
      <c r="B1660" t="s">
        <v>5930</v>
      </c>
      <c r="C1660" t="s">
        <v>5931</v>
      </c>
      <c r="D1660" t="s">
        <v>4493</v>
      </c>
      <c r="E1660" t="s">
        <v>1189</v>
      </c>
      <c r="F1660">
        <v>60</v>
      </c>
      <c r="G1660" t="s">
        <v>5932</v>
      </c>
      <c r="H1660" t="s">
        <v>239</v>
      </c>
      <c r="I1660" s="10">
        <v>40234</v>
      </c>
      <c r="J1660">
        <v>93</v>
      </c>
      <c r="K1660" t="s">
        <v>1007</v>
      </c>
      <c r="L1660">
        <f>COUNTBLANK(Portfolio43[[#This Row],[ID]:[Product]])</f>
        <v>0</v>
      </c>
    </row>
    <row r="1661" spans="1:12" x14ac:dyDescent="0.3">
      <c r="A1661">
        <v>1660</v>
      </c>
      <c r="B1661" t="s">
        <v>4784</v>
      </c>
      <c r="C1661" t="s">
        <v>4726</v>
      </c>
      <c r="D1661" t="s">
        <v>4493</v>
      </c>
      <c r="E1661" t="s">
        <v>1189</v>
      </c>
      <c r="F1661">
        <v>30</v>
      </c>
      <c r="G1661" t="s">
        <v>5933</v>
      </c>
      <c r="H1661" t="s">
        <v>2516</v>
      </c>
      <c r="I1661" s="10">
        <v>39964</v>
      </c>
      <c r="J1661">
        <v>61</v>
      </c>
      <c r="K1661" t="s">
        <v>1007</v>
      </c>
      <c r="L1661">
        <f>COUNTBLANK(Portfolio43[[#This Row],[ID]:[Product]])</f>
        <v>0</v>
      </c>
    </row>
    <row r="1662" spans="1:12" x14ac:dyDescent="0.3">
      <c r="A1662">
        <v>1661</v>
      </c>
      <c r="B1662" t="s">
        <v>4655</v>
      </c>
      <c r="C1662" t="s">
        <v>5934</v>
      </c>
      <c r="D1662" t="s">
        <v>4493</v>
      </c>
      <c r="E1662" t="s">
        <v>1189</v>
      </c>
      <c r="F1662">
        <v>30</v>
      </c>
      <c r="G1662" t="s">
        <v>5935</v>
      </c>
      <c r="H1662" t="s">
        <v>5936</v>
      </c>
      <c r="I1662" s="10">
        <v>39800</v>
      </c>
      <c r="J1662">
        <v>51</v>
      </c>
      <c r="K1662" t="s">
        <v>1772</v>
      </c>
      <c r="L1662">
        <f>COUNTBLANK(Portfolio43[[#This Row],[ID]:[Product]])</f>
        <v>0</v>
      </c>
    </row>
    <row r="1663" spans="1:12" x14ac:dyDescent="0.3">
      <c r="A1663">
        <v>1662</v>
      </c>
      <c r="B1663" t="s">
        <v>4749</v>
      </c>
      <c r="C1663" t="s">
        <v>5937</v>
      </c>
      <c r="D1663" t="s">
        <v>4493</v>
      </c>
      <c r="E1663" t="s">
        <v>1189</v>
      </c>
      <c r="F1663">
        <v>60</v>
      </c>
      <c r="G1663" t="s">
        <v>5938</v>
      </c>
      <c r="H1663" t="s">
        <v>395</v>
      </c>
      <c r="I1663" s="10">
        <v>40510</v>
      </c>
      <c r="J1663">
        <v>7</v>
      </c>
      <c r="K1663" t="s">
        <v>1700</v>
      </c>
      <c r="L1663">
        <f>COUNTBLANK(Portfolio43[[#This Row],[ID]:[Product]])</f>
        <v>0</v>
      </c>
    </row>
    <row r="1664" spans="1:12" x14ac:dyDescent="0.3">
      <c r="A1664">
        <v>1663</v>
      </c>
      <c r="B1664" t="s">
        <v>5939</v>
      </c>
      <c r="C1664" t="s">
        <v>4467</v>
      </c>
      <c r="D1664" t="s">
        <v>4493</v>
      </c>
      <c r="E1664" t="s">
        <v>1189</v>
      </c>
      <c r="F1664">
        <v>90</v>
      </c>
      <c r="G1664" t="s">
        <v>5940</v>
      </c>
      <c r="H1664" t="s">
        <v>792</v>
      </c>
      <c r="I1664" s="10">
        <v>39723</v>
      </c>
      <c r="J1664">
        <v>16</v>
      </c>
      <c r="K1664" t="s">
        <v>851</v>
      </c>
      <c r="L1664">
        <f>COUNTBLANK(Portfolio43[[#This Row],[ID]:[Product]])</f>
        <v>0</v>
      </c>
    </row>
    <row r="1665" spans="1:12" x14ac:dyDescent="0.3">
      <c r="A1665">
        <v>1664</v>
      </c>
      <c r="B1665" t="s">
        <v>5424</v>
      </c>
      <c r="C1665" t="s">
        <v>4166</v>
      </c>
      <c r="D1665" t="s">
        <v>4493</v>
      </c>
      <c r="E1665" t="s">
        <v>1189</v>
      </c>
      <c r="F1665">
        <v>60</v>
      </c>
      <c r="G1665" t="s">
        <v>5941</v>
      </c>
      <c r="H1665" t="s">
        <v>405</v>
      </c>
      <c r="I1665" s="10">
        <v>39667</v>
      </c>
      <c r="J1665">
        <v>35</v>
      </c>
      <c r="K1665" t="s">
        <v>1700</v>
      </c>
      <c r="L1665">
        <f>COUNTBLANK(Portfolio43[[#This Row],[ID]:[Product]])</f>
        <v>0</v>
      </c>
    </row>
    <row r="1666" spans="1:12" x14ac:dyDescent="0.3">
      <c r="A1666">
        <v>1665</v>
      </c>
      <c r="B1666" t="s">
        <v>5942</v>
      </c>
      <c r="C1666" t="s">
        <v>5943</v>
      </c>
      <c r="D1666" t="s">
        <v>4493</v>
      </c>
      <c r="E1666" t="s">
        <v>1189</v>
      </c>
      <c r="F1666">
        <v>30</v>
      </c>
      <c r="G1666" t="s">
        <v>5944</v>
      </c>
      <c r="H1666" t="s">
        <v>376</v>
      </c>
      <c r="I1666" s="10">
        <v>39726</v>
      </c>
      <c r="J1666">
        <v>82</v>
      </c>
      <c r="K1666" t="s">
        <v>1673</v>
      </c>
      <c r="L1666">
        <f>COUNTBLANK(Portfolio43[[#This Row],[ID]:[Product]])</f>
        <v>0</v>
      </c>
    </row>
    <row r="1667" spans="1:12" x14ac:dyDescent="0.3">
      <c r="A1667">
        <v>1666</v>
      </c>
      <c r="B1667" t="s">
        <v>3382</v>
      </c>
      <c r="C1667" t="s">
        <v>5945</v>
      </c>
      <c r="D1667" t="s">
        <v>4493</v>
      </c>
      <c r="E1667" t="s">
        <v>1189</v>
      </c>
      <c r="F1667">
        <v>90</v>
      </c>
      <c r="G1667" t="s">
        <v>5946</v>
      </c>
      <c r="H1667" t="s">
        <v>738</v>
      </c>
      <c r="I1667" s="10">
        <v>40350</v>
      </c>
      <c r="J1667">
        <v>16</v>
      </c>
      <c r="K1667" t="s">
        <v>1721</v>
      </c>
      <c r="L1667">
        <f>COUNTBLANK(Portfolio43[[#This Row],[ID]:[Product]])</f>
        <v>0</v>
      </c>
    </row>
    <row r="1668" spans="1:12" x14ac:dyDescent="0.3">
      <c r="A1668">
        <v>1667</v>
      </c>
      <c r="B1668" t="s">
        <v>2635</v>
      </c>
      <c r="C1668" t="s">
        <v>5503</v>
      </c>
      <c r="D1668" t="s">
        <v>4493</v>
      </c>
      <c r="E1668" t="s">
        <v>1189</v>
      </c>
      <c r="F1668">
        <v>90</v>
      </c>
      <c r="G1668" t="s">
        <v>5947</v>
      </c>
      <c r="H1668" t="s">
        <v>277</v>
      </c>
      <c r="I1668" s="10">
        <v>40211</v>
      </c>
      <c r="J1668">
        <v>60</v>
      </c>
      <c r="K1668" t="s">
        <v>1707</v>
      </c>
      <c r="L1668">
        <f>COUNTBLANK(Portfolio43[[#This Row],[ID]:[Product]])</f>
        <v>0</v>
      </c>
    </row>
    <row r="1669" spans="1:12" x14ac:dyDescent="0.3">
      <c r="A1669">
        <v>1668</v>
      </c>
      <c r="B1669" t="s">
        <v>4906</v>
      </c>
      <c r="C1669" t="s">
        <v>1657</v>
      </c>
      <c r="D1669" t="s">
        <v>4493</v>
      </c>
      <c r="E1669" t="s">
        <v>1189</v>
      </c>
      <c r="F1669">
        <v>90</v>
      </c>
      <c r="G1669" t="s">
        <v>5948</v>
      </c>
      <c r="H1669" t="s">
        <v>828</v>
      </c>
      <c r="I1669" s="10">
        <v>40532</v>
      </c>
      <c r="J1669">
        <v>73</v>
      </c>
      <c r="K1669" t="s">
        <v>1696</v>
      </c>
      <c r="L1669">
        <f>COUNTBLANK(Portfolio43[[#This Row],[ID]:[Product]])</f>
        <v>0</v>
      </c>
    </row>
    <row r="1670" spans="1:12" x14ac:dyDescent="0.3">
      <c r="A1670">
        <v>1669</v>
      </c>
      <c r="B1670" t="s">
        <v>4065</v>
      </c>
      <c r="C1670" t="s">
        <v>5949</v>
      </c>
      <c r="D1670" t="s">
        <v>4493</v>
      </c>
      <c r="E1670" t="s">
        <v>1189</v>
      </c>
      <c r="F1670">
        <v>60</v>
      </c>
      <c r="G1670" t="s">
        <v>4024</v>
      </c>
      <c r="H1670" t="s">
        <v>1600</v>
      </c>
      <c r="I1670" s="10">
        <v>40125</v>
      </c>
      <c r="J1670">
        <v>55</v>
      </c>
      <c r="K1670" t="s">
        <v>1772</v>
      </c>
      <c r="L1670">
        <f>COUNTBLANK(Portfolio43[[#This Row],[ID]:[Product]])</f>
        <v>0</v>
      </c>
    </row>
    <row r="1671" spans="1:12" x14ac:dyDescent="0.3">
      <c r="A1671">
        <v>1670</v>
      </c>
      <c r="B1671" t="s">
        <v>3251</v>
      </c>
      <c r="C1671" t="s">
        <v>5007</v>
      </c>
      <c r="D1671" t="s">
        <v>4493</v>
      </c>
      <c r="E1671" t="s">
        <v>1189</v>
      </c>
      <c r="F1671">
        <v>60</v>
      </c>
      <c r="G1671" t="s">
        <v>5950</v>
      </c>
      <c r="H1671" t="s">
        <v>187</v>
      </c>
      <c r="I1671" s="10">
        <v>40006</v>
      </c>
      <c r="J1671">
        <v>33</v>
      </c>
      <c r="K1671" t="s">
        <v>1673</v>
      </c>
      <c r="L1671">
        <f>COUNTBLANK(Portfolio43[[#This Row],[ID]:[Product]])</f>
        <v>0</v>
      </c>
    </row>
    <row r="1672" spans="1:12" x14ac:dyDescent="0.3">
      <c r="A1672">
        <v>1671</v>
      </c>
      <c r="B1672" t="s">
        <v>3968</v>
      </c>
      <c r="C1672" t="s">
        <v>3276</v>
      </c>
      <c r="D1672" t="s">
        <v>4493</v>
      </c>
      <c r="E1672" t="s">
        <v>1189</v>
      </c>
      <c r="F1672">
        <v>90</v>
      </c>
      <c r="G1672" t="s">
        <v>5951</v>
      </c>
      <c r="H1672" t="s">
        <v>1796</v>
      </c>
      <c r="I1672" s="10">
        <v>39470</v>
      </c>
      <c r="J1672">
        <v>85</v>
      </c>
      <c r="K1672" t="s">
        <v>1707</v>
      </c>
      <c r="L1672">
        <f>COUNTBLANK(Portfolio43[[#This Row],[ID]:[Product]])</f>
        <v>0</v>
      </c>
    </row>
    <row r="1673" spans="1:12" x14ac:dyDescent="0.3">
      <c r="A1673">
        <v>1672</v>
      </c>
      <c r="B1673" t="s">
        <v>5952</v>
      </c>
      <c r="C1673" t="s">
        <v>1607</v>
      </c>
      <c r="D1673" t="s">
        <v>4493</v>
      </c>
      <c r="E1673" t="s">
        <v>1189</v>
      </c>
      <c r="F1673">
        <v>90</v>
      </c>
      <c r="G1673" t="s">
        <v>5354</v>
      </c>
      <c r="H1673" t="s">
        <v>557</v>
      </c>
      <c r="I1673" s="10">
        <v>39753</v>
      </c>
      <c r="J1673">
        <v>94</v>
      </c>
      <c r="K1673" t="s">
        <v>1692</v>
      </c>
      <c r="L1673">
        <f>COUNTBLANK(Portfolio43[[#This Row],[ID]:[Product]])</f>
        <v>0</v>
      </c>
    </row>
    <row r="1674" spans="1:12" x14ac:dyDescent="0.3">
      <c r="A1674">
        <v>1673</v>
      </c>
      <c r="B1674" t="s">
        <v>5953</v>
      </c>
      <c r="C1674" t="s">
        <v>2735</v>
      </c>
      <c r="D1674" t="s">
        <v>4493</v>
      </c>
      <c r="E1674" t="s">
        <v>1189</v>
      </c>
      <c r="F1674">
        <v>60</v>
      </c>
      <c r="G1674" t="s">
        <v>5954</v>
      </c>
      <c r="H1674" t="s">
        <v>604</v>
      </c>
      <c r="I1674" s="10">
        <v>39908</v>
      </c>
      <c r="J1674">
        <v>17</v>
      </c>
      <c r="K1674" t="s">
        <v>1700</v>
      </c>
      <c r="L1674">
        <f>COUNTBLANK(Portfolio43[[#This Row],[ID]:[Product]])</f>
        <v>0</v>
      </c>
    </row>
    <row r="1675" spans="1:12" x14ac:dyDescent="0.3">
      <c r="A1675">
        <v>1674</v>
      </c>
      <c r="B1675" t="s">
        <v>5955</v>
      </c>
      <c r="C1675" t="s">
        <v>5956</v>
      </c>
      <c r="D1675" t="s">
        <v>4493</v>
      </c>
      <c r="E1675" t="s">
        <v>1189</v>
      </c>
      <c r="F1675">
        <v>30</v>
      </c>
      <c r="G1675" t="s">
        <v>5957</v>
      </c>
      <c r="H1675" t="s">
        <v>5958</v>
      </c>
      <c r="I1675" s="10">
        <v>40482</v>
      </c>
      <c r="J1675">
        <v>33</v>
      </c>
      <c r="K1675" t="s">
        <v>1677</v>
      </c>
      <c r="L1675">
        <f>COUNTBLANK(Portfolio43[[#This Row],[ID]:[Product]])</f>
        <v>0</v>
      </c>
    </row>
    <row r="1676" spans="1:12" x14ac:dyDescent="0.3">
      <c r="A1676">
        <v>1675</v>
      </c>
      <c r="B1676" t="s">
        <v>5959</v>
      </c>
      <c r="C1676" t="s">
        <v>4972</v>
      </c>
      <c r="D1676" t="s">
        <v>4493</v>
      </c>
      <c r="E1676" t="s">
        <v>5960</v>
      </c>
      <c r="F1676">
        <v>90</v>
      </c>
      <c r="G1676" t="s">
        <v>5961</v>
      </c>
      <c r="H1676" t="s">
        <v>708</v>
      </c>
      <c r="I1676" s="10">
        <v>40151</v>
      </c>
      <c r="J1676">
        <v>18</v>
      </c>
      <c r="K1676" t="s">
        <v>1707</v>
      </c>
      <c r="L1676">
        <f>COUNTBLANK(Portfolio43[[#This Row],[ID]:[Product]])</f>
        <v>0</v>
      </c>
    </row>
    <row r="1677" spans="1:12" x14ac:dyDescent="0.3">
      <c r="A1677">
        <v>1676</v>
      </c>
      <c r="B1677" t="s">
        <v>5962</v>
      </c>
      <c r="C1677" t="s">
        <v>2682</v>
      </c>
      <c r="D1677" t="s">
        <v>4493</v>
      </c>
      <c r="E1677" t="s">
        <v>1189</v>
      </c>
      <c r="F1677">
        <v>90</v>
      </c>
      <c r="G1677" t="s">
        <v>5963</v>
      </c>
      <c r="H1677" t="s">
        <v>5607</v>
      </c>
      <c r="I1677" s="10">
        <v>40361</v>
      </c>
      <c r="J1677">
        <v>19</v>
      </c>
      <c r="K1677" t="s">
        <v>1692</v>
      </c>
      <c r="L1677">
        <f>COUNTBLANK(Portfolio43[[#This Row],[ID]:[Product]])</f>
        <v>0</v>
      </c>
    </row>
    <row r="1678" spans="1:12" x14ac:dyDescent="0.3">
      <c r="A1678">
        <v>1677</v>
      </c>
      <c r="B1678" t="s">
        <v>4938</v>
      </c>
      <c r="C1678" t="s">
        <v>5138</v>
      </c>
      <c r="D1678" t="s">
        <v>4493</v>
      </c>
      <c r="E1678" t="s">
        <v>1189</v>
      </c>
      <c r="F1678">
        <v>60</v>
      </c>
      <c r="G1678" t="s">
        <v>4066</v>
      </c>
      <c r="H1678" t="s">
        <v>541</v>
      </c>
      <c r="I1678" s="10">
        <v>40399</v>
      </c>
      <c r="J1678">
        <v>54</v>
      </c>
      <c r="K1678" t="s">
        <v>1677</v>
      </c>
      <c r="L1678">
        <f>COUNTBLANK(Portfolio43[[#This Row],[ID]:[Product]])</f>
        <v>0</v>
      </c>
    </row>
    <row r="1679" spans="1:12" x14ac:dyDescent="0.3">
      <c r="A1679">
        <v>1678</v>
      </c>
      <c r="B1679" t="s">
        <v>4315</v>
      </c>
      <c r="C1679" t="s">
        <v>1709</v>
      </c>
      <c r="D1679" t="s">
        <v>4493</v>
      </c>
      <c r="E1679" t="s">
        <v>1189</v>
      </c>
      <c r="F1679">
        <v>30</v>
      </c>
      <c r="G1679" t="s">
        <v>5964</v>
      </c>
      <c r="H1679" t="s">
        <v>647</v>
      </c>
      <c r="I1679" s="10">
        <v>39579</v>
      </c>
      <c r="J1679">
        <v>68</v>
      </c>
      <c r="K1679" t="s">
        <v>1700</v>
      </c>
      <c r="L1679">
        <f>COUNTBLANK(Portfolio43[[#This Row],[ID]:[Product]])</f>
        <v>0</v>
      </c>
    </row>
    <row r="1680" spans="1:12" x14ac:dyDescent="0.3">
      <c r="A1680">
        <v>1679</v>
      </c>
      <c r="B1680" t="s">
        <v>5965</v>
      </c>
      <c r="C1680" t="s">
        <v>5966</v>
      </c>
      <c r="D1680" t="s">
        <v>4493</v>
      </c>
      <c r="E1680" t="s">
        <v>1189</v>
      </c>
      <c r="F1680">
        <v>60</v>
      </c>
      <c r="G1680" t="s">
        <v>5967</v>
      </c>
      <c r="H1680" t="s">
        <v>1607</v>
      </c>
      <c r="I1680" s="10">
        <v>40470</v>
      </c>
      <c r="J1680">
        <v>94</v>
      </c>
      <c r="K1680" t="s">
        <v>1700</v>
      </c>
      <c r="L1680">
        <f>COUNTBLANK(Portfolio43[[#This Row],[ID]:[Product]])</f>
        <v>0</v>
      </c>
    </row>
    <row r="1681" spans="1:12" x14ac:dyDescent="0.3">
      <c r="A1681">
        <v>1680</v>
      </c>
      <c r="B1681" t="s">
        <v>5968</v>
      </c>
      <c r="C1681" t="s">
        <v>5969</v>
      </c>
      <c r="D1681" t="s">
        <v>4493</v>
      </c>
      <c r="E1681" t="s">
        <v>1189</v>
      </c>
      <c r="F1681">
        <v>60</v>
      </c>
      <c r="G1681" t="s">
        <v>5970</v>
      </c>
      <c r="H1681" t="s">
        <v>440</v>
      </c>
      <c r="I1681" s="10">
        <v>39721</v>
      </c>
      <c r="J1681">
        <v>18</v>
      </c>
      <c r="K1681" t="s">
        <v>1673</v>
      </c>
      <c r="L1681">
        <f>COUNTBLANK(Portfolio43[[#This Row],[ID]:[Product]])</f>
        <v>0</v>
      </c>
    </row>
    <row r="1682" spans="1:12" x14ac:dyDescent="0.3">
      <c r="A1682">
        <v>1681</v>
      </c>
      <c r="B1682" t="s">
        <v>5161</v>
      </c>
      <c r="C1682" t="s">
        <v>5971</v>
      </c>
      <c r="D1682" t="s">
        <v>4493</v>
      </c>
      <c r="E1682" t="s">
        <v>1189</v>
      </c>
      <c r="F1682">
        <v>30</v>
      </c>
      <c r="G1682" t="s">
        <v>5972</v>
      </c>
      <c r="H1682" t="s">
        <v>1625</v>
      </c>
      <c r="I1682" s="10">
        <v>40405</v>
      </c>
      <c r="J1682">
        <v>46</v>
      </c>
      <c r="K1682" t="s">
        <v>1677</v>
      </c>
      <c r="L1682">
        <f>COUNTBLANK(Portfolio43[[#This Row],[ID]:[Product]])</f>
        <v>0</v>
      </c>
    </row>
    <row r="1683" spans="1:12" x14ac:dyDescent="0.3">
      <c r="A1683">
        <v>1682</v>
      </c>
      <c r="B1683" t="s">
        <v>5973</v>
      </c>
      <c r="C1683" t="s">
        <v>3616</v>
      </c>
      <c r="D1683" t="s">
        <v>4493</v>
      </c>
      <c r="E1683" t="s">
        <v>1189</v>
      </c>
      <c r="F1683">
        <v>60</v>
      </c>
      <c r="G1683" t="s">
        <v>5974</v>
      </c>
      <c r="H1683" t="s">
        <v>367</v>
      </c>
      <c r="I1683" s="10">
        <v>40115</v>
      </c>
      <c r="J1683">
        <v>18</v>
      </c>
      <c r="K1683" t="s">
        <v>1696</v>
      </c>
      <c r="L1683">
        <f>COUNTBLANK(Portfolio43[[#This Row],[ID]:[Product]])</f>
        <v>0</v>
      </c>
    </row>
    <row r="1684" spans="1:12" x14ac:dyDescent="0.3">
      <c r="A1684">
        <v>1683</v>
      </c>
      <c r="B1684" t="s">
        <v>1900</v>
      </c>
      <c r="C1684" t="s">
        <v>5975</v>
      </c>
      <c r="D1684" t="s">
        <v>4493</v>
      </c>
      <c r="E1684" t="s">
        <v>1189</v>
      </c>
      <c r="F1684">
        <v>90</v>
      </c>
      <c r="G1684" t="s">
        <v>5976</v>
      </c>
      <c r="H1684" t="s">
        <v>1444</v>
      </c>
      <c r="I1684" s="10">
        <v>40237</v>
      </c>
      <c r="J1684">
        <v>18</v>
      </c>
      <c r="K1684" t="s">
        <v>1700</v>
      </c>
      <c r="L1684">
        <f>COUNTBLANK(Portfolio43[[#This Row],[ID]:[Product]])</f>
        <v>0</v>
      </c>
    </row>
    <row r="1685" spans="1:12" x14ac:dyDescent="0.3">
      <c r="A1685">
        <v>1684</v>
      </c>
      <c r="B1685" t="s">
        <v>5977</v>
      </c>
      <c r="C1685" t="s">
        <v>1596</v>
      </c>
      <c r="D1685" t="s">
        <v>4493</v>
      </c>
      <c r="E1685" t="s">
        <v>1189</v>
      </c>
      <c r="F1685">
        <v>90</v>
      </c>
      <c r="G1685" t="s">
        <v>5978</v>
      </c>
      <c r="H1685" t="s">
        <v>5</v>
      </c>
      <c r="I1685" s="10">
        <v>39941</v>
      </c>
      <c r="J1685">
        <v>64</v>
      </c>
      <c r="K1685" t="s">
        <v>1673</v>
      </c>
      <c r="L1685">
        <f>COUNTBLANK(Portfolio43[[#This Row],[ID]:[Product]])</f>
        <v>0</v>
      </c>
    </row>
    <row r="1686" spans="1:12" x14ac:dyDescent="0.3">
      <c r="A1686">
        <v>1685</v>
      </c>
      <c r="B1686" t="s">
        <v>5250</v>
      </c>
      <c r="C1686" t="s">
        <v>5979</v>
      </c>
      <c r="D1686" t="s">
        <v>4493</v>
      </c>
      <c r="E1686" t="s">
        <v>1189</v>
      </c>
      <c r="F1686">
        <v>90</v>
      </c>
      <c r="G1686" t="s">
        <v>5980</v>
      </c>
      <c r="H1686" t="s">
        <v>1621</v>
      </c>
      <c r="I1686" s="10">
        <v>40051</v>
      </c>
      <c r="J1686">
        <v>6</v>
      </c>
      <c r="K1686" t="s">
        <v>1700</v>
      </c>
      <c r="L1686">
        <f>COUNTBLANK(Portfolio43[[#This Row],[ID]:[Product]])</f>
        <v>0</v>
      </c>
    </row>
    <row r="1687" spans="1:12" x14ac:dyDescent="0.3">
      <c r="A1687">
        <v>1686</v>
      </c>
      <c r="B1687" t="s">
        <v>5981</v>
      </c>
      <c r="C1687" t="s">
        <v>2382</v>
      </c>
      <c r="D1687" t="s">
        <v>4493</v>
      </c>
      <c r="E1687" t="s">
        <v>1189</v>
      </c>
      <c r="F1687">
        <v>60</v>
      </c>
      <c r="G1687" t="s">
        <v>5982</v>
      </c>
      <c r="H1687" t="s">
        <v>598</v>
      </c>
      <c r="I1687" s="10">
        <v>39514</v>
      </c>
      <c r="J1687">
        <v>37</v>
      </c>
      <c r="K1687" t="s">
        <v>1772</v>
      </c>
      <c r="L1687">
        <f>COUNTBLANK(Portfolio43[[#This Row],[ID]:[Product]])</f>
        <v>0</v>
      </c>
    </row>
    <row r="1688" spans="1:12" x14ac:dyDescent="0.3">
      <c r="A1688">
        <v>1687</v>
      </c>
      <c r="B1688" t="s">
        <v>2792</v>
      </c>
      <c r="C1688" t="s">
        <v>1803</v>
      </c>
      <c r="D1688" t="s">
        <v>4493</v>
      </c>
      <c r="E1688" t="s">
        <v>1189</v>
      </c>
      <c r="F1688">
        <v>90</v>
      </c>
      <c r="G1688" t="s">
        <v>5983</v>
      </c>
      <c r="H1688" t="s">
        <v>1487</v>
      </c>
      <c r="I1688" s="10">
        <v>40305</v>
      </c>
      <c r="J1688">
        <v>4</v>
      </c>
      <c r="K1688" t="s">
        <v>1692</v>
      </c>
      <c r="L1688">
        <f>COUNTBLANK(Portfolio43[[#This Row],[ID]:[Product]])</f>
        <v>0</v>
      </c>
    </row>
    <row r="1689" spans="1:12" x14ac:dyDescent="0.3">
      <c r="A1689">
        <v>1688</v>
      </c>
      <c r="B1689" t="s">
        <v>5144</v>
      </c>
      <c r="C1689" t="s">
        <v>2064</v>
      </c>
      <c r="D1689" t="s">
        <v>4493</v>
      </c>
      <c r="E1689" t="s">
        <v>1189</v>
      </c>
      <c r="F1689">
        <v>90</v>
      </c>
      <c r="G1689" t="s">
        <v>5984</v>
      </c>
      <c r="H1689" t="s">
        <v>2516</v>
      </c>
      <c r="I1689" s="10">
        <v>39653</v>
      </c>
      <c r="J1689">
        <v>81</v>
      </c>
      <c r="K1689" t="s">
        <v>1721</v>
      </c>
      <c r="L1689">
        <f>COUNTBLANK(Portfolio43[[#This Row],[ID]:[Product]])</f>
        <v>0</v>
      </c>
    </row>
    <row r="1690" spans="1:12" x14ac:dyDescent="0.3">
      <c r="A1690">
        <v>1689</v>
      </c>
      <c r="B1690" t="s">
        <v>5615</v>
      </c>
      <c r="C1690" t="s">
        <v>3509</v>
      </c>
      <c r="D1690" t="s">
        <v>4493</v>
      </c>
      <c r="E1690" t="s">
        <v>1189</v>
      </c>
      <c r="F1690">
        <v>30</v>
      </c>
      <c r="G1690" t="s">
        <v>5985</v>
      </c>
      <c r="H1690" t="s">
        <v>170</v>
      </c>
      <c r="I1690" s="10">
        <v>40235</v>
      </c>
      <c r="J1690">
        <v>38</v>
      </c>
      <c r="K1690" t="s">
        <v>1700</v>
      </c>
      <c r="L1690">
        <f>COUNTBLANK(Portfolio43[[#This Row],[ID]:[Product]])</f>
        <v>0</v>
      </c>
    </row>
    <row r="1691" spans="1:12" x14ac:dyDescent="0.3">
      <c r="A1691">
        <v>1690</v>
      </c>
      <c r="B1691" t="s">
        <v>5495</v>
      </c>
      <c r="C1691" t="s">
        <v>2064</v>
      </c>
      <c r="D1691" t="s">
        <v>4493</v>
      </c>
      <c r="E1691" t="s">
        <v>1189</v>
      </c>
      <c r="F1691">
        <v>30</v>
      </c>
      <c r="G1691" t="s">
        <v>5986</v>
      </c>
      <c r="H1691" t="s">
        <v>34</v>
      </c>
      <c r="I1691" s="10">
        <v>40220</v>
      </c>
      <c r="J1691">
        <v>6</v>
      </c>
      <c r="K1691" t="s">
        <v>1700</v>
      </c>
      <c r="L1691">
        <f>COUNTBLANK(Portfolio43[[#This Row],[ID]:[Product]])</f>
        <v>0</v>
      </c>
    </row>
    <row r="1692" spans="1:12" x14ac:dyDescent="0.3">
      <c r="A1692">
        <v>1691</v>
      </c>
      <c r="B1692" t="s">
        <v>4511</v>
      </c>
      <c r="C1692" t="s">
        <v>5987</v>
      </c>
      <c r="D1692" t="s">
        <v>4493</v>
      </c>
      <c r="E1692" t="s">
        <v>1189</v>
      </c>
      <c r="F1692">
        <v>60</v>
      </c>
      <c r="G1692" t="s">
        <v>5988</v>
      </c>
      <c r="H1692" t="s">
        <v>1642</v>
      </c>
      <c r="I1692" s="10">
        <v>39832</v>
      </c>
      <c r="J1692">
        <v>33</v>
      </c>
      <c r="K1692" t="s">
        <v>1772</v>
      </c>
      <c r="L1692">
        <f>COUNTBLANK(Portfolio43[[#This Row],[ID]:[Product]])</f>
        <v>0</v>
      </c>
    </row>
    <row r="1693" spans="1:12" x14ac:dyDescent="0.3">
      <c r="A1693">
        <v>1692</v>
      </c>
      <c r="B1693" t="s">
        <v>5006</v>
      </c>
      <c r="C1693" t="s">
        <v>1945</v>
      </c>
      <c r="D1693" t="s">
        <v>4493</v>
      </c>
      <c r="E1693" t="s">
        <v>1189</v>
      </c>
      <c r="F1693">
        <v>90</v>
      </c>
      <c r="G1693" t="s">
        <v>5989</v>
      </c>
      <c r="H1693" t="s">
        <v>1392</v>
      </c>
      <c r="I1693" s="10">
        <v>40039</v>
      </c>
      <c r="J1693">
        <v>97</v>
      </c>
      <c r="K1693" t="s">
        <v>1707</v>
      </c>
      <c r="L1693">
        <f>COUNTBLANK(Portfolio43[[#This Row],[ID]:[Product]])</f>
        <v>0</v>
      </c>
    </row>
    <row r="1694" spans="1:12" x14ac:dyDescent="0.3">
      <c r="A1694">
        <v>1693</v>
      </c>
      <c r="B1694" t="s">
        <v>5990</v>
      </c>
      <c r="C1694" t="s">
        <v>5991</v>
      </c>
      <c r="D1694" t="s">
        <v>4493</v>
      </c>
      <c r="E1694" t="s">
        <v>1189</v>
      </c>
      <c r="F1694">
        <v>90</v>
      </c>
      <c r="G1694" t="s">
        <v>5992</v>
      </c>
      <c r="H1694" t="s">
        <v>5494</v>
      </c>
      <c r="I1694" s="10">
        <v>39884</v>
      </c>
      <c r="J1694">
        <v>88</v>
      </c>
      <c r="K1694" t="s">
        <v>1772</v>
      </c>
      <c r="L1694">
        <f>COUNTBLANK(Portfolio43[[#This Row],[ID]:[Product]])</f>
        <v>0</v>
      </c>
    </row>
    <row r="1695" spans="1:12" x14ac:dyDescent="0.3">
      <c r="A1695">
        <v>1694</v>
      </c>
      <c r="B1695" t="s">
        <v>5993</v>
      </c>
      <c r="C1695" t="s">
        <v>3861</v>
      </c>
      <c r="D1695" t="s">
        <v>4493</v>
      </c>
      <c r="E1695" t="s">
        <v>1189</v>
      </c>
      <c r="F1695">
        <v>90</v>
      </c>
      <c r="G1695" t="s">
        <v>5994</v>
      </c>
      <c r="H1695" t="s">
        <v>622</v>
      </c>
      <c r="I1695" s="10">
        <v>40374</v>
      </c>
      <c r="J1695">
        <v>82</v>
      </c>
      <c r="K1695" t="s">
        <v>1673</v>
      </c>
      <c r="L1695">
        <f>COUNTBLANK(Portfolio43[[#This Row],[ID]:[Product]])</f>
        <v>0</v>
      </c>
    </row>
    <row r="1696" spans="1:12" x14ac:dyDescent="0.3">
      <c r="A1696">
        <v>1695</v>
      </c>
      <c r="B1696" t="s">
        <v>5995</v>
      </c>
      <c r="C1696" t="s">
        <v>5996</v>
      </c>
      <c r="D1696" t="s">
        <v>4493</v>
      </c>
      <c r="E1696" t="s">
        <v>1189</v>
      </c>
      <c r="F1696">
        <v>60</v>
      </c>
      <c r="G1696" t="s">
        <v>5997</v>
      </c>
      <c r="H1696" t="s">
        <v>1618</v>
      </c>
      <c r="I1696" s="10">
        <v>40116</v>
      </c>
      <c r="J1696">
        <v>99</v>
      </c>
      <c r="K1696" t="s">
        <v>1673</v>
      </c>
      <c r="L1696">
        <f>COUNTBLANK(Portfolio43[[#This Row],[ID]:[Product]])</f>
        <v>0</v>
      </c>
    </row>
    <row r="1697" spans="1:12" x14ac:dyDescent="0.3">
      <c r="A1697">
        <v>1696</v>
      </c>
      <c r="B1697" t="s">
        <v>3619</v>
      </c>
      <c r="C1697" t="s">
        <v>42</v>
      </c>
      <c r="D1697" t="s">
        <v>4493</v>
      </c>
      <c r="E1697" t="s">
        <v>1189</v>
      </c>
      <c r="F1697">
        <v>60</v>
      </c>
      <c r="G1697" t="s">
        <v>5998</v>
      </c>
      <c r="H1697" t="s">
        <v>164</v>
      </c>
      <c r="I1697" s="10">
        <v>39904</v>
      </c>
      <c r="J1697">
        <v>89</v>
      </c>
      <c r="K1697" t="s">
        <v>1692</v>
      </c>
      <c r="L1697">
        <f>COUNTBLANK(Portfolio43[[#This Row],[ID]:[Product]])</f>
        <v>0</v>
      </c>
    </row>
    <row r="1698" spans="1:12" x14ac:dyDescent="0.3">
      <c r="A1698">
        <v>1697</v>
      </c>
      <c r="B1698" t="s">
        <v>5495</v>
      </c>
      <c r="C1698" t="s">
        <v>5999</v>
      </c>
      <c r="D1698" t="s">
        <v>4493</v>
      </c>
      <c r="E1698" t="s">
        <v>1189</v>
      </c>
      <c r="F1698">
        <v>60</v>
      </c>
      <c r="G1698" t="s">
        <v>6000</v>
      </c>
      <c r="H1698" t="s">
        <v>3998</v>
      </c>
      <c r="I1698" s="10">
        <v>39790</v>
      </c>
      <c r="J1698">
        <v>88</v>
      </c>
      <c r="K1698" t="s">
        <v>1707</v>
      </c>
      <c r="L1698">
        <f>COUNTBLANK(Portfolio43[[#This Row],[ID]:[Product]])</f>
        <v>0</v>
      </c>
    </row>
    <row r="1699" spans="1:12" x14ac:dyDescent="0.3">
      <c r="A1699">
        <v>1698</v>
      </c>
      <c r="B1699" t="s">
        <v>6001</v>
      </c>
      <c r="C1699" t="s">
        <v>3595</v>
      </c>
      <c r="D1699" t="s">
        <v>4493</v>
      </c>
      <c r="E1699" t="s">
        <v>1189</v>
      </c>
      <c r="F1699">
        <v>60</v>
      </c>
      <c r="G1699" t="s">
        <v>6002</v>
      </c>
      <c r="H1699" t="s">
        <v>798</v>
      </c>
      <c r="I1699" s="10">
        <v>39851</v>
      </c>
      <c r="J1699">
        <v>54</v>
      </c>
      <c r="K1699" t="s">
        <v>1677</v>
      </c>
      <c r="L1699">
        <f>COUNTBLANK(Portfolio43[[#This Row],[ID]:[Product]])</f>
        <v>0</v>
      </c>
    </row>
    <row r="1700" spans="1:12" x14ac:dyDescent="0.3">
      <c r="A1700">
        <v>1699</v>
      </c>
      <c r="B1700" t="s">
        <v>6003</v>
      </c>
      <c r="C1700" t="s">
        <v>6004</v>
      </c>
      <c r="D1700" t="s">
        <v>4493</v>
      </c>
      <c r="E1700" t="s">
        <v>1189</v>
      </c>
      <c r="F1700">
        <v>60</v>
      </c>
      <c r="G1700" t="s">
        <v>6005</v>
      </c>
      <c r="H1700" t="s">
        <v>1620</v>
      </c>
      <c r="I1700" s="10">
        <v>39667</v>
      </c>
      <c r="J1700">
        <v>63</v>
      </c>
      <c r="K1700" t="s">
        <v>1700</v>
      </c>
      <c r="L1700">
        <f>COUNTBLANK(Portfolio43[[#This Row],[ID]:[Product]])</f>
        <v>0</v>
      </c>
    </row>
    <row r="1701" spans="1:12" x14ac:dyDescent="0.3">
      <c r="A1701">
        <v>1700</v>
      </c>
      <c r="B1701" t="s">
        <v>6006</v>
      </c>
      <c r="C1701" t="s">
        <v>6007</v>
      </c>
      <c r="D1701" t="s">
        <v>4601</v>
      </c>
      <c r="E1701" t="s">
        <v>1189</v>
      </c>
      <c r="F1701">
        <v>30</v>
      </c>
      <c r="G1701" t="s">
        <v>6008</v>
      </c>
      <c r="H1701" t="s">
        <v>692</v>
      </c>
      <c r="I1701" s="10">
        <v>39505</v>
      </c>
      <c r="J1701">
        <v>37</v>
      </c>
      <c r="K1701" t="s">
        <v>1692</v>
      </c>
      <c r="L1701">
        <f>COUNTBLANK(Portfolio43[[#This Row],[ID]:[Product]])</f>
        <v>0</v>
      </c>
    </row>
    <row r="1702" spans="1:12" x14ac:dyDescent="0.3">
      <c r="A1702">
        <v>1701</v>
      </c>
      <c r="B1702" t="s">
        <v>6009</v>
      </c>
      <c r="C1702" t="s">
        <v>3747</v>
      </c>
      <c r="D1702" t="s">
        <v>4493</v>
      </c>
      <c r="E1702" t="s">
        <v>1189</v>
      </c>
      <c r="F1702">
        <v>30</v>
      </c>
      <c r="G1702" t="s">
        <v>6010</v>
      </c>
      <c r="H1702" t="s">
        <v>446</v>
      </c>
      <c r="I1702" s="10">
        <v>39874</v>
      </c>
      <c r="J1702">
        <v>10</v>
      </c>
      <c r="K1702" t="s">
        <v>1677</v>
      </c>
      <c r="L1702">
        <f>COUNTBLANK(Portfolio43[[#This Row],[ID]:[Product]])</f>
        <v>0</v>
      </c>
    </row>
    <row r="1703" spans="1:12" x14ac:dyDescent="0.3">
      <c r="A1703">
        <v>1702</v>
      </c>
      <c r="B1703" t="s">
        <v>6011</v>
      </c>
      <c r="C1703" t="s">
        <v>5966</v>
      </c>
      <c r="D1703" t="s">
        <v>4493</v>
      </c>
      <c r="E1703" t="s">
        <v>4651</v>
      </c>
      <c r="F1703">
        <v>90</v>
      </c>
      <c r="H1703" t="s">
        <v>251</v>
      </c>
      <c r="I1703" s="10">
        <v>39704</v>
      </c>
      <c r="J1703">
        <v>79</v>
      </c>
      <c r="K1703" t="s">
        <v>1721</v>
      </c>
      <c r="L1703">
        <f>COUNTBLANK(Portfolio43[[#This Row],[ID]:[Product]])</f>
        <v>1</v>
      </c>
    </row>
    <row r="1704" spans="1:12" x14ac:dyDescent="0.3">
      <c r="A1704">
        <v>1703</v>
      </c>
      <c r="B1704" t="s">
        <v>6012</v>
      </c>
      <c r="C1704" t="s">
        <v>6013</v>
      </c>
      <c r="D1704" t="s">
        <v>4493</v>
      </c>
      <c r="E1704" t="s">
        <v>1189</v>
      </c>
      <c r="F1704">
        <v>60</v>
      </c>
      <c r="G1704" t="s">
        <v>6014</v>
      </c>
      <c r="H1704" t="s">
        <v>1408</v>
      </c>
      <c r="I1704" s="10">
        <v>40227</v>
      </c>
      <c r="J1704">
        <v>95</v>
      </c>
      <c r="K1704" t="s">
        <v>851</v>
      </c>
      <c r="L1704">
        <f>COUNTBLANK(Portfolio43[[#This Row],[ID]:[Product]])</f>
        <v>0</v>
      </c>
    </row>
    <row r="1705" spans="1:12" x14ac:dyDescent="0.3">
      <c r="A1705">
        <v>1704</v>
      </c>
      <c r="B1705" t="s">
        <v>6015</v>
      </c>
      <c r="C1705" t="s">
        <v>6016</v>
      </c>
      <c r="D1705" t="s">
        <v>4493</v>
      </c>
      <c r="E1705" t="s">
        <v>1189</v>
      </c>
      <c r="F1705">
        <v>90</v>
      </c>
      <c r="G1705" t="s">
        <v>6017</v>
      </c>
      <c r="H1705" t="s">
        <v>6018</v>
      </c>
      <c r="I1705" s="10">
        <v>40008</v>
      </c>
      <c r="J1705">
        <v>69</v>
      </c>
      <c r="K1705" t="s">
        <v>1677</v>
      </c>
      <c r="L1705">
        <f>COUNTBLANK(Portfolio43[[#This Row],[ID]:[Product]])</f>
        <v>0</v>
      </c>
    </row>
    <row r="1706" spans="1:12" x14ac:dyDescent="0.3">
      <c r="A1706">
        <v>1705</v>
      </c>
      <c r="B1706" t="s">
        <v>2999</v>
      </c>
      <c r="C1706" t="s">
        <v>6019</v>
      </c>
      <c r="D1706" t="s">
        <v>4493</v>
      </c>
      <c r="E1706" t="s">
        <v>1189</v>
      </c>
      <c r="F1706">
        <v>30</v>
      </c>
      <c r="G1706" t="s">
        <v>4164</v>
      </c>
      <c r="H1706" t="s">
        <v>354</v>
      </c>
      <c r="I1706" s="10">
        <v>39731</v>
      </c>
      <c r="J1706">
        <v>13</v>
      </c>
      <c r="K1706" t="s">
        <v>1707</v>
      </c>
      <c r="L1706">
        <f>COUNTBLANK(Portfolio43[[#This Row],[ID]:[Product]])</f>
        <v>0</v>
      </c>
    </row>
    <row r="1707" spans="1:12" x14ac:dyDescent="0.3">
      <c r="A1707">
        <v>1706</v>
      </c>
      <c r="B1707" t="s">
        <v>6020</v>
      </c>
      <c r="C1707" t="s">
        <v>2123</v>
      </c>
      <c r="D1707" t="s">
        <v>4493</v>
      </c>
      <c r="E1707" t="s">
        <v>1189</v>
      </c>
      <c r="F1707">
        <v>60</v>
      </c>
      <c r="G1707" t="s">
        <v>6021</v>
      </c>
      <c r="H1707" t="s">
        <v>396</v>
      </c>
      <c r="I1707" s="10">
        <v>40528</v>
      </c>
      <c r="J1707">
        <v>47</v>
      </c>
      <c r="K1707" t="s">
        <v>1700</v>
      </c>
      <c r="L1707">
        <f>COUNTBLANK(Portfolio43[[#This Row],[ID]:[Product]])</f>
        <v>0</v>
      </c>
    </row>
    <row r="1708" spans="1:12" x14ac:dyDescent="0.3">
      <c r="A1708">
        <v>1707</v>
      </c>
      <c r="B1708" t="s">
        <v>6022</v>
      </c>
      <c r="C1708" t="s">
        <v>4227</v>
      </c>
      <c r="D1708" t="s">
        <v>4493</v>
      </c>
      <c r="E1708" t="s">
        <v>1189</v>
      </c>
      <c r="F1708">
        <v>90</v>
      </c>
      <c r="G1708" t="s">
        <v>6023</v>
      </c>
      <c r="H1708" t="s">
        <v>6024</v>
      </c>
      <c r="I1708" s="10">
        <v>39653</v>
      </c>
      <c r="J1708">
        <v>34</v>
      </c>
      <c r="K1708" t="s">
        <v>1692</v>
      </c>
      <c r="L1708">
        <f>COUNTBLANK(Portfolio43[[#This Row],[ID]:[Product]])</f>
        <v>0</v>
      </c>
    </row>
    <row r="1709" spans="1:12" x14ac:dyDescent="0.3">
      <c r="A1709">
        <v>1708</v>
      </c>
      <c r="B1709" t="s">
        <v>6025</v>
      </c>
      <c r="C1709" t="s">
        <v>5751</v>
      </c>
      <c r="D1709" t="s">
        <v>4493</v>
      </c>
      <c r="E1709" t="s">
        <v>1189</v>
      </c>
      <c r="F1709">
        <v>60</v>
      </c>
      <c r="G1709" t="s">
        <v>6026</v>
      </c>
      <c r="H1709" t="s">
        <v>1603</v>
      </c>
      <c r="I1709" s="10">
        <v>39651</v>
      </c>
      <c r="J1709">
        <v>21</v>
      </c>
      <c r="K1709" t="s">
        <v>1007</v>
      </c>
      <c r="L1709">
        <f>COUNTBLANK(Portfolio43[[#This Row],[ID]:[Product]])</f>
        <v>0</v>
      </c>
    </row>
    <row r="1710" spans="1:12" x14ac:dyDescent="0.3">
      <c r="A1710">
        <v>1709</v>
      </c>
      <c r="B1710" t="s">
        <v>6027</v>
      </c>
      <c r="C1710" t="s">
        <v>2143</v>
      </c>
      <c r="D1710" t="s">
        <v>4493</v>
      </c>
      <c r="E1710" t="s">
        <v>1189</v>
      </c>
      <c r="F1710">
        <v>90</v>
      </c>
      <c r="G1710" t="s">
        <v>6028</v>
      </c>
      <c r="H1710" t="s">
        <v>5835</v>
      </c>
      <c r="I1710" s="10">
        <v>40275</v>
      </c>
      <c r="J1710">
        <v>98</v>
      </c>
      <c r="K1710" t="s">
        <v>1673</v>
      </c>
      <c r="L1710">
        <f>COUNTBLANK(Portfolio43[[#This Row],[ID]:[Product]])</f>
        <v>0</v>
      </c>
    </row>
    <row r="1711" spans="1:12" x14ac:dyDescent="0.3">
      <c r="A1711">
        <v>1710</v>
      </c>
      <c r="B1711" t="s">
        <v>6029</v>
      </c>
      <c r="C1711" t="s">
        <v>4600</v>
      </c>
      <c r="D1711" t="s">
        <v>4493</v>
      </c>
      <c r="E1711" t="s">
        <v>1189</v>
      </c>
      <c r="F1711">
        <v>90</v>
      </c>
      <c r="G1711" t="s">
        <v>6030</v>
      </c>
      <c r="H1711" t="s">
        <v>298</v>
      </c>
      <c r="I1711" s="10">
        <v>39710</v>
      </c>
      <c r="J1711">
        <v>22</v>
      </c>
      <c r="K1711" t="s">
        <v>1707</v>
      </c>
      <c r="L1711">
        <f>COUNTBLANK(Portfolio43[[#This Row],[ID]:[Product]])</f>
        <v>0</v>
      </c>
    </row>
    <row r="1712" spans="1:12" x14ac:dyDescent="0.3">
      <c r="A1712">
        <v>1711</v>
      </c>
      <c r="B1712" t="s">
        <v>6031</v>
      </c>
      <c r="C1712" t="s">
        <v>2537</v>
      </c>
      <c r="D1712" t="s">
        <v>4493</v>
      </c>
      <c r="E1712" t="s">
        <v>1189</v>
      </c>
      <c r="F1712">
        <v>30</v>
      </c>
      <c r="G1712" t="s">
        <v>6032</v>
      </c>
      <c r="H1712" t="s">
        <v>1437</v>
      </c>
      <c r="I1712" s="10">
        <v>40134</v>
      </c>
      <c r="J1712">
        <v>28</v>
      </c>
      <c r="K1712" t="s">
        <v>1707</v>
      </c>
      <c r="L1712">
        <f>COUNTBLANK(Portfolio43[[#This Row],[ID]:[Product]])</f>
        <v>0</v>
      </c>
    </row>
    <row r="1713" spans="1:12" x14ac:dyDescent="0.3">
      <c r="A1713">
        <v>1712</v>
      </c>
      <c r="B1713" t="s">
        <v>6033</v>
      </c>
      <c r="C1713" t="s">
        <v>5346</v>
      </c>
      <c r="D1713" t="s">
        <v>4493</v>
      </c>
      <c r="E1713" t="s">
        <v>1189</v>
      </c>
      <c r="F1713">
        <v>30</v>
      </c>
      <c r="G1713" t="s">
        <v>2063</v>
      </c>
      <c r="H1713" t="s">
        <v>1621</v>
      </c>
      <c r="I1713" s="10">
        <v>39772</v>
      </c>
      <c r="J1713">
        <v>73</v>
      </c>
      <c r="K1713" t="s">
        <v>851</v>
      </c>
      <c r="L1713">
        <f>COUNTBLANK(Portfolio43[[#This Row],[ID]:[Product]])</f>
        <v>0</v>
      </c>
    </row>
    <row r="1714" spans="1:12" x14ac:dyDescent="0.3">
      <c r="A1714">
        <v>1713</v>
      </c>
      <c r="C1714" t="s">
        <v>6034</v>
      </c>
      <c r="D1714" t="s">
        <v>4493</v>
      </c>
      <c r="E1714" t="s">
        <v>1189</v>
      </c>
      <c r="F1714">
        <v>60</v>
      </c>
      <c r="G1714" t="s">
        <v>6035</v>
      </c>
      <c r="H1714" t="s">
        <v>1064</v>
      </c>
      <c r="I1714" s="10">
        <v>39902</v>
      </c>
      <c r="J1714">
        <v>56</v>
      </c>
      <c r="K1714" t="s">
        <v>1707</v>
      </c>
      <c r="L1714">
        <f>COUNTBLANK(Portfolio43[[#This Row],[ID]:[Product]])</f>
        <v>1</v>
      </c>
    </row>
    <row r="1715" spans="1:12" x14ac:dyDescent="0.3">
      <c r="A1715">
        <v>1714</v>
      </c>
      <c r="B1715" t="s">
        <v>5113</v>
      </c>
      <c r="C1715" t="s">
        <v>5571</v>
      </c>
      <c r="D1715" t="s">
        <v>4493</v>
      </c>
      <c r="E1715" t="s">
        <v>1189</v>
      </c>
      <c r="F1715">
        <v>60</v>
      </c>
      <c r="G1715" t="s">
        <v>6036</v>
      </c>
      <c r="H1715" t="s">
        <v>1447</v>
      </c>
      <c r="I1715" s="10">
        <v>39660</v>
      </c>
      <c r="J1715">
        <v>93</v>
      </c>
      <c r="K1715" t="s">
        <v>1721</v>
      </c>
      <c r="L1715">
        <f>COUNTBLANK(Portfolio43[[#This Row],[ID]:[Product]])</f>
        <v>0</v>
      </c>
    </row>
    <row r="1716" spans="1:12" x14ac:dyDescent="0.3">
      <c r="A1716">
        <v>1715</v>
      </c>
      <c r="B1716" t="s">
        <v>6037</v>
      </c>
      <c r="C1716" t="s">
        <v>6038</v>
      </c>
      <c r="D1716" t="s">
        <v>4493</v>
      </c>
      <c r="E1716" t="s">
        <v>1189</v>
      </c>
      <c r="F1716">
        <v>90</v>
      </c>
      <c r="G1716" t="s">
        <v>6039</v>
      </c>
      <c r="H1716" t="s">
        <v>505</v>
      </c>
      <c r="I1716" s="10">
        <v>39973</v>
      </c>
      <c r="J1716">
        <v>93</v>
      </c>
      <c r="K1716" t="s">
        <v>1673</v>
      </c>
      <c r="L1716">
        <f>COUNTBLANK(Portfolio43[[#This Row],[ID]:[Product]])</f>
        <v>0</v>
      </c>
    </row>
    <row r="1717" spans="1:12" x14ac:dyDescent="0.3">
      <c r="A1717">
        <v>1716</v>
      </c>
      <c r="B1717" t="s">
        <v>2314</v>
      </c>
      <c r="C1717" t="s">
        <v>3389</v>
      </c>
      <c r="D1717" t="s">
        <v>4493</v>
      </c>
      <c r="E1717" t="s">
        <v>1189</v>
      </c>
      <c r="F1717">
        <v>60</v>
      </c>
      <c r="G1717" t="s">
        <v>6040</v>
      </c>
      <c r="H1717" t="s">
        <v>488</v>
      </c>
      <c r="I1717" s="10">
        <v>39875</v>
      </c>
      <c r="J1717">
        <v>15</v>
      </c>
      <c r="K1717" t="s">
        <v>1696</v>
      </c>
      <c r="L1717">
        <f>COUNTBLANK(Portfolio43[[#This Row],[ID]:[Product]])</f>
        <v>0</v>
      </c>
    </row>
    <row r="1718" spans="1:12" x14ac:dyDescent="0.3">
      <c r="A1718">
        <v>1717</v>
      </c>
      <c r="B1718" t="s">
        <v>6041</v>
      </c>
      <c r="C1718" t="s">
        <v>3784</v>
      </c>
      <c r="D1718" t="s">
        <v>4493</v>
      </c>
      <c r="E1718" t="s">
        <v>1189</v>
      </c>
      <c r="F1718">
        <v>30</v>
      </c>
      <c r="G1718" t="s">
        <v>6042</v>
      </c>
      <c r="H1718" t="s">
        <v>1155</v>
      </c>
      <c r="I1718" s="10">
        <v>40518</v>
      </c>
      <c r="J1718">
        <v>14</v>
      </c>
      <c r="K1718" t="s">
        <v>1707</v>
      </c>
      <c r="L1718">
        <f>COUNTBLANK(Portfolio43[[#This Row],[ID]:[Product]])</f>
        <v>0</v>
      </c>
    </row>
    <row r="1719" spans="1:12" x14ac:dyDescent="0.3">
      <c r="A1719">
        <v>1718</v>
      </c>
      <c r="B1719" t="s">
        <v>6043</v>
      </c>
      <c r="C1719" t="s">
        <v>6044</v>
      </c>
      <c r="D1719" t="s">
        <v>4493</v>
      </c>
      <c r="E1719" t="s">
        <v>1189</v>
      </c>
      <c r="F1719">
        <v>90</v>
      </c>
      <c r="G1719" t="s">
        <v>6045</v>
      </c>
      <c r="H1719" t="s">
        <v>434</v>
      </c>
      <c r="I1719" s="10">
        <v>39583</v>
      </c>
      <c r="J1719">
        <v>32</v>
      </c>
      <c r="K1719" t="s">
        <v>1677</v>
      </c>
      <c r="L1719">
        <f>COUNTBLANK(Portfolio43[[#This Row],[ID]:[Product]])</f>
        <v>0</v>
      </c>
    </row>
    <row r="1720" spans="1:12" x14ac:dyDescent="0.3">
      <c r="A1720">
        <v>1719</v>
      </c>
      <c r="B1720" t="s">
        <v>5348</v>
      </c>
      <c r="C1720" t="s">
        <v>5125</v>
      </c>
      <c r="D1720" t="s">
        <v>4493</v>
      </c>
      <c r="E1720" t="s">
        <v>1189</v>
      </c>
      <c r="F1720">
        <v>90</v>
      </c>
      <c r="G1720" t="s">
        <v>6046</v>
      </c>
      <c r="H1720" t="s">
        <v>541</v>
      </c>
      <c r="I1720" s="10">
        <v>39613</v>
      </c>
      <c r="J1720">
        <v>59</v>
      </c>
      <c r="K1720" t="s">
        <v>1696</v>
      </c>
      <c r="L1720">
        <f>COUNTBLANK(Portfolio43[[#This Row],[ID]:[Product]])</f>
        <v>0</v>
      </c>
    </row>
    <row r="1721" spans="1:12" x14ac:dyDescent="0.3">
      <c r="A1721">
        <v>1720</v>
      </c>
      <c r="B1721" t="s">
        <v>4580</v>
      </c>
      <c r="C1721" t="s">
        <v>5397</v>
      </c>
      <c r="D1721" t="s">
        <v>4493</v>
      </c>
      <c r="E1721" t="s">
        <v>1189</v>
      </c>
      <c r="F1721">
        <v>90</v>
      </c>
      <c r="G1721" t="s">
        <v>6047</v>
      </c>
      <c r="H1721" t="s">
        <v>3</v>
      </c>
      <c r="I1721" s="10">
        <v>40373</v>
      </c>
      <c r="J1721">
        <v>79</v>
      </c>
      <c r="K1721" t="s">
        <v>1673</v>
      </c>
      <c r="L1721">
        <f>COUNTBLANK(Portfolio43[[#This Row],[ID]:[Product]])</f>
        <v>0</v>
      </c>
    </row>
    <row r="1722" spans="1:12" x14ac:dyDescent="0.3">
      <c r="A1722">
        <v>1721</v>
      </c>
      <c r="B1722" t="s">
        <v>4696</v>
      </c>
      <c r="C1722" t="s">
        <v>3477</v>
      </c>
      <c r="D1722" t="s">
        <v>4493</v>
      </c>
      <c r="E1722" t="s">
        <v>1189</v>
      </c>
      <c r="F1722">
        <v>90</v>
      </c>
      <c r="G1722" t="s">
        <v>6048</v>
      </c>
      <c r="H1722" t="s">
        <v>843</v>
      </c>
      <c r="I1722" s="10">
        <v>40417</v>
      </c>
      <c r="J1722">
        <v>86</v>
      </c>
      <c r="K1722" t="s">
        <v>1673</v>
      </c>
      <c r="L1722">
        <f>COUNTBLANK(Portfolio43[[#This Row],[ID]:[Product]])</f>
        <v>0</v>
      </c>
    </row>
    <row r="1723" spans="1:12" x14ac:dyDescent="0.3">
      <c r="A1723">
        <v>1722</v>
      </c>
      <c r="B1723" t="s">
        <v>6049</v>
      </c>
      <c r="C1723" t="s">
        <v>3532</v>
      </c>
      <c r="D1723" t="s">
        <v>4493</v>
      </c>
      <c r="E1723" t="s">
        <v>1189</v>
      </c>
      <c r="F1723">
        <v>30</v>
      </c>
      <c r="G1723" t="s">
        <v>6050</v>
      </c>
      <c r="H1723" t="s">
        <v>5708</v>
      </c>
      <c r="I1723" s="10">
        <v>40413</v>
      </c>
      <c r="J1723">
        <v>29</v>
      </c>
      <c r="K1723" t="s">
        <v>1700</v>
      </c>
      <c r="L1723">
        <f>COUNTBLANK(Portfolio43[[#This Row],[ID]:[Product]])</f>
        <v>0</v>
      </c>
    </row>
    <row r="1724" spans="1:12" x14ac:dyDescent="0.3">
      <c r="A1724">
        <v>1723</v>
      </c>
      <c r="B1724" t="s">
        <v>4527</v>
      </c>
      <c r="C1724" t="s">
        <v>6051</v>
      </c>
      <c r="D1724" t="s">
        <v>4493</v>
      </c>
      <c r="E1724" t="s">
        <v>1189</v>
      </c>
      <c r="F1724">
        <v>60</v>
      </c>
      <c r="G1724" t="s">
        <v>6052</v>
      </c>
      <c r="H1724" t="s">
        <v>793</v>
      </c>
      <c r="I1724" s="10">
        <v>39991</v>
      </c>
      <c r="J1724">
        <v>19</v>
      </c>
      <c r="K1724" t="s">
        <v>1700</v>
      </c>
      <c r="L1724">
        <f>COUNTBLANK(Portfolio43[[#This Row],[ID]:[Product]])</f>
        <v>0</v>
      </c>
    </row>
    <row r="1725" spans="1:12" x14ac:dyDescent="0.3">
      <c r="A1725">
        <v>1724</v>
      </c>
      <c r="B1725" t="s">
        <v>5911</v>
      </c>
      <c r="C1725" t="s">
        <v>1698</v>
      </c>
      <c r="D1725" t="s">
        <v>4493</v>
      </c>
      <c r="E1725" t="s">
        <v>1189</v>
      </c>
      <c r="F1725">
        <v>90</v>
      </c>
      <c r="G1725" t="s">
        <v>6053</v>
      </c>
      <c r="H1725" t="s">
        <v>145</v>
      </c>
      <c r="I1725" s="10">
        <v>39846</v>
      </c>
      <c r="J1725">
        <v>9</v>
      </c>
      <c r="K1725" t="s">
        <v>1707</v>
      </c>
      <c r="L1725">
        <f>COUNTBLANK(Portfolio43[[#This Row],[ID]:[Product]])</f>
        <v>0</v>
      </c>
    </row>
    <row r="1726" spans="1:12" x14ac:dyDescent="0.3">
      <c r="A1726">
        <v>1725</v>
      </c>
      <c r="B1726" t="s">
        <v>6054</v>
      </c>
      <c r="C1726" t="s">
        <v>1927</v>
      </c>
      <c r="D1726" t="s">
        <v>4493</v>
      </c>
      <c r="E1726" t="s">
        <v>1189</v>
      </c>
      <c r="F1726">
        <v>30</v>
      </c>
      <c r="G1726" t="s">
        <v>6055</v>
      </c>
      <c r="H1726" t="s">
        <v>1602</v>
      </c>
      <c r="I1726" s="10">
        <v>40307</v>
      </c>
      <c r="J1726">
        <v>33</v>
      </c>
      <c r="K1726" t="s">
        <v>1721</v>
      </c>
      <c r="L1726">
        <f>COUNTBLANK(Portfolio43[[#This Row],[ID]:[Product]])</f>
        <v>0</v>
      </c>
    </row>
    <row r="1727" spans="1:12" x14ac:dyDescent="0.3">
      <c r="A1727">
        <v>1726</v>
      </c>
      <c r="B1727" t="s">
        <v>5871</v>
      </c>
      <c r="C1727" t="s">
        <v>2483</v>
      </c>
      <c r="D1727" t="s">
        <v>4493</v>
      </c>
      <c r="E1727" t="s">
        <v>1189</v>
      </c>
      <c r="F1727">
        <v>90</v>
      </c>
      <c r="G1727" t="s">
        <v>6056</v>
      </c>
      <c r="H1727" t="s">
        <v>49</v>
      </c>
      <c r="I1727" s="10">
        <v>39883</v>
      </c>
      <c r="J1727">
        <v>56</v>
      </c>
      <c r="K1727" t="s">
        <v>1721</v>
      </c>
      <c r="L1727">
        <f>COUNTBLANK(Portfolio43[[#This Row],[ID]:[Product]])</f>
        <v>0</v>
      </c>
    </row>
    <row r="1728" spans="1:12" x14ac:dyDescent="0.3">
      <c r="A1728">
        <v>1727</v>
      </c>
      <c r="B1728" t="s">
        <v>1758</v>
      </c>
      <c r="C1728" t="s">
        <v>2062</v>
      </c>
      <c r="D1728" t="s">
        <v>4493</v>
      </c>
      <c r="E1728" t="s">
        <v>1189</v>
      </c>
      <c r="F1728">
        <v>30</v>
      </c>
      <c r="G1728" t="s">
        <v>6057</v>
      </c>
      <c r="H1728" t="s">
        <v>1610</v>
      </c>
      <c r="I1728" s="10">
        <v>39804</v>
      </c>
      <c r="J1728">
        <v>77</v>
      </c>
      <c r="K1728" t="s">
        <v>1007</v>
      </c>
      <c r="L1728">
        <f>COUNTBLANK(Portfolio43[[#This Row],[ID]:[Product]])</f>
        <v>0</v>
      </c>
    </row>
    <row r="1729" spans="1:12" x14ac:dyDescent="0.3">
      <c r="A1729">
        <v>1728</v>
      </c>
      <c r="B1729" t="s">
        <v>4646</v>
      </c>
      <c r="C1729" t="s">
        <v>6058</v>
      </c>
      <c r="D1729" t="s">
        <v>4493</v>
      </c>
      <c r="E1729" t="s">
        <v>1189</v>
      </c>
      <c r="F1729">
        <v>30</v>
      </c>
      <c r="G1729" t="s">
        <v>6059</v>
      </c>
      <c r="H1729" t="s">
        <v>142</v>
      </c>
      <c r="I1729" s="10">
        <v>39975</v>
      </c>
      <c r="J1729">
        <v>90</v>
      </c>
      <c r="K1729" t="s">
        <v>1677</v>
      </c>
      <c r="L1729">
        <f>COUNTBLANK(Portfolio43[[#This Row],[ID]:[Product]])</f>
        <v>0</v>
      </c>
    </row>
    <row r="1730" spans="1:12" x14ac:dyDescent="0.3">
      <c r="A1730">
        <v>1729</v>
      </c>
      <c r="B1730" t="s">
        <v>3266</v>
      </c>
      <c r="C1730" t="s">
        <v>4000</v>
      </c>
      <c r="D1730" t="s">
        <v>4493</v>
      </c>
      <c r="E1730" t="s">
        <v>1189</v>
      </c>
      <c r="F1730">
        <v>30</v>
      </c>
      <c r="G1730" t="s">
        <v>6060</v>
      </c>
      <c r="H1730" t="s">
        <v>807</v>
      </c>
      <c r="I1730" s="10">
        <v>39474</v>
      </c>
      <c r="J1730">
        <v>97</v>
      </c>
      <c r="K1730" t="s">
        <v>1707</v>
      </c>
      <c r="L1730">
        <f>COUNTBLANK(Portfolio43[[#This Row],[ID]:[Product]])</f>
        <v>0</v>
      </c>
    </row>
    <row r="1731" spans="1:12" x14ac:dyDescent="0.3">
      <c r="A1731">
        <v>1730</v>
      </c>
      <c r="B1731" t="s">
        <v>6061</v>
      </c>
      <c r="C1731" t="s">
        <v>6062</v>
      </c>
      <c r="D1731" t="s">
        <v>4493</v>
      </c>
      <c r="E1731" t="s">
        <v>1189</v>
      </c>
      <c r="F1731">
        <v>60</v>
      </c>
      <c r="G1731" t="s">
        <v>6063</v>
      </c>
      <c r="H1731" t="s">
        <v>1600</v>
      </c>
      <c r="I1731" s="10">
        <v>39647</v>
      </c>
      <c r="J1731">
        <v>11</v>
      </c>
      <c r="K1731" t="s">
        <v>1772</v>
      </c>
      <c r="L1731">
        <f>COUNTBLANK(Portfolio43[[#This Row],[ID]:[Product]])</f>
        <v>0</v>
      </c>
    </row>
    <row r="1732" spans="1:12" x14ac:dyDescent="0.3">
      <c r="A1732">
        <v>1731</v>
      </c>
      <c r="B1732" t="s">
        <v>6064</v>
      </c>
      <c r="C1732" t="s">
        <v>598</v>
      </c>
      <c r="D1732" t="s">
        <v>4493</v>
      </c>
      <c r="E1732" t="s">
        <v>1189</v>
      </c>
      <c r="F1732">
        <v>90</v>
      </c>
      <c r="G1732" t="s">
        <v>6065</v>
      </c>
      <c r="H1732" t="s">
        <v>461</v>
      </c>
      <c r="I1732" s="10">
        <v>40438</v>
      </c>
      <c r="J1732">
        <v>7</v>
      </c>
      <c r="K1732" t="s">
        <v>1700</v>
      </c>
      <c r="L1732">
        <f>COUNTBLANK(Portfolio43[[#This Row],[ID]:[Product]])</f>
        <v>0</v>
      </c>
    </row>
    <row r="1733" spans="1:12" x14ac:dyDescent="0.3">
      <c r="A1733">
        <v>1732</v>
      </c>
      <c r="B1733" t="s">
        <v>4849</v>
      </c>
      <c r="C1733" t="s">
        <v>6066</v>
      </c>
      <c r="D1733" t="s">
        <v>4493</v>
      </c>
      <c r="E1733" t="s">
        <v>1189</v>
      </c>
      <c r="F1733">
        <v>90</v>
      </c>
      <c r="G1733" t="s">
        <v>6067</v>
      </c>
      <c r="H1733" t="s">
        <v>700</v>
      </c>
      <c r="I1733" s="10">
        <v>39510</v>
      </c>
      <c r="J1733">
        <v>18</v>
      </c>
      <c r="K1733" t="s">
        <v>851</v>
      </c>
      <c r="L1733">
        <f>COUNTBLANK(Portfolio43[[#This Row],[ID]:[Product]])</f>
        <v>0</v>
      </c>
    </row>
    <row r="1734" spans="1:12" x14ac:dyDescent="0.3">
      <c r="A1734">
        <v>1733</v>
      </c>
      <c r="B1734" t="s">
        <v>5515</v>
      </c>
      <c r="C1734" t="s">
        <v>5999</v>
      </c>
      <c r="D1734" t="s">
        <v>4493</v>
      </c>
      <c r="E1734" t="s">
        <v>1189</v>
      </c>
      <c r="F1734">
        <v>30</v>
      </c>
      <c r="G1734" t="s">
        <v>6068</v>
      </c>
      <c r="H1734" t="s">
        <v>664</v>
      </c>
      <c r="I1734" s="10">
        <v>39620</v>
      </c>
      <c r="J1734">
        <v>64</v>
      </c>
      <c r="K1734" t="s">
        <v>1700</v>
      </c>
      <c r="L1734">
        <f>COUNTBLANK(Portfolio43[[#This Row],[ID]:[Product]])</f>
        <v>0</v>
      </c>
    </row>
    <row r="1735" spans="1:12" x14ac:dyDescent="0.3">
      <c r="A1735">
        <v>1734</v>
      </c>
      <c r="B1735" t="s">
        <v>3706</v>
      </c>
      <c r="C1735" t="s">
        <v>2937</v>
      </c>
      <c r="D1735" t="s">
        <v>4493</v>
      </c>
      <c r="E1735" t="s">
        <v>1189</v>
      </c>
      <c r="F1735">
        <v>30</v>
      </c>
      <c r="G1735" t="s">
        <v>6069</v>
      </c>
      <c r="H1735" t="s">
        <v>3329</v>
      </c>
      <c r="I1735" s="10">
        <v>40349</v>
      </c>
      <c r="J1735">
        <v>66</v>
      </c>
      <c r="K1735" t="s">
        <v>1692</v>
      </c>
      <c r="L1735">
        <f>COUNTBLANK(Portfolio43[[#This Row],[ID]:[Product]])</f>
        <v>0</v>
      </c>
    </row>
    <row r="1736" spans="1:12" x14ac:dyDescent="0.3">
      <c r="A1736">
        <v>1735</v>
      </c>
      <c r="B1736" t="s">
        <v>4694</v>
      </c>
      <c r="C1736" t="s">
        <v>5150</v>
      </c>
      <c r="D1736" t="s">
        <v>4493</v>
      </c>
      <c r="E1736" t="s">
        <v>1189</v>
      </c>
      <c r="F1736">
        <v>90</v>
      </c>
      <c r="G1736" t="s">
        <v>6070</v>
      </c>
      <c r="H1736" t="s">
        <v>799</v>
      </c>
      <c r="I1736" s="10">
        <v>39935</v>
      </c>
      <c r="J1736">
        <v>92</v>
      </c>
      <c r="K1736" t="s">
        <v>1007</v>
      </c>
      <c r="L1736">
        <f>COUNTBLANK(Portfolio43[[#This Row],[ID]:[Product]])</f>
        <v>0</v>
      </c>
    </row>
    <row r="1737" spans="1:12" x14ac:dyDescent="0.3">
      <c r="A1737">
        <v>1736</v>
      </c>
      <c r="B1737" t="s">
        <v>4613</v>
      </c>
      <c r="C1737" t="s">
        <v>3549</v>
      </c>
      <c r="D1737" t="s">
        <v>4493</v>
      </c>
      <c r="E1737" t="s">
        <v>1189</v>
      </c>
      <c r="F1737">
        <v>60</v>
      </c>
      <c r="G1737" t="s">
        <v>6071</v>
      </c>
      <c r="H1737" t="s">
        <v>535</v>
      </c>
      <c r="I1737" s="10">
        <v>40303</v>
      </c>
      <c r="J1737">
        <v>34</v>
      </c>
      <c r="K1737" t="s">
        <v>851</v>
      </c>
      <c r="L1737">
        <f>COUNTBLANK(Portfolio43[[#This Row],[ID]:[Product]])</f>
        <v>0</v>
      </c>
    </row>
    <row r="1738" spans="1:12" x14ac:dyDescent="0.3">
      <c r="A1738">
        <v>1737</v>
      </c>
      <c r="B1738" t="s">
        <v>5532</v>
      </c>
      <c r="C1738" t="s">
        <v>3734</v>
      </c>
      <c r="D1738" t="s">
        <v>4493</v>
      </c>
      <c r="E1738" t="s">
        <v>1189</v>
      </c>
      <c r="F1738">
        <v>30</v>
      </c>
      <c r="G1738" t="s">
        <v>6072</v>
      </c>
      <c r="H1738" t="s">
        <v>106</v>
      </c>
      <c r="I1738" s="10">
        <v>39928</v>
      </c>
      <c r="J1738">
        <v>7</v>
      </c>
      <c r="K1738" t="s">
        <v>1772</v>
      </c>
      <c r="L1738">
        <f>COUNTBLANK(Portfolio43[[#This Row],[ID]:[Product]])</f>
        <v>0</v>
      </c>
    </row>
    <row r="1739" spans="1:12" x14ac:dyDescent="0.3">
      <c r="A1739">
        <v>1738</v>
      </c>
      <c r="B1739" t="s">
        <v>6073</v>
      </c>
      <c r="C1739" t="s">
        <v>1815</v>
      </c>
      <c r="D1739" t="s">
        <v>4493</v>
      </c>
      <c r="E1739" t="s">
        <v>1189</v>
      </c>
      <c r="F1739">
        <v>60</v>
      </c>
      <c r="G1739" t="s">
        <v>6074</v>
      </c>
      <c r="H1739" t="s">
        <v>737</v>
      </c>
      <c r="I1739" s="10">
        <v>39979</v>
      </c>
      <c r="J1739">
        <v>23</v>
      </c>
      <c r="K1739" t="s">
        <v>851</v>
      </c>
      <c r="L1739">
        <f>COUNTBLANK(Portfolio43[[#This Row],[ID]:[Product]])</f>
        <v>0</v>
      </c>
    </row>
    <row r="1740" spans="1:12" x14ac:dyDescent="0.3">
      <c r="A1740">
        <v>1739</v>
      </c>
      <c r="B1740" t="s">
        <v>6075</v>
      </c>
      <c r="C1740" t="s">
        <v>5045</v>
      </c>
      <c r="D1740" t="s">
        <v>4493</v>
      </c>
      <c r="E1740" t="s">
        <v>1189</v>
      </c>
      <c r="F1740">
        <v>60</v>
      </c>
      <c r="G1740" t="s">
        <v>6076</v>
      </c>
      <c r="H1740" t="s">
        <v>1600</v>
      </c>
      <c r="I1740" s="10">
        <v>40127</v>
      </c>
      <c r="J1740">
        <v>83</v>
      </c>
      <c r="K1740" t="s">
        <v>1700</v>
      </c>
      <c r="L1740">
        <f>COUNTBLANK(Portfolio43[[#This Row],[ID]:[Product]])</f>
        <v>0</v>
      </c>
    </row>
    <row r="1741" spans="1:12" x14ac:dyDescent="0.3">
      <c r="A1741">
        <v>1740</v>
      </c>
      <c r="B1741" t="s">
        <v>6077</v>
      </c>
      <c r="C1741" t="s">
        <v>3021</v>
      </c>
      <c r="D1741" t="s">
        <v>4493</v>
      </c>
      <c r="E1741" t="s">
        <v>1189</v>
      </c>
      <c r="F1741">
        <v>30</v>
      </c>
      <c r="G1741" t="s">
        <v>6078</v>
      </c>
      <c r="H1741" t="s">
        <v>1632</v>
      </c>
      <c r="I1741" s="10">
        <v>40180</v>
      </c>
      <c r="J1741">
        <v>83</v>
      </c>
      <c r="K1741" t="s">
        <v>1772</v>
      </c>
      <c r="L1741">
        <f>COUNTBLANK(Portfolio43[[#This Row],[ID]:[Product]])</f>
        <v>0</v>
      </c>
    </row>
    <row r="1742" spans="1:12" x14ac:dyDescent="0.3">
      <c r="A1742">
        <v>1741</v>
      </c>
      <c r="B1742" t="s">
        <v>6079</v>
      </c>
      <c r="C1742" t="s">
        <v>6080</v>
      </c>
      <c r="D1742" t="s">
        <v>4493</v>
      </c>
      <c r="E1742" t="s">
        <v>1189</v>
      </c>
      <c r="F1742">
        <v>90</v>
      </c>
      <c r="G1742" t="s">
        <v>6081</v>
      </c>
      <c r="H1742" t="s">
        <v>600</v>
      </c>
      <c r="I1742" s="10">
        <v>39806</v>
      </c>
      <c r="J1742">
        <v>38</v>
      </c>
      <c r="K1742" t="s">
        <v>1696</v>
      </c>
      <c r="L1742">
        <f>COUNTBLANK(Portfolio43[[#This Row],[ID]:[Product]])</f>
        <v>0</v>
      </c>
    </row>
    <row r="1743" spans="1:12" x14ac:dyDescent="0.3">
      <c r="A1743">
        <v>1742</v>
      </c>
      <c r="B1743" t="s">
        <v>5546</v>
      </c>
      <c r="C1743" t="s">
        <v>6082</v>
      </c>
      <c r="D1743" t="s">
        <v>4493</v>
      </c>
      <c r="E1743" t="s">
        <v>1189</v>
      </c>
      <c r="F1743">
        <v>60</v>
      </c>
      <c r="G1743" t="s">
        <v>6083</v>
      </c>
      <c r="H1743" t="s">
        <v>140</v>
      </c>
      <c r="I1743" s="10">
        <v>39899</v>
      </c>
      <c r="J1743">
        <v>58</v>
      </c>
      <c r="K1743" t="s">
        <v>1700</v>
      </c>
      <c r="L1743">
        <f>COUNTBLANK(Portfolio43[[#This Row],[ID]:[Product]])</f>
        <v>0</v>
      </c>
    </row>
    <row r="1744" spans="1:12" x14ac:dyDescent="0.3">
      <c r="A1744">
        <v>1743</v>
      </c>
      <c r="B1744" t="s">
        <v>6084</v>
      </c>
      <c r="C1744" t="s">
        <v>3960</v>
      </c>
      <c r="D1744" t="s">
        <v>4493</v>
      </c>
      <c r="E1744" t="s">
        <v>1189</v>
      </c>
      <c r="F1744">
        <v>60</v>
      </c>
      <c r="G1744" t="s">
        <v>6085</v>
      </c>
      <c r="H1744" t="s">
        <v>4131</v>
      </c>
      <c r="I1744" s="10">
        <v>39504</v>
      </c>
      <c r="J1744">
        <v>43</v>
      </c>
      <c r="K1744" t="s">
        <v>1700</v>
      </c>
      <c r="L1744">
        <f>COUNTBLANK(Portfolio43[[#This Row],[ID]:[Product]])</f>
        <v>0</v>
      </c>
    </row>
    <row r="1745" spans="1:12" x14ac:dyDescent="0.3">
      <c r="A1745">
        <v>1744</v>
      </c>
      <c r="B1745" t="s">
        <v>6086</v>
      </c>
      <c r="C1745" t="s">
        <v>2719</v>
      </c>
      <c r="D1745" t="s">
        <v>4493</v>
      </c>
      <c r="E1745" t="s">
        <v>1189</v>
      </c>
      <c r="F1745">
        <v>90</v>
      </c>
      <c r="G1745" t="s">
        <v>6087</v>
      </c>
      <c r="H1745" t="s">
        <v>374</v>
      </c>
      <c r="I1745" s="10">
        <v>40068</v>
      </c>
      <c r="J1745">
        <v>62</v>
      </c>
      <c r="K1745" t="s">
        <v>1696</v>
      </c>
      <c r="L1745">
        <f>COUNTBLANK(Portfolio43[[#This Row],[ID]:[Product]])</f>
        <v>0</v>
      </c>
    </row>
    <row r="1746" spans="1:12" x14ac:dyDescent="0.3">
      <c r="A1746">
        <v>1745</v>
      </c>
      <c r="B1746" t="s">
        <v>6001</v>
      </c>
      <c r="C1746" t="s">
        <v>6088</v>
      </c>
      <c r="D1746" t="s">
        <v>4493</v>
      </c>
      <c r="E1746" t="s">
        <v>1189</v>
      </c>
      <c r="F1746">
        <v>30</v>
      </c>
      <c r="G1746" t="s">
        <v>6089</v>
      </c>
      <c r="H1746" t="s">
        <v>832</v>
      </c>
      <c r="I1746" s="10">
        <v>40526</v>
      </c>
      <c r="J1746">
        <v>58</v>
      </c>
      <c r="K1746" t="s">
        <v>1772</v>
      </c>
      <c r="L1746">
        <f>COUNTBLANK(Portfolio43[[#This Row],[ID]:[Product]])</f>
        <v>0</v>
      </c>
    </row>
    <row r="1747" spans="1:12" x14ac:dyDescent="0.3">
      <c r="A1747">
        <v>1746</v>
      </c>
      <c r="B1747" t="s">
        <v>5033</v>
      </c>
      <c r="C1747" t="s">
        <v>1867</v>
      </c>
      <c r="D1747" t="s">
        <v>4493</v>
      </c>
      <c r="E1747" t="s">
        <v>1189</v>
      </c>
      <c r="F1747">
        <v>90</v>
      </c>
      <c r="G1747" t="s">
        <v>6090</v>
      </c>
      <c r="H1747" t="s">
        <v>1642</v>
      </c>
      <c r="I1747" s="10">
        <v>39914</v>
      </c>
      <c r="J1747">
        <v>75</v>
      </c>
      <c r="K1747" t="s">
        <v>1721</v>
      </c>
      <c r="L1747">
        <f>COUNTBLANK(Portfolio43[[#This Row],[ID]:[Product]])</f>
        <v>0</v>
      </c>
    </row>
    <row r="1748" spans="1:12" x14ac:dyDescent="0.3">
      <c r="A1748">
        <v>1747</v>
      </c>
      <c r="B1748" t="s">
        <v>4674</v>
      </c>
      <c r="C1748" t="s">
        <v>3747</v>
      </c>
      <c r="D1748" t="s">
        <v>4493</v>
      </c>
      <c r="E1748" t="s">
        <v>1189</v>
      </c>
      <c r="F1748">
        <v>60</v>
      </c>
      <c r="G1748" t="s">
        <v>6091</v>
      </c>
      <c r="H1748" t="s">
        <v>12</v>
      </c>
      <c r="I1748" s="10">
        <v>40340</v>
      </c>
      <c r="J1748">
        <v>97</v>
      </c>
      <c r="K1748" t="s">
        <v>1772</v>
      </c>
      <c r="L1748">
        <f>COUNTBLANK(Portfolio43[[#This Row],[ID]:[Product]])</f>
        <v>0</v>
      </c>
    </row>
    <row r="1749" spans="1:12" x14ac:dyDescent="0.3">
      <c r="A1749">
        <v>1748</v>
      </c>
      <c r="B1749" t="s">
        <v>6092</v>
      </c>
      <c r="C1749" t="s">
        <v>1980</v>
      </c>
      <c r="D1749" t="s">
        <v>4493</v>
      </c>
      <c r="E1749" t="s">
        <v>1189</v>
      </c>
      <c r="F1749">
        <v>60</v>
      </c>
      <c r="G1749" t="s">
        <v>6093</v>
      </c>
      <c r="H1749" t="s">
        <v>1491</v>
      </c>
      <c r="I1749" s="10">
        <v>40157</v>
      </c>
      <c r="J1749">
        <v>69</v>
      </c>
      <c r="K1749" t="s">
        <v>1772</v>
      </c>
      <c r="L1749">
        <f>COUNTBLANK(Portfolio43[[#This Row],[ID]:[Product]])</f>
        <v>0</v>
      </c>
    </row>
    <row r="1750" spans="1:12" x14ac:dyDescent="0.3">
      <c r="A1750">
        <v>1749</v>
      </c>
      <c r="B1750" t="s">
        <v>5656</v>
      </c>
      <c r="C1750" t="s">
        <v>3070</v>
      </c>
      <c r="D1750" t="s">
        <v>4493</v>
      </c>
      <c r="E1750" t="s">
        <v>1189</v>
      </c>
      <c r="F1750">
        <v>30</v>
      </c>
      <c r="G1750" t="s">
        <v>6094</v>
      </c>
      <c r="H1750" t="s">
        <v>202</v>
      </c>
      <c r="I1750" s="10">
        <v>40296</v>
      </c>
      <c r="J1750">
        <v>10</v>
      </c>
      <c r="K1750" t="s">
        <v>1692</v>
      </c>
      <c r="L1750">
        <f>COUNTBLANK(Portfolio43[[#This Row],[ID]:[Product]])</f>
        <v>0</v>
      </c>
    </row>
    <row r="1751" spans="1:12" x14ac:dyDescent="0.3">
      <c r="A1751">
        <v>1750</v>
      </c>
      <c r="B1751" t="s">
        <v>6095</v>
      </c>
      <c r="C1751" t="s">
        <v>6096</v>
      </c>
      <c r="D1751" t="s">
        <v>4493</v>
      </c>
      <c r="E1751" t="s">
        <v>1189</v>
      </c>
      <c r="F1751">
        <v>90</v>
      </c>
      <c r="G1751" t="s">
        <v>6097</v>
      </c>
      <c r="H1751" t="s">
        <v>1600</v>
      </c>
      <c r="I1751" s="10">
        <v>39914</v>
      </c>
      <c r="J1751">
        <v>54</v>
      </c>
      <c r="K1751" t="s">
        <v>1696</v>
      </c>
      <c r="L1751">
        <f>COUNTBLANK(Portfolio43[[#This Row],[ID]:[Product]])</f>
        <v>0</v>
      </c>
    </row>
    <row r="1752" spans="1:12" x14ac:dyDescent="0.3">
      <c r="A1752">
        <v>1751</v>
      </c>
      <c r="B1752" t="s">
        <v>2729</v>
      </c>
      <c r="C1752" t="s">
        <v>1801</v>
      </c>
      <c r="D1752" t="s">
        <v>4493</v>
      </c>
      <c r="E1752" t="s">
        <v>1189</v>
      </c>
      <c r="F1752">
        <v>30</v>
      </c>
      <c r="G1752" t="s">
        <v>6098</v>
      </c>
      <c r="H1752" t="s">
        <v>2121</v>
      </c>
      <c r="I1752" s="10">
        <v>40475</v>
      </c>
      <c r="J1752">
        <v>90</v>
      </c>
      <c r="K1752" t="s">
        <v>1677</v>
      </c>
      <c r="L1752">
        <f>COUNTBLANK(Portfolio43[[#This Row],[ID]:[Product]])</f>
        <v>0</v>
      </c>
    </row>
    <row r="1753" spans="1:12" x14ac:dyDescent="0.3">
      <c r="A1753">
        <v>1752</v>
      </c>
      <c r="B1753" t="s">
        <v>5281</v>
      </c>
      <c r="C1753" t="s">
        <v>6099</v>
      </c>
      <c r="D1753" t="s">
        <v>4493</v>
      </c>
      <c r="E1753" t="s">
        <v>1189</v>
      </c>
      <c r="F1753">
        <v>90</v>
      </c>
      <c r="G1753" t="s">
        <v>6100</v>
      </c>
      <c r="H1753" t="s">
        <v>580</v>
      </c>
      <c r="I1753" s="10">
        <v>40448</v>
      </c>
      <c r="J1753">
        <v>54</v>
      </c>
      <c r="K1753" t="s">
        <v>1007</v>
      </c>
      <c r="L1753">
        <f>COUNTBLANK(Portfolio43[[#This Row],[ID]:[Product]])</f>
        <v>0</v>
      </c>
    </row>
    <row r="1754" spans="1:12" x14ac:dyDescent="0.3">
      <c r="A1754">
        <v>1753</v>
      </c>
      <c r="B1754" t="s">
        <v>6101</v>
      </c>
      <c r="C1754" t="s">
        <v>2227</v>
      </c>
      <c r="D1754" t="s">
        <v>4493</v>
      </c>
      <c r="E1754" t="s">
        <v>1189</v>
      </c>
      <c r="F1754">
        <v>90</v>
      </c>
      <c r="G1754" t="s">
        <v>6102</v>
      </c>
      <c r="H1754" t="s">
        <v>3462</v>
      </c>
      <c r="I1754" s="10">
        <v>40287</v>
      </c>
      <c r="J1754">
        <v>21</v>
      </c>
      <c r="K1754" t="s">
        <v>1707</v>
      </c>
      <c r="L1754">
        <f>COUNTBLANK(Portfolio43[[#This Row],[ID]:[Product]])</f>
        <v>0</v>
      </c>
    </row>
    <row r="1755" spans="1:12" x14ac:dyDescent="0.3">
      <c r="A1755">
        <v>1754</v>
      </c>
      <c r="B1755" t="s">
        <v>5491</v>
      </c>
      <c r="C1755" t="s">
        <v>5338</v>
      </c>
      <c r="D1755" t="s">
        <v>4493</v>
      </c>
      <c r="E1755" t="s">
        <v>1189</v>
      </c>
      <c r="F1755">
        <v>90</v>
      </c>
      <c r="G1755" t="s">
        <v>6103</v>
      </c>
      <c r="H1755" t="s">
        <v>1600</v>
      </c>
      <c r="I1755" s="10">
        <v>40424</v>
      </c>
      <c r="J1755">
        <v>2</v>
      </c>
      <c r="K1755" t="s">
        <v>1673</v>
      </c>
      <c r="L1755">
        <f>COUNTBLANK(Portfolio43[[#This Row],[ID]:[Product]])</f>
        <v>0</v>
      </c>
    </row>
    <row r="1756" spans="1:12" x14ac:dyDescent="0.3">
      <c r="A1756">
        <v>1755</v>
      </c>
      <c r="B1756" t="s">
        <v>6104</v>
      </c>
      <c r="C1756" t="s">
        <v>6105</v>
      </c>
      <c r="D1756" t="s">
        <v>4493</v>
      </c>
      <c r="E1756" t="s">
        <v>1189</v>
      </c>
      <c r="F1756">
        <v>90</v>
      </c>
      <c r="G1756" t="s">
        <v>6106</v>
      </c>
      <c r="H1756" t="s">
        <v>1414</v>
      </c>
      <c r="I1756" s="10">
        <v>40438</v>
      </c>
      <c r="J1756">
        <v>25</v>
      </c>
      <c r="K1756" t="s">
        <v>851</v>
      </c>
      <c r="L1756">
        <f>COUNTBLANK(Portfolio43[[#This Row],[ID]:[Product]])</f>
        <v>0</v>
      </c>
    </row>
    <row r="1757" spans="1:12" x14ac:dyDescent="0.3">
      <c r="A1757">
        <v>1756</v>
      </c>
      <c r="B1757" t="s">
        <v>6107</v>
      </c>
      <c r="C1757" t="s">
        <v>3639</v>
      </c>
      <c r="D1757" t="s">
        <v>4493</v>
      </c>
      <c r="E1757" t="s">
        <v>1189</v>
      </c>
      <c r="F1757">
        <v>90</v>
      </c>
      <c r="G1757" t="s">
        <v>6108</v>
      </c>
      <c r="H1757" t="s">
        <v>413</v>
      </c>
      <c r="I1757" s="10">
        <v>40207</v>
      </c>
      <c r="J1757">
        <v>67</v>
      </c>
      <c r="K1757" t="s">
        <v>1677</v>
      </c>
      <c r="L1757">
        <f>COUNTBLANK(Portfolio43[[#This Row],[ID]:[Product]])</f>
        <v>0</v>
      </c>
    </row>
    <row r="1758" spans="1:12" x14ac:dyDescent="0.3">
      <c r="A1758">
        <v>1757</v>
      </c>
      <c r="B1758" t="s">
        <v>6109</v>
      </c>
      <c r="C1758" t="s">
        <v>6110</v>
      </c>
      <c r="D1758" t="s">
        <v>4493</v>
      </c>
      <c r="E1758" t="s">
        <v>1189</v>
      </c>
      <c r="F1758">
        <v>90</v>
      </c>
      <c r="G1758" t="s">
        <v>6111</v>
      </c>
      <c r="H1758" t="s">
        <v>6112</v>
      </c>
      <c r="I1758" s="10">
        <v>39699</v>
      </c>
      <c r="J1758">
        <v>60</v>
      </c>
      <c r="K1758" t="s">
        <v>1673</v>
      </c>
      <c r="L1758">
        <f>COUNTBLANK(Portfolio43[[#This Row],[ID]:[Product]])</f>
        <v>0</v>
      </c>
    </row>
    <row r="1759" spans="1:12" x14ac:dyDescent="0.3">
      <c r="A1759">
        <v>1758</v>
      </c>
      <c r="B1759" t="s">
        <v>2314</v>
      </c>
      <c r="C1759" t="s">
        <v>1715</v>
      </c>
      <c r="D1759" t="s">
        <v>4601</v>
      </c>
      <c r="E1759" t="s">
        <v>1189</v>
      </c>
      <c r="F1759">
        <v>30</v>
      </c>
      <c r="G1759" t="s">
        <v>6113</v>
      </c>
      <c r="H1759" t="s">
        <v>795</v>
      </c>
      <c r="I1759" s="10">
        <v>39860</v>
      </c>
      <c r="J1759">
        <v>100</v>
      </c>
      <c r="K1759" t="s">
        <v>1707</v>
      </c>
      <c r="L1759">
        <f>COUNTBLANK(Portfolio43[[#This Row],[ID]:[Product]])</f>
        <v>0</v>
      </c>
    </row>
    <row r="1760" spans="1:12" x14ac:dyDescent="0.3">
      <c r="A1760">
        <v>1759</v>
      </c>
      <c r="B1760" t="s">
        <v>2866</v>
      </c>
      <c r="C1760" t="s">
        <v>2474</v>
      </c>
      <c r="D1760" t="s">
        <v>4493</v>
      </c>
      <c r="E1760" t="s">
        <v>1189</v>
      </c>
      <c r="F1760">
        <v>30</v>
      </c>
      <c r="G1760" t="s">
        <v>6114</v>
      </c>
      <c r="H1760" t="s">
        <v>1335</v>
      </c>
      <c r="I1760" s="10">
        <v>39609</v>
      </c>
      <c r="J1760">
        <v>22</v>
      </c>
      <c r="K1760" t="s">
        <v>1772</v>
      </c>
      <c r="L1760">
        <f>COUNTBLANK(Portfolio43[[#This Row],[ID]:[Product]])</f>
        <v>0</v>
      </c>
    </row>
    <row r="1761" spans="1:12" x14ac:dyDescent="0.3">
      <c r="A1761">
        <v>1760</v>
      </c>
      <c r="B1761" t="s">
        <v>5196</v>
      </c>
      <c r="C1761" t="s">
        <v>2200</v>
      </c>
      <c r="D1761" t="s">
        <v>4493</v>
      </c>
      <c r="E1761" t="s">
        <v>1189</v>
      </c>
      <c r="F1761">
        <v>60</v>
      </c>
      <c r="G1761" t="s">
        <v>6115</v>
      </c>
      <c r="H1761" t="s">
        <v>199</v>
      </c>
      <c r="I1761" s="10">
        <v>39606</v>
      </c>
      <c r="J1761">
        <v>12</v>
      </c>
      <c r="K1761" t="s">
        <v>1700</v>
      </c>
      <c r="L1761">
        <f>COUNTBLANK(Portfolio43[[#This Row],[ID]:[Product]])</f>
        <v>0</v>
      </c>
    </row>
    <row r="1762" spans="1:12" x14ac:dyDescent="0.3">
      <c r="A1762">
        <v>1761</v>
      </c>
      <c r="B1762" t="s">
        <v>6116</v>
      </c>
      <c r="C1762" t="s">
        <v>2908</v>
      </c>
      <c r="D1762" t="s">
        <v>4493</v>
      </c>
      <c r="E1762" t="s">
        <v>1189</v>
      </c>
      <c r="F1762">
        <v>90</v>
      </c>
      <c r="G1762" t="s">
        <v>6117</v>
      </c>
      <c r="H1762" t="s">
        <v>1018</v>
      </c>
      <c r="I1762" s="10">
        <v>39600</v>
      </c>
      <c r="J1762">
        <v>86</v>
      </c>
      <c r="K1762" t="s">
        <v>1772</v>
      </c>
      <c r="L1762">
        <f>COUNTBLANK(Portfolio43[[#This Row],[ID]:[Product]])</f>
        <v>0</v>
      </c>
    </row>
    <row r="1763" spans="1:12" x14ac:dyDescent="0.3">
      <c r="A1763">
        <v>1762</v>
      </c>
      <c r="B1763" t="s">
        <v>6118</v>
      </c>
      <c r="C1763" t="s">
        <v>6119</v>
      </c>
      <c r="D1763" t="s">
        <v>4493</v>
      </c>
      <c r="E1763" t="s">
        <v>1189</v>
      </c>
      <c r="F1763">
        <v>90</v>
      </c>
      <c r="G1763" t="s">
        <v>3325</v>
      </c>
      <c r="H1763" t="s">
        <v>323</v>
      </c>
      <c r="I1763" s="10">
        <v>39466</v>
      </c>
      <c r="J1763">
        <v>61</v>
      </c>
      <c r="K1763" t="s">
        <v>851</v>
      </c>
      <c r="L1763">
        <f>COUNTBLANK(Portfolio43[[#This Row],[ID]:[Product]])</f>
        <v>0</v>
      </c>
    </row>
    <row r="1764" spans="1:12" x14ac:dyDescent="0.3">
      <c r="A1764">
        <v>1763</v>
      </c>
      <c r="B1764" t="s">
        <v>6120</v>
      </c>
      <c r="C1764" t="s">
        <v>3568</v>
      </c>
      <c r="D1764" t="s">
        <v>4493</v>
      </c>
      <c r="E1764" t="s">
        <v>1189</v>
      </c>
      <c r="F1764">
        <v>60</v>
      </c>
      <c r="G1764" t="s">
        <v>6121</v>
      </c>
      <c r="H1764" t="s">
        <v>1652</v>
      </c>
      <c r="I1764" s="10">
        <v>40058</v>
      </c>
      <c r="J1764">
        <v>65</v>
      </c>
      <c r="K1764" t="s">
        <v>1707</v>
      </c>
      <c r="L1764">
        <f>COUNTBLANK(Portfolio43[[#This Row],[ID]:[Product]])</f>
        <v>0</v>
      </c>
    </row>
    <row r="1765" spans="1:12" x14ac:dyDescent="0.3">
      <c r="A1765">
        <v>1764</v>
      </c>
      <c r="B1765" t="s">
        <v>4814</v>
      </c>
      <c r="C1765" t="s">
        <v>3253</v>
      </c>
      <c r="D1765" t="s">
        <v>4493</v>
      </c>
      <c r="E1765" t="s">
        <v>1189</v>
      </c>
      <c r="F1765">
        <v>90</v>
      </c>
      <c r="G1765" t="s">
        <v>6122</v>
      </c>
      <c r="H1765" t="s">
        <v>380</v>
      </c>
      <c r="I1765" s="10">
        <v>40274</v>
      </c>
      <c r="J1765">
        <v>91</v>
      </c>
      <c r="K1765" t="s">
        <v>1677</v>
      </c>
      <c r="L1765">
        <f>COUNTBLANK(Portfolio43[[#This Row],[ID]:[Product]])</f>
        <v>0</v>
      </c>
    </row>
    <row r="1766" spans="1:12" x14ac:dyDescent="0.3">
      <c r="A1766">
        <v>1765</v>
      </c>
      <c r="B1766" t="s">
        <v>6123</v>
      </c>
      <c r="C1766" t="s">
        <v>1864</v>
      </c>
      <c r="D1766" t="s">
        <v>1946</v>
      </c>
      <c r="E1766" t="s">
        <v>1189</v>
      </c>
      <c r="F1766">
        <v>60</v>
      </c>
      <c r="G1766" t="s">
        <v>6124</v>
      </c>
      <c r="H1766" t="s">
        <v>832</v>
      </c>
      <c r="I1766" s="10">
        <v>40184</v>
      </c>
      <c r="J1766">
        <v>95</v>
      </c>
      <c r="K1766" t="s">
        <v>1007</v>
      </c>
      <c r="L1766">
        <f>COUNTBLANK(Portfolio43[[#This Row],[ID]:[Product]])</f>
        <v>0</v>
      </c>
    </row>
    <row r="1767" spans="1:12" x14ac:dyDescent="0.3">
      <c r="A1767">
        <v>1766</v>
      </c>
      <c r="B1767" t="s">
        <v>5377</v>
      </c>
      <c r="C1767" t="s">
        <v>3436</v>
      </c>
      <c r="D1767" t="s">
        <v>4493</v>
      </c>
      <c r="E1767" t="s">
        <v>1189</v>
      </c>
      <c r="F1767">
        <v>60</v>
      </c>
      <c r="G1767" t="s">
        <v>6125</v>
      </c>
      <c r="H1767" t="s">
        <v>1186</v>
      </c>
      <c r="I1767" s="10">
        <v>39476</v>
      </c>
      <c r="J1767">
        <v>69</v>
      </c>
      <c r="K1767" t="s">
        <v>1692</v>
      </c>
      <c r="L1767">
        <f>COUNTBLANK(Portfolio43[[#This Row],[ID]:[Product]])</f>
        <v>0</v>
      </c>
    </row>
    <row r="1768" spans="1:12" x14ac:dyDescent="0.3">
      <c r="A1768">
        <v>1767</v>
      </c>
      <c r="B1768" t="s">
        <v>6126</v>
      </c>
      <c r="C1768" t="s">
        <v>4777</v>
      </c>
      <c r="D1768" t="s">
        <v>4493</v>
      </c>
      <c r="E1768" t="s">
        <v>1189</v>
      </c>
      <c r="F1768">
        <v>60</v>
      </c>
      <c r="G1768" t="s">
        <v>6127</v>
      </c>
      <c r="H1768" t="s">
        <v>212</v>
      </c>
      <c r="I1768" s="10">
        <v>40514</v>
      </c>
      <c r="J1768">
        <v>50</v>
      </c>
      <c r="K1768" t="s">
        <v>1721</v>
      </c>
      <c r="L1768">
        <f>COUNTBLANK(Portfolio43[[#This Row],[ID]:[Product]])</f>
        <v>0</v>
      </c>
    </row>
    <row r="1769" spans="1:12" x14ac:dyDescent="0.3">
      <c r="A1769">
        <v>1768</v>
      </c>
      <c r="B1769" t="s">
        <v>6128</v>
      </c>
      <c r="C1769" t="s">
        <v>6129</v>
      </c>
      <c r="D1769" t="s">
        <v>4493</v>
      </c>
      <c r="E1769" t="s">
        <v>1189</v>
      </c>
      <c r="F1769">
        <v>90</v>
      </c>
      <c r="G1769" t="s">
        <v>6130</v>
      </c>
      <c r="H1769" t="s">
        <v>815</v>
      </c>
      <c r="I1769" s="10">
        <v>40363</v>
      </c>
      <c r="J1769">
        <v>62</v>
      </c>
      <c r="K1769" t="s">
        <v>1707</v>
      </c>
      <c r="L1769">
        <f>COUNTBLANK(Portfolio43[[#This Row],[ID]:[Product]])</f>
        <v>0</v>
      </c>
    </row>
    <row r="1770" spans="1:12" x14ac:dyDescent="0.3">
      <c r="A1770">
        <v>1769</v>
      </c>
      <c r="B1770" t="s">
        <v>6131</v>
      </c>
      <c r="C1770" t="s">
        <v>6132</v>
      </c>
      <c r="D1770" t="s">
        <v>4493</v>
      </c>
      <c r="E1770" t="s">
        <v>1189</v>
      </c>
      <c r="F1770">
        <v>90</v>
      </c>
      <c r="G1770" t="s">
        <v>6133</v>
      </c>
      <c r="H1770" t="s">
        <v>1863</v>
      </c>
      <c r="I1770" s="10">
        <v>40225</v>
      </c>
      <c r="J1770">
        <v>74</v>
      </c>
      <c r="K1770" t="s">
        <v>1700</v>
      </c>
      <c r="L1770">
        <f>COUNTBLANK(Portfolio43[[#This Row],[ID]:[Product]])</f>
        <v>0</v>
      </c>
    </row>
    <row r="1771" spans="1:12" x14ac:dyDescent="0.3">
      <c r="A1771">
        <v>1770</v>
      </c>
      <c r="B1771" t="s">
        <v>4561</v>
      </c>
      <c r="C1771" t="s">
        <v>2062</v>
      </c>
      <c r="D1771" t="s">
        <v>4493</v>
      </c>
      <c r="E1771" t="s">
        <v>1189</v>
      </c>
      <c r="F1771">
        <v>30</v>
      </c>
      <c r="G1771" t="s">
        <v>6134</v>
      </c>
      <c r="H1771" t="s">
        <v>659</v>
      </c>
      <c r="I1771" s="10">
        <v>39658</v>
      </c>
      <c r="J1771">
        <v>37</v>
      </c>
      <c r="K1771" t="s">
        <v>1707</v>
      </c>
      <c r="L1771">
        <f>COUNTBLANK(Portfolio43[[#This Row],[ID]:[Product]])</f>
        <v>0</v>
      </c>
    </row>
    <row r="1772" spans="1:12" x14ac:dyDescent="0.3">
      <c r="A1772">
        <v>1771</v>
      </c>
      <c r="B1772" t="s">
        <v>3297</v>
      </c>
      <c r="C1772" t="s">
        <v>6135</v>
      </c>
      <c r="D1772" t="s">
        <v>4493</v>
      </c>
      <c r="E1772" t="s">
        <v>1189</v>
      </c>
      <c r="F1772">
        <v>60</v>
      </c>
      <c r="G1772" t="s">
        <v>6136</v>
      </c>
      <c r="H1772" t="s">
        <v>1626</v>
      </c>
      <c r="I1772" s="10">
        <v>40205</v>
      </c>
      <c r="J1772">
        <v>41</v>
      </c>
      <c r="K1772" t="s">
        <v>851</v>
      </c>
      <c r="L1772">
        <f>COUNTBLANK(Portfolio43[[#This Row],[ID]:[Product]])</f>
        <v>0</v>
      </c>
    </row>
    <row r="1773" spans="1:12" x14ac:dyDescent="0.3">
      <c r="A1773">
        <v>1772</v>
      </c>
      <c r="B1773" t="s">
        <v>4838</v>
      </c>
      <c r="C1773" t="s">
        <v>5432</v>
      </c>
      <c r="D1773" t="s">
        <v>4493</v>
      </c>
      <c r="E1773" t="s">
        <v>1189</v>
      </c>
      <c r="F1773">
        <v>60</v>
      </c>
      <c r="G1773" t="s">
        <v>6137</v>
      </c>
      <c r="H1773" t="s">
        <v>5845</v>
      </c>
      <c r="I1773" s="10">
        <v>39481</v>
      </c>
      <c r="J1773">
        <v>81</v>
      </c>
      <c r="K1773" t="s">
        <v>1677</v>
      </c>
      <c r="L1773">
        <f>COUNTBLANK(Portfolio43[[#This Row],[ID]:[Product]])</f>
        <v>0</v>
      </c>
    </row>
    <row r="1774" spans="1:12" x14ac:dyDescent="0.3">
      <c r="A1774">
        <v>1773</v>
      </c>
      <c r="B1774" t="s">
        <v>4345</v>
      </c>
      <c r="C1774" t="s">
        <v>2912</v>
      </c>
      <c r="D1774" t="s">
        <v>1946</v>
      </c>
      <c r="E1774" t="s">
        <v>1189</v>
      </c>
      <c r="F1774">
        <v>30</v>
      </c>
      <c r="G1774" t="s">
        <v>6138</v>
      </c>
      <c r="H1774" t="s">
        <v>3703</v>
      </c>
      <c r="I1774" s="10">
        <v>39813</v>
      </c>
      <c r="J1774">
        <v>46</v>
      </c>
      <c r="K1774" t="s">
        <v>1007</v>
      </c>
      <c r="L1774">
        <f>COUNTBLANK(Portfolio43[[#This Row],[ID]:[Product]])</f>
        <v>0</v>
      </c>
    </row>
    <row r="1775" spans="1:12" x14ac:dyDescent="0.3">
      <c r="A1775">
        <v>1774</v>
      </c>
      <c r="B1775" t="s">
        <v>6139</v>
      </c>
      <c r="C1775" t="s">
        <v>6140</v>
      </c>
      <c r="D1775" t="s">
        <v>4493</v>
      </c>
      <c r="E1775" t="s">
        <v>1189</v>
      </c>
      <c r="F1775">
        <v>30</v>
      </c>
      <c r="G1775" t="s">
        <v>6141</v>
      </c>
      <c r="H1775" t="s">
        <v>215</v>
      </c>
      <c r="I1775" s="10">
        <v>39870</v>
      </c>
      <c r="J1775">
        <v>55</v>
      </c>
      <c r="K1775" t="s">
        <v>1772</v>
      </c>
      <c r="L1775">
        <f>COUNTBLANK(Portfolio43[[#This Row],[ID]:[Product]])</f>
        <v>0</v>
      </c>
    </row>
    <row r="1776" spans="1:12" x14ac:dyDescent="0.3">
      <c r="A1776">
        <v>1775</v>
      </c>
      <c r="B1776" t="s">
        <v>6142</v>
      </c>
      <c r="C1776" t="s">
        <v>2695</v>
      </c>
      <c r="D1776" t="s">
        <v>4493</v>
      </c>
      <c r="E1776" t="s">
        <v>1189</v>
      </c>
      <c r="F1776">
        <v>30</v>
      </c>
      <c r="G1776" t="s">
        <v>6143</v>
      </c>
      <c r="H1776" t="s">
        <v>3361</v>
      </c>
      <c r="I1776" s="10">
        <v>40497</v>
      </c>
      <c r="J1776">
        <v>13</v>
      </c>
      <c r="K1776" t="s">
        <v>1707</v>
      </c>
      <c r="L1776">
        <f>COUNTBLANK(Portfolio43[[#This Row],[ID]:[Product]])</f>
        <v>0</v>
      </c>
    </row>
    <row r="1777" spans="1:12" x14ac:dyDescent="0.3">
      <c r="A1777">
        <v>1776</v>
      </c>
      <c r="B1777" t="s">
        <v>5206</v>
      </c>
      <c r="C1777" t="s">
        <v>5382</v>
      </c>
      <c r="D1777" t="s">
        <v>4493</v>
      </c>
      <c r="E1777" t="s">
        <v>1189</v>
      </c>
      <c r="F1777">
        <v>90</v>
      </c>
      <c r="G1777" t="s">
        <v>3283</v>
      </c>
      <c r="H1777" t="s">
        <v>1820</v>
      </c>
      <c r="I1777" s="10">
        <v>40335</v>
      </c>
      <c r="J1777">
        <v>59</v>
      </c>
      <c r="K1777" t="s">
        <v>1696</v>
      </c>
      <c r="L1777">
        <f>COUNTBLANK(Portfolio43[[#This Row],[ID]:[Product]])</f>
        <v>0</v>
      </c>
    </row>
    <row r="1778" spans="1:12" x14ac:dyDescent="0.3">
      <c r="A1778">
        <v>1777</v>
      </c>
      <c r="B1778" t="s">
        <v>5073</v>
      </c>
      <c r="C1778" t="s">
        <v>4227</v>
      </c>
      <c r="D1778" t="s">
        <v>4493</v>
      </c>
      <c r="E1778" t="s">
        <v>1189</v>
      </c>
      <c r="F1778">
        <v>60</v>
      </c>
      <c r="G1778" t="s">
        <v>6144</v>
      </c>
      <c r="H1778" t="s">
        <v>430</v>
      </c>
      <c r="I1778" s="10">
        <v>39812</v>
      </c>
      <c r="J1778">
        <v>27</v>
      </c>
      <c r="K1778" t="s">
        <v>1677</v>
      </c>
      <c r="L1778">
        <f>COUNTBLANK(Portfolio43[[#This Row],[ID]:[Product]])</f>
        <v>0</v>
      </c>
    </row>
    <row r="1779" spans="1:12" x14ac:dyDescent="0.3">
      <c r="A1779">
        <v>1778</v>
      </c>
      <c r="B1779" t="s">
        <v>6145</v>
      </c>
      <c r="C1779" t="s">
        <v>6146</v>
      </c>
      <c r="D1779" t="s">
        <v>4493</v>
      </c>
      <c r="E1779" t="s">
        <v>1189</v>
      </c>
      <c r="F1779">
        <v>30</v>
      </c>
      <c r="G1779" t="s">
        <v>6147</v>
      </c>
      <c r="H1779" t="s">
        <v>1627</v>
      </c>
      <c r="I1779" s="10">
        <v>39504</v>
      </c>
      <c r="J1779">
        <v>39</v>
      </c>
      <c r="K1779" t="s">
        <v>851</v>
      </c>
      <c r="L1779">
        <f>COUNTBLANK(Portfolio43[[#This Row],[ID]:[Product]])</f>
        <v>0</v>
      </c>
    </row>
    <row r="1780" spans="1:12" x14ac:dyDescent="0.3">
      <c r="A1780">
        <v>1779</v>
      </c>
      <c r="B1780" t="s">
        <v>3968</v>
      </c>
      <c r="C1780" t="s">
        <v>6148</v>
      </c>
      <c r="D1780" t="s">
        <v>4493</v>
      </c>
      <c r="E1780" t="s">
        <v>1189</v>
      </c>
      <c r="F1780">
        <v>60</v>
      </c>
      <c r="G1780" t="s">
        <v>6149</v>
      </c>
      <c r="H1780" t="s">
        <v>11</v>
      </c>
      <c r="I1780" s="10">
        <v>39967</v>
      </c>
      <c r="J1780">
        <v>5</v>
      </c>
      <c r="K1780" t="s">
        <v>1700</v>
      </c>
      <c r="L1780">
        <f>COUNTBLANK(Portfolio43[[#This Row],[ID]:[Product]])</f>
        <v>0</v>
      </c>
    </row>
    <row r="1781" spans="1:12" x14ac:dyDescent="0.3">
      <c r="A1781">
        <v>1780</v>
      </c>
      <c r="B1781" t="s">
        <v>6077</v>
      </c>
      <c r="C1781" t="s">
        <v>4880</v>
      </c>
      <c r="D1781" t="s">
        <v>4493</v>
      </c>
      <c r="E1781" t="s">
        <v>4651</v>
      </c>
      <c r="F1781">
        <v>90</v>
      </c>
      <c r="G1781" t="s">
        <v>6150</v>
      </c>
      <c r="H1781" t="s">
        <v>6151</v>
      </c>
      <c r="I1781" s="10">
        <v>40513</v>
      </c>
      <c r="J1781">
        <v>5</v>
      </c>
      <c r="K1781" t="s">
        <v>1772</v>
      </c>
      <c r="L1781">
        <f>COUNTBLANK(Portfolio43[[#This Row],[ID]:[Product]])</f>
        <v>0</v>
      </c>
    </row>
    <row r="1782" spans="1:12" x14ac:dyDescent="0.3">
      <c r="A1782">
        <v>1781</v>
      </c>
      <c r="B1782" t="s">
        <v>6152</v>
      </c>
      <c r="C1782" t="s">
        <v>3067</v>
      </c>
      <c r="D1782" t="s">
        <v>4493</v>
      </c>
      <c r="E1782" t="s">
        <v>1189</v>
      </c>
      <c r="F1782">
        <v>30</v>
      </c>
      <c r="G1782" t="s">
        <v>6153</v>
      </c>
      <c r="H1782" t="s">
        <v>425</v>
      </c>
      <c r="I1782" s="10">
        <v>40208</v>
      </c>
      <c r="J1782">
        <v>69</v>
      </c>
      <c r="K1782" t="s">
        <v>851</v>
      </c>
      <c r="L1782">
        <f>COUNTBLANK(Portfolio43[[#This Row],[ID]:[Product]])</f>
        <v>0</v>
      </c>
    </row>
    <row r="1783" spans="1:12" x14ac:dyDescent="0.3">
      <c r="A1783">
        <v>1782</v>
      </c>
      <c r="B1783" t="s">
        <v>6154</v>
      </c>
      <c r="C1783" t="s">
        <v>1702</v>
      </c>
      <c r="D1783" t="s">
        <v>4493</v>
      </c>
      <c r="E1783" t="s">
        <v>1189</v>
      </c>
      <c r="F1783">
        <v>60</v>
      </c>
      <c r="G1783" t="s">
        <v>6155</v>
      </c>
      <c r="H1783" t="s">
        <v>203</v>
      </c>
      <c r="I1783" s="10">
        <v>40233</v>
      </c>
      <c r="J1783">
        <v>80</v>
      </c>
      <c r="K1783" t="s">
        <v>851</v>
      </c>
      <c r="L1783">
        <f>COUNTBLANK(Portfolio43[[#This Row],[ID]:[Product]])</f>
        <v>0</v>
      </c>
    </row>
    <row r="1784" spans="1:12" x14ac:dyDescent="0.3">
      <c r="A1784">
        <v>1783</v>
      </c>
      <c r="B1784" t="s">
        <v>6156</v>
      </c>
      <c r="C1784" t="s">
        <v>6157</v>
      </c>
      <c r="D1784" t="s">
        <v>4493</v>
      </c>
      <c r="E1784" t="s">
        <v>1189</v>
      </c>
      <c r="F1784">
        <v>30</v>
      </c>
      <c r="G1784" t="s">
        <v>6158</v>
      </c>
      <c r="H1784" t="s">
        <v>767</v>
      </c>
      <c r="I1784" s="10">
        <v>40428</v>
      </c>
      <c r="J1784">
        <v>70</v>
      </c>
      <c r="K1784" t="s">
        <v>1692</v>
      </c>
      <c r="L1784">
        <f>COUNTBLANK(Portfolio43[[#This Row],[ID]:[Product]])</f>
        <v>0</v>
      </c>
    </row>
    <row r="1785" spans="1:12" x14ac:dyDescent="0.3">
      <c r="A1785">
        <v>1784</v>
      </c>
      <c r="B1785" t="s">
        <v>4039</v>
      </c>
      <c r="C1785" t="s">
        <v>4227</v>
      </c>
      <c r="D1785" t="s">
        <v>4493</v>
      </c>
      <c r="E1785" t="s">
        <v>1189</v>
      </c>
      <c r="F1785">
        <v>90</v>
      </c>
      <c r="G1785" t="s">
        <v>6159</v>
      </c>
      <c r="H1785" t="s">
        <v>1067</v>
      </c>
      <c r="I1785" s="10">
        <v>39603</v>
      </c>
      <c r="J1785">
        <v>80</v>
      </c>
      <c r="K1785" t="s">
        <v>1692</v>
      </c>
      <c r="L1785">
        <f>COUNTBLANK(Portfolio43[[#This Row],[ID]:[Product]])</f>
        <v>0</v>
      </c>
    </row>
    <row r="1786" spans="1:12" x14ac:dyDescent="0.3">
      <c r="A1786">
        <v>1785</v>
      </c>
      <c r="B1786" t="s">
        <v>4017</v>
      </c>
      <c r="C1786" t="s">
        <v>1968</v>
      </c>
      <c r="D1786" t="s">
        <v>4493</v>
      </c>
      <c r="E1786" t="s">
        <v>1189</v>
      </c>
      <c r="F1786">
        <v>30</v>
      </c>
      <c r="G1786" t="s">
        <v>6160</v>
      </c>
      <c r="H1786" t="s">
        <v>291</v>
      </c>
      <c r="I1786" s="10">
        <v>39571</v>
      </c>
      <c r="J1786">
        <v>15</v>
      </c>
      <c r="K1786" t="s">
        <v>851</v>
      </c>
      <c r="L1786">
        <f>COUNTBLANK(Portfolio43[[#This Row],[ID]:[Product]])</f>
        <v>0</v>
      </c>
    </row>
    <row r="1787" spans="1:12" x14ac:dyDescent="0.3">
      <c r="A1787">
        <v>1786</v>
      </c>
      <c r="B1787" t="s">
        <v>4643</v>
      </c>
      <c r="C1787" t="s">
        <v>5089</v>
      </c>
      <c r="D1787" t="s">
        <v>4493</v>
      </c>
      <c r="E1787" t="s">
        <v>1189</v>
      </c>
      <c r="F1787">
        <v>90</v>
      </c>
      <c r="G1787" t="s">
        <v>6161</v>
      </c>
      <c r="H1787" t="s">
        <v>2572</v>
      </c>
      <c r="I1787" s="10">
        <v>39977</v>
      </c>
      <c r="J1787">
        <v>100</v>
      </c>
      <c r="K1787" t="s">
        <v>1721</v>
      </c>
      <c r="L1787">
        <f>COUNTBLANK(Portfolio43[[#This Row],[ID]:[Product]])</f>
        <v>0</v>
      </c>
    </row>
    <row r="1788" spans="1:12" x14ac:dyDescent="0.3">
      <c r="A1788">
        <v>1787</v>
      </c>
      <c r="B1788" t="s">
        <v>5882</v>
      </c>
      <c r="C1788" t="s">
        <v>6157</v>
      </c>
      <c r="D1788" t="s">
        <v>4493</v>
      </c>
      <c r="E1788" t="s">
        <v>1189</v>
      </c>
      <c r="F1788">
        <v>30</v>
      </c>
      <c r="G1788" t="s">
        <v>6162</v>
      </c>
      <c r="H1788" t="s">
        <v>650</v>
      </c>
      <c r="I1788" s="10">
        <v>39803</v>
      </c>
      <c r="J1788">
        <v>28</v>
      </c>
      <c r="K1788" t="s">
        <v>851</v>
      </c>
      <c r="L1788">
        <f>COUNTBLANK(Portfolio43[[#This Row],[ID]:[Product]])</f>
        <v>0</v>
      </c>
    </row>
    <row r="1789" spans="1:12" x14ac:dyDescent="0.3">
      <c r="A1789">
        <v>1788</v>
      </c>
      <c r="B1789" t="s">
        <v>6163</v>
      </c>
      <c r="C1789" t="s">
        <v>6164</v>
      </c>
      <c r="D1789" t="s">
        <v>4493</v>
      </c>
      <c r="E1789" t="s">
        <v>1189</v>
      </c>
      <c r="F1789">
        <v>60</v>
      </c>
      <c r="G1789" t="s">
        <v>6165</v>
      </c>
      <c r="H1789" t="s">
        <v>91</v>
      </c>
      <c r="I1789" s="10">
        <v>39750</v>
      </c>
      <c r="J1789">
        <v>49</v>
      </c>
      <c r="K1789" t="s">
        <v>1700</v>
      </c>
      <c r="L1789">
        <f>COUNTBLANK(Portfolio43[[#This Row],[ID]:[Product]])</f>
        <v>0</v>
      </c>
    </row>
    <row r="1790" spans="1:12" x14ac:dyDescent="0.3">
      <c r="A1790">
        <v>1789</v>
      </c>
      <c r="B1790" t="s">
        <v>6166</v>
      </c>
      <c r="C1790" t="s">
        <v>4936</v>
      </c>
      <c r="D1790" t="s">
        <v>4493</v>
      </c>
      <c r="E1790" t="s">
        <v>1189</v>
      </c>
      <c r="F1790">
        <v>60</v>
      </c>
      <c r="G1790" t="s">
        <v>6167</v>
      </c>
      <c r="H1790" t="s">
        <v>287</v>
      </c>
      <c r="I1790" s="10">
        <v>39978</v>
      </c>
      <c r="J1790">
        <v>44</v>
      </c>
      <c r="K1790" t="s">
        <v>1721</v>
      </c>
      <c r="L1790">
        <f>COUNTBLANK(Portfolio43[[#This Row],[ID]:[Product]])</f>
        <v>0</v>
      </c>
    </row>
    <row r="1791" spans="1:12" x14ac:dyDescent="0.3">
      <c r="A1791">
        <v>1790</v>
      </c>
      <c r="B1791" t="s">
        <v>6168</v>
      </c>
      <c r="C1791" t="s">
        <v>6169</v>
      </c>
      <c r="D1791" t="s">
        <v>4493</v>
      </c>
      <c r="E1791" t="s">
        <v>1189</v>
      </c>
      <c r="F1791">
        <v>60</v>
      </c>
      <c r="G1791" t="s">
        <v>6170</v>
      </c>
      <c r="H1791" t="s">
        <v>2</v>
      </c>
      <c r="I1791" s="10">
        <v>40031</v>
      </c>
      <c r="J1791">
        <v>92</v>
      </c>
      <c r="K1791" t="s">
        <v>1692</v>
      </c>
      <c r="L1791">
        <f>COUNTBLANK(Portfolio43[[#This Row],[ID]:[Product]])</f>
        <v>0</v>
      </c>
    </row>
    <row r="1792" spans="1:12" x14ac:dyDescent="0.3">
      <c r="A1792">
        <v>1791</v>
      </c>
      <c r="B1792" t="s">
        <v>6171</v>
      </c>
      <c r="C1792" t="s">
        <v>1739</v>
      </c>
      <c r="D1792" t="s">
        <v>4493</v>
      </c>
      <c r="E1792" t="s">
        <v>1189</v>
      </c>
      <c r="F1792">
        <v>60</v>
      </c>
      <c r="G1792" t="s">
        <v>6172</v>
      </c>
      <c r="H1792" t="s">
        <v>5733</v>
      </c>
      <c r="I1792" s="10">
        <v>40352</v>
      </c>
      <c r="J1792">
        <v>11</v>
      </c>
      <c r="K1792" t="s">
        <v>1700</v>
      </c>
      <c r="L1792">
        <f>COUNTBLANK(Portfolio43[[#This Row],[ID]:[Product]])</f>
        <v>0</v>
      </c>
    </row>
    <row r="1793" spans="1:12" x14ac:dyDescent="0.3">
      <c r="A1793">
        <v>1792</v>
      </c>
      <c r="B1793" t="s">
        <v>3706</v>
      </c>
      <c r="C1793" t="s">
        <v>2727</v>
      </c>
      <c r="D1793" t="s">
        <v>1719</v>
      </c>
      <c r="E1793" t="s">
        <v>1189</v>
      </c>
      <c r="F1793">
        <v>30</v>
      </c>
      <c r="G1793" t="s">
        <v>6173</v>
      </c>
      <c r="H1793" t="s">
        <v>2884</v>
      </c>
      <c r="I1793" s="10">
        <v>39619</v>
      </c>
      <c r="J1793">
        <v>28</v>
      </c>
      <c r="K1793" t="s">
        <v>851</v>
      </c>
      <c r="L1793">
        <f>COUNTBLANK(Portfolio43[[#This Row],[ID]:[Product]])</f>
        <v>0</v>
      </c>
    </row>
    <row r="1794" spans="1:12" x14ac:dyDescent="0.3">
      <c r="A1794">
        <v>1793</v>
      </c>
      <c r="C1794" t="s">
        <v>6174</v>
      </c>
      <c r="D1794" t="s">
        <v>4493</v>
      </c>
      <c r="E1794" t="s">
        <v>1189</v>
      </c>
      <c r="F1794">
        <v>90</v>
      </c>
      <c r="G1794" t="s">
        <v>6175</v>
      </c>
      <c r="H1794" t="s">
        <v>44</v>
      </c>
      <c r="I1794" s="10">
        <v>39894</v>
      </c>
      <c r="J1794">
        <v>29</v>
      </c>
      <c r="K1794" t="s">
        <v>1772</v>
      </c>
      <c r="L1794">
        <f>COUNTBLANK(Portfolio43[[#This Row],[ID]:[Product]])</f>
        <v>1</v>
      </c>
    </row>
    <row r="1795" spans="1:12" x14ac:dyDescent="0.3">
      <c r="A1795">
        <v>1794</v>
      </c>
      <c r="B1795" t="s">
        <v>3386</v>
      </c>
      <c r="C1795" t="s">
        <v>3696</v>
      </c>
      <c r="D1795" t="s">
        <v>4493</v>
      </c>
      <c r="E1795" t="s">
        <v>1189</v>
      </c>
      <c r="G1795" t="s">
        <v>6176</v>
      </c>
      <c r="H1795" t="s">
        <v>1247</v>
      </c>
      <c r="I1795" s="10">
        <v>40130</v>
      </c>
      <c r="J1795">
        <v>80</v>
      </c>
      <c r="K1795" t="s">
        <v>1677</v>
      </c>
      <c r="L1795">
        <f>COUNTBLANK(Portfolio43[[#This Row],[ID]:[Product]])</f>
        <v>1</v>
      </c>
    </row>
    <row r="1796" spans="1:12" x14ac:dyDescent="0.3">
      <c r="A1796">
        <v>1795</v>
      </c>
      <c r="B1796" t="s">
        <v>6079</v>
      </c>
      <c r="C1796" t="s">
        <v>4644</v>
      </c>
      <c r="D1796" t="s">
        <v>4493</v>
      </c>
      <c r="E1796" t="s">
        <v>1189</v>
      </c>
      <c r="F1796">
        <v>60</v>
      </c>
      <c r="G1796" t="s">
        <v>6177</v>
      </c>
      <c r="H1796" t="s">
        <v>600</v>
      </c>
      <c r="I1796" s="10">
        <v>40445</v>
      </c>
      <c r="J1796">
        <v>13</v>
      </c>
      <c r="K1796" t="s">
        <v>1673</v>
      </c>
      <c r="L1796">
        <f>COUNTBLANK(Portfolio43[[#This Row],[ID]:[Product]])</f>
        <v>0</v>
      </c>
    </row>
    <row r="1797" spans="1:12" x14ac:dyDescent="0.3">
      <c r="A1797">
        <v>1796</v>
      </c>
      <c r="B1797" t="s">
        <v>6178</v>
      </c>
      <c r="C1797" t="s">
        <v>4568</v>
      </c>
      <c r="D1797" t="s">
        <v>4493</v>
      </c>
      <c r="E1797" t="s">
        <v>1189</v>
      </c>
      <c r="F1797">
        <v>90</v>
      </c>
      <c r="G1797" t="s">
        <v>6179</v>
      </c>
      <c r="H1797" t="s">
        <v>749</v>
      </c>
      <c r="I1797" s="10">
        <v>40427</v>
      </c>
      <c r="J1797">
        <v>32</v>
      </c>
      <c r="K1797" t="s">
        <v>1007</v>
      </c>
      <c r="L1797">
        <f>COUNTBLANK(Portfolio43[[#This Row],[ID]:[Product]])</f>
        <v>0</v>
      </c>
    </row>
    <row r="1798" spans="1:12" x14ac:dyDescent="0.3">
      <c r="A1798">
        <v>1797</v>
      </c>
      <c r="B1798" t="s">
        <v>5234</v>
      </c>
      <c r="C1798" t="s">
        <v>6180</v>
      </c>
      <c r="D1798" t="s">
        <v>4493</v>
      </c>
      <c r="E1798" t="s">
        <v>1189</v>
      </c>
      <c r="F1798">
        <v>30</v>
      </c>
      <c r="G1798" t="s">
        <v>6181</v>
      </c>
      <c r="H1798" t="s">
        <v>424</v>
      </c>
      <c r="I1798" s="10">
        <v>40198</v>
      </c>
      <c r="J1798">
        <v>77</v>
      </c>
      <c r="K1798" t="s">
        <v>1007</v>
      </c>
      <c r="L1798">
        <f>COUNTBLANK(Portfolio43[[#This Row],[ID]:[Product]])</f>
        <v>0</v>
      </c>
    </row>
    <row r="1799" spans="1:12" x14ac:dyDescent="0.3">
      <c r="A1799">
        <v>1798</v>
      </c>
      <c r="B1799" t="s">
        <v>6182</v>
      </c>
      <c r="C1799" t="s">
        <v>4710</v>
      </c>
      <c r="D1799" t="s">
        <v>4493</v>
      </c>
      <c r="E1799" t="s">
        <v>1189</v>
      </c>
      <c r="F1799">
        <v>30</v>
      </c>
      <c r="G1799" t="s">
        <v>6183</v>
      </c>
      <c r="H1799" t="s">
        <v>76</v>
      </c>
      <c r="I1799" s="10">
        <v>40097</v>
      </c>
      <c r="J1799">
        <v>62</v>
      </c>
      <c r="K1799" t="s">
        <v>1696</v>
      </c>
      <c r="L1799">
        <f>COUNTBLANK(Portfolio43[[#This Row],[ID]:[Product]])</f>
        <v>0</v>
      </c>
    </row>
    <row r="1800" spans="1:12" x14ac:dyDescent="0.3">
      <c r="A1800">
        <v>1799</v>
      </c>
      <c r="B1800" t="s">
        <v>4785</v>
      </c>
      <c r="C1800" t="s">
        <v>6184</v>
      </c>
      <c r="D1800" t="s">
        <v>4493</v>
      </c>
      <c r="E1800" t="s">
        <v>1189</v>
      </c>
      <c r="F1800">
        <v>60</v>
      </c>
      <c r="G1800" t="s">
        <v>6185</v>
      </c>
      <c r="H1800" t="s">
        <v>650</v>
      </c>
      <c r="I1800" s="10">
        <v>39497</v>
      </c>
      <c r="J1800">
        <v>46</v>
      </c>
      <c r="K1800" t="s">
        <v>851</v>
      </c>
      <c r="L1800">
        <f>COUNTBLANK(Portfolio43[[#This Row],[ID]:[Product]])</f>
        <v>0</v>
      </c>
    </row>
    <row r="1801" spans="1:12" x14ac:dyDescent="0.3">
      <c r="A1801">
        <v>1800</v>
      </c>
      <c r="B1801" t="s">
        <v>5981</v>
      </c>
      <c r="C1801" t="s">
        <v>6186</v>
      </c>
      <c r="D1801" t="s">
        <v>1719</v>
      </c>
      <c r="E1801" t="s">
        <v>1189</v>
      </c>
      <c r="F1801">
        <v>60</v>
      </c>
      <c r="G1801" t="s">
        <v>6187</v>
      </c>
      <c r="H1801" t="s">
        <v>203</v>
      </c>
      <c r="I1801" s="10">
        <v>39915</v>
      </c>
      <c r="J1801">
        <v>30</v>
      </c>
      <c r="K1801" t="s">
        <v>1721</v>
      </c>
      <c r="L1801">
        <f>COUNTBLANK(Portfolio43[[#This Row],[ID]:[Product]])</f>
        <v>0</v>
      </c>
    </row>
    <row r="1802" spans="1:12" x14ac:dyDescent="0.3">
      <c r="A1802">
        <v>1801</v>
      </c>
      <c r="B1802" t="s">
        <v>5472</v>
      </c>
      <c r="C1802" t="s">
        <v>3701</v>
      </c>
      <c r="D1802" t="s">
        <v>4493</v>
      </c>
      <c r="E1802" t="s">
        <v>1189</v>
      </c>
      <c r="F1802">
        <v>90</v>
      </c>
      <c r="G1802" t="s">
        <v>6188</v>
      </c>
      <c r="H1802" t="s">
        <v>1433</v>
      </c>
      <c r="I1802" s="10">
        <v>40347</v>
      </c>
      <c r="J1802">
        <v>88</v>
      </c>
      <c r="K1802" t="s">
        <v>1696</v>
      </c>
      <c r="L1802">
        <f>COUNTBLANK(Portfolio43[[#This Row],[ID]:[Product]])</f>
        <v>0</v>
      </c>
    </row>
    <row r="1803" spans="1:12" x14ac:dyDescent="0.3">
      <c r="A1803">
        <v>1802</v>
      </c>
      <c r="B1803" t="s">
        <v>2866</v>
      </c>
      <c r="C1803" t="s">
        <v>6189</v>
      </c>
      <c r="D1803" t="s">
        <v>4493</v>
      </c>
      <c r="E1803" t="s">
        <v>1189</v>
      </c>
      <c r="F1803">
        <v>30</v>
      </c>
      <c r="G1803" t="s">
        <v>6190</v>
      </c>
      <c r="H1803" t="s">
        <v>1499</v>
      </c>
      <c r="I1803" s="10">
        <v>40387</v>
      </c>
      <c r="J1803">
        <v>63</v>
      </c>
      <c r="K1803" t="s">
        <v>1696</v>
      </c>
      <c r="L1803">
        <f>COUNTBLANK(Portfolio43[[#This Row],[ID]:[Product]])</f>
        <v>0</v>
      </c>
    </row>
    <row r="1804" spans="1:12" x14ac:dyDescent="0.3">
      <c r="A1804">
        <v>1803</v>
      </c>
      <c r="B1804" t="s">
        <v>4446</v>
      </c>
      <c r="C1804" t="s">
        <v>2315</v>
      </c>
      <c r="D1804" t="s">
        <v>4493</v>
      </c>
      <c r="E1804" t="s">
        <v>1189</v>
      </c>
      <c r="F1804">
        <v>60</v>
      </c>
      <c r="G1804" t="s">
        <v>6191</v>
      </c>
      <c r="H1804" t="s">
        <v>1185</v>
      </c>
      <c r="I1804" s="10">
        <v>39611</v>
      </c>
      <c r="J1804">
        <v>83</v>
      </c>
      <c r="K1804" t="s">
        <v>1677</v>
      </c>
      <c r="L1804">
        <f>COUNTBLANK(Portfolio43[[#This Row],[ID]:[Product]])</f>
        <v>0</v>
      </c>
    </row>
    <row r="1805" spans="1:12" x14ac:dyDescent="0.3">
      <c r="A1805">
        <v>1804</v>
      </c>
      <c r="B1805" t="s">
        <v>2921</v>
      </c>
      <c r="C1805" t="s">
        <v>6192</v>
      </c>
      <c r="D1805" t="s">
        <v>4493</v>
      </c>
      <c r="E1805" t="s">
        <v>1189</v>
      </c>
      <c r="F1805">
        <v>60</v>
      </c>
      <c r="G1805" t="s">
        <v>6193</v>
      </c>
      <c r="H1805" t="s">
        <v>282</v>
      </c>
      <c r="I1805" s="10">
        <v>39473</v>
      </c>
      <c r="J1805">
        <v>91</v>
      </c>
      <c r="K1805" t="s">
        <v>1707</v>
      </c>
      <c r="L1805">
        <f>COUNTBLANK(Portfolio43[[#This Row],[ID]:[Product]])</f>
        <v>0</v>
      </c>
    </row>
    <row r="1806" spans="1:12" x14ac:dyDescent="0.3">
      <c r="A1806">
        <v>1805</v>
      </c>
      <c r="B1806" t="s">
        <v>6194</v>
      </c>
      <c r="C1806" t="s">
        <v>5395</v>
      </c>
      <c r="D1806" t="s">
        <v>4493</v>
      </c>
      <c r="E1806" t="s">
        <v>1189</v>
      </c>
      <c r="F1806">
        <v>30</v>
      </c>
      <c r="G1806" t="s">
        <v>6195</v>
      </c>
      <c r="H1806" t="s">
        <v>573</v>
      </c>
      <c r="I1806" s="10">
        <v>40023</v>
      </c>
      <c r="J1806">
        <v>99</v>
      </c>
      <c r="K1806" t="s">
        <v>1673</v>
      </c>
      <c r="L1806">
        <f>COUNTBLANK(Portfolio43[[#This Row],[ID]:[Product]])</f>
        <v>0</v>
      </c>
    </row>
    <row r="1807" spans="1:12" x14ac:dyDescent="0.3">
      <c r="A1807">
        <v>1806</v>
      </c>
      <c r="B1807" t="s">
        <v>5408</v>
      </c>
      <c r="C1807" t="s">
        <v>6196</v>
      </c>
      <c r="D1807" t="s">
        <v>4493</v>
      </c>
      <c r="E1807" t="s">
        <v>1189</v>
      </c>
      <c r="F1807">
        <v>90</v>
      </c>
      <c r="G1807" t="s">
        <v>6197</v>
      </c>
      <c r="H1807" t="s">
        <v>751</v>
      </c>
      <c r="I1807" s="10">
        <v>40446</v>
      </c>
      <c r="J1807">
        <v>86</v>
      </c>
      <c r="K1807" t="s">
        <v>1692</v>
      </c>
      <c r="L1807">
        <f>COUNTBLANK(Portfolio43[[#This Row],[ID]:[Product]])</f>
        <v>0</v>
      </c>
    </row>
    <row r="1808" spans="1:12" x14ac:dyDescent="0.3">
      <c r="A1808">
        <v>1807</v>
      </c>
      <c r="B1808" t="s">
        <v>5286</v>
      </c>
      <c r="C1808" t="s">
        <v>5869</v>
      </c>
      <c r="D1808" t="s">
        <v>4493</v>
      </c>
      <c r="E1808" t="s">
        <v>1189</v>
      </c>
      <c r="F1808">
        <v>90</v>
      </c>
      <c r="G1808" t="s">
        <v>6198</v>
      </c>
      <c r="H1808" t="s">
        <v>192</v>
      </c>
      <c r="I1808" s="10">
        <v>39552</v>
      </c>
      <c r="J1808">
        <v>13</v>
      </c>
      <c r="K1808" t="s">
        <v>1772</v>
      </c>
      <c r="L1808">
        <f>COUNTBLANK(Portfolio43[[#This Row],[ID]:[Product]])</f>
        <v>0</v>
      </c>
    </row>
    <row r="1809" spans="1:12" x14ac:dyDescent="0.3">
      <c r="A1809">
        <v>1808</v>
      </c>
      <c r="B1809" t="s">
        <v>3664</v>
      </c>
      <c r="C1809" t="s">
        <v>4972</v>
      </c>
      <c r="D1809" t="s">
        <v>4493</v>
      </c>
      <c r="E1809" t="s">
        <v>1189</v>
      </c>
      <c r="F1809">
        <v>60</v>
      </c>
      <c r="G1809" t="s">
        <v>6199</v>
      </c>
      <c r="H1809" t="s">
        <v>697</v>
      </c>
      <c r="I1809" s="10">
        <v>40300</v>
      </c>
      <c r="J1809">
        <v>39</v>
      </c>
      <c r="K1809" t="s">
        <v>1673</v>
      </c>
      <c r="L1809">
        <f>COUNTBLANK(Portfolio43[[#This Row],[ID]:[Product]])</f>
        <v>0</v>
      </c>
    </row>
    <row r="1810" spans="1:12" x14ac:dyDescent="0.3">
      <c r="A1810">
        <v>1809</v>
      </c>
      <c r="B1810" t="s">
        <v>6200</v>
      </c>
      <c r="C1810" t="s">
        <v>2685</v>
      </c>
      <c r="D1810" t="s">
        <v>4493</v>
      </c>
      <c r="E1810" t="s">
        <v>1189</v>
      </c>
      <c r="F1810">
        <v>30</v>
      </c>
      <c r="G1810" t="s">
        <v>6201</v>
      </c>
      <c r="H1810" t="s">
        <v>3361</v>
      </c>
      <c r="I1810" s="10">
        <v>39676</v>
      </c>
      <c r="J1810">
        <v>37</v>
      </c>
      <c r="K1810" t="s">
        <v>1707</v>
      </c>
      <c r="L1810">
        <f>COUNTBLANK(Portfolio43[[#This Row],[ID]:[Product]])</f>
        <v>0</v>
      </c>
    </row>
    <row r="1811" spans="1:12" x14ac:dyDescent="0.3">
      <c r="A1811">
        <v>1810</v>
      </c>
      <c r="B1811" t="s">
        <v>6202</v>
      </c>
      <c r="C1811" t="s">
        <v>6203</v>
      </c>
      <c r="D1811" t="s">
        <v>4493</v>
      </c>
      <c r="E1811" t="s">
        <v>1189</v>
      </c>
      <c r="F1811">
        <v>30</v>
      </c>
      <c r="G1811" t="s">
        <v>6204</v>
      </c>
      <c r="H1811" t="s">
        <v>6205</v>
      </c>
      <c r="I1811" s="10">
        <v>40350</v>
      </c>
      <c r="J1811">
        <v>58</v>
      </c>
      <c r="K1811" t="s">
        <v>1692</v>
      </c>
      <c r="L1811">
        <f>COUNTBLANK(Portfolio43[[#This Row],[ID]:[Product]])</f>
        <v>0</v>
      </c>
    </row>
    <row r="1812" spans="1:12" x14ac:dyDescent="0.3">
      <c r="A1812">
        <v>1811</v>
      </c>
      <c r="B1812" t="s">
        <v>5601</v>
      </c>
      <c r="C1812" t="s">
        <v>6206</v>
      </c>
      <c r="D1812" t="s">
        <v>4493</v>
      </c>
      <c r="E1812" t="s">
        <v>1189</v>
      </c>
      <c r="F1812">
        <v>30</v>
      </c>
      <c r="G1812" t="s">
        <v>6207</v>
      </c>
      <c r="H1812" t="s">
        <v>371</v>
      </c>
      <c r="I1812" s="10">
        <v>39677</v>
      </c>
      <c r="J1812">
        <v>88</v>
      </c>
      <c r="K1812" t="s">
        <v>1772</v>
      </c>
      <c r="L1812">
        <f>COUNTBLANK(Portfolio43[[#This Row],[ID]:[Product]])</f>
        <v>0</v>
      </c>
    </row>
    <row r="1813" spans="1:12" x14ac:dyDescent="0.3">
      <c r="A1813">
        <v>1812</v>
      </c>
      <c r="B1813" t="s">
        <v>5096</v>
      </c>
      <c r="C1813" t="s">
        <v>4834</v>
      </c>
      <c r="D1813" t="s">
        <v>4493</v>
      </c>
      <c r="E1813" t="s">
        <v>1189</v>
      </c>
      <c r="F1813">
        <v>30</v>
      </c>
      <c r="G1813" t="s">
        <v>6208</v>
      </c>
      <c r="H1813" t="s">
        <v>831</v>
      </c>
      <c r="I1813" s="10">
        <v>39572</v>
      </c>
      <c r="J1813">
        <v>94</v>
      </c>
      <c r="K1813" t="s">
        <v>1707</v>
      </c>
      <c r="L1813">
        <f>COUNTBLANK(Portfolio43[[#This Row],[ID]:[Product]])</f>
        <v>0</v>
      </c>
    </row>
    <row r="1814" spans="1:12" x14ac:dyDescent="0.3">
      <c r="A1814">
        <v>1813</v>
      </c>
      <c r="B1814" t="s">
        <v>5701</v>
      </c>
      <c r="C1814" t="s">
        <v>2059</v>
      </c>
      <c r="D1814" t="s">
        <v>4493</v>
      </c>
      <c r="E1814" t="s">
        <v>1189</v>
      </c>
      <c r="F1814">
        <v>90</v>
      </c>
      <c r="G1814" t="s">
        <v>6209</v>
      </c>
      <c r="H1814" t="s">
        <v>3491</v>
      </c>
      <c r="I1814" s="10">
        <v>39980</v>
      </c>
      <c r="J1814">
        <v>67</v>
      </c>
      <c r="K1814" t="s">
        <v>851</v>
      </c>
      <c r="L1814">
        <f>COUNTBLANK(Portfolio43[[#This Row],[ID]:[Product]])</f>
        <v>0</v>
      </c>
    </row>
    <row r="1815" spans="1:12" x14ac:dyDescent="0.3">
      <c r="A1815">
        <v>1814</v>
      </c>
      <c r="B1815" t="s">
        <v>4827</v>
      </c>
      <c r="C1815" t="s">
        <v>6210</v>
      </c>
      <c r="D1815" t="s">
        <v>4493</v>
      </c>
      <c r="E1815" t="s">
        <v>1189</v>
      </c>
      <c r="F1815">
        <v>90</v>
      </c>
      <c r="G1815" t="s">
        <v>6211</v>
      </c>
      <c r="H1815" t="s">
        <v>1603</v>
      </c>
      <c r="I1815" s="10">
        <v>40267</v>
      </c>
      <c r="J1815">
        <v>85</v>
      </c>
      <c r="K1815" t="s">
        <v>1721</v>
      </c>
      <c r="L1815">
        <f>COUNTBLANK(Portfolio43[[#This Row],[ID]:[Product]])</f>
        <v>0</v>
      </c>
    </row>
    <row r="1816" spans="1:12" x14ac:dyDescent="0.3">
      <c r="A1816">
        <v>1815</v>
      </c>
      <c r="B1816" t="s">
        <v>5073</v>
      </c>
      <c r="C1816" t="s">
        <v>3156</v>
      </c>
      <c r="D1816" t="s">
        <v>4493</v>
      </c>
      <c r="E1816" t="s">
        <v>1189</v>
      </c>
      <c r="F1816">
        <v>90</v>
      </c>
      <c r="G1816" t="s">
        <v>6212</v>
      </c>
      <c r="H1816" t="s">
        <v>6213</v>
      </c>
      <c r="I1816" s="10">
        <v>40291</v>
      </c>
      <c r="J1816">
        <v>74</v>
      </c>
      <c r="K1816" t="s">
        <v>1707</v>
      </c>
      <c r="L1816">
        <f>COUNTBLANK(Portfolio43[[#This Row],[ID]:[Product]])</f>
        <v>0</v>
      </c>
    </row>
    <row r="1817" spans="1:12" x14ac:dyDescent="0.3">
      <c r="A1817">
        <v>1816</v>
      </c>
      <c r="B1817" t="s">
        <v>5787</v>
      </c>
      <c r="C1817" t="s">
        <v>3210</v>
      </c>
      <c r="D1817" t="s">
        <v>4493</v>
      </c>
      <c r="E1817" t="s">
        <v>1189</v>
      </c>
      <c r="F1817">
        <v>30</v>
      </c>
      <c r="G1817" t="s">
        <v>6214</v>
      </c>
      <c r="H1817" t="s">
        <v>130</v>
      </c>
      <c r="I1817" s="10">
        <v>39758</v>
      </c>
      <c r="J1817">
        <v>33</v>
      </c>
      <c r="K1817" t="s">
        <v>1772</v>
      </c>
      <c r="L1817">
        <f>COUNTBLANK(Portfolio43[[#This Row],[ID]:[Product]])</f>
        <v>0</v>
      </c>
    </row>
    <row r="1818" spans="1:12" x14ac:dyDescent="0.3">
      <c r="A1818">
        <v>1817</v>
      </c>
      <c r="B1818" t="s">
        <v>4985</v>
      </c>
      <c r="C1818" t="s">
        <v>5111</v>
      </c>
      <c r="D1818" t="s">
        <v>4493</v>
      </c>
      <c r="E1818" t="s">
        <v>1189</v>
      </c>
      <c r="F1818">
        <v>90</v>
      </c>
      <c r="G1818" t="s">
        <v>6215</v>
      </c>
      <c r="H1818" t="s">
        <v>1295</v>
      </c>
      <c r="I1818" s="10">
        <v>40188</v>
      </c>
      <c r="J1818">
        <v>43</v>
      </c>
      <c r="K1818" t="s">
        <v>1696</v>
      </c>
      <c r="L1818">
        <f>COUNTBLANK(Portfolio43[[#This Row],[ID]:[Product]])</f>
        <v>0</v>
      </c>
    </row>
    <row r="1819" spans="1:12" x14ac:dyDescent="0.3">
      <c r="A1819">
        <v>1818</v>
      </c>
      <c r="B1819" t="s">
        <v>6216</v>
      </c>
      <c r="C1819" t="s">
        <v>4830</v>
      </c>
      <c r="D1819" t="s">
        <v>4601</v>
      </c>
      <c r="E1819" t="s">
        <v>1189</v>
      </c>
      <c r="F1819">
        <v>30</v>
      </c>
      <c r="G1819" t="s">
        <v>6217</v>
      </c>
      <c r="H1819" t="s">
        <v>49</v>
      </c>
      <c r="I1819" s="10">
        <v>39896</v>
      </c>
      <c r="J1819">
        <v>98</v>
      </c>
      <c r="K1819" t="s">
        <v>1696</v>
      </c>
      <c r="L1819">
        <f>COUNTBLANK(Portfolio43[[#This Row],[ID]:[Product]])</f>
        <v>0</v>
      </c>
    </row>
    <row r="1820" spans="1:12" x14ac:dyDescent="0.3">
      <c r="A1820">
        <v>1819</v>
      </c>
      <c r="C1820" t="s">
        <v>2924</v>
      </c>
      <c r="D1820" t="s">
        <v>4493</v>
      </c>
      <c r="E1820" t="s">
        <v>1189</v>
      </c>
      <c r="F1820">
        <v>90</v>
      </c>
      <c r="H1820" t="s">
        <v>1512</v>
      </c>
      <c r="I1820" s="10">
        <v>40004</v>
      </c>
      <c r="J1820">
        <v>3</v>
      </c>
      <c r="K1820" t="s">
        <v>1692</v>
      </c>
      <c r="L1820">
        <f>COUNTBLANK(Portfolio43[[#This Row],[ID]:[Product]])</f>
        <v>2</v>
      </c>
    </row>
    <row r="1821" spans="1:12" x14ac:dyDescent="0.3">
      <c r="A1821">
        <v>1820</v>
      </c>
      <c r="B1821" t="s">
        <v>6218</v>
      </c>
      <c r="C1821" t="s">
        <v>4737</v>
      </c>
      <c r="D1821" t="s">
        <v>4493</v>
      </c>
      <c r="E1821" t="s">
        <v>1189</v>
      </c>
      <c r="F1821">
        <v>30</v>
      </c>
      <c r="G1821" t="s">
        <v>4034</v>
      </c>
      <c r="H1821" t="s">
        <v>6219</v>
      </c>
      <c r="I1821" s="10">
        <v>40395</v>
      </c>
      <c r="J1821">
        <v>30</v>
      </c>
      <c r="K1821" t="s">
        <v>1692</v>
      </c>
      <c r="L1821">
        <f>COUNTBLANK(Portfolio43[[#This Row],[ID]:[Product]])</f>
        <v>0</v>
      </c>
    </row>
    <row r="1822" spans="1:12" x14ac:dyDescent="0.3">
      <c r="A1822">
        <v>1821</v>
      </c>
      <c r="B1822" t="s">
        <v>5849</v>
      </c>
      <c r="C1822" t="s">
        <v>6220</v>
      </c>
      <c r="D1822" t="s">
        <v>4493</v>
      </c>
      <c r="E1822" t="s">
        <v>1189</v>
      </c>
      <c r="F1822">
        <v>30</v>
      </c>
      <c r="G1822" t="s">
        <v>6221</v>
      </c>
      <c r="H1822" t="s">
        <v>1664</v>
      </c>
      <c r="I1822" s="10">
        <v>39775</v>
      </c>
      <c r="J1822">
        <v>60</v>
      </c>
      <c r="K1822" t="s">
        <v>1700</v>
      </c>
      <c r="L1822">
        <f>COUNTBLANK(Portfolio43[[#This Row],[ID]:[Product]])</f>
        <v>0</v>
      </c>
    </row>
    <row r="1823" spans="1:12" x14ac:dyDescent="0.3">
      <c r="A1823">
        <v>1822</v>
      </c>
      <c r="B1823" t="s">
        <v>6222</v>
      </c>
      <c r="C1823" t="s">
        <v>2856</v>
      </c>
      <c r="D1823" t="s">
        <v>4493</v>
      </c>
      <c r="E1823" t="s">
        <v>1189</v>
      </c>
      <c r="F1823">
        <v>90</v>
      </c>
      <c r="G1823" t="s">
        <v>4081</v>
      </c>
      <c r="H1823" t="s">
        <v>157</v>
      </c>
      <c r="I1823" s="10">
        <v>40121</v>
      </c>
      <c r="J1823">
        <v>7</v>
      </c>
      <c r="K1823" t="s">
        <v>1677</v>
      </c>
      <c r="L1823">
        <f>COUNTBLANK(Portfolio43[[#This Row],[ID]:[Product]])</f>
        <v>0</v>
      </c>
    </row>
    <row r="1824" spans="1:12" x14ac:dyDescent="0.3">
      <c r="A1824">
        <v>1823</v>
      </c>
      <c r="B1824" t="s">
        <v>6154</v>
      </c>
      <c r="C1824" t="s">
        <v>4160</v>
      </c>
      <c r="D1824" t="s">
        <v>4493</v>
      </c>
      <c r="E1824" t="s">
        <v>1189</v>
      </c>
      <c r="F1824">
        <v>60</v>
      </c>
      <c r="G1824" t="s">
        <v>6223</v>
      </c>
      <c r="H1824" t="s">
        <v>113</v>
      </c>
      <c r="I1824" s="10">
        <v>39568</v>
      </c>
      <c r="J1824">
        <v>17</v>
      </c>
      <c r="K1824" t="s">
        <v>1700</v>
      </c>
      <c r="L1824">
        <f>COUNTBLANK(Portfolio43[[#This Row],[ID]:[Product]])</f>
        <v>0</v>
      </c>
    </row>
    <row r="1825" spans="1:12" x14ac:dyDescent="0.3">
      <c r="A1825">
        <v>1824</v>
      </c>
      <c r="B1825" t="s">
        <v>5793</v>
      </c>
      <c r="C1825" t="s">
        <v>3114</v>
      </c>
      <c r="D1825" t="s">
        <v>4493</v>
      </c>
      <c r="E1825" t="s">
        <v>1189</v>
      </c>
      <c r="F1825">
        <v>30</v>
      </c>
      <c r="G1825" t="s">
        <v>6224</v>
      </c>
      <c r="H1825" t="s">
        <v>1652</v>
      </c>
      <c r="I1825" s="10">
        <v>39740</v>
      </c>
      <c r="J1825">
        <v>15</v>
      </c>
      <c r="K1825" t="s">
        <v>1707</v>
      </c>
      <c r="L1825">
        <f>COUNTBLANK(Portfolio43[[#This Row],[ID]:[Product]])</f>
        <v>0</v>
      </c>
    </row>
    <row r="1826" spans="1:12" x14ac:dyDescent="0.3">
      <c r="A1826">
        <v>1825</v>
      </c>
      <c r="B1826" t="s">
        <v>6225</v>
      </c>
      <c r="C1826" t="s">
        <v>6226</v>
      </c>
      <c r="D1826" t="s">
        <v>4493</v>
      </c>
      <c r="E1826" t="s">
        <v>1189</v>
      </c>
      <c r="F1826">
        <v>30</v>
      </c>
      <c r="G1826" t="s">
        <v>6227</v>
      </c>
      <c r="H1826" t="s">
        <v>6228</v>
      </c>
      <c r="I1826" s="10">
        <v>40082</v>
      </c>
      <c r="J1826">
        <v>100</v>
      </c>
      <c r="K1826" t="s">
        <v>1673</v>
      </c>
      <c r="L1826">
        <f>COUNTBLANK(Portfolio43[[#This Row],[ID]:[Product]])</f>
        <v>0</v>
      </c>
    </row>
    <row r="1827" spans="1:12" x14ac:dyDescent="0.3">
      <c r="A1827">
        <v>1826</v>
      </c>
      <c r="B1827" t="s">
        <v>6229</v>
      </c>
      <c r="C1827" t="s">
        <v>6230</v>
      </c>
      <c r="D1827" t="s">
        <v>4493</v>
      </c>
      <c r="E1827" t="s">
        <v>1189</v>
      </c>
      <c r="F1827">
        <v>30</v>
      </c>
      <c r="G1827" t="s">
        <v>6231</v>
      </c>
      <c r="H1827" t="s">
        <v>4744</v>
      </c>
      <c r="I1827" s="10">
        <v>40268</v>
      </c>
      <c r="J1827">
        <v>44</v>
      </c>
      <c r="K1827" t="s">
        <v>1721</v>
      </c>
      <c r="L1827">
        <f>COUNTBLANK(Portfolio43[[#This Row],[ID]:[Product]])</f>
        <v>0</v>
      </c>
    </row>
    <row r="1828" spans="1:12" x14ac:dyDescent="0.3">
      <c r="A1828">
        <v>1827</v>
      </c>
      <c r="B1828" t="s">
        <v>5348</v>
      </c>
      <c r="C1828" t="s">
        <v>4873</v>
      </c>
      <c r="D1828" t="s">
        <v>4493</v>
      </c>
      <c r="E1828" t="s">
        <v>1189</v>
      </c>
      <c r="F1828">
        <v>60</v>
      </c>
      <c r="G1828" t="s">
        <v>6232</v>
      </c>
      <c r="H1828" t="s">
        <v>227</v>
      </c>
      <c r="I1828" s="10">
        <v>40230</v>
      </c>
      <c r="J1828">
        <v>26</v>
      </c>
      <c r="K1828" t="s">
        <v>1673</v>
      </c>
      <c r="L1828">
        <f>COUNTBLANK(Portfolio43[[#This Row],[ID]:[Product]])</f>
        <v>0</v>
      </c>
    </row>
    <row r="1829" spans="1:12" x14ac:dyDescent="0.3">
      <c r="A1829">
        <v>1828</v>
      </c>
      <c r="B1829" t="s">
        <v>5864</v>
      </c>
      <c r="C1829" t="s">
        <v>5625</v>
      </c>
      <c r="D1829" t="s">
        <v>4493</v>
      </c>
      <c r="E1829" t="s">
        <v>1189</v>
      </c>
      <c r="F1829">
        <v>90</v>
      </c>
      <c r="G1829" t="s">
        <v>6233</v>
      </c>
      <c r="H1829" t="s">
        <v>583</v>
      </c>
      <c r="I1829" s="10">
        <v>39695</v>
      </c>
      <c r="J1829">
        <v>15</v>
      </c>
      <c r="K1829" t="s">
        <v>1007</v>
      </c>
      <c r="L1829">
        <f>COUNTBLANK(Portfolio43[[#This Row],[ID]:[Product]])</f>
        <v>0</v>
      </c>
    </row>
    <row r="1830" spans="1:12" x14ac:dyDescent="0.3">
      <c r="A1830">
        <v>1829</v>
      </c>
      <c r="B1830" t="s">
        <v>6234</v>
      </c>
      <c r="C1830" t="s">
        <v>6235</v>
      </c>
      <c r="D1830" t="s">
        <v>4493</v>
      </c>
      <c r="E1830" t="s">
        <v>1189</v>
      </c>
      <c r="F1830">
        <v>60</v>
      </c>
      <c r="G1830" t="s">
        <v>6236</v>
      </c>
      <c r="H1830" t="s">
        <v>1401</v>
      </c>
      <c r="I1830" s="10">
        <v>40482</v>
      </c>
      <c r="J1830">
        <v>85</v>
      </c>
      <c r="K1830" t="s">
        <v>1707</v>
      </c>
      <c r="L1830">
        <f>COUNTBLANK(Portfolio43[[#This Row],[ID]:[Product]])</f>
        <v>0</v>
      </c>
    </row>
    <row r="1831" spans="1:12" x14ac:dyDescent="0.3">
      <c r="A1831">
        <v>1830</v>
      </c>
      <c r="B1831" t="s">
        <v>6237</v>
      </c>
      <c r="C1831" t="s">
        <v>4050</v>
      </c>
      <c r="D1831" t="s">
        <v>4493</v>
      </c>
      <c r="E1831" t="s">
        <v>1189</v>
      </c>
      <c r="F1831">
        <v>60</v>
      </c>
      <c r="G1831" t="s">
        <v>6238</v>
      </c>
      <c r="H1831" t="s">
        <v>1184</v>
      </c>
      <c r="I1831" s="10">
        <v>39748</v>
      </c>
      <c r="J1831">
        <v>22</v>
      </c>
      <c r="K1831" t="s">
        <v>1772</v>
      </c>
      <c r="L1831">
        <f>COUNTBLANK(Portfolio43[[#This Row],[ID]:[Product]])</f>
        <v>0</v>
      </c>
    </row>
    <row r="1832" spans="1:12" x14ac:dyDescent="0.3">
      <c r="A1832">
        <v>1831</v>
      </c>
      <c r="B1832" t="s">
        <v>6239</v>
      </c>
      <c r="C1832" t="s">
        <v>6240</v>
      </c>
      <c r="D1832" t="s">
        <v>4493</v>
      </c>
      <c r="E1832" t="s">
        <v>1189</v>
      </c>
      <c r="F1832">
        <v>30</v>
      </c>
      <c r="G1832" t="s">
        <v>6241</v>
      </c>
      <c r="H1832" t="s">
        <v>1632</v>
      </c>
      <c r="I1832" s="10">
        <v>39898</v>
      </c>
      <c r="J1832">
        <v>53</v>
      </c>
      <c r="K1832" t="s">
        <v>1677</v>
      </c>
      <c r="L1832">
        <f>COUNTBLANK(Portfolio43[[#This Row],[ID]:[Product]])</f>
        <v>0</v>
      </c>
    </row>
    <row r="1833" spans="1:12" x14ac:dyDescent="0.3">
      <c r="A1833">
        <v>1832</v>
      </c>
      <c r="B1833" t="s">
        <v>6242</v>
      </c>
      <c r="C1833" t="s">
        <v>2719</v>
      </c>
      <c r="D1833" t="s">
        <v>4493</v>
      </c>
      <c r="E1833" t="s">
        <v>1189</v>
      </c>
      <c r="F1833">
        <v>30</v>
      </c>
      <c r="G1833" t="s">
        <v>6243</v>
      </c>
      <c r="H1833" t="s">
        <v>252</v>
      </c>
      <c r="I1833" s="10">
        <v>39781</v>
      </c>
      <c r="J1833">
        <v>12</v>
      </c>
      <c r="K1833" t="s">
        <v>1007</v>
      </c>
      <c r="L1833">
        <f>COUNTBLANK(Portfolio43[[#This Row],[ID]:[Product]])</f>
        <v>0</v>
      </c>
    </row>
    <row r="1834" spans="1:12" x14ac:dyDescent="0.3">
      <c r="A1834">
        <v>1833</v>
      </c>
      <c r="B1834" t="s">
        <v>6244</v>
      </c>
      <c r="C1834" t="s">
        <v>5172</v>
      </c>
      <c r="D1834" t="s">
        <v>4493</v>
      </c>
      <c r="E1834" t="s">
        <v>1189</v>
      </c>
      <c r="F1834">
        <v>30</v>
      </c>
      <c r="G1834" t="s">
        <v>6245</v>
      </c>
      <c r="H1834" t="s">
        <v>374</v>
      </c>
      <c r="I1834" s="10">
        <v>40021</v>
      </c>
      <c r="J1834">
        <v>26</v>
      </c>
      <c r="K1834" t="s">
        <v>1007</v>
      </c>
      <c r="L1834">
        <f>COUNTBLANK(Portfolio43[[#This Row],[ID]:[Product]])</f>
        <v>0</v>
      </c>
    </row>
    <row r="1835" spans="1:12" x14ac:dyDescent="0.3">
      <c r="A1835">
        <v>1834</v>
      </c>
      <c r="B1835" t="s">
        <v>6246</v>
      </c>
      <c r="C1835" t="s">
        <v>6247</v>
      </c>
      <c r="D1835" t="s">
        <v>4493</v>
      </c>
      <c r="E1835" t="s">
        <v>1189</v>
      </c>
      <c r="F1835">
        <v>30</v>
      </c>
      <c r="G1835" t="s">
        <v>6248</v>
      </c>
      <c r="H1835" t="s">
        <v>1437</v>
      </c>
      <c r="I1835" s="10">
        <v>39700</v>
      </c>
      <c r="J1835">
        <v>77</v>
      </c>
      <c r="K1835" t="s">
        <v>851</v>
      </c>
      <c r="L1835">
        <f>COUNTBLANK(Portfolio43[[#This Row],[ID]:[Product]])</f>
        <v>0</v>
      </c>
    </row>
    <row r="1836" spans="1:12" x14ac:dyDescent="0.3">
      <c r="A1836">
        <v>1835</v>
      </c>
      <c r="B1836" t="s">
        <v>4703</v>
      </c>
      <c r="C1836" t="s">
        <v>6249</v>
      </c>
      <c r="D1836" t="s">
        <v>4493</v>
      </c>
      <c r="E1836" t="s">
        <v>1189</v>
      </c>
      <c r="F1836">
        <v>60</v>
      </c>
      <c r="G1836" t="s">
        <v>6250</v>
      </c>
      <c r="H1836" t="s">
        <v>5213</v>
      </c>
      <c r="I1836" s="10">
        <v>40264</v>
      </c>
      <c r="J1836">
        <v>83</v>
      </c>
      <c r="K1836" t="s">
        <v>1692</v>
      </c>
      <c r="L1836">
        <f>COUNTBLANK(Portfolio43[[#This Row],[ID]:[Product]])</f>
        <v>0</v>
      </c>
    </row>
    <row r="1837" spans="1:12" x14ac:dyDescent="0.3">
      <c r="A1837">
        <v>1836</v>
      </c>
      <c r="B1837" t="s">
        <v>6251</v>
      </c>
      <c r="C1837" t="s">
        <v>6252</v>
      </c>
      <c r="D1837" t="s">
        <v>1719</v>
      </c>
      <c r="E1837" t="s">
        <v>1189</v>
      </c>
      <c r="F1837">
        <v>90</v>
      </c>
      <c r="G1837" t="s">
        <v>6253</v>
      </c>
      <c r="H1837" t="s">
        <v>807</v>
      </c>
      <c r="I1837" s="10">
        <v>39881</v>
      </c>
      <c r="J1837">
        <v>87</v>
      </c>
      <c r="K1837" t="s">
        <v>1673</v>
      </c>
      <c r="L1837">
        <f>COUNTBLANK(Portfolio43[[#This Row],[ID]:[Product]])</f>
        <v>0</v>
      </c>
    </row>
    <row r="1838" spans="1:12" x14ac:dyDescent="0.3">
      <c r="A1838">
        <v>1837</v>
      </c>
      <c r="B1838" t="s">
        <v>4838</v>
      </c>
      <c r="C1838" t="s">
        <v>2302</v>
      </c>
      <c r="D1838" t="s">
        <v>4493</v>
      </c>
      <c r="E1838" t="s">
        <v>1189</v>
      </c>
      <c r="F1838">
        <v>30</v>
      </c>
      <c r="G1838" t="s">
        <v>6254</v>
      </c>
      <c r="H1838" t="s">
        <v>436</v>
      </c>
      <c r="I1838" s="10">
        <v>40160</v>
      </c>
      <c r="J1838">
        <v>72</v>
      </c>
      <c r="K1838" t="s">
        <v>1696</v>
      </c>
      <c r="L1838">
        <f>COUNTBLANK(Portfolio43[[#This Row],[ID]:[Product]])</f>
        <v>0</v>
      </c>
    </row>
    <row r="1839" spans="1:12" x14ac:dyDescent="0.3">
      <c r="A1839">
        <v>1838</v>
      </c>
      <c r="B1839" t="s">
        <v>6255</v>
      </c>
      <c r="C1839" t="s">
        <v>3825</v>
      </c>
      <c r="D1839" t="s">
        <v>4493</v>
      </c>
      <c r="E1839" t="s">
        <v>1189</v>
      </c>
      <c r="F1839">
        <v>30</v>
      </c>
      <c r="G1839" t="s">
        <v>6256</v>
      </c>
      <c r="H1839" t="s">
        <v>452</v>
      </c>
      <c r="I1839" s="10">
        <v>40256</v>
      </c>
      <c r="J1839">
        <v>27</v>
      </c>
      <c r="K1839" t="s">
        <v>851</v>
      </c>
      <c r="L1839">
        <f>COUNTBLANK(Portfolio43[[#This Row],[ID]:[Product]])</f>
        <v>0</v>
      </c>
    </row>
    <row r="1840" spans="1:12" x14ac:dyDescent="0.3">
      <c r="A1840">
        <v>1839</v>
      </c>
      <c r="B1840" t="s">
        <v>4603</v>
      </c>
      <c r="C1840" t="s">
        <v>2158</v>
      </c>
      <c r="D1840" t="s">
        <v>4493</v>
      </c>
      <c r="E1840" t="s">
        <v>1189</v>
      </c>
      <c r="F1840">
        <v>60</v>
      </c>
      <c r="G1840" t="s">
        <v>6257</v>
      </c>
      <c r="H1840" t="s">
        <v>658</v>
      </c>
      <c r="I1840" s="10">
        <v>39683</v>
      </c>
      <c r="J1840">
        <v>19</v>
      </c>
      <c r="K1840" t="s">
        <v>1700</v>
      </c>
      <c r="L1840">
        <f>COUNTBLANK(Portfolio43[[#This Row],[ID]:[Product]])</f>
        <v>0</v>
      </c>
    </row>
    <row r="1841" spans="1:12" x14ac:dyDescent="0.3">
      <c r="A1841">
        <v>1840</v>
      </c>
      <c r="B1841" t="s">
        <v>6258</v>
      </c>
      <c r="C1841" t="s">
        <v>5987</v>
      </c>
      <c r="D1841" t="s">
        <v>4493</v>
      </c>
      <c r="E1841" t="s">
        <v>1189</v>
      </c>
      <c r="F1841">
        <v>60</v>
      </c>
      <c r="G1841" t="s">
        <v>6259</v>
      </c>
      <c r="H1841" t="s">
        <v>5664</v>
      </c>
      <c r="I1841" s="10">
        <v>39687</v>
      </c>
      <c r="J1841">
        <v>76</v>
      </c>
      <c r="K1841" t="s">
        <v>1772</v>
      </c>
      <c r="L1841">
        <f>COUNTBLANK(Portfolio43[[#This Row],[ID]:[Product]])</f>
        <v>0</v>
      </c>
    </row>
    <row r="1842" spans="1:12" x14ac:dyDescent="0.3">
      <c r="A1842">
        <v>1841</v>
      </c>
      <c r="B1842" t="s">
        <v>6260</v>
      </c>
      <c r="C1842" t="s">
        <v>2366</v>
      </c>
      <c r="D1842" t="s">
        <v>4493</v>
      </c>
      <c r="E1842" t="s">
        <v>1189</v>
      </c>
      <c r="F1842">
        <v>30</v>
      </c>
      <c r="G1842" t="s">
        <v>6261</v>
      </c>
      <c r="H1842" t="s">
        <v>823</v>
      </c>
      <c r="I1842" s="10">
        <v>39845</v>
      </c>
      <c r="J1842">
        <v>64</v>
      </c>
      <c r="K1842" t="s">
        <v>1707</v>
      </c>
      <c r="L1842">
        <f>COUNTBLANK(Portfolio43[[#This Row],[ID]:[Product]])</f>
        <v>0</v>
      </c>
    </row>
    <row r="1843" spans="1:12" x14ac:dyDescent="0.3">
      <c r="A1843">
        <v>1842</v>
      </c>
      <c r="B1843" t="s">
        <v>6262</v>
      </c>
      <c r="C1843" t="s">
        <v>3683</v>
      </c>
      <c r="D1843" t="s">
        <v>4493</v>
      </c>
      <c r="E1843" t="s">
        <v>1189</v>
      </c>
      <c r="F1843">
        <v>90</v>
      </c>
      <c r="G1843" t="s">
        <v>6263</v>
      </c>
      <c r="H1843" t="s">
        <v>469</v>
      </c>
      <c r="I1843" s="10">
        <v>39986</v>
      </c>
      <c r="J1843">
        <v>10</v>
      </c>
      <c r="K1843" t="s">
        <v>1707</v>
      </c>
      <c r="L1843">
        <f>COUNTBLANK(Portfolio43[[#This Row],[ID]:[Product]])</f>
        <v>0</v>
      </c>
    </row>
    <row r="1844" spans="1:12" x14ac:dyDescent="0.3">
      <c r="A1844">
        <v>1843</v>
      </c>
      <c r="B1844" t="s">
        <v>3048</v>
      </c>
      <c r="C1844" t="s">
        <v>3672</v>
      </c>
      <c r="D1844" t="s">
        <v>4493</v>
      </c>
      <c r="E1844" t="s">
        <v>1189</v>
      </c>
      <c r="F1844">
        <v>30</v>
      </c>
      <c r="G1844" t="s">
        <v>6264</v>
      </c>
      <c r="H1844" t="s">
        <v>386</v>
      </c>
      <c r="I1844" s="10">
        <v>40291</v>
      </c>
      <c r="J1844">
        <v>24</v>
      </c>
      <c r="K1844" t="s">
        <v>1677</v>
      </c>
      <c r="L1844">
        <f>COUNTBLANK(Portfolio43[[#This Row],[ID]:[Product]])</f>
        <v>0</v>
      </c>
    </row>
    <row r="1845" spans="1:12" x14ac:dyDescent="0.3">
      <c r="A1845">
        <v>1844</v>
      </c>
      <c r="B1845" t="s">
        <v>5720</v>
      </c>
      <c r="C1845" t="s">
        <v>6129</v>
      </c>
      <c r="D1845" t="s">
        <v>4493</v>
      </c>
      <c r="E1845" t="s">
        <v>1189</v>
      </c>
      <c r="F1845">
        <v>30</v>
      </c>
      <c r="G1845" t="s">
        <v>6265</v>
      </c>
      <c r="H1845" t="s">
        <v>92</v>
      </c>
      <c r="I1845" s="10">
        <v>40350</v>
      </c>
      <c r="J1845">
        <v>14</v>
      </c>
      <c r="K1845" t="s">
        <v>1677</v>
      </c>
      <c r="L1845">
        <f>COUNTBLANK(Portfolio43[[#This Row],[ID]:[Product]])</f>
        <v>0</v>
      </c>
    </row>
    <row r="1846" spans="1:12" x14ac:dyDescent="0.3">
      <c r="A1846">
        <v>1845</v>
      </c>
      <c r="B1846" t="s">
        <v>6266</v>
      </c>
      <c r="C1846" t="s">
        <v>1732</v>
      </c>
      <c r="D1846" t="s">
        <v>1946</v>
      </c>
      <c r="E1846" t="s">
        <v>1189</v>
      </c>
      <c r="F1846">
        <v>60</v>
      </c>
      <c r="G1846" t="s">
        <v>6267</v>
      </c>
      <c r="H1846" t="s">
        <v>1623</v>
      </c>
      <c r="I1846" s="10">
        <v>40434</v>
      </c>
      <c r="J1846">
        <v>78</v>
      </c>
      <c r="K1846" t="s">
        <v>1007</v>
      </c>
      <c r="L1846">
        <f>COUNTBLANK(Portfolio43[[#This Row],[ID]:[Product]])</f>
        <v>0</v>
      </c>
    </row>
    <row r="1847" spans="1:12" x14ac:dyDescent="0.3">
      <c r="A1847">
        <v>1846</v>
      </c>
      <c r="B1847" t="s">
        <v>2574</v>
      </c>
      <c r="C1847" t="s">
        <v>3427</v>
      </c>
      <c r="D1847" t="s">
        <v>1946</v>
      </c>
      <c r="E1847" t="s">
        <v>1189</v>
      </c>
      <c r="F1847">
        <v>30</v>
      </c>
      <c r="G1847" t="s">
        <v>6268</v>
      </c>
      <c r="H1847" t="s">
        <v>143</v>
      </c>
      <c r="I1847" s="10">
        <v>39740</v>
      </c>
      <c r="J1847">
        <v>43</v>
      </c>
      <c r="K1847" t="s">
        <v>1677</v>
      </c>
      <c r="L1847">
        <f>COUNTBLANK(Portfolio43[[#This Row],[ID]:[Product]])</f>
        <v>0</v>
      </c>
    </row>
    <row r="1848" spans="1:12" x14ac:dyDescent="0.3">
      <c r="A1848">
        <v>1847</v>
      </c>
      <c r="B1848" t="s">
        <v>6269</v>
      </c>
      <c r="C1848" t="s">
        <v>2078</v>
      </c>
      <c r="D1848" t="s">
        <v>4493</v>
      </c>
      <c r="E1848" t="s">
        <v>1189</v>
      </c>
      <c r="F1848">
        <v>60</v>
      </c>
      <c r="G1848" t="s">
        <v>6270</v>
      </c>
      <c r="H1848" t="s">
        <v>792</v>
      </c>
      <c r="I1848" s="10">
        <v>39791</v>
      </c>
      <c r="J1848">
        <v>78</v>
      </c>
      <c r="K1848" t="s">
        <v>1673</v>
      </c>
      <c r="L1848">
        <f>COUNTBLANK(Portfolio43[[#This Row],[ID]:[Product]])</f>
        <v>0</v>
      </c>
    </row>
    <row r="1849" spans="1:12" x14ac:dyDescent="0.3">
      <c r="A1849">
        <v>1848</v>
      </c>
      <c r="B1849" t="s">
        <v>4491</v>
      </c>
      <c r="C1849" t="s">
        <v>6271</v>
      </c>
      <c r="D1849" t="s">
        <v>4493</v>
      </c>
      <c r="E1849" t="s">
        <v>1189</v>
      </c>
      <c r="F1849">
        <v>60</v>
      </c>
      <c r="G1849" t="s">
        <v>6272</v>
      </c>
      <c r="H1849" t="s">
        <v>301</v>
      </c>
      <c r="I1849" s="10">
        <v>39540</v>
      </c>
      <c r="J1849">
        <v>87</v>
      </c>
      <c r="K1849" t="s">
        <v>851</v>
      </c>
      <c r="L1849">
        <f>COUNTBLANK(Portfolio43[[#This Row],[ID]:[Product]])</f>
        <v>0</v>
      </c>
    </row>
    <row r="1850" spans="1:12" x14ac:dyDescent="0.3">
      <c r="A1850">
        <v>1849</v>
      </c>
      <c r="B1850" t="s">
        <v>4749</v>
      </c>
      <c r="C1850" t="s">
        <v>3401</v>
      </c>
      <c r="D1850" t="s">
        <v>4493</v>
      </c>
      <c r="E1850" t="s">
        <v>1189</v>
      </c>
      <c r="F1850">
        <v>90</v>
      </c>
      <c r="G1850" t="s">
        <v>6273</v>
      </c>
      <c r="H1850" t="s">
        <v>6274</v>
      </c>
      <c r="I1850" s="10">
        <v>39672</v>
      </c>
      <c r="J1850">
        <v>82</v>
      </c>
      <c r="K1850" t="s">
        <v>1700</v>
      </c>
      <c r="L1850">
        <f>COUNTBLANK(Portfolio43[[#This Row],[ID]:[Product]])</f>
        <v>0</v>
      </c>
    </row>
    <row r="1851" spans="1:12" x14ac:dyDescent="0.3">
      <c r="A1851">
        <v>1850</v>
      </c>
      <c r="B1851" t="s">
        <v>5692</v>
      </c>
      <c r="C1851" t="s">
        <v>6275</v>
      </c>
      <c r="D1851" t="s">
        <v>4493</v>
      </c>
      <c r="E1851" t="s">
        <v>1189</v>
      </c>
      <c r="F1851">
        <v>60</v>
      </c>
      <c r="G1851" t="s">
        <v>5610</v>
      </c>
      <c r="H1851" t="s">
        <v>634</v>
      </c>
      <c r="I1851" s="10">
        <v>39905</v>
      </c>
      <c r="J1851">
        <v>72</v>
      </c>
      <c r="K1851" t="s">
        <v>1673</v>
      </c>
      <c r="L1851">
        <f>COUNTBLANK(Portfolio43[[#This Row],[ID]:[Product]])</f>
        <v>0</v>
      </c>
    </row>
    <row r="1852" spans="1:12" x14ac:dyDescent="0.3">
      <c r="A1852">
        <v>1851</v>
      </c>
      <c r="B1852" t="s">
        <v>5505</v>
      </c>
      <c r="C1852" t="s">
        <v>6276</v>
      </c>
      <c r="D1852" t="s">
        <v>4493</v>
      </c>
      <c r="E1852" t="s">
        <v>1189</v>
      </c>
      <c r="F1852">
        <v>30</v>
      </c>
      <c r="G1852" t="s">
        <v>6277</v>
      </c>
      <c r="H1852" t="s">
        <v>640</v>
      </c>
      <c r="I1852" s="10">
        <v>39671</v>
      </c>
      <c r="J1852">
        <v>23</v>
      </c>
      <c r="K1852" t="s">
        <v>1721</v>
      </c>
      <c r="L1852">
        <f>COUNTBLANK(Portfolio43[[#This Row],[ID]:[Product]])</f>
        <v>0</v>
      </c>
    </row>
    <row r="1853" spans="1:12" x14ac:dyDescent="0.3">
      <c r="A1853">
        <v>1852</v>
      </c>
      <c r="B1853" t="s">
        <v>6278</v>
      </c>
      <c r="C1853" t="s">
        <v>4758</v>
      </c>
      <c r="D1853" t="s">
        <v>4493</v>
      </c>
      <c r="E1853" t="s">
        <v>1189</v>
      </c>
      <c r="F1853">
        <v>60</v>
      </c>
      <c r="G1853" t="s">
        <v>6279</v>
      </c>
      <c r="H1853" t="s">
        <v>399</v>
      </c>
      <c r="I1853" s="10">
        <v>39676</v>
      </c>
      <c r="J1853">
        <v>84</v>
      </c>
      <c r="K1853" t="s">
        <v>1007</v>
      </c>
      <c r="L1853">
        <f>COUNTBLANK(Portfolio43[[#This Row],[ID]:[Product]])</f>
        <v>0</v>
      </c>
    </row>
    <row r="1854" spans="1:12" x14ac:dyDescent="0.3">
      <c r="A1854">
        <v>1853</v>
      </c>
      <c r="B1854" t="s">
        <v>4575</v>
      </c>
      <c r="C1854" t="s">
        <v>3922</v>
      </c>
      <c r="D1854" t="s">
        <v>4493</v>
      </c>
      <c r="E1854" t="s">
        <v>1189</v>
      </c>
      <c r="F1854">
        <v>60</v>
      </c>
      <c r="G1854" t="s">
        <v>6280</v>
      </c>
      <c r="H1854" t="s">
        <v>924</v>
      </c>
      <c r="I1854" s="10">
        <v>39911</v>
      </c>
      <c r="J1854">
        <v>83</v>
      </c>
      <c r="K1854" t="s">
        <v>1007</v>
      </c>
      <c r="L1854">
        <f>COUNTBLANK(Portfolio43[[#This Row],[ID]:[Product]])</f>
        <v>0</v>
      </c>
    </row>
    <row r="1855" spans="1:12" x14ac:dyDescent="0.3">
      <c r="A1855">
        <v>1854</v>
      </c>
      <c r="B1855" t="s">
        <v>6281</v>
      </c>
      <c r="C1855" t="s">
        <v>5975</v>
      </c>
      <c r="D1855" t="s">
        <v>4493</v>
      </c>
      <c r="E1855" t="s">
        <v>1189</v>
      </c>
      <c r="F1855">
        <v>90</v>
      </c>
      <c r="G1855" t="s">
        <v>6282</v>
      </c>
      <c r="H1855" t="s">
        <v>607</v>
      </c>
      <c r="I1855" s="10">
        <v>39857</v>
      </c>
      <c r="J1855">
        <v>18</v>
      </c>
      <c r="K1855" t="s">
        <v>1692</v>
      </c>
      <c r="L1855">
        <f>COUNTBLANK(Portfolio43[[#This Row],[ID]:[Product]])</f>
        <v>0</v>
      </c>
    </row>
    <row r="1856" spans="1:12" x14ac:dyDescent="0.3">
      <c r="A1856">
        <v>1855</v>
      </c>
      <c r="B1856" t="s">
        <v>4935</v>
      </c>
      <c r="C1856" t="s">
        <v>5574</v>
      </c>
      <c r="D1856" t="s">
        <v>4493</v>
      </c>
      <c r="E1856" t="s">
        <v>1189</v>
      </c>
      <c r="F1856">
        <v>60</v>
      </c>
      <c r="G1856" t="s">
        <v>6283</v>
      </c>
      <c r="H1856" t="s">
        <v>196</v>
      </c>
      <c r="I1856" s="10">
        <v>40271</v>
      </c>
      <c r="J1856">
        <v>17</v>
      </c>
      <c r="K1856" t="s">
        <v>1721</v>
      </c>
      <c r="L1856">
        <f>COUNTBLANK(Portfolio43[[#This Row],[ID]:[Product]])</f>
        <v>0</v>
      </c>
    </row>
    <row r="1857" spans="1:12" x14ac:dyDescent="0.3">
      <c r="A1857">
        <v>1856</v>
      </c>
      <c r="B1857" t="s">
        <v>5321</v>
      </c>
      <c r="C1857" t="s">
        <v>5429</v>
      </c>
      <c r="D1857" t="s">
        <v>4601</v>
      </c>
      <c r="E1857" t="s">
        <v>1189</v>
      </c>
      <c r="F1857">
        <v>90</v>
      </c>
      <c r="G1857" t="s">
        <v>6284</v>
      </c>
      <c r="H1857" t="s">
        <v>5708</v>
      </c>
      <c r="I1857" s="10">
        <v>39696</v>
      </c>
      <c r="J1857">
        <v>47</v>
      </c>
      <c r="K1857" t="s">
        <v>1696</v>
      </c>
      <c r="L1857">
        <f>COUNTBLANK(Portfolio43[[#This Row],[ID]:[Product]])</f>
        <v>0</v>
      </c>
    </row>
    <row r="1858" spans="1:12" x14ac:dyDescent="0.3">
      <c r="A1858">
        <v>1857</v>
      </c>
      <c r="B1858" t="s">
        <v>5424</v>
      </c>
      <c r="C1858" t="s">
        <v>5661</v>
      </c>
      <c r="D1858" t="s">
        <v>4493</v>
      </c>
      <c r="E1858" t="s">
        <v>1189</v>
      </c>
      <c r="F1858">
        <v>60</v>
      </c>
      <c r="G1858" t="s">
        <v>6285</v>
      </c>
      <c r="H1858" t="s">
        <v>269</v>
      </c>
      <c r="I1858" s="10">
        <v>39890</v>
      </c>
      <c r="J1858">
        <v>75</v>
      </c>
      <c r="K1858" t="s">
        <v>1673</v>
      </c>
      <c r="L1858">
        <f>COUNTBLANK(Portfolio43[[#This Row],[ID]:[Product]])</f>
        <v>0</v>
      </c>
    </row>
    <row r="1859" spans="1:12" x14ac:dyDescent="0.3">
      <c r="A1859">
        <v>1858</v>
      </c>
      <c r="B1859" t="s">
        <v>6286</v>
      </c>
      <c r="C1859" t="s">
        <v>4685</v>
      </c>
      <c r="D1859" t="s">
        <v>4493</v>
      </c>
      <c r="E1859" t="s">
        <v>1189</v>
      </c>
      <c r="F1859">
        <v>30</v>
      </c>
      <c r="H1859" t="s">
        <v>1600</v>
      </c>
      <c r="I1859" s="10">
        <v>39607</v>
      </c>
      <c r="J1859">
        <v>26</v>
      </c>
      <c r="K1859" t="s">
        <v>1692</v>
      </c>
      <c r="L1859">
        <f>COUNTBLANK(Portfolio43[[#This Row],[ID]:[Product]])</f>
        <v>1</v>
      </c>
    </row>
    <row r="1860" spans="1:12" x14ac:dyDescent="0.3">
      <c r="A1860">
        <v>1859</v>
      </c>
      <c r="B1860" t="s">
        <v>5411</v>
      </c>
      <c r="C1860" t="s">
        <v>6287</v>
      </c>
      <c r="D1860" t="s">
        <v>4493</v>
      </c>
      <c r="E1860" t="s">
        <v>1189</v>
      </c>
      <c r="F1860">
        <v>90</v>
      </c>
      <c r="G1860" t="s">
        <v>6288</v>
      </c>
      <c r="H1860" t="s">
        <v>426</v>
      </c>
      <c r="I1860" s="10">
        <v>40235</v>
      </c>
      <c r="J1860">
        <v>79</v>
      </c>
      <c r="K1860" t="s">
        <v>1721</v>
      </c>
      <c r="L1860">
        <f>COUNTBLANK(Portfolio43[[#This Row],[ID]:[Product]])</f>
        <v>0</v>
      </c>
    </row>
    <row r="1861" spans="1:12" x14ac:dyDescent="0.3">
      <c r="A1861">
        <v>1860</v>
      </c>
      <c r="B1861" t="s">
        <v>4855</v>
      </c>
      <c r="C1861" t="s">
        <v>1847</v>
      </c>
      <c r="D1861" t="s">
        <v>4493</v>
      </c>
      <c r="E1861" t="s">
        <v>1189</v>
      </c>
      <c r="F1861">
        <v>60</v>
      </c>
      <c r="G1861" t="s">
        <v>6289</v>
      </c>
      <c r="H1861" t="s">
        <v>552</v>
      </c>
      <c r="I1861" s="10">
        <v>39995</v>
      </c>
      <c r="J1861">
        <v>15</v>
      </c>
      <c r="K1861" t="s">
        <v>1696</v>
      </c>
      <c r="L1861">
        <f>COUNTBLANK(Portfolio43[[#This Row],[ID]:[Product]])</f>
        <v>0</v>
      </c>
    </row>
    <row r="1862" spans="1:12" x14ac:dyDescent="0.3">
      <c r="A1862">
        <v>1861</v>
      </c>
      <c r="B1862" t="s">
        <v>5140</v>
      </c>
      <c r="C1862" t="s">
        <v>6290</v>
      </c>
      <c r="D1862" t="s">
        <v>4493</v>
      </c>
      <c r="E1862" t="s">
        <v>1189</v>
      </c>
      <c r="F1862">
        <v>30</v>
      </c>
      <c r="G1862" t="s">
        <v>6291</v>
      </c>
      <c r="H1862" t="s">
        <v>521</v>
      </c>
      <c r="I1862" s="10">
        <v>39667</v>
      </c>
      <c r="J1862">
        <v>93</v>
      </c>
      <c r="K1862" t="s">
        <v>851</v>
      </c>
      <c r="L1862">
        <f>COUNTBLANK(Portfolio43[[#This Row],[ID]:[Product]])</f>
        <v>0</v>
      </c>
    </row>
    <row r="1863" spans="1:12" x14ac:dyDescent="0.3">
      <c r="A1863">
        <v>1862</v>
      </c>
      <c r="B1863" t="s">
        <v>4985</v>
      </c>
      <c r="C1863" t="s">
        <v>4682</v>
      </c>
      <c r="D1863" t="s">
        <v>4493</v>
      </c>
      <c r="E1863" t="s">
        <v>1189</v>
      </c>
      <c r="F1863">
        <v>60</v>
      </c>
      <c r="G1863" t="s">
        <v>6292</v>
      </c>
      <c r="H1863" t="s">
        <v>431</v>
      </c>
      <c r="I1863" s="10">
        <v>40346</v>
      </c>
      <c r="J1863">
        <v>22</v>
      </c>
      <c r="K1863" t="s">
        <v>1007</v>
      </c>
      <c r="L1863">
        <f>COUNTBLANK(Portfolio43[[#This Row],[ID]:[Product]])</f>
        <v>0</v>
      </c>
    </row>
    <row r="1864" spans="1:12" x14ac:dyDescent="0.3">
      <c r="A1864">
        <v>1863</v>
      </c>
      <c r="B1864" t="s">
        <v>6293</v>
      </c>
      <c r="C1864" t="s">
        <v>6294</v>
      </c>
      <c r="D1864" t="s">
        <v>4493</v>
      </c>
      <c r="E1864" t="s">
        <v>1189</v>
      </c>
      <c r="F1864">
        <v>90</v>
      </c>
      <c r="G1864" t="s">
        <v>3745</v>
      </c>
      <c r="H1864" t="s">
        <v>10</v>
      </c>
      <c r="I1864" s="10">
        <v>40347</v>
      </c>
      <c r="J1864">
        <v>47</v>
      </c>
      <c r="K1864" t="s">
        <v>851</v>
      </c>
      <c r="L1864">
        <f>COUNTBLANK(Portfolio43[[#This Row],[ID]:[Product]])</f>
        <v>0</v>
      </c>
    </row>
    <row r="1865" spans="1:12" x14ac:dyDescent="0.3">
      <c r="A1865">
        <v>1864</v>
      </c>
      <c r="B1865" t="s">
        <v>4307</v>
      </c>
      <c r="C1865" t="s">
        <v>2621</v>
      </c>
      <c r="D1865" t="s">
        <v>4493</v>
      </c>
      <c r="E1865" t="s">
        <v>1189</v>
      </c>
      <c r="F1865">
        <v>60</v>
      </c>
      <c r="G1865" t="s">
        <v>6295</v>
      </c>
      <c r="H1865" t="s">
        <v>831</v>
      </c>
      <c r="I1865" s="10">
        <v>39686</v>
      </c>
      <c r="J1865">
        <v>82</v>
      </c>
      <c r="K1865" t="s">
        <v>1700</v>
      </c>
      <c r="L1865">
        <f>COUNTBLANK(Portfolio43[[#This Row],[ID]:[Product]])</f>
        <v>0</v>
      </c>
    </row>
    <row r="1866" spans="1:12" x14ac:dyDescent="0.3">
      <c r="A1866">
        <v>1865</v>
      </c>
      <c r="B1866" t="s">
        <v>6296</v>
      </c>
      <c r="C1866" t="s">
        <v>5987</v>
      </c>
      <c r="D1866" t="s">
        <v>4493</v>
      </c>
      <c r="E1866" t="s">
        <v>1189</v>
      </c>
      <c r="F1866">
        <v>90</v>
      </c>
      <c r="G1866" t="s">
        <v>6297</v>
      </c>
      <c r="H1866" t="s">
        <v>2313</v>
      </c>
      <c r="I1866" s="10">
        <v>40068</v>
      </c>
      <c r="J1866">
        <v>61</v>
      </c>
      <c r="K1866" t="s">
        <v>1696</v>
      </c>
      <c r="L1866">
        <f>COUNTBLANK(Portfolio43[[#This Row],[ID]:[Product]])</f>
        <v>0</v>
      </c>
    </row>
    <row r="1867" spans="1:12" x14ac:dyDescent="0.3">
      <c r="A1867">
        <v>1866</v>
      </c>
      <c r="B1867" t="s">
        <v>6298</v>
      </c>
      <c r="C1867" t="s">
        <v>6299</v>
      </c>
      <c r="D1867" t="s">
        <v>4493</v>
      </c>
      <c r="E1867" t="s">
        <v>1189</v>
      </c>
      <c r="F1867">
        <v>90</v>
      </c>
      <c r="G1867" t="s">
        <v>6300</v>
      </c>
      <c r="H1867" t="s">
        <v>58</v>
      </c>
      <c r="I1867" s="10">
        <v>39516</v>
      </c>
      <c r="J1867">
        <v>54</v>
      </c>
      <c r="K1867" t="s">
        <v>1692</v>
      </c>
      <c r="L1867">
        <f>COUNTBLANK(Portfolio43[[#This Row],[ID]:[Product]])</f>
        <v>0</v>
      </c>
    </row>
    <row r="1868" spans="1:12" x14ac:dyDescent="0.3">
      <c r="A1868">
        <v>1867</v>
      </c>
      <c r="B1868" t="s">
        <v>3285</v>
      </c>
      <c r="C1868" t="s">
        <v>6301</v>
      </c>
      <c r="D1868" t="s">
        <v>4493</v>
      </c>
      <c r="E1868" t="s">
        <v>1189</v>
      </c>
      <c r="F1868">
        <v>30</v>
      </c>
      <c r="G1868" t="s">
        <v>6302</v>
      </c>
      <c r="H1868" t="s">
        <v>3462</v>
      </c>
      <c r="I1868" s="10">
        <v>39698</v>
      </c>
      <c r="J1868">
        <v>18</v>
      </c>
      <c r="K1868" t="s">
        <v>1772</v>
      </c>
      <c r="L1868">
        <f>COUNTBLANK(Portfolio43[[#This Row],[ID]:[Product]])</f>
        <v>0</v>
      </c>
    </row>
    <row r="1869" spans="1:12" x14ac:dyDescent="0.3">
      <c r="A1869">
        <v>1868</v>
      </c>
      <c r="B1869" t="s">
        <v>2584</v>
      </c>
      <c r="C1869" t="s">
        <v>2776</v>
      </c>
      <c r="D1869" t="s">
        <v>4493</v>
      </c>
      <c r="E1869" t="s">
        <v>1189</v>
      </c>
      <c r="F1869">
        <v>30</v>
      </c>
      <c r="G1869" t="s">
        <v>6303</v>
      </c>
      <c r="H1869" t="s">
        <v>4594</v>
      </c>
      <c r="I1869" s="10">
        <v>40431</v>
      </c>
      <c r="J1869">
        <v>44</v>
      </c>
      <c r="K1869" t="s">
        <v>1707</v>
      </c>
      <c r="L1869">
        <f>COUNTBLANK(Portfolio43[[#This Row],[ID]:[Product]])</f>
        <v>0</v>
      </c>
    </row>
    <row r="1870" spans="1:12" x14ac:dyDescent="0.3">
      <c r="A1870">
        <v>1869</v>
      </c>
      <c r="B1870" t="s">
        <v>2879</v>
      </c>
      <c r="C1870" t="s">
        <v>5871</v>
      </c>
      <c r="D1870" t="s">
        <v>4493</v>
      </c>
      <c r="E1870" t="s">
        <v>1189</v>
      </c>
      <c r="F1870">
        <v>90</v>
      </c>
      <c r="G1870" t="s">
        <v>6304</v>
      </c>
      <c r="H1870" t="s">
        <v>1652</v>
      </c>
      <c r="I1870" s="10">
        <v>39952</v>
      </c>
      <c r="J1870">
        <v>40</v>
      </c>
      <c r="K1870" t="s">
        <v>1692</v>
      </c>
      <c r="L1870">
        <f>COUNTBLANK(Portfolio43[[#This Row],[ID]:[Product]])</f>
        <v>0</v>
      </c>
    </row>
    <row r="1871" spans="1:12" x14ac:dyDescent="0.3">
      <c r="A1871">
        <v>1870</v>
      </c>
      <c r="B1871" t="s">
        <v>6305</v>
      </c>
      <c r="C1871" t="s">
        <v>6306</v>
      </c>
      <c r="D1871" t="s">
        <v>4493</v>
      </c>
      <c r="E1871" t="s">
        <v>1189</v>
      </c>
      <c r="F1871">
        <v>30</v>
      </c>
      <c r="G1871" t="s">
        <v>6307</v>
      </c>
      <c r="H1871" t="s">
        <v>1627</v>
      </c>
      <c r="I1871" s="10">
        <v>40123</v>
      </c>
      <c r="J1871">
        <v>52</v>
      </c>
      <c r="K1871" t="s">
        <v>1007</v>
      </c>
      <c r="L1871">
        <f>COUNTBLANK(Portfolio43[[#This Row],[ID]:[Product]])</f>
        <v>0</v>
      </c>
    </row>
    <row r="1872" spans="1:12" x14ac:dyDescent="0.3">
      <c r="A1872">
        <v>1871</v>
      </c>
      <c r="B1872" t="s">
        <v>4821</v>
      </c>
      <c r="C1872" t="s">
        <v>6308</v>
      </c>
      <c r="D1872" t="s">
        <v>4493</v>
      </c>
      <c r="E1872" t="s">
        <v>1189</v>
      </c>
      <c r="F1872">
        <v>90</v>
      </c>
      <c r="G1872" t="s">
        <v>6309</v>
      </c>
      <c r="H1872" t="s">
        <v>7</v>
      </c>
      <c r="I1872" s="10">
        <v>39519</v>
      </c>
      <c r="J1872">
        <v>6</v>
      </c>
      <c r="K1872" t="s">
        <v>1696</v>
      </c>
      <c r="L1872">
        <f>COUNTBLANK(Portfolio43[[#This Row],[ID]:[Product]])</f>
        <v>0</v>
      </c>
    </row>
    <row r="1873" spans="1:12" x14ac:dyDescent="0.3">
      <c r="A1873">
        <v>1872</v>
      </c>
      <c r="B1873" t="s">
        <v>1939</v>
      </c>
      <c r="C1873" t="s">
        <v>4734</v>
      </c>
      <c r="D1873" t="s">
        <v>4493</v>
      </c>
      <c r="E1873" t="s">
        <v>1189</v>
      </c>
      <c r="F1873">
        <v>90</v>
      </c>
      <c r="G1873" t="s">
        <v>6310</v>
      </c>
      <c r="H1873" t="s">
        <v>659</v>
      </c>
      <c r="I1873" s="10">
        <v>40416</v>
      </c>
      <c r="J1873">
        <v>47</v>
      </c>
      <c r="K1873" t="s">
        <v>1677</v>
      </c>
      <c r="L1873">
        <f>COUNTBLANK(Portfolio43[[#This Row],[ID]:[Product]])</f>
        <v>0</v>
      </c>
    </row>
    <row r="1874" spans="1:12" x14ac:dyDescent="0.3">
      <c r="A1874">
        <v>1873</v>
      </c>
      <c r="B1874" t="s">
        <v>5373</v>
      </c>
      <c r="C1874" t="s">
        <v>6311</v>
      </c>
      <c r="D1874" t="s">
        <v>4493</v>
      </c>
      <c r="E1874" t="s">
        <v>1189</v>
      </c>
      <c r="F1874">
        <v>30</v>
      </c>
      <c r="G1874" t="s">
        <v>6312</v>
      </c>
      <c r="H1874" t="s">
        <v>663</v>
      </c>
      <c r="I1874" s="10">
        <v>40046</v>
      </c>
      <c r="J1874">
        <v>82</v>
      </c>
      <c r="K1874" t="s">
        <v>1700</v>
      </c>
      <c r="L1874">
        <f>COUNTBLANK(Portfolio43[[#This Row],[ID]:[Product]])</f>
        <v>0</v>
      </c>
    </row>
    <row r="1875" spans="1:12" x14ac:dyDescent="0.3">
      <c r="A1875">
        <v>1874</v>
      </c>
      <c r="B1875" t="s">
        <v>2741</v>
      </c>
      <c r="C1875" t="s">
        <v>6313</v>
      </c>
      <c r="D1875" t="s">
        <v>4493</v>
      </c>
      <c r="E1875" t="s">
        <v>1189</v>
      </c>
      <c r="F1875">
        <v>60</v>
      </c>
      <c r="G1875" t="s">
        <v>6314</v>
      </c>
      <c r="H1875" t="s">
        <v>6315</v>
      </c>
      <c r="I1875" s="10">
        <v>40329</v>
      </c>
      <c r="J1875">
        <v>66</v>
      </c>
      <c r="K1875" t="s">
        <v>1007</v>
      </c>
      <c r="L1875">
        <f>COUNTBLANK(Portfolio43[[#This Row],[ID]:[Product]])</f>
        <v>0</v>
      </c>
    </row>
    <row r="1876" spans="1:12" x14ac:dyDescent="0.3">
      <c r="A1876">
        <v>1875</v>
      </c>
      <c r="B1876" t="s">
        <v>5063</v>
      </c>
      <c r="C1876" t="s">
        <v>2143</v>
      </c>
      <c r="D1876" t="s">
        <v>4493</v>
      </c>
      <c r="E1876" t="s">
        <v>1189</v>
      </c>
      <c r="F1876">
        <v>60</v>
      </c>
      <c r="G1876" t="s">
        <v>6316</v>
      </c>
      <c r="H1876" t="s">
        <v>1606</v>
      </c>
      <c r="I1876" s="10">
        <v>40439</v>
      </c>
      <c r="J1876">
        <v>87</v>
      </c>
      <c r="K1876" t="s">
        <v>1696</v>
      </c>
      <c r="L1876">
        <f>COUNTBLANK(Portfolio43[[#This Row],[ID]:[Product]])</f>
        <v>0</v>
      </c>
    </row>
    <row r="1877" spans="1:12" x14ac:dyDescent="0.3">
      <c r="A1877">
        <v>1876</v>
      </c>
      <c r="B1877" t="s">
        <v>3595</v>
      </c>
      <c r="C1877" t="s">
        <v>6317</v>
      </c>
      <c r="D1877" t="s">
        <v>4493</v>
      </c>
      <c r="E1877" t="s">
        <v>1189</v>
      </c>
      <c r="F1877">
        <v>90</v>
      </c>
      <c r="G1877" t="s">
        <v>6318</v>
      </c>
      <c r="H1877" t="s">
        <v>754</v>
      </c>
      <c r="I1877" s="10">
        <v>40379</v>
      </c>
      <c r="J1877">
        <v>38</v>
      </c>
      <c r="K1877" t="s">
        <v>1007</v>
      </c>
      <c r="L1877">
        <f>COUNTBLANK(Portfolio43[[#This Row],[ID]:[Product]])</f>
        <v>0</v>
      </c>
    </row>
    <row r="1878" spans="1:12" x14ac:dyDescent="0.3">
      <c r="A1878">
        <v>1877</v>
      </c>
      <c r="B1878" t="s">
        <v>6319</v>
      </c>
      <c r="C1878" t="s">
        <v>6320</v>
      </c>
      <c r="D1878" t="s">
        <v>4493</v>
      </c>
      <c r="E1878" t="s">
        <v>1189</v>
      </c>
      <c r="F1878">
        <v>60</v>
      </c>
      <c r="G1878" t="s">
        <v>6321</v>
      </c>
      <c r="H1878" t="s">
        <v>5208</v>
      </c>
      <c r="I1878" s="10">
        <v>40200</v>
      </c>
      <c r="J1878">
        <v>78</v>
      </c>
      <c r="K1878" t="s">
        <v>1772</v>
      </c>
      <c r="L1878">
        <f>COUNTBLANK(Portfolio43[[#This Row],[ID]:[Product]])</f>
        <v>0</v>
      </c>
    </row>
    <row r="1879" spans="1:12" x14ac:dyDescent="0.3">
      <c r="A1879">
        <v>1878</v>
      </c>
      <c r="B1879" t="s">
        <v>6322</v>
      </c>
      <c r="C1879" t="s">
        <v>6323</v>
      </c>
      <c r="D1879" t="s">
        <v>4493</v>
      </c>
      <c r="E1879" t="s">
        <v>1189</v>
      </c>
      <c r="F1879">
        <v>60</v>
      </c>
      <c r="G1879" t="s">
        <v>6324</v>
      </c>
      <c r="H1879" t="s">
        <v>115</v>
      </c>
      <c r="I1879" s="10">
        <v>39476</v>
      </c>
      <c r="J1879">
        <v>29</v>
      </c>
      <c r="K1879" t="s">
        <v>1677</v>
      </c>
      <c r="L1879">
        <f>COUNTBLANK(Portfolio43[[#This Row],[ID]:[Product]])</f>
        <v>0</v>
      </c>
    </row>
    <row r="1880" spans="1:12" x14ac:dyDescent="0.3">
      <c r="A1880">
        <v>1879</v>
      </c>
      <c r="B1880" t="s">
        <v>4571</v>
      </c>
      <c r="C1880" t="s">
        <v>6325</v>
      </c>
      <c r="D1880" t="s">
        <v>4493</v>
      </c>
      <c r="E1880" t="s">
        <v>1189</v>
      </c>
      <c r="F1880">
        <v>90</v>
      </c>
      <c r="G1880" t="s">
        <v>3905</v>
      </c>
      <c r="H1880" t="s">
        <v>400</v>
      </c>
      <c r="I1880" s="10">
        <v>39751</v>
      </c>
      <c r="J1880">
        <v>56</v>
      </c>
      <c r="K1880" t="s">
        <v>1677</v>
      </c>
      <c r="L1880">
        <f>COUNTBLANK(Portfolio43[[#This Row],[ID]:[Product]])</f>
        <v>0</v>
      </c>
    </row>
    <row r="1881" spans="1:12" x14ac:dyDescent="0.3">
      <c r="A1881">
        <v>1880</v>
      </c>
      <c r="B1881" t="s">
        <v>4669</v>
      </c>
      <c r="C1881" t="s">
        <v>2108</v>
      </c>
      <c r="D1881" t="s">
        <v>4493</v>
      </c>
      <c r="E1881" t="s">
        <v>1189</v>
      </c>
      <c r="F1881">
        <v>90</v>
      </c>
      <c r="G1881" t="s">
        <v>2473</v>
      </c>
      <c r="H1881" t="s">
        <v>1655</v>
      </c>
      <c r="I1881" s="10">
        <v>39774</v>
      </c>
      <c r="J1881">
        <v>18</v>
      </c>
      <c r="K1881" t="s">
        <v>1677</v>
      </c>
      <c r="L1881">
        <f>COUNTBLANK(Portfolio43[[#This Row],[ID]:[Product]])</f>
        <v>0</v>
      </c>
    </row>
    <row r="1882" spans="1:12" x14ac:dyDescent="0.3">
      <c r="A1882">
        <v>1881</v>
      </c>
      <c r="B1882" t="s">
        <v>6326</v>
      </c>
      <c r="C1882" t="s">
        <v>4641</v>
      </c>
      <c r="D1882" t="s">
        <v>4493</v>
      </c>
      <c r="E1882" t="s">
        <v>1189</v>
      </c>
      <c r="F1882">
        <v>90</v>
      </c>
      <c r="G1882" t="s">
        <v>6327</v>
      </c>
      <c r="H1882" t="s">
        <v>42</v>
      </c>
      <c r="I1882" s="10">
        <v>39940</v>
      </c>
      <c r="J1882">
        <v>8</v>
      </c>
      <c r="K1882" t="s">
        <v>1721</v>
      </c>
      <c r="L1882">
        <f>COUNTBLANK(Portfolio43[[#This Row],[ID]:[Product]])</f>
        <v>0</v>
      </c>
    </row>
    <row r="1883" spans="1:12" x14ac:dyDescent="0.3">
      <c r="A1883">
        <v>1882</v>
      </c>
      <c r="B1883" t="s">
        <v>4879</v>
      </c>
      <c r="C1883" t="s">
        <v>3238</v>
      </c>
      <c r="D1883" t="s">
        <v>4493</v>
      </c>
      <c r="E1883" t="s">
        <v>1189</v>
      </c>
      <c r="F1883">
        <v>30</v>
      </c>
      <c r="G1883" t="s">
        <v>6328</v>
      </c>
      <c r="H1883" t="s">
        <v>10</v>
      </c>
      <c r="I1883" s="10">
        <v>39731</v>
      </c>
      <c r="J1883">
        <v>96</v>
      </c>
      <c r="K1883" t="s">
        <v>1673</v>
      </c>
      <c r="L1883">
        <f>COUNTBLANK(Portfolio43[[#This Row],[ID]:[Product]])</f>
        <v>0</v>
      </c>
    </row>
    <row r="1884" spans="1:12" x14ac:dyDescent="0.3">
      <c r="A1884">
        <v>1883</v>
      </c>
      <c r="B1884" t="s">
        <v>2311</v>
      </c>
      <c r="C1884" t="s">
        <v>6329</v>
      </c>
      <c r="D1884" t="s">
        <v>4493</v>
      </c>
      <c r="E1884" t="s">
        <v>1189</v>
      </c>
      <c r="F1884">
        <v>90</v>
      </c>
      <c r="G1884" t="s">
        <v>6330</v>
      </c>
      <c r="H1884" t="s">
        <v>631</v>
      </c>
      <c r="I1884" s="10">
        <v>39626</v>
      </c>
      <c r="J1884">
        <v>64</v>
      </c>
      <c r="K1884" t="s">
        <v>1677</v>
      </c>
      <c r="L1884">
        <f>COUNTBLANK(Portfolio43[[#This Row],[ID]:[Product]])</f>
        <v>0</v>
      </c>
    </row>
    <row r="1885" spans="1:12" x14ac:dyDescent="0.3">
      <c r="A1885">
        <v>1884</v>
      </c>
      <c r="B1885" t="s">
        <v>1709</v>
      </c>
      <c r="C1885" t="s">
        <v>2040</v>
      </c>
      <c r="D1885" t="s">
        <v>4493</v>
      </c>
      <c r="E1885" t="s">
        <v>1189</v>
      </c>
      <c r="F1885">
        <v>60</v>
      </c>
      <c r="G1885" t="s">
        <v>6331</v>
      </c>
      <c r="H1885" t="s">
        <v>2003</v>
      </c>
      <c r="I1885" s="10">
        <v>39509</v>
      </c>
      <c r="J1885">
        <v>87</v>
      </c>
      <c r="K1885" t="s">
        <v>1707</v>
      </c>
      <c r="L1885">
        <f>COUNTBLANK(Portfolio43[[#This Row],[ID]:[Product]])</f>
        <v>0</v>
      </c>
    </row>
    <row r="1886" spans="1:12" x14ac:dyDescent="0.3">
      <c r="A1886">
        <v>1885</v>
      </c>
      <c r="B1886" t="s">
        <v>5411</v>
      </c>
      <c r="C1886" t="s">
        <v>6332</v>
      </c>
      <c r="D1886" t="s">
        <v>4493</v>
      </c>
      <c r="E1886" t="s">
        <v>1189</v>
      </c>
      <c r="F1886">
        <v>30</v>
      </c>
      <c r="G1886" t="s">
        <v>6333</v>
      </c>
      <c r="H1886" t="s">
        <v>337</v>
      </c>
      <c r="I1886" s="10">
        <v>40113</v>
      </c>
      <c r="J1886">
        <v>88</v>
      </c>
      <c r="K1886" t="s">
        <v>1007</v>
      </c>
      <c r="L1886">
        <f>COUNTBLANK(Portfolio43[[#This Row],[ID]:[Product]])</f>
        <v>0</v>
      </c>
    </row>
    <row r="1887" spans="1:12" x14ac:dyDescent="0.3">
      <c r="A1887">
        <v>1886</v>
      </c>
      <c r="B1887" t="s">
        <v>4589</v>
      </c>
      <c r="C1887" t="s">
        <v>3774</v>
      </c>
      <c r="D1887" t="s">
        <v>4493</v>
      </c>
      <c r="E1887" t="s">
        <v>1189</v>
      </c>
      <c r="F1887">
        <v>30</v>
      </c>
      <c r="G1887" t="s">
        <v>6334</v>
      </c>
      <c r="H1887" t="s">
        <v>832</v>
      </c>
      <c r="I1887" s="10">
        <v>40061</v>
      </c>
      <c r="J1887">
        <v>100</v>
      </c>
      <c r="K1887" t="s">
        <v>1696</v>
      </c>
      <c r="L1887">
        <f>COUNTBLANK(Portfolio43[[#This Row],[ID]:[Product]])</f>
        <v>0</v>
      </c>
    </row>
    <row r="1888" spans="1:12" x14ac:dyDescent="0.3">
      <c r="A1888">
        <v>1887</v>
      </c>
      <c r="B1888" t="s">
        <v>5771</v>
      </c>
      <c r="C1888" t="s">
        <v>5971</v>
      </c>
      <c r="D1888" t="s">
        <v>4493</v>
      </c>
      <c r="E1888" t="s">
        <v>1189</v>
      </c>
      <c r="F1888">
        <v>90</v>
      </c>
      <c r="G1888" t="s">
        <v>6335</v>
      </c>
      <c r="H1888" t="s">
        <v>1287</v>
      </c>
      <c r="I1888" s="10">
        <v>39994</v>
      </c>
      <c r="J1888">
        <v>84</v>
      </c>
      <c r="K1888" t="s">
        <v>1007</v>
      </c>
      <c r="L1888">
        <f>COUNTBLANK(Portfolio43[[#This Row],[ID]:[Product]])</f>
        <v>0</v>
      </c>
    </row>
    <row r="1889" spans="1:12" x14ac:dyDescent="0.3">
      <c r="A1889">
        <v>1888</v>
      </c>
      <c r="B1889" t="s">
        <v>6336</v>
      </c>
      <c r="C1889" t="s">
        <v>5759</v>
      </c>
      <c r="D1889" t="s">
        <v>4493</v>
      </c>
      <c r="E1889" t="s">
        <v>1189</v>
      </c>
      <c r="F1889">
        <v>30</v>
      </c>
      <c r="G1889" t="s">
        <v>6337</v>
      </c>
      <c r="H1889" t="s">
        <v>1643</v>
      </c>
      <c r="I1889" s="10">
        <v>40307</v>
      </c>
      <c r="J1889">
        <v>99</v>
      </c>
      <c r="K1889" t="s">
        <v>851</v>
      </c>
      <c r="L1889">
        <f>COUNTBLANK(Portfolio43[[#This Row],[ID]:[Product]])</f>
        <v>0</v>
      </c>
    </row>
    <row r="1890" spans="1:12" x14ac:dyDescent="0.3">
      <c r="A1890">
        <v>1889</v>
      </c>
      <c r="B1890" t="s">
        <v>5289</v>
      </c>
      <c r="C1890" t="s">
        <v>4011</v>
      </c>
      <c r="D1890" t="s">
        <v>4493</v>
      </c>
      <c r="E1890" t="s">
        <v>1189</v>
      </c>
      <c r="F1890">
        <v>90</v>
      </c>
      <c r="G1890" t="s">
        <v>6338</v>
      </c>
      <c r="H1890" t="s">
        <v>2222</v>
      </c>
      <c r="I1890" s="10">
        <v>40141</v>
      </c>
      <c r="J1890">
        <v>30</v>
      </c>
      <c r="K1890" t="s">
        <v>1721</v>
      </c>
      <c r="L1890">
        <f>COUNTBLANK(Portfolio43[[#This Row],[ID]:[Product]])</f>
        <v>0</v>
      </c>
    </row>
    <row r="1891" spans="1:12" x14ac:dyDescent="0.3">
      <c r="A1891">
        <v>1890</v>
      </c>
      <c r="B1891" t="s">
        <v>6339</v>
      </c>
      <c r="C1891" t="s">
        <v>6340</v>
      </c>
      <c r="D1891" t="s">
        <v>4493</v>
      </c>
      <c r="E1891" t="s">
        <v>1189</v>
      </c>
      <c r="F1891">
        <v>30</v>
      </c>
      <c r="G1891" t="s">
        <v>6341</v>
      </c>
      <c r="H1891" t="s">
        <v>853</v>
      </c>
      <c r="I1891" s="10">
        <v>40064</v>
      </c>
      <c r="J1891">
        <v>3</v>
      </c>
      <c r="K1891" t="s">
        <v>1007</v>
      </c>
      <c r="L1891">
        <f>COUNTBLANK(Portfolio43[[#This Row],[ID]:[Product]])</f>
        <v>0</v>
      </c>
    </row>
    <row r="1892" spans="1:12" x14ac:dyDescent="0.3">
      <c r="A1892">
        <v>1891</v>
      </c>
      <c r="B1892" t="s">
        <v>5777</v>
      </c>
      <c r="C1892" t="s">
        <v>6342</v>
      </c>
      <c r="D1892" t="s">
        <v>4493</v>
      </c>
      <c r="E1892" t="s">
        <v>1189</v>
      </c>
      <c r="F1892">
        <v>30</v>
      </c>
      <c r="G1892" t="s">
        <v>6343</v>
      </c>
      <c r="H1892" t="s">
        <v>101</v>
      </c>
      <c r="I1892" s="10">
        <v>40184</v>
      </c>
      <c r="J1892">
        <v>47</v>
      </c>
      <c r="K1892" t="s">
        <v>1707</v>
      </c>
      <c r="L1892">
        <f>COUNTBLANK(Portfolio43[[#This Row],[ID]:[Product]])</f>
        <v>0</v>
      </c>
    </row>
    <row r="1893" spans="1:12" x14ac:dyDescent="0.3">
      <c r="A1893">
        <v>1892</v>
      </c>
      <c r="B1893" t="s">
        <v>3749</v>
      </c>
      <c r="C1893" t="s">
        <v>3363</v>
      </c>
      <c r="D1893" t="s">
        <v>4493</v>
      </c>
      <c r="E1893" t="s">
        <v>1189</v>
      </c>
      <c r="F1893">
        <v>30</v>
      </c>
      <c r="G1893" t="s">
        <v>6344</v>
      </c>
      <c r="H1893" t="s">
        <v>6345</v>
      </c>
      <c r="I1893" s="10">
        <v>39959</v>
      </c>
      <c r="J1893">
        <v>7</v>
      </c>
      <c r="K1893" t="s">
        <v>1692</v>
      </c>
      <c r="L1893">
        <f>COUNTBLANK(Portfolio43[[#This Row],[ID]:[Product]])</f>
        <v>0</v>
      </c>
    </row>
    <row r="1894" spans="1:12" x14ac:dyDescent="0.3">
      <c r="A1894">
        <v>1893</v>
      </c>
      <c r="B1894" t="s">
        <v>6168</v>
      </c>
      <c r="C1894" t="s">
        <v>3022</v>
      </c>
      <c r="D1894" t="s">
        <v>4493</v>
      </c>
      <c r="E1894" t="s">
        <v>1189</v>
      </c>
      <c r="F1894">
        <v>60</v>
      </c>
      <c r="G1894" t="s">
        <v>6346</v>
      </c>
      <c r="H1894" t="s">
        <v>6347</v>
      </c>
      <c r="I1894" s="10">
        <v>39670</v>
      </c>
      <c r="J1894">
        <v>78</v>
      </c>
      <c r="K1894" t="s">
        <v>1692</v>
      </c>
      <c r="L1894">
        <f>COUNTBLANK(Portfolio43[[#This Row],[ID]:[Product]])</f>
        <v>0</v>
      </c>
    </row>
    <row r="1895" spans="1:12" x14ac:dyDescent="0.3">
      <c r="A1895">
        <v>1894</v>
      </c>
      <c r="B1895" t="s">
        <v>6325</v>
      </c>
      <c r="C1895" t="s">
        <v>1809</v>
      </c>
      <c r="D1895" t="s">
        <v>4493</v>
      </c>
      <c r="E1895" t="s">
        <v>1189</v>
      </c>
      <c r="F1895">
        <v>60</v>
      </c>
      <c r="G1895" t="s">
        <v>6348</v>
      </c>
      <c r="H1895" t="s">
        <v>3065</v>
      </c>
      <c r="I1895" s="10">
        <v>40521</v>
      </c>
      <c r="J1895">
        <v>37</v>
      </c>
      <c r="K1895" t="s">
        <v>1696</v>
      </c>
      <c r="L1895">
        <f>COUNTBLANK(Portfolio43[[#This Row],[ID]:[Product]])</f>
        <v>0</v>
      </c>
    </row>
    <row r="1896" spans="1:12" x14ac:dyDescent="0.3">
      <c r="A1896">
        <v>1895</v>
      </c>
      <c r="B1896" t="s">
        <v>2429</v>
      </c>
      <c r="C1896" t="s">
        <v>3565</v>
      </c>
      <c r="D1896" t="s">
        <v>4493</v>
      </c>
      <c r="E1896" t="s">
        <v>1189</v>
      </c>
      <c r="F1896">
        <v>60</v>
      </c>
      <c r="G1896" t="s">
        <v>4923</v>
      </c>
      <c r="H1896" t="s">
        <v>33</v>
      </c>
      <c r="I1896" s="10">
        <v>39475</v>
      </c>
      <c r="J1896">
        <v>3</v>
      </c>
      <c r="K1896" t="s">
        <v>1707</v>
      </c>
      <c r="L1896">
        <f>COUNTBLANK(Portfolio43[[#This Row],[ID]:[Product]])</f>
        <v>0</v>
      </c>
    </row>
    <row r="1897" spans="1:12" x14ac:dyDescent="0.3">
      <c r="A1897">
        <v>1896</v>
      </c>
      <c r="B1897" t="s">
        <v>6009</v>
      </c>
      <c r="C1897" t="s">
        <v>5595</v>
      </c>
      <c r="D1897" t="s">
        <v>4493</v>
      </c>
      <c r="E1897" t="s">
        <v>1189</v>
      </c>
      <c r="F1897">
        <v>60</v>
      </c>
      <c r="G1897" t="s">
        <v>6349</v>
      </c>
      <c r="H1897" t="s">
        <v>1064</v>
      </c>
      <c r="I1897" s="10">
        <v>40453</v>
      </c>
      <c r="J1897">
        <v>17</v>
      </c>
      <c r="K1897" t="s">
        <v>1673</v>
      </c>
      <c r="L1897">
        <f>COUNTBLANK(Portfolio43[[#This Row],[ID]:[Product]])</f>
        <v>0</v>
      </c>
    </row>
    <row r="1898" spans="1:12" x14ac:dyDescent="0.3">
      <c r="A1898">
        <v>1897</v>
      </c>
      <c r="B1898" t="s">
        <v>2205</v>
      </c>
      <c r="C1898" t="s">
        <v>2819</v>
      </c>
      <c r="D1898" t="s">
        <v>4493</v>
      </c>
      <c r="E1898" t="s">
        <v>4651</v>
      </c>
      <c r="F1898">
        <v>30</v>
      </c>
      <c r="G1898" t="s">
        <v>6350</v>
      </c>
      <c r="H1898" t="s">
        <v>680</v>
      </c>
      <c r="I1898" s="10">
        <v>40214</v>
      </c>
      <c r="J1898">
        <v>69</v>
      </c>
      <c r="K1898" t="s">
        <v>1772</v>
      </c>
      <c r="L1898">
        <f>COUNTBLANK(Portfolio43[[#This Row],[ID]:[Product]])</f>
        <v>0</v>
      </c>
    </row>
    <row r="1899" spans="1:12" x14ac:dyDescent="0.3">
      <c r="A1899">
        <v>1898</v>
      </c>
      <c r="B1899" t="s">
        <v>6351</v>
      </c>
      <c r="C1899" t="s">
        <v>5022</v>
      </c>
      <c r="D1899" t="s">
        <v>4493</v>
      </c>
      <c r="E1899" t="s">
        <v>1189</v>
      </c>
      <c r="F1899">
        <v>60</v>
      </c>
      <c r="G1899" t="s">
        <v>6352</v>
      </c>
      <c r="H1899" t="s">
        <v>563</v>
      </c>
      <c r="I1899" s="10">
        <v>39559</v>
      </c>
      <c r="J1899">
        <v>69</v>
      </c>
      <c r="K1899" t="s">
        <v>1673</v>
      </c>
      <c r="L1899">
        <f>COUNTBLANK(Portfolio43[[#This Row],[ID]:[Product]])</f>
        <v>0</v>
      </c>
    </row>
    <row r="1900" spans="1:12" x14ac:dyDescent="0.3">
      <c r="A1900">
        <v>1899</v>
      </c>
      <c r="B1900" t="s">
        <v>5253</v>
      </c>
      <c r="C1900" t="s">
        <v>5774</v>
      </c>
      <c r="D1900" t="s">
        <v>4493</v>
      </c>
      <c r="E1900" t="s">
        <v>1189</v>
      </c>
      <c r="F1900">
        <v>30</v>
      </c>
      <c r="G1900" t="s">
        <v>6353</v>
      </c>
      <c r="H1900" t="s">
        <v>999</v>
      </c>
      <c r="I1900" s="10">
        <v>39832</v>
      </c>
      <c r="J1900">
        <v>60</v>
      </c>
      <c r="K1900" t="s">
        <v>1692</v>
      </c>
      <c r="L1900">
        <f>COUNTBLANK(Portfolio43[[#This Row],[ID]:[Product]])</f>
        <v>0</v>
      </c>
    </row>
    <row r="1901" spans="1:12" x14ac:dyDescent="0.3">
      <c r="A1901">
        <v>1900</v>
      </c>
      <c r="B1901" t="s">
        <v>5447</v>
      </c>
      <c r="C1901" t="s">
        <v>4124</v>
      </c>
      <c r="D1901" t="s">
        <v>4493</v>
      </c>
      <c r="E1901" t="s">
        <v>1189</v>
      </c>
      <c r="F1901">
        <v>60</v>
      </c>
      <c r="G1901" t="s">
        <v>6354</v>
      </c>
      <c r="H1901" t="s">
        <v>33</v>
      </c>
      <c r="I1901" s="10">
        <v>39754</v>
      </c>
      <c r="J1901">
        <v>37</v>
      </c>
      <c r="K1901" t="s">
        <v>1707</v>
      </c>
      <c r="L1901">
        <f>COUNTBLANK(Portfolio43[[#This Row],[ID]:[Product]])</f>
        <v>0</v>
      </c>
    </row>
    <row r="1902" spans="1:12" x14ac:dyDescent="0.3">
      <c r="A1902">
        <v>1901</v>
      </c>
      <c r="B1902" t="s">
        <v>2778</v>
      </c>
      <c r="C1902" t="s">
        <v>6355</v>
      </c>
      <c r="D1902" t="s">
        <v>4493</v>
      </c>
      <c r="E1902" t="s">
        <v>1189</v>
      </c>
      <c r="F1902">
        <v>60</v>
      </c>
      <c r="G1902" t="s">
        <v>6356</v>
      </c>
      <c r="H1902" t="s">
        <v>6357</v>
      </c>
      <c r="I1902" s="10">
        <v>40221</v>
      </c>
      <c r="J1902">
        <v>77</v>
      </c>
      <c r="K1902" t="s">
        <v>1721</v>
      </c>
      <c r="L1902">
        <f>COUNTBLANK(Portfolio43[[#This Row],[ID]:[Product]])</f>
        <v>0</v>
      </c>
    </row>
    <row r="1903" spans="1:12" x14ac:dyDescent="0.3">
      <c r="A1903">
        <v>1902</v>
      </c>
      <c r="B1903" t="s">
        <v>6358</v>
      </c>
      <c r="C1903" t="s">
        <v>1832</v>
      </c>
      <c r="D1903" t="s">
        <v>4493</v>
      </c>
      <c r="E1903" t="s">
        <v>1189</v>
      </c>
      <c r="F1903">
        <v>60</v>
      </c>
      <c r="G1903" t="s">
        <v>6359</v>
      </c>
      <c r="H1903" t="s">
        <v>3790</v>
      </c>
      <c r="I1903" s="10">
        <v>39773</v>
      </c>
      <c r="J1903">
        <v>36</v>
      </c>
      <c r="K1903" t="s">
        <v>1721</v>
      </c>
      <c r="L1903">
        <f>COUNTBLANK(Portfolio43[[#This Row],[ID]:[Product]])</f>
        <v>0</v>
      </c>
    </row>
    <row r="1904" spans="1:12" x14ac:dyDescent="0.3">
      <c r="A1904">
        <v>1903</v>
      </c>
      <c r="B1904" t="s">
        <v>6360</v>
      </c>
      <c r="C1904" t="s">
        <v>4745</v>
      </c>
      <c r="D1904" t="s">
        <v>4493</v>
      </c>
      <c r="E1904" t="s">
        <v>1189</v>
      </c>
      <c r="F1904">
        <v>60</v>
      </c>
      <c r="G1904" t="s">
        <v>6361</v>
      </c>
      <c r="H1904" t="s">
        <v>420</v>
      </c>
      <c r="I1904" s="10">
        <v>39883</v>
      </c>
      <c r="J1904">
        <v>48</v>
      </c>
      <c r="K1904" t="s">
        <v>1673</v>
      </c>
      <c r="L1904">
        <f>COUNTBLANK(Portfolio43[[#This Row],[ID]:[Product]])</f>
        <v>0</v>
      </c>
    </row>
    <row r="1905" spans="1:12" x14ac:dyDescent="0.3">
      <c r="A1905">
        <v>1904</v>
      </c>
      <c r="B1905" t="s">
        <v>6362</v>
      </c>
      <c r="C1905" t="s">
        <v>6363</v>
      </c>
      <c r="D1905" t="s">
        <v>4493</v>
      </c>
      <c r="E1905" t="s">
        <v>1189</v>
      </c>
      <c r="F1905">
        <v>30</v>
      </c>
      <c r="G1905" t="s">
        <v>6364</v>
      </c>
      <c r="H1905" t="s">
        <v>43</v>
      </c>
      <c r="I1905" s="10">
        <v>40020</v>
      </c>
      <c r="J1905">
        <v>25</v>
      </c>
      <c r="K1905" t="s">
        <v>1707</v>
      </c>
      <c r="L1905">
        <f>COUNTBLANK(Portfolio43[[#This Row],[ID]:[Product]])</f>
        <v>0</v>
      </c>
    </row>
    <row r="1906" spans="1:12" x14ac:dyDescent="0.3">
      <c r="A1906">
        <v>1905</v>
      </c>
      <c r="B1906" t="s">
        <v>6365</v>
      </c>
      <c r="C1906" t="s">
        <v>2508</v>
      </c>
      <c r="D1906" t="s">
        <v>4493</v>
      </c>
      <c r="E1906" t="s">
        <v>1189</v>
      </c>
      <c r="F1906">
        <v>90</v>
      </c>
      <c r="G1906" t="s">
        <v>6366</v>
      </c>
      <c r="H1906" t="s">
        <v>6024</v>
      </c>
      <c r="I1906" s="10">
        <v>40003</v>
      </c>
      <c r="J1906">
        <v>67</v>
      </c>
      <c r="K1906" t="s">
        <v>1677</v>
      </c>
      <c r="L1906">
        <f>COUNTBLANK(Portfolio43[[#This Row],[ID]:[Product]])</f>
        <v>0</v>
      </c>
    </row>
    <row r="1907" spans="1:12" x14ac:dyDescent="0.3">
      <c r="A1907">
        <v>1906</v>
      </c>
      <c r="B1907" t="s">
        <v>4170</v>
      </c>
      <c r="C1907" t="s">
        <v>2579</v>
      </c>
      <c r="D1907" t="s">
        <v>4493</v>
      </c>
      <c r="E1907" t="s">
        <v>1189</v>
      </c>
      <c r="F1907">
        <v>60</v>
      </c>
      <c r="G1907" t="s">
        <v>6367</v>
      </c>
      <c r="H1907" t="s">
        <v>301</v>
      </c>
      <c r="I1907" s="10">
        <v>40010</v>
      </c>
      <c r="J1907">
        <v>6</v>
      </c>
      <c r="K1907" t="s">
        <v>1692</v>
      </c>
      <c r="L1907">
        <f>COUNTBLANK(Portfolio43[[#This Row],[ID]:[Product]])</f>
        <v>0</v>
      </c>
    </row>
    <row r="1908" spans="1:12" x14ac:dyDescent="0.3">
      <c r="A1908">
        <v>1907</v>
      </c>
      <c r="B1908" t="s">
        <v>4825</v>
      </c>
      <c r="C1908" t="s">
        <v>5608</v>
      </c>
      <c r="D1908" t="s">
        <v>4493</v>
      </c>
      <c r="E1908" t="s">
        <v>1189</v>
      </c>
      <c r="F1908">
        <v>30</v>
      </c>
      <c r="G1908" t="s">
        <v>6368</v>
      </c>
      <c r="H1908" t="s">
        <v>1964</v>
      </c>
      <c r="I1908" s="10">
        <v>39848</v>
      </c>
      <c r="J1908">
        <v>54</v>
      </c>
      <c r="K1908" t="s">
        <v>1700</v>
      </c>
      <c r="L1908">
        <f>COUNTBLANK(Portfolio43[[#This Row],[ID]:[Product]])</f>
        <v>0</v>
      </c>
    </row>
    <row r="1909" spans="1:12" x14ac:dyDescent="0.3">
      <c r="A1909">
        <v>1908</v>
      </c>
      <c r="B1909" t="s">
        <v>6369</v>
      </c>
      <c r="C1909" t="s">
        <v>3549</v>
      </c>
      <c r="D1909" t="s">
        <v>4493</v>
      </c>
      <c r="E1909" t="s">
        <v>1189</v>
      </c>
      <c r="F1909">
        <v>60</v>
      </c>
      <c r="G1909" t="s">
        <v>6370</v>
      </c>
      <c r="H1909" t="s">
        <v>6371</v>
      </c>
      <c r="I1909" s="10">
        <v>40482</v>
      </c>
      <c r="J1909">
        <v>43</v>
      </c>
      <c r="K1909" t="s">
        <v>1772</v>
      </c>
      <c r="L1909">
        <f>COUNTBLANK(Portfolio43[[#This Row],[ID]:[Product]])</f>
        <v>0</v>
      </c>
    </row>
    <row r="1910" spans="1:12" x14ac:dyDescent="0.3">
      <c r="A1910">
        <v>1909</v>
      </c>
      <c r="B1910" t="s">
        <v>1709</v>
      </c>
      <c r="C1910" t="s">
        <v>6372</v>
      </c>
      <c r="D1910" t="s">
        <v>4493</v>
      </c>
      <c r="E1910" t="s">
        <v>1189</v>
      </c>
      <c r="F1910">
        <v>90</v>
      </c>
      <c r="G1910" t="s">
        <v>6373</v>
      </c>
      <c r="H1910" t="s">
        <v>6112</v>
      </c>
      <c r="I1910" s="10">
        <v>40099</v>
      </c>
      <c r="J1910">
        <v>41</v>
      </c>
      <c r="K1910" t="s">
        <v>1007</v>
      </c>
      <c r="L1910">
        <f>COUNTBLANK(Portfolio43[[#This Row],[ID]:[Product]])</f>
        <v>0</v>
      </c>
    </row>
    <row r="1911" spans="1:12" x14ac:dyDescent="0.3">
      <c r="A1911">
        <v>1910</v>
      </c>
      <c r="B1911" t="s">
        <v>6374</v>
      </c>
      <c r="C1911" t="s">
        <v>2486</v>
      </c>
      <c r="D1911" t="s">
        <v>4493</v>
      </c>
      <c r="E1911" t="s">
        <v>1189</v>
      </c>
      <c r="F1911">
        <v>60</v>
      </c>
      <c r="G1911" t="s">
        <v>6375</v>
      </c>
      <c r="H1911" t="s">
        <v>673</v>
      </c>
      <c r="I1911" s="10">
        <v>40296</v>
      </c>
      <c r="J1911">
        <v>19</v>
      </c>
      <c r="K1911" t="s">
        <v>1696</v>
      </c>
      <c r="L1911">
        <f>COUNTBLANK(Portfolio43[[#This Row],[ID]:[Product]])</f>
        <v>0</v>
      </c>
    </row>
    <row r="1912" spans="1:12" x14ac:dyDescent="0.3">
      <c r="A1912">
        <v>1911</v>
      </c>
      <c r="B1912" t="s">
        <v>6376</v>
      </c>
      <c r="C1912" t="s">
        <v>6377</v>
      </c>
      <c r="D1912" t="s">
        <v>4493</v>
      </c>
      <c r="E1912" t="s">
        <v>1189</v>
      </c>
      <c r="F1912">
        <v>30</v>
      </c>
      <c r="G1912" t="s">
        <v>6378</v>
      </c>
      <c r="H1912" t="s">
        <v>593</v>
      </c>
      <c r="I1912" s="10">
        <v>39896</v>
      </c>
      <c r="J1912">
        <v>83</v>
      </c>
      <c r="K1912" t="s">
        <v>1772</v>
      </c>
      <c r="L1912">
        <f>COUNTBLANK(Portfolio43[[#This Row],[ID]:[Product]])</f>
        <v>0</v>
      </c>
    </row>
    <row r="1913" spans="1:12" x14ac:dyDescent="0.3">
      <c r="A1913">
        <v>1912</v>
      </c>
      <c r="B1913" t="s">
        <v>4545</v>
      </c>
      <c r="C1913" t="s">
        <v>3266</v>
      </c>
      <c r="D1913" t="s">
        <v>4493</v>
      </c>
      <c r="E1913" t="s">
        <v>1189</v>
      </c>
      <c r="F1913">
        <v>30</v>
      </c>
      <c r="G1913" t="s">
        <v>6379</v>
      </c>
      <c r="H1913" t="s">
        <v>654</v>
      </c>
      <c r="I1913" s="10">
        <v>40184</v>
      </c>
      <c r="J1913">
        <v>100</v>
      </c>
      <c r="K1913" t="s">
        <v>1692</v>
      </c>
      <c r="L1913">
        <f>COUNTBLANK(Portfolio43[[#This Row],[ID]:[Product]])</f>
        <v>0</v>
      </c>
    </row>
    <row r="1914" spans="1:12" x14ac:dyDescent="0.3">
      <c r="A1914">
        <v>1913</v>
      </c>
      <c r="B1914" t="s">
        <v>6380</v>
      </c>
      <c r="C1914" t="s">
        <v>4358</v>
      </c>
      <c r="D1914" t="s">
        <v>4493</v>
      </c>
      <c r="E1914" t="s">
        <v>1189</v>
      </c>
      <c r="F1914">
        <v>30</v>
      </c>
      <c r="G1914" t="s">
        <v>6381</v>
      </c>
      <c r="H1914" t="s">
        <v>730</v>
      </c>
      <c r="I1914" s="10">
        <v>39623</v>
      </c>
      <c r="J1914">
        <v>92</v>
      </c>
      <c r="K1914" t="s">
        <v>1692</v>
      </c>
      <c r="L1914">
        <f>COUNTBLANK(Portfolio43[[#This Row],[ID]:[Product]])</f>
        <v>0</v>
      </c>
    </row>
    <row r="1915" spans="1:12" x14ac:dyDescent="0.3">
      <c r="A1915">
        <v>1914</v>
      </c>
      <c r="B1915" t="s">
        <v>4775</v>
      </c>
      <c r="C1915" t="s">
        <v>6382</v>
      </c>
      <c r="D1915" t="s">
        <v>4493</v>
      </c>
      <c r="E1915" t="s">
        <v>1189</v>
      </c>
      <c r="F1915">
        <v>60</v>
      </c>
      <c r="G1915" t="s">
        <v>6383</v>
      </c>
      <c r="H1915" t="s">
        <v>270</v>
      </c>
      <c r="I1915" s="10">
        <v>40197</v>
      </c>
      <c r="J1915">
        <v>45</v>
      </c>
      <c r="K1915" t="s">
        <v>1692</v>
      </c>
      <c r="L1915">
        <f>COUNTBLANK(Portfolio43[[#This Row],[ID]:[Product]])</f>
        <v>0</v>
      </c>
    </row>
    <row r="1916" spans="1:12" x14ac:dyDescent="0.3">
      <c r="A1916">
        <v>1915</v>
      </c>
      <c r="B1916" t="s">
        <v>5190</v>
      </c>
      <c r="C1916" t="s">
        <v>1949</v>
      </c>
      <c r="D1916" t="s">
        <v>4493</v>
      </c>
      <c r="E1916" t="s">
        <v>1189</v>
      </c>
      <c r="F1916">
        <v>30</v>
      </c>
      <c r="G1916" t="s">
        <v>6384</v>
      </c>
      <c r="H1916" t="s">
        <v>5393</v>
      </c>
      <c r="I1916" s="10">
        <v>39595</v>
      </c>
      <c r="J1916">
        <v>3</v>
      </c>
      <c r="K1916" t="s">
        <v>1677</v>
      </c>
      <c r="L1916">
        <f>COUNTBLANK(Portfolio43[[#This Row],[ID]:[Product]])</f>
        <v>0</v>
      </c>
    </row>
    <row r="1917" spans="1:12" x14ac:dyDescent="0.3">
      <c r="A1917">
        <v>1916</v>
      </c>
      <c r="B1917" t="s">
        <v>5785</v>
      </c>
      <c r="C1917" t="s">
        <v>6385</v>
      </c>
      <c r="D1917" t="s">
        <v>4493</v>
      </c>
      <c r="E1917" t="s">
        <v>1189</v>
      </c>
      <c r="F1917">
        <v>30</v>
      </c>
      <c r="G1917" t="s">
        <v>6386</v>
      </c>
      <c r="H1917" t="s">
        <v>1407</v>
      </c>
      <c r="I1917" s="10">
        <v>39622</v>
      </c>
      <c r="J1917">
        <v>14</v>
      </c>
      <c r="K1917" t="s">
        <v>1677</v>
      </c>
      <c r="L1917">
        <f>COUNTBLANK(Portfolio43[[#This Row],[ID]:[Product]])</f>
        <v>0</v>
      </c>
    </row>
    <row r="1918" spans="1:12" x14ac:dyDescent="0.3">
      <c r="A1918">
        <v>1917</v>
      </c>
      <c r="B1918" t="s">
        <v>2729</v>
      </c>
      <c r="C1918" t="s">
        <v>4505</v>
      </c>
      <c r="D1918" t="s">
        <v>4493</v>
      </c>
      <c r="E1918" t="s">
        <v>1189</v>
      </c>
      <c r="F1918">
        <v>90</v>
      </c>
      <c r="G1918" t="s">
        <v>1857</v>
      </c>
      <c r="H1918" t="s">
        <v>2271</v>
      </c>
      <c r="I1918" s="10">
        <v>40105</v>
      </c>
      <c r="J1918">
        <v>51</v>
      </c>
      <c r="K1918" t="s">
        <v>1692</v>
      </c>
      <c r="L1918">
        <f>COUNTBLANK(Portfolio43[[#This Row],[ID]:[Product]])</f>
        <v>0</v>
      </c>
    </row>
    <row r="1919" spans="1:12" x14ac:dyDescent="0.3">
      <c r="A1919">
        <v>1918</v>
      </c>
      <c r="B1919" t="s">
        <v>6012</v>
      </c>
      <c r="C1919" t="s">
        <v>3331</v>
      </c>
      <c r="D1919" t="s">
        <v>4493</v>
      </c>
      <c r="E1919" t="s">
        <v>1189</v>
      </c>
      <c r="F1919">
        <v>90</v>
      </c>
      <c r="G1919" t="s">
        <v>6387</v>
      </c>
      <c r="H1919" t="s">
        <v>400</v>
      </c>
      <c r="I1919" s="10">
        <v>40459</v>
      </c>
      <c r="J1919">
        <v>31</v>
      </c>
      <c r="K1919" t="s">
        <v>1696</v>
      </c>
      <c r="L1919">
        <f>COUNTBLANK(Portfolio43[[#This Row],[ID]:[Product]])</f>
        <v>0</v>
      </c>
    </row>
    <row r="1920" spans="1:12" x14ac:dyDescent="0.3">
      <c r="A1920">
        <v>1919</v>
      </c>
      <c r="B1920" t="s">
        <v>2429</v>
      </c>
      <c r="C1920" t="s">
        <v>2463</v>
      </c>
      <c r="D1920" t="s">
        <v>4493</v>
      </c>
      <c r="E1920" t="s">
        <v>1189</v>
      </c>
      <c r="F1920">
        <v>60</v>
      </c>
      <c r="G1920" t="s">
        <v>6388</v>
      </c>
      <c r="H1920" t="s">
        <v>966</v>
      </c>
      <c r="I1920" s="10">
        <v>39560</v>
      </c>
      <c r="J1920">
        <v>94</v>
      </c>
      <c r="K1920" t="s">
        <v>1007</v>
      </c>
      <c r="L1920">
        <f>COUNTBLANK(Portfolio43[[#This Row],[ID]:[Product]])</f>
        <v>0</v>
      </c>
    </row>
    <row r="1921" spans="1:12" x14ac:dyDescent="0.3">
      <c r="A1921">
        <v>1920</v>
      </c>
      <c r="B1921" t="s">
        <v>4712</v>
      </c>
      <c r="C1921" t="s">
        <v>4030</v>
      </c>
      <c r="D1921" t="s">
        <v>4493</v>
      </c>
      <c r="E1921" t="s">
        <v>1189</v>
      </c>
      <c r="F1921">
        <v>90</v>
      </c>
      <c r="G1921" t="s">
        <v>6389</v>
      </c>
      <c r="H1921" t="s">
        <v>25</v>
      </c>
      <c r="I1921" s="10">
        <v>40204</v>
      </c>
      <c r="J1921">
        <v>47</v>
      </c>
      <c r="K1921" t="s">
        <v>851</v>
      </c>
      <c r="L1921">
        <f>COUNTBLANK(Portfolio43[[#This Row],[ID]:[Product]])</f>
        <v>0</v>
      </c>
    </row>
    <row r="1922" spans="1:12" x14ac:dyDescent="0.3">
      <c r="A1922">
        <v>1921</v>
      </c>
      <c r="B1922" t="s">
        <v>6194</v>
      </c>
      <c r="C1922" t="s">
        <v>6390</v>
      </c>
      <c r="D1922" t="s">
        <v>4493</v>
      </c>
      <c r="E1922" t="s">
        <v>1189</v>
      </c>
      <c r="F1922">
        <v>90</v>
      </c>
      <c r="G1922" t="s">
        <v>6391</v>
      </c>
      <c r="H1922" t="s">
        <v>2431</v>
      </c>
      <c r="I1922" s="10">
        <v>39463</v>
      </c>
      <c r="J1922">
        <v>39</v>
      </c>
      <c r="K1922" t="s">
        <v>1772</v>
      </c>
      <c r="L1922">
        <f>COUNTBLANK(Portfolio43[[#This Row],[ID]:[Product]])</f>
        <v>0</v>
      </c>
    </row>
    <row r="1923" spans="1:12" x14ac:dyDescent="0.3">
      <c r="A1923">
        <v>1922</v>
      </c>
      <c r="B1923" t="s">
        <v>5491</v>
      </c>
      <c r="C1923" t="s">
        <v>2679</v>
      </c>
      <c r="D1923" t="s">
        <v>4493</v>
      </c>
      <c r="E1923" t="s">
        <v>1189</v>
      </c>
      <c r="F1923">
        <v>30</v>
      </c>
      <c r="G1923" t="s">
        <v>5528</v>
      </c>
      <c r="H1923" t="s">
        <v>747</v>
      </c>
      <c r="I1923" s="10">
        <v>40270</v>
      </c>
      <c r="J1923">
        <v>47</v>
      </c>
      <c r="K1923" t="s">
        <v>1696</v>
      </c>
      <c r="L1923">
        <f>COUNTBLANK(Portfolio43[[#This Row],[ID]:[Product]])</f>
        <v>0</v>
      </c>
    </row>
    <row r="1924" spans="1:12" x14ac:dyDescent="0.3">
      <c r="A1924">
        <v>1923</v>
      </c>
      <c r="B1924" t="s">
        <v>6392</v>
      </c>
      <c r="C1924" t="s">
        <v>1921</v>
      </c>
      <c r="D1924" t="s">
        <v>4493</v>
      </c>
      <c r="E1924" t="s">
        <v>1189</v>
      </c>
      <c r="F1924">
        <v>30</v>
      </c>
      <c r="G1924" t="s">
        <v>6393</v>
      </c>
      <c r="H1924" t="s">
        <v>5741</v>
      </c>
      <c r="I1924" s="10">
        <v>39806</v>
      </c>
      <c r="J1924">
        <v>6</v>
      </c>
      <c r="K1924" t="s">
        <v>1721</v>
      </c>
      <c r="L1924">
        <f>COUNTBLANK(Portfolio43[[#This Row],[ID]:[Product]])</f>
        <v>0</v>
      </c>
    </row>
    <row r="1925" spans="1:12" x14ac:dyDescent="0.3">
      <c r="A1925">
        <v>1924</v>
      </c>
      <c r="B1925" t="s">
        <v>6394</v>
      </c>
      <c r="C1925" t="s">
        <v>1932</v>
      </c>
      <c r="D1925" t="s">
        <v>4493</v>
      </c>
      <c r="E1925" t="s">
        <v>1189</v>
      </c>
      <c r="F1925">
        <v>30</v>
      </c>
      <c r="G1925" t="s">
        <v>6395</v>
      </c>
      <c r="H1925" t="s">
        <v>866</v>
      </c>
      <c r="I1925" s="10">
        <v>40407</v>
      </c>
      <c r="J1925">
        <v>67</v>
      </c>
      <c r="K1925" t="s">
        <v>1007</v>
      </c>
      <c r="L1925">
        <f>COUNTBLANK(Portfolio43[[#This Row],[ID]:[Product]])</f>
        <v>0</v>
      </c>
    </row>
    <row r="1926" spans="1:12" x14ac:dyDescent="0.3">
      <c r="A1926">
        <v>1925</v>
      </c>
      <c r="B1926" t="s">
        <v>6396</v>
      </c>
      <c r="C1926" t="s">
        <v>2005</v>
      </c>
      <c r="D1926" t="s">
        <v>4493</v>
      </c>
      <c r="E1926" t="s">
        <v>1189</v>
      </c>
      <c r="F1926">
        <v>60</v>
      </c>
      <c r="G1926" t="s">
        <v>6397</v>
      </c>
      <c r="H1926" t="s">
        <v>633</v>
      </c>
      <c r="I1926" s="10">
        <v>40219</v>
      </c>
      <c r="J1926">
        <v>14</v>
      </c>
      <c r="K1926" t="s">
        <v>1696</v>
      </c>
      <c r="L1926">
        <f>COUNTBLANK(Portfolio43[[#This Row],[ID]:[Product]])</f>
        <v>0</v>
      </c>
    </row>
    <row r="1927" spans="1:12" x14ac:dyDescent="0.3">
      <c r="A1927">
        <v>1926</v>
      </c>
      <c r="B1927" t="s">
        <v>1976</v>
      </c>
      <c r="C1927" t="s">
        <v>6398</v>
      </c>
      <c r="D1927" t="s">
        <v>4493</v>
      </c>
      <c r="E1927" t="s">
        <v>1189</v>
      </c>
      <c r="F1927">
        <v>30</v>
      </c>
      <c r="G1927" t="s">
        <v>6399</v>
      </c>
      <c r="H1927" t="s">
        <v>6400</v>
      </c>
      <c r="I1927" s="10">
        <v>40000</v>
      </c>
      <c r="J1927">
        <v>44</v>
      </c>
      <c r="K1927" t="s">
        <v>1700</v>
      </c>
      <c r="L1927">
        <f>COUNTBLANK(Portfolio43[[#This Row],[ID]:[Product]])</f>
        <v>0</v>
      </c>
    </row>
    <row r="1928" spans="1:12" x14ac:dyDescent="0.3">
      <c r="A1928">
        <v>1927</v>
      </c>
      <c r="B1928" t="s">
        <v>5955</v>
      </c>
      <c r="C1928" t="s">
        <v>1940</v>
      </c>
      <c r="D1928" t="s">
        <v>4493</v>
      </c>
      <c r="E1928" t="s">
        <v>1189</v>
      </c>
      <c r="F1928">
        <v>60</v>
      </c>
      <c r="G1928" t="s">
        <v>6401</v>
      </c>
      <c r="H1928" t="s">
        <v>1166</v>
      </c>
      <c r="I1928" s="10">
        <v>40294</v>
      </c>
      <c r="J1928">
        <v>94</v>
      </c>
      <c r="K1928" t="s">
        <v>1772</v>
      </c>
      <c r="L1928">
        <f>COUNTBLANK(Portfolio43[[#This Row],[ID]:[Product]])</f>
        <v>0</v>
      </c>
    </row>
    <row r="1929" spans="1:12" x14ac:dyDescent="0.3">
      <c r="A1929">
        <v>1928</v>
      </c>
      <c r="B1929" t="s">
        <v>5480</v>
      </c>
      <c r="C1929" t="s">
        <v>5338</v>
      </c>
      <c r="D1929" t="s">
        <v>4493</v>
      </c>
      <c r="E1929" t="s">
        <v>1189</v>
      </c>
      <c r="F1929">
        <v>90</v>
      </c>
      <c r="G1929" t="s">
        <v>6402</v>
      </c>
      <c r="H1929" t="s">
        <v>759</v>
      </c>
      <c r="I1929" s="10">
        <v>39616</v>
      </c>
      <c r="J1929">
        <v>91</v>
      </c>
      <c r="K1929" t="s">
        <v>1696</v>
      </c>
      <c r="L1929">
        <f>COUNTBLANK(Portfolio43[[#This Row],[ID]:[Product]])</f>
        <v>0</v>
      </c>
    </row>
    <row r="1930" spans="1:12" x14ac:dyDescent="0.3">
      <c r="A1930">
        <v>1929</v>
      </c>
      <c r="B1930" t="s">
        <v>5632</v>
      </c>
      <c r="C1930" t="s">
        <v>3662</v>
      </c>
      <c r="D1930" t="s">
        <v>4493</v>
      </c>
      <c r="E1930" t="s">
        <v>1189</v>
      </c>
      <c r="F1930">
        <v>90</v>
      </c>
      <c r="G1930" t="s">
        <v>6403</v>
      </c>
      <c r="H1930" t="s">
        <v>77</v>
      </c>
      <c r="I1930" s="10">
        <v>40187</v>
      </c>
      <c r="J1930">
        <v>25</v>
      </c>
      <c r="K1930" t="s">
        <v>1721</v>
      </c>
      <c r="L1930">
        <f>COUNTBLANK(Portfolio43[[#This Row],[ID]:[Product]])</f>
        <v>0</v>
      </c>
    </row>
    <row r="1931" spans="1:12" x14ac:dyDescent="0.3">
      <c r="A1931">
        <v>1930</v>
      </c>
      <c r="B1931" t="s">
        <v>6404</v>
      </c>
      <c r="C1931" t="s">
        <v>6135</v>
      </c>
      <c r="D1931" t="s">
        <v>4493</v>
      </c>
      <c r="E1931" t="s">
        <v>1189</v>
      </c>
      <c r="F1931">
        <v>90</v>
      </c>
      <c r="G1931" t="s">
        <v>6405</v>
      </c>
      <c r="H1931" t="s">
        <v>502</v>
      </c>
      <c r="I1931" s="10">
        <v>39556</v>
      </c>
      <c r="J1931">
        <v>95</v>
      </c>
      <c r="K1931" t="s">
        <v>1700</v>
      </c>
      <c r="L1931">
        <f>COUNTBLANK(Portfolio43[[#This Row],[ID]:[Product]])</f>
        <v>0</v>
      </c>
    </row>
    <row r="1932" spans="1:12" x14ac:dyDescent="0.3">
      <c r="A1932">
        <v>1931</v>
      </c>
      <c r="B1932" t="s">
        <v>5068</v>
      </c>
      <c r="C1932" t="s">
        <v>4580</v>
      </c>
      <c r="D1932" t="s">
        <v>4493</v>
      </c>
      <c r="E1932" t="s">
        <v>1189</v>
      </c>
      <c r="F1932">
        <v>30</v>
      </c>
      <c r="G1932" t="s">
        <v>6406</v>
      </c>
      <c r="H1932" t="s">
        <v>494</v>
      </c>
      <c r="I1932" s="10">
        <v>40390</v>
      </c>
      <c r="J1932">
        <v>87</v>
      </c>
      <c r="K1932" t="s">
        <v>1673</v>
      </c>
      <c r="L1932">
        <f>COUNTBLANK(Portfolio43[[#This Row],[ID]:[Product]])</f>
        <v>0</v>
      </c>
    </row>
    <row r="1933" spans="1:12" x14ac:dyDescent="0.3">
      <c r="A1933">
        <v>1932</v>
      </c>
      <c r="B1933" t="s">
        <v>3776</v>
      </c>
      <c r="C1933" t="s">
        <v>3919</v>
      </c>
      <c r="D1933" t="s">
        <v>4493</v>
      </c>
      <c r="E1933" t="s">
        <v>1189</v>
      </c>
      <c r="F1933">
        <v>30</v>
      </c>
      <c r="G1933" t="s">
        <v>6407</v>
      </c>
      <c r="H1933" t="s">
        <v>277</v>
      </c>
      <c r="I1933" s="10">
        <v>39767</v>
      </c>
      <c r="J1933">
        <v>41</v>
      </c>
      <c r="K1933" t="s">
        <v>1772</v>
      </c>
      <c r="L1933">
        <f>COUNTBLANK(Portfolio43[[#This Row],[ID]:[Product]])</f>
        <v>0</v>
      </c>
    </row>
    <row r="1934" spans="1:12" x14ac:dyDescent="0.3">
      <c r="A1934">
        <v>1933</v>
      </c>
      <c r="B1934" t="s">
        <v>4568</v>
      </c>
      <c r="C1934" t="s">
        <v>5125</v>
      </c>
      <c r="D1934" t="s">
        <v>4493</v>
      </c>
      <c r="E1934" t="s">
        <v>1189</v>
      </c>
      <c r="F1934">
        <v>30</v>
      </c>
      <c r="G1934" t="s">
        <v>6408</v>
      </c>
      <c r="H1934" t="s">
        <v>154</v>
      </c>
      <c r="I1934" s="10">
        <v>39595</v>
      </c>
      <c r="J1934">
        <v>59</v>
      </c>
      <c r="K1934" t="s">
        <v>1673</v>
      </c>
      <c r="L1934">
        <f>COUNTBLANK(Portfolio43[[#This Row],[ID]:[Product]])</f>
        <v>0</v>
      </c>
    </row>
    <row r="1935" spans="1:12" x14ac:dyDescent="0.3">
      <c r="A1935">
        <v>1934</v>
      </c>
      <c r="B1935" t="s">
        <v>6409</v>
      </c>
      <c r="C1935" t="s">
        <v>2530</v>
      </c>
      <c r="D1935" t="s">
        <v>4493</v>
      </c>
      <c r="E1935" t="s">
        <v>1189</v>
      </c>
      <c r="F1935">
        <v>60</v>
      </c>
      <c r="G1935" t="s">
        <v>6410</v>
      </c>
      <c r="H1935" t="s">
        <v>599</v>
      </c>
      <c r="I1935" s="10">
        <v>40028</v>
      </c>
      <c r="J1935">
        <v>55</v>
      </c>
      <c r="K1935" t="s">
        <v>1696</v>
      </c>
      <c r="L1935">
        <f>COUNTBLANK(Portfolio43[[#This Row],[ID]:[Product]])</f>
        <v>0</v>
      </c>
    </row>
    <row r="1936" spans="1:12" x14ac:dyDescent="0.3">
      <c r="A1936">
        <v>1935</v>
      </c>
      <c r="B1936" t="s">
        <v>6411</v>
      </c>
      <c r="C1936" t="s">
        <v>5569</v>
      </c>
      <c r="D1936" t="s">
        <v>4493</v>
      </c>
      <c r="E1936" t="s">
        <v>1189</v>
      </c>
      <c r="F1936">
        <v>30</v>
      </c>
      <c r="G1936" t="s">
        <v>6412</v>
      </c>
      <c r="H1936" t="s">
        <v>638</v>
      </c>
      <c r="I1936" s="10">
        <v>40500</v>
      </c>
      <c r="J1936">
        <v>21</v>
      </c>
      <c r="K1936" t="s">
        <v>1677</v>
      </c>
      <c r="L1936">
        <f>COUNTBLANK(Portfolio43[[#This Row],[ID]:[Product]])</f>
        <v>0</v>
      </c>
    </row>
    <row r="1937" spans="1:12" x14ac:dyDescent="0.3">
      <c r="A1937">
        <v>1936</v>
      </c>
      <c r="B1937" t="s">
        <v>5870</v>
      </c>
      <c r="C1937" t="s">
        <v>5353</v>
      </c>
      <c r="D1937" t="s">
        <v>4493</v>
      </c>
      <c r="E1937" t="s">
        <v>1189</v>
      </c>
      <c r="F1937">
        <v>30</v>
      </c>
      <c r="G1937" t="s">
        <v>6413</v>
      </c>
      <c r="H1937" t="s">
        <v>1628</v>
      </c>
      <c r="I1937" s="10">
        <v>40416</v>
      </c>
      <c r="J1937">
        <v>86</v>
      </c>
      <c r="K1937" t="s">
        <v>1692</v>
      </c>
      <c r="L1937">
        <f>COUNTBLANK(Portfolio43[[#This Row],[ID]:[Product]])</f>
        <v>0</v>
      </c>
    </row>
    <row r="1938" spans="1:12" x14ac:dyDescent="0.3">
      <c r="A1938">
        <v>1937</v>
      </c>
      <c r="B1938" t="s">
        <v>6414</v>
      </c>
      <c r="C1938" t="s">
        <v>2807</v>
      </c>
      <c r="D1938" t="s">
        <v>4493</v>
      </c>
      <c r="E1938" t="s">
        <v>1189</v>
      </c>
      <c r="F1938">
        <v>90</v>
      </c>
      <c r="G1938" t="s">
        <v>6415</v>
      </c>
      <c r="H1938" t="s">
        <v>4234</v>
      </c>
      <c r="I1938" s="10">
        <v>40540</v>
      </c>
      <c r="J1938">
        <v>93</v>
      </c>
      <c r="K1938" t="s">
        <v>1721</v>
      </c>
      <c r="L1938">
        <f>COUNTBLANK(Portfolio43[[#This Row],[ID]:[Product]])</f>
        <v>0</v>
      </c>
    </row>
    <row r="1939" spans="1:12" x14ac:dyDescent="0.3">
      <c r="A1939">
        <v>1938</v>
      </c>
      <c r="B1939" t="s">
        <v>5071</v>
      </c>
      <c r="C1939" t="s">
        <v>6416</v>
      </c>
      <c r="D1939" t="s">
        <v>4493</v>
      </c>
      <c r="E1939" t="s">
        <v>1189</v>
      </c>
      <c r="F1939">
        <v>90</v>
      </c>
      <c r="G1939" t="s">
        <v>6417</v>
      </c>
      <c r="H1939" t="s">
        <v>4469</v>
      </c>
      <c r="I1939" s="10">
        <v>39850</v>
      </c>
      <c r="J1939">
        <v>100</v>
      </c>
      <c r="K1939" t="s">
        <v>1772</v>
      </c>
      <c r="L1939">
        <f>COUNTBLANK(Portfolio43[[#This Row],[ID]:[Product]])</f>
        <v>0</v>
      </c>
    </row>
    <row r="1940" spans="1:12" x14ac:dyDescent="0.3">
      <c r="A1940">
        <v>1939</v>
      </c>
      <c r="B1940" t="s">
        <v>6418</v>
      </c>
      <c r="C1940" t="s">
        <v>2944</v>
      </c>
      <c r="D1940" t="s">
        <v>4493</v>
      </c>
      <c r="E1940" t="s">
        <v>1189</v>
      </c>
      <c r="F1940">
        <v>90</v>
      </c>
      <c r="G1940" t="s">
        <v>6419</v>
      </c>
      <c r="H1940" t="s">
        <v>356</v>
      </c>
      <c r="I1940" s="10">
        <v>40435</v>
      </c>
      <c r="J1940">
        <v>97</v>
      </c>
      <c r="K1940" t="s">
        <v>1673</v>
      </c>
      <c r="L1940">
        <f>COUNTBLANK(Portfolio43[[#This Row],[ID]:[Product]])</f>
        <v>0</v>
      </c>
    </row>
    <row r="1941" spans="1:12" x14ac:dyDescent="0.3">
      <c r="A1941">
        <v>1940</v>
      </c>
      <c r="B1941" t="s">
        <v>2792</v>
      </c>
      <c r="C1941" t="s">
        <v>2244</v>
      </c>
      <c r="D1941" t="s">
        <v>4493</v>
      </c>
      <c r="E1941" t="s">
        <v>1189</v>
      </c>
      <c r="F1941">
        <v>30</v>
      </c>
      <c r="G1941" t="s">
        <v>6420</v>
      </c>
      <c r="H1941" t="s">
        <v>622</v>
      </c>
      <c r="I1941" s="10">
        <v>40385</v>
      </c>
      <c r="J1941">
        <v>2</v>
      </c>
      <c r="K1941" t="s">
        <v>1673</v>
      </c>
      <c r="L1941">
        <f>COUNTBLANK(Portfolio43[[#This Row],[ID]:[Product]])</f>
        <v>0</v>
      </c>
    </row>
    <row r="1942" spans="1:12" x14ac:dyDescent="0.3">
      <c r="A1942">
        <v>1941</v>
      </c>
      <c r="B1942" t="s">
        <v>6296</v>
      </c>
      <c r="C1942" t="s">
        <v>5721</v>
      </c>
      <c r="D1942" t="s">
        <v>4493</v>
      </c>
      <c r="E1942" t="s">
        <v>1189</v>
      </c>
      <c r="F1942">
        <v>90</v>
      </c>
      <c r="G1942" t="s">
        <v>6421</v>
      </c>
      <c r="H1942" t="s">
        <v>719</v>
      </c>
      <c r="I1942" s="10">
        <v>39858</v>
      </c>
      <c r="J1942">
        <v>43</v>
      </c>
      <c r="K1942" t="s">
        <v>1772</v>
      </c>
      <c r="L1942">
        <f>COUNTBLANK(Portfolio43[[#This Row],[ID]:[Product]])</f>
        <v>0</v>
      </c>
    </row>
    <row r="1943" spans="1:12" x14ac:dyDescent="0.3">
      <c r="A1943">
        <v>1942</v>
      </c>
      <c r="B1943" t="s">
        <v>5505</v>
      </c>
      <c r="C1943" t="s">
        <v>6422</v>
      </c>
      <c r="D1943" t="s">
        <v>4493</v>
      </c>
      <c r="E1943" t="s">
        <v>1189</v>
      </c>
      <c r="F1943">
        <v>30</v>
      </c>
      <c r="G1943" t="s">
        <v>5984</v>
      </c>
      <c r="H1943" t="s">
        <v>5213</v>
      </c>
      <c r="I1943" s="10">
        <v>39734</v>
      </c>
      <c r="J1943">
        <v>85</v>
      </c>
      <c r="K1943" t="s">
        <v>1707</v>
      </c>
      <c r="L1943">
        <f>COUNTBLANK(Portfolio43[[#This Row],[ID]:[Product]])</f>
        <v>0</v>
      </c>
    </row>
    <row r="1944" spans="1:12" x14ac:dyDescent="0.3">
      <c r="A1944">
        <v>1943</v>
      </c>
      <c r="B1944" t="s">
        <v>6423</v>
      </c>
      <c r="C1944" t="s">
        <v>6424</v>
      </c>
      <c r="D1944" t="s">
        <v>4493</v>
      </c>
      <c r="E1944" t="s">
        <v>1189</v>
      </c>
      <c r="F1944">
        <v>90</v>
      </c>
      <c r="G1944" t="s">
        <v>6425</v>
      </c>
      <c r="H1944" t="s">
        <v>568</v>
      </c>
      <c r="I1944" s="10">
        <v>39951</v>
      </c>
      <c r="J1944">
        <v>35</v>
      </c>
      <c r="K1944" t="s">
        <v>851</v>
      </c>
      <c r="L1944">
        <f>COUNTBLANK(Portfolio43[[#This Row],[ID]:[Product]])</f>
        <v>0</v>
      </c>
    </row>
    <row r="1945" spans="1:12" x14ac:dyDescent="0.3">
      <c r="A1945">
        <v>1944</v>
      </c>
      <c r="B1945" t="s">
        <v>3992</v>
      </c>
      <c r="C1945" t="s">
        <v>3313</v>
      </c>
      <c r="D1945" t="s">
        <v>4493</v>
      </c>
      <c r="E1945" t="s">
        <v>1189</v>
      </c>
      <c r="F1945">
        <v>90</v>
      </c>
      <c r="G1945" t="s">
        <v>6426</v>
      </c>
      <c r="H1945" t="s">
        <v>330</v>
      </c>
      <c r="I1945" s="10">
        <v>40496</v>
      </c>
      <c r="J1945">
        <v>11</v>
      </c>
      <c r="K1945" t="s">
        <v>1707</v>
      </c>
      <c r="L1945">
        <f>COUNTBLANK(Portfolio43[[#This Row],[ID]:[Product]])</f>
        <v>0</v>
      </c>
    </row>
    <row r="1946" spans="1:12" x14ac:dyDescent="0.3">
      <c r="A1946">
        <v>1945</v>
      </c>
      <c r="B1946" t="s">
        <v>6427</v>
      </c>
      <c r="C1946" t="s">
        <v>6428</v>
      </c>
      <c r="D1946" t="s">
        <v>1946</v>
      </c>
      <c r="E1946" t="s">
        <v>1189</v>
      </c>
      <c r="F1946">
        <v>30</v>
      </c>
      <c r="G1946" t="s">
        <v>6429</v>
      </c>
      <c r="H1946" t="s">
        <v>2458</v>
      </c>
      <c r="I1946" s="10">
        <v>39542</v>
      </c>
      <c r="J1946">
        <v>13</v>
      </c>
      <c r="K1946" t="s">
        <v>1721</v>
      </c>
      <c r="L1946">
        <f>COUNTBLANK(Portfolio43[[#This Row],[ID]:[Product]])</f>
        <v>0</v>
      </c>
    </row>
    <row r="1947" spans="1:12" x14ac:dyDescent="0.3">
      <c r="A1947">
        <v>1946</v>
      </c>
      <c r="B1947" t="s">
        <v>6430</v>
      </c>
      <c r="C1947" t="s">
        <v>6431</v>
      </c>
      <c r="D1947" t="s">
        <v>4493</v>
      </c>
      <c r="E1947" t="s">
        <v>1189</v>
      </c>
      <c r="F1947">
        <v>90</v>
      </c>
      <c r="G1947" t="s">
        <v>6432</v>
      </c>
      <c r="H1947" t="s">
        <v>266</v>
      </c>
      <c r="I1947" s="10">
        <v>39931</v>
      </c>
      <c r="J1947">
        <v>93</v>
      </c>
      <c r="K1947" t="s">
        <v>1696</v>
      </c>
      <c r="L1947">
        <f>COUNTBLANK(Portfolio43[[#This Row],[ID]:[Product]])</f>
        <v>0</v>
      </c>
    </row>
    <row r="1948" spans="1:12" x14ac:dyDescent="0.3">
      <c r="A1948">
        <v>1947</v>
      </c>
      <c r="B1948" t="s">
        <v>4715</v>
      </c>
      <c r="C1948" t="s">
        <v>4812</v>
      </c>
      <c r="D1948" t="s">
        <v>4493</v>
      </c>
      <c r="E1948" t="s">
        <v>1189</v>
      </c>
      <c r="F1948">
        <v>30</v>
      </c>
      <c r="G1948" t="s">
        <v>6433</v>
      </c>
      <c r="H1948" t="s">
        <v>883</v>
      </c>
      <c r="I1948" s="10">
        <v>40400</v>
      </c>
      <c r="J1948">
        <v>12</v>
      </c>
      <c r="K1948" t="s">
        <v>1700</v>
      </c>
      <c r="L1948">
        <f>COUNTBLANK(Portfolio43[[#This Row],[ID]:[Product]])</f>
        <v>0</v>
      </c>
    </row>
    <row r="1949" spans="1:12" x14ac:dyDescent="0.3">
      <c r="A1949">
        <v>1948</v>
      </c>
      <c r="B1949" t="s">
        <v>6126</v>
      </c>
      <c r="C1949" t="s">
        <v>4375</v>
      </c>
      <c r="D1949" t="s">
        <v>4493</v>
      </c>
      <c r="E1949" t="s">
        <v>1189</v>
      </c>
      <c r="F1949">
        <v>30</v>
      </c>
      <c r="G1949" t="s">
        <v>6434</v>
      </c>
      <c r="H1949" t="s">
        <v>6435</v>
      </c>
      <c r="I1949" s="10">
        <v>39741</v>
      </c>
      <c r="J1949">
        <v>39</v>
      </c>
      <c r="K1949" t="s">
        <v>1707</v>
      </c>
      <c r="L1949">
        <f>COUNTBLANK(Portfolio43[[#This Row],[ID]:[Product]])</f>
        <v>0</v>
      </c>
    </row>
    <row r="1950" spans="1:12" x14ac:dyDescent="0.3">
      <c r="A1950">
        <v>1949</v>
      </c>
      <c r="B1950" t="s">
        <v>5939</v>
      </c>
      <c r="C1950" t="s">
        <v>6436</v>
      </c>
      <c r="D1950" t="s">
        <v>4493</v>
      </c>
      <c r="E1950" t="s">
        <v>1189</v>
      </c>
      <c r="F1950">
        <v>30</v>
      </c>
      <c r="G1950" t="s">
        <v>6437</v>
      </c>
      <c r="H1950" t="s">
        <v>630</v>
      </c>
      <c r="I1950" s="10">
        <v>39615</v>
      </c>
      <c r="J1950">
        <v>46</v>
      </c>
      <c r="K1950" t="s">
        <v>1677</v>
      </c>
      <c r="L1950">
        <f>COUNTBLANK(Portfolio43[[#This Row],[ID]:[Product]])</f>
        <v>0</v>
      </c>
    </row>
    <row r="1951" spans="1:12" x14ac:dyDescent="0.3">
      <c r="A1951">
        <v>1950</v>
      </c>
      <c r="B1951" t="s">
        <v>6438</v>
      </c>
      <c r="C1951" t="s">
        <v>3637</v>
      </c>
      <c r="D1951" t="s">
        <v>4493</v>
      </c>
      <c r="E1951" t="s">
        <v>1189</v>
      </c>
      <c r="F1951">
        <v>30</v>
      </c>
      <c r="G1951" t="s">
        <v>6439</v>
      </c>
      <c r="H1951" t="s">
        <v>330</v>
      </c>
      <c r="I1951" s="10">
        <v>39680</v>
      </c>
      <c r="J1951">
        <v>82</v>
      </c>
      <c r="K1951" t="s">
        <v>1721</v>
      </c>
      <c r="L1951">
        <f>COUNTBLANK(Portfolio43[[#This Row],[ID]:[Product]])</f>
        <v>0</v>
      </c>
    </row>
    <row r="1952" spans="1:12" x14ac:dyDescent="0.3">
      <c r="A1952">
        <v>1951</v>
      </c>
      <c r="B1952" t="s">
        <v>6092</v>
      </c>
      <c r="C1952" t="s">
        <v>2524</v>
      </c>
      <c r="D1952" t="s">
        <v>4493</v>
      </c>
      <c r="E1952" t="s">
        <v>1189</v>
      </c>
      <c r="F1952">
        <v>30</v>
      </c>
      <c r="G1952" t="s">
        <v>6440</v>
      </c>
      <c r="H1952" t="s">
        <v>286</v>
      </c>
      <c r="I1952" s="10">
        <v>39791</v>
      </c>
      <c r="J1952">
        <v>23</v>
      </c>
      <c r="K1952" t="s">
        <v>1692</v>
      </c>
      <c r="L1952">
        <f>COUNTBLANK(Portfolio43[[#This Row],[ID]:[Product]])</f>
        <v>0</v>
      </c>
    </row>
    <row r="1953" spans="1:12" x14ac:dyDescent="0.3">
      <c r="A1953">
        <v>1952</v>
      </c>
      <c r="B1953" t="s">
        <v>4696</v>
      </c>
      <c r="C1953" t="s">
        <v>3124</v>
      </c>
      <c r="D1953" t="s">
        <v>4493</v>
      </c>
      <c r="E1953" t="s">
        <v>1189</v>
      </c>
      <c r="F1953">
        <v>90</v>
      </c>
      <c r="G1953" t="s">
        <v>6441</v>
      </c>
      <c r="H1953" t="s">
        <v>759</v>
      </c>
      <c r="I1953" s="10">
        <v>40210</v>
      </c>
      <c r="J1953">
        <v>65</v>
      </c>
      <c r="K1953" t="s">
        <v>1707</v>
      </c>
      <c r="L1953">
        <f>COUNTBLANK(Portfolio43[[#This Row],[ID]:[Product]])</f>
        <v>0</v>
      </c>
    </row>
    <row r="1954" spans="1:12" x14ac:dyDescent="0.3">
      <c r="A1954">
        <v>1953</v>
      </c>
      <c r="B1954" t="s">
        <v>3148</v>
      </c>
      <c r="C1954" t="s">
        <v>6325</v>
      </c>
      <c r="D1954" t="s">
        <v>4493</v>
      </c>
      <c r="E1954" t="s">
        <v>1189</v>
      </c>
      <c r="F1954">
        <v>30</v>
      </c>
      <c r="G1954" t="s">
        <v>6442</v>
      </c>
      <c r="H1954" t="s">
        <v>237</v>
      </c>
      <c r="I1954" s="10">
        <v>39775</v>
      </c>
      <c r="J1954">
        <v>76</v>
      </c>
      <c r="K1954" t="s">
        <v>1007</v>
      </c>
      <c r="L1954">
        <f>COUNTBLANK(Portfolio43[[#This Row],[ID]:[Product]])</f>
        <v>0</v>
      </c>
    </row>
    <row r="1955" spans="1:12" x14ac:dyDescent="0.3">
      <c r="A1955">
        <v>1954</v>
      </c>
      <c r="B1955" t="s">
        <v>6443</v>
      </c>
      <c r="C1955" t="s">
        <v>6444</v>
      </c>
      <c r="D1955" t="s">
        <v>4493</v>
      </c>
      <c r="E1955" t="s">
        <v>1189</v>
      </c>
      <c r="F1955">
        <v>90</v>
      </c>
      <c r="G1955" t="s">
        <v>6445</v>
      </c>
      <c r="H1955" t="s">
        <v>410</v>
      </c>
      <c r="I1955" s="10">
        <v>39950</v>
      </c>
      <c r="J1955">
        <v>36</v>
      </c>
      <c r="K1955" t="s">
        <v>1772</v>
      </c>
      <c r="L1955">
        <f>COUNTBLANK(Portfolio43[[#This Row],[ID]:[Product]])</f>
        <v>0</v>
      </c>
    </row>
    <row r="1956" spans="1:12" x14ac:dyDescent="0.3">
      <c r="A1956">
        <v>1955</v>
      </c>
      <c r="B1956" t="s">
        <v>6043</v>
      </c>
      <c r="C1956" t="s">
        <v>5774</v>
      </c>
      <c r="D1956" t="s">
        <v>4493</v>
      </c>
      <c r="E1956" t="s">
        <v>1189</v>
      </c>
      <c r="F1956">
        <v>60</v>
      </c>
      <c r="G1956" t="s">
        <v>6446</v>
      </c>
      <c r="H1956" t="s">
        <v>3706</v>
      </c>
      <c r="I1956" s="10">
        <v>39920</v>
      </c>
      <c r="J1956">
        <v>28</v>
      </c>
      <c r="K1956" t="s">
        <v>1700</v>
      </c>
      <c r="L1956">
        <f>COUNTBLANK(Portfolio43[[#This Row],[ID]:[Product]])</f>
        <v>0</v>
      </c>
    </row>
    <row r="1957" spans="1:12" x14ac:dyDescent="0.3">
      <c r="A1957">
        <v>1956</v>
      </c>
      <c r="B1957" t="s">
        <v>3159</v>
      </c>
      <c r="C1957" t="s">
        <v>6447</v>
      </c>
      <c r="D1957" t="s">
        <v>4493</v>
      </c>
      <c r="E1957" t="s">
        <v>1189</v>
      </c>
      <c r="F1957">
        <v>30</v>
      </c>
      <c r="G1957" t="s">
        <v>6448</v>
      </c>
      <c r="H1957" t="s">
        <v>4373</v>
      </c>
      <c r="I1957" s="10">
        <v>39970</v>
      </c>
      <c r="J1957">
        <v>68</v>
      </c>
      <c r="K1957" t="s">
        <v>1700</v>
      </c>
      <c r="L1957">
        <f>COUNTBLANK(Portfolio43[[#This Row],[ID]:[Product]])</f>
        <v>0</v>
      </c>
    </row>
    <row r="1958" spans="1:12" x14ac:dyDescent="0.3">
      <c r="A1958">
        <v>1957</v>
      </c>
      <c r="B1958" t="s">
        <v>6449</v>
      </c>
      <c r="C1958" t="s">
        <v>6450</v>
      </c>
      <c r="D1958" t="s">
        <v>4493</v>
      </c>
      <c r="E1958" t="s">
        <v>1189</v>
      </c>
      <c r="F1958">
        <v>60</v>
      </c>
      <c r="G1958" t="s">
        <v>6451</v>
      </c>
      <c r="H1958" t="s">
        <v>27</v>
      </c>
      <c r="I1958" s="10">
        <v>39942</v>
      </c>
      <c r="J1958">
        <v>75</v>
      </c>
      <c r="K1958" t="s">
        <v>1707</v>
      </c>
      <c r="L1958">
        <f>COUNTBLANK(Portfolio43[[#This Row],[ID]:[Product]])</f>
        <v>0</v>
      </c>
    </row>
    <row r="1959" spans="1:12" x14ac:dyDescent="0.3">
      <c r="A1959">
        <v>1958</v>
      </c>
      <c r="B1959" t="s">
        <v>4938</v>
      </c>
      <c r="C1959" t="s">
        <v>6184</v>
      </c>
      <c r="D1959" t="s">
        <v>4493</v>
      </c>
      <c r="E1959" t="s">
        <v>1189</v>
      </c>
      <c r="F1959">
        <v>30</v>
      </c>
      <c r="G1959" t="s">
        <v>6452</v>
      </c>
      <c r="H1959" t="s">
        <v>85</v>
      </c>
      <c r="I1959" s="10">
        <v>39603</v>
      </c>
      <c r="J1959">
        <v>16</v>
      </c>
      <c r="K1959" t="s">
        <v>851</v>
      </c>
      <c r="L1959">
        <f>COUNTBLANK(Portfolio43[[#This Row],[ID]:[Product]])</f>
        <v>0</v>
      </c>
    </row>
    <row r="1960" spans="1:12" x14ac:dyDescent="0.3">
      <c r="A1960">
        <v>1959</v>
      </c>
      <c r="B1960" t="s">
        <v>6073</v>
      </c>
      <c r="C1960" t="s">
        <v>1803</v>
      </c>
      <c r="D1960" t="s">
        <v>4493</v>
      </c>
      <c r="E1960" t="s">
        <v>1189</v>
      </c>
      <c r="F1960">
        <v>60</v>
      </c>
      <c r="G1960" t="s">
        <v>6453</v>
      </c>
      <c r="H1960" t="s">
        <v>176</v>
      </c>
      <c r="I1960" s="10">
        <v>40340</v>
      </c>
      <c r="J1960">
        <v>98</v>
      </c>
      <c r="K1960" t="s">
        <v>1692</v>
      </c>
      <c r="L1960">
        <f>COUNTBLANK(Portfolio43[[#This Row],[ID]:[Product]])</f>
        <v>0</v>
      </c>
    </row>
    <row r="1961" spans="1:12" x14ac:dyDescent="0.3">
      <c r="A1961">
        <v>1960</v>
      </c>
      <c r="B1961" t="s">
        <v>6454</v>
      </c>
      <c r="C1961" t="s">
        <v>3499</v>
      </c>
      <c r="D1961" t="s">
        <v>4493</v>
      </c>
      <c r="E1961" t="s">
        <v>1189</v>
      </c>
      <c r="F1961">
        <v>60</v>
      </c>
      <c r="G1961" t="s">
        <v>6455</v>
      </c>
      <c r="H1961" t="s">
        <v>714</v>
      </c>
      <c r="I1961" s="10">
        <v>40188</v>
      </c>
      <c r="J1961">
        <v>79</v>
      </c>
      <c r="K1961" t="s">
        <v>1696</v>
      </c>
      <c r="L1961">
        <f>COUNTBLANK(Portfolio43[[#This Row],[ID]:[Product]])</f>
        <v>0</v>
      </c>
    </row>
    <row r="1962" spans="1:12" x14ac:dyDescent="0.3">
      <c r="A1962">
        <v>1961</v>
      </c>
      <c r="B1962" t="s">
        <v>6456</v>
      </c>
      <c r="C1962" t="s">
        <v>5093</v>
      </c>
      <c r="D1962" t="s">
        <v>4493</v>
      </c>
      <c r="E1962" t="s">
        <v>1189</v>
      </c>
      <c r="F1962">
        <v>90</v>
      </c>
      <c r="G1962" t="s">
        <v>6457</v>
      </c>
      <c r="H1962" t="s">
        <v>121</v>
      </c>
      <c r="I1962" s="10">
        <v>39710</v>
      </c>
      <c r="J1962">
        <v>3</v>
      </c>
      <c r="K1962" t="s">
        <v>1007</v>
      </c>
      <c r="L1962">
        <f>COUNTBLANK(Portfolio43[[#This Row],[ID]:[Product]])</f>
        <v>0</v>
      </c>
    </row>
    <row r="1963" spans="1:12" x14ac:dyDescent="0.3">
      <c r="A1963">
        <v>1962</v>
      </c>
      <c r="B1963" t="s">
        <v>5253</v>
      </c>
      <c r="C1963" t="s">
        <v>4471</v>
      </c>
      <c r="D1963" t="s">
        <v>4493</v>
      </c>
      <c r="E1963" t="s">
        <v>1189</v>
      </c>
      <c r="F1963">
        <v>90</v>
      </c>
      <c r="G1963" t="s">
        <v>6458</v>
      </c>
      <c r="H1963" t="s">
        <v>528</v>
      </c>
      <c r="I1963" s="10">
        <v>40329</v>
      </c>
      <c r="J1963">
        <v>11</v>
      </c>
      <c r="K1963" t="s">
        <v>1692</v>
      </c>
      <c r="L1963">
        <f>COUNTBLANK(Portfolio43[[#This Row],[ID]:[Product]])</f>
        <v>0</v>
      </c>
    </row>
    <row r="1964" spans="1:12" x14ac:dyDescent="0.3">
      <c r="A1964">
        <v>1963</v>
      </c>
      <c r="B1964" t="s">
        <v>2252</v>
      </c>
      <c r="C1964" t="s">
        <v>6385</v>
      </c>
      <c r="D1964" t="s">
        <v>4493</v>
      </c>
      <c r="E1964" t="s">
        <v>1189</v>
      </c>
      <c r="F1964">
        <v>30</v>
      </c>
      <c r="G1964" t="s">
        <v>6459</v>
      </c>
      <c r="H1964" t="s">
        <v>1938</v>
      </c>
      <c r="I1964" s="10">
        <v>40003</v>
      </c>
      <c r="J1964">
        <v>72</v>
      </c>
      <c r="K1964" t="s">
        <v>1707</v>
      </c>
      <c r="L1964">
        <f>COUNTBLANK(Portfolio43[[#This Row],[ID]:[Product]])</f>
        <v>0</v>
      </c>
    </row>
    <row r="1965" spans="1:12" x14ac:dyDescent="0.3">
      <c r="A1965">
        <v>1964</v>
      </c>
      <c r="B1965" t="s">
        <v>6460</v>
      </c>
      <c r="C1965" t="s">
        <v>6461</v>
      </c>
      <c r="D1965" t="s">
        <v>4493</v>
      </c>
      <c r="E1965" t="s">
        <v>1189</v>
      </c>
      <c r="F1965">
        <v>30</v>
      </c>
      <c r="G1965" t="s">
        <v>6462</v>
      </c>
      <c r="H1965" t="s">
        <v>257</v>
      </c>
      <c r="I1965" s="10">
        <v>40196</v>
      </c>
      <c r="J1965">
        <v>31</v>
      </c>
      <c r="K1965" t="s">
        <v>1772</v>
      </c>
      <c r="L1965">
        <f>COUNTBLANK(Portfolio43[[#This Row],[ID]:[Product]])</f>
        <v>0</v>
      </c>
    </row>
    <row r="1966" spans="1:12" x14ac:dyDescent="0.3">
      <c r="A1966">
        <v>1965</v>
      </c>
      <c r="B1966" t="s">
        <v>6463</v>
      </c>
      <c r="C1966" t="s">
        <v>3763</v>
      </c>
      <c r="D1966" t="s">
        <v>4493</v>
      </c>
      <c r="E1966" t="s">
        <v>1189</v>
      </c>
      <c r="F1966">
        <v>60</v>
      </c>
      <c r="G1966" t="s">
        <v>6464</v>
      </c>
      <c r="H1966" t="s">
        <v>88</v>
      </c>
      <c r="I1966" s="10">
        <v>39994</v>
      </c>
      <c r="J1966">
        <v>60</v>
      </c>
      <c r="K1966" t="s">
        <v>1677</v>
      </c>
      <c r="L1966">
        <f>COUNTBLANK(Portfolio43[[#This Row],[ID]:[Product]])</f>
        <v>0</v>
      </c>
    </row>
    <row r="1967" spans="1:12" x14ac:dyDescent="0.3">
      <c r="A1967">
        <v>1966</v>
      </c>
      <c r="B1967" t="s">
        <v>5632</v>
      </c>
      <c r="C1967" t="s">
        <v>6465</v>
      </c>
      <c r="D1967" t="s">
        <v>4493</v>
      </c>
      <c r="E1967" t="s">
        <v>1189</v>
      </c>
      <c r="F1967">
        <v>60</v>
      </c>
      <c r="G1967" t="s">
        <v>6466</v>
      </c>
      <c r="H1967" t="s">
        <v>323</v>
      </c>
      <c r="I1967" s="10">
        <v>39517</v>
      </c>
      <c r="J1967">
        <v>83</v>
      </c>
      <c r="K1967" t="s">
        <v>1673</v>
      </c>
      <c r="L1967">
        <f>COUNTBLANK(Portfolio43[[#This Row],[ID]:[Product]])</f>
        <v>0</v>
      </c>
    </row>
    <row r="1968" spans="1:12" x14ac:dyDescent="0.3">
      <c r="A1968">
        <v>1967</v>
      </c>
      <c r="B1968" t="s">
        <v>6467</v>
      </c>
      <c r="C1968" t="s">
        <v>6468</v>
      </c>
      <c r="D1968" t="s">
        <v>4493</v>
      </c>
      <c r="E1968" t="s">
        <v>1189</v>
      </c>
      <c r="F1968">
        <v>60</v>
      </c>
      <c r="G1968" t="s">
        <v>6469</v>
      </c>
      <c r="H1968" t="s">
        <v>5130</v>
      </c>
      <c r="I1968" s="10">
        <v>40001</v>
      </c>
      <c r="J1968">
        <v>98</v>
      </c>
      <c r="K1968" t="s">
        <v>1673</v>
      </c>
      <c r="L1968">
        <f>COUNTBLANK(Portfolio43[[#This Row],[ID]:[Product]])</f>
        <v>0</v>
      </c>
    </row>
    <row r="1969" spans="1:12" x14ac:dyDescent="0.3">
      <c r="A1969">
        <v>1968</v>
      </c>
      <c r="B1969" t="s">
        <v>6470</v>
      </c>
      <c r="C1969" t="s">
        <v>6075</v>
      </c>
      <c r="D1969" t="s">
        <v>4493</v>
      </c>
      <c r="E1969" t="s">
        <v>1189</v>
      </c>
      <c r="F1969">
        <v>90</v>
      </c>
      <c r="G1969" t="s">
        <v>6471</v>
      </c>
      <c r="H1969" t="s">
        <v>166</v>
      </c>
      <c r="I1969" s="10">
        <v>40236</v>
      </c>
      <c r="J1969">
        <v>6</v>
      </c>
      <c r="K1969" t="s">
        <v>1696</v>
      </c>
      <c r="L1969">
        <f>COUNTBLANK(Portfolio43[[#This Row],[ID]:[Product]])</f>
        <v>0</v>
      </c>
    </row>
    <row r="1970" spans="1:12" x14ac:dyDescent="0.3">
      <c r="A1970">
        <v>1969</v>
      </c>
      <c r="B1970" t="s">
        <v>4742</v>
      </c>
      <c r="C1970" t="s">
        <v>6472</v>
      </c>
      <c r="D1970" t="s">
        <v>4493</v>
      </c>
      <c r="E1970" t="s">
        <v>1189</v>
      </c>
      <c r="F1970">
        <v>30</v>
      </c>
      <c r="G1970" t="s">
        <v>6473</v>
      </c>
      <c r="H1970" t="s">
        <v>1639</v>
      </c>
      <c r="I1970" s="10">
        <v>40285</v>
      </c>
      <c r="J1970">
        <v>36</v>
      </c>
      <c r="K1970" t="s">
        <v>1692</v>
      </c>
      <c r="L1970">
        <f>COUNTBLANK(Portfolio43[[#This Row],[ID]:[Product]])</f>
        <v>0</v>
      </c>
    </row>
    <row r="1971" spans="1:12" x14ac:dyDescent="0.3">
      <c r="A1971">
        <v>1970</v>
      </c>
      <c r="B1971" t="s">
        <v>4875</v>
      </c>
      <c r="C1971" t="s">
        <v>2521</v>
      </c>
      <c r="D1971" t="s">
        <v>4493</v>
      </c>
      <c r="E1971" t="s">
        <v>1189</v>
      </c>
      <c r="F1971">
        <v>90</v>
      </c>
      <c r="G1971" t="s">
        <v>6474</v>
      </c>
      <c r="H1971" t="s">
        <v>2785</v>
      </c>
      <c r="I1971" s="10">
        <v>39575</v>
      </c>
      <c r="J1971">
        <v>27</v>
      </c>
      <c r="K1971" t="s">
        <v>1700</v>
      </c>
      <c r="L1971">
        <f>COUNTBLANK(Portfolio43[[#This Row],[ID]:[Product]])</f>
        <v>0</v>
      </c>
    </row>
    <row r="1972" spans="1:12" x14ac:dyDescent="0.3">
      <c r="A1972">
        <v>1971</v>
      </c>
      <c r="B1972" t="s">
        <v>6414</v>
      </c>
      <c r="C1972" t="s">
        <v>2567</v>
      </c>
      <c r="D1972" t="s">
        <v>4493</v>
      </c>
      <c r="E1972" t="s">
        <v>1189</v>
      </c>
      <c r="F1972">
        <v>60</v>
      </c>
      <c r="G1972" t="s">
        <v>6475</v>
      </c>
      <c r="H1972" t="s">
        <v>772</v>
      </c>
      <c r="I1972" s="10">
        <v>39735</v>
      </c>
      <c r="J1972">
        <v>93</v>
      </c>
      <c r="K1972" t="s">
        <v>1673</v>
      </c>
      <c r="L1972">
        <f>COUNTBLANK(Portfolio43[[#This Row],[ID]:[Product]])</f>
        <v>0</v>
      </c>
    </row>
    <row r="1973" spans="1:12" x14ac:dyDescent="0.3">
      <c r="A1973">
        <v>1972</v>
      </c>
      <c r="B1973" t="s">
        <v>6476</v>
      </c>
      <c r="C1973" t="s">
        <v>4227</v>
      </c>
      <c r="D1973" t="s">
        <v>4493</v>
      </c>
      <c r="E1973" t="s">
        <v>1189</v>
      </c>
      <c r="F1973">
        <v>60</v>
      </c>
      <c r="G1973" t="s">
        <v>6477</v>
      </c>
      <c r="H1973" t="s">
        <v>6478</v>
      </c>
      <c r="I1973" s="10">
        <v>39814</v>
      </c>
      <c r="J1973">
        <v>90</v>
      </c>
      <c r="K1973" t="s">
        <v>1700</v>
      </c>
      <c r="L1973">
        <f>COUNTBLANK(Portfolio43[[#This Row],[ID]:[Product]])</f>
        <v>0</v>
      </c>
    </row>
    <row r="1974" spans="1:12" x14ac:dyDescent="0.3">
      <c r="A1974">
        <v>1973</v>
      </c>
      <c r="B1974" t="s">
        <v>2385</v>
      </c>
      <c r="C1974" t="s">
        <v>6066</v>
      </c>
      <c r="D1974" t="s">
        <v>4493</v>
      </c>
      <c r="E1974" t="s">
        <v>1189</v>
      </c>
      <c r="F1974">
        <v>90</v>
      </c>
      <c r="G1974" t="s">
        <v>6479</v>
      </c>
      <c r="H1974" t="s">
        <v>1617</v>
      </c>
      <c r="I1974" s="10">
        <v>40299</v>
      </c>
      <c r="J1974">
        <v>57</v>
      </c>
      <c r="K1974" t="s">
        <v>851</v>
      </c>
      <c r="L1974">
        <f>COUNTBLANK(Portfolio43[[#This Row],[ID]:[Product]])</f>
        <v>0</v>
      </c>
    </row>
    <row r="1975" spans="1:12" x14ac:dyDescent="0.3">
      <c r="A1975">
        <v>1974</v>
      </c>
      <c r="B1975" t="s">
        <v>6480</v>
      </c>
      <c r="C1975" t="s">
        <v>6481</v>
      </c>
      <c r="D1975" t="s">
        <v>4493</v>
      </c>
      <c r="E1975" t="s">
        <v>1189</v>
      </c>
      <c r="F1975">
        <v>90</v>
      </c>
      <c r="G1975" t="s">
        <v>6482</v>
      </c>
      <c r="H1975" t="s">
        <v>523</v>
      </c>
      <c r="I1975" s="10">
        <v>39709</v>
      </c>
      <c r="J1975">
        <v>7</v>
      </c>
      <c r="K1975" t="s">
        <v>1707</v>
      </c>
      <c r="L1975">
        <f>COUNTBLANK(Portfolio43[[#This Row],[ID]:[Product]])</f>
        <v>0</v>
      </c>
    </row>
    <row r="1976" spans="1:12" x14ac:dyDescent="0.3">
      <c r="A1976">
        <v>1975</v>
      </c>
      <c r="B1976" t="s">
        <v>6483</v>
      </c>
      <c r="C1976" t="s">
        <v>4573</v>
      </c>
      <c r="D1976" t="s">
        <v>4493</v>
      </c>
      <c r="E1976" t="s">
        <v>1189</v>
      </c>
      <c r="F1976">
        <v>30</v>
      </c>
      <c r="G1976" t="s">
        <v>6484</v>
      </c>
      <c r="H1976" t="s">
        <v>1642</v>
      </c>
      <c r="I1976" s="10">
        <v>39644</v>
      </c>
      <c r="J1976">
        <v>85</v>
      </c>
      <c r="K1976" t="s">
        <v>1721</v>
      </c>
      <c r="L1976">
        <f>COUNTBLANK(Portfolio43[[#This Row],[ID]:[Product]])</f>
        <v>0</v>
      </c>
    </row>
    <row r="1977" spans="1:12" x14ac:dyDescent="0.3">
      <c r="A1977">
        <v>1976</v>
      </c>
      <c r="B1977" t="s">
        <v>6485</v>
      </c>
      <c r="C1977" t="s">
        <v>6431</v>
      </c>
      <c r="D1977" t="s">
        <v>4493</v>
      </c>
      <c r="E1977" t="s">
        <v>1189</v>
      </c>
      <c r="F1977">
        <v>60</v>
      </c>
      <c r="G1977" t="s">
        <v>6486</v>
      </c>
      <c r="H1977" t="s">
        <v>554</v>
      </c>
      <c r="I1977" s="10">
        <v>40437</v>
      </c>
      <c r="J1977">
        <v>22</v>
      </c>
      <c r="K1977" t="s">
        <v>1007</v>
      </c>
      <c r="L1977">
        <f>COUNTBLANK(Portfolio43[[#This Row],[ID]:[Product]])</f>
        <v>0</v>
      </c>
    </row>
    <row r="1978" spans="1:12" x14ac:dyDescent="0.3">
      <c r="A1978">
        <v>1977</v>
      </c>
      <c r="B1978" t="s">
        <v>6487</v>
      </c>
      <c r="C1978" t="s">
        <v>6488</v>
      </c>
      <c r="D1978" t="s">
        <v>4493</v>
      </c>
      <c r="E1978" t="s">
        <v>1189</v>
      </c>
      <c r="F1978">
        <v>60</v>
      </c>
      <c r="G1978" t="s">
        <v>6489</v>
      </c>
      <c r="H1978" t="s">
        <v>133</v>
      </c>
      <c r="I1978" s="10">
        <v>40520</v>
      </c>
      <c r="J1978">
        <v>43</v>
      </c>
      <c r="K1978" t="s">
        <v>1772</v>
      </c>
      <c r="L1978">
        <f>COUNTBLANK(Portfolio43[[#This Row],[ID]:[Product]])</f>
        <v>0</v>
      </c>
    </row>
    <row r="1979" spans="1:12" x14ac:dyDescent="0.3">
      <c r="A1979">
        <v>1978</v>
      </c>
      <c r="B1979" t="s">
        <v>6011</v>
      </c>
      <c r="C1979" t="s">
        <v>5403</v>
      </c>
      <c r="D1979" t="s">
        <v>4493</v>
      </c>
      <c r="E1979" t="s">
        <v>1189</v>
      </c>
      <c r="F1979">
        <v>60</v>
      </c>
      <c r="G1979" t="s">
        <v>6490</v>
      </c>
      <c r="H1979" t="s">
        <v>784</v>
      </c>
      <c r="I1979" s="10">
        <v>39757</v>
      </c>
      <c r="J1979">
        <v>18</v>
      </c>
      <c r="K1979" t="s">
        <v>1696</v>
      </c>
      <c r="L1979">
        <f>COUNTBLANK(Portfolio43[[#This Row],[ID]:[Product]])</f>
        <v>0</v>
      </c>
    </row>
    <row r="1980" spans="1:12" x14ac:dyDescent="0.3">
      <c r="A1980">
        <v>1979</v>
      </c>
      <c r="B1980" t="s">
        <v>6255</v>
      </c>
      <c r="C1980" t="s">
        <v>6431</v>
      </c>
      <c r="D1980" t="s">
        <v>4493</v>
      </c>
      <c r="E1980" t="s">
        <v>1189</v>
      </c>
      <c r="F1980">
        <v>30</v>
      </c>
      <c r="G1980" t="s">
        <v>6491</v>
      </c>
      <c r="H1980" t="s">
        <v>178</v>
      </c>
      <c r="I1980" s="10">
        <v>39574</v>
      </c>
      <c r="J1980">
        <v>66</v>
      </c>
      <c r="K1980" t="s">
        <v>1007</v>
      </c>
      <c r="L1980">
        <f>COUNTBLANK(Portfolio43[[#This Row],[ID]:[Product]])</f>
        <v>0</v>
      </c>
    </row>
    <row r="1981" spans="1:12" x14ac:dyDescent="0.3">
      <c r="A1981">
        <v>1980</v>
      </c>
      <c r="B1981" t="s">
        <v>6492</v>
      </c>
      <c r="C1981" t="s">
        <v>5150</v>
      </c>
      <c r="D1981" t="s">
        <v>4493</v>
      </c>
      <c r="E1981" t="s">
        <v>1189</v>
      </c>
      <c r="F1981">
        <v>60</v>
      </c>
      <c r="G1981" t="s">
        <v>6493</v>
      </c>
      <c r="H1981" t="s">
        <v>813</v>
      </c>
      <c r="I1981" s="10">
        <v>39591</v>
      </c>
      <c r="J1981">
        <v>38</v>
      </c>
      <c r="K1981" t="s">
        <v>1700</v>
      </c>
      <c r="L1981">
        <f>COUNTBLANK(Portfolio43[[#This Row],[ID]:[Product]])</f>
        <v>0</v>
      </c>
    </row>
    <row r="1982" spans="1:12" x14ac:dyDescent="0.3">
      <c r="A1982">
        <v>1981</v>
      </c>
      <c r="B1982" t="s">
        <v>6494</v>
      </c>
      <c r="C1982" t="s">
        <v>6495</v>
      </c>
      <c r="D1982" t="s">
        <v>4493</v>
      </c>
      <c r="E1982" t="s">
        <v>1189</v>
      </c>
      <c r="F1982">
        <v>60</v>
      </c>
      <c r="G1982" t="s">
        <v>6496</v>
      </c>
      <c r="H1982" t="s">
        <v>988</v>
      </c>
      <c r="I1982" s="10">
        <v>39465</v>
      </c>
      <c r="J1982">
        <v>48</v>
      </c>
      <c r="K1982" t="s">
        <v>1721</v>
      </c>
      <c r="L1982">
        <f>COUNTBLANK(Portfolio43[[#This Row],[ID]:[Product]])</f>
        <v>0</v>
      </c>
    </row>
    <row r="1983" spans="1:12" x14ac:dyDescent="0.3">
      <c r="A1983">
        <v>1982</v>
      </c>
      <c r="B1983" t="s">
        <v>6086</v>
      </c>
      <c r="C1983" t="s">
        <v>6497</v>
      </c>
      <c r="D1983" t="s">
        <v>4493</v>
      </c>
      <c r="E1983" t="s">
        <v>1189</v>
      </c>
      <c r="F1983">
        <v>30</v>
      </c>
      <c r="G1983" t="s">
        <v>6498</v>
      </c>
      <c r="H1983" t="s">
        <v>577</v>
      </c>
      <c r="I1983" s="10">
        <v>39643</v>
      </c>
      <c r="J1983">
        <v>31</v>
      </c>
      <c r="K1983" t="s">
        <v>1707</v>
      </c>
      <c r="L1983">
        <f>COUNTBLANK(Portfolio43[[#This Row],[ID]:[Product]])</f>
        <v>0</v>
      </c>
    </row>
    <row r="1984" spans="1:12" x14ac:dyDescent="0.3">
      <c r="A1984">
        <v>1983</v>
      </c>
      <c r="B1984" t="s">
        <v>4050</v>
      </c>
      <c r="C1984" t="s">
        <v>6051</v>
      </c>
      <c r="D1984" t="s">
        <v>4493</v>
      </c>
      <c r="E1984" t="s">
        <v>1189</v>
      </c>
      <c r="F1984">
        <v>60</v>
      </c>
      <c r="G1984" t="s">
        <v>6499</v>
      </c>
      <c r="H1984" t="s">
        <v>4131</v>
      </c>
      <c r="I1984" s="10">
        <v>40412</v>
      </c>
      <c r="J1984">
        <v>45</v>
      </c>
      <c r="K1984" t="s">
        <v>1772</v>
      </c>
      <c r="L1984">
        <f>COUNTBLANK(Portfolio43[[#This Row],[ID]:[Product]])</f>
        <v>0</v>
      </c>
    </row>
    <row r="1985" spans="1:12" x14ac:dyDescent="0.3">
      <c r="A1985">
        <v>1984</v>
      </c>
      <c r="B1985" t="s">
        <v>6500</v>
      </c>
      <c r="C1985" t="s">
        <v>6501</v>
      </c>
      <c r="D1985" t="s">
        <v>4493</v>
      </c>
      <c r="E1985" t="s">
        <v>1189</v>
      </c>
      <c r="F1985">
        <v>60</v>
      </c>
      <c r="G1985" t="s">
        <v>6502</v>
      </c>
      <c r="H1985" t="s">
        <v>400</v>
      </c>
      <c r="I1985" s="10">
        <v>40050</v>
      </c>
      <c r="J1985">
        <v>29</v>
      </c>
      <c r="K1985" t="s">
        <v>1677</v>
      </c>
      <c r="L1985">
        <f>COUNTBLANK(Portfolio43[[#This Row],[ID]:[Product]])</f>
        <v>0</v>
      </c>
    </row>
    <row r="1986" spans="1:12" x14ac:dyDescent="0.3">
      <c r="A1986">
        <v>1985</v>
      </c>
      <c r="B1986" t="s">
        <v>6503</v>
      </c>
      <c r="C1986" t="s">
        <v>4094</v>
      </c>
      <c r="D1986" t="s">
        <v>4493</v>
      </c>
      <c r="E1986" t="s">
        <v>1189</v>
      </c>
      <c r="F1986">
        <v>60</v>
      </c>
      <c r="G1986" t="s">
        <v>6504</v>
      </c>
      <c r="H1986" t="s">
        <v>746</v>
      </c>
      <c r="I1986" s="10">
        <v>39708</v>
      </c>
      <c r="J1986">
        <v>18</v>
      </c>
      <c r="K1986" t="s">
        <v>1673</v>
      </c>
      <c r="L1986">
        <f>COUNTBLANK(Portfolio43[[#This Row],[ID]:[Product]])</f>
        <v>0</v>
      </c>
    </row>
    <row r="1987" spans="1:12" x14ac:dyDescent="0.3">
      <c r="A1987">
        <v>1986</v>
      </c>
      <c r="B1987" t="s">
        <v>3968</v>
      </c>
      <c r="C1987" t="s">
        <v>3589</v>
      </c>
      <c r="D1987" t="s">
        <v>4493</v>
      </c>
      <c r="E1987" t="s">
        <v>1189</v>
      </c>
      <c r="F1987">
        <v>60</v>
      </c>
      <c r="G1987" t="s">
        <v>6505</v>
      </c>
      <c r="H1987" t="s">
        <v>519</v>
      </c>
      <c r="I1987" s="10">
        <v>39926</v>
      </c>
      <c r="J1987">
        <v>43</v>
      </c>
      <c r="K1987" t="s">
        <v>1696</v>
      </c>
      <c r="L1987">
        <f>COUNTBLANK(Portfolio43[[#This Row],[ID]:[Product]])</f>
        <v>0</v>
      </c>
    </row>
    <row r="1988" spans="1:12" x14ac:dyDescent="0.3">
      <c r="A1988">
        <v>1987</v>
      </c>
      <c r="B1988" t="s">
        <v>4788</v>
      </c>
      <c r="C1988" t="s">
        <v>6506</v>
      </c>
      <c r="D1988" t="s">
        <v>4493</v>
      </c>
      <c r="E1988" t="s">
        <v>1189</v>
      </c>
      <c r="F1988">
        <v>60</v>
      </c>
      <c r="G1988" t="s">
        <v>6446</v>
      </c>
      <c r="H1988" t="s">
        <v>6507</v>
      </c>
      <c r="I1988" s="10">
        <v>40254</v>
      </c>
      <c r="J1988">
        <v>91</v>
      </c>
      <c r="K1988" t="s">
        <v>1007</v>
      </c>
      <c r="L1988">
        <f>COUNTBLANK(Portfolio43[[#This Row],[ID]:[Product]])</f>
        <v>0</v>
      </c>
    </row>
    <row r="1989" spans="1:12" x14ac:dyDescent="0.3">
      <c r="A1989">
        <v>1988</v>
      </c>
      <c r="B1989" t="s">
        <v>6508</v>
      </c>
      <c r="C1989" t="s">
        <v>2075</v>
      </c>
      <c r="D1989" t="s">
        <v>4493</v>
      </c>
      <c r="E1989" t="s">
        <v>1189</v>
      </c>
      <c r="F1989">
        <v>60</v>
      </c>
      <c r="G1989" t="s">
        <v>6509</v>
      </c>
      <c r="H1989" t="s">
        <v>630</v>
      </c>
      <c r="I1989" s="10">
        <v>39470</v>
      </c>
      <c r="J1989">
        <v>88</v>
      </c>
      <c r="K1989" t="s">
        <v>1700</v>
      </c>
      <c r="L1989">
        <f>COUNTBLANK(Portfolio43[[#This Row],[ID]:[Product]])</f>
        <v>0</v>
      </c>
    </row>
    <row r="1990" spans="1:12" x14ac:dyDescent="0.3">
      <c r="A1990">
        <v>1989</v>
      </c>
      <c r="B1990" t="s">
        <v>6510</v>
      </c>
      <c r="C1990" t="s">
        <v>3103</v>
      </c>
      <c r="D1990" t="s">
        <v>4493</v>
      </c>
      <c r="E1990" t="s">
        <v>1189</v>
      </c>
      <c r="F1990">
        <v>30</v>
      </c>
      <c r="G1990" t="s">
        <v>6511</v>
      </c>
      <c r="H1990" t="s">
        <v>4128</v>
      </c>
      <c r="I1990" s="10">
        <v>39662</v>
      </c>
      <c r="J1990">
        <v>37</v>
      </c>
      <c r="K1990" t="s">
        <v>1721</v>
      </c>
      <c r="L1990">
        <f>COUNTBLANK(Portfolio43[[#This Row],[ID]:[Product]])</f>
        <v>0</v>
      </c>
    </row>
    <row r="1991" spans="1:12" x14ac:dyDescent="0.3">
      <c r="A1991">
        <v>1990</v>
      </c>
      <c r="B1991" t="s">
        <v>5358</v>
      </c>
      <c r="C1991" t="s">
        <v>2084</v>
      </c>
      <c r="D1991" t="s">
        <v>4493</v>
      </c>
      <c r="E1991" t="s">
        <v>5960</v>
      </c>
      <c r="F1991">
        <v>30</v>
      </c>
      <c r="G1991" t="s">
        <v>6512</v>
      </c>
      <c r="H1991" t="s">
        <v>1237</v>
      </c>
      <c r="I1991" s="10">
        <v>40154</v>
      </c>
      <c r="J1991">
        <v>29</v>
      </c>
      <c r="K1991" t="s">
        <v>1673</v>
      </c>
      <c r="L1991">
        <f>COUNTBLANK(Portfolio43[[#This Row],[ID]:[Product]])</f>
        <v>0</v>
      </c>
    </row>
    <row r="1992" spans="1:12" x14ac:dyDescent="0.3">
      <c r="A1992">
        <v>1991</v>
      </c>
      <c r="B1992" t="s">
        <v>5188</v>
      </c>
      <c r="C1992" t="s">
        <v>3347</v>
      </c>
      <c r="D1992" t="s">
        <v>4493</v>
      </c>
      <c r="E1992" t="s">
        <v>1189</v>
      </c>
      <c r="F1992">
        <v>30</v>
      </c>
      <c r="G1992" t="s">
        <v>6513</v>
      </c>
      <c r="H1992" t="s">
        <v>21</v>
      </c>
      <c r="I1992" s="10">
        <v>40434</v>
      </c>
      <c r="J1992">
        <v>90</v>
      </c>
      <c r="K1992" t="s">
        <v>1673</v>
      </c>
      <c r="L1992">
        <f>COUNTBLANK(Portfolio43[[#This Row],[ID]:[Product]])</f>
        <v>0</v>
      </c>
    </row>
    <row r="1993" spans="1:12" x14ac:dyDescent="0.3">
      <c r="A1993">
        <v>1992</v>
      </c>
      <c r="B1993" t="s">
        <v>6514</v>
      </c>
      <c r="C1993" t="s">
        <v>5836</v>
      </c>
      <c r="D1993" t="s">
        <v>4493</v>
      </c>
      <c r="E1993" t="s">
        <v>1189</v>
      </c>
      <c r="F1993">
        <v>60</v>
      </c>
      <c r="G1993" t="s">
        <v>6515</v>
      </c>
      <c r="H1993" t="s">
        <v>426</v>
      </c>
      <c r="I1993" s="10">
        <v>39703</v>
      </c>
      <c r="J1993">
        <v>57</v>
      </c>
      <c r="K1993" t="s">
        <v>1772</v>
      </c>
      <c r="L1993">
        <f>COUNTBLANK(Portfolio43[[#This Row],[ID]:[Product]])</f>
        <v>0</v>
      </c>
    </row>
    <row r="1994" spans="1:12" x14ac:dyDescent="0.3">
      <c r="A1994">
        <v>1993</v>
      </c>
      <c r="B1994" t="s">
        <v>4872</v>
      </c>
      <c r="C1994" t="s">
        <v>3900</v>
      </c>
      <c r="D1994" t="s">
        <v>4601</v>
      </c>
      <c r="E1994" t="s">
        <v>1189</v>
      </c>
      <c r="F1994">
        <v>90</v>
      </c>
      <c r="G1994" t="s">
        <v>6516</v>
      </c>
      <c r="H1994" t="s">
        <v>684</v>
      </c>
      <c r="I1994" s="10">
        <v>39608</v>
      </c>
      <c r="J1994">
        <v>79</v>
      </c>
      <c r="K1994" t="s">
        <v>1707</v>
      </c>
      <c r="L1994">
        <f>COUNTBLANK(Portfolio43[[#This Row],[ID]:[Product]])</f>
        <v>0</v>
      </c>
    </row>
    <row r="1995" spans="1:12" x14ac:dyDescent="0.3">
      <c r="A1995">
        <v>1994</v>
      </c>
      <c r="B1995" t="s">
        <v>5955</v>
      </c>
      <c r="C1995" t="s">
        <v>5842</v>
      </c>
      <c r="D1995" t="s">
        <v>4493</v>
      </c>
      <c r="E1995" t="s">
        <v>1189</v>
      </c>
      <c r="F1995">
        <v>30</v>
      </c>
      <c r="G1995" t="s">
        <v>6517</v>
      </c>
      <c r="H1995" t="s">
        <v>253</v>
      </c>
      <c r="I1995" s="10">
        <v>40508</v>
      </c>
      <c r="J1995">
        <v>87</v>
      </c>
      <c r="K1995" t="s">
        <v>1707</v>
      </c>
      <c r="L1995">
        <f>COUNTBLANK(Portfolio43[[#This Row],[ID]:[Product]])</f>
        <v>0</v>
      </c>
    </row>
    <row r="1996" spans="1:12" x14ac:dyDescent="0.3">
      <c r="A1996">
        <v>1995</v>
      </c>
      <c r="B1996" t="s">
        <v>6518</v>
      </c>
      <c r="C1996" t="s">
        <v>6519</v>
      </c>
      <c r="D1996" t="s">
        <v>4493</v>
      </c>
      <c r="E1996" t="s">
        <v>1189</v>
      </c>
      <c r="F1996">
        <v>90</v>
      </c>
      <c r="G1996" t="s">
        <v>6520</v>
      </c>
      <c r="H1996" t="s">
        <v>793</v>
      </c>
      <c r="I1996" s="10">
        <v>39492</v>
      </c>
      <c r="J1996">
        <v>91</v>
      </c>
      <c r="K1996" t="s">
        <v>1707</v>
      </c>
      <c r="L1996">
        <f>COUNTBLANK(Portfolio43[[#This Row],[ID]:[Product]])</f>
        <v>0</v>
      </c>
    </row>
    <row r="1997" spans="1:12" x14ac:dyDescent="0.3">
      <c r="A1997">
        <v>1996</v>
      </c>
      <c r="B1997" t="s">
        <v>4689</v>
      </c>
      <c r="C1997" t="s">
        <v>5762</v>
      </c>
      <c r="D1997" t="s">
        <v>4493</v>
      </c>
      <c r="E1997" t="s">
        <v>1189</v>
      </c>
      <c r="F1997">
        <v>30</v>
      </c>
      <c r="G1997" t="s">
        <v>6521</v>
      </c>
      <c r="H1997" t="s">
        <v>6522</v>
      </c>
      <c r="I1997" s="10">
        <v>39672</v>
      </c>
      <c r="J1997">
        <v>81</v>
      </c>
      <c r="K1997" t="s">
        <v>1707</v>
      </c>
      <c r="L1997">
        <f>COUNTBLANK(Portfolio43[[#This Row],[ID]:[Product]])</f>
        <v>0</v>
      </c>
    </row>
    <row r="1998" spans="1:12" x14ac:dyDescent="0.3">
      <c r="A1998">
        <v>1997</v>
      </c>
      <c r="B1998" t="s">
        <v>5096</v>
      </c>
      <c r="C1998" t="s">
        <v>6416</v>
      </c>
      <c r="D1998" t="s">
        <v>4493</v>
      </c>
      <c r="E1998" t="s">
        <v>1189</v>
      </c>
      <c r="F1998">
        <v>60</v>
      </c>
      <c r="G1998" t="s">
        <v>6523</v>
      </c>
      <c r="H1998" t="s">
        <v>656</v>
      </c>
      <c r="I1998" s="10">
        <v>40047</v>
      </c>
      <c r="J1998">
        <v>56</v>
      </c>
      <c r="K1998" t="s">
        <v>1700</v>
      </c>
      <c r="L1998">
        <f>COUNTBLANK(Portfolio43[[#This Row],[ID]:[Product]])</f>
        <v>0</v>
      </c>
    </row>
    <row r="1999" spans="1:12" x14ac:dyDescent="0.3">
      <c r="A1999">
        <v>1998</v>
      </c>
      <c r="B1999" t="s">
        <v>6524</v>
      </c>
      <c r="C1999" t="s">
        <v>2015</v>
      </c>
      <c r="D1999" t="s">
        <v>4493</v>
      </c>
      <c r="E1999" t="s">
        <v>1189</v>
      </c>
      <c r="F1999">
        <v>30</v>
      </c>
      <c r="G1999" t="s">
        <v>6525</v>
      </c>
      <c r="H1999" t="s">
        <v>281</v>
      </c>
      <c r="I1999" s="10">
        <v>40159</v>
      </c>
      <c r="J1999">
        <v>96</v>
      </c>
      <c r="K1999" t="s">
        <v>1007</v>
      </c>
      <c r="L1999">
        <f>COUNTBLANK(Portfolio43[[#This Row],[ID]:[Product]])</f>
        <v>0</v>
      </c>
    </row>
    <row r="2000" spans="1:12" x14ac:dyDescent="0.3">
      <c r="A2000">
        <v>1999</v>
      </c>
      <c r="B2000" t="s">
        <v>6526</v>
      </c>
      <c r="C2000" t="s">
        <v>5391</v>
      </c>
      <c r="D2000" t="s">
        <v>4493</v>
      </c>
      <c r="E2000" t="s">
        <v>1189</v>
      </c>
      <c r="F2000">
        <v>90</v>
      </c>
      <c r="G2000" t="s">
        <v>6527</v>
      </c>
      <c r="H2000" t="s">
        <v>5835</v>
      </c>
      <c r="I2000" s="10">
        <v>40304</v>
      </c>
      <c r="J2000">
        <v>58</v>
      </c>
      <c r="K2000" t="s">
        <v>1007</v>
      </c>
      <c r="L2000">
        <f>COUNTBLANK(Portfolio43[[#This Row],[ID]:[Product]])</f>
        <v>0</v>
      </c>
    </row>
    <row r="2001" spans="1:12" x14ac:dyDescent="0.3">
      <c r="A2001">
        <v>2000</v>
      </c>
      <c r="B2001" t="s">
        <v>5431</v>
      </c>
      <c r="C2001" t="s">
        <v>3678</v>
      </c>
      <c r="D2001" t="s">
        <v>4493</v>
      </c>
      <c r="E2001" t="s">
        <v>1189</v>
      </c>
      <c r="F2001">
        <v>60</v>
      </c>
      <c r="G2001" t="s">
        <v>6528</v>
      </c>
      <c r="H2001" t="s">
        <v>235</v>
      </c>
      <c r="I2001" s="10">
        <v>40301</v>
      </c>
      <c r="J2001">
        <v>58</v>
      </c>
      <c r="K2001" t="s">
        <v>1772</v>
      </c>
      <c r="L2001">
        <f>COUNTBLANK(Portfolio43[[#This Row],[ID]:[Product]])</f>
        <v>0</v>
      </c>
    </row>
  </sheetData>
  <sheetProtection algorithmName="SHA-512" hashValue="xu6U45cpYFQy97qJF0/4j02ax50FMo8qsDDarmCXXQjcn62R1Q8ITc8S0+ge3i5yk2UIsvSe+ry0DLOjz9MJhA==" saltValue="yRBzEVYVMj9qV5vld93W0A==" spinCount="100000" sheet="1" objects="1" scenarios="1"/>
  <mergeCells count="18">
    <mergeCell ref="N2:S2"/>
    <mergeCell ref="N7:S8"/>
    <mergeCell ref="N6:S6"/>
    <mergeCell ref="N10:S10"/>
    <mergeCell ref="N11:S12"/>
    <mergeCell ref="N3:S3"/>
    <mergeCell ref="N4:O4"/>
    <mergeCell ref="P5:S5"/>
    <mergeCell ref="N5:O5"/>
    <mergeCell ref="P4:S4"/>
    <mergeCell ref="N9:O9"/>
    <mergeCell ref="P9:S9"/>
    <mergeCell ref="N16:S17"/>
    <mergeCell ref="N19:S19"/>
    <mergeCell ref="N13:O13"/>
    <mergeCell ref="N14:O14"/>
    <mergeCell ref="P13:S13"/>
    <mergeCell ref="P14:S14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3CEE6-D77D-4793-A007-E6AA100A5C51}">
  <sheetPr codeName="Sheet5"/>
  <dimension ref="A1:S1987"/>
  <sheetViews>
    <sheetView topLeftCell="C1" workbookViewId="0">
      <selection activeCell="P5" sqref="P5:S5"/>
    </sheetView>
  </sheetViews>
  <sheetFormatPr defaultRowHeight="14.4" x14ac:dyDescent="0.3"/>
  <cols>
    <col min="1" max="1" width="5" bestFit="1" customWidth="1"/>
    <col min="2" max="2" width="12.109375" bestFit="1" customWidth="1"/>
    <col min="3" max="3" width="12" bestFit="1" customWidth="1"/>
    <col min="4" max="4" width="6.77734375" bestFit="1" customWidth="1"/>
    <col min="5" max="5" width="9.33203125" bestFit="1" customWidth="1"/>
    <col min="6" max="6" width="8.21875" bestFit="1" customWidth="1"/>
    <col min="7" max="7" width="21.44140625" bestFit="1" customWidth="1"/>
    <col min="8" max="8" width="21.6640625" bestFit="1" customWidth="1"/>
    <col min="9" max="9" width="10.5546875" style="10" bestFit="1" customWidth="1"/>
    <col min="10" max="10" width="10.5546875" bestFit="1" customWidth="1"/>
    <col min="11" max="11" width="9.88671875" bestFit="1" customWidth="1"/>
    <col min="14" max="14" width="16.5546875" bestFit="1" customWidth="1"/>
    <col min="15" max="15" width="23.109375" customWidth="1"/>
    <col min="19" max="19" width="17.77734375" customWidth="1"/>
  </cols>
  <sheetData>
    <row r="1" spans="1:19" x14ac:dyDescent="0.3">
      <c r="A1" t="s">
        <v>1658</v>
      </c>
      <c r="B1" t="s">
        <v>1659</v>
      </c>
      <c r="C1" t="s">
        <v>1660</v>
      </c>
      <c r="D1" t="s">
        <v>1661</v>
      </c>
      <c r="E1" t="s">
        <v>1662</v>
      </c>
      <c r="F1" t="s">
        <v>1663</v>
      </c>
      <c r="G1" t="s">
        <v>1664</v>
      </c>
      <c r="H1" t="s">
        <v>1654</v>
      </c>
      <c r="I1" s="10" t="s">
        <v>1665</v>
      </c>
      <c r="J1" t="s">
        <v>1666</v>
      </c>
      <c r="K1" t="s">
        <v>1667</v>
      </c>
      <c r="L1" t="s">
        <v>6529</v>
      </c>
    </row>
    <row r="2" spans="1:19" ht="15" thickBot="1" x14ac:dyDescent="0.35">
      <c r="A2">
        <v>1</v>
      </c>
      <c r="B2" t="s">
        <v>1668</v>
      </c>
      <c r="C2" t="s">
        <v>1669</v>
      </c>
      <c r="D2" t="s">
        <v>1670</v>
      </c>
      <c r="E2" t="s">
        <v>1671</v>
      </c>
      <c r="F2">
        <v>60</v>
      </c>
      <c r="G2" t="s">
        <v>1672</v>
      </c>
      <c r="H2" t="s">
        <v>1648</v>
      </c>
      <c r="I2" s="10">
        <v>39988</v>
      </c>
      <c r="J2">
        <v>13</v>
      </c>
      <c r="K2" t="s">
        <v>1673</v>
      </c>
      <c r="L2">
        <f>COUNTBLANK(Portfolio434[[#This Row],[ID]:[Product]])</f>
        <v>0</v>
      </c>
      <c r="N2" s="32" t="s">
        <v>6578</v>
      </c>
      <c r="O2" s="32"/>
      <c r="P2" s="32"/>
      <c r="Q2" s="32"/>
      <c r="R2" s="32"/>
      <c r="S2" s="32"/>
    </row>
    <row r="3" spans="1:19" ht="15" customHeight="1" thickTop="1" x14ac:dyDescent="0.3">
      <c r="A3">
        <v>2</v>
      </c>
      <c r="B3" t="s">
        <v>1674</v>
      </c>
      <c r="C3" t="s">
        <v>1675</v>
      </c>
      <c r="D3" t="s">
        <v>1670</v>
      </c>
      <c r="E3" t="s">
        <v>1671</v>
      </c>
      <c r="F3">
        <v>90</v>
      </c>
      <c r="G3" t="s">
        <v>1676</v>
      </c>
      <c r="H3" t="s">
        <v>829</v>
      </c>
      <c r="I3" s="10">
        <v>39770</v>
      </c>
      <c r="J3">
        <v>14</v>
      </c>
      <c r="K3" t="s">
        <v>1677</v>
      </c>
      <c r="L3">
        <f>COUNTBLANK(Portfolio434[[#This Row],[ID]:[Product]])</f>
        <v>0</v>
      </c>
      <c r="N3" s="51" t="s">
        <v>6589</v>
      </c>
      <c r="O3" s="51"/>
      <c r="P3" s="51"/>
      <c r="Q3" s="51"/>
      <c r="R3" s="51"/>
      <c r="S3" s="51"/>
    </row>
    <row r="4" spans="1:19" x14ac:dyDescent="0.3">
      <c r="A4">
        <v>3</v>
      </c>
      <c r="B4" t="s">
        <v>1678</v>
      </c>
      <c r="C4" t="s">
        <v>1679</v>
      </c>
      <c r="D4" t="s">
        <v>1670</v>
      </c>
      <c r="E4" t="s">
        <v>1671</v>
      </c>
      <c r="F4">
        <v>60</v>
      </c>
      <c r="G4" t="s">
        <v>1680</v>
      </c>
      <c r="H4" t="s">
        <v>1001</v>
      </c>
      <c r="I4" s="10">
        <v>39895</v>
      </c>
      <c r="J4">
        <v>23</v>
      </c>
      <c r="K4" t="s">
        <v>1007</v>
      </c>
      <c r="L4">
        <f>COUNTBLANK(Portfolio434[[#This Row],[ID]:[Product]])</f>
        <v>0</v>
      </c>
      <c r="N4" s="43" t="s">
        <v>6583</v>
      </c>
      <c r="O4" s="44"/>
      <c r="P4" s="44"/>
      <c r="Q4" s="44"/>
      <c r="R4" s="44"/>
      <c r="S4" s="45"/>
    </row>
    <row r="5" spans="1:19" x14ac:dyDescent="0.3">
      <c r="A5">
        <v>4</v>
      </c>
      <c r="B5" t="s">
        <v>1681</v>
      </c>
      <c r="C5" t="s">
        <v>1682</v>
      </c>
      <c r="D5" t="s">
        <v>1683</v>
      </c>
      <c r="E5" t="s">
        <v>1671</v>
      </c>
      <c r="F5">
        <v>60</v>
      </c>
      <c r="G5" t="s">
        <v>1684</v>
      </c>
      <c r="H5" t="s">
        <v>1649</v>
      </c>
      <c r="I5" s="10">
        <v>39830</v>
      </c>
      <c r="J5">
        <v>79</v>
      </c>
      <c r="K5" t="s">
        <v>1007</v>
      </c>
      <c r="L5">
        <f>COUNTBLANK(Portfolio434[[#This Row],[ID]:[Product]])</f>
        <v>0</v>
      </c>
      <c r="N5" s="46" t="s">
        <v>6581</v>
      </c>
      <c r="O5" s="47"/>
      <c r="P5" s="48" t="s">
        <v>6531</v>
      </c>
      <c r="Q5" s="49"/>
      <c r="R5" s="49"/>
      <c r="S5" s="50"/>
    </row>
    <row r="6" spans="1:19" x14ac:dyDescent="0.3">
      <c r="A6">
        <v>5</v>
      </c>
      <c r="B6" t="s">
        <v>1685</v>
      </c>
      <c r="C6" t="s">
        <v>1686</v>
      </c>
      <c r="D6" t="s">
        <v>1683</v>
      </c>
      <c r="E6" t="s">
        <v>1687</v>
      </c>
      <c r="F6">
        <v>60</v>
      </c>
      <c r="G6" t="s">
        <v>1688</v>
      </c>
      <c r="H6" t="s">
        <v>1331</v>
      </c>
      <c r="I6" s="10">
        <v>39988</v>
      </c>
      <c r="J6">
        <v>44</v>
      </c>
      <c r="K6" t="s">
        <v>1677</v>
      </c>
      <c r="L6">
        <f>COUNTBLANK(Portfolio434[[#This Row],[ID]:[Product]])</f>
        <v>0</v>
      </c>
      <c r="N6" s="46" t="s">
        <v>6582</v>
      </c>
      <c r="O6" s="47"/>
      <c r="P6" s="48">
        <f>COUNTBLANK(Portfolio434[])</f>
        <v>0</v>
      </c>
      <c r="Q6" s="49"/>
      <c r="R6" s="49"/>
      <c r="S6" s="50"/>
    </row>
    <row r="7" spans="1:19" ht="14.4" customHeight="1" x14ac:dyDescent="0.3">
      <c r="A7">
        <v>6</v>
      </c>
      <c r="B7" t="s">
        <v>1689</v>
      </c>
      <c r="C7" t="s">
        <v>1690</v>
      </c>
      <c r="D7" t="s">
        <v>1683</v>
      </c>
      <c r="E7" t="s">
        <v>1671</v>
      </c>
      <c r="F7">
        <v>90</v>
      </c>
      <c r="G7" t="s">
        <v>1691</v>
      </c>
      <c r="H7" t="s">
        <v>262</v>
      </c>
      <c r="I7" s="10">
        <v>40316</v>
      </c>
      <c r="J7">
        <v>37</v>
      </c>
      <c r="K7" t="s">
        <v>1692</v>
      </c>
      <c r="L7">
        <f>COUNTBLANK(Portfolio434[[#This Row],[ID]:[Product]])</f>
        <v>0</v>
      </c>
      <c r="N7" s="39"/>
      <c r="O7" s="39"/>
      <c r="P7" s="39"/>
      <c r="Q7" s="39"/>
      <c r="R7" s="39"/>
      <c r="S7" s="39"/>
    </row>
    <row r="8" spans="1:19" x14ac:dyDescent="0.3">
      <c r="A8">
        <v>7</v>
      </c>
      <c r="B8" t="s">
        <v>1693</v>
      </c>
      <c r="C8" t="s">
        <v>1694</v>
      </c>
      <c r="D8" t="s">
        <v>1670</v>
      </c>
      <c r="E8" t="s">
        <v>1671</v>
      </c>
      <c r="F8">
        <v>30</v>
      </c>
      <c r="G8" t="s">
        <v>1695</v>
      </c>
      <c r="H8" t="s">
        <v>16</v>
      </c>
      <c r="I8" s="10">
        <v>40202</v>
      </c>
      <c r="J8">
        <v>12</v>
      </c>
      <c r="K8" t="s">
        <v>1696</v>
      </c>
      <c r="L8">
        <f>COUNTBLANK(Portfolio434[[#This Row],[ID]:[Product]])</f>
        <v>0</v>
      </c>
      <c r="N8" s="35" t="s">
        <v>6584</v>
      </c>
      <c r="O8" s="35"/>
      <c r="P8" s="35"/>
      <c r="Q8" s="35"/>
      <c r="R8" s="35"/>
      <c r="S8" s="35"/>
    </row>
    <row r="9" spans="1:19" ht="14.4" customHeight="1" x14ac:dyDescent="0.3">
      <c r="A9">
        <v>8</v>
      </c>
      <c r="B9" t="s">
        <v>1697</v>
      </c>
      <c r="C9" t="s">
        <v>1698</v>
      </c>
      <c r="D9" t="s">
        <v>1670</v>
      </c>
      <c r="E9" t="s">
        <v>1671</v>
      </c>
      <c r="F9">
        <v>30</v>
      </c>
      <c r="G9" t="s">
        <v>1699</v>
      </c>
      <c r="H9" t="s">
        <v>1091</v>
      </c>
      <c r="I9" s="10">
        <v>40497</v>
      </c>
      <c r="J9">
        <v>55</v>
      </c>
      <c r="K9" t="s">
        <v>1700</v>
      </c>
      <c r="L9">
        <f>COUNTBLANK(Portfolio434[[#This Row],[ID]:[Product]])</f>
        <v>0</v>
      </c>
      <c r="N9" s="35"/>
      <c r="O9" s="35"/>
      <c r="P9" s="35"/>
      <c r="Q9" s="35"/>
      <c r="R9" s="35"/>
      <c r="S9" s="35"/>
    </row>
    <row r="10" spans="1:19" x14ac:dyDescent="0.3">
      <c r="A10">
        <v>9</v>
      </c>
      <c r="B10" t="s">
        <v>1701</v>
      </c>
      <c r="C10" t="s">
        <v>1702</v>
      </c>
      <c r="D10" t="s">
        <v>1670</v>
      </c>
      <c r="E10" t="s">
        <v>1671</v>
      </c>
      <c r="F10">
        <v>30</v>
      </c>
      <c r="G10" t="s">
        <v>1703</v>
      </c>
      <c r="H10" t="s">
        <v>1650</v>
      </c>
      <c r="I10" s="10">
        <v>39938</v>
      </c>
      <c r="J10">
        <v>10</v>
      </c>
      <c r="K10" t="s">
        <v>1677</v>
      </c>
      <c r="L10">
        <f>COUNTBLANK(Portfolio434[[#This Row],[ID]:[Product]])</f>
        <v>0</v>
      </c>
      <c r="N10" s="37" t="s">
        <v>6581</v>
      </c>
      <c r="O10" s="37"/>
      <c r="P10" s="40" t="s">
        <v>6585</v>
      </c>
      <c r="Q10" s="40"/>
      <c r="R10" s="40"/>
      <c r="S10" s="40"/>
    </row>
    <row r="11" spans="1:19" ht="14.4" customHeight="1" x14ac:dyDescent="0.3">
      <c r="A11">
        <v>10</v>
      </c>
      <c r="B11" t="s">
        <v>1704</v>
      </c>
      <c r="C11" t="s">
        <v>1705</v>
      </c>
      <c r="D11" t="s">
        <v>1683</v>
      </c>
      <c r="E11" t="s">
        <v>1671</v>
      </c>
      <c r="F11">
        <v>90</v>
      </c>
      <c r="G11" t="s">
        <v>1706</v>
      </c>
      <c r="H11" t="s">
        <v>400</v>
      </c>
      <c r="I11" s="10">
        <v>40466</v>
      </c>
      <c r="J11">
        <v>76</v>
      </c>
      <c r="K11" t="s">
        <v>1707</v>
      </c>
      <c r="L11">
        <f>COUNTBLANK(Portfolio434[[#This Row],[ID]:[Product]])</f>
        <v>0</v>
      </c>
      <c r="N11" s="39"/>
      <c r="O11" s="39"/>
      <c r="P11" s="39"/>
      <c r="Q11" s="39"/>
      <c r="R11" s="39"/>
      <c r="S11" s="39"/>
    </row>
    <row r="12" spans="1:19" x14ac:dyDescent="0.3">
      <c r="A12">
        <v>11</v>
      </c>
      <c r="B12" t="s">
        <v>1708</v>
      </c>
      <c r="C12" t="s">
        <v>1709</v>
      </c>
      <c r="D12" t="s">
        <v>1670</v>
      </c>
      <c r="E12" t="s">
        <v>1671</v>
      </c>
      <c r="F12">
        <v>90</v>
      </c>
      <c r="G12" t="s">
        <v>1710</v>
      </c>
      <c r="H12" t="s">
        <v>1651</v>
      </c>
      <c r="I12" s="10">
        <v>40031</v>
      </c>
      <c r="J12">
        <v>28</v>
      </c>
      <c r="K12" t="s">
        <v>1696</v>
      </c>
      <c r="L12">
        <f>COUNTBLANK(Portfolio434[[#This Row],[ID]:[Product]])</f>
        <v>0</v>
      </c>
      <c r="N12" s="35" t="s">
        <v>6587</v>
      </c>
      <c r="O12" s="35"/>
      <c r="P12" s="35"/>
      <c r="Q12" s="35"/>
      <c r="R12" s="35"/>
      <c r="S12" s="35"/>
    </row>
    <row r="13" spans="1:19" x14ac:dyDescent="0.3">
      <c r="A13">
        <v>12</v>
      </c>
      <c r="B13" t="s">
        <v>1711</v>
      </c>
      <c r="C13" t="s">
        <v>1712</v>
      </c>
      <c r="D13" t="s">
        <v>1683</v>
      </c>
      <c r="E13" t="s">
        <v>1671</v>
      </c>
      <c r="F13">
        <v>60</v>
      </c>
      <c r="G13" t="s">
        <v>1713</v>
      </c>
      <c r="H13" t="s">
        <v>1652</v>
      </c>
      <c r="I13" s="10">
        <v>39965</v>
      </c>
      <c r="J13">
        <v>41</v>
      </c>
      <c r="K13" t="s">
        <v>1707</v>
      </c>
      <c r="L13">
        <f>COUNTBLANK(Portfolio434[[#This Row],[ID]:[Product]])</f>
        <v>0</v>
      </c>
      <c r="N13" s="35"/>
      <c r="O13" s="35"/>
      <c r="P13" s="35"/>
      <c r="Q13" s="35"/>
      <c r="R13" s="35"/>
      <c r="S13" s="35"/>
    </row>
    <row r="14" spans="1:19" x14ac:dyDescent="0.3">
      <c r="A14">
        <v>13</v>
      </c>
      <c r="B14" t="s">
        <v>1714</v>
      </c>
      <c r="C14" t="s">
        <v>1715</v>
      </c>
      <c r="D14" t="s">
        <v>1683</v>
      </c>
      <c r="E14" t="s">
        <v>1671</v>
      </c>
      <c r="F14">
        <v>90</v>
      </c>
      <c r="G14" t="s">
        <v>1716</v>
      </c>
      <c r="H14" t="s">
        <v>1653</v>
      </c>
      <c r="I14" s="10">
        <v>39516</v>
      </c>
      <c r="J14">
        <v>48</v>
      </c>
      <c r="K14" t="s">
        <v>851</v>
      </c>
      <c r="L14">
        <f>COUNTBLANK(Portfolio434[[#This Row],[ID]:[Product]])</f>
        <v>0</v>
      </c>
      <c r="N14" s="37" t="s">
        <v>6581</v>
      </c>
      <c r="O14" s="37"/>
      <c r="P14" s="38" t="s">
        <v>6530</v>
      </c>
      <c r="Q14" s="38"/>
      <c r="R14" s="38"/>
      <c r="S14" s="38"/>
    </row>
    <row r="15" spans="1:19" x14ac:dyDescent="0.3">
      <c r="A15">
        <v>14</v>
      </c>
      <c r="B15" t="s">
        <v>1717</v>
      </c>
      <c r="C15" t="s">
        <v>1718</v>
      </c>
      <c r="D15" t="s">
        <v>1719</v>
      </c>
      <c r="E15" t="s">
        <v>1671</v>
      </c>
      <c r="F15">
        <v>90</v>
      </c>
      <c r="G15" t="s">
        <v>1720</v>
      </c>
      <c r="H15" t="s">
        <v>1458</v>
      </c>
      <c r="I15" s="10">
        <v>39665</v>
      </c>
      <c r="J15">
        <v>34</v>
      </c>
      <c r="K15" t="s">
        <v>1721</v>
      </c>
      <c r="L15">
        <f>COUNTBLANK(Portfolio434[[#This Row],[ID]:[Product]])</f>
        <v>0</v>
      </c>
      <c r="N15" s="37" t="s">
        <v>6586</v>
      </c>
      <c r="O15" s="37"/>
      <c r="P15" s="38">
        <f>COUNTIF(Portfolio434[Blanks],"&gt;0")</f>
        <v>0</v>
      </c>
      <c r="Q15" s="38"/>
      <c r="R15" s="38"/>
      <c r="S15" s="38"/>
    </row>
    <row r="16" spans="1:19" x14ac:dyDescent="0.3">
      <c r="A16">
        <v>15</v>
      </c>
      <c r="B16" t="s">
        <v>1722</v>
      </c>
      <c r="C16" t="s">
        <v>1723</v>
      </c>
      <c r="D16" t="s">
        <v>1670</v>
      </c>
      <c r="E16" t="s">
        <v>1671</v>
      </c>
      <c r="F16">
        <v>60</v>
      </c>
      <c r="G16" t="s">
        <v>1724</v>
      </c>
      <c r="H16" t="s">
        <v>331</v>
      </c>
      <c r="I16" s="10">
        <v>40337</v>
      </c>
      <c r="J16">
        <v>57</v>
      </c>
      <c r="K16" t="s">
        <v>1721</v>
      </c>
      <c r="L16">
        <f>COUNTBLANK(Portfolio434[[#This Row],[ID]:[Product]])</f>
        <v>0</v>
      </c>
    </row>
    <row r="17" spans="1:19" x14ac:dyDescent="0.3">
      <c r="A17">
        <v>16</v>
      </c>
      <c r="B17" t="s">
        <v>1725</v>
      </c>
      <c r="C17" t="s">
        <v>1726</v>
      </c>
      <c r="D17" t="s">
        <v>1670</v>
      </c>
      <c r="E17" t="s">
        <v>1671</v>
      </c>
      <c r="F17">
        <v>30</v>
      </c>
      <c r="G17" t="s">
        <v>1727</v>
      </c>
      <c r="H17" t="s">
        <v>34</v>
      </c>
      <c r="I17" s="10">
        <v>40532</v>
      </c>
      <c r="J17">
        <v>59</v>
      </c>
      <c r="K17" t="s">
        <v>1007</v>
      </c>
      <c r="L17">
        <f>COUNTBLANK(Portfolio434[[#This Row],[ID]:[Product]])</f>
        <v>0</v>
      </c>
      <c r="N17" s="42" t="s">
        <v>6593</v>
      </c>
      <c r="O17" s="42"/>
      <c r="P17" s="42"/>
      <c r="Q17" s="42"/>
      <c r="R17" s="42"/>
      <c r="S17" s="42"/>
    </row>
    <row r="18" spans="1:19" x14ac:dyDescent="0.3">
      <c r="A18">
        <v>17</v>
      </c>
      <c r="B18" t="s">
        <v>1728</v>
      </c>
      <c r="C18" t="s">
        <v>1729</v>
      </c>
      <c r="D18" t="s">
        <v>1683</v>
      </c>
      <c r="E18" t="s">
        <v>1671</v>
      </c>
      <c r="F18">
        <v>30</v>
      </c>
      <c r="G18" t="s">
        <v>1730</v>
      </c>
      <c r="H18" t="s">
        <v>1655</v>
      </c>
      <c r="I18" s="10">
        <v>40271</v>
      </c>
      <c r="J18">
        <v>84</v>
      </c>
      <c r="K18" t="s">
        <v>1700</v>
      </c>
      <c r="L18">
        <f>COUNTBLANK(Portfolio434[[#This Row],[ID]:[Product]])</f>
        <v>0</v>
      </c>
      <c r="N18" s="42" t="s">
        <v>6590</v>
      </c>
      <c r="O18" s="42"/>
      <c r="P18" s="42"/>
      <c r="Q18" s="42"/>
      <c r="R18" s="42"/>
      <c r="S18" s="42"/>
    </row>
    <row r="19" spans="1:19" x14ac:dyDescent="0.3">
      <c r="A19">
        <v>18</v>
      </c>
      <c r="B19" t="s">
        <v>1731</v>
      </c>
      <c r="C19" t="s">
        <v>1732</v>
      </c>
      <c r="D19" t="s">
        <v>1733</v>
      </c>
      <c r="E19" t="s">
        <v>1671</v>
      </c>
      <c r="F19">
        <v>30</v>
      </c>
      <c r="G19" t="s">
        <v>1734</v>
      </c>
      <c r="H19" t="s">
        <v>392</v>
      </c>
      <c r="I19" s="10">
        <v>40183</v>
      </c>
      <c r="J19">
        <v>39</v>
      </c>
      <c r="K19" t="s">
        <v>1721</v>
      </c>
      <c r="L19">
        <f>COUNTBLANK(Portfolio434[[#This Row],[ID]:[Product]])</f>
        <v>0</v>
      </c>
      <c r="N19" s="37" t="s">
        <v>6592</v>
      </c>
      <c r="O19" s="37"/>
      <c r="P19" s="38">
        <f>2000-P20</f>
        <v>14</v>
      </c>
      <c r="Q19" s="38"/>
      <c r="R19" s="38"/>
      <c r="S19" s="38"/>
    </row>
    <row r="20" spans="1:19" x14ac:dyDescent="0.3">
      <c r="A20">
        <v>19</v>
      </c>
      <c r="B20" t="s">
        <v>1735</v>
      </c>
      <c r="C20" t="s">
        <v>1736</v>
      </c>
      <c r="D20" t="s">
        <v>1683</v>
      </c>
      <c r="E20" t="s">
        <v>1671</v>
      </c>
      <c r="F20">
        <v>90</v>
      </c>
      <c r="G20" t="s">
        <v>1737</v>
      </c>
      <c r="H20" t="s">
        <v>1418</v>
      </c>
      <c r="I20" s="10">
        <v>40381</v>
      </c>
      <c r="J20">
        <v>54</v>
      </c>
      <c r="K20" t="s">
        <v>1673</v>
      </c>
      <c r="L20">
        <f>COUNTBLANK(Portfolio434[[#This Row],[ID]:[Product]])</f>
        <v>0</v>
      </c>
      <c r="N20" s="37" t="s">
        <v>6591</v>
      </c>
      <c r="O20" s="37"/>
      <c r="P20" s="38">
        <f>SUBTOTAL(3,A2:A1987)</f>
        <v>1986</v>
      </c>
      <c r="Q20" s="38"/>
      <c r="R20" s="38"/>
      <c r="S20" s="38"/>
    </row>
    <row r="21" spans="1:19" x14ac:dyDescent="0.3">
      <c r="A21">
        <v>20</v>
      </c>
      <c r="B21" t="s">
        <v>1738</v>
      </c>
      <c r="C21" t="s">
        <v>1739</v>
      </c>
      <c r="D21" t="s">
        <v>1670</v>
      </c>
      <c r="E21" t="s">
        <v>1671</v>
      </c>
      <c r="F21">
        <v>90</v>
      </c>
      <c r="G21" t="s">
        <v>1740</v>
      </c>
      <c r="H21" t="s">
        <v>1600</v>
      </c>
      <c r="I21" s="10">
        <v>40469</v>
      </c>
      <c r="J21">
        <v>33</v>
      </c>
      <c r="K21" t="s">
        <v>1696</v>
      </c>
      <c r="L21">
        <f>COUNTBLANK(Portfolio434[[#This Row],[ID]:[Product]])</f>
        <v>0</v>
      </c>
    </row>
    <row r="22" spans="1:19" ht="14.4" customHeight="1" x14ac:dyDescent="0.3">
      <c r="A22">
        <v>21</v>
      </c>
      <c r="B22" t="s">
        <v>1741</v>
      </c>
      <c r="C22" t="s">
        <v>1742</v>
      </c>
      <c r="D22" t="s">
        <v>1670</v>
      </c>
      <c r="E22" t="s">
        <v>1671</v>
      </c>
      <c r="F22">
        <v>60</v>
      </c>
      <c r="G22" t="s">
        <v>1743</v>
      </c>
      <c r="H22" t="s">
        <v>1656</v>
      </c>
      <c r="I22" s="10">
        <v>39587</v>
      </c>
      <c r="J22">
        <v>84</v>
      </c>
      <c r="K22" t="s">
        <v>1696</v>
      </c>
      <c r="L22">
        <f>COUNTBLANK(Portfolio434[[#This Row],[ID]:[Product]])</f>
        <v>0</v>
      </c>
      <c r="N22" s="41" t="s">
        <v>6625</v>
      </c>
      <c r="O22" s="41"/>
      <c r="P22" s="41"/>
      <c r="Q22" s="41"/>
      <c r="R22" s="41"/>
      <c r="S22" s="41"/>
    </row>
    <row r="23" spans="1:19" x14ac:dyDescent="0.3">
      <c r="A23">
        <v>22</v>
      </c>
      <c r="B23" t="s">
        <v>1744</v>
      </c>
      <c r="C23" t="s">
        <v>598</v>
      </c>
      <c r="D23" t="s">
        <v>1683</v>
      </c>
      <c r="E23" t="s">
        <v>1671</v>
      </c>
      <c r="F23">
        <v>30</v>
      </c>
      <c r="G23" t="s">
        <v>1745</v>
      </c>
      <c r="H23" t="s">
        <v>19</v>
      </c>
      <c r="I23" s="10">
        <v>39993</v>
      </c>
      <c r="J23">
        <v>94</v>
      </c>
      <c r="K23" t="s">
        <v>1700</v>
      </c>
      <c r="L23">
        <f>COUNTBLANK(Portfolio434[[#This Row],[ID]:[Product]])</f>
        <v>0</v>
      </c>
    </row>
    <row r="24" spans="1:19" x14ac:dyDescent="0.3">
      <c r="A24">
        <v>23</v>
      </c>
      <c r="B24" t="s">
        <v>1746</v>
      </c>
      <c r="C24" t="s">
        <v>1747</v>
      </c>
      <c r="D24" t="s">
        <v>1683</v>
      </c>
      <c r="E24" t="s">
        <v>1671</v>
      </c>
      <c r="F24">
        <v>90</v>
      </c>
      <c r="G24" t="s">
        <v>1748</v>
      </c>
      <c r="H24" t="s">
        <v>1657</v>
      </c>
      <c r="I24" s="10">
        <v>40470</v>
      </c>
      <c r="J24">
        <v>84</v>
      </c>
      <c r="K24" t="s">
        <v>1673</v>
      </c>
      <c r="L24">
        <f>COUNTBLANK(Portfolio434[[#This Row],[ID]:[Product]])</f>
        <v>0</v>
      </c>
    </row>
    <row r="25" spans="1:19" x14ac:dyDescent="0.3">
      <c r="A25">
        <v>24</v>
      </c>
      <c r="B25" t="s">
        <v>1749</v>
      </c>
      <c r="C25" t="s">
        <v>1750</v>
      </c>
      <c r="D25" t="s">
        <v>1683</v>
      </c>
      <c r="E25" t="s">
        <v>1671</v>
      </c>
      <c r="F25">
        <v>90</v>
      </c>
      <c r="G25" t="s">
        <v>1751</v>
      </c>
      <c r="H25" t="s">
        <v>21</v>
      </c>
      <c r="I25" s="10">
        <v>40052</v>
      </c>
      <c r="J25">
        <v>37</v>
      </c>
      <c r="K25" t="s">
        <v>1692</v>
      </c>
      <c r="L25">
        <f>COUNTBLANK(Portfolio434[[#This Row],[ID]:[Product]])</f>
        <v>0</v>
      </c>
    </row>
    <row r="26" spans="1:19" x14ac:dyDescent="0.3">
      <c r="A26">
        <v>25</v>
      </c>
      <c r="B26" t="s">
        <v>1752</v>
      </c>
      <c r="C26" t="s">
        <v>1753</v>
      </c>
      <c r="D26" t="s">
        <v>1683</v>
      </c>
      <c r="E26" t="s">
        <v>1671</v>
      </c>
      <c r="F26">
        <v>60</v>
      </c>
      <c r="G26" t="s">
        <v>1754</v>
      </c>
      <c r="H26" t="s">
        <v>550</v>
      </c>
      <c r="I26" s="10">
        <v>40006</v>
      </c>
      <c r="J26">
        <v>3</v>
      </c>
      <c r="K26" t="s">
        <v>1696</v>
      </c>
      <c r="L26">
        <f>COUNTBLANK(Portfolio434[[#This Row],[ID]:[Product]])</f>
        <v>0</v>
      </c>
    </row>
    <row r="27" spans="1:19" x14ac:dyDescent="0.3">
      <c r="A27">
        <v>26</v>
      </c>
      <c r="B27" t="s">
        <v>1755</v>
      </c>
      <c r="C27" t="s">
        <v>210</v>
      </c>
      <c r="D27" t="s">
        <v>1670</v>
      </c>
      <c r="E27" t="s">
        <v>1671</v>
      </c>
      <c r="F27">
        <v>30</v>
      </c>
      <c r="G27" t="s">
        <v>1756</v>
      </c>
      <c r="H27" t="s">
        <v>579</v>
      </c>
      <c r="I27" s="10">
        <v>39893</v>
      </c>
      <c r="J27">
        <v>34</v>
      </c>
      <c r="K27" t="s">
        <v>1700</v>
      </c>
      <c r="L27">
        <f>COUNTBLANK(Portfolio434[[#This Row],[ID]:[Product]])</f>
        <v>0</v>
      </c>
    </row>
    <row r="28" spans="1:19" x14ac:dyDescent="0.3">
      <c r="A28">
        <v>27</v>
      </c>
      <c r="B28" t="s">
        <v>1757</v>
      </c>
      <c r="C28" t="s">
        <v>1758</v>
      </c>
      <c r="D28" t="s">
        <v>1670</v>
      </c>
      <c r="E28" t="s">
        <v>1671</v>
      </c>
      <c r="F28">
        <v>30</v>
      </c>
      <c r="G28" t="s">
        <v>1759</v>
      </c>
      <c r="H28" t="s">
        <v>409</v>
      </c>
      <c r="I28" s="10">
        <v>40308</v>
      </c>
      <c r="J28">
        <v>78</v>
      </c>
      <c r="K28" t="s">
        <v>1692</v>
      </c>
      <c r="L28">
        <f>COUNTBLANK(Portfolio434[[#This Row],[ID]:[Product]])</f>
        <v>0</v>
      </c>
    </row>
    <row r="29" spans="1:19" x14ac:dyDescent="0.3">
      <c r="A29">
        <v>28</v>
      </c>
      <c r="B29" t="s">
        <v>1760</v>
      </c>
      <c r="C29" t="s">
        <v>1761</v>
      </c>
      <c r="D29" t="s">
        <v>1670</v>
      </c>
      <c r="E29" t="s">
        <v>1671</v>
      </c>
      <c r="F29">
        <v>90</v>
      </c>
      <c r="G29" t="s">
        <v>1762</v>
      </c>
      <c r="H29" t="s">
        <v>154</v>
      </c>
      <c r="I29" s="10">
        <v>39916</v>
      </c>
      <c r="J29">
        <v>46</v>
      </c>
      <c r="K29" t="s">
        <v>1692</v>
      </c>
      <c r="L29">
        <f>COUNTBLANK(Portfolio434[[#This Row],[ID]:[Product]])</f>
        <v>0</v>
      </c>
    </row>
    <row r="30" spans="1:19" x14ac:dyDescent="0.3">
      <c r="A30">
        <v>29</v>
      </c>
      <c r="B30" t="s">
        <v>1763</v>
      </c>
      <c r="C30" t="s">
        <v>1764</v>
      </c>
      <c r="D30" t="s">
        <v>1733</v>
      </c>
      <c r="E30" t="s">
        <v>1671</v>
      </c>
      <c r="F30">
        <v>90</v>
      </c>
      <c r="G30" t="s">
        <v>1765</v>
      </c>
      <c r="H30" t="s">
        <v>1608</v>
      </c>
      <c r="I30" s="10">
        <v>39906</v>
      </c>
      <c r="J30">
        <v>34</v>
      </c>
      <c r="K30" t="s">
        <v>1007</v>
      </c>
      <c r="L30">
        <f>COUNTBLANK(Portfolio434[[#This Row],[ID]:[Product]])</f>
        <v>0</v>
      </c>
    </row>
    <row r="31" spans="1:19" x14ac:dyDescent="0.3">
      <c r="A31">
        <v>30</v>
      </c>
      <c r="B31" t="s">
        <v>1766</v>
      </c>
      <c r="C31" t="s">
        <v>1767</v>
      </c>
      <c r="D31" t="s">
        <v>1670</v>
      </c>
      <c r="E31" t="s">
        <v>1671</v>
      </c>
      <c r="F31">
        <v>30</v>
      </c>
      <c r="G31" t="s">
        <v>1768</v>
      </c>
      <c r="H31" t="s">
        <v>557</v>
      </c>
      <c r="I31" s="10">
        <v>39670</v>
      </c>
      <c r="J31">
        <v>64</v>
      </c>
      <c r="K31" t="s">
        <v>1007</v>
      </c>
      <c r="L31">
        <f>COUNTBLANK(Portfolio434[[#This Row],[ID]:[Product]])</f>
        <v>0</v>
      </c>
    </row>
    <row r="32" spans="1:19" x14ac:dyDescent="0.3">
      <c r="A32">
        <v>31</v>
      </c>
      <c r="B32" t="s">
        <v>1769</v>
      </c>
      <c r="C32" t="s">
        <v>1770</v>
      </c>
      <c r="D32" t="s">
        <v>1683</v>
      </c>
      <c r="E32" t="s">
        <v>1671</v>
      </c>
      <c r="F32">
        <v>90</v>
      </c>
      <c r="G32" t="s">
        <v>1771</v>
      </c>
      <c r="H32" t="s">
        <v>620</v>
      </c>
      <c r="I32" s="10">
        <v>39552</v>
      </c>
      <c r="J32">
        <v>80</v>
      </c>
      <c r="K32" t="s">
        <v>1772</v>
      </c>
      <c r="L32">
        <f>COUNTBLANK(Portfolio434[[#This Row],[ID]:[Product]])</f>
        <v>0</v>
      </c>
    </row>
    <row r="33" spans="1:12" x14ac:dyDescent="0.3">
      <c r="A33">
        <v>32</v>
      </c>
      <c r="B33" t="s">
        <v>1773</v>
      </c>
      <c r="C33" t="s">
        <v>1774</v>
      </c>
      <c r="D33" t="s">
        <v>1683</v>
      </c>
      <c r="E33" t="s">
        <v>1671</v>
      </c>
      <c r="F33">
        <v>60</v>
      </c>
      <c r="G33" t="s">
        <v>1775</v>
      </c>
      <c r="H33" t="s">
        <v>1776</v>
      </c>
      <c r="I33" s="10">
        <v>40508</v>
      </c>
      <c r="J33">
        <v>88</v>
      </c>
      <c r="K33" t="s">
        <v>851</v>
      </c>
      <c r="L33">
        <f>COUNTBLANK(Portfolio434[[#This Row],[ID]:[Product]])</f>
        <v>0</v>
      </c>
    </row>
    <row r="34" spans="1:12" x14ac:dyDescent="0.3">
      <c r="A34">
        <v>33</v>
      </c>
      <c r="B34" t="s">
        <v>1777</v>
      </c>
      <c r="C34" t="s">
        <v>1778</v>
      </c>
      <c r="D34" t="s">
        <v>1683</v>
      </c>
      <c r="E34" t="s">
        <v>1671</v>
      </c>
      <c r="F34">
        <v>90</v>
      </c>
      <c r="G34" t="s">
        <v>1779</v>
      </c>
      <c r="H34" t="s">
        <v>1780</v>
      </c>
      <c r="I34" s="10">
        <v>39534</v>
      </c>
      <c r="J34">
        <v>60</v>
      </c>
      <c r="K34" t="s">
        <v>1007</v>
      </c>
      <c r="L34">
        <f>COUNTBLANK(Portfolio434[[#This Row],[ID]:[Product]])</f>
        <v>0</v>
      </c>
    </row>
    <row r="35" spans="1:12" x14ac:dyDescent="0.3">
      <c r="A35">
        <v>34</v>
      </c>
      <c r="B35" t="s">
        <v>1781</v>
      </c>
      <c r="C35" t="s">
        <v>36</v>
      </c>
      <c r="D35" t="s">
        <v>1670</v>
      </c>
      <c r="E35" t="s">
        <v>1671</v>
      </c>
      <c r="F35">
        <v>30</v>
      </c>
      <c r="G35" t="s">
        <v>1782</v>
      </c>
      <c r="H35" t="s">
        <v>1783</v>
      </c>
      <c r="I35" s="10">
        <v>39746</v>
      </c>
      <c r="J35">
        <v>22</v>
      </c>
      <c r="K35" t="s">
        <v>1700</v>
      </c>
      <c r="L35">
        <f>COUNTBLANK(Portfolio434[[#This Row],[ID]:[Product]])</f>
        <v>0</v>
      </c>
    </row>
    <row r="36" spans="1:12" x14ac:dyDescent="0.3">
      <c r="A36">
        <v>35</v>
      </c>
      <c r="B36" t="s">
        <v>1784</v>
      </c>
      <c r="C36" t="s">
        <v>1785</v>
      </c>
      <c r="D36" t="s">
        <v>1683</v>
      </c>
      <c r="E36" t="s">
        <v>1671</v>
      </c>
      <c r="F36">
        <v>60</v>
      </c>
      <c r="G36" t="s">
        <v>1786</v>
      </c>
      <c r="H36" t="s">
        <v>262</v>
      </c>
      <c r="I36" s="10">
        <v>39449</v>
      </c>
      <c r="J36">
        <v>99</v>
      </c>
      <c r="K36" t="s">
        <v>1673</v>
      </c>
      <c r="L36">
        <f>COUNTBLANK(Portfolio434[[#This Row],[ID]:[Product]])</f>
        <v>0</v>
      </c>
    </row>
    <row r="37" spans="1:12" x14ac:dyDescent="0.3">
      <c r="A37">
        <v>36</v>
      </c>
      <c r="B37" t="s">
        <v>1787</v>
      </c>
      <c r="C37" t="s">
        <v>1788</v>
      </c>
      <c r="D37" t="s">
        <v>1683</v>
      </c>
      <c r="E37" t="s">
        <v>1671</v>
      </c>
      <c r="F37">
        <v>30</v>
      </c>
      <c r="G37" t="s">
        <v>1789</v>
      </c>
      <c r="H37" t="s">
        <v>496</v>
      </c>
      <c r="I37" s="10">
        <v>40442</v>
      </c>
      <c r="J37">
        <v>94</v>
      </c>
      <c r="K37" t="s">
        <v>1673</v>
      </c>
      <c r="L37">
        <f>COUNTBLANK(Portfolio434[[#This Row],[ID]:[Product]])</f>
        <v>0</v>
      </c>
    </row>
    <row r="38" spans="1:12" x14ac:dyDescent="0.3">
      <c r="A38">
        <v>37</v>
      </c>
      <c r="B38" t="s">
        <v>1790</v>
      </c>
      <c r="C38" t="s">
        <v>1791</v>
      </c>
      <c r="D38" t="s">
        <v>1670</v>
      </c>
      <c r="E38" t="s">
        <v>1671</v>
      </c>
      <c r="F38">
        <v>90</v>
      </c>
      <c r="G38" t="s">
        <v>1792</v>
      </c>
      <c r="H38" t="s">
        <v>1399</v>
      </c>
      <c r="I38" s="10">
        <v>40452</v>
      </c>
      <c r="J38">
        <v>3</v>
      </c>
      <c r="K38" t="s">
        <v>851</v>
      </c>
      <c r="L38">
        <f>COUNTBLANK(Portfolio434[[#This Row],[ID]:[Product]])</f>
        <v>0</v>
      </c>
    </row>
    <row r="39" spans="1:12" x14ac:dyDescent="0.3">
      <c r="A39">
        <v>38</v>
      </c>
      <c r="B39" t="s">
        <v>1793</v>
      </c>
      <c r="C39" t="s">
        <v>1794</v>
      </c>
      <c r="D39" t="s">
        <v>1670</v>
      </c>
      <c r="E39" t="s">
        <v>1671</v>
      </c>
      <c r="F39">
        <v>60</v>
      </c>
      <c r="G39" t="s">
        <v>1795</v>
      </c>
      <c r="H39" t="s">
        <v>1796</v>
      </c>
      <c r="I39" s="10">
        <v>39530</v>
      </c>
      <c r="J39">
        <v>16</v>
      </c>
      <c r="K39" t="s">
        <v>1673</v>
      </c>
      <c r="L39">
        <f>COUNTBLANK(Portfolio434[[#This Row],[ID]:[Product]])</f>
        <v>0</v>
      </c>
    </row>
    <row r="40" spans="1:12" x14ac:dyDescent="0.3">
      <c r="A40">
        <v>39</v>
      </c>
      <c r="B40" t="s">
        <v>1797</v>
      </c>
      <c r="C40" t="s">
        <v>1798</v>
      </c>
      <c r="D40" t="s">
        <v>1670</v>
      </c>
      <c r="E40" t="s">
        <v>1671</v>
      </c>
      <c r="F40">
        <v>90</v>
      </c>
      <c r="G40" t="s">
        <v>1799</v>
      </c>
      <c r="H40" t="s">
        <v>1606</v>
      </c>
      <c r="I40" s="10">
        <v>40098</v>
      </c>
      <c r="J40">
        <v>57</v>
      </c>
      <c r="K40" t="s">
        <v>1721</v>
      </c>
      <c r="L40">
        <f>COUNTBLANK(Portfolio434[[#This Row],[ID]:[Product]])</f>
        <v>0</v>
      </c>
    </row>
    <row r="41" spans="1:12" x14ac:dyDescent="0.3">
      <c r="A41">
        <v>40</v>
      </c>
      <c r="B41" t="s">
        <v>1800</v>
      </c>
      <c r="C41" t="s">
        <v>1801</v>
      </c>
      <c r="D41" t="s">
        <v>1683</v>
      </c>
      <c r="E41" t="s">
        <v>1671</v>
      </c>
      <c r="F41">
        <v>30</v>
      </c>
      <c r="G41" t="s">
        <v>1802</v>
      </c>
      <c r="H41" t="s">
        <v>1803</v>
      </c>
      <c r="I41" s="10">
        <v>40337</v>
      </c>
      <c r="J41">
        <v>44</v>
      </c>
      <c r="K41" t="s">
        <v>1700</v>
      </c>
      <c r="L41">
        <f>COUNTBLANK(Portfolio434[[#This Row],[ID]:[Product]])</f>
        <v>0</v>
      </c>
    </row>
    <row r="42" spans="1:12" x14ac:dyDescent="0.3">
      <c r="A42">
        <v>41</v>
      </c>
      <c r="B42" t="s">
        <v>1804</v>
      </c>
      <c r="C42" t="s">
        <v>1805</v>
      </c>
      <c r="D42" t="s">
        <v>1683</v>
      </c>
      <c r="E42" t="s">
        <v>1671</v>
      </c>
      <c r="F42">
        <v>60</v>
      </c>
      <c r="G42" t="s">
        <v>1806</v>
      </c>
      <c r="H42" t="s">
        <v>1807</v>
      </c>
      <c r="I42" s="10">
        <v>39517</v>
      </c>
      <c r="J42">
        <v>73</v>
      </c>
      <c r="K42" t="s">
        <v>1692</v>
      </c>
      <c r="L42">
        <f>COUNTBLANK(Portfolio434[[#This Row],[ID]:[Product]])</f>
        <v>0</v>
      </c>
    </row>
    <row r="43" spans="1:12" x14ac:dyDescent="0.3">
      <c r="A43">
        <v>42</v>
      </c>
      <c r="B43" t="s">
        <v>1808</v>
      </c>
      <c r="C43" t="s">
        <v>1809</v>
      </c>
      <c r="D43" t="s">
        <v>1670</v>
      </c>
      <c r="E43" t="s">
        <v>1671</v>
      </c>
      <c r="F43">
        <v>30</v>
      </c>
      <c r="G43" t="s">
        <v>1810</v>
      </c>
      <c r="H43" t="s">
        <v>1163</v>
      </c>
      <c r="I43" s="10">
        <v>40165</v>
      </c>
      <c r="J43">
        <v>85</v>
      </c>
      <c r="K43" t="s">
        <v>1707</v>
      </c>
      <c r="L43">
        <f>COUNTBLANK(Portfolio434[[#This Row],[ID]:[Product]])</f>
        <v>0</v>
      </c>
    </row>
    <row r="44" spans="1:12" x14ac:dyDescent="0.3">
      <c r="A44">
        <v>43</v>
      </c>
      <c r="B44" t="s">
        <v>1811</v>
      </c>
      <c r="C44" t="s">
        <v>1812</v>
      </c>
      <c r="D44" t="s">
        <v>1670</v>
      </c>
      <c r="E44" t="s">
        <v>1671</v>
      </c>
      <c r="F44">
        <v>60</v>
      </c>
      <c r="G44" t="s">
        <v>1813</v>
      </c>
      <c r="H44" t="s">
        <v>544</v>
      </c>
      <c r="I44" s="10">
        <v>39905</v>
      </c>
      <c r="J44">
        <v>41</v>
      </c>
      <c r="K44" t="s">
        <v>1721</v>
      </c>
      <c r="L44">
        <f>COUNTBLANK(Portfolio434[[#This Row],[ID]:[Product]])</f>
        <v>0</v>
      </c>
    </row>
    <row r="45" spans="1:12" x14ac:dyDescent="0.3">
      <c r="A45">
        <v>44</v>
      </c>
      <c r="B45" t="s">
        <v>1814</v>
      </c>
      <c r="C45" t="s">
        <v>1815</v>
      </c>
      <c r="D45" t="s">
        <v>1670</v>
      </c>
      <c r="E45" t="s">
        <v>1671</v>
      </c>
      <c r="F45">
        <v>90</v>
      </c>
      <c r="G45" t="s">
        <v>1816</v>
      </c>
      <c r="H45" t="s">
        <v>1485</v>
      </c>
      <c r="I45" s="10">
        <v>40074</v>
      </c>
      <c r="J45">
        <v>19</v>
      </c>
      <c r="K45" t="s">
        <v>1677</v>
      </c>
      <c r="L45">
        <f>COUNTBLANK(Portfolio434[[#This Row],[ID]:[Product]])</f>
        <v>0</v>
      </c>
    </row>
    <row r="46" spans="1:12" x14ac:dyDescent="0.3">
      <c r="A46">
        <v>45</v>
      </c>
      <c r="B46" t="s">
        <v>1817</v>
      </c>
      <c r="C46" t="s">
        <v>1818</v>
      </c>
      <c r="D46" t="s">
        <v>1683</v>
      </c>
      <c r="E46" t="s">
        <v>1671</v>
      </c>
      <c r="F46">
        <v>30</v>
      </c>
      <c r="G46" t="s">
        <v>1819</v>
      </c>
      <c r="H46" t="s">
        <v>1820</v>
      </c>
      <c r="I46" s="10">
        <v>40382</v>
      </c>
      <c r="J46">
        <v>22</v>
      </c>
      <c r="K46" t="s">
        <v>1772</v>
      </c>
      <c r="L46">
        <f>COUNTBLANK(Portfolio434[[#This Row],[ID]:[Product]])</f>
        <v>0</v>
      </c>
    </row>
    <row r="47" spans="1:12" x14ac:dyDescent="0.3">
      <c r="A47">
        <v>46</v>
      </c>
      <c r="B47" t="s">
        <v>1821</v>
      </c>
      <c r="C47" t="s">
        <v>1822</v>
      </c>
      <c r="D47" t="s">
        <v>1670</v>
      </c>
      <c r="E47" t="s">
        <v>1671</v>
      </c>
      <c r="F47">
        <v>30</v>
      </c>
      <c r="G47" t="s">
        <v>1823</v>
      </c>
      <c r="H47" t="s">
        <v>800</v>
      </c>
      <c r="I47" s="10">
        <v>39587</v>
      </c>
      <c r="J47">
        <v>44</v>
      </c>
      <c r="K47" t="s">
        <v>1772</v>
      </c>
      <c r="L47">
        <f>COUNTBLANK(Portfolio434[[#This Row],[ID]:[Product]])</f>
        <v>0</v>
      </c>
    </row>
    <row r="48" spans="1:12" x14ac:dyDescent="0.3">
      <c r="A48">
        <v>47</v>
      </c>
      <c r="B48" t="s">
        <v>1824</v>
      </c>
      <c r="C48" t="s">
        <v>1825</v>
      </c>
      <c r="D48" t="s">
        <v>1683</v>
      </c>
      <c r="E48" t="s">
        <v>1671</v>
      </c>
      <c r="F48">
        <v>60</v>
      </c>
      <c r="G48" t="s">
        <v>1826</v>
      </c>
      <c r="H48" t="s">
        <v>1620</v>
      </c>
      <c r="I48" s="10">
        <v>40510</v>
      </c>
      <c r="J48">
        <v>52</v>
      </c>
      <c r="K48" t="s">
        <v>1677</v>
      </c>
      <c r="L48">
        <f>COUNTBLANK(Portfolio434[[#This Row],[ID]:[Product]])</f>
        <v>0</v>
      </c>
    </row>
    <row r="49" spans="1:12" x14ac:dyDescent="0.3">
      <c r="A49">
        <v>48</v>
      </c>
      <c r="B49" t="s">
        <v>1827</v>
      </c>
      <c r="C49" t="s">
        <v>1828</v>
      </c>
      <c r="D49" t="s">
        <v>1683</v>
      </c>
      <c r="E49" t="s">
        <v>1829</v>
      </c>
      <c r="F49">
        <v>30</v>
      </c>
      <c r="G49" t="s">
        <v>1830</v>
      </c>
      <c r="H49" t="s">
        <v>487</v>
      </c>
      <c r="I49" s="10">
        <v>40442</v>
      </c>
      <c r="J49">
        <v>54</v>
      </c>
      <c r="K49" t="s">
        <v>1007</v>
      </c>
      <c r="L49">
        <f>COUNTBLANK(Portfolio434[[#This Row],[ID]:[Product]])</f>
        <v>0</v>
      </c>
    </row>
    <row r="50" spans="1:12" x14ac:dyDescent="0.3">
      <c r="A50">
        <v>49</v>
      </c>
      <c r="B50" t="s">
        <v>1831</v>
      </c>
      <c r="C50" t="s">
        <v>1832</v>
      </c>
      <c r="D50" t="s">
        <v>1670</v>
      </c>
      <c r="E50" t="s">
        <v>1671</v>
      </c>
      <c r="F50">
        <v>60</v>
      </c>
      <c r="G50" t="s">
        <v>1833</v>
      </c>
      <c r="H50" t="s">
        <v>936</v>
      </c>
      <c r="I50" s="10">
        <v>39798</v>
      </c>
      <c r="J50">
        <v>86</v>
      </c>
      <c r="K50" t="s">
        <v>1707</v>
      </c>
      <c r="L50">
        <f>COUNTBLANK(Portfolio434[[#This Row],[ID]:[Product]])</f>
        <v>0</v>
      </c>
    </row>
    <row r="51" spans="1:12" x14ac:dyDescent="0.3">
      <c r="A51">
        <v>50</v>
      </c>
      <c r="B51" t="s">
        <v>1834</v>
      </c>
      <c r="C51" t="s">
        <v>1835</v>
      </c>
      <c r="D51" t="s">
        <v>1683</v>
      </c>
      <c r="E51" t="s">
        <v>1671</v>
      </c>
      <c r="F51">
        <v>60</v>
      </c>
      <c r="G51" t="s">
        <v>1836</v>
      </c>
      <c r="H51" t="s">
        <v>1656</v>
      </c>
      <c r="I51" s="10">
        <v>39656</v>
      </c>
      <c r="J51">
        <v>34</v>
      </c>
      <c r="K51" t="s">
        <v>851</v>
      </c>
      <c r="L51">
        <f>COUNTBLANK(Portfolio434[[#This Row],[ID]:[Product]])</f>
        <v>0</v>
      </c>
    </row>
    <row r="52" spans="1:12" x14ac:dyDescent="0.3">
      <c r="A52">
        <v>51</v>
      </c>
      <c r="B52" t="s">
        <v>1837</v>
      </c>
      <c r="C52" t="s">
        <v>1838</v>
      </c>
      <c r="D52" t="s">
        <v>1670</v>
      </c>
      <c r="E52" t="s">
        <v>1671</v>
      </c>
      <c r="F52">
        <v>60</v>
      </c>
      <c r="G52" t="s">
        <v>1839</v>
      </c>
      <c r="H52" t="s">
        <v>1840</v>
      </c>
      <c r="I52" s="10">
        <v>39668</v>
      </c>
      <c r="J52">
        <v>54</v>
      </c>
      <c r="K52" t="s">
        <v>1007</v>
      </c>
      <c r="L52">
        <f>COUNTBLANK(Portfolio434[[#This Row],[ID]:[Product]])</f>
        <v>0</v>
      </c>
    </row>
    <row r="53" spans="1:12" x14ac:dyDescent="0.3">
      <c r="A53">
        <v>52</v>
      </c>
      <c r="B53" t="s">
        <v>1841</v>
      </c>
      <c r="C53" t="s">
        <v>1838</v>
      </c>
      <c r="D53" t="s">
        <v>1670</v>
      </c>
      <c r="E53" t="s">
        <v>1671</v>
      </c>
      <c r="F53">
        <v>60</v>
      </c>
      <c r="G53" t="s">
        <v>1842</v>
      </c>
      <c r="H53" t="s">
        <v>404</v>
      </c>
      <c r="I53" s="10">
        <v>40399</v>
      </c>
      <c r="J53">
        <v>84</v>
      </c>
      <c r="K53" t="s">
        <v>1007</v>
      </c>
      <c r="L53">
        <f>COUNTBLANK(Portfolio434[[#This Row],[ID]:[Product]])</f>
        <v>0</v>
      </c>
    </row>
    <row r="54" spans="1:12" x14ac:dyDescent="0.3">
      <c r="A54">
        <v>53</v>
      </c>
      <c r="B54" t="s">
        <v>1843</v>
      </c>
      <c r="C54" t="s">
        <v>1844</v>
      </c>
      <c r="D54" t="s">
        <v>1683</v>
      </c>
      <c r="E54" t="s">
        <v>1671</v>
      </c>
      <c r="F54">
        <v>30</v>
      </c>
      <c r="G54" t="s">
        <v>1845</v>
      </c>
      <c r="H54" t="s">
        <v>137</v>
      </c>
      <c r="I54" s="10">
        <v>40221</v>
      </c>
      <c r="J54">
        <v>46</v>
      </c>
      <c r="K54" t="s">
        <v>1677</v>
      </c>
      <c r="L54">
        <f>COUNTBLANK(Portfolio434[[#This Row],[ID]:[Product]])</f>
        <v>0</v>
      </c>
    </row>
    <row r="55" spans="1:12" x14ac:dyDescent="0.3">
      <c r="A55">
        <v>54</v>
      </c>
      <c r="B55" t="s">
        <v>1846</v>
      </c>
      <c r="C55" t="s">
        <v>1847</v>
      </c>
      <c r="D55" t="s">
        <v>1683</v>
      </c>
      <c r="E55" t="s">
        <v>1671</v>
      </c>
      <c r="F55">
        <v>30</v>
      </c>
      <c r="G55" t="s">
        <v>1848</v>
      </c>
      <c r="H55" t="s">
        <v>314</v>
      </c>
      <c r="I55" s="10">
        <v>40126</v>
      </c>
      <c r="J55">
        <v>72</v>
      </c>
      <c r="K55" t="s">
        <v>1721</v>
      </c>
      <c r="L55">
        <f>COUNTBLANK(Portfolio434[[#This Row],[ID]:[Product]])</f>
        <v>0</v>
      </c>
    </row>
    <row r="56" spans="1:12" x14ac:dyDescent="0.3">
      <c r="A56">
        <v>55</v>
      </c>
      <c r="B56" t="s">
        <v>1849</v>
      </c>
      <c r="C56" t="s">
        <v>1850</v>
      </c>
      <c r="D56" t="s">
        <v>1683</v>
      </c>
      <c r="E56" t="s">
        <v>1671</v>
      </c>
      <c r="F56">
        <v>60</v>
      </c>
      <c r="G56" t="s">
        <v>1851</v>
      </c>
      <c r="H56" t="s">
        <v>1656</v>
      </c>
      <c r="I56" s="10">
        <v>39465</v>
      </c>
      <c r="J56">
        <v>27</v>
      </c>
      <c r="K56" t="s">
        <v>1721</v>
      </c>
      <c r="L56">
        <f>COUNTBLANK(Portfolio434[[#This Row],[ID]:[Product]])</f>
        <v>0</v>
      </c>
    </row>
    <row r="57" spans="1:12" x14ac:dyDescent="0.3">
      <c r="A57">
        <v>56</v>
      </c>
      <c r="B57" t="s">
        <v>1852</v>
      </c>
      <c r="C57" t="s">
        <v>1853</v>
      </c>
      <c r="D57" t="s">
        <v>1670</v>
      </c>
      <c r="E57" t="s">
        <v>1671</v>
      </c>
      <c r="F57">
        <v>90</v>
      </c>
      <c r="G57" t="s">
        <v>1854</v>
      </c>
      <c r="H57" t="s">
        <v>612</v>
      </c>
      <c r="I57" s="10">
        <v>39809</v>
      </c>
      <c r="J57">
        <v>97</v>
      </c>
      <c r="K57" t="s">
        <v>1696</v>
      </c>
      <c r="L57">
        <f>COUNTBLANK(Portfolio434[[#This Row],[ID]:[Product]])</f>
        <v>0</v>
      </c>
    </row>
    <row r="58" spans="1:12" x14ac:dyDescent="0.3">
      <c r="A58">
        <v>57</v>
      </c>
      <c r="B58" t="s">
        <v>1855</v>
      </c>
      <c r="C58" t="s">
        <v>1856</v>
      </c>
      <c r="D58" t="s">
        <v>1670</v>
      </c>
      <c r="E58" t="s">
        <v>1671</v>
      </c>
      <c r="F58">
        <v>30</v>
      </c>
      <c r="G58" t="s">
        <v>1857</v>
      </c>
      <c r="H58" t="s">
        <v>247</v>
      </c>
      <c r="I58" s="10">
        <v>40492</v>
      </c>
      <c r="J58">
        <v>68</v>
      </c>
      <c r="K58" t="s">
        <v>1677</v>
      </c>
      <c r="L58">
        <f>COUNTBLANK(Portfolio434[[#This Row],[ID]:[Product]])</f>
        <v>0</v>
      </c>
    </row>
    <row r="59" spans="1:12" x14ac:dyDescent="0.3">
      <c r="A59">
        <v>58</v>
      </c>
      <c r="B59" t="s">
        <v>1858</v>
      </c>
      <c r="C59" t="s">
        <v>1835</v>
      </c>
      <c r="D59" t="s">
        <v>1683</v>
      </c>
      <c r="E59" t="s">
        <v>1671</v>
      </c>
      <c r="F59">
        <v>90</v>
      </c>
      <c r="G59" t="s">
        <v>1859</v>
      </c>
      <c r="H59" t="s">
        <v>758</v>
      </c>
      <c r="I59" s="10">
        <v>40288</v>
      </c>
      <c r="J59">
        <v>2</v>
      </c>
      <c r="K59" t="s">
        <v>1707</v>
      </c>
      <c r="L59">
        <f>COUNTBLANK(Portfolio434[[#This Row],[ID]:[Product]])</f>
        <v>0</v>
      </c>
    </row>
    <row r="60" spans="1:12" x14ac:dyDescent="0.3">
      <c r="A60">
        <v>59</v>
      </c>
      <c r="B60" t="s">
        <v>1860</v>
      </c>
      <c r="C60" t="s">
        <v>1861</v>
      </c>
      <c r="D60" t="s">
        <v>1670</v>
      </c>
      <c r="E60" t="s">
        <v>1671</v>
      </c>
      <c r="F60">
        <v>90</v>
      </c>
      <c r="G60" t="s">
        <v>1862</v>
      </c>
      <c r="H60" t="s">
        <v>1863</v>
      </c>
      <c r="I60" s="10">
        <v>40292</v>
      </c>
      <c r="J60">
        <v>13</v>
      </c>
      <c r="K60" t="s">
        <v>851</v>
      </c>
      <c r="L60">
        <f>COUNTBLANK(Portfolio434[[#This Row],[ID]:[Product]])</f>
        <v>0</v>
      </c>
    </row>
    <row r="61" spans="1:12" x14ac:dyDescent="0.3">
      <c r="A61">
        <v>60</v>
      </c>
      <c r="B61" t="s">
        <v>1741</v>
      </c>
      <c r="C61" t="s">
        <v>1864</v>
      </c>
      <c r="D61" t="s">
        <v>1683</v>
      </c>
      <c r="E61" t="s">
        <v>1671</v>
      </c>
      <c r="F61">
        <v>30</v>
      </c>
      <c r="G61" t="s">
        <v>1865</v>
      </c>
      <c r="H61" t="s">
        <v>1623</v>
      </c>
      <c r="I61" s="10">
        <v>39993</v>
      </c>
      <c r="J61">
        <v>82</v>
      </c>
      <c r="K61" t="s">
        <v>1700</v>
      </c>
      <c r="L61">
        <f>COUNTBLANK(Portfolio434[[#This Row],[ID]:[Product]])</f>
        <v>0</v>
      </c>
    </row>
    <row r="62" spans="1:12" x14ac:dyDescent="0.3">
      <c r="A62">
        <v>61</v>
      </c>
      <c r="B62" t="s">
        <v>1866</v>
      </c>
      <c r="C62" t="s">
        <v>1867</v>
      </c>
      <c r="D62" t="s">
        <v>1683</v>
      </c>
      <c r="E62" t="s">
        <v>1671</v>
      </c>
      <c r="F62">
        <v>60</v>
      </c>
      <c r="G62" t="s">
        <v>1868</v>
      </c>
      <c r="H62" t="s">
        <v>705</v>
      </c>
      <c r="I62" s="10">
        <v>39674</v>
      </c>
      <c r="J62">
        <v>58</v>
      </c>
      <c r="K62" t="s">
        <v>1700</v>
      </c>
      <c r="L62">
        <f>COUNTBLANK(Portfolio434[[#This Row],[ID]:[Product]])</f>
        <v>0</v>
      </c>
    </row>
    <row r="63" spans="1:12" x14ac:dyDescent="0.3">
      <c r="A63">
        <v>62</v>
      </c>
      <c r="B63" t="s">
        <v>1869</v>
      </c>
      <c r="C63" t="s">
        <v>1870</v>
      </c>
      <c r="D63" t="s">
        <v>1683</v>
      </c>
      <c r="E63" t="s">
        <v>1671</v>
      </c>
      <c r="F63">
        <v>30</v>
      </c>
      <c r="G63" t="s">
        <v>1871</v>
      </c>
      <c r="H63" t="s">
        <v>1325</v>
      </c>
      <c r="I63" s="10">
        <v>39518</v>
      </c>
      <c r="J63">
        <v>45</v>
      </c>
      <c r="K63" t="s">
        <v>851</v>
      </c>
      <c r="L63">
        <f>COUNTBLANK(Portfolio434[[#This Row],[ID]:[Product]])</f>
        <v>0</v>
      </c>
    </row>
    <row r="64" spans="1:12" x14ac:dyDescent="0.3">
      <c r="A64">
        <v>63</v>
      </c>
      <c r="B64" t="s">
        <v>1872</v>
      </c>
      <c r="C64" t="s">
        <v>1873</v>
      </c>
      <c r="D64" t="s">
        <v>1683</v>
      </c>
      <c r="E64" t="s">
        <v>1671</v>
      </c>
      <c r="F64">
        <v>30</v>
      </c>
      <c r="G64" t="s">
        <v>1874</v>
      </c>
      <c r="H64" t="s">
        <v>439</v>
      </c>
      <c r="I64" s="10">
        <v>40298</v>
      </c>
      <c r="J64">
        <v>68</v>
      </c>
      <c r="K64" t="s">
        <v>1700</v>
      </c>
      <c r="L64">
        <f>COUNTBLANK(Portfolio434[[#This Row],[ID]:[Product]])</f>
        <v>0</v>
      </c>
    </row>
    <row r="65" spans="1:12" x14ac:dyDescent="0.3">
      <c r="A65">
        <v>64</v>
      </c>
      <c r="B65" t="s">
        <v>1875</v>
      </c>
      <c r="C65" t="s">
        <v>1876</v>
      </c>
      <c r="D65" t="s">
        <v>1733</v>
      </c>
      <c r="E65" t="s">
        <v>1671</v>
      </c>
      <c r="F65">
        <v>30</v>
      </c>
      <c r="G65" t="s">
        <v>1877</v>
      </c>
      <c r="H65" t="s">
        <v>1878</v>
      </c>
      <c r="I65" s="10">
        <v>39890</v>
      </c>
      <c r="J65">
        <v>77</v>
      </c>
      <c r="K65" t="s">
        <v>1673</v>
      </c>
      <c r="L65">
        <f>COUNTBLANK(Portfolio434[[#This Row],[ID]:[Product]])</f>
        <v>0</v>
      </c>
    </row>
    <row r="66" spans="1:12" x14ac:dyDescent="0.3">
      <c r="A66">
        <v>65</v>
      </c>
      <c r="B66" t="s">
        <v>1879</v>
      </c>
      <c r="C66" t="s">
        <v>1880</v>
      </c>
      <c r="D66" t="s">
        <v>1670</v>
      </c>
      <c r="E66" t="s">
        <v>1671</v>
      </c>
      <c r="F66">
        <v>60</v>
      </c>
      <c r="G66" t="s">
        <v>1881</v>
      </c>
      <c r="H66" t="s">
        <v>553</v>
      </c>
      <c r="I66" s="10">
        <v>39796</v>
      </c>
      <c r="J66">
        <v>11</v>
      </c>
      <c r="K66" t="s">
        <v>1721</v>
      </c>
      <c r="L66">
        <f>COUNTBLANK(Portfolio434[[#This Row],[ID]:[Product]])</f>
        <v>0</v>
      </c>
    </row>
    <row r="67" spans="1:12" x14ac:dyDescent="0.3">
      <c r="A67">
        <v>66</v>
      </c>
      <c r="B67" t="s">
        <v>1882</v>
      </c>
      <c r="C67" t="s">
        <v>1883</v>
      </c>
      <c r="D67" t="s">
        <v>1670</v>
      </c>
      <c r="E67" t="s">
        <v>1671</v>
      </c>
      <c r="F67">
        <v>30</v>
      </c>
      <c r="G67" t="s">
        <v>1884</v>
      </c>
      <c r="H67" t="s">
        <v>82</v>
      </c>
      <c r="I67" s="10">
        <v>40018</v>
      </c>
      <c r="J67">
        <v>48</v>
      </c>
      <c r="K67" t="s">
        <v>1696</v>
      </c>
      <c r="L67">
        <f>COUNTBLANK(Portfolio434[[#This Row],[ID]:[Product]])</f>
        <v>0</v>
      </c>
    </row>
    <row r="68" spans="1:12" x14ac:dyDescent="0.3">
      <c r="A68">
        <v>67</v>
      </c>
      <c r="B68" t="s">
        <v>1885</v>
      </c>
      <c r="C68" t="s">
        <v>1886</v>
      </c>
      <c r="D68" t="s">
        <v>1670</v>
      </c>
      <c r="E68" t="s">
        <v>1671</v>
      </c>
      <c r="F68">
        <v>30</v>
      </c>
      <c r="G68" t="s">
        <v>1887</v>
      </c>
      <c r="H68" t="s">
        <v>99</v>
      </c>
      <c r="I68" s="10">
        <v>40318</v>
      </c>
      <c r="J68">
        <v>16</v>
      </c>
      <c r="K68" t="s">
        <v>1007</v>
      </c>
      <c r="L68">
        <f>COUNTBLANK(Portfolio434[[#This Row],[ID]:[Product]])</f>
        <v>0</v>
      </c>
    </row>
    <row r="69" spans="1:12" x14ac:dyDescent="0.3">
      <c r="A69">
        <v>68</v>
      </c>
      <c r="B69" t="s">
        <v>1888</v>
      </c>
      <c r="C69" t="s">
        <v>1889</v>
      </c>
      <c r="D69" t="s">
        <v>1683</v>
      </c>
      <c r="E69" t="s">
        <v>1671</v>
      </c>
      <c r="F69">
        <v>30</v>
      </c>
      <c r="G69" t="s">
        <v>1890</v>
      </c>
      <c r="H69" t="s">
        <v>526</v>
      </c>
      <c r="I69" s="10">
        <v>39895</v>
      </c>
      <c r="J69">
        <v>27</v>
      </c>
      <c r="K69" t="s">
        <v>1677</v>
      </c>
      <c r="L69">
        <f>COUNTBLANK(Portfolio434[[#This Row],[ID]:[Product]])</f>
        <v>0</v>
      </c>
    </row>
    <row r="70" spans="1:12" x14ac:dyDescent="0.3">
      <c r="A70">
        <v>69</v>
      </c>
      <c r="B70" t="s">
        <v>1891</v>
      </c>
      <c r="C70" t="s">
        <v>1764</v>
      </c>
      <c r="D70" t="s">
        <v>1670</v>
      </c>
      <c r="E70" t="s">
        <v>1671</v>
      </c>
      <c r="F70">
        <v>60</v>
      </c>
      <c r="G70" t="s">
        <v>1892</v>
      </c>
      <c r="H70" t="s">
        <v>10</v>
      </c>
      <c r="I70" s="10">
        <v>39817</v>
      </c>
      <c r="J70">
        <v>62</v>
      </c>
      <c r="K70" t="s">
        <v>1673</v>
      </c>
      <c r="L70">
        <f>COUNTBLANK(Portfolio434[[#This Row],[ID]:[Product]])</f>
        <v>0</v>
      </c>
    </row>
    <row r="71" spans="1:12" x14ac:dyDescent="0.3">
      <c r="A71">
        <v>70</v>
      </c>
      <c r="B71" t="s">
        <v>1893</v>
      </c>
      <c r="C71" t="s">
        <v>1894</v>
      </c>
      <c r="D71" t="s">
        <v>1670</v>
      </c>
      <c r="E71" t="s">
        <v>1671</v>
      </c>
      <c r="F71">
        <v>60</v>
      </c>
      <c r="G71" t="s">
        <v>1895</v>
      </c>
      <c r="H71" t="s">
        <v>226</v>
      </c>
      <c r="I71" s="10">
        <v>39692</v>
      </c>
      <c r="J71">
        <v>35</v>
      </c>
      <c r="K71" t="s">
        <v>1696</v>
      </c>
      <c r="L71">
        <f>COUNTBLANK(Portfolio434[[#This Row],[ID]:[Product]])</f>
        <v>0</v>
      </c>
    </row>
    <row r="72" spans="1:12" x14ac:dyDescent="0.3">
      <c r="A72">
        <v>71</v>
      </c>
      <c r="B72" t="s">
        <v>1896</v>
      </c>
      <c r="C72" t="s">
        <v>1897</v>
      </c>
      <c r="D72" t="s">
        <v>1670</v>
      </c>
      <c r="E72" t="s">
        <v>1671</v>
      </c>
      <c r="F72">
        <v>30</v>
      </c>
      <c r="G72" t="s">
        <v>1898</v>
      </c>
      <c r="H72" t="s">
        <v>153</v>
      </c>
      <c r="I72" s="10">
        <v>40042</v>
      </c>
      <c r="J72">
        <v>89</v>
      </c>
      <c r="K72" t="s">
        <v>1692</v>
      </c>
      <c r="L72">
        <f>COUNTBLANK(Portfolio434[[#This Row],[ID]:[Product]])</f>
        <v>0</v>
      </c>
    </row>
    <row r="73" spans="1:12" x14ac:dyDescent="0.3">
      <c r="A73">
        <v>72</v>
      </c>
      <c r="B73" t="s">
        <v>1899</v>
      </c>
      <c r="C73" t="s">
        <v>1900</v>
      </c>
      <c r="D73" t="s">
        <v>1683</v>
      </c>
      <c r="E73" t="s">
        <v>1671</v>
      </c>
      <c r="F73">
        <v>30</v>
      </c>
      <c r="G73" t="s">
        <v>1901</v>
      </c>
      <c r="H73" t="s">
        <v>1435</v>
      </c>
      <c r="I73" s="10">
        <v>40216</v>
      </c>
      <c r="J73">
        <v>22</v>
      </c>
      <c r="K73" t="s">
        <v>1721</v>
      </c>
      <c r="L73">
        <f>COUNTBLANK(Portfolio434[[#This Row],[ID]:[Product]])</f>
        <v>0</v>
      </c>
    </row>
    <row r="74" spans="1:12" x14ac:dyDescent="0.3">
      <c r="A74">
        <v>73</v>
      </c>
      <c r="B74" t="s">
        <v>1902</v>
      </c>
      <c r="C74" t="s">
        <v>1903</v>
      </c>
      <c r="D74" t="s">
        <v>1683</v>
      </c>
      <c r="E74" t="s">
        <v>1671</v>
      </c>
      <c r="F74">
        <v>60</v>
      </c>
      <c r="G74" t="s">
        <v>1904</v>
      </c>
      <c r="H74" t="s">
        <v>786</v>
      </c>
      <c r="I74" s="10">
        <v>39470</v>
      </c>
      <c r="J74">
        <v>34</v>
      </c>
      <c r="K74" t="s">
        <v>1673</v>
      </c>
      <c r="L74">
        <f>COUNTBLANK(Portfolio434[[#This Row],[ID]:[Product]])</f>
        <v>0</v>
      </c>
    </row>
    <row r="75" spans="1:12" x14ac:dyDescent="0.3">
      <c r="A75">
        <v>74</v>
      </c>
      <c r="B75" t="s">
        <v>1905</v>
      </c>
      <c r="C75" t="s">
        <v>1906</v>
      </c>
      <c r="D75" t="s">
        <v>1670</v>
      </c>
      <c r="E75" t="s">
        <v>1671</v>
      </c>
      <c r="F75">
        <v>30</v>
      </c>
      <c r="G75" t="s">
        <v>1907</v>
      </c>
      <c r="H75" t="s">
        <v>715</v>
      </c>
      <c r="I75" s="10">
        <v>40365</v>
      </c>
      <c r="J75">
        <v>56</v>
      </c>
      <c r="K75" t="s">
        <v>1692</v>
      </c>
      <c r="L75">
        <f>COUNTBLANK(Portfolio434[[#This Row],[ID]:[Product]])</f>
        <v>0</v>
      </c>
    </row>
    <row r="76" spans="1:12" x14ac:dyDescent="0.3">
      <c r="A76">
        <v>75</v>
      </c>
      <c r="B76" t="s">
        <v>1908</v>
      </c>
      <c r="C76" t="s">
        <v>1909</v>
      </c>
      <c r="D76" t="s">
        <v>1670</v>
      </c>
      <c r="E76" t="s">
        <v>1671</v>
      </c>
      <c r="F76">
        <v>60</v>
      </c>
      <c r="G76" t="s">
        <v>1910</v>
      </c>
      <c r="H76" t="s">
        <v>757</v>
      </c>
      <c r="I76" s="10">
        <v>39656</v>
      </c>
      <c r="J76">
        <v>88</v>
      </c>
      <c r="K76" t="s">
        <v>1007</v>
      </c>
      <c r="L76">
        <f>COUNTBLANK(Portfolio434[[#This Row],[ID]:[Product]])</f>
        <v>0</v>
      </c>
    </row>
    <row r="77" spans="1:12" x14ac:dyDescent="0.3">
      <c r="A77">
        <v>76</v>
      </c>
      <c r="B77" t="s">
        <v>1911</v>
      </c>
      <c r="C77" t="s">
        <v>1912</v>
      </c>
      <c r="D77" t="s">
        <v>1670</v>
      </c>
      <c r="E77" t="s">
        <v>1671</v>
      </c>
      <c r="F77">
        <v>60</v>
      </c>
      <c r="G77" t="s">
        <v>1913</v>
      </c>
      <c r="H77" t="s">
        <v>1045</v>
      </c>
      <c r="I77" s="10">
        <v>40324</v>
      </c>
      <c r="J77">
        <v>58</v>
      </c>
      <c r="K77" t="s">
        <v>1692</v>
      </c>
      <c r="L77">
        <f>COUNTBLANK(Portfolio434[[#This Row],[ID]:[Product]])</f>
        <v>0</v>
      </c>
    </row>
    <row r="78" spans="1:12" x14ac:dyDescent="0.3">
      <c r="A78">
        <v>77</v>
      </c>
      <c r="B78" t="s">
        <v>1914</v>
      </c>
      <c r="C78" t="s">
        <v>1915</v>
      </c>
      <c r="D78" t="s">
        <v>1683</v>
      </c>
      <c r="E78" t="s">
        <v>1671</v>
      </c>
      <c r="F78">
        <v>30</v>
      </c>
      <c r="G78" t="s">
        <v>1916</v>
      </c>
      <c r="H78" t="s">
        <v>585</v>
      </c>
      <c r="I78" s="10">
        <v>39805</v>
      </c>
      <c r="J78">
        <v>89</v>
      </c>
      <c r="K78" t="s">
        <v>1700</v>
      </c>
      <c r="L78">
        <f>COUNTBLANK(Portfolio434[[#This Row],[ID]:[Product]])</f>
        <v>0</v>
      </c>
    </row>
    <row r="79" spans="1:12" x14ac:dyDescent="0.3">
      <c r="A79">
        <v>78</v>
      </c>
      <c r="B79" t="s">
        <v>1917</v>
      </c>
      <c r="C79" t="s">
        <v>1918</v>
      </c>
      <c r="D79" t="s">
        <v>1733</v>
      </c>
      <c r="E79" t="s">
        <v>1671</v>
      </c>
      <c r="F79">
        <v>30</v>
      </c>
      <c r="G79" t="s">
        <v>1919</v>
      </c>
      <c r="H79" t="s">
        <v>143</v>
      </c>
      <c r="I79" s="10">
        <v>39565</v>
      </c>
      <c r="J79">
        <v>39</v>
      </c>
      <c r="K79" t="s">
        <v>851</v>
      </c>
      <c r="L79">
        <f>COUNTBLANK(Portfolio434[[#This Row],[ID]:[Product]])</f>
        <v>0</v>
      </c>
    </row>
    <row r="80" spans="1:12" x14ac:dyDescent="0.3">
      <c r="A80">
        <v>79</v>
      </c>
      <c r="B80" t="s">
        <v>1920</v>
      </c>
      <c r="C80" t="s">
        <v>1921</v>
      </c>
      <c r="D80" t="s">
        <v>1670</v>
      </c>
      <c r="E80" t="s">
        <v>1671</v>
      </c>
      <c r="F80">
        <v>90</v>
      </c>
      <c r="G80" t="s">
        <v>1922</v>
      </c>
      <c r="H80" t="s">
        <v>99</v>
      </c>
      <c r="I80" s="10">
        <v>40389</v>
      </c>
      <c r="J80">
        <v>27</v>
      </c>
      <c r="K80" t="s">
        <v>1707</v>
      </c>
      <c r="L80">
        <f>COUNTBLANK(Portfolio434[[#This Row],[ID]:[Product]])</f>
        <v>0</v>
      </c>
    </row>
    <row r="81" spans="1:12" x14ac:dyDescent="0.3">
      <c r="A81">
        <v>80</v>
      </c>
      <c r="B81" t="s">
        <v>1923</v>
      </c>
      <c r="C81" t="s">
        <v>1924</v>
      </c>
      <c r="D81" t="s">
        <v>1683</v>
      </c>
      <c r="E81" t="s">
        <v>1671</v>
      </c>
      <c r="F81">
        <v>30</v>
      </c>
      <c r="G81" t="s">
        <v>1925</v>
      </c>
      <c r="H81" t="s">
        <v>1486</v>
      </c>
      <c r="I81" s="10">
        <v>39501</v>
      </c>
      <c r="J81">
        <v>81</v>
      </c>
      <c r="K81" t="s">
        <v>1673</v>
      </c>
      <c r="L81">
        <f>COUNTBLANK(Portfolio434[[#This Row],[ID]:[Product]])</f>
        <v>0</v>
      </c>
    </row>
    <row r="82" spans="1:12" x14ac:dyDescent="0.3">
      <c r="A82">
        <v>81</v>
      </c>
      <c r="B82" t="s">
        <v>1926</v>
      </c>
      <c r="C82" t="s">
        <v>1927</v>
      </c>
      <c r="D82" t="s">
        <v>1683</v>
      </c>
      <c r="E82" t="s">
        <v>1671</v>
      </c>
      <c r="F82">
        <v>60</v>
      </c>
      <c r="G82" t="s">
        <v>1928</v>
      </c>
      <c r="H82" t="s">
        <v>1516</v>
      </c>
      <c r="I82" s="10">
        <v>40452</v>
      </c>
      <c r="J82">
        <v>80</v>
      </c>
      <c r="K82" t="s">
        <v>1707</v>
      </c>
      <c r="L82">
        <f>COUNTBLANK(Portfolio434[[#This Row],[ID]:[Product]])</f>
        <v>0</v>
      </c>
    </row>
    <row r="83" spans="1:12" x14ac:dyDescent="0.3">
      <c r="A83">
        <v>82</v>
      </c>
      <c r="B83" t="s">
        <v>1929</v>
      </c>
      <c r="C83" t="s">
        <v>1669</v>
      </c>
      <c r="D83" t="s">
        <v>1670</v>
      </c>
      <c r="E83" t="s">
        <v>1671</v>
      </c>
      <c r="F83">
        <v>30</v>
      </c>
      <c r="G83" t="s">
        <v>1930</v>
      </c>
      <c r="H83" t="s">
        <v>1807</v>
      </c>
      <c r="I83" s="10">
        <v>39837</v>
      </c>
      <c r="J83">
        <v>36</v>
      </c>
      <c r="K83" t="s">
        <v>1721</v>
      </c>
      <c r="L83">
        <f>COUNTBLANK(Portfolio434[[#This Row],[ID]:[Product]])</f>
        <v>0</v>
      </c>
    </row>
    <row r="84" spans="1:12" x14ac:dyDescent="0.3">
      <c r="A84">
        <v>83</v>
      </c>
      <c r="B84" t="s">
        <v>1931</v>
      </c>
      <c r="C84" t="s">
        <v>1932</v>
      </c>
      <c r="D84" t="s">
        <v>1670</v>
      </c>
      <c r="E84" t="s">
        <v>1671</v>
      </c>
      <c r="F84">
        <v>90</v>
      </c>
      <c r="G84" t="s">
        <v>1933</v>
      </c>
      <c r="H84" t="s">
        <v>1652</v>
      </c>
      <c r="I84" s="10">
        <v>39585</v>
      </c>
      <c r="J84">
        <v>81</v>
      </c>
      <c r="K84" t="s">
        <v>1673</v>
      </c>
      <c r="L84">
        <f>COUNTBLANK(Portfolio434[[#This Row],[ID]:[Product]])</f>
        <v>0</v>
      </c>
    </row>
    <row r="85" spans="1:12" x14ac:dyDescent="0.3">
      <c r="A85">
        <v>84</v>
      </c>
      <c r="B85" t="s">
        <v>1934</v>
      </c>
      <c r="C85" t="s">
        <v>1935</v>
      </c>
      <c r="D85" t="s">
        <v>1733</v>
      </c>
      <c r="E85" t="s">
        <v>1936</v>
      </c>
      <c r="F85">
        <v>90</v>
      </c>
      <c r="G85" t="s">
        <v>1937</v>
      </c>
      <c r="H85" t="s">
        <v>1938</v>
      </c>
      <c r="I85" s="10">
        <v>39581</v>
      </c>
      <c r="J85">
        <v>41</v>
      </c>
      <c r="K85" t="s">
        <v>851</v>
      </c>
      <c r="L85">
        <f>COUNTBLANK(Portfolio434[[#This Row],[ID]:[Product]])</f>
        <v>0</v>
      </c>
    </row>
    <row r="86" spans="1:12" x14ac:dyDescent="0.3">
      <c r="A86">
        <v>85</v>
      </c>
      <c r="B86" t="s">
        <v>1939</v>
      </c>
      <c r="C86" t="s">
        <v>1940</v>
      </c>
      <c r="D86" t="s">
        <v>1670</v>
      </c>
      <c r="E86" t="s">
        <v>1671</v>
      </c>
      <c r="F86">
        <v>90</v>
      </c>
      <c r="G86" t="s">
        <v>1941</v>
      </c>
      <c r="H86" t="s">
        <v>1500</v>
      </c>
      <c r="I86" s="10">
        <v>40166</v>
      </c>
      <c r="J86">
        <v>96</v>
      </c>
      <c r="K86" t="s">
        <v>1673</v>
      </c>
      <c r="L86">
        <f>COUNTBLANK(Portfolio434[[#This Row],[ID]:[Product]])</f>
        <v>0</v>
      </c>
    </row>
    <row r="87" spans="1:12" x14ac:dyDescent="0.3">
      <c r="A87">
        <v>86</v>
      </c>
      <c r="B87" t="s">
        <v>1942</v>
      </c>
      <c r="C87" t="s">
        <v>1723</v>
      </c>
      <c r="D87" t="s">
        <v>1683</v>
      </c>
      <c r="E87" t="s">
        <v>1671</v>
      </c>
      <c r="F87">
        <v>90</v>
      </c>
      <c r="G87" t="s">
        <v>1943</v>
      </c>
      <c r="H87" t="s">
        <v>736</v>
      </c>
      <c r="I87" s="10">
        <v>40522</v>
      </c>
      <c r="J87">
        <v>77</v>
      </c>
      <c r="K87" t="s">
        <v>1707</v>
      </c>
      <c r="L87">
        <f>COUNTBLANK(Portfolio434[[#This Row],[ID]:[Product]])</f>
        <v>0</v>
      </c>
    </row>
    <row r="88" spans="1:12" x14ac:dyDescent="0.3">
      <c r="A88">
        <v>87</v>
      </c>
      <c r="B88" t="s">
        <v>1944</v>
      </c>
      <c r="C88" t="s">
        <v>1945</v>
      </c>
      <c r="D88" t="s">
        <v>1946</v>
      </c>
      <c r="E88" t="s">
        <v>1671</v>
      </c>
      <c r="F88">
        <v>60</v>
      </c>
      <c r="G88" t="s">
        <v>1947</v>
      </c>
      <c r="H88" t="s">
        <v>78</v>
      </c>
      <c r="I88" s="10">
        <v>40015</v>
      </c>
      <c r="J88">
        <v>43</v>
      </c>
      <c r="K88" t="s">
        <v>1692</v>
      </c>
      <c r="L88">
        <f>COUNTBLANK(Portfolio434[[#This Row],[ID]:[Product]])</f>
        <v>0</v>
      </c>
    </row>
    <row r="89" spans="1:12" x14ac:dyDescent="0.3">
      <c r="A89">
        <v>88</v>
      </c>
      <c r="B89" t="s">
        <v>1948</v>
      </c>
      <c r="C89" t="s">
        <v>1949</v>
      </c>
      <c r="D89" t="s">
        <v>1683</v>
      </c>
      <c r="E89" t="s">
        <v>1671</v>
      </c>
      <c r="F89">
        <v>30</v>
      </c>
      <c r="G89" t="s">
        <v>1950</v>
      </c>
      <c r="H89" t="s">
        <v>1336</v>
      </c>
      <c r="I89" s="10">
        <v>40017</v>
      </c>
      <c r="J89">
        <v>36</v>
      </c>
      <c r="K89" t="s">
        <v>1696</v>
      </c>
      <c r="L89">
        <f>COUNTBLANK(Portfolio434[[#This Row],[ID]:[Product]])</f>
        <v>0</v>
      </c>
    </row>
    <row r="90" spans="1:12" x14ac:dyDescent="0.3">
      <c r="A90">
        <v>89</v>
      </c>
      <c r="B90" t="s">
        <v>1951</v>
      </c>
      <c r="C90" t="s">
        <v>1952</v>
      </c>
      <c r="D90" t="s">
        <v>1683</v>
      </c>
      <c r="E90" t="s">
        <v>1671</v>
      </c>
      <c r="F90">
        <v>60</v>
      </c>
      <c r="G90" t="s">
        <v>1953</v>
      </c>
      <c r="H90" t="s">
        <v>1336</v>
      </c>
      <c r="I90" s="10">
        <v>39569</v>
      </c>
      <c r="J90">
        <v>19</v>
      </c>
      <c r="K90" t="s">
        <v>1707</v>
      </c>
      <c r="L90">
        <f>COUNTBLANK(Portfolio434[[#This Row],[ID]:[Product]])</f>
        <v>0</v>
      </c>
    </row>
    <row r="91" spans="1:12" x14ac:dyDescent="0.3">
      <c r="A91">
        <v>90</v>
      </c>
      <c r="B91" t="s">
        <v>1954</v>
      </c>
      <c r="C91" t="s">
        <v>1955</v>
      </c>
      <c r="D91" t="s">
        <v>1683</v>
      </c>
      <c r="E91" t="s">
        <v>1671</v>
      </c>
      <c r="F91">
        <v>90</v>
      </c>
      <c r="G91" t="s">
        <v>1956</v>
      </c>
      <c r="H91" t="s">
        <v>1957</v>
      </c>
      <c r="I91" s="10">
        <v>40500</v>
      </c>
      <c r="J91">
        <v>20</v>
      </c>
      <c r="K91" t="s">
        <v>1692</v>
      </c>
      <c r="L91">
        <f>COUNTBLANK(Portfolio434[[#This Row],[ID]:[Product]])</f>
        <v>0</v>
      </c>
    </row>
    <row r="92" spans="1:12" x14ac:dyDescent="0.3">
      <c r="A92">
        <v>91</v>
      </c>
      <c r="B92" t="s">
        <v>1958</v>
      </c>
      <c r="C92" t="s">
        <v>1959</v>
      </c>
      <c r="D92" t="s">
        <v>1683</v>
      </c>
      <c r="E92" t="s">
        <v>1671</v>
      </c>
      <c r="F92">
        <v>60</v>
      </c>
      <c r="G92" t="s">
        <v>1960</v>
      </c>
      <c r="H92" t="s">
        <v>592</v>
      </c>
      <c r="I92" s="10">
        <v>39468</v>
      </c>
      <c r="J92">
        <v>67</v>
      </c>
      <c r="K92" t="s">
        <v>1772</v>
      </c>
      <c r="L92">
        <f>COUNTBLANK(Portfolio434[[#This Row],[ID]:[Product]])</f>
        <v>0</v>
      </c>
    </row>
    <row r="93" spans="1:12" x14ac:dyDescent="0.3">
      <c r="A93">
        <v>92</v>
      </c>
      <c r="B93" t="s">
        <v>1961</v>
      </c>
      <c r="C93" t="s">
        <v>1962</v>
      </c>
      <c r="D93" t="s">
        <v>1683</v>
      </c>
      <c r="E93" t="s">
        <v>1671</v>
      </c>
      <c r="F93">
        <v>60</v>
      </c>
      <c r="G93" t="s">
        <v>1963</v>
      </c>
      <c r="H93" t="s">
        <v>1964</v>
      </c>
      <c r="I93" s="10">
        <v>39527</v>
      </c>
      <c r="J93">
        <v>67</v>
      </c>
      <c r="K93" t="s">
        <v>1707</v>
      </c>
      <c r="L93">
        <f>COUNTBLANK(Portfolio434[[#This Row],[ID]:[Product]])</f>
        <v>0</v>
      </c>
    </row>
    <row r="94" spans="1:12" x14ac:dyDescent="0.3">
      <c r="A94">
        <v>93</v>
      </c>
      <c r="B94" t="s">
        <v>1965</v>
      </c>
      <c r="C94" t="s">
        <v>1788</v>
      </c>
      <c r="D94" t="s">
        <v>1670</v>
      </c>
      <c r="E94" t="s">
        <v>1671</v>
      </c>
      <c r="F94">
        <v>60</v>
      </c>
      <c r="G94" t="s">
        <v>1966</v>
      </c>
      <c r="H94" t="s">
        <v>651</v>
      </c>
      <c r="I94" s="10">
        <v>39508</v>
      </c>
      <c r="J94">
        <v>64</v>
      </c>
      <c r="K94" t="s">
        <v>1700</v>
      </c>
      <c r="L94">
        <f>COUNTBLANK(Portfolio434[[#This Row],[ID]:[Product]])</f>
        <v>0</v>
      </c>
    </row>
    <row r="95" spans="1:12" x14ac:dyDescent="0.3">
      <c r="A95">
        <v>94</v>
      </c>
      <c r="B95" t="s">
        <v>1967</v>
      </c>
      <c r="C95" t="s">
        <v>1968</v>
      </c>
      <c r="D95" t="s">
        <v>1683</v>
      </c>
      <c r="E95" t="s">
        <v>1671</v>
      </c>
      <c r="F95">
        <v>60</v>
      </c>
      <c r="G95" t="s">
        <v>1969</v>
      </c>
      <c r="H95" t="s">
        <v>6</v>
      </c>
      <c r="I95" s="10">
        <v>39833</v>
      </c>
      <c r="J95">
        <v>97</v>
      </c>
      <c r="K95" t="s">
        <v>1677</v>
      </c>
      <c r="L95">
        <f>COUNTBLANK(Portfolio434[[#This Row],[ID]:[Product]])</f>
        <v>0</v>
      </c>
    </row>
    <row r="96" spans="1:12" x14ac:dyDescent="0.3">
      <c r="A96">
        <v>96</v>
      </c>
      <c r="B96" t="s">
        <v>1973</v>
      </c>
      <c r="C96" t="s">
        <v>1974</v>
      </c>
      <c r="D96" t="s">
        <v>1733</v>
      </c>
      <c r="E96" t="s">
        <v>1671</v>
      </c>
      <c r="F96">
        <v>60</v>
      </c>
      <c r="G96" t="s">
        <v>1975</v>
      </c>
      <c r="H96" t="s">
        <v>512</v>
      </c>
      <c r="I96" s="10">
        <v>39927</v>
      </c>
      <c r="J96">
        <v>87</v>
      </c>
      <c r="K96" t="s">
        <v>1707</v>
      </c>
      <c r="L96">
        <f>COUNTBLANK(Portfolio434[[#This Row],[ID]:[Product]])</f>
        <v>0</v>
      </c>
    </row>
    <row r="97" spans="1:12" x14ac:dyDescent="0.3">
      <c r="A97">
        <v>97</v>
      </c>
      <c r="B97" t="s">
        <v>1976</v>
      </c>
      <c r="C97" t="s">
        <v>1977</v>
      </c>
      <c r="D97" t="s">
        <v>1670</v>
      </c>
      <c r="E97" t="s">
        <v>1671</v>
      </c>
      <c r="F97">
        <v>30</v>
      </c>
      <c r="G97" t="s">
        <v>1978</v>
      </c>
      <c r="H97" t="s">
        <v>270</v>
      </c>
      <c r="I97" s="10">
        <v>40500</v>
      </c>
      <c r="J97">
        <v>41</v>
      </c>
      <c r="K97" t="s">
        <v>1707</v>
      </c>
      <c r="L97">
        <f>COUNTBLANK(Portfolio434[[#This Row],[ID]:[Product]])</f>
        <v>0</v>
      </c>
    </row>
    <row r="98" spans="1:12" x14ac:dyDescent="0.3">
      <c r="A98">
        <v>98</v>
      </c>
      <c r="B98" t="s">
        <v>1979</v>
      </c>
      <c r="C98" t="s">
        <v>1980</v>
      </c>
      <c r="D98" t="s">
        <v>1683</v>
      </c>
      <c r="E98" t="s">
        <v>1671</v>
      </c>
      <c r="F98">
        <v>90</v>
      </c>
      <c r="G98" t="s">
        <v>1981</v>
      </c>
      <c r="H98" t="s">
        <v>1982</v>
      </c>
      <c r="I98" s="10">
        <v>40312</v>
      </c>
      <c r="J98">
        <v>68</v>
      </c>
      <c r="K98" t="s">
        <v>1007</v>
      </c>
      <c r="L98">
        <f>COUNTBLANK(Portfolio434[[#This Row],[ID]:[Product]])</f>
        <v>0</v>
      </c>
    </row>
    <row r="99" spans="1:12" x14ac:dyDescent="0.3">
      <c r="A99">
        <v>99</v>
      </c>
      <c r="B99" t="s">
        <v>1983</v>
      </c>
      <c r="C99" t="s">
        <v>1984</v>
      </c>
      <c r="D99" t="s">
        <v>1670</v>
      </c>
      <c r="E99" t="s">
        <v>1671</v>
      </c>
      <c r="F99">
        <v>30</v>
      </c>
      <c r="G99" t="s">
        <v>1985</v>
      </c>
      <c r="H99" t="s">
        <v>1642</v>
      </c>
      <c r="I99" s="10">
        <v>40037</v>
      </c>
      <c r="J99">
        <v>47</v>
      </c>
      <c r="K99" t="s">
        <v>851</v>
      </c>
      <c r="L99">
        <f>COUNTBLANK(Portfolio434[[#This Row],[ID]:[Product]])</f>
        <v>0</v>
      </c>
    </row>
    <row r="100" spans="1:12" x14ac:dyDescent="0.3">
      <c r="A100">
        <v>100</v>
      </c>
      <c r="B100" t="s">
        <v>1986</v>
      </c>
      <c r="C100" t="s">
        <v>1987</v>
      </c>
      <c r="D100" t="s">
        <v>1683</v>
      </c>
      <c r="E100" t="s">
        <v>1671</v>
      </c>
      <c r="F100">
        <v>90</v>
      </c>
      <c r="G100" t="s">
        <v>1988</v>
      </c>
      <c r="H100" t="s">
        <v>214</v>
      </c>
      <c r="I100" s="10">
        <v>40107</v>
      </c>
      <c r="J100">
        <v>51</v>
      </c>
      <c r="K100" t="s">
        <v>1700</v>
      </c>
      <c r="L100">
        <f>COUNTBLANK(Portfolio434[[#This Row],[ID]:[Product]])</f>
        <v>0</v>
      </c>
    </row>
    <row r="101" spans="1:12" x14ac:dyDescent="0.3">
      <c r="A101">
        <v>101</v>
      </c>
      <c r="B101" t="s">
        <v>1989</v>
      </c>
      <c r="C101" t="s">
        <v>1990</v>
      </c>
      <c r="D101" t="s">
        <v>1670</v>
      </c>
      <c r="E101" t="s">
        <v>1671</v>
      </c>
      <c r="F101">
        <v>60</v>
      </c>
      <c r="G101" t="s">
        <v>1991</v>
      </c>
      <c r="H101" t="s">
        <v>831</v>
      </c>
      <c r="I101" s="10">
        <v>40000</v>
      </c>
      <c r="J101">
        <v>97</v>
      </c>
      <c r="K101" t="s">
        <v>851</v>
      </c>
      <c r="L101">
        <f>COUNTBLANK(Portfolio434[[#This Row],[ID]:[Product]])</f>
        <v>0</v>
      </c>
    </row>
    <row r="102" spans="1:12" x14ac:dyDescent="0.3">
      <c r="A102">
        <v>102</v>
      </c>
      <c r="B102" t="s">
        <v>1992</v>
      </c>
      <c r="C102" t="s">
        <v>1993</v>
      </c>
      <c r="D102" t="s">
        <v>1683</v>
      </c>
      <c r="E102" t="s">
        <v>1671</v>
      </c>
      <c r="F102">
        <v>90</v>
      </c>
      <c r="G102" t="s">
        <v>1994</v>
      </c>
      <c r="H102" t="s">
        <v>103</v>
      </c>
      <c r="I102" s="10">
        <v>40526</v>
      </c>
      <c r="J102">
        <v>70</v>
      </c>
      <c r="K102" t="s">
        <v>1696</v>
      </c>
      <c r="L102">
        <f>COUNTBLANK(Portfolio434[[#This Row],[ID]:[Product]])</f>
        <v>0</v>
      </c>
    </row>
    <row r="103" spans="1:12" x14ac:dyDescent="0.3">
      <c r="A103">
        <v>103</v>
      </c>
      <c r="B103" t="s">
        <v>1995</v>
      </c>
      <c r="C103" t="s">
        <v>1996</v>
      </c>
      <c r="D103" t="s">
        <v>1670</v>
      </c>
      <c r="E103" t="s">
        <v>1671</v>
      </c>
      <c r="F103">
        <v>90</v>
      </c>
      <c r="G103" t="s">
        <v>1997</v>
      </c>
      <c r="H103" t="s">
        <v>539</v>
      </c>
      <c r="I103" s="10">
        <v>39760</v>
      </c>
      <c r="J103">
        <v>83</v>
      </c>
      <c r="K103" t="s">
        <v>1007</v>
      </c>
      <c r="L103">
        <f>COUNTBLANK(Portfolio434[[#This Row],[ID]:[Product]])</f>
        <v>0</v>
      </c>
    </row>
    <row r="104" spans="1:12" x14ac:dyDescent="0.3">
      <c r="A104">
        <v>104</v>
      </c>
      <c r="B104" t="s">
        <v>1998</v>
      </c>
      <c r="C104" t="s">
        <v>1909</v>
      </c>
      <c r="D104" t="s">
        <v>1683</v>
      </c>
      <c r="E104" t="s">
        <v>1671</v>
      </c>
      <c r="F104">
        <v>60</v>
      </c>
      <c r="G104" t="s">
        <v>1999</v>
      </c>
      <c r="H104" t="s">
        <v>1634</v>
      </c>
      <c r="I104" s="10">
        <v>39862</v>
      </c>
      <c r="J104">
        <v>63</v>
      </c>
      <c r="K104" t="s">
        <v>1707</v>
      </c>
      <c r="L104">
        <f>COUNTBLANK(Portfolio434[[#This Row],[ID]:[Product]])</f>
        <v>0</v>
      </c>
    </row>
    <row r="105" spans="1:12" x14ac:dyDescent="0.3">
      <c r="A105">
        <v>105</v>
      </c>
      <c r="B105" t="s">
        <v>2000</v>
      </c>
      <c r="C105" t="s">
        <v>2001</v>
      </c>
      <c r="D105" t="s">
        <v>1670</v>
      </c>
      <c r="E105" t="s">
        <v>1671</v>
      </c>
      <c r="F105">
        <v>60</v>
      </c>
      <c r="G105" t="s">
        <v>2002</v>
      </c>
      <c r="H105" t="s">
        <v>2003</v>
      </c>
      <c r="I105" s="10">
        <v>39523</v>
      </c>
      <c r="J105">
        <v>67</v>
      </c>
      <c r="K105" t="s">
        <v>1696</v>
      </c>
      <c r="L105">
        <f>COUNTBLANK(Portfolio434[[#This Row],[ID]:[Product]])</f>
        <v>0</v>
      </c>
    </row>
    <row r="106" spans="1:12" x14ac:dyDescent="0.3">
      <c r="A106">
        <v>106</v>
      </c>
      <c r="B106" t="s">
        <v>2004</v>
      </c>
      <c r="C106" t="s">
        <v>2005</v>
      </c>
      <c r="D106" t="s">
        <v>1683</v>
      </c>
      <c r="E106" t="s">
        <v>1671</v>
      </c>
      <c r="F106">
        <v>90</v>
      </c>
      <c r="G106" t="s">
        <v>2006</v>
      </c>
      <c r="H106" t="s">
        <v>688</v>
      </c>
      <c r="I106" s="10">
        <v>39698</v>
      </c>
      <c r="J106">
        <v>65</v>
      </c>
      <c r="K106" t="s">
        <v>1707</v>
      </c>
      <c r="L106">
        <f>COUNTBLANK(Portfolio434[[#This Row],[ID]:[Product]])</f>
        <v>0</v>
      </c>
    </row>
    <row r="107" spans="1:12" x14ac:dyDescent="0.3">
      <c r="A107">
        <v>107</v>
      </c>
      <c r="B107" t="s">
        <v>2007</v>
      </c>
      <c r="C107" t="s">
        <v>2008</v>
      </c>
      <c r="D107" t="s">
        <v>1670</v>
      </c>
      <c r="E107" t="s">
        <v>1671</v>
      </c>
      <c r="F107">
        <v>30</v>
      </c>
      <c r="G107" t="s">
        <v>2009</v>
      </c>
      <c r="H107" t="s">
        <v>2010</v>
      </c>
      <c r="I107" s="10">
        <v>40106</v>
      </c>
      <c r="J107">
        <v>45</v>
      </c>
      <c r="K107" t="s">
        <v>1007</v>
      </c>
      <c r="L107">
        <f>COUNTBLANK(Portfolio434[[#This Row],[ID]:[Product]])</f>
        <v>0</v>
      </c>
    </row>
    <row r="108" spans="1:12" x14ac:dyDescent="0.3">
      <c r="A108">
        <v>108</v>
      </c>
      <c r="B108" t="s">
        <v>2011</v>
      </c>
      <c r="C108" t="s">
        <v>1718</v>
      </c>
      <c r="D108" t="s">
        <v>1683</v>
      </c>
      <c r="E108" t="s">
        <v>1671</v>
      </c>
      <c r="F108">
        <v>90</v>
      </c>
      <c r="G108" t="s">
        <v>2012</v>
      </c>
      <c r="H108" t="s">
        <v>2013</v>
      </c>
      <c r="I108" s="10">
        <v>40443</v>
      </c>
      <c r="J108">
        <v>33</v>
      </c>
      <c r="K108" t="s">
        <v>1721</v>
      </c>
      <c r="L108">
        <f>COUNTBLANK(Portfolio434[[#This Row],[ID]:[Product]])</f>
        <v>0</v>
      </c>
    </row>
    <row r="109" spans="1:12" x14ac:dyDescent="0.3">
      <c r="A109">
        <v>109</v>
      </c>
      <c r="B109" t="s">
        <v>2014</v>
      </c>
      <c r="C109" t="s">
        <v>2015</v>
      </c>
      <c r="D109" t="s">
        <v>1670</v>
      </c>
      <c r="E109" t="s">
        <v>1671</v>
      </c>
      <c r="F109">
        <v>30</v>
      </c>
      <c r="G109" t="s">
        <v>2016</v>
      </c>
      <c r="H109" t="s">
        <v>2017</v>
      </c>
      <c r="I109" s="10">
        <v>39705</v>
      </c>
      <c r="J109">
        <v>28</v>
      </c>
      <c r="K109" t="s">
        <v>1007</v>
      </c>
      <c r="L109">
        <f>COUNTBLANK(Portfolio434[[#This Row],[ID]:[Product]])</f>
        <v>0</v>
      </c>
    </row>
    <row r="110" spans="1:12" x14ac:dyDescent="0.3">
      <c r="A110">
        <v>110</v>
      </c>
      <c r="B110" t="s">
        <v>2018</v>
      </c>
      <c r="C110" t="s">
        <v>2019</v>
      </c>
      <c r="D110" t="s">
        <v>1683</v>
      </c>
      <c r="E110" t="s">
        <v>1671</v>
      </c>
      <c r="F110">
        <v>60</v>
      </c>
      <c r="G110" t="s">
        <v>2020</v>
      </c>
      <c r="H110" t="s">
        <v>1609</v>
      </c>
      <c r="I110" s="10">
        <v>40423</v>
      </c>
      <c r="J110">
        <v>92</v>
      </c>
      <c r="K110" t="s">
        <v>1673</v>
      </c>
      <c r="L110">
        <f>COUNTBLANK(Portfolio434[[#This Row],[ID]:[Product]])</f>
        <v>0</v>
      </c>
    </row>
    <row r="111" spans="1:12" x14ac:dyDescent="0.3">
      <c r="A111">
        <v>111</v>
      </c>
      <c r="B111" t="s">
        <v>2021</v>
      </c>
      <c r="C111" t="s">
        <v>2022</v>
      </c>
      <c r="D111" t="s">
        <v>1683</v>
      </c>
      <c r="E111" t="s">
        <v>1671</v>
      </c>
      <c r="F111">
        <v>60</v>
      </c>
      <c r="G111" t="s">
        <v>2023</v>
      </c>
      <c r="H111" t="s">
        <v>1451</v>
      </c>
      <c r="I111" s="10">
        <v>39700</v>
      </c>
      <c r="J111">
        <v>57</v>
      </c>
      <c r="K111" t="s">
        <v>1007</v>
      </c>
      <c r="L111">
        <f>COUNTBLANK(Portfolio434[[#This Row],[ID]:[Product]])</f>
        <v>0</v>
      </c>
    </row>
    <row r="112" spans="1:12" x14ac:dyDescent="0.3">
      <c r="A112">
        <v>112</v>
      </c>
      <c r="B112" t="s">
        <v>2024</v>
      </c>
      <c r="C112" t="s">
        <v>2025</v>
      </c>
      <c r="D112" t="s">
        <v>1670</v>
      </c>
      <c r="E112" t="s">
        <v>1671</v>
      </c>
      <c r="F112">
        <v>60</v>
      </c>
      <c r="G112" t="s">
        <v>2026</v>
      </c>
      <c r="H112" t="s">
        <v>61</v>
      </c>
      <c r="I112" s="10">
        <v>39627</v>
      </c>
      <c r="J112">
        <v>17</v>
      </c>
      <c r="K112" t="s">
        <v>1772</v>
      </c>
      <c r="L112">
        <f>COUNTBLANK(Portfolio434[[#This Row],[ID]:[Product]])</f>
        <v>0</v>
      </c>
    </row>
    <row r="113" spans="1:12" x14ac:dyDescent="0.3">
      <c r="A113">
        <v>113</v>
      </c>
      <c r="B113" t="s">
        <v>2027</v>
      </c>
      <c r="C113" t="s">
        <v>567</v>
      </c>
      <c r="D113" t="s">
        <v>1683</v>
      </c>
      <c r="E113" t="s">
        <v>1671</v>
      </c>
      <c r="F113">
        <v>30</v>
      </c>
      <c r="G113" t="s">
        <v>2028</v>
      </c>
      <c r="H113" t="s">
        <v>143</v>
      </c>
      <c r="I113" s="10">
        <v>39767</v>
      </c>
      <c r="J113">
        <v>41</v>
      </c>
      <c r="K113" t="s">
        <v>1707</v>
      </c>
      <c r="L113">
        <f>COUNTBLANK(Portfolio434[[#This Row],[ID]:[Product]])</f>
        <v>0</v>
      </c>
    </row>
    <row r="114" spans="1:12" x14ac:dyDescent="0.3">
      <c r="A114">
        <v>114</v>
      </c>
      <c r="B114" t="s">
        <v>2029</v>
      </c>
      <c r="C114" t="s">
        <v>2030</v>
      </c>
      <c r="D114" t="s">
        <v>1733</v>
      </c>
      <c r="E114" t="s">
        <v>1671</v>
      </c>
      <c r="F114">
        <v>90</v>
      </c>
      <c r="G114" t="s">
        <v>2031</v>
      </c>
      <c r="H114" t="s">
        <v>801</v>
      </c>
      <c r="I114" s="10">
        <v>40451</v>
      </c>
      <c r="J114">
        <v>19</v>
      </c>
      <c r="K114" t="s">
        <v>1721</v>
      </c>
      <c r="L114">
        <f>COUNTBLANK(Portfolio434[[#This Row],[ID]:[Product]])</f>
        <v>0</v>
      </c>
    </row>
    <row r="115" spans="1:12" x14ac:dyDescent="0.3">
      <c r="A115">
        <v>115</v>
      </c>
      <c r="B115" t="s">
        <v>2032</v>
      </c>
      <c r="C115" t="s">
        <v>2033</v>
      </c>
      <c r="D115" t="s">
        <v>1670</v>
      </c>
      <c r="E115" t="s">
        <v>1671</v>
      </c>
      <c r="F115">
        <v>60</v>
      </c>
      <c r="G115" t="s">
        <v>2034</v>
      </c>
      <c r="H115" t="s">
        <v>2035</v>
      </c>
      <c r="I115" s="10">
        <v>39859</v>
      </c>
      <c r="J115">
        <v>11</v>
      </c>
      <c r="K115" t="s">
        <v>1673</v>
      </c>
      <c r="L115">
        <f>COUNTBLANK(Portfolio434[[#This Row],[ID]:[Product]])</f>
        <v>0</v>
      </c>
    </row>
    <row r="116" spans="1:12" x14ac:dyDescent="0.3">
      <c r="A116">
        <v>116</v>
      </c>
      <c r="B116" t="s">
        <v>2036</v>
      </c>
      <c r="C116" t="s">
        <v>2037</v>
      </c>
      <c r="D116" t="s">
        <v>1683</v>
      </c>
      <c r="E116" t="s">
        <v>1671</v>
      </c>
      <c r="F116">
        <v>30</v>
      </c>
      <c r="G116" t="s">
        <v>2038</v>
      </c>
      <c r="H116" t="s">
        <v>133</v>
      </c>
      <c r="I116" s="10">
        <v>39932</v>
      </c>
      <c r="J116">
        <v>77</v>
      </c>
      <c r="K116" t="s">
        <v>1692</v>
      </c>
      <c r="L116">
        <f>COUNTBLANK(Portfolio434[[#This Row],[ID]:[Product]])</f>
        <v>0</v>
      </c>
    </row>
    <row r="117" spans="1:12" x14ac:dyDescent="0.3">
      <c r="A117">
        <v>117</v>
      </c>
      <c r="B117" t="s">
        <v>2039</v>
      </c>
      <c r="C117" t="s">
        <v>2040</v>
      </c>
      <c r="D117" t="s">
        <v>1670</v>
      </c>
      <c r="E117" t="s">
        <v>1671</v>
      </c>
      <c r="F117">
        <v>30</v>
      </c>
      <c r="G117" t="s">
        <v>2041</v>
      </c>
      <c r="H117" t="s">
        <v>2042</v>
      </c>
      <c r="I117" s="10">
        <v>40245</v>
      </c>
      <c r="J117">
        <v>11</v>
      </c>
      <c r="K117" t="s">
        <v>1696</v>
      </c>
      <c r="L117">
        <f>COUNTBLANK(Portfolio434[[#This Row],[ID]:[Product]])</f>
        <v>0</v>
      </c>
    </row>
    <row r="118" spans="1:12" x14ac:dyDescent="0.3">
      <c r="A118">
        <v>118</v>
      </c>
      <c r="B118" t="s">
        <v>2043</v>
      </c>
      <c r="C118" t="s">
        <v>2044</v>
      </c>
      <c r="D118" t="s">
        <v>1670</v>
      </c>
      <c r="E118" t="s">
        <v>1671</v>
      </c>
      <c r="F118">
        <v>60</v>
      </c>
      <c r="G118" t="s">
        <v>2045</v>
      </c>
      <c r="H118" t="s">
        <v>2046</v>
      </c>
      <c r="I118" s="10">
        <v>39809</v>
      </c>
      <c r="J118">
        <v>86</v>
      </c>
      <c r="K118" t="s">
        <v>1696</v>
      </c>
      <c r="L118">
        <f>COUNTBLANK(Portfolio434[[#This Row],[ID]:[Product]])</f>
        <v>0</v>
      </c>
    </row>
    <row r="119" spans="1:12" x14ac:dyDescent="0.3">
      <c r="A119">
        <v>119</v>
      </c>
      <c r="B119" t="s">
        <v>1773</v>
      </c>
      <c r="C119" t="s">
        <v>2047</v>
      </c>
      <c r="D119" t="s">
        <v>1670</v>
      </c>
      <c r="E119" t="s">
        <v>1671</v>
      </c>
      <c r="F119">
        <v>60</v>
      </c>
      <c r="G119" t="s">
        <v>2048</v>
      </c>
      <c r="H119" t="s">
        <v>1134</v>
      </c>
      <c r="I119" s="10">
        <v>39655</v>
      </c>
      <c r="J119">
        <v>9</v>
      </c>
      <c r="K119" t="s">
        <v>851</v>
      </c>
      <c r="L119">
        <f>COUNTBLANK(Portfolio434[[#This Row],[ID]:[Product]])</f>
        <v>0</v>
      </c>
    </row>
    <row r="120" spans="1:12" x14ac:dyDescent="0.3">
      <c r="A120">
        <v>120</v>
      </c>
      <c r="B120" t="s">
        <v>2049</v>
      </c>
      <c r="C120" t="s">
        <v>2050</v>
      </c>
      <c r="D120" t="s">
        <v>1683</v>
      </c>
      <c r="E120" t="s">
        <v>1671</v>
      </c>
      <c r="F120">
        <v>30</v>
      </c>
      <c r="G120" t="s">
        <v>2051</v>
      </c>
      <c r="H120" t="s">
        <v>599</v>
      </c>
      <c r="I120" s="10">
        <v>40401</v>
      </c>
      <c r="J120">
        <v>26</v>
      </c>
      <c r="K120" t="s">
        <v>1673</v>
      </c>
      <c r="L120">
        <f>COUNTBLANK(Portfolio434[[#This Row],[ID]:[Product]])</f>
        <v>0</v>
      </c>
    </row>
    <row r="121" spans="1:12" x14ac:dyDescent="0.3">
      <c r="A121">
        <v>121</v>
      </c>
      <c r="B121" t="s">
        <v>2052</v>
      </c>
      <c r="C121" t="s">
        <v>2053</v>
      </c>
      <c r="D121" t="s">
        <v>1683</v>
      </c>
      <c r="E121" t="s">
        <v>1671</v>
      </c>
      <c r="F121">
        <v>90</v>
      </c>
      <c r="G121" t="s">
        <v>2054</v>
      </c>
      <c r="H121" t="s">
        <v>1623</v>
      </c>
      <c r="I121" s="10">
        <v>40254</v>
      </c>
      <c r="J121">
        <v>29</v>
      </c>
      <c r="K121" t="s">
        <v>1772</v>
      </c>
      <c r="L121">
        <f>COUNTBLANK(Portfolio434[[#This Row],[ID]:[Product]])</f>
        <v>0</v>
      </c>
    </row>
    <row r="122" spans="1:12" x14ac:dyDescent="0.3">
      <c r="A122">
        <v>122</v>
      </c>
      <c r="B122" t="s">
        <v>2055</v>
      </c>
      <c r="C122" t="s">
        <v>2056</v>
      </c>
      <c r="D122" t="s">
        <v>1670</v>
      </c>
      <c r="E122" t="s">
        <v>1671</v>
      </c>
      <c r="F122">
        <v>60</v>
      </c>
      <c r="G122" t="s">
        <v>2057</v>
      </c>
      <c r="H122" t="s">
        <v>1803</v>
      </c>
      <c r="I122" s="10">
        <v>40254</v>
      </c>
      <c r="J122">
        <v>63</v>
      </c>
      <c r="K122" t="s">
        <v>1677</v>
      </c>
      <c r="L122">
        <f>COUNTBLANK(Portfolio434[[#This Row],[ID]:[Product]])</f>
        <v>0</v>
      </c>
    </row>
    <row r="123" spans="1:12" x14ac:dyDescent="0.3">
      <c r="A123">
        <v>123</v>
      </c>
      <c r="B123" t="s">
        <v>2058</v>
      </c>
      <c r="C123" t="s">
        <v>2059</v>
      </c>
      <c r="D123" t="s">
        <v>1733</v>
      </c>
      <c r="E123" t="s">
        <v>1671</v>
      </c>
      <c r="F123">
        <v>90</v>
      </c>
      <c r="G123" t="s">
        <v>2060</v>
      </c>
      <c r="H123" t="s">
        <v>1807</v>
      </c>
      <c r="I123" s="10">
        <v>39754</v>
      </c>
      <c r="J123">
        <v>19</v>
      </c>
      <c r="K123" t="s">
        <v>851</v>
      </c>
      <c r="L123">
        <f>COUNTBLANK(Portfolio434[[#This Row],[ID]:[Product]])</f>
        <v>0</v>
      </c>
    </row>
    <row r="124" spans="1:12" x14ac:dyDescent="0.3">
      <c r="A124">
        <v>124</v>
      </c>
      <c r="B124" t="s">
        <v>2061</v>
      </c>
      <c r="C124" t="s">
        <v>2062</v>
      </c>
      <c r="D124" t="s">
        <v>1670</v>
      </c>
      <c r="E124" t="s">
        <v>1671</v>
      </c>
      <c r="F124">
        <v>30</v>
      </c>
      <c r="G124" t="s">
        <v>2063</v>
      </c>
      <c r="H124" t="s">
        <v>2064</v>
      </c>
      <c r="I124" s="10">
        <v>40436</v>
      </c>
      <c r="J124">
        <v>75</v>
      </c>
      <c r="K124" t="s">
        <v>1692</v>
      </c>
      <c r="L124">
        <f>COUNTBLANK(Portfolio434[[#This Row],[ID]:[Product]])</f>
        <v>0</v>
      </c>
    </row>
    <row r="125" spans="1:12" x14ac:dyDescent="0.3">
      <c r="A125">
        <v>125</v>
      </c>
      <c r="B125" t="s">
        <v>2065</v>
      </c>
      <c r="C125" t="s">
        <v>2066</v>
      </c>
      <c r="D125" t="s">
        <v>1670</v>
      </c>
      <c r="E125" t="s">
        <v>1671</v>
      </c>
      <c r="F125">
        <v>60</v>
      </c>
      <c r="G125" t="s">
        <v>2067</v>
      </c>
      <c r="H125" t="s">
        <v>1982</v>
      </c>
      <c r="I125" s="10">
        <v>40228</v>
      </c>
      <c r="J125">
        <v>27</v>
      </c>
      <c r="K125" t="s">
        <v>1721</v>
      </c>
      <c r="L125">
        <f>COUNTBLANK(Portfolio434[[#This Row],[ID]:[Product]])</f>
        <v>0</v>
      </c>
    </row>
    <row r="126" spans="1:12" x14ac:dyDescent="0.3">
      <c r="A126">
        <v>126</v>
      </c>
      <c r="B126" t="s">
        <v>2068</v>
      </c>
      <c r="C126" t="s">
        <v>2069</v>
      </c>
      <c r="D126" t="s">
        <v>1683</v>
      </c>
      <c r="E126" t="s">
        <v>1671</v>
      </c>
      <c r="F126">
        <v>30</v>
      </c>
      <c r="G126" t="s">
        <v>2070</v>
      </c>
      <c r="H126" t="s">
        <v>281</v>
      </c>
      <c r="I126" s="10">
        <v>40342</v>
      </c>
      <c r="J126">
        <v>96</v>
      </c>
      <c r="K126" t="s">
        <v>1700</v>
      </c>
      <c r="L126">
        <f>COUNTBLANK(Portfolio434[[#This Row],[ID]:[Product]])</f>
        <v>0</v>
      </c>
    </row>
    <row r="127" spans="1:12" x14ac:dyDescent="0.3">
      <c r="A127">
        <v>127</v>
      </c>
      <c r="B127" t="s">
        <v>2071</v>
      </c>
      <c r="C127" t="s">
        <v>2072</v>
      </c>
      <c r="D127" t="s">
        <v>1683</v>
      </c>
      <c r="E127" t="s">
        <v>1671</v>
      </c>
      <c r="F127">
        <v>90</v>
      </c>
      <c r="G127" t="s">
        <v>2073</v>
      </c>
      <c r="H127" t="s">
        <v>204</v>
      </c>
      <c r="I127" s="10">
        <v>39673</v>
      </c>
      <c r="J127">
        <v>23</v>
      </c>
      <c r="K127" t="s">
        <v>1692</v>
      </c>
      <c r="L127">
        <f>COUNTBLANK(Portfolio434[[#This Row],[ID]:[Product]])</f>
        <v>0</v>
      </c>
    </row>
    <row r="128" spans="1:12" x14ac:dyDescent="0.3">
      <c r="A128">
        <v>128</v>
      </c>
      <c r="B128" t="s">
        <v>2074</v>
      </c>
      <c r="C128" t="s">
        <v>2075</v>
      </c>
      <c r="D128" t="s">
        <v>1670</v>
      </c>
      <c r="E128" t="s">
        <v>1671</v>
      </c>
      <c r="F128">
        <v>30</v>
      </c>
      <c r="G128" t="s">
        <v>2076</v>
      </c>
      <c r="H128" t="s">
        <v>714</v>
      </c>
      <c r="I128" s="10">
        <v>40347</v>
      </c>
      <c r="J128">
        <v>92</v>
      </c>
      <c r="K128" t="s">
        <v>1700</v>
      </c>
      <c r="L128">
        <f>COUNTBLANK(Portfolio434[[#This Row],[ID]:[Product]])</f>
        <v>0</v>
      </c>
    </row>
    <row r="129" spans="1:12" x14ac:dyDescent="0.3">
      <c r="A129">
        <v>129</v>
      </c>
      <c r="B129" t="s">
        <v>2077</v>
      </c>
      <c r="C129" t="s">
        <v>2078</v>
      </c>
      <c r="D129" t="s">
        <v>1683</v>
      </c>
      <c r="E129" t="s">
        <v>1829</v>
      </c>
      <c r="F129">
        <v>30</v>
      </c>
      <c r="G129" t="s">
        <v>2079</v>
      </c>
      <c r="H129" t="s">
        <v>867</v>
      </c>
      <c r="I129" s="10">
        <v>40276</v>
      </c>
      <c r="J129">
        <v>26</v>
      </c>
      <c r="K129" t="s">
        <v>1007</v>
      </c>
      <c r="L129">
        <f>COUNTBLANK(Portfolio434[[#This Row],[ID]:[Product]])</f>
        <v>0</v>
      </c>
    </row>
    <row r="130" spans="1:12" x14ac:dyDescent="0.3">
      <c r="A130">
        <v>130</v>
      </c>
      <c r="B130" t="s">
        <v>2080</v>
      </c>
      <c r="C130" t="s">
        <v>2081</v>
      </c>
      <c r="D130" t="s">
        <v>1683</v>
      </c>
      <c r="E130" t="s">
        <v>1671</v>
      </c>
      <c r="F130">
        <v>90</v>
      </c>
      <c r="G130" t="s">
        <v>2082</v>
      </c>
      <c r="H130" t="s">
        <v>1051</v>
      </c>
      <c r="I130" s="10">
        <v>40355</v>
      </c>
      <c r="J130">
        <v>58</v>
      </c>
      <c r="K130" t="s">
        <v>1707</v>
      </c>
      <c r="L130">
        <f>COUNTBLANK(Portfolio434[[#This Row],[ID]:[Product]])</f>
        <v>0</v>
      </c>
    </row>
    <row r="131" spans="1:12" x14ac:dyDescent="0.3">
      <c r="A131">
        <v>131</v>
      </c>
      <c r="B131" t="s">
        <v>2083</v>
      </c>
      <c r="C131" t="s">
        <v>2084</v>
      </c>
      <c r="D131" t="s">
        <v>1683</v>
      </c>
      <c r="E131" t="s">
        <v>1671</v>
      </c>
      <c r="F131">
        <v>60</v>
      </c>
      <c r="G131" t="s">
        <v>2085</v>
      </c>
      <c r="H131" t="s">
        <v>732</v>
      </c>
      <c r="I131" s="10">
        <v>40523</v>
      </c>
      <c r="J131">
        <v>68</v>
      </c>
      <c r="K131" t="s">
        <v>1673</v>
      </c>
      <c r="L131">
        <f>COUNTBLANK(Portfolio434[[#This Row],[ID]:[Product]])</f>
        <v>0</v>
      </c>
    </row>
    <row r="132" spans="1:12" x14ac:dyDescent="0.3">
      <c r="A132">
        <v>132</v>
      </c>
      <c r="B132" t="s">
        <v>2086</v>
      </c>
      <c r="C132" t="s">
        <v>2087</v>
      </c>
      <c r="D132" t="s">
        <v>1683</v>
      </c>
      <c r="E132" t="s">
        <v>1671</v>
      </c>
      <c r="F132">
        <v>60</v>
      </c>
      <c r="G132" t="s">
        <v>2088</v>
      </c>
      <c r="H132" t="s">
        <v>1143</v>
      </c>
      <c r="I132" s="10">
        <v>39708</v>
      </c>
      <c r="J132">
        <v>43</v>
      </c>
      <c r="K132" t="s">
        <v>1707</v>
      </c>
      <c r="L132">
        <f>COUNTBLANK(Portfolio434[[#This Row],[ID]:[Product]])</f>
        <v>0</v>
      </c>
    </row>
    <row r="133" spans="1:12" x14ac:dyDescent="0.3">
      <c r="A133">
        <v>133</v>
      </c>
      <c r="B133" t="s">
        <v>2089</v>
      </c>
      <c r="C133" t="s">
        <v>2090</v>
      </c>
      <c r="D133" t="s">
        <v>1670</v>
      </c>
      <c r="E133" t="s">
        <v>1671</v>
      </c>
      <c r="F133">
        <v>60</v>
      </c>
      <c r="G133" t="s">
        <v>2091</v>
      </c>
      <c r="H133" t="s">
        <v>2092</v>
      </c>
      <c r="I133" s="10">
        <v>39633</v>
      </c>
      <c r="J133">
        <v>83</v>
      </c>
      <c r="K133" t="s">
        <v>1692</v>
      </c>
      <c r="L133">
        <f>COUNTBLANK(Portfolio434[[#This Row],[ID]:[Product]])</f>
        <v>0</v>
      </c>
    </row>
    <row r="134" spans="1:12" x14ac:dyDescent="0.3">
      <c r="A134">
        <v>134</v>
      </c>
      <c r="B134" t="s">
        <v>2093</v>
      </c>
      <c r="C134" t="s">
        <v>2094</v>
      </c>
      <c r="D134" t="s">
        <v>1683</v>
      </c>
      <c r="E134" t="s">
        <v>1671</v>
      </c>
      <c r="F134">
        <v>30</v>
      </c>
      <c r="G134" t="s">
        <v>2095</v>
      </c>
      <c r="H134" t="s">
        <v>2096</v>
      </c>
      <c r="I134" s="10">
        <v>39568</v>
      </c>
      <c r="J134">
        <v>96</v>
      </c>
      <c r="K134" t="s">
        <v>1772</v>
      </c>
      <c r="L134">
        <f>COUNTBLANK(Portfolio434[[#This Row],[ID]:[Product]])</f>
        <v>0</v>
      </c>
    </row>
    <row r="135" spans="1:12" x14ac:dyDescent="0.3">
      <c r="A135">
        <v>135</v>
      </c>
      <c r="B135" t="s">
        <v>2097</v>
      </c>
      <c r="C135" t="s">
        <v>2098</v>
      </c>
      <c r="D135" t="s">
        <v>1670</v>
      </c>
      <c r="E135" t="s">
        <v>1671</v>
      </c>
      <c r="F135">
        <v>60</v>
      </c>
      <c r="G135" t="s">
        <v>2099</v>
      </c>
      <c r="H135" t="s">
        <v>250</v>
      </c>
      <c r="I135" s="10">
        <v>40075</v>
      </c>
      <c r="J135">
        <v>14</v>
      </c>
      <c r="K135" t="s">
        <v>1696</v>
      </c>
      <c r="L135">
        <f>COUNTBLANK(Portfolio434[[#This Row],[ID]:[Product]])</f>
        <v>0</v>
      </c>
    </row>
    <row r="136" spans="1:12" x14ac:dyDescent="0.3">
      <c r="A136">
        <v>136</v>
      </c>
      <c r="B136" t="s">
        <v>2100</v>
      </c>
      <c r="C136" t="s">
        <v>2101</v>
      </c>
      <c r="D136" t="s">
        <v>1670</v>
      </c>
      <c r="E136" t="s">
        <v>1671</v>
      </c>
      <c r="F136">
        <v>60</v>
      </c>
      <c r="G136" t="s">
        <v>2102</v>
      </c>
      <c r="H136" t="s">
        <v>2103</v>
      </c>
      <c r="I136" s="10">
        <v>40094</v>
      </c>
      <c r="J136">
        <v>45</v>
      </c>
      <c r="K136" t="s">
        <v>851</v>
      </c>
      <c r="L136">
        <f>COUNTBLANK(Portfolio434[[#This Row],[ID]:[Product]])</f>
        <v>0</v>
      </c>
    </row>
    <row r="137" spans="1:12" x14ac:dyDescent="0.3">
      <c r="A137">
        <v>137</v>
      </c>
      <c r="B137" t="s">
        <v>2104</v>
      </c>
      <c r="C137" t="s">
        <v>2105</v>
      </c>
      <c r="D137" t="s">
        <v>1719</v>
      </c>
      <c r="E137" t="s">
        <v>1671</v>
      </c>
      <c r="F137">
        <v>90</v>
      </c>
      <c r="G137" t="s">
        <v>2106</v>
      </c>
      <c r="H137" t="s">
        <v>1623</v>
      </c>
      <c r="I137" s="10">
        <v>40497</v>
      </c>
      <c r="J137">
        <v>49</v>
      </c>
      <c r="K137" t="s">
        <v>1677</v>
      </c>
      <c r="L137">
        <f>COUNTBLANK(Portfolio434[[#This Row],[ID]:[Product]])</f>
        <v>0</v>
      </c>
    </row>
    <row r="138" spans="1:12" x14ac:dyDescent="0.3">
      <c r="A138">
        <v>138</v>
      </c>
      <c r="B138" t="s">
        <v>2107</v>
      </c>
      <c r="C138" t="s">
        <v>2108</v>
      </c>
      <c r="D138" t="s">
        <v>1683</v>
      </c>
      <c r="E138" t="s">
        <v>1671</v>
      </c>
      <c r="F138">
        <v>90</v>
      </c>
      <c r="G138" t="s">
        <v>2109</v>
      </c>
      <c r="H138" t="s">
        <v>560</v>
      </c>
      <c r="I138" s="10">
        <v>40080</v>
      </c>
      <c r="J138">
        <v>86</v>
      </c>
      <c r="K138" t="s">
        <v>1721</v>
      </c>
      <c r="L138">
        <f>COUNTBLANK(Portfolio434[[#This Row],[ID]:[Product]])</f>
        <v>0</v>
      </c>
    </row>
    <row r="139" spans="1:12" x14ac:dyDescent="0.3">
      <c r="A139">
        <v>139</v>
      </c>
      <c r="B139" t="s">
        <v>2110</v>
      </c>
      <c r="C139" t="s">
        <v>2111</v>
      </c>
      <c r="D139" t="s">
        <v>1670</v>
      </c>
      <c r="E139" t="s">
        <v>1671</v>
      </c>
      <c r="F139">
        <v>60</v>
      </c>
      <c r="G139" t="s">
        <v>2112</v>
      </c>
      <c r="H139" t="s">
        <v>832</v>
      </c>
      <c r="I139" s="10">
        <v>39884</v>
      </c>
      <c r="J139">
        <v>84</v>
      </c>
      <c r="K139" t="s">
        <v>851</v>
      </c>
      <c r="L139">
        <f>COUNTBLANK(Portfolio434[[#This Row],[ID]:[Product]])</f>
        <v>0</v>
      </c>
    </row>
    <row r="140" spans="1:12" x14ac:dyDescent="0.3">
      <c r="A140">
        <v>140</v>
      </c>
      <c r="B140" t="s">
        <v>2113</v>
      </c>
      <c r="C140" t="s">
        <v>2114</v>
      </c>
      <c r="D140" t="s">
        <v>1683</v>
      </c>
      <c r="E140" t="s">
        <v>1671</v>
      </c>
      <c r="F140">
        <v>60</v>
      </c>
      <c r="G140" t="s">
        <v>2115</v>
      </c>
      <c r="H140" t="s">
        <v>1412</v>
      </c>
      <c r="I140" s="10">
        <v>40157</v>
      </c>
      <c r="J140">
        <v>19</v>
      </c>
      <c r="K140" t="s">
        <v>1007</v>
      </c>
      <c r="L140">
        <f>COUNTBLANK(Portfolio434[[#This Row],[ID]:[Product]])</f>
        <v>0</v>
      </c>
    </row>
    <row r="141" spans="1:12" x14ac:dyDescent="0.3">
      <c r="A141">
        <v>141</v>
      </c>
      <c r="B141" t="s">
        <v>2116</v>
      </c>
      <c r="C141" t="s">
        <v>2056</v>
      </c>
      <c r="D141" t="s">
        <v>1683</v>
      </c>
      <c r="E141" t="s">
        <v>1671</v>
      </c>
      <c r="F141">
        <v>30</v>
      </c>
      <c r="G141" t="s">
        <v>2117</v>
      </c>
      <c r="H141" t="s">
        <v>2118</v>
      </c>
      <c r="I141" s="10">
        <v>39808</v>
      </c>
      <c r="J141">
        <v>10</v>
      </c>
      <c r="K141" t="s">
        <v>1707</v>
      </c>
      <c r="L141">
        <f>COUNTBLANK(Portfolio434[[#This Row],[ID]:[Product]])</f>
        <v>0</v>
      </c>
    </row>
    <row r="142" spans="1:12" x14ac:dyDescent="0.3">
      <c r="A142">
        <v>142</v>
      </c>
      <c r="B142" t="s">
        <v>2119</v>
      </c>
      <c r="C142" t="s">
        <v>1715</v>
      </c>
      <c r="D142" t="s">
        <v>1670</v>
      </c>
      <c r="E142" t="s">
        <v>1671</v>
      </c>
      <c r="F142">
        <v>90</v>
      </c>
      <c r="G142" t="s">
        <v>2120</v>
      </c>
      <c r="H142" t="s">
        <v>2121</v>
      </c>
      <c r="I142" s="10">
        <v>39693</v>
      </c>
      <c r="J142">
        <v>81</v>
      </c>
      <c r="K142" t="s">
        <v>1721</v>
      </c>
      <c r="L142">
        <f>COUNTBLANK(Portfolio434[[#This Row],[ID]:[Product]])</f>
        <v>0</v>
      </c>
    </row>
    <row r="143" spans="1:12" x14ac:dyDescent="0.3">
      <c r="A143">
        <v>143</v>
      </c>
      <c r="B143" t="s">
        <v>2122</v>
      </c>
      <c r="C143" t="s">
        <v>2123</v>
      </c>
      <c r="D143" t="s">
        <v>1683</v>
      </c>
      <c r="E143" t="s">
        <v>1671</v>
      </c>
      <c r="F143">
        <v>60</v>
      </c>
      <c r="G143" t="s">
        <v>2124</v>
      </c>
      <c r="H143" t="s">
        <v>2125</v>
      </c>
      <c r="I143" s="10">
        <v>40360</v>
      </c>
      <c r="J143">
        <v>19</v>
      </c>
      <c r="K143" t="s">
        <v>1007</v>
      </c>
      <c r="L143">
        <f>COUNTBLANK(Portfolio434[[#This Row],[ID]:[Product]])</f>
        <v>0</v>
      </c>
    </row>
    <row r="144" spans="1:12" x14ac:dyDescent="0.3">
      <c r="A144">
        <v>144</v>
      </c>
      <c r="B144" t="s">
        <v>2126</v>
      </c>
      <c r="C144" t="s">
        <v>2127</v>
      </c>
      <c r="D144" t="s">
        <v>1670</v>
      </c>
      <c r="E144" t="s">
        <v>1671</v>
      </c>
      <c r="F144">
        <v>60</v>
      </c>
      <c r="G144" t="s">
        <v>2128</v>
      </c>
      <c r="H144" t="s">
        <v>1444</v>
      </c>
      <c r="I144" s="10">
        <v>39450</v>
      </c>
      <c r="J144">
        <v>35</v>
      </c>
      <c r="K144" t="s">
        <v>1692</v>
      </c>
      <c r="L144">
        <f>COUNTBLANK(Portfolio434[[#This Row],[ID]:[Product]])</f>
        <v>0</v>
      </c>
    </row>
    <row r="145" spans="1:12" x14ac:dyDescent="0.3">
      <c r="A145">
        <v>145</v>
      </c>
      <c r="B145" t="s">
        <v>2129</v>
      </c>
      <c r="C145" t="s">
        <v>2130</v>
      </c>
      <c r="D145" t="s">
        <v>1683</v>
      </c>
      <c r="E145" t="s">
        <v>1671</v>
      </c>
      <c r="F145">
        <v>60</v>
      </c>
      <c r="G145" t="s">
        <v>2131</v>
      </c>
      <c r="H145" t="s">
        <v>746</v>
      </c>
      <c r="I145" s="10">
        <v>39662</v>
      </c>
      <c r="J145">
        <v>43</v>
      </c>
      <c r="K145" t="s">
        <v>1007</v>
      </c>
      <c r="L145">
        <f>COUNTBLANK(Portfolio434[[#This Row],[ID]:[Product]])</f>
        <v>0</v>
      </c>
    </row>
    <row r="146" spans="1:12" x14ac:dyDescent="0.3">
      <c r="A146">
        <v>146</v>
      </c>
      <c r="B146" t="s">
        <v>2132</v>
      </c>
      <c r="C146" t="s">
        <v>2133</v>
      </c>
      <c r="D146" t="s">
        <v>1670</v>
      </c>
      <c r="E146" t="s">
        <v>1671</v>
      </c>
      <c r="F146">
        <v>30</v>
      </c>
      <c r="G146" t="s">
        <v>2134</v>
      </c>
      <c r="H146" t="s">
        <v>31</v>
      </c>
      <c r="I146" s="10">
        <v>40128</v>
      </c>
      <c r="J146">
        <v>58</v>
      </c>
      <c r="K146" t="s">
        <v>1673</v>
      </c>
      <c r="L146">
        <f>COUNTBLANK(Portfolio434[[#This Row],[ID]:[Product]])</f>
        <v>0</v>
      </c>
    </row>
    <row r="147" spans="1:12" x14ac:dyDescent="0.3">
      <c r="A147">
        <v>147</v>
      </c>
      <c r="B147" t="s">
        <v>2135</v>
      </c>
      <c r="C147" t="s">
        <v>2136</v>
      </c>
      <c r="D147" t="s">
        <v>1683</v>
      </c>
      <c r="E147" t="s">
        <v>1671</v>
      </c>
      <c r="F147">
        <v>60</v>
      </c>
      <c r="G147" t="s">
        <v>2137</v>
      </c>
      <c r="H147" t="s">
        <v>2138</v>
      </c>
      <c r="I147" s="10">
        <v>40215</v>
      </c>
      <c r="J147">
        <v>18</v>
      </c>
      <c r="K147" t="s">
        <v>1677</v>
      </c>
      <c r="L147">
        <f>COUNTBLANK(Portfolio434[[#This Row],[ID]:[Product]])</f>
        <v>0</v>
      </c>
    </row>
    <row r="148" spans="1:12" x14ac:dyDescent="0.3">
      <c r="A148">
        <v>148</v>
      </c>
      <c r="B148" t="s">
        <v>2139</v>
      </c>
      <c r="C148" t="s">
        <v>2140</v>
      </c>
      <c r="D148" t="s">
        <v>1683</v>
      </c>
      <c r="E148" t="s">
        <v>1671</v>
      </c>
      <c r="F148">
        <v>60</v>
      </c>
      <c r="G148" t="s">
        <v>2141</v>
      </c>
      <c r="H148" t="s">
        <v>763</v>
      </c>
      <c r="I148" s="10">
        <v>40084</v>
      </c>
      <c r="J148">
        <v>68</v>
      </c>
      <c r="K148" t="s">
        <v>1696</v>
      </c>
      <c r="L148">
        <f>COUNTBLANK(Portfolio434[[#This Row],[ID]:[Product]])</f>
        <v>0</v>
      </c>
    </row>
    <row r="149" spans="1:12" x14ac:dyDescent="0.3">
      <c r="A149">
        <v>149</v>
      </c>
      <c r="B149" t="s">
        <v>2142</v>
      </c>
      <c r="C149" t="s">
        <v>2143</v>
      </c>
      <c r="D149" t="s">
        <v>1670</v>
      </c>
      <c r="E149" t="s">
        <v>1671</v>
      </c>
      <c r="F149">
        <v>30</v>
      </c>
      <c r="G149" t="s">
        <v>2144</v>
      </c>
      <c r="H149" t="s">
        <v>1613</v>
      </c>
      <c r="I149" s="10">
        <v>40184</v>
      </c>
      <c r="J149">
        <v>63</v>
      </c>
      <c r="K149" t="s">
        <v>1007</v>
      </c>
      <c r="L149">
        <f>COUNTBLANK(Portfolio434[[#This Row],[ID]:[Product]])</f>
        <v>0</v>
      </c>
    </row>
    <row r="150" spans="1:12" x14ac:dyDescent="0.3">
      <c r="A150">
        <v>150</v>
      </c>
      <c r="B150" t="s">
        <v>2145</v>
      </c>
      <c r="C150" t="s">
        <v>1876</v>
      </c>
      <c r="D150" t="s">
        <v>1683</v>
      </c>
      <c r="E150" t="s">
        <v>1671</v>
      </c>
      <c r="F150">
        <v>90</v>
      </c>
      <c r="G150" t="s">
        <v>2146</v>
      </c>
      <c r="H150" t="s">
        <v>703</v>
      </c>
      <c r="I150" s="10">
        <v>39907</v>
      </c>
      <c r="J150">
        <v>73</v>
      </c>
      <c r="K150" t="s">
        <v>1700</v>
      </c>
      <c r="L150">
        <f>COUNTBLANK(Portfolio434[[#This Row],[ID]:[Product]])</f>
        <v>0</v>
      </c>
    </row>
    <row r="151" spans="1:12" x14ac:dyDescent="0.3">
      <c r="A151">
        <v>151</v>
      </c>
      <c r="B151" t="s">
        <v>2147</v>
      </c>
      <c r="C151" t="s">
        <v>2148</v>
      </c>
      <c r="D151" t="s">
        <v>1719</v>
      </c>
      <c r="E151" t="s">
        <v>1671</v>
      </c>
      <c r="F151">
        <v>90</v>
      </c>
      <c r="G151" t="s">
        <v>2149</v>
      </c>
      <c r="H151" t="s">
        <v>579</v>
      </c>
      <c r="I151" s="10">
        <v>40301</v>
      </c>
      <c r="J151">
        <v>97</v>
      </c>
      <c r="K151" t="s">
        <v>1677</v>
      </c>
      <c r="L151">
        <f>COUNTBLANK(Portfolio434[[#This Row],[ID]:[Product]])</f>
        <v>0</v>
      </c>
    </row>
    <row r="152" spans="1:12" x14ac:dyDescent="0.3">
      <c r="A152">
        <v>152</v>
      </c>
      <c r="B152" t="s">
        <v>2150</v>
      </c>
      <c r="C152" t="s">
        <v>2151</v>
      </c>
      <c r="D152" t="s">
        <v>1670</v>
      </c>
      <c r="E152" t="s">
        <v>1671</v>
      </c>
      <c r="F152">
        <v>30</v>
      </c>
      <c r="G152" t="s">
        <v>2152</v>
      </c>
      <c r="H152" t="s">
        <v>2153</v>
      </c>
      <c r="I152" s="10">
        <v>39592</v>
      </c>
      <c r="J152">
        <v>42</v>
      </c>
      <c r="K152" t="s">
        <v>1677</v>
      </c>
      <c r="L152">
        <f>COUNTBLANK(Portfolio434[[#This Row],[ID]:[Product]])</f>
        <v>0</v>
      </c>
    </row>
    <row r="153" spans="1:12" x14ac:dyDescent="0.3">
      <c r="A153">
        <v>153</v>
      </c>
      <c r="B153" t="s">
        <v>2154</v>
      </c>
      <c r="C153" t="s">
        <v>2155</v>
      </c>
      <c r="D153" t="s">
        <v>1683</v>
      </c>
      <c r="E153" t="s">
        <v>1671</v>
      </c>
      <c r="F153">
        <v>30</v>
      </c>
      <c r="G153" t="s">
        <v>2156</v>
      </c>
      <c r="H153" t="s">
        <v>2157</v>
      </c>
      <c r="I153" s="10">
        <v>40079</v>
      </c>
      <c r="J153">
        <v>75</v>
      </c>
      <c r="K153" t="s">
        <v>1696</v>
      </c>
      <c r="L153">
        <f>COUNTBLANK(Portfolio434[[#This Row],[ID]:[Product]])</f>
        <v>0</v>
      </c>
    </row>
    <row r="154" spans="1:12" x14ac:dyDescent="0.3">
      <c r="A154">
        <v>154</v>
      </c>
      <c r="B154" t="s">
        <v>1760</v>
      </c>
      <c r="C154" t="s">
        <v>2158</v>
      </c>
      <c r="D154" t="s">
        <v>1683</v>
      </c>
      <c r="E154" t="s">
        <v>1671</v>
      </c>
      <c r="F154">
        <v>30</v>
      </c>
      <c r="G154" t="s">
        <v>2159</v>
      </c>
      <c r="H154" t="s">
        <v>1082</v>
      </c>
      <c r="I154" s="10">
        <v>40374</v>
      </c>
      <c r="J154">
        <v>7</v>
      </c>
      <c r="K154" t="s">
        <v>1707</v>
      </c>
      <c r="L154">
        <f>COUNTBLANK(Portfolio434[[#This Row],[ID]:[Product]])</f>
        <v>0</v>
      </c>
    </row>
    <row r="155" spans="1:12" x14ac:dyDescent="0.3">
      <c r="A155">
        <v>155</v>
      </c>
      <c r="B155" t="s">
        <v>2160</v>
      </c>
      <c r="C155" t="s">
        <v>2161</v>
      </c>
      <c r="D155" t="s">
        <v>1683</v>
      </c>
      <c r="E155" t="s">
        <v>1671</v>
      </c>
      <c r="F155">
        <v>60</v>
      </c>
      <c r="G155" t="s">
        <v>2162</v>
      </c>
      <c r="H155" t="s">
        <v>1610</v>
      </c>
      <c r="I155" s="10">
        <v>39779</v>
      </c>
      <c r="J155">
        <v>41</v>
      </c>
      <c r="K155" t="s">
        <v>1772</v>
      </c>
      <c r="L155">
        <f>COUNTBLANK(Portfolio434[[#This Row],[ID]:[Product]])</f>
        <v>0</v>
      </c>
    </row>
    <row r="156" spans="1:12" x14ac:dyDescent="0.3">
      <c r="A156">
        <v>156</v>
      </c>
      <c r="B156" t="s">
        <v>2163</v>
      </c>
      <c r="C156" t="s">
        <v>1935</v>
      </c>
      <c r="D156" t="s">
        <v>1670</v>
      </c>
      <c r="E156" t="s">
        <v>1671</v>
      </c>
      <c r="F156">
        <v>60</v>
      </c>
      <c r="G156" t="s">
        <v>2164</v>
      </c>
      <c r="H156" t="s">
        <v>1611</v>
      </c>
      <c r="I156" s="10">
        <v>40255</v>
      </c>
      <c r="J156">
        <v>82</v>
      </c>
      <c r="K156" t="s">
        <v>1692</v>
      </c>
      <c r="L156">
        <f>COUNTBLANK(Portfolio434[[#This Row],[ID]:[Product]])</f>
        <v>0</v>
      </c>
    </row>
    <row r="157" spans="1:12" x14ac:dyDescent="0.3">
      <c r="A157">
        <v>157</v>
      </c>
      <c r="B157" t="s">
        <v>2165</v>
      </c>
      <c r="C157" t="s">
        <v>2166</v>
      </c>
      <c r="D157" t="s">
        <v>1670</v>
      </c>
      <c r="E157" t="s">
        <v>1671</v>
      </c>
      <c r="F157">
        <v>60</v>
      </c>
      <c r="G157" t="s">
        <v>2167</v>
      </c>
      <c r="H157" t="s">
        <v>538</v>
      </c>
      <c r="I157" s="10">
        <v>40466</v>
      </c>
      <c r="J157">
        <v>23</v>
      </c>
      <c r="K157" t="s">
        <v>1673</v>
      </c>
      <c r="L157">
        <f>COUNTBLANK(Portfolio434[[#This Row],[ID]:[Product]])</f>
        <v>0</v>
      </c>
    </row>
    <row r="158" spans="1:12" x14ac:dyDescent="0.3">
      <c r="A158">
        <v>158</v>
      </c>
      <c r="B158" t="s">
        <v>2168</v>
      </c>
      <c r="C158" t="s">
        <v>2169</v>
      </c>
      <c r="D158" t="s">
        <v>1683</v>
      </c>
      <c r="E158" t="s">
        <v>1671</v>
      </c>
      <c r="F158">
        <v>90</v>
      </c>
      <c r="G158" t="s">
        <v>2170</v>
      </c>
      <c r="H158" t="s">
        <v>1475</v>
      </c>
      <c r="I158" s="10">
        <v>39674</v>
      </c>
      <c r="J158">
        <v>18</v>
      </c>
      <c r="K158" t="s">
        <v>1677</v>
      </c>
      <c r="L158">
        <f>COUNTBLANK(Portfolio434[[#This Row],[ID]:[Product]])</f>
        <v>0</v>
      </c>
    </row>
    <row r="159" spans="1:12" x14ac:dyDescent="0.3">
      <c r="A159">
        <v>159</v>
      </c>
      <c r="B159" t="s">
        <v>2171</v>
      </c>
      <c r="C159" t="s">
        <v>2172</v>
      </c>
      <c r="D159" t="s">
        <v>1670</v>
      </c>
      <c r="E159" t="s">
        <v>1671</v>
      </c>
      <c r="F159">
        <v>60</v>
      </c>
      <c r="G159" t="s">
        <v>2173</v>
      </c>
      <c r="H159" t="s">
        <v>1422</v>
      </c>
      <c r="I159" s="10">
        <v>39946</v>
      </c>
      <c r="J159">
        <v>40</v>
      </c>
      <c r="K159" t="s">
        <v>1673</v>
      </c>
      <c r="L159">
        <f>COUNTBLANK(Portfolio434[[#This Row],[ID]:[Product]])</f>
        <v>0</v>
      </c>
    </row>
    <row r="160" spans="1:12" x14ac:dyDescent="0.3">
      <c r="A160">
        <v>160</v>
      </c>
      <c r="B160" t="s">
        <v>2174</v>
      </c>
      <c r="C160" t="s">
        <v>1880</v>
      </c>
      <c r="D160" t="s">
        <v>1733</v>
      </c>
      <c r="E160" t="s">
        <v>1671</v>
      </c>
      <c r="F160">
        <v>30</v>
      </c>
      <c r="G160" t="s">
        <v>2175</v>
      </c>
      <c r="H160" t="s">
        <v>2176</v>
      </c>
      <c r="I160" s="10">
        <v>39779</v>
      </c>
      <c r="J160">
        <v>68</v>
      </c>
      <c r="K160" t="s">
        <v>1696</v>
      </c>
      <c r="L160">
        <f>COUNTBLANK(Portfolio434[[#This Row],[ID]:[Product]])</f>
        <v>0</v>
      </c>
    </row>
    <row r="161" spans="1:12" x14ac:dyDescent="0.3">
      <c r="A161">
        <v>161</v>
      </c>
      <c r="B161" t="s">
        <v>2177</v>
      </c>
      <c r="C161" t="s">
        <v>2178</v>
      </c>
      <c r="D161" t="s">
        <v>1683</v>
      </c>
      <c r="E161" t="s">
        <v>1671</v>
      </c>
      <c r="F161">
        <v>60</v>
      </c>
      <c r="G161" t="s">
        <v>2179</v>
      </c>
      <c r="H161" t="s">
        <v>2180</v>
      </c>
      <c r="I161" s="10">
        <v>39946</v>
      </c>
      <c r="J161">
        <v>39</v>
      </c>
      <c r="K161" t="s">
        <v>1772</v>
      </c>
      <c r="L161">
        <f>COUNTBLANK(Portfolio434[[#This Row],[ID]:[Product]])</f>
        <v>0</v>
      </c>
    </row>
    <row r="162" spans="1:12" x14ac:dyDescent="0.3">
      <c r="A162">
        <v>162</v>
      </c>
      <c r="B162" t="s">
        <v>2181</v>
      </c>
      <c r="C162" t="s">
        <v>2182</v>
      </c>
      <c r="D162" t="s">
        <v>1670</v>
      </c>
      <c r="E162" t="s">
        <v>1671</v>
      </c>
      <c r="F162">
        <v>30</v>
      </c>
      <c r="G162" t="s">
        <v>2183</v>
      </c>
      <c r="H162" t="s">
        <v>822</v>
      </c>
      <c r="I162" s="10">
        <v>39872</v>
      </c>
      <c r="J162">
        <v>91</v>
      </c>
      <c r="K162" t="s">
        <v>1707</v>
      </c>
      <c r="L162">
        <f>COUNTBLANK(Portfolio434[[#This Row],[ID]:[Product]])</f>
        <v>0</v>
      </c>
    </row>
    <row r="163" spans="1:12" x14ac:dyDescent="0.3">
      <c r="A163">
        <v>163</v>
      </c>
      <c r="B163" t="s">
        <v>2184</v>
      </c>
      <c r="C163" t="s">
        <v>2185</v>
      </c>
      <c r="D163" t="s">
        <v>1670</v>
      </c>
      <c r="E163" t="s">
        <v>1671</v>
      </c>
      <c r="F163">
        <v>60</v>
      </c>
      <c r="G163" t="s">
        <v>2186</v>
      </c>
      <c r="H163" t="s">
        <v>1982</v>
      </c>
      <c r="I163" s="10">
        <v>40406</v>
      </c>
      <c r="J163">
        <v>54</v>
      </c>
      <c r="K163" t="s">
        <v>1772</v>
      </c>
      <c r="L163">
        <f>COUNTBLANK(Portfolio434[[#This Row],[ID]:[Product]])</f>
        <v>0</v>
      </c>
    </row>
    <row r="164" spans="1:12" x14ac:dyDescent="0.3">
      <c r="A164">
        <v>164</v>
      </c>
      <c r="B164" t="s">
        <v>2187</v>
      </c>
      <c r="C164" t="s">
        <v>1971</v>
      </c>
      <c r="D164" t="s">
        <v>1683</v>
      </c>
      <c r="E164" t="s">
        <v>1671</v>
      </c>
      <c r="F164">
        <v>30</v>
      </c>
      <c r="G164" t="s">
        <v>2188</v>
      </c>
      <c r="H164" t="s">
        <v>593</v>
      </c>
      <c r="I164" s="10">
        <v>39519</v>
      </c>
      <c r="J164">
        <v>76</v>
      </c>
      <c r="K164" t="s">
        <v>1677</v>
      </c>
      <c r="L164">
        <f>COUNTBLANK(Portfolio434[[#This Row],[ID]:[Product]])</f>
        <v>0</v>
      </c>
    </row>
    <row r="165" spans="1:12" x14ac:dyDescent="0.3">
      <c r="A165">
        <v>165</v>
      </c>
      <c r="B165" t="s">
        <v>2189</v>
      </c>
      <c r="C165" t="s">
        <v>2190</v>
      </c>
      <c r="D165" t="s">
        <v>1946</v>
      </c>
      <c r="E165" t="s">
        <v>1671</v>
      </c>
      <c r="F165">
        <v>60</v>
      </c>
      <c r="G165" t="s">
        <v>2191</v>
      </c>
      <c r="H165" t="s">
        <v>1639</v>
      </c>
      <c r="I165" s="10">
        <v>39536</v>
      </c>
      <c r="J165">
        <v>95</v>
      </c>
      <c r="K165" t="s">
        <v>1692</v>
      </c>
      <c r="L165">
        <f>COUNTBLANK(Portfolio434[[#This Row],[ID]:[Product]])</f>
        <v>0</v>
      </c>
    </row>
    <row r="166" spans="1:12" x14ac:dyDescent="0.3">
      <c r="A166">
        <v>166</v>
      </c>
      <c r="B166" t="s">
        <v>2192</v>
      </c>
      <c r="C166" t="s">
        <v>2193</v>
      </c>
      <c r="D166" t="s">
        <v>1670</v>
      </c>
      <c r="E166" t="s">
        <v>1671</v>
      </c>
      <c r="F166">
        <v>60</v>
      </c>
      <c r="G166" t="s">
        <v>2194</v>
      </c>
      <c r="H166" t="s">
        <v>910</v>
      </c>
      <c r="I166" s="10">
        <v>39831</v>
      </c>
      <c r="J166">
        <v>88</v>
      </c>
      <c r="K166" t="s">
        <v>1692</v>
      </c>
      <c r="L166">
        <f>COUNTBLANK(Portfolio434[[#This Row],[ID]:[Product]])</f>
        <v>0</v>
      </c>
    </row>
    <row r="167" spans="1:12" x14ac:dyDescent="0.3">
      <c r="A167">
        <v>167</v>
      </c>
      <c r="B167" t="s">
        <v>2195</v>
      </c>
      <c r="C167" t="s">
        <v>2196</v>
      </c>
      <c r="D167" t="s">
        <v>1670</v>
      </c>
      <c r="E167" t="s">
        <v>1671</v>
      </c>
      <c r="F167">
        <v>30</v>
      </c>
      <c r="G167" t="s">
        <v>2197</v>
      </c>
      <c r="H167" t="s">
        <v>3</v>
      </c>
      <c r="I167" s="10">
        <v>39615</v>
      </c>
      <c r="J167">
        <v>57</v>
      </c>
      <c r="K167" t="s">
        <v>1721</v>
      </c>
      <c r="L167">
        <f>COUNTBLANK(Portfolio434[[#This Row],[ID]:[Product]])</f>
        <v>0</v>
      </c>
    </row>
    <row r="168" spans="1:12" x14ac:dyDescent="0.3">
      <c r="A168">
        <v>168</v>
      </c>
      <c r="B168" t="s">
        <v>2198</v>
      </c>
      <c r="C168" t="s">
        <v>2199</v>
      </c>
      <c r="D168" t="s">
        <v>1670</v>
      </c>
      <c r="E168" t="s">
        <v>1671</v>
      </c>
      <c r="F168">
        <v>30</v>
      </c>
      <c r="G168" t="s">
        <v>2200</v>
      </c>
      <c r="H168" t="s">
        <v>380</v>
      </c>
      <c r="I168" s="10">
        <v>39545</v>
      </c>
      <c r="J168">
        <v>40</v>
      </c>
      <c r="K168" t="s">
        <v>1707</v>
      </c>
      <c r="L168">
        <f>COUNTBLANK(Portfolio434[[#This Row],[ID]:[Product]])</f>
        <v>0</v>
      </c>
    </row>
    <row r="169" spans="1:12" x14ac:dyDescent="0.3">
      <c r="A169">
        <v>169</v>
      </c>
      <c r="B169" t="s">
        <v>2201</v>
      </c>
      <c r="C169" t="s">
        <v>2202</v>
      </c>
      <c r="D169" t="s">
        <v>1683</v>
      </c>
      <c r="E169" t="s">
        <v>1671</v>
      </c>
      <c r="F169">
        <v>60</v>
      </c>
      <c r="G169" t="s">
        <v>2203</v>
      </c>
      <c r="H169" t="s">
        <v>272</v>
      </c>
      <c r="I169" s="10">
        <v>39926</v>
      </c>
      <c r="J169">
        <v>53</v>
      </c>
      <c r="K169" t="s">
        <v>1707</v>
      </c>
      <c r="L169">
        <f>COUNTBLANK(Portfolio434[[#This Row],[ID]:[Product]])</f>
        <v>0</v>
      </c>
    </row>
    <row r="170" spans="1:12" x14ac:dyDescent="0.3">
      <c r="A170">
        <v>170</v>
      </c>
      <c r="B170" t="s">
        <v>2204</v>
      </c>
      <c r="C170" t="s">
        <v>2205</v>
      </c>
      <c r="D170" t="s">
        <v>1683</v>
      </c>
      <c r="E170" t="s">
        <v>1671</v>
      </c>
      <c r="F170">
        <v>90</v>
      </c>
      <c r="G170" t="s">
        <v>2206</v>
      </c>
      <c r="H170" t="s">
        <v>1621</v>
      </c>
      <c r="I170" s="10">
        <v>40143</v>
      </c>
      <c r="J170">
        <v>95</v>
      </c>
      <c r="K170" t="s">
        <v>1677</v>
      </c>
      <c r="L170">
        <f>COUNTBLANK(Portfolio434[[#This Row],[ID]:[Product]])</f>
        <v>0</v>
      </c>
    </row>
    <row r="171" spans="1:12" x14ac:dyDescent="0.3">
      <c r="A171">
        <v>171</v>
      </c>
      <c r="B171" t="s">
        <v>2207</v>
      </c>
      <c r="C171" t="s">
        <v>2208</v>
      </c>
      <c r="D171" t="s">
        <v>1670</v>
      </c>
      <c r="E171" t="s">
        <v>1671</v>
      </c>
      <c r="F171">
        <v>30</v>
      </c>
      <c r="G171" t="s">
        <v>2209</v>
      </c>
      <c r="H171" t="s">
        <v>1620</v>
      </c>
      <c r="I171" s="10">
        <v>39814</v>
      </c>
      <c r="J171">
        <v>83</v>
      </c>
      <c r="K171" t="s">
        <v>1007</v>
      </c>
      <c r="L171">
        <f>COUNTBLANK(Portfolio434[[#This Row],[ID]:[Product]])</f>
        <v>0</v>
      </c>
    </row>
    <row r="172" spans="1:12" x14ac:dyDescent="0.3">
      <c r="A172">
        <v>172</v>
      </c>
      <c r="B172" t="s">
        <v>2210</v>
      </c>
      <c r="C172" t="s">
        <v>2211</v>
      </c>
      <c r="D172" t="s">
        <v>1683</v>
      </c>
      <c r="E172" t="s">
        <v>1671</v>
      </c>
      <c r="F172">
        <v>90</v>
      </c>
      <c r="G172" t="s">
        <v>2212</v>
      </c>
      <c r="H172" t="s">
        <v>752</v>
      </c>
      <c r="I172" s="10">
        <v>40286</v>
      </c>
      <c r="J172">
        <v>90</v>
      </c>
      <c r="K172" t="s">
        <v>1696</v>
      </c>
      <c r="L172">
        <f>COUNTBLANK(Portfolio434[[#This Row],[ID]:[Product]])</f>
        <v>0</v>
      </c>
    </row>
    <row r="173" spans="1:12" x14ac:dyDescent="0.3">
      <c r="A173">
        <v>173</v>
      </c>
      <c r="B173" t="s">
        <v>2213</v>
      </c>
      <c r="C173" t="s">
        <v>2214</v>
      </c>
      <c r="D173" t="s">
        <v>1683</v>
      </c>
      <c r="E173" t="s">
        <v>1671</v>
      </c>
      <c r="F173">
        <v>30</v>
      </c>
      <c r="G173" t="s">
        <v>2215</v>
      </c>
      <c r="H173" t="s">
        <v>457</v>
      </c>
      <c r="I173" s="10">
        <v>39839</v>
      </c>
      <c r="J173">
        <v>13</v>
      </c>
      <c r="K173" t="s">
        <v>1772</v>
      </c>
      <c r="L173">
        <f>COUNTBLANK(Portfolio434[[#This Row],[ID]:[Product]])</f>
        <v>0</v>
      </c>
    </row>
    <row r="174" spans="1:12" x14ac:dyDescent="0.3">
      <c r="A174">
        <v>174</v>
      </c>
      <c r="B174" t="s">
        <v>2216</v>
      </c>
      <c r="C174" t="s">
        <v>2217</v>
      </c>
      <c r="D174" t="s">
        <v>1670</v>
      </c>
      <c r="E174" t="s">
        <v>1671</v>
      </c>
      <c r="F174">
        <v>30</v>
      </c>
      <c r="G174" t="s">
        <v>2218</v>
      </c>
      <c r="H174" t="s">
        <v>1643</v>
      </c>
      <c r="I174" s="10">
        <v>40389</v>
      </c>
      <c r="J174">
        <v>79</v>
      </c>
      <c r="K174" t="s">
        <v>1707</v>
      </c>
      <c r="L174">
        <f>COUNTBLANK(Portfolio434[[#This Row],[ID]:[Product]])</f>
        <v>0</v>
      </c>
    </row>
    <row r="175" spans="1:12" x14ac:dyDescent="0.3">
      <c r="A175">
        <v>175</v>
      </c>
      <c r="B175" t="s">
        <v>2219</v>
      </c>
      <c r="C175" t="s">
        <v>2220</v>
      </c>
      <c r="D175" t="s">
        <v>1683</v>
      </c>
      <c r="E175" t="s">
        <v>1671</v>
      </c>
      <c r="F175">
        <v>60</v>
      </c>
      <c r="G175" t="s">
        <v>2221</v>
      </c>
      <c r="H175" t="s">
        <v>2222</v>
      </c>
      <c r="I175" s="10">
        <v>39904</v>
      </c>
      <c r="J175">
        <v>85</v>
      </c>
      <c r="K175" t="s">
        <v>1677</v>
      </c>
      <c r="L175">
        <f>COUNTBLANK(Portfolio434[[#This Row],[ID]:[Product]])</f>
        <v>0</v>
      </c>
    </row>
    <row r="176" spans="1:12" x14ac:dyDescent="0.3">
      <c r="A176">
        <v>176</v>
      </c>
      <c r="B176" t="s">
        <v>2223</v>
      </c>
      <c r="C176" t="s">
        <v>2224</v>
      </c>
      <c r="D176" t="s">
        <v>1683</v>
      </c>
      <c r="E176" t="s">
        <v>1671</v>
      </c>
      <c r="F176">
        <v>30</v>
      </c>
      <c r="G176" t="s">
        <v>2225</v>
      </c>
      <c r="H176" t="s">
        <v>610</v>
      </c>
      <c r="I176" s="10">
        <v>39793</v>
      </c>
      <c r="J176">
        <v>12</v>
      </c>
      <c r="K176" t="s">
        <v>1772</v>
      </c>
      <c r="L176">
        <f>COUNTBLANK(Portfolio434[[#This Row],[ID]:[Product]])</f>
        <v>0</v>
      </c>
    </row>
    <row r="177" spans="1:12" x14ac:dyDescent="0.3">
      <c r="A177">
        <v>177</v>
      </c>
      <c r="B177" t="s">
        <v>2226</v>
      </c>
      <c r="C177" t="s">
        <v>2227</v>
      </c>
      <c r="D177" t="s">
        <v>1670</v>
      </c>
      <c r="E177" t="s">
        <v>1671</v>
      </c>
      <c r="F177">
        <v>90</v>
      </c>
      <c r="G177" t="s">
        <v>2228</v>
      </c>
      <c r="H177" t="s">
        <v>1422</v>
      </c>
      <c r="I177" s="10">
        <v>39861</v>
      </c>
      <c r="J177">
        <v>61</v>
      </c>
      <c r="K177" t="s">
        <v>1707</v>
      </c>
      <c r="L177">
        <f>COUNTBLANK(Portfolio434[[#This Row],[ID]:[Product]])</f>
        <v>0</v>
      </c>
    </row>
    <row r="178" spans="1:12" x14ac:dyDescent="0.3">
      <c r="A178">
        <v>178</v>
      </c>
      <c r="B178" t="s">
        <v>2229</v>
      </c>
      <c r="C178" t="s">
        <v>1977</v>
      </c>
      <c r="D178" t="s">
        <v>1670</v>
      </c>
      <c r="E178" t="s">
        <v>1671</v>
      </c>
      <c r="F178">
        <v>90</v>
      </c>
      <c r="G178" t="s">
        <v>2230</v>
      </c>
      <c r="H178" t="s">
        <v>758</v>
      </c>
      <c r="I178" s="10">
        <v>39691</v>
      </c>
      <c r="J178">
        <v>29</v>
      </c>
      <c r="K178" t="s">
        <v>851</v>
      </c>
      <c r="L178">
        <f>COUNTBLANK(Portfolio434[[#This Row],[ID]:[Product]])</f>
        <v>0</v>
      </c>
    </row>
    <row r="179" spans="1:12" x14ac:dyDescent="0.3">
      <c r="A179">
        <v>179</v>
      </c>
      <c r="B179" t="s">
        <v>2231</v>
      </c>
      <c r="C179" t="s">
        <v>2232</v>
      </c>
      <c r="D179" t="s">
        <v>1670</v>
      </c>
      <c r="E179" t="s">
        <v>1671</v>
      </c>
      <c r="F179">
        <v>90</v>
      </c>
      <c r="G179" t="s">
        <v>2233</v>
      </c>
      <c r="H179" t="s">
        <v>211</v>
      </c>
      <c r="I179" s="10">
        <v>40379</v>
      </c>
      <c r="J179">
        <v>76</v>
      </c>
      <c r="K179" t="s">
        <v>1721</v>
      </c>
      <c r="L179">
        <f>COUNTBLANK(Portfolio434[[#This Row],[ID]:[Product]])</f>
        <v>0</v>
      </c>
    </row>
    <row r="180" spans="1:12" x14ac:dyDescent="0.3">
      <c r="A180">
        <v>180</v>
      </c>
      <c r="B180" t="s">
        <v>2234</v>
      </c>
      <c r="C180" t="s">
        <v>2235</v>
      </c>
      <c r="D180" t="s">
        <v>1683</v>
      </c>
      <c r="E180" t="s">
        <v>1671</v>
      </c>
      <c r="F180">
        <v>90</v>
      </c>
      <c r="G180" t="s">
        <v>2236</v>
      </c>
      <c r="H180" t="s">
        <v>366</v>
      </c>
      <c r="I180" s="10">
        <v>39761</v>
      </c>
      <c r="J180">
        <v>89</v>
      </c>
      <c r="K180" t="s">
        <v>1007</v>
      </c>
      <c r="L180">
        <f>COUNTBLANK(Portfolio434[[#This Row],[ID]:[Product]])</f>
        <v>0</v>
      </c>
    </row>
    <row r="181" spans="1:12" x14ac:dyDescent="0.3">
      <c r="A181">
        <v>181</v>
      </c>
      <c r="B181" t="s">
        <v>2237</v>
      </c>
      <c r="C181" t="s">
        <v>2238</v>
      </c>
      <c r="D181" t="s">
        <v>1683</v>
      </c>
      <c r="E181" t="s">
        <v>1671</v>
      </c>
      <c r="F181">
        <v>90</v>
      </c>
      <c r="G181" t="s">
        <v>2239</v>
      </c>
      <c r="H181" t="s">
        <v>4</v>
      </c>
      <c r="I181" s="10">
        <v>39709</v>
      </c>
      <c r="J181">
        <v>29</v>
      </c>
      <c r="K181" t="s">
        <v>1007</v>
      </c>
      <c r="L181">
        <f>COUNTBLANK(Portfolio434[[#This Row],[ID]:[Product]])</f>
        <v>0</v>
      </c>
    </row>
    <row r="182" spans="1:12" x14ac:dyDescent="0.3">
      <c r="A182">
        <v>182</v>
      </c>
      <c r="B182" t="s">
        <v>2240</v>
      </c>
      <c r="C182" t="s">
        <v>2241</v>
      </c>
      <c r="D182" t="s">
        <v>1683</v>
      </c>
      <c r="E182" t="s">
        <v>1671</v>
      </c>
      <c r="F182">
        <v>30</v>
      </c>
      <c r="G182" t="s">
        <v>2242</v>
      </c>
      <c r="H182" t="s">
        <v>1377</v>
      </c>
      <c r="I182" s="10">
        <v>40540</v>
      </c>
      <c r="J182">
        <v>13</v>
      </c>
      <c r="K182" t="s">
        <v>1772</v>
      </c>
      <c r="L182">
        <f>COUNTBLANK(Portfolio434[[#This Row],[ID]:[Product]])</f>
        <v>0</v>
      </c>
    </row>
    <row r="183" spans="1:12" x14ac:dyDescent="0.3">
      <c r="A183">
        <v>183</v>
      </c>
      <c r="B183" t="s">
        <v>2243</v>
      </c>
      <c r="C183" t="s">
        <v>2244</v>
      </c>
      <c r="D183" t="s">
        <v>1683</v>
      </c>
      <c r="E183" t="s">
        <v>1671</v>
      </c>
      <c r="F183">
        <v>90</v>
      </c>
      <c r="G183" t="s">
        <v>2245</v>
      </c>
      <c r="H183" t="s">
        <v>515</v>
      </c>
      <c r="I183" s="10">
        <v>39489</v>
      </c>
      <c r="J183">
        <v>87</v>
      </c>
      <c r="K183" t="s">
        <v>1007</v>
      </c>
      <c r="L183">
        <f>COUNTBLANK(Portfolio434[[#This Row],[ID]:[Product]])</f>
        <v>0</v>
      </c>
    </row>
    <row r="184" spans="1:12" x14ac:dyDescent="0.3">
      <c r="A184">
        <v>184</v>
      </c>
      <c r="B184" t="s">
        <v>2246</v>
      </c>
      <c r="C184" t="s">
        <v>2247</v>
      </c>
      <c r="D184" t="s">
        <v>1733</v>
      </c>
      <c r="E184" t="s">
        <v>1671</v>
      </c>
      <c r="F184">
        <v>30</v>
      </c>
      <c r="G184" t="s">
        <v>2248</v>
      </c>
      <c r="H184" t="s">
        <v>1515</v>
      </c>
      <c r="I184" s="10">
        <v>39508</v>
      </c>
      <c r="J184">
        <v>60</v>
      </c>
      <c r="K184" t="s">
        <v>1692</v>
      </c>
      <c r="L184">
        <f>COUNTBLANK(Portfolio434[[#This Row],[ID]:[Product]])</f>
        <v>0</v>
      </c>
    </row>
    <row r="185" spans="1:12" x14ac:dyDescent="0.3">
      <c r="A185">
        <v>185</v>
      </c>
      <c r="B185" t="s">
        <v>2249</v>
      </c>
      <c r="C185" t="s">
        <v>2250</v>
      </c>
      <c r="D185" t="s">
        <v>1670</v>
      </c>
      <c r="E185" t="s">
        <v>1671</v>
      </c>
      <c r="F185">
        <v>30</v>
      </c>
      <c r="G185" t="s">
        <v>2251</v>
      </c>
      <c r="H185" t="s">
        <v>524</v>
      </c>
      <c r="I185" s="10">
        <v>39867</v>
      </c>
      <c r="J185">
        <v>31</v>
      </c>
      <c r="K185" t="s">
        <v>1007</v>
      </c>
      <c r="L185">
        <f>COUNTBLANK(Portfolio434[[#This Row],[ID]:[Product]])</f>
        <v>0</v>
      </c>
    </row>
    <row r="186" spans="1:12" x14ac:dyDescent="0.3">
      <c r="A186">
        <v>186</v>
      </c>
      <c r="B186" t="s">
        <v>2252</v>
      </c>
      <c r="C186" t="s">
        <v>2253</v>
      </c>
      <c r="D186" t="s">
        <v>1733</v>
      </c>
      <c r="E186" t="s">
        <v>1671</v>
      </c>
      <c r="F186">
        <v>90</v>
      </c>
      <c r="G186" t="s">
        <v>2254</v>
      </c>
      <c r="H186" t="s">
        <v>2255</v>
      </c>
      <c r="I186" s="10">
        <v>39489</v>
      </c>
      <c r="J186">
        <v>26</v>
      </c>
      <c r="K186" t="s">
        <v>1692</v>
      </c>
      <c r="L186">
        <f>COUNTBLANK(Portfolio434[[#This Row],[ID]:[Product]])</f>
        <v>0</v>
      </c>
    </row>
    <row r="187" spans="1:12" x14ac:dyDescent="0.3">
      <c r="A187">
        <v>187</v>
      </c>
      <c r="B187" t="s">
        <v>2256</v>
      </c>
      <c r="C187" t="s">
        <v>2257</v>
      </c>
      <c r="D187" t="s">
        <v>1670</v>
      </c>
      <c r="E187" t="s">
        <v>1671</v>
      </c>
      <c r="F187">
        <v>90</v>
      </c>
      <c r="G187" t="s">
        <v>2258</v>
      </c>
      <c r="H187" t="s">
        <v>485</v>
      </c>
      <c r="I187" s="10">
        <v>40367</v>
      </c>
      <c r="J187">
        <v>10</v>
      </c>
      <c r="K187" t="s">
        <v>1007</v>
      </c>
      <c r="L187">
        <f>COUNTBLANK(Portfolio434[[#This Row],[ID]:[Product]])</f>
        <v>0</v>
      </c>
    </row>
    <row r="188" spans="1:12" x14ac:dyDescent="0.3">
      <c r="A188">
        <v>188</v>
      </c>
      <c r="B188" t="s">
        <v>2259</v>
      </c>
      <c r="C188" t="s">
        <v>2260</v>
      </c>
      <c r="D188" t="s">
        <v>1683</v>
      </c>
      <c r="E188" t="s">
        <v>1671</v>
      </c>
      <c r="F188">
        <v>90</v>
      </c>
      <c r="G188" t="s">
        <v>2261</v>
      </c>
      <c r="H188" t="s">
        <v>1225</v>
      </c>
      <c r="I188" s="10">
        <v>39805</v>
      </c>
      <c r="J188">
        <v>63</v>
      </c>
      <c r="K188" t="s">
        <v>1707</v>
      </c>
      <c r="L188">
        <f>COUNTBLANK(Portfolio434[[#This Row],[ID]:[Product]])</f>
        <v>0</v>
      </c>
    </row>
    <row r="189" spans="1:12" x14ac:dyDescent="0.3">
      <c r="A189">
        <v>189</v>
      </c>
      <c r="B189" t="s">
        <v>2262</v>
      </c>
      <c r="C189" t="s">
        <v>2263</v>
      </c>
      <c r="D189" t="s">
        <v>1683</v>
      </c>
      <c r="E189" t="s">
        <v>1671</v>
      </c>
      <c r="F189">
        <v>30</v>
      </c>
      <c r="G189" t="s">
        <v>2264</v>
      </c>
      <c r="H189" t="s">
        <v>240</v>
      </c>
      <c r="I189" s="10">
        <v>39947</v>
      </c>
      <c r="J189">
        <v>26</v>
      </c>
      <c r="K189" t="s">
        <v>1707</v>
      </c>
      <c r="L189">
        <f>COUNTBLANK(Portfolio434[[#This Row],[ID]:[Product]])</f>
        <v>0</v>
      </c>
    </row>
    <row r="190" spans="1:12" x14ac:dyDescent="0.3">
      <c r="A190">
        <v>190</v>
      </c>
      <c r="B190" t="s">
        <v>2265</v>
      </c>
      <c r="C190" t="s">
        <v>2266</v>
      </c>
      <c r="D190" t="s">
        <v>1683</v>
      </c>
      <c r="E190" t="s">
        <v>1671</v>
      </c>
      <c r="F190">
        <v>90</v>
      </c>
      <c r="G190" t="s">
        <v>2267</v>
      </c>
      <c r="H190" t="s">
        <v>145</v>
      </c>
      <c r="I190" s="10">
        <v>39749</v>
      </c>
      <c r="J190">
        <v>36</v>
      </c>
      <c r="K190" t="s">
        <v>1007</v>
      </c>
      <c r="L190">
        <f>COUNTBLANK(Portfolio434[[#This Row],[ID]:[Product]])</f>
        <v>0</v>
      </c>
    </row>
    <row r="191" spans="1:12" x14ac:dyDescent="0.3">
      <c r="A191">
        <v>191</v>
      </c>
      <c r="B191" t="s">
        <v>2268</v>
      </c>
      <c r="C191" t="s">
        <v>2269</v>
      </c>
      <c r="D191" t="s">
        <v>1683</v>
      </c>
      <c r="E191" t="s">
        <v>1671</v>
      </c>
      <c r="F191">
        <v>30</v>
      </c>
      <c r="G191" t="s">
        <v>2270</v>
      </c>
      <c r="H191" t="s">
        <v>2271</v>
      </c>
      <c r="I191" s="10">
        <v>39514</v>
      </c>
      <c r="J191">
        <v>50</v>
      </c>
      <c r="K191" t="s">
        <v>1007</v>
      </c>
      <c r="L191">
        <f>COUNTBLANK(Portfolio434[[#This Row],[ID]:[Product]])</f>
        <v>0</v>
      </c>
    </row>
    <row r="192" spans="1:12" x14ac:dyDescent="0.3">
      <c r="A192">
        <v>192</v>
      </c>
      <c r="B192" t="s">
        <v>2272</v>
      </c>
      <c r="C192" t="s">
        <v>2273</v>
      </c>
      <c r="D192" t="s">
        <v>1670</v>
      </c>
      <c r="E192" t="s">
        <v>1671</v>
      </c>
      <c r="F192">
        <v>60</v>
      </c>
      <c r="G192" t="s">
        <v>2274</v>
      </c>
      <c r="H192" t="s">
        <v>990</v>
      </c>
      <c r="I192" s="10">
        <v>40141</v>
      </c>
      <c r="J192">
        <v>88</v>
      </c>
      <c r="K192" t="s">
        <v>851</v>
      </c>
      <c r="L192">
        <f>COUNTBLANK(Portfolio434[[#This Row],[ID]:[Product]])</f>
        <v>0</v>
      </c>
    </row>
    <row r="193" spans="1:12" x14ac:dyDescent="0.3">
      <c r="A193">
        <v>193</v>
      </c>
      <c r="B193" t="s">
        <v>2275</v>
      </c>
      <c r="C193" t="s">
        <v>2276</v>
      </c>
      <c r="D193" t="s">
        <v>1683</v>
      </c>
      <c r="E193" t="s">
        <v>1671</v>
      </c>
      <c r="F193">
        <v>90</v>
      </c>
      <c r="G193" t="s">
        <v>2277</v>
      </c>
      <c r="H193" t="s">
        <v>2278</v>
      </c>
      <c r="I193" s="10">
        <v>40332</v>
      </c>
      <c r="J193">
        <v>56</v>
      </c>
      <c r="K193" t="s">
        <v>1677</v>
      </c>
      <c r="L193">
        <f>COUNTBLANK(Portfolio434[[#This Row],[ID]:[Product]])</f>
        <v>0</v>
      </c>
    </row>
    <row r="194" spans="1:12" x14ac:dyDescent="0.3">
      <c r="A194">
        <v>194</v>
      </c>
      <c r="B194" t="s">
        <v>2279</v>
      </c>
      <c r="C194" t="s">
        <v>2280</v>
      </c>
      <c r="D194" t="s">
        <v>1670</v>
      </c>
      <c r="E194" t="s">
        <v>1671</v>
      </c>
      <c r="F194">
        <v>90</v>
      </c>
      <c r="G194" t="s">
        <v>2281</v>
      </c>
      <c r="H194" t="s">
        <v>703</v>
      </c>
      <c r="I194" s="10">
        <v>39686</v>
      </c>
      <c r="J194">
        <v>44</v>
      </c>
      <c r="K194" t="s">
        <v>1696</v>
      </c>
      <c r="L194">
        <f>COUNTBLANK(Portfolio434[[#This Row],[ID]:[Product]])</f>
        <v>0</v>
      </c>
    </row>
    <row r="195" spans="1:12" x14ac:dyDescent="0.3">
      <c r="A195">
        <v>195</v>
      </c>
      <c r="B195" t="s">
        <v>2282</v>
      </c>
      <c r="C195" t="s">
        <v>1815</v>
      </c>
      <c r="D195" t="s">
        <v>1670</v>
      </c>
      <c r="E195" t="s">
        <v>1671</v>
      </c>
      <c r="F195">
        <v>60</v>
      </c>
      <c r="G195" t="s">
        <v>2283</v>
      </c>
      <c r="H195" t="s">
        <v>632</v>
      </c>
      <c r="I195" s="10">
        <v>40509</v>
      </c>
      <c r="J195">
        <v>80</v>
      </c>
      <c r="K195" t="s">
        <v>1700</v>
      </c>
      <c r="L195">
        <f>COUNTBLANK(Portfolio434[[#This Row],[ID]:[Product]])</f>
        <v>0</v>
      </c>
    </row>
    <row r="196" spans="1:12" x14ac:dyDescent="0.3">
      <c r="A196">
        <v>196</v>
      </c>
      <c r="B196" t="s">
        <v>2284</v>
      </c>
      <c r="C196" t="s">
        <v>2285</v>
      </c>
      <c r="D196" t="s">
        <v>1733</v>
      </c>
      <c r="E196" t="s">
        <v>1671</v>
      </c>
      <c r="F196">
        <v>30</v>
      </c>
      <c r="G196" t="s">
        <v>2286</v>
      </c>
      <c r="H196" t="s">
        <v>1051</v>
      </c>
      <c r="I196" s="10">
        <v>40363</v>
      </c>
      <c r="J196">
        <v>28</v>
      </c>
      <c r="K196" t="s">
        <v>1677</v>
      </c>
      <c r="L196">
        <f>COUNTBLANK(Portfolio434[[#This Row],[ID]:[Product]])</f>
        <v>0</v>
      </c>
    </row>
    <row r="197" spans="1:12" x14ac:dyDescent="0.3">
      <c r="A197">
        <v>197</v>
      </c>
      <c r="B197" t="s">
        <v>2287</v>
      </c>
      <c r="C197" t="s">
        <v>2288</v>
      </c>
      <c r="D197" t="s">
        <v>1683</v>
      </c>
      <c r="E197" t="s">
        <v>1671</v>
      </c>
      <c r="F197">
        <v>90</v>
      </c>
      <c r="G197" t="s">
        <v>2289</v>
      </c>
      <c r="H197" t="s">
        <v>648</v>
      </c>
      <c r="I197" s="10">
        <v>40532</v>
      </c>
      <c r="J197">
        <v>9</v>
      </c>
      <c r="K197" t="s">
        <v>851</v>
      </c>
      <c r="L197">
        <f>COUNTBLANK(Portfolio434[[#This Row],[ID]:[Product]])</f>
        <v>0</v>
      </c>
    </row>
    <row r="198" spans="1:12" x14ac:dyDescent="0.3">
      <c r="A198">
        <v>198</v>
      </c>
      <c r="B198" t="s">
        <v>2290</v>
      </c>
      <c r="C198" t="s">
        <v>1793</v>
      </c>
      <c r="D198" t="s">
        <v>1683</v>
      </c>
      <c r="E198" t="s">
        <v>1671</v>
      </c>
      <c r="F198">
        <v>30</v>
      </c>
      <c r="G198" t="s">
        <v>2291</v>
      </c>
      <c r="H198" t="s">
        <v>811</v>
      </c>
      <c r="I198" s="10">
        <v>39945</v>
      </c>
      <c r="J198">
        <v>21</v>
      </c>
      <c r="K198" t="s">
        <v>851</v>
      </c>
      <c r="L198">
        <f>COUNTBLANK(Portfolio434[[#This Row],[ID]:[Product]])</f>
        <v>0</v>
      </c>
    </row>
    <row r="199" spans="1:12" x14ac:dyDescent="0.3">
      <c r="A199">
        <v>199</v>
      </c>
      <c r="B199" t="s">
        <v>2292</v>
      </c>
      <c r="C199" t="s">
        <v>2293</v>
      </c>
      <c r="D199" t="s">
        <v>1670</v>
      </c>
      <c r="E199" t="s">
        <v>1671</v>
      </c>
      <c r="F199">
        <v>60</v>
      </c>
      <c r="G199" t="s">
        <v>2294</v>
      </c>
      <c r="H199" t="s">
        <v>709</v>
      </c>
      <c r="I199" s="10">
        <v>40300</v>
      </c>
      <c r="J199">
        <v>86</v>
      </c>
      <c r="K199" t="s">
        <v>851</v>
      </c>
      <c r="L199">
        <f>COUNTBLANK(Portfolio434[[#This Row],[ID]:[Product]])</f>
        <v>0</v>
      </c>
    </row>
    <row r="200" spans="1:12" x14ac:dyDescent="0.3">
      <c r="A200">
        <v>200</v>
      </c>
      <c r="B200" t="s">
        <v>2295</v>
      </c>
      <c r="C200" t="s">
        <v>2296</v>
      </c>
      <c r="D200" t="s">
        <v>1683</v>
      </c>
      <c r="E200" t="s">
        <v>1671</v>
      </c>
      <c r="F200">
        <v>90</v>
      </c>
      <c r="G200" t="s">
        <v>2297</v>
      </c>
      <c r="H200" t="s">
        <v>487</v>
      </c>
      <c r="I200" s="10">
        <v>40131</v>
      </c>
      <c r="J200">
        <v>25</v>
      </c>
      <c r="K200" t="s">
        <v>1692</v>
      </c>
      <c r="L200">
        <f>COUNTBLANK(Portfolio434[[#This Row],[ID]:[Product]])</f>
        <v>0</v>
      </c>
    </row>
    <row r="201" spans="1:12" x14ac:dyDescent="0.3">
      <c r="A201">
        <v>201</v>
      </c>
      <c r="B201" t="s">
        <v>2298</v>
      </c>
      <c r="C201" t="s">
        <v>2299</v>
      </c>
      <c r="D201" t="s">
        <v>1670</v>
      </c>
      <c r="E201" t="s">
        <v>1936</v>
      </c>
      <c r="F201">
        <v>30</v>
      </c>
      <c r="G201" t="s">
        <v>2300</v>
      </c>
      <c r="H201" t="s">
        <v>663</v>
      </c>
      <c r="I201" s="10">
        <v>39729</v>
      </c>
      <c r="J201">
        <v>55</v>
      </c>
      <c r="K201" t="s">
        <v>1677</v>
      </c>
      <c r="L201">
        <f>COUNTBLANK(Portfolio434[[#This Row],[ID]:[Product]])</f>
        <v>0</v>
      </c>
    </row>
    <row r="202" spans="1:12" x14ac:dyDescent="0.3">
      <c r="A202">
        <v>202</v>
      </c>
      <c r="B202" t="s">
        <v>2301</v>
      </c>
      <c r="C202" t="s">
        <v>2302</v>
      </c>
      <c r="D202" t="s">
        <v>1670</v>
      </c>
      <c r="E202" t="s">
        <v>1671</v>
      </c>
      <c r="F202">
        <v>90</v>
      </c>
      <c r="G202" t="s">
        <v>2303</v>
      </c>
      <c r="H202" t="s">
        <v>268</v>
      </c>
      <c r="I202" s="10">
        <v>39611</v>
      </c>
      <c r="J202">
        <v>67</v>
      </c>
      <c r="K202" t="s">
        <v>1721</v>
      </c>
      <c r="L202">
        <f>COUNTBLANK(Portfolio434[[#This Row],[ID]:[Product]])</f>
        <v>0</v>
      </c>
    </row>
    <row r="203" spans="1:12" x14ac:dyDescent="0.3">
      <c r="A203">
        <v>203</v>
      </c>
      <c r="B203" t="s">
        <v>2304</v>
      </c>
      <c r="C203" t="s">
        <v>2305</v>
      </c>
      <c r="D203" t="s">
        <v>1670</v>
      </c>
      <c r="E203" t="s">
        <v>1671</v>
      </c>
      <c r="F203">
        <v>60</v>
      </c>
      <c r="G203" t="s">
        <v>2306</v>
      </c>
      <c r="H203" t="s">
        <v>488</v>
      </c>
      <c r="I203" s="10">
        <v>39621</v>
      </c>
      <c r="J203">
        <v>16</v>
      </c>
      <c r="K203" t="s">
        <v>1677</v>
      </c>
      <c r="L203">
        <f>COUNTBLANK(Portfolio434[[#This Row],[ID]:[Product]])</f>
        <v>0</v>
      </c>
    </row>
    <row r="204" spans="1:12" x14ac:dyDescent="0.3">
      <c r="A204">
        <v>204</v>
      </c>
      <c r="B204" t="s">
        <v>2307</v>
      </c>
      <c r="C204" t="s">
        <v>2308</v>
      </c>
      <c r="D204" t="s">
        <v>1683</v>
      </c>
      <c r="E204" t="s">
        <v>1671</v>
      </c>
      <c r="F204">
        <v>90</v>
      </c>
      <c r="G204" t="s">
        <v>2309</v>
      </c>
      <c r="H204" t="s">
        <v>1631</v>
      </c>
      <c r="I204" s="10">
        <v>39462</v>
      </c>
      <c r="J204">
        <v>24</v>
      </c>
      <c r="K204" t="s">
        <v>851</v>
      </c>
      <c r="L204">
        <f>COUNTBLANK(Portfolio434[[#This Row],[ID]:[Product]])</f>
        <v>0</v>
      </c>
    </row>
    <row r="205" spans="1:12" x14ac:dyDescent="0.3">
      <c r="A205">
        <v>205</v>
      </c>
      <c r="B205" t="s">
        <v>2310</v>
      </c>
      <c r="C205" t="s">
        <v>2311</v>
      </c>
      <c r="D205" t="s">
        <v>1670</v>
      </c>
      <c r="E205" t="s">
        <v>1671</v>
      </c>
      <c r="F205">
        <v>60</v>
      </c>
      <c r="G205" t="s">
        <v>2312</v>
      </c>
      <c r="H205" t="s">
        <v>2313</v>
      </c>
      <c r="I205" s="10">
        <v>39524</v>
      </c>
      <c r="J205">
        <v>9</v>
      </c>
      <c r="K205" t="s">
        <v>1696</v>
      </c>
      <c r="L205">
        <f>COUNTBLANK(Portfolio434[[#This Row],[ID]:[Product]])</f>
        <v>0</v>
      </c>
    </row>
    <row r="206" spans="1:12" x14ac:dyDescent="0.3">
      <c r="A206">
        <v>206</v>
      </c>
      <c r="B206" t="s">
        <v>2314</v>
      </c>
      <c r="C206" t="s">
        <v>2315</v>
      </c>
      <c r="D206" t="s">
        <v>1670</v>
      </c>
      <c r="E206" t="s">
        <v>1671</v>
      </c>
      <c r="F206">
        <v>60</v>
      </c>
      <c r="G206" t="s">
        <v>2316</v>
      </c>
      <c r="H206" t="s">
        <v>2317</v>
      </c>
      <c r="I206" s="10">
        <v>40047</v>
      </c>
      <c r="J206">
        <v>61</v>
      </c>
      <c r="K206" t="s">
        <v>1673</v>
      </c>
      <c r="L206">
        <f>COUNTBLANK(Portfolio434[[#This Row],[ID]:[Product]])</f>
        <v>0</v>
      </c>
    </row>
    <row r="207" spans="1:12" x14ac:dyDescent="0.3">
      <c r="A207">
        <v>207</v>
      </c>
      <c r="B207" t="s">
        <v>2318</v>
      </c>
      <c r="C207" t="s">
        <v>2090</v>
      </c>
      <c r="D207" t="s">
        <v>1683</v>
      </c>
      <c r="E207" t="s">
        <v>1829</v>
      </c>
      <c r="F207">
        <v>90</v>
      </c>
      <c r="G207" t="s">
        <v>2319</v>
      </c>
      <c r="H207" t="s">
        <v>367</v>
      </c>
      <c r="I207" s="10">
        <v>40250</v>
      </c>
      <c r="J207">
        <v>32</v>
      </c>
      <c r="K207" t="s">
        <v>1007</v>
      </c>
      <c r="L207">
        <f>COUNTBLANK(Portfolio434[[#This Row],[ID]:[Product]])</f>
        <v>0</v>
      </c>
    </row>
    <row r="208" spans="1:12" x14ac:dyDescent="0.3">
      <c r="A208">
        <v>208</v>
      </c>
      <c r="B208" t="s">
        <v>2320</v>
      </c>
      <c r="C208" t="s">
        <v>2321</v>
      </c>
      <c r="D208" t="s">
        <v>1670</v>
      </c>
      <c r="E208" t="s">
        <v>1671</v>
      </c>
      <c r="F208">
        <v>90</v>
      </c>
      <c r="G208" t="s">
        <v>2322</v>
      </c>
      <c r="H208" t="s">
        <v>2323</v>
      </c>
      <c r="I208" s="10">
        <v>40380</v>
      </c>
      <c r="J208">
        <v>21</v>
      </c>
      <c r="K208" t="s">
        <v>1700</v>
      </c>
      <c r="L208">
        <f>COUNTBLANK(Portfolio434[[#This Row],[ID]:[Product]])</f>
        <v>0</v>
      </c>
    </row>
    <row r="209" spans="1:12" x14ac:dyDescent="0.3">
      <c r="A209">
        <v>209</v>
      </c>
      <c r="B209" t="s">
        <v>2324</v>
      </c>
      <c r="C209" t="s">
        <v>2325</v>
      </c>
      <c r="D209" t="s">
        <v>1670</v>
      </c>
      <c r="E209" t="s">
        <v>1671</v>
      </c>
      <c r="F209">
        <v>60</v>
      </c>
      <c r="G209" t="s">
        <v>2326</v>
      </c>
      <c r="H209" t="s">
        <v>497</v>
      </c>
      <c r="I209" s="10">
        <v>40092</v>
      </c>
      <c r="J209">
        <v>71</v>
      </c>
      <c r="K209" t="s">
        <v>1677</v>
      </c>
      <c r="L209">
        <f>COUNTBLANK(Portfolio434[[#This Row],[ID]:[Product]])</f>
        <v>0</v>
      </c>
    </row>
    <row r="210" spans="1:12" x14ac:dyDescent="0.3">
      <c r="A210">
        <v>210</v>
      </c>
      <c r="B210" t="s">
        <v>2327</v>
      </c>
      <c r="C210" t="s">
        <v>2328</v>
      </c>
      <c r="D210" t="s">
        <v>1683</v>
      </c>
      <c r="E210" t="s">
        <v>1671</v>
      </c>
      <c r="F210">
        <v>90</v>
      </c>
      <c r="G210" t="s">
        <v>2329</v>
      </c>
      <c r="H210" t="s">
        <v>1108</v>
      </c>
      <c r="I210" s="10">
        <v>39961</v>
      </c>
      <c r="J210">
        <v>7</v>
      </c>
      <c r="K210" t="s">
        <v>1696</v>
      </c>
      <c r="L210">
        <f>COUNTBLANK(Portfolio434[[#This Row],[ID]:[Product]])</f>
        <v>0</v>
      </c>
    </row>
    <row r="211" spans="1:12" x14ac:dyDescent="0.3">
      <c r="A211">
        <v>211</v>
      </c>
      <c r="B211" t="s">
        <v>2330</v>
      </c>
      <c r="C211" t="s">
        <v>2331</v>
      </c>
      <c r="D211" t="s">
        <v>1683</v>
      </c>
      <c r="E211" t="s">
        <v>1671</v>
      </c>
      <c r="F211">
        <v>30</v>
      </c>
      <c r="G211" t="s">
        <v>2332</v>
      </c>
      <c r="H211" t="s">
        <v>1232</v>
      </c>
      <c r="I211" s="10">
        <v>40078</v>
      </c>
      <c r="J211">
        <v>63</v>
      </c>
      <c r="K211" t="s">
        <v>1673</v>
      </c>
      <c r="L211">
        <f>COUNTBLANK(Portfolio434[[#This Row],[ID]:[Product]])</f>
        <v>0</v>
      </c>
    </row>
    <row r="212" spans="1:12" x14ac:dyDescent="0.3">
      <c r="A212">
        <v>213</v>
      </c>
      <c r="B212" t="s">
        <v>2336</v>
      </c>
      <c r="C212" t="s">
        <v>1927</v>
      </c>
      <c r="D212" t="s">
        <v>1683</v>
      </c>
      <c r="E212" t="s">
        <v>1671</v>
      </c>
      <c r="F212">
        <v>90</v>
      </c>
      <c r="G212" t="s">
        <v>2337</v>
      </c>
      <c r="H212" t="s">
        <v>796</v>
      </c>
      <c r="I212" s="10">
        <v>39641</v>
      </c>
      <c r="J212">
        <v>82</v>
      </c>
      <c r="K212" t="s">
        <v>1692</v>
      </c>
      <c r="L212">
        <f>COUNTBLANK(Portfolio434[[#This Row],[ID]:[Product]])</f>
        <v>0</v>
      </c>
    </row>
    <row r="213" spans="1:12" x14ac:dyDescent="0.3">
      <c r="A213">
        <v>214</v>
      </c>
      <c r="B213" t="s">
        <v>2338</v>
      </c>
      <c r="C213" t="s">
        <v>2339</v>
      </c>
      <c r="D213" t="s">
        <v>1683</v>
      </c>
      <c r="E213" t="s">
        <v>1671</v>
      </c>
      <c r="F213">
        <v>30</v>
      </c>
      <c r="G213" t="s">
        <v>2340</v>
      </c>
      <c r="H213" t="s">
        <v>451</v>
      </c>
      <c r="I213" s="10">
        <v>40340</v>
      </c>
      <c r="J213">
        <v>81</v>
      </c>
      <c r="K213" t="s">
        <v>1700</v>
      </c>
      <c r="L213">
        <f>COUNTBLANK(Portfolio434[[#This Row],[ID]:[Product]])</f>
        <v>0</v>
      </c>
    </row>
    <row r="214" spans="1:12" x14ac:dyDescent="0.3">
      <c r="A214">
        <v>215</v>
      </c>
      <c r="B214" t="s">
        <v>2341</v>
      </c>
      <c r="C214" t="s">
        <v>1596</v>
      </c>
      <c r="D214" t="s">
        <v>1670</v>
      </c>
      <c r="E214" t="s">
        <v>1671</v>
      </c>
      <c r="F214">
        <v>60</v>
      </c>
      <c r="G214" t="s">
        <v>2342</v>
      </c>
      <c r="H214" t="s">
        <v>407</v>
      </c>
      <c r="I214" s="10">
        <v>40232</v>
      </c>
      <c r="J214">
        <v>50</v>
      </c>
      <c r="K214" t="s">
        <v>1673</v>
      </c>
      <c r="L214">
        <f>COUNTBLANK(Portfolio434[[#This Row],[ID]:[Product]])</f>
        <v>0</v>
      </c>
    </row>
    <row r="215" spans="1:12" x14ac:dyDescent="0.3">
      <c r="A215">
        <v>217</v>
      </c>
      <c r="B215" t="s">
        <v>2346</v>
      </c>
      <c r="C215" t="s">
        <v>2347</v>
      </c>
      <c r="D215" t="s">
        <v>1670</v>
      </c>
      <c r="E215" t="s">
        <v>1671</v>
      </c>
      <c r="F215">
        <v>60</v>
      </c>
      <c r="G215" t="s">
        <v>2348</v>
      </c>
      <c r="H215" t="s">
        <v>1054</v>
      </c>
      <c r="I215" s="10">
        <v>40439</v>
      </c>
      <c r="J215">
        <v>72</v>
      </c>
      <c r="K215" t="s">
        <v>1721</v>
      </c>
      <c r="L215">
        <f>COUNTBLANK(Portfolio434[[#This Row],[ID]:[Product]])</f>
        <v>0</v>
      </c>
    </row>
    <row r="216" spans="1:12" x14ac:dyDescent="0.3">
      <c r="A216">
        <v>218</v>
      </c>
      <c r="B216" t="s">
        <v>2349</v>
      </c>
      <c r="C216" t="s">
        <v>2350</v>
      </c>
      <c r="D216" t="s">
        <v>1683</v>
      </c>
      <c r="E216" t="s">
        <v>1671</v>
      </c>
      <c r="F216">
        <v>60</v>
      </c>
      <c r="G216" t="s">
        <v>2351</v>
      </c>
      <c r="H216" t="s">
        <v>1639</v>
      </c>
      <c r="I216" s="10">
        <v>39516</v>
      </c>
      <c r="J216">
        <v>93</v>
      </c>
      <c r="K216" t="s">
        <v>1007</v>
      </c>
      <c r="L216">
        <f>COUNTBLANK(Portfolio434[[#This Row],[ID]:[Product]])</f>
        <v>0</v>
      </c>
    </row>
    <row r="217" spans="1:12" x14ac:dyDescent="0.3">
      <c r="A217">
        <v>219</v>
      </c>
      <c r="B217" t="s">
        <v>2352</v>
      </c>
      <c r="C217" t="s">
        <v>2353</v>
      </c>
      <c r="D217" t="s">
        <v>1683</v>
      </c>
      <c r="E217" t="s">
        <v>1671</v>
      </c>
      <c r="F217">
        <v>90</v>
      </c>
      <c r="G217" t="s">
        <v>2354</v>
      </c>
      <c r="H217" t="s">
        <v>990</v>
      </c>
      <c r="I217" s="10">
        <v>40146</v>
      </c>
      <c r="J217">
        <v>98</v>
      </c>
      <c r="K217" t="s">
        <v>851</v>
      </c>
      <c r="L217">
        <f>COUNTBLANK(Portfolio434[[#This Row],[ID]:[Product]])</f>
        <v>0</v>
      </c>
    </row>
    <row r="218" spans="1:12" x14ac:dyDescent="0.3">
      <c r="A218">
        <v>220</v>
      </c>
      <c r="B218" t="s">
        <v>2355</v>
      </c>
      <c r="C218" t="s">
        <v>2356</v>
      </c>
      <c r="D218" t="s">
        <v>1733</v>
      </c>
      <c r="E218" t="s">
        <v>1671</v>
      </c>
      <c r="F218">
        <v>30</v>
      </c>
      <c r="G218" t="s">
        <v>2357</v>
      </c>
      <c r="H218" t="s">
        <v>132</v>
      </c>
      <c r="I218" s="10">
        <v>39909</v>
      </c>
      <c r="J218">
        <v>92</v>
      </c>
      <c r="K218" t="s">
        <v>1696</v>
      </c>
      <c r="L218">
        <f>COUNTBLANK(Portfolio434[[#This Row],[ID]:[Product]])</f>
        <v>0</v>
      </c>
    </row>
    <row r="219" spans="1:12" x14ac:dyDescent="0.3">
      <c r="A219">
        <v>221</v>
      </c>
      <c r="B219" t="s">
        <v>2358</v>
      </c>
      <c r="C219" t="s">
        <v>2359</v>
      </c>
      <c r="D219" t="s">
        <v>1670</v>
      </c>
      <c r="E219" t="s">
        <v>1671</v>
      </c>
      <c r="F219">
        <v>90</v>
      </c>
      <c r="G219" t="s">
        <v>2360</v>
      </c>
      <c r="H219" t="s">
        <v>515</v>
      </c>
      <c r="I219" s="10">
        <v>39493</v>
      </c>
      <c r="J219">
        <v>10</v>
      </c>
      <c r="K219" t="s">
        <v>1721</v>
      </c>
      <c r="L219">
        <f>COUNTBLANK(Portfolio434[[#This Row],[ID]:[Product]])</f>
        <v>0</v>
      </c>
    </row>
    <row r="220" spans="1:12" x14ac:dyDescent="0.3">
      <c r="A220">
        <v>222</v>
      </c>
      <c r="B220" t="s">
        <v>2361</v>
      </c>
      <c r="C220" t="s">
        <v>2362</v>
      </c>
      <c r="D220" t="s">
        <v>1683</v>
      </c>
      <c r="E220" t="s">
        <v>1671</v>
      </c>
      <c r="F220">
        <v>60</v>
      </c>
      <c r="G220" t="s">
        <v>2363</v>
      </c>
      <c r="H220" t="s">
        <v>2364</v>
      </c>
      <c r="I220" s="10">
        <v>40291</v>
      </c>
      <c r="J220">
        <v>27</v>
      </c>
      <c r="K220" t="s">
        <v>1707</v>
      </c>
      <c r="L220">
        <f>COUNTBLANK(Portfolio434[[#This Row],[ID]:[Product]])</f>
        <v>0</v>
      </c>
    </row>
    <row r="221" spans="1:12" x14ac:dyDescent="0.3">
      <c r="A221">
        <v>223</v>
      </c>
      <c r="B221" t="s">
        <v>2365</v>
      </c>
      <c r="C221" t="s">
        <v>2366</v>
      </c>
      <c r="D221" t="s">
        <v>1670</v>
      </c>
      <c r="E221" t="s">
        <v>1671</v>
      </c>
      <c r="F221">
        <v>30</v>
      </c>
      <c r="G221" t="s">
        <v>2367</v>
      </c>
      <c r="H221" t="s">
        <v>684</v>
      </c>
      <c r="I221" s="10">
        <v>40295</v>
      </c>
      <c r="J221">
        <v>28</v>
      </c>
      <c r="K221" t="s">
        <v>1772</v>
      </c>
      <c r="L221">
        <f>COUNTBLANK(Portfolio434[[#This Row],[ID]:[Product]])</f>
        <v>0</v>
      </c>
    </row>
    <row r="222" spans="1:12" x14ac:dyDescent="0.3">
      <c r="A222">
        <v>224</v>
      </c>
      <c r="B222" t="s">
        <v>1929</v>
      </c>
      <c r="C222" t="s">
        <v>2368</v>
      </c>
      <c r="D222" t="s">
        <v>1670</v>
      </c>
      <c r="E222" t="s">
        <v>1671</v>
      </c>
      <c r="F222">
        <v>30</v>
      </c>
      <c r="G222" t="s">
        <v>2369</v>
      </c>
      <c r="H222" t="s">
        <v>1805</v>
      </c>
      <c r="I222" s="10">
        <v>40063</v>
      </c>
      <c r="J222">
        <v>30</v>
      </c>
      <c r="K222" t="s">
        <v>1696</v>
      </c>
      <c r="L222">
        <f>COUNTBLANK(Portfolio434[[#This Row],[ID]:[Product]])</f>
        <v>0</v>
      </c>
    </row>
    <row r="223" spans="1:12" x14ac:dyDescent="0.3">
      <c r="A223">
        <v>225</v>
      </c>
      <c r="B223" t="s">
        <v>2370</v>
      </c>
      <c r="C223" t="s">
        <v>2371</v>
      </c>
      <c r="D223" t="s">
        <v>1670</v>
      </c>
      <c r="E223" t="s">
        <v>1671</v>
      </c>
      <c r="F223">
        <v>30</v>
      </c>
      <c r="G223" t="s">
        <v>2372</v>
      </c>
      <c r="H223" t="s">
        <v>34</v>
      </c>
      <c r="I223" s="10">
        <v>40064</v>
      </c>
      <c r="J223">
        <v>53</v>
      </c>
      <c r="K223" t="s">
        <v>1673</v>
      </c>
      <c r="L223">
        <f>COUNTBLANK(Portfolio434[[#This Row],[ID]:[Product]])</f>
        <v>0</v>
      </c>
    </row>
    <row r="224" spans="1:12" x14ac:dyDescent="0.3">
      <c r="A224">
        <v>226</v>
      </c>
      <c r="B224" t="s">
        <v>2373</v>
      </c>
      <c r="C224" t="s">
        <v>1971</v>
      </c>
      <c r="D224" t="s">
        <v>1683</v>
      </c>
      <c r="E224" t="s">
        <v>1671</v>
      </c>
      <c r="F224">
        <v>60</v>
      </c>
      <c r="G224" t="s">
        <v>2374</v>
      </c>
      <c r="H224" t="s">
        <v>1001</v>
      </c>
      <c r="I224" s="10">
        <v>39523</v>
      </c>
      <c r="J224">
        <v>89</v>
      </c>
      <c r="K224" t="s">
        <v>1707</v>
      </c>
      <c r="L224">
        <f>COUNTBLANK(Portfolio434[[#This Row],[ID]:[Product]])</f>
        <v>0</v>
      </c>
    </row>
    <row r="225" spans="1:12" x14ac:dyDescent="0.3">
      <c r="A225">
        <v>227</v>
      </c>
      <c r="B225" t="s">
        <v>2375</v>
      </c>
      <c r="C225" t="s">
        <v>2376</v>
      </c>
      <c r="D225" t="s">
        <v>1670</v>
      </c>
      <c r="E225" t="s">
        <v>1671</v>
      </c>
      <c r="F225">
        <v>90</v>
      </c>
      <c r="G225" t="s">
        <v>2377</v>
      </c>
      <c r="H225" t="s">
        <v>1628</v>
      </c>
      <c r="I225" s="10">
        <v>39461</v>
      </c>
      <c r="J225">
        <v>22</v>
      </c>
      <c r="K225" t="s">
        <v>1696</v>
      </c>
      <c r="L225">
        <f>COUNTBLANK(Portfolio434[[#This Row],[ID]:[Product]])</f>
        <v>0</v>
      </c>
    </row>
    <row r="226" spans="1:12" x14ac:dyDescent="0.3">
      <c r="A226">
        <v>228</v>
      </c>
      <c r="B226" t="s">
        <v>2181</v>
      </c>
      <c r="C226" t="s">
        <v>2378</v>
      </c>
      <c r="D226" t="s">
        <v>1683</v>
      </c>
      <c r="E226" t="s">
        <v>1671</v>
      </c>
      <c r="F226">
        <v>90</v>
      </c>
      <c r="G226" t="s">
        <v>2379</v>
      </c>
      <c r="H226" t="s">
        <v>2380</v>
      </c>
      <c r="I226" s="10">
        <v>39775</v>
      </c>
      <c r="J226">
        <v>71</v>
      </c>
      <c r="K226" t="s">
        <v>1007</v>
      </c>
      <c r="L226">
        <f>COUNTBLANK(Portfolio434[[#This Row],[ID]:[Product]])</f>
        <v>0</v>
      </c>
    </row>
    <row r="227" spans="1:12" x14ac:dyDescent="0.3">
      <c r="A227">
        <v>229</v>
      </c>
      <c r="B227" t="s">
        <v>2381</v>
      </c>
      <c r="C227" t="s">
        <v>2382</v>
      </c>
      <c r="D227" t="s">
        <v>1670</v>
      </c>
      <c r="E227" t="s">
        <v>1671</v>
      </c>
      <c r="F227">
        <v>90</v>
      </c>
      <c r="G227" t="s">
        <v>2383</v>
      </c>
      <c r="H227" t="s">
        <v>799</v>
      </c>
      <c r="I227" s="10">
        <v>40154</v>
      </c>
      <c r="J227">
        <v>97</v>
      </c>
      <c r="K227" t="s">
        <v>1707</v>
      </c>
      <c r="L227">
        <f>COUNTBLANK(Portfolio434[[#This Row],[ID]:[Product]])</f>
        <v>0</v>
      </c>
    </row>
    <row r="228" spans="1:12" x14ac:dyDescent="0.3">
      <c r="A228">
        <v>230</v>
      </c>
      <c r="B228" t="s">
        <v>2384</v>
      </c>
      <c r="C228" t="s">
        <v>2385</v>
      </c>
      <c r="D228" t="s">
        <v>1683</v>
      </c>
      <c r="E228" t="s">
        <v>1671</v>
      </c>
      <c r="F228">
        <v>60</v>
      </c>
      <c r="G228" t="s">
        <v>2386</v>
      </c>
      <c r="H228" t="s">
        <v>1427</v>
      </c>
      <c r="I228" s="10">
        <v>39637</v>
      </c>
      <c r="J228">
        <v>68</v>
      </c>
      <c r="K228" t="s">
        <v>1007</v>
      </c>
      <c r="L228">
        <f>COUNTBLANK(Portfolio434[[#This Row],[ID]:[Product]])</f>
        <v>0</v>
      </c>
    </row>
    <row r="229" spans="1:12" x14ac:dyDescent="0.3">
      <c r="A229">
        <v>231</v>
      </c>
      <c r="B229" t="s">
        <v>2387</v>
      </c>
      <c r="C229" t="s">
        <v>2388</v>
      </c>
      <c r="D229" t="s">
        <v>1670</v>
      </c>
      <c r="E229" t="s">
        <v>1671</v>
      </c>
      <c r="F229">
        <v>60</v>
      </c>
      <c r="G229" t="s">
        <v>2389</v>
      </c>
      <c r="H229" t="s">
        <v>465</v>
      </c>
      <c r="I229" s="10">
        <v>39663</v>
      </c>
      <c r="J229">
        <v>77</v>
      </c>
      <c r="K229" t="s">
        <v>1707</v>
      </c>
      <c r="L229">
        <f>COUNTBLANK(Portfolio434[[#This Row],[ID]:[Product]])</f>
        <v>0</v>
      </c>
    </row>
    <row r="230" spans="1:12" x14ac:dyDescent="0.3">
      <c r="A230">
        <v>232</v>
      </c>
      <c r="B230" t="s">
        <v>2390</v>
      </c>
      <c r="C230" t="s">
        <v>2391</v>
      </c>
      <c r="D230" t="s">
        <v>1683</v>
      </c>
      <c r="E230" t="s">
        <v>1671</v>
      </c>
      <c r="F230">
        <v>30</v>
      </c>
      <c r="G230" t="s">
        <v>2392</v>
      </c>
      <c r="H230" t="s">
        <v>2393</v>
      </c>
      <c r="I230" s="10">
        <v>40482</v>
      </c>
      <c r="J230">
        <v>73</v>
      </c>
      <c r="K230" t="s">
        <v>1700</v>
      </c>
      <c r="L230">
        <f>COUNTBLANK(Portfolio434[[#This Row],[ID]:[Product]])</f>
        <v>0</v>
      </c>
    </row>
    <row r="231" spans="1:12" x14ac:dyDescent="0.3">
      <c r="A231">
        <v>233</v>
      </c>
      <c r="B231" t="s">
        <v>2394</v>
      </c>
      <c r="C231" t="s">
        <v>2395</v>
      </c>
      <c r="D231" t="s">
        <v>1683</v>
      </c>
      <c r="E231" t="s">
        <v>1671</v>
      </c>
      <c r="F231">
        <v>60</v>
      </c>
      <c r="G231" t="s">
        <v>2396</v>
      </c>
      <c r="H231" t="s">
        <v>253</v>
      </c>
      <c r="I231" s="10">
        <v>39632</v>
      </c>
      <c r="J231">
        <v>30</v>
      </c>
      <c r="K231" t="s">
        <v>1007</v>
      </c>
      <c r="L231">
        <f>COUNTBLANK(Portfolio434[[#This Row],[ID]:[Product]])</f>
        <v>0</v>
      </c>
    </row>
    <row r="232" spans="1:12" x14ac:dyDescent="0.3">
      <c r="A232">
        <v>234</v>
      </c>
      <c r="B232" t="s">
        <v>2397</v>
      </c>
      <c r="C232" t="s">
        <v>2398</v>
      </c>
      <c r="D232" t="s">
        <v>1670</v>
      </c>
      <c r="E232" t="s">
        <v>1671</v>
      </c>
      <c r="F232">
        <v>30</v>
      </c>
      <c r="G232" t="s">
        <v>2399</v>
      </c>
      <c r="H232" t="s">
        <v>1216</v>
      </c>
      <c r="I232" s="10">
        <v>40403</v>
      </c>
      <c r="J232">
        <v>76</v>
      </c>
      <c r="K232" t="s">
        <v>1677</v>
      </c>
      <c r="L232">
        <f>COUNTBLANK(Portfolio434[[#This Row],[ID]:[Product]])</f>
        <v>0</v>
      </c>
    </row>
    <row r="233" spans="1:12" x14ac:dyDescent="0.3">
      <c r="A233">
        <v>235</v>
      </c>
      <c r="B233" t="s">
        <v>2400</v>
      </c>
      <c r="C233" t="s">
        <v>2401</v>
      </c>
      <c r="D233" t="s">
        <v>1670</v>
      </c>
      <c r="E233" t="s">
        <v>1671</v>
      </c>
      <c r="F233">
        <v>90</v>
      </c>
      <c r="G233" t="s">
        <v>2402</v>
      </c>
      <c r="H233" t="s">
        <v>118</v>
      </c>
      <c r="I233" s="10">
        <v>40126</v>
      </c>
      <c r="J233">
        <v>56</v>
      </c>
      <c r="K233" t="s">
        <v>1673</v>
      </c>
      <c r="L233">
        <f>COUNTBLANK(Portfolio434[[#This Row],[ID]:[Product]])</f>
        <v>0</v>
      </c>
    </row>
    <row r="234" spans="1:12" x14ac:dyDescent="0.3">
      <c r="A234">
        <v>236</v>
      </c>
      <c r="B234" t="s">
        <v>2403</v>
      </c>
      <c r="C234" t="s">
        <v>2404</v>
      </c>
      <c r="D234" t="s">
        <v>1670</v>
      </c>
      <c r="E234" t="s">
        <v>1671</v>
      </c>
      <c r="F234">
        <v>90</v>
      </c>
      <c r="G234" t="s">
        <v>2405</v>
      </c>
      <c r="H234" t="s">
        <v>417</v>
      </c>
      <c r="I234" s="10">
        <v>39603</v>
      </c>
      <c r="J234">
        <v>92</v>
      </c>
      <c r="K234" t="s">
        <v>1673</v>
      </c>
      <c r="L234">
        <f>COUNTBLANK(Portfolio434[[#This Row],[ID]:[Product]])</f>
        <v>0</v>
      </c>
    </row>
    <row r="235" spans="1:12" x14ac:dyDescent="0.3">
      <c r="A235">
        <v>237</v>
      </c>
      <c r="B235" t="s">
        <v>2406</v>
      </c>
      <c r="C235" t="s">
        <v>2407</v>
      </c>
      <c r="D235" t="s">
        <v>1670</v>
      </c>
      <c r="E235" t="s">
        <v>1671</v>
      </c>
      <c r="F235">
        <v>90</v>
      </c>
      <c r="G235" t="s">
        <v>2408</v>
      </c>
      <c r="H235" t="s">
        <v>692</v>
      </c>
      <c r="I235" s="10">
        <v>39685</v>
      </c>
      <c r="J235">
        <v>75</v>
      </c>
      <c r="K235" t="s">
        <v>1692</v>
      </c>
      <c r="L235">
        <f>COUNTBLANK(Portfolio434[[#This Row],[ID]:[Product]])</f>
        <v>0</v>
      </c>
    </row>
    <row r="236" spans="1:12" x14ac:dyDescent="0.3">
      <c r="A236">
        <v>238</v>
      </c>
      <c r="B236" t="s">
        <v>2409</v>
      </c>
      <c r="C236" t="s">
        <v>2410</v>
      </c>
      <c r="D236" t="s">
        <v>1670</v>
      </c>
      <c r="E236" t="s">
        <v>1671</v>
      </c>
      <c r="F236">
        <v>60</v>
      </c>
      <c r="G236" t="s">
        <v>2411</v>
      </c>
      <c r="H236" t="s">
        <v>2412</v>
      </c>
      <c r="I236" s="10">
        <v>39487</v>
      </c>
      <c r="J236">
        <v>4</v>
      </c>
      <c r="K236" t="s">
        <v>1673</v>
      </c>
      <c r="L236">
        <f>COUNTBLANK(Portfolio434[[#This Row],[ID]:[Product]])</f>
        <v>0</v>
      </c>
    </row>
    <row r="237" spans="1:12" x14ac:dyDescent="0.3">
      <c r="A237">
        <v>239</v>
      </c>
      <c r="B237" t="s">
        <v>2413</v>
      </c>
      <c r="C237" t="s">
        <v>2414</v>
      </c>
      <c r="D237" t="s">
        <v>1670</v>
      </c>
      <c r="E237" t="s">
        <v>1671</v>
      </c>
      <c r="F237">
        <v>60</v>
      </c>
      <c r="G237" t="s">
        <v>2415</v>
      </c>
      <c r="H237" t="s">
        <v>495</v>
      </c>
      <c r="I237" s="10">
        <v>40027</v>
      </c>
      <c r="J237">
        <v>35</v>
      </c>
      <c r="K237" t="s">
        <v>1677</v>
      </c>
      <c r="L237">
        <f>COUNTBLANK(Portfolio434[[#This Row],[ID]:[Product]])</f>
        <v>0</v>
      </c>
    </row>
    <row r="238" spans="1:12" x14ac:dyDescent="0.3">
      <c r="A238">
        <v>240</v>
      </c>
      <c r="B238" t="s">
        <v>2416</v>
      </c>
      <c r="C238" t="s">
        <v>2417</v>
      </c>
      <c r="D238" t="s">
        <v>1683</v>
      </c>
      <c r="E238" t="s">
        <v>1671</v>
      </c>
      <c r="F238">
        <v>60</v>
      </c>
      <c r="G238" t="s">
        <v>2418</v>
      </c>
      <c r="H238" t="s">
        <v>1621</v>
      </c>
      <c r="I238" s="10">
        <v>39842</v>
      </c>
      <c r="J238">
        <v>38</v>
      </c>
      <c r="K238" t="s">
        <v>1772</v>
      </c>
      <c r="L238">
        <f>COUNTBLANK(Portfolio434[[#This Row],[ID]:[Product]])</f>
        <v>0</v>
      </c>
    </row>
    <row r="239" spans="1:12" x14ac:dyDescent="0.3">
      <c r="A239">
        <v>241</v>
      </c>
      <c r="B239" t="s">
        <v>2419</v>
      </c>
      <c r="C239" t="s">
        <v>2420</v>
      </c>
      <c r="D239" t="s">
        <v>1733</v>
      </c>
      <c r="E239" t="s">
        <v>1671</v>
      </c>
      <c r="F239">
        <v>60</v>
      </c>
      <c r="G239" t="s">
        <v>2421</v>
      </c>
      <c r="H239" t="s">
        <v>2422</v>
      </c>
      <c r="I239" s="10">
        <v>40079</v>
      </c>
      <c r="J239">
        <v>48</v>
      </c>
      <c r="K239" t="s">
        <v>1692</v>
      </c>
      <c r="L239">
        <f>COUNTBLANK(Portfolio434[[#This Row],[ID]:[Product]])</f>
        <v>0</v>
      </c>
    </row>
    <row r="240" spans="1:12" x14ac:dyDescent="0.3">
      <c r="A240">
        <v>242</v>
      </c>
      <c r="B240" t="s">
        <v>2423</v>
      </c>
      <c r="C240" t="s">
        <v>2325</v>
      </c>
      <c r="D240" t="s">
        <v>1683</v>
      </c>
      <c r="E240" t="s">
        <v>1671</v>
      </c>
      <c r="F240">
        <v>90</v>
      </c>
      <c r="G240" t="s">
        <v>2424</v>
      </c>
      <c r="H240" t="s">
        <v>30</v>
      </c>
      <c r="I240" s="10">
        <v>39569</v>
      </c>
      <c r="J240">
        <v>65</v>
      </c>
      <c r="K240" t="s">
        <v>1692</v>
      </c>
      <c r="L240">
        <f>COUNTBLANK(Portfolio434[[#This Row],[ID]:[Product]])</f>
        <v>0</v>
      </c>
    </row>
    <row r="241" spans="1:12" x14ac:dyDescent="0.3">
      <c r="A241">
        <v>243</v>
      </c>
      <c r="B241" t="s">
        <v>2425</v>
      </c>
      <c r="C241" t="s">
        <v>2426</v>
      </c>
      <c r="D241" t="s">
        <v>1683</v>
      </c>
      <c r="E241" t="s">
        <v>1671</v>
      </c>
      <c r="F241">
        <v>60</v>
      </c>
      <c r="G241" t="s">
        <v>2427</v>
      </c>
      <c r="H241" t="s">
        <v>829</v>
      </c>
      <c r="I241" s="10">
        <v>40133</v>
      </c>
      <c r="J241">
        <v>52</v>
      </c>
      <c r="K241" t="s">
        <v>1692</v>
      </c>
      <c r="L241">
        <f>COUNTBLANK(Portfolio434[[#This Row],[ID]:[Product]])</f>
        <v>0</v>
      </c>
    </row>
    <row r="242" spans="1:12" x14ac:dyDescent="0.3">
      <c r="A242">
        <v>244</v>
      </c>
      <c r="B242" t="s">
        <v>2428</v>
      </c>
      <c r="C242" t="s">
        <v>2429</v>
      </c>
      <c r="D242" t="s">
        <v>1670</v>
      </c>
      <c r="E242" t="s">
        <v>1671</v>
      </c>
      <c r="F242">
        <v>30</v>
      </c>
      <c r="G242" t="s">
        <v>2430</v>
      </c>
      <c r="H242" t="s">
        <v>2431</v>
      </c>
      <c r="I242" s="10">
        <v>39885</v>
      </c>
      <c r="J242">
        <v>20</v>
      </c>
      <c r="K242" t="s">
        <v>1673</v>
      </c>
      <c r="L242">
        <f>COUNTBLANK(Portfolio434[[#This Row],[ID]:[Product]])</f>
        <v>0</v>
      </c>
    </row>
    <row r="243" spans="1:12" x14ac:dyDescent="0.3">
      <c r="A243">
        <v>245</v>
      </c>
      <c r="B243" t="s">
        <v>2432</v>
      </c>
      <c r="C243" t="s">
        <v>2433</v>
      </c>
      <c r="D243" t="s">
        <v>1670</v>
      </c>
      <c r="E243" t="s">
        <v>1671</v>
      </c>
      <c r="F243">
        <v>30</v>
      </c>
      <c r="G243" t="s">
        <v>2434</v>
      </c>
      <c r="H243" t="s">
        <v>563</v>
      </c>
      <c r="I243" s="10">
        <v>39707</v>
      </c>
      <c r="J243">
        <v>99</v>
      </c>
      <c r="K243" t="s">
        <v>1677</v>
      </c>
      <c r="L243">
        <f>COUNTBLANK(Portfolio434[[#This Row],[ID]:[Product]])</f>
        <v>0</v>
      </c>
    </row>
    <row r="244" spans="1:12" x14ac:dyDescent="0.3">
      <c r="A244">
        <v>246</v>
      </c>
      <c r="B244" t="s">
        <v>2435</v>
      </c>
      <c r="C244" t="s">
        <v>2436</v>
      </c>
      <c r="D244" t="s">
        <v>1683</v>
      </c>
      <c r="E244" t="s">
        <v>1671</v>
      </c>
      <c r="F244">
        <v>30</v>
      </c>
      <c r="G244" t="s">
        <v>2437</v>
      </c>
      <c r="H244" t="s">
        <v>69</v>
      </c>
      <c r="I244" s="10">
        <v>40129</v>
      </c>
      <c r="J244">
        <v>53</v>
      </c>
      <c r="K244" t="s">
        <v>1772</v>
      </c>
      <c r="L244">
        <f>COUNTBLANK(Portfolio434[[#This Row],[ID]:[Product]])</f>
        <v>0</v>
      </c>
    </row>
    <row r="245" spans="1:12" x14ac:dyDescent="0.3">
      <c r="A245">
        <v>247</v>
      </c>
      <c r="B245" t="s">
        <v>2384</v>
      </c>
      <c r="C245" t="s">
        <v>2438</v>
      </c>
      <c r="D245" t="s">
        <v>1683</v>
      </c>
      <c r="E245" t="s">
        <v>1671</v>
      </c>
      <c r="F245">
        <v>60</v>
      </c>
      <c r="G245" t="s">
        <v>2439</v>
      </c>
      <c r="H245" t="s">
        <v>43</v>
      </c>
      <c r="I245" s="10">
        <v>40065</v>
      </c>
      <c r="J245">
        <v>63</v>
      </c>
      <c r="K245" t="s">
        <v>1677</v>
      </c>
      <c r="L245">
        <f>COUNTBLANK(Portfolio434[[#This Row],[ID]:[Product]])</f>
        <v>0</v>
      </c>
    </row>
    <row r="246" spans="1:12" x14ac:dyDescent="0.3">
      <c r="A246">
        <v>248</v>
      </c>
      <c r="B246" t="s">
        <v>2440</v>
      </c>
      <c r="C246" t="s">
        <v>2441</v>
      </c>
      <c r="D246" t="s">
        <v>1670</v>
      </c>
      <c r="E246" t="s">
        <v>1671</v>
      </c>
      <c r="F246">
        <v>30</v>
      </c>
      <c r="G246" t="s">
        <v>2442</v>
      </c>
      <c r="H246" t="s">
        <v>682</v>
      </c>
      <c r="I246" s="10">
        <v>40416</v>
      </c>
      <c r="J246">
        <v>2</v>
      </c>
      <c r="K246" t="s">
        <v>851</v>
      </c>
      <c r="L246">
        <f>COUNTBLANK(Portfolio434[[#This Row],[ID]:[Product]])</f>
        <v>0</v>
      </c>
    </row>
    <row r="247" spans="1:12" x14ac:dyDescent="0.3">
      <c r="A247">
        <v>249</v>
      </c>
      <c r="B247" t="s">
        <v>2443</v>
      </c>
      <c r="C247" t="s">
        <v>2444</v>
      </c>
      <c r="D247" t="s">
        <v>1683</v>
      </c>
      <c r="E247" t="s">
        <v>1671</v>
      </c>
      <c r="F247">
        <v>90</v>
      </c>
      <c r="G247" t="s">
        <v>2445</v>
      </c>
      <c r="H247" t="s">
        <v>663</v>
      </c>
      <c r="I247" s="10">
        <v>40425</v>
      </c>
      <c r="J247">
        <v>74</v>
      </c>
      <c r="K247" t="s">
        <v>1721</v>
      </c>
      <c r="L247">
        <f>COUNTBLANK(Portfolio434[[#This Row],[ID]:[Product]])</f>
        <v>0</v>
      </c>
    </row>
    <row r="248" spans="1:12" x14ac:dyDescent="0.3">
      <c r="A248">
        <v>250</v>
      </c>
      <c r="B248" t="s">
        <v>2446</v>
      </c>
      <c r="C248" t="s">
        <v>2447</v>
      </c>
      <c r="D248" t="s">
        <v>1683</v>
      </c>
      <c r="E248" t="s">
        <v>1671</v>
      </c>
      <c r="F248">
        <v>30</v>
      </c>
      <c r="G248" t="s">
        <v>2448</v>
      </c>
      <c r="H248" t="s">
        <v>829</v>
      </c>
      <c r="I248" s="10">
        <v>40183</v>
      </c>
      <c r="J248">
        <v>87</v>
      </c>
      <c r="K248" t="s">
        <v>1772</v>
      </c>
      <c r="L248">
        <f>COUNTBLANK(Portfolio434[[#This Row],[ID]:[Product]])</f>
        <v>0</v>
      </c>
    </row>
    <row r="249" spans="1:12" x14ac:dyDescent="0.3">
      <c r="A249">
        <v>251</v>
      </c>
      <c r="B249" t="s">
        <v>2449</v>
      </c>
      <c r="C249" t="s">
        <v>2450</v>
      </c>
      <c r="D249" t="s">
        <v>1683</v>
      </c>
      <c r="E249" t="s">
        <v>1671</v>
      </c>
      <c r="F249">
        <v>90</v>
      </c>
      <c r="G249" t="s">
        <v>2451</v>
      </c>
      <c r="H249" t="s">
        <v>1437</v>
      </c>
      <c r="I249" s="10">
        <v>39939</v>
      </c>
      <c r="J249">
        <v>84</v>
      </c>
      <c r="K249" t="s">
        <v>1772</v>
      </c>
      <c r="L249">
        <f>COUNTBLANK(Portfolio434[[#This Row],[ID]:[Product]])</f>
        <v>0</v>
      </c>
    </row>
    <row r="250" spans="1:12" x14ac:dyDescent="0.3">
      <c r="A250">
        <v>252</v>
      </c>
      <c r="B250" t="s">
        <v>2452</v>
      </c>
      <c r="C250" t="s">
        <v>2453</v>
      </c>
      <c r="D250" t="s">
        <v>1683</v>
      </c>
      <c r="E250" t="s">
        <v>1671</v>
      </c>
      <c r="F250">
        <v>30</v>
      </c>
      <c r="G250" t="s">
        <v>2454</v>
      </c>
      <c r="H250" t="s">
        <v>402</v>
      </c>
      <c r="I250" s="10">
        <v>40291</v>
      </c>
      <c r="J250">
        <v>45</v>
      </c>
      <c r="K250" t="s">
        <v>1692</v>
      </c>
      <c r="L250">
        <f>COUNTBLANK(Portfolio434[[#This Row],[ID]:[Product]])</f>
        <v>0</v>
      </c>
    </row>
    <row r="251" spans="1:12" x14ac:dyDescent="0.3">
      <c r="A251">
        <v>253</v>
      </c>
      <c r="B251" t="s">
        <v>2455</v>
      </c>
      <c r="C251" t="s">
        <v>2456</v>
      </c>
      <c r="D251" t="s">
        <v>1670</v>
      </c>
      <c r="E251" t="s">
        <v>1671</v>
      </c>
      <c r="F251">
        <v>30</v>
      </c>
      <c r="G251" t="s">
        <v>2457</v>
      </c>
      <c r="H251" t="s">
        <v>2458</v>
      </c>
      <c r="I251" s="10">
        <v>39927</v>
      </c>
      <c r="J251">
        <v>52</v>
      </c>
      <c r="K251" t="s">
        <v>1721</v>
      </c>
      <c r="L251">
        <f>COUNTBLANK(Portfolio434[[#This Row],[ID]:[Product]])</f>
        <v>0</v>
      </c>
    </row>
    <row r="252" spans="1:12" x14ac:dyDescent="0.3">
      <c r="A252">
        <v>254</v>
      </c>
      <c r="B252" t="s">
        <v>2459</v>
      </c>
      <c r="C252" t="s">
        <v>2460</v>
      </c>
      <c r="D252" t="s">
        <v>1683</v>
      </c>
      <c r="E252" t="s">
        <v>1671</v>
      </c>
      <c r="F252">
        <v>30</v>
      </c>
      <c r="G252" t="s">
        <v>2461</v>
      </c>
      <c r="H252" t="s">
        <v>66</v>
      </c>
      <c r="I252" s="10">
        <v>39931</v>
      </c>
      <c r="J252">
        <v>64</v>
      </c>
      <c r="K252" t="s">
        <v>1772</v>
      </c>
      <c r="L252">
        <f>COUNTBLANK(Portfolio434[[#This Row],[ID]:[Product]])</f>
        <v>0</v>
      </c>
    </row>
    <row r="253" spans="1:12" x14ac:dyDescent="0.3">
      <c r="A253">
        <v>255</v>
      </c>
      <c r="B253" t="s">
        <v>2462</v>
      </c>
      <c r="C253" t="s">
        <v>2463</v>
      </c>
      <c r="D253" t="s">
        <v>1683</v>
      </c>
      <c r="E253" t="s">
        <v>1671</v>
      </c>
      <c r="F253">
        <v>60</v>
      </c>
      <c r="G253" t="s">
        <v>2464</v>
      </c>
      <c r="H253" t="s">
        <v>1607</v>
      </c>
      <c r="I253" s="10">
        <v>39823</v>
      </c>
      <c r="J253">
        <v>49</v>
      </c>
      <c r="K253" t="s">
        <v>1700</v>
      </c>
      <c r="L253">
        <f>COUNTBLANK(Portfolio434[[#This Row],[ID]:[Product]])</f>
        <v>0</v>
      </c>
    </row>
    <row r="254" spans="1:12" x14ac:dyDescent="0.3">
      <c r="A254">
        <v>256</v>
      </c>
      <c r="B254" t="s">
        <v>2465</v>
      </c>
      <c r="C254" t="s">
        <v>2466</v>
      </c>
      <c r="D254" t="s">
        <v>1670</v>
      </c>
      <c r="E254" t="s">
        <v>1671</v>
      </c>
      <c r="F254">
        <v>60</v>
      </c>
      <c r="G254" t="s">
        <v>2467</v>
      </c>
      <c r="H254" t="s">
        <v>665</v>
      </c>
      <c r="I254" s="10">
        <v>40368</v>
      </c>
      <c r="J254">
        <v>66</v>
      </c>
      <c r="K254" t="s">
        <v>1772</v>
      </c>
      <c r="L254">
        <f>COUNTBLANK(Portfolio434[[#This Row],[ID]:[Product]])</f>
        <v>0</v>
      </c>
    </row>
    <row r="255" spans="1:12" x14ac:dyDescent="0.3">
      <c r="A255">
        <v>257</v>
      </c>
      <c r="B255" t="s">
        <v>2468</v>
      </c>
      <c r="C255" t="s">
        <v>2469</v>
      </c>
      <c r="D255" t="s">
        <v>1683</v>
      </c>
      <c r="E255" t="s">
        <v>1671</v>
      </c>
      <c r="F255">
        <v>30</v>
      </c>
      <c r="G255" t="s">
        <v>2470</v>
      </c>
      <c r="H255" t="s">
        <v>598</v>
      </c>
      <c r="I255" s="10">
        <v>39965</v>
      </c>
      <c r="J255">
        <v>3</v>
      </c>
      <c r="K255" t="s">
        <v>1772</v>
      </c>
      <c r="L255">
        <f>COUNTBLANK(Portfolio434[[#This Row],[ID]:[Product]])</f>
        <v>0</v>
      </c>
    </row>
    <row r="256" spans="1:12" x14ac:dyDescent="0.3">
      <c r="A256">
        <v>258</v>
      </c>
      <c r="B256" t="s">
        <v>2471</v>
      </c>
      <c r="C256" t="s">
        <v>2472</v>
      </c>
      <c r="D256" t="s">
        <v>1683</v>
      </c>
      <c r="E256" t="s">
        <v>1671</v>
      </c>
      <c r="F256">
        <v>30</v>
      </c>
      <c r="G256" t="s">
        <v>2473</v>
      </c>
      <c r="H256" t="s">
        <v>2474</v>
      </c>
      <c r="I256" s="10">
        <v>40203</v>
      </c>
      <c r="J256">
        <v>5</v>
      </c>
      <c r="K256" t="s">
        <v>1677</v>
      </c>
      <c r="L256">
        <f>COUNTBLANK(Portfolio434[[#This Row],[ID]:[Product]])</f>
        <v>0</v>
      </c>
    </row>
    <row r="257" spans="1:12" x14ac:dyDescent="0.3">
      <c r="A257">
        <v>259</v>
      </c>
      <c r="B257" t="s">
        <v>2475</v>
      </c>
      <c r="C257" t="s">
        <v>2476</v>
      </c>
      <c r="D257" t="s">
        <v>1670</v>
      </c>
      <c r="E257" t="s">
        <v>1671</v>
      </c>
      <c r="F257">
        <v>60</v>
      </c>
      <c r="G257" t="s">
        <v>2477</v>
      </c>
      <c r="H257" t="s">
        <v>587</v>
      </c>
      <c r="I257" s="10">
        <v>40277</v>
      </c>
      <c r="J257">
        <v>53</v>
      </c>
      <c r="K257" t="s">
        <v>1673</v>
      </c>
      <c r="L257">
        <f>COUNTBLANK(Portfolio434[[#This Row],[ID]:[Product]])</f>
        <v>0</v>
      </c>
    </row>
    <row r="258" spans="1:12" x14ac:dyDescent="0.3">
      <c r="A258">
        <v>260</v>
      </c>
      <c r="B258" t="s">
        <v>2478</v>
      </c>
      <c r="C258" t="s">
        <v>2479</v>
      </c>
      <c r="D258" t="s">
        <v>1670</v>
      </c>
      <c r="E258" t="s">
        <v>1671</v>
      </c>
      <c r="F258">
        <v>30</v>
      </c>
      <c r="G258" t="s">
        <v>2480</v>
      </c>
      <c r="H258" t="s">
        <v>2481</v>
      </c>
      <c r="I258" s="10">
        <v>39671</v>
      </c>
      <c r="J258">
        <v>82</v>
      </c>
      <c r="K258" t="s">
        <v>1707</v>
      </c>
      <c r="L258">
        <f>COUNTBLANK(Portfolio434[[#This Row],[ID]:[Product]])</f>
        <v>0</v>
      </c>
    </row>
    <row r="259" spans="1:12" x14ac:dyDescent="0.3">
      <c r="A259">
        <v>261</v>
      </c>
      <c r="B259" t="s">
        <v>2482</v>
      </c>
      <c r="C259" t="s">
        <v>2483</v>
      </c>
      <c r="D259" t="s">
        <v>1670</v>
      </c>
      <c r="E259" t="s">
        <v>1671</v>
      </c>
      <c r="F259">
        <v>60</v>
      </c>
      <c r="G259" t="s">
        <v>2484</v>
      </c>
      <c r="H259" t="s">
        <v>1213</v>
      </c>
      <c r="I259" s="10">
        <v>40322</v>
      </c>
      <c r="J259">
        <v>37</v>
      </c>
      <c r="K259" t="s">
        <v>851</v>
      </c>
      <c r="L259">
        <f>COUNTBLANK(Portfolio434[[#This Row],[ID]:[Product]])</f>
        <v>0</v>
      </c>
    </row>
    <row r="260" spans="1:12" x14ac:dyDescent="0.3">
      <c r="A260">
        <v>262</v>
      </c>
      <c r="B260" t="s">
        <v>2485</v>
      </c>
      <c r="C260" t="s">
        <v>2486</v>
      </c>
      <c r="D260" t="s">
        <v>1683</v>
      </c>
      <c r="E260" t="s">
        <v>1671</v>
      </c>
      <c r="F260">
        <v>60</v>
      </c>
      <c r="G260" t="s">
        <v>2487</v>
      </c>
      <c r="H260" t="s">
        <v>167</v>
      </c>
      <c r="I260" s="10">
        <v>39727</v>
      </c>
      <c r="J260">
        <v>8</v>
      </c>
      <c r="K260" t="s">
        <v>1772</v>
      </c>
      <c r="L260">
        <f>COUNTBLANK(Portfolio434[[#This Row],[ID]:[Product]])</f>
        <v>0</v>
      </c>
    </row>
    <row r="261" spans="1:12" x14ac:dyDescent="0.3">
      <c r="A261">
        <v>263</v>
      </c>
      <c r="B261" t="s">
        <v>2488</v>
      </c>
      <c r="C261" t="s">
        <v>2489</v>
      </c>
      <c r="D261" t="s">
        <v>1683</v>
      </c>
      <c r="E261" t="s">
        <v>1671</v>
      </c>
      <c r="F261">
        <v>60</v>
      </c>
      <c r="G261" t="s">
        <v>2490</v>
      </c>
      <c r="H261" t="s">
        <v>1205</v>
      </c>
      <c r="I261" s="10">
        <v>39622</v>
      </c>
      <c r="J261">
        <v>6</v>
      </c>
      <c r="K261" t="s">
        <v>1721</v>
      </c>
      <c r="L261">
        <f>COUNTBLANK(Portfolio434[[#This Row],[ID]:[Product]])</f>
        <v>0</v>
      </c>
    </row>
    <row r="262" spans="1:12" x14ac:dyDescent="0.3">
      <c r="A262">
        <v>264</v>
      </c>
      <c r="B262" t="s">
        <v>2491</v>
      </c>
      <c r="C262" t="s">
        <v>1702</v>
      </c>
      <c r="D262" t="s">
        <v>1733</v>
      </c>
      <c r="E262" t="s">
        <v>1671</v>
      </c>
      <c r="F262">
        <v>90</v>
      </c>
      <c r="G262" t="s">
        <v>2492</v>
      </c>
      <c r="H262" t="s">
        <v>1012</v>
      </c>
      <c r="I262" s="10">
        <v>40326</v>
      </c>
      <c r="J262">
        <v>61</v>
      </c>
      <c r="K262" t="s">
        <v>1696</v>
      </c>
      <c r="L262">
        <f>COUNTBLANK(Portfolio434[[#This Row],[ID]:[Product]])</f>
        <v>0</v>
      </c>
    </row>
    <row r="263" spans="1:12" x14ac:dyDescent="0.3">
      <c r="A263">
        <v>265</v>
      </c>
      <c r="B263" t="s">
        <v>2493</v>
      </c>
      <c r="C263" t="s">
        <v>2494</v>
      </c>
      <c r="D263" t="s">
        <v>1670</v>
      </c>
      <c r="E263" t="s">
        <v>1671</v>
      </c>
      <c r="F263">
        <v>60</v>
      </c>
      <c r="G263" t="s">
        <v>2495</v>
      </c>
      <c r="H263" t="s">
        <v>2496</v>
      </c>
      <c r="I263" s="10">
        <v>40456</v>
      </c>
      <c r="J263">
        <v>52</v>
      </c>
      <c r="K263" t="s">
        <v>1772</v>
      </c>
      <c r="L263">
        <f>COUNTBLANK(Portfolio434[[#This Row],[ID]:[Product]])</f>
        <v>0</v>
      </c>
    </row>
    <row r="264" spans="1:12" x14ac:dyDescent="0.3">
      <c r="A264">
        <v>266</v>
      </c>
      <c r="B264" t="s">
        <v>2497</v>
      </c>
      <c r="C264" t="s">
        <v>2498</v>
      </c>
      <c r="D264" t="s">
        <v>1670</v>
      </c>
      <c r="E264" t="s">
        <v>1671</v>
      </c>
      <c r="F264">
        <v>90</v>
      </c>
      <c r="G264" t="s">
        <v>2499</v>
      </c>
      <c r="H264" t="s">
        <v>282</v>
      </c>
      <c r="I264" s="10">
        <v>40054</v>
      </c>
      <c r="J264">
        <v>98</v>
      </c>
      <c r="K264" t="s">
        <v>1692</v>
      </c>
      <c r="L264">
        <f>COUNTBLANK(Portfolio434[[#This Row],[ID]:[Product]])</f>
        <v>0</v>
      </c>
    </row>
    <row r="265" spans="1:12" x14ac:dyDescent="0.3">
      <c r="A265">
        <v>267</v>
      </c>
      <c r="B265" t="s">
        <v>2500</v>
      </c>
      <c r="C265" t="s">
        <v>2450</v>
      </c>
      <c r="D265" t="s">
        <v>1683</v>
      </c>
      <c r="E265" t="s">
        <v>1671</v>
      </c>
      <c r="F265">
        <v>60</v>
      </c>
      <c r="G265" t="s">
        <v>2501</v>
      </c>
      <c r="H265" t="s">
        <v>2176</v>
      </c>
      <c r="I265" s="10">
        <v>39961</v>
      </c>
      <c r="J265">
        <v>81</v>
      </c>
      <c r="K265" t="s">
        <v>1007</v>
      </c>
      <c r="L265">
        <f>COUNTBLANK(Portfolio434[[#This Row],[ID]:[Product]])</f>
        <v>0</v>
      </c>
    </row>
    <row r="266" spans="1:12" x14ac:dyDescent="0.3">
      <c r="A266">
        <v>268</v>
      </c>
      <c r="B266" t="s">
        <v>2502</v>
      </c>
      <c r="C266" t="s">
        <v>2503</v>
      </c>
      <c r="D266" t="s">
        <v>1683</v>
      </c>
      <c r="E266" t="s">
        <v>1671</v>
      </c>
      <c r="F266">
        <v>60</v>
      </c>
      <c r="G266" t="s">
        <v>2504</v>
      </c>
      <c r="H266" t="s">
        <v>1182</v>
      </c>
      <c r="I266" s="10">
        <v>40433</v>
      </c>
      <c r="J266">
        <v>72</v>
      </c>
      <c r="K266" t="s">
        <v>1700</v>
      </c>
      <c r="L266">
        <f>COUNTBLANK(Portfolio434[[#This Row],[ID]:[Product]])</f>
        <v>0</v>
      </c>
    </row>
    <row r="267" spans="1:12" x14ac:dyDescent="0.3">
      <c r="A267">
        <v>269</v>
      </c>
      <c r="B267" t="s">
        <v>2505</v>
      </c>
      <c r="C267" t="s">
        <v>2506</v>
      </c>
      <c r="D267" t="s">
        <v>1670</v>
      </c>
      <c r="E267" t="s">
        <v>1671</v>
      </c>
      <c r="F267">
        <v>60</v>
      </c>
      <c r="G267" t="s">
        <v>2507</v>
      </c>
      <c r="H267" t="s">
        <v>232</v>
      </c>
      <c r="I267" s="10">
        <v>40048</v>
      </c>
      <c r="J267">
        <v>86</v>
      </c>
      <c r="K267" t="s">
        <v>1677</v>
      </c>
      <c r="L267">
        <f>COUNTBLANK(Portfolio434[[#This Row],[ID]:[Product]])</f>
        <v>0</v>
      </c>
    </row>
    <row r="268" spans="1:12" x14ac:dyDescent="0.3">
      <c r="A268">
        <v>270</v>
      </c>
      <c r="B268" t="s">
        <v>2195</v>
      </c>
      <c r="C268" t="s">
        <v>2508</v>
      </c>
      <c r="D268" t="s">
        <v>1670</v>
      </c>
      <c r="E268" t="s">
        <v>1671</v>
      </c>
      <c r="F268">
        <v>60</v>
      </c>
      <c r="G268" t="s">
        <v>2509</v>
      </c>
      <c r="H268" t="s">
        <v>371</v>
      </c>
      <c r="I268" s="10">
        <v>39532</v>
      </c>
      <c r="J268">
        <v>80</v>
      </c>
      <c r="K268" t="s">
        <v>1707</v>
      </c>
      <c r="L268">
        <f>COUNTBLANK(Portfolio434[[#This Row],[ID]:[Product]])</f>
        <v>0</v>
      </c>
    </row>
    <row r="269" spans="1:12" x14ac:dyDescent="0.3">
      <c r="A269">
        <v>271</v>
      </c>
      <c r="B269" t="s">
        <v>2510</v>
      </c>
      <c r="C269" t="s">
        <v>2511</v>
      </c>
      <c r="D269" t="s">
        <v>1683</v>
      </c>
      <c r="E269" t="s">
        <v>1671</v>
      </c>
      <c r="F269">
        <v>30</v>
      </c>
      <c r="G269" t="s">
        <v>2512</v>
      </c>
      <c r="H269" t="s">
        <v>42</v>
      </c>
      <c r="I269" s="10">
        <v>40058</v>
      </c>
      <c r="J269">
        <v>68</v>
      </c>
      <c r="K269" t="s">
        <v>1700</v>
      </c>
      <c r="L269">
        <f>COUNTBLANK(Portfolio434[[#This Row],[ID]:[Product]])</f>
        <v>0</v>
      </c>
    </row>
    <row r="270" spans="1:12" x14ac:dyDescent="0.3">
      <c r="A270">
        <v>272</v>
      </c>
      <c r="B270" t="s">
        <v>2513</v>
      </c>
      <c r="C270" t="s">
        <v>2514</v>
      </c>
      <c r="D270" t="s">
        <v>1683</v>
      </c>
      <c r="E270" t="s">
        <v>1671</v>
      </c>
      <c r="F270">
        <v>30</v>
      </c>
      <c r="G270" t="s">
        <v>2515</v>
      </c>
      <c r="H270" t="s">
        <v>2516</v>
      </c>
      <c r="I270" s="10">
        <v>40098</v>
      </c>
      <c r="J270">
        <v>38</v>
      </c>
      <c r="K270" t="s">
        <v>1721</v>
      </c>
      <c r="L270">
        <f>COUNTBLANK(Portfolio434[[#This Row],[ID]:[Product]])</f>
        <v>0</v>
      </c>
    </row>
    <row r="271" spans="1:12" x14ac:dyDescent="0.3">
      <c r="A271">
        <v>273</v>
      </c>
      <c r="B271" t="s">
        <v>2307</v>
      </c>
      <c r="C271" t="s">
        <v>2517</v>
      </c>
      <c r="D271" t="s">
        <v>1670</v>
      </c>
      <c r="E271" t="s">
        <v>1671</v>
      </c>
      <c r="F271">
        <v>30</v>
      </c>
      <c r="G271" t="s">
        <v>2518</v>
      </c>
      <c r="H271" t="s">
        <v>2519</v>
      </c>
      <c r="I271" s="10">
        <v>39550</v>
      </c>
      <c r="J271">
        <v>65</v>
      </c>
      <c r="K271" t="s">
        <v>1700</v>
      </c>
      <c r="L271">
        <f>COUNTBLANK(Portfolio434[[#This Row],[ID]:[Product]])</f>
        <v>0</v>
      </c>
    </row>
    <row r="272" spans="1:12" x14ac:dyDescent="0.3">
      <c r="A272">
        <v>274</v>
      </c>
      <c r="B272" t="s">
        <v>2520</v>
      </c>
      <c r="C272" t="s">
        <v>2521</v>
      </c>
      <c r="D272" t="s">
        <v>1683</v>
      </c>
      <c r="E272" t="s">
        <v>1671</v>
      </c>
      <c r="F272">
        <v>90</v>
      </c>
      <c r="G272" t="s">
        <v>2522</v>
      </c>
      <c r="H272" t="s">
        <v>1652</v>
      </c>
      <c r="I272" s="10">
        <v>40432</v>
      </c>
      <c r="J272">
        <v>79</v>
      </c>
      <c r="K272" t="s">
        <v>1692</v>
      </c>
      <c r="L272">
        <f>COUNTBLANK(Portfolio434[[#This Row],[ID]:[Product]])</f>
        <v>0</v>
      </c>
    </row>
    <row r="273" spans="1:12" x14ac:dyDescent="0.3">
      <c r="A273">
        <v>275</v>
      </c>
      <c r="B273" t="s">
        <v>2523</v>
      </c>
      <c r="C273" t="s">
        <v>2524</v>
      </c>
      <c r="D273" t="s">
        <v>1683</v>
      </c>
      <c r="E273" t="s">
        <v>1671</v>
      </c>
      <c r="F273">
        <v>30</v>
      </c>
      <c r="G273" t="s">
        <v>2525</v>
      </c>
      <c r="H273" t="s">
        <v>402</v>
      </c>
      <c r="I273" s="10">
        <v>40271</v>
      </c>
      <c r="J273">
        <v>19</v>
      </c>
      <c r="K273" t="s">
        <v>1673</v>
      </c>
      <c r="L273">
        <f>COUNTBLANK(Portfolio434[[#This Row],[ID]:[Product]])</f>
        <v>0</v>
      </c>
    </row>
    <row r="274" spans="1:12" x14ac:dyDescent="0.3">
      <c r="A274">
        <v>276</v>
      </c>
      <c r="B274" t="s">
        <v>2526</v>
      </c>
      <c r="C274" t="s">
        <v>2527</v>
      </c>
      <c r="D274" t="s">
        <v>1670</v>
      </c>
      <c r="E274" t="s">
        <v>1671</v>
      </c>
      <c r="F274">
        <v>90</v>
      </c>
      <c r="G274" t="s">
        <v>2528</v>
      </c>
      <c r="H274" t="s">
        <v>830</v>
      </c>
      <c r="I274" s="10">
        <v>39783</v>
      </c>
      <c r="J274">
        <v>80</v>
      </c>
      <c r="K274" t="s">
        <v>851</v>
      </c>
      <c r="L274">
        <f>COUNTBLANK(Portfolio434[[#This Row],[ID]:[Product]])</f>
        <v>0</v>
      </c>
    </row>
    <row r="275" spans="1:12" x14ac:dyDescent="0.3">
      <c r="A275">
        <v>277</v>
      </c>
      <c r="B275" t="s">
        <v>2529</v>
      </c>
      <c r="C275" t="s">
        <v>2530</v>
      </c>
      <c r="D275" t="s">
        <v>1670</v>
      </c>
      <c r="E275" t="s">
        <v>1671</v>
      </c>
      <c r="F275">
        <v>60</v>
      </c>
      <c r="G275" t="s">
        <v>2531</v>
      </c>
      <c r="H275" t="s">
        <v>2532</v>
      </c>
      <c r="I275" s="10">
        <v>39634</v>
      </c>
      <c r="J275">
        <v>56</v>
      </c>
      <c r="K275" t="s">
        <v>1772</v>
      </c>
      <c r="L275">
        <f>COUNTBLANK(Portfolio434[[#This Row],[ID]:[Product]])</f>
        <v>0</v>
      </c>
    </row>
    <row r="276" spans="1:12" x14ac:dyDescent="0.3">
      <c r="A276">
        <v>278</v>
      </c>
      <c r="B276" t="s">
        <v>2533</v>
      </c>
      <c r="C276" t="s">
        <v>2235</v>
      </c>
      <c r="D276" t="s">
        <v>1683</v>
      </c>
      <c r="E276" t="s">
        <v>1671</v>
      </c>
      <c r="F276">
        <v>60</v>
      </c>
      <c r="G276" t="s">
        <v>2534</v>
      </c>
      <c r="H276" t="s">
        <v>2535</v>
      </c>
      <c r="I276" s="10">
        <v>39631</v>
      </c>
      <c r="J276">
        <v>3</v>
      </c>
      <c r="K276" t="s">
        <v>1007</v>
      </c>
      <c r="L276">
        <f>COUNTBLANK(Portfolio434[[#This Row],[ID]:[Product]])</f>
        <v>0</v>
      </c>
    </row>
    <row r="277" spans="1:12" x14ac:dyDescent="0.3">
      <c r="A277">
        <v>279</v>
      </c>
      <c r="B277" t="s">
        <v>2536</v>
      </c>
      <c r="C277" t="s">
        <v>2537</v>
      </c>
      <c r="D277" t="s">
        <v>1683</v>
      </c>
      <c r="E277" t="s">
        <v>2538</v>
      </c>
      <c r="F277">
        <v>60</v>
      </c>
      <c r="G277" t="s">
        <v>2539</v>
      </c>
      <c r="H277" t="s">
        <v>411</v>
      </c>
      <c r="I277" s="10">
        <v>39808</v>
      </c>
      <c r="J277">
        <v>100</v>
      </c>
      <c r="K277" t="s">
        <v>1696</v>
      </c>
      <c r="L277">
        <f>COUNTBLANK(Portfolio434[[#This Row],[ID]:[Product]])</f>
        <v>0</v>
      </c>
    </row>
    <row r="278" spans="1:12" x14ac:dyDescent="0.3">
      <c r="A278">
        <v>280</v>
      </c>
      <c r="B278" t="s">
        <v>2510</v>
      </c>
      <c r="C278" t="s">
        <v>2540</v>
      </c>
      <c r="D278" t="s">
        <v>1683</v>
      </c>
      <c r="E278" t="s">
        <v>1671</v>
      </c>
      <c r="F278">
        <v>60</v>
      </c>
      <c r="G278" t="s">
        <v>2541</v>
      </c>
      <c r="H278" t="s">
        <v>2542</v>
      </c>
      <c r="I278" s="10">
        <v>39766</v>
      </c>
      <c r="J278">
        <v>74</v>
      </c>
      <c r="K278" t="s">
        <v>851</v>
      </c>
      <c r="L278">
        <f>COUNTBLANK(Portfolio434[[#This Row],[ID]:[Product]])</f>
        <v>0</v>
      </c>
    </row>
    <row r="279" spans="1:12" x14ac:dyDescent="0.3">
      <c r="A279">
        <v>281</v>
      </c>
      <c r="B279" t="s">
        <v>2543</v>
      </c>
      <c r="C279" t="s">
        <v>2544</v>
      </c>
      <c r="D279" t="s">
        <v>1683</v>
      </c>
      <c r="E279" t="s">
        <v>1671</v>
      </c>
      <c r="F279">
        <v>60</v>
      </c>
      <c r="G279" t="s">
        <v>2545</v>
      </c>
      <c r="H279" t="s">
        <v>2546</v>
      </c>
      <c r="I279" s="10">
        <v>39553</v>
      </c>
      <c r="J279">
        <v>12</v>
      </c>
      <c r="K279" t="s">
        <v>1721</v>
      </c>
      <c r="L279">
        <f>COUNTBLANK(Portfolio434[[#This Row],[ID]:[Product]])</f>
        <v>0</v>
      </c>
    </row>
    <row r="280" spans="1:12" x14ac:dyDescent="0.3">
      <c r="A280">
        <v>282</v>
      </c>
      <c r="B280" t="s">
        <v>2547</v>
      </c>
      <c r="C280" t="s">
        <v>2548</v>
      </c>
      <c r="D280" t="s">
        <v>1733</v>
      </c>
      <c r="E280" t="s">
        <v>1671</v>
      </c>
      <c r="F280">
        <v>30</v>
      </c>
      <c r="G280" t="s">
        <v>2549</v>
      </c>
      <c r="H280" t="s">
        <v>662</v>
      </c>
      <c r="I280" s="10">
        <v>40119</v>
      </c>
      <c r="J280">
        <v>81</v>
      </c>
      <c r="K280" t="s">
        <v>1721</v>
      </c>
      <c r="L280">
        <f>COUNTBLANK(Portfolio434[[#This Row],[ID]:[Product]])</f>
        <v>0</v>
      </c>
    </row>
    <row r="281" spans="1:12" x14ac:dyDescent="0.3">
      <c r="A281">
        <v>283</v>
      </c>
      <c r="B281" t="s">
        <v>2550</v>
      </c>
      <c r="C281" t="s">
        <v>1927</v>
      </c>
      <c r="D281" t="s">
        <v>1670</v>
      </c>
      <c r="E281" t="s">
        <v>1671</v>
      </c>
      <c r="F281">
        <v>30</v>
      </c>
      <c r="G281" t="s">
        <v>2551</v>
      </c>
      <c r="H281" t="s">
        <v>2474</v>
      </c>
      <c r="I281" s="10">
        <v>39472</v>
      </c>
      <c r="J281">
        <v>42</v>
      </c>
      <c r="K281" t="s">
        <v>1692</v>
      </c>
      <c r="L281">
        <f>COUNTBLANK(Portfolio434[[#This Row],[ID]:[Product]])</f>
        <v>0</v>
      </c>
    </row>
    <row r="282" spans="1:12" x14ac:dyDescent="0.3">
      <c r="A282">
        <v>284</v>
      </c>
      <c r="B282" t="s">
        <v>2552</v>
      </c>
      <c r="C282" t="s">
        <v>2553</v>
      </c>
      <c r="D282" t="s">
        <v>1683</v>
      </c>
      <c r="E282" t="s">
        <v>1671</v>
      </c>
      <c r="F282">
        <v>90</v>
      </c>
      <c r="G282" t="s">
        <v>2554</v>
      </c>
      <c r="H282" t="s">
        <v>2555</v>
      </c>
      <c r="I282" s="10">
        <v>39583</v>
      </c>
      <c r="J282">
        <v>96</v>
      </c>
      <c r="K282" t="s">
        <v>1007</v>
      </c>
      <c r="L282">
        <f>COUNTBLANK(Portfolio434[[#This Row],[ID]:[Product]])</f>
        <v>0</v>
      </c>
    </row>
    <row r="283" spans="1:12" x14ac:dyDescent="0.3">
      <c r="A283">
        <v>285</v>
      </c>
      <c r="B283" t="s">
        <v>2556</v>
      </c>
      <c r="C283" t="s">
        <v>2557</v>
      </c>
      <c r="D283" t="s">
        <v>1670</v>
      </c>
      <c r="E283" t="s">
        <v>1829</v>
      </c>
      <c r="F283">
        <v>90</v>
      </c>
      <c r="G283" t="s">
        <v>2558</v>
      </c>
      <c r="H283" t="s">
        <v>2559</v>
      </c>
      <c r="I283" s="10">
        <v>39878</v>
      </c>
      <c r="J283">
        <v>26</v>
      </c>
      <c r="K283" t="s">
        <v>1677</v>
      </c>
      <c r="L283">
        <f>COUNTBLANK(Portfolio434[[#This Row],[ID]:[Product]])</f>
        <v>0</v>
      </c>
    </row>
    <row r="284" spans="1:12" x14ac:dyDescent="0.3">
      <c r="A284">
        <v>286</v>
      </c>
      <c r="B284" t="s">
        <v>2502</v>
      </c>
      <c r="C284" t="s">
        <v>2560</v>
      </c>
      <c r="D284" t="s">
        <v>1670</v>
      </c>
      <c r="E284" t="s">
        <v>1671</v>
      </c>
      <c r="F284">
        <v>60</v>
      </c>
      <c r="G284" t="s">
        <v>2561</v>
      </c>
      <c r="H284" t="s">
        <v>1957</v>
      </c>
      <c r="I284" s="10">
        <v>39490</v>
      </c>
      <c r="J284">
        <v>23</v>
      </c>
      <c r="K284" t="s">
        <v>1772</v>
      </c>
      <c r="L284">
        <f>COUNTBLANK(Portfolio434[[#This Row],[ID]:[Product]])</f>
        <v>0</v>
      </c>
    </row>
    <row r="285" spans="1:12" x14ac:dyDescent="0.3">
      <c r="A285">
        <v>287</v>
      </c>
      <c r="B285" t="s">
        <v>2562</v>
      </c>
      <c r="C285" t="s">
        <v>2563</v>
      </c>
      <c r="D285" t="s">
        <v>1683</v>
      </c>
      <c r="E285" t="s">
        <v>1671</v>
      </c>
      <c r="F285">
        <v>90</v>
      </c>
      <c r="G285" t="s">
        <v>2564</v>
      </c>
      <c r="H285" t="s">
        <v>2565</v>
      </c>
      <c r="I285" s="10">
        <v>40015</v>
      </c>
      <c r="J285">
        <v>88</v>
      </c>
      <c r="K285" t="s">
        <v>1696</v>
      </c>
      <c r="L285">
        <f>COUNTBLANK(Portfolio434[[#This Row],[ID]:[Product]])</f>
        <v>0</v>
      </c>
    </row>
    <row r="286" spans="1:12" x14ac:dyDescent="0.3">
      <c r="A286">
        <v>288</v>
      </c>
      <c r="B286" t="s">
        <v>2566</v>
      </c>
      <c r="C286" t="s">
        <v>2567</v>
      </c>
      <c r="D286" t="s">
        <v>1683</v>
      </c>
      <c r="E286" t="s">
        <v>1671</v>
      </c>
      <c r="F286">
        <v>60</v>
      </c>
      <c r="G286" t="s">
        <v>2568</v>
      </c>
      <c r="H286" t="s">
        <v>2569</v>
      </c>
      <c r="I286" s="10">
        <v>39684</v>
      </c>
      <c r="J286">
        <v>73</v>
      </c>
      <c r="K286" t="s">
        <v>1673</v>
      </c>
      <c r="L286">
        <f>COUNTBLANK(Portfolio434[[#This Row],[ID]:[Product]])</f>
        <v>0</v>
      </c>
    </row>
    <row r="287" spans="1:12" x14ac:dyDescent="0.3">
      <c r="A287">
        <v>289</v>
      </c>
      <c r="B287" t="s">
        <v>2570</v>
      </c>
      <c r="C287" t="s">
        <v>2072</v>
      </c>
      <c r="D287" t="s">
        <v>1683</v>
      </c>
      <c r="E287" t="s">
        <v>1671</v>
      </c>
      <c r="F287">
        <v>30</v>
      </c>
      <c r="G287" t="s">
        <v>2571</v>
      </c>
      <c r="H287" t="s">
        <v>2572</v>
      </c>
      <c r="I287" s="10">
        <v>39759</v>
      </c>
      <c r="J287">
        <v>82</v>
      </c>
      <c r="K287" t="s">
        <v>1721</v>
      </c>
      <c r="L287">
        <f>COUNTBLANK(Portfolio434[[#This Row],[ID]:[Product]])</f>
        <v>0</v>
      </c>
    </row>
    <row r="288" spans="1:12" x14ac:dyDescent="0.3">
      <c r="A288">
        <v>290</v>
      </c>
      <c r="B288" t="s">
        <v>2573</v>
      </c>
      <c r="C288" t="s">
        <v>2574</v>
      </c>
      <c r="D288" t="s">
        <v>1670</v>
      </c>
      <c r="E288" t="s">
        <v>1671</v>
      </c>
      <c r="F288">
        <v>60</v>
      </c>
      <c r="G288" t="s">
        <v>2575</v>
      </c>
      <c r="H288" t="s">
        <v>758</v>
      </c>
      <c r="I288" s="10">
        <v>40359</v>
      </c>
      <c r="J288">
        <v>63</v>
      </c>
      <c r="K288" t="s">
        <v>1772</v>
      </c>
      <c r="L288">
        <f>COUNTBLANK(Portfolio434[[#This Row],[ID]:[Product]])</f>
        <v>0</v>
      </c>
    </row>
    <row r="289" spans="1:12" x14ac:dyDescent="0.3">
      <c r="A289">
        <v>291</v>
      </c>
      <c r="B289" t="s">
        <v>2576</v>
      </c>
      <c r="C289" t="s">
        <v>1974</v>
      </c>
      <c r="D289" t="s">
        <v>1670</v>
      </c>
      <c r="E289" t="s">
        <v>1671</v>
      </c>
      <c r="F289">
        <v>90</v>
      </c>
      <c r="G289" t="s">
        <v>2577</v>
      </c>
      <c r="H289" t="s">
        <v>1160</v>
      </c>
      <c r="I289" s="10">
        <v>40490</v>
      </c>
      <c r="J289">
        <v>49</v>
      </c>
      <c r="K289" t="s">
        <v>1696</v>
      </c>
      <c r="L289">
        <f>COUNTBLANK(Portfolio434[[#This Row],[ID]:[Product]])</f>
        <v>0</v>
      </c>
    </row>
    <row r="290" spans="1:12" x14ac:dyDescent="0.3">
      <c r="A290">
        <v>292</v>
      </c>
      <c r="B290" t="s">
        <v>2578</v>
      </c>
      <c r="C290" t="s">
        <v>2579</v>
      </c>
      <c r="D290" t="s">
        <v>1683</v>
      </c>
      <c r="E290" t="s">
        <v>1671</v>
      </c>
      <c r="F290">
        <v>90</v>
      </c>
      <c r="G290" t="s">
        <v>2580</v>
      </c>
      <c r="H290" t="s">
        <v>592</v>
      </c>
      <c r="I290" s="10">
        <v>39778</v>
      </c>
      <c r="J290">
        <v>36</v>
      </c>
      <c r="K290" t="s">
        <v>1673</v>
      </c>
      <c r="L290">
        <f>COUNTBLANK(Portfolio434[[#This Row],[ID]:[Product]])</f>
        <v>0</v>
      </c>
    </row>
    <row r="291" spans="1:12" x14ac:dyDescent="0.3">
      <c r="A291">
        <v>293</v>
      </c>
      <c r="B291" t="s">
        <v>2581</v>
      </c>
      <c r="C291" t="s">
        <v>2582</v>
      </c>
      <c r="D291" t="s">
        <v>1683</v>
      </c>
      <c r="E291" t="s">
        <v>1671</v>
      </c>
      <c r="F291">
        <v>30</v>
      </c>
      <c r="G291" t="s">
        <v>2102</v>
      </c>
      <c r="H291" t="s">
        <v>2583</v>
      </c>
      <c r="I291" s="10">
        <v>39664</v>
      </c>
      <c r="J291">
        <v>3</v>
      </c>
      <c r="K291" t="s">
        <v>1772</v>
      </c>
      <c r="L291">
        <f>COUNTBLANK(Portfolio434[[#This Row],[ID]:[Product]])</f>
        <v>0</v>
      </c>
    </row>
    <row r="292" spans="1:12" x14ac:dyDescent="0.3">
      <c r="A292">
        <v>294</v>
      </c>
      <c r="B292" t="s">
        <v>2584</v>
      </c>
      <c r="C292" t="s">
        <v>2005</v>
      </c>
      <c r="D292" t="s">
        <v>1683</v>
      </c>
      <c r="E292" t="s">
        <v>1671</v>
      </c>
      <c r="F292">
        <v>90</v>
      </c>
      <c r="G292" t="s">
        <v>2585</v>
      </c>
      <c r="H292" t="s">
        <v>1188</v>
      </c>
      <c r="I292" s="10">
        <v>39943</v>
      </c>
      <c r="J292">
        <v>12</v>
      </c>
      <c r="K292" t="s">
        <v>1772</v>
      </c>
      <c r="L292">
        <f>COUNTBLANK(Portfolio434[[#This Row],[ID]:[Product]])</f>
        <v>0</v>
      </c>
    </row>
    <row r="293" spans="1:12" x14ac:dyDescent="0.3">
      <c r="A293">
        <v>295</v>
      </c>
      <c r="B293" t="s">
        <v>2586</v>
      </c>
      <c r="C293" t="s">
        <v>1909</v>
      </c>
      <c r="D293" t="s">
        <v>1683</v>
      </c>
      <c r="E293" t="s">
        <v>1671</v>
      </c>
      <c r="F293">
        <v>30</v>
      </c>
      <c r="G293" t="s">
        <v>2587</v>
      </c>
      <c r="H293" t="s">
        <v>1211</v>
      </c>
      <c r="I293" s="10">
        <v>39903</v>
      </c>
      <c r="J293">
        <v>45</v>
      </c>
      <c r="K293" t="s">
        <v>1673</v>
      </c>
      <c r="L293">
        <f>COUNTBLANK(Portfolio434[[#This Row],[ID]:[Product]])</f>
        <v>0</v>
      </c>
    </row>
    <row r="294" spans="1:12" x14ac:dyDescent="0.3">
      <c r="A294">
        <v>296</v>
      </c>
      <c r="B294" t="s">
        <v>2588</v>
      </c>
      <c r="C294" t="s">
        <v>2589</v>
      </c>
      <c r="D294" t="s">
        <v>1670</v>
      </c>
      <c r="E294" t="s">
        <v>1671</v>
      </c>
      <c r="F294">
        <v>30</v>
      </c>
      <c r="G294" t="s">
        <v>2590</v>
      </c>
      <c r="H294" t="s">
        <v>2591</v>
      </c>
      <c r="I294" s="10">
        <v>40483</v>
      </c>
      <c r="J294">
        <v>63</v>
      </c>
      <c r="K294" t="s">
        <v>1673</v>
      </c>
      <c r="L294">
        <f>COUNTBLANK(Portfolio434[[#This Row],[ID]:[Product]])</f>
        <v>0</v>
      </c>
    </row>
    <row r="295" spans="1:12" x14ac:dyDescent="0.3">
      <c r="A295">
        <v>297</v>
      </c>
      <c r="B295" t="s">
        <v>2592</v>
      </c>
      <c r="C295" t="s">
        <v>2593</v>
      </c>
      <c r="D295" t="s">
        <v>1683</v>
      </c>
      <c r="E295" t="s">
        <v>1671</v>
      </c>
      <c r="F295">
        <v>90</v>
      </c>
      <c r="G295" t="s">
        <v>2594</v>
      </c>
      <c r="H295" t="s">
        <v>606</v>
      </c>
      <c r="I295" s="10">
        <v>39736</v>
      </c>
      <c r="J295">
        <v>97</v>
      </c>
      <c r="K295" t="s">
        <v>1673</v>
      </c>
      <c r="L295">
        <f>COUNTBLANK(Portfolio434[[#This Row],[ID]:[Product]])</f>
        <v>0</v>
      </c>
    </row>
    <row r="296" spans="1:12" x14ac:dyDescent="0.3">
      <c r="A296">
        <v>298</v>
      </c>
      <c r="B296" t="s">
        <v>2595</v>
      </c>
      <c r="C296" t="s">
        <v>2596</v>
      </c>
      <c r="D296" t="s">
        <v>1733</v>
      </c>
      <c r="E296" t="s">
        <v>1671</v>
      </c>
      <c r="F296">
        <v>60</v>
      </c>
      <c r="G296" t="s">
        <v>2597</v>
      </c>
      <c r="H296" t="s">
        <v>2103</v>
      </c>
      <c r="I296" s="10">
        <v>40480</v>
      </c>
      <c r="J296">
        <v>8</v>
      </c>
      <c r="K296" t="s">
        <v>1707</v>
      </c>
      <c r="L296">
        <f>COUNTBLANK(Portfolio434[[#This Row],[ID]:[Product]])</f>
        <v>0</v>
      </c>
    </row>
    <row r="297" spans="1:12" x14ac:dyDescent="0.3">
      <c r="A297">
        <v>299</v>
      </c>
      <c r="B297" t="s">
        <v>2598</v>
      </c>
      <c r="C297" t="s">
        <v>42</v>
      </c>
      <c r="D297" t="s">
        <v>1733</v>
      </c>
      <c r="E297" t="s">
        <v>1671</v>
      </c>
      <c r="F297">
        <v>30</v>
      </c>
      <c r="G297" t="s">
        <v>2599</v>
      </c>
      <c r="H297" t="s">
        <v>2138</v>
      </c>
      <c r="I297" s="10">
        <v>39946</v>
      </c>
      <c r="J297">
        <v>64</v>
      </c>
      <c r="K297" t="s">
        <v>1673</v>
      </c>
      <c r="L297">
        <f>COUNTBLANK(Portfolio434[[#This Row],[ID]:[Product]])</f>
        <v>0</v>
      </c>
    </row>
    <row r="298" spans="1:12" x14ac:dyDescent="0.3">
      <c r="A298">
        <v>300</v>
      </c>
      <c r="B298" t="s">
        <v>2600</v>
      </c>
      <c r="C298" t="s">
        <v>2601</v>
      </c>
      <c r="D298" t="s">
        <v>1683</v>
      </c>
      <c r="E298" t="s">
        <v>1671</v>
      </c>
      <c r="F298">
        <v>30</v>
      </c>
      <c r="G298" t="s">
        <v>2602</v>
      </c>
      <c r="H298" t="s">
        <v>1486</v>
      </c>
      <c r="I298" s="10">
        <v>39488</v>
      </c>
      <c r="J298">
        <v>39</v>
      </c>
      <c r="K298" t="s">
        <v>1692</v>
      </c>
      <c r="L298">
        <f>COUNTBLANK(Portfolio434[[#This Row],[ID]:[Product]])</f>
        <v>0</v>
      </c>
    </row>
    <row r="299" spans="1:12" x14ac:dyDescent="0.3">
      <c r="A299">
        <v>301</v>
      </c>
      <c r="B299" t="s">
        <v>2603</v>
      </c>
      <c r="C299" t="s">
        <v>1715</v>
      </c>
      <c r="D299" t="s">
        <v>1670</v>
      </c>
      <c r="E299" t="s">
        <v>1671</v>
      </c>
      <c r="F299">
        <v>90</v>
      </c>
      <c r="G299" t="s">
        <v>2604</v>
      </c>
      <c r="H299" t="s">
        <v>1474</v>
      </c>
      <c r="I299" s="10">
        <v>40340</v>
      </c>
      <c r="J299">
        <v>17</v>
      </c>
      <c r="K299" t="s">
        <v>1700</v>
      </c>
      <c r="L299">
        <f>COUNTBLANK(Portfolio434[[#This Row],[ID]:[Product]])</f>
        <v>0</v>
      </c>
    </row>
    <row r="300" spans="1:12" x14ac:dyDescent="0.3">
      <c r="A300">
        <v>302</v>
      </c>
      <c r="B300" t="s">
        <v>2605</v>
      </c>
      <c r="C300" t="s">
        <v>2606</v>
      </c>
      <c r="D300" t="s">
        <v>1670</v>
      </c>
      <c r="E300" t="s">
        <v>1671</v>
      </c>
      <c r="F300">
        <v>30</v>
      </c>
      <c r="G300" t="s">
        <v>2607</v>
      </c>
      <c r="H300" t="s">
        <v>2010</v>
      </c>
      <c r="I300" s="10">
        <v>39908</v>
      </c>
      <c r="J300">
        <v>66</v>
      </c>
      <c r="K300" t="s">
        <v>1007</v>
      </c>
      <c r="L300">
        <f>COUNTBLANK(Portfolio434[[#This Row],[ID]:[Product]])</f>
        <v>0</v>
      </c>
    </row>
    <row r="301" spans="1:12" x14ac:dyDescent="0.3">
      <c r="A301">
        <v>303</v>
      </c>
      <c r="B301" t="s">
        <v>2608</v>
      </c>
      <c r="C301" t="s">
        <v>2609</v>
      </c>
      <c r="D301" t="s">
        <v>1670</v>
      </c>
      <c r="E301" t="s">
        <v>1671</v>
      </c>
      <c r="F301">
        <v>90</v>
      </c>
      <c r="G301" t="s">
        <v>2610</v>
      </c>
      <c r="H301" t="s">
        <v>1600</v>
      </c>
      <c r="I301" s="10">
        <v>40069</v>
      </c>
      <c r="J301">
        <v>7</v>
      </c>
      <c r="K301" t="s">
        <v>1007</v>
      </c>
      <c r="L301">
        <f>COUNTBLANK(Portfolio434[[#This Row],[ID]:[Product]])</f>
        <v>0</v>
      </c>
    </row>
    <row r="302" spans="1:12" x14ac:dyDescent="0.3">
      <c r="A302">
        <v>304</v>
      </c>
      <c r="B302" t="s">
        <v>2611</v>
      </c>
      <c r="C302" t="s">
        <v>2612</v>
      </c>
      <c r="D302" t="s">
        <v>1670</v>
      </c>
      <c r="E302" t="s">
        <v>1671</v>
      </c>
      <c r="F302">
        <v>30</v>
      </c>
      <c r="G302" t="s">
        <v>2613</v>
      </c>
      <c r="H302" t="s">
        <v>2614</v>
      </c>
      <c r="I302" s="10">
        <v>39777</v>
      </c>
      <c r="J302">
        <v>95</v>
      </c>
      <c r="K302" t="s">
        <v>1007</v>
      </c>
      <c r="L302">
        <f>COUNTBLANK(Portfolio434[[#This Row],[ID]:[Product]])</f>
        <v>0</v>
      </c>
    </row>
    <row r="303" spans="1:12" x14ac:dyDescent="0.3">
      <c r="A303">
        <v>305</v>
      </c>
      <c r="B303" t="s">
        <v>2205</v>
      </c>
      <c r="C303" t="s">
        <v>2615</v>
      </c>
      <c r="D303" t="s">
        <v>1683</v>
      </c>
      <c r="E303" t="s">
        <v>1671</v>
      </c>
      <c r="F303">
        <v>90</v>
      </c>
      <c r="G303" t="s">
        <v>2616</v>
      </c>
      <c r="H303" t="s">
        <v>965</v>
      </c>
      <c r="I303" s="10">
        <v>40421</v>
      </c>
      <c r="J303">
        <v>100</v>
      </c>
      <c r="K303" t="s">
        <v>1692</v>
      </c>
      <c r="L303">
        <f>COUNTBLANK(Portfolio434[[#This Row],[ID]:[Product]])</f>
        <v>0</v>
      </c>
    </row>
    <row r="304" spans="1:12" x14ac:dyDescent="0.3">
      <c r="A304">
        <v>306</v>
      </c>
      <c r="B304" t="s">
        <v>2617</v>
      </c>
      <c r="C304" t="s">
        <v>2618</v>
      </c>
      <c r="D304" t="s">
        <v>1670</v>
      </c>
      <c r="E304" t="s">
        <v>1671</v>
      </c>
      <c r="F304">
        <v>90</v>
      </c>
      <c r="G304" t="s">
        <v>2619</v>
      </c>
      <c r="H304" t="s">
        <v>485</v>
      </c>
      <c r="I304" s="10">
        <v>40085</v>
      </c>
      <c r="J304">
        <v>26</v>
      </c>
      <c r="K304" t="s">
        <v>851</v>
      </c>
      <c r="L304">
        <f>COUNTBLANK(Portfolio434[[#This Row],[ID]:[Product]])</f>
        <v>0</v>
      </c>
    </row>
    <row r="305" spans="1:12" x14ac:dyDescent="0.3">
      <c r="A305">
        <v>307</v>
      </c>
      <c r="B305" t="s">
        <v>2620</v>
      </c>
      <c r="C305" t="s">
        <v>2621</v>
      </c>
      <c r="D305" t="s">
        <v>1683</v>
      </c>
      <c r="E305" t="s">
        <v>1671</v>
      </c>
      <c r="F305">
        <v>60</v>
      </c>
      <c r="G305" t="s">
        <v>2622</v>
      </c>
      <c r="H305" t="s">
        <v>2623</v>
      </c>
      <c r="I305" s="10">
        <v>40217</v>
      </c>
      <c r="J305">
        <v>38</v>
      </c>
      <c r="K305" t="s">
        <v>851</v>
      </c>
      <c r="L305">
        <f>COUNTBLANK(Portfolio434[[#This Row],[ID]:[Product]])</f>
        <v>0</v>
      </c>
    </row>
    <row r="306" spans="1:12" x14ac:dyDescent="0.3">
      <c r="A306">
        <v>308</v>
      </c>
      <c r="B306" t="s">
        <v>2624</v>
      </c>
      <c r="C306" t="s">
        <v>2625</v>
      </c>
      <c r="D306" t="s">
        <v>1683</v>
      </c>
      <c r="E306" t="s">
        <v>1671</v>
      </c>
      <c r="F306">
        <v>60</v>
      </c>
      <c r="G306" t="s">
        <v>2626</v>
      </c>
      <c r="H306" t="s">
        <v>2627</v>
      </c>
      <c r="I306" s="10">
        <v>40304</v>
      </c>
      <c r="J306">
        <v>70</v>
      </c>
      <c r="K306" t="s">
        <v>1677</v>
      </c>
      <c r="L306">
        <f>COUNTBLANK(Portfolio434[[#This Row],[ID]:[Product]])</f>
        <v>0</v>
      </c>
    </row>
    <row r="307" spans="1:12" x14ac:dyDescent="0.3">
      <c r="A307">
        <v>309</v>
      </c>
      <c r="B307" t="s">
        <v>2628</v>
      </c>
      <c r="C307" t="s">
        <v>2629</v>
      </c>
      <c r="D307" t="s">
        <v>1683</v>
      </c>
      <c r="E307" t="s">
        <v>1671</v>
      </c>
      <c r="F307">
        <v>60</v>
      </c>
      <c r="G307" t="s">
        <v>2630</v>
      </c>
      <c r="H307" t="s">
        <v>2631</v>
      </c>
      <c r="I307" s="10">
        <v>40241</v>
      </c>
      <c r="J307">
        <v>25</v>
      </c>
      <c r="K307" t="s">
        <v>1721</v>
      </c>
      <c r="L307">
        <f>COUNTBLANK(Portfolio434[[#This Row],[ID]:[Product]])</f>
        <v>0</v>
      </c>
    </row>
    <row r="308" spans="1:12" x14ac:dyDescent="0.3">
      <c r="A308">
        <v>310</v>
      </c>
      <c r="B308" t="s">
        <v>2632</v>
      </c>
      <c r="C308" t="s">
        <v>2633</v>
      </c>
      <c r="D308" t="s">
        <v>1670</v>
      </c>
      <c r="E308" t="s">
        <v>1671</v>
      </c>
      <c r="F308">
        <v>30</v>
      </c>
      <c r="G308" t="s">
        <v>2634</v>
      </c>
      <c r="H308" t="s">
        <v>2569</v>
      </c>
      <c r="I308" s="10">
        <v>39670</v>
      </c>
      <c r="J308">
        <v>6</v>
      </c>
      <c r="K308" t="s">
        <v>1700</v>
      </c>
      <c r="L308">
        <f>COUNTBLANK(Portfolio434[[#This Row],[ID]:[Product]])</f>
        <v>0</v>
      </c>
    </row>
    <row r="309" spans="1:12" x14ac:dyDescent="0.3">
      <c r="A309">
        <v>311</v>
      </c>
      <c r="B309" t="s">
        <v>2635</v>
      </c>
      <c r="C309" t="s">
        <v>2460</v>
      </c>
      <c r="D309" t="s">
        <v>1683</v>
      </c>
      <c r="E309" t="s">
        <v>1671</v>
      </c>
      <c r="F309">
        <v>30</v>
      </c>
      <c r="G309" t="s">
        <v>2636</v>
      </c>
      <c r="H309" t="s">
        <v>1625</v>
      </c>
      <c r="I309" s="10">
        <v>40285</v>
      </c>
      <c r="J309">
        <v>37</v>
      </c>
      <c r="K309" t="s">
        <v>1700</v>
      </c>
      <c r="L309">
        <f>COUNTBLANK(Portfolio434[[#This Row],[ID]:[Product]])</f>
        <v>0</v>
      </c>
    </row>
    <row r="310" spans="1:12" x14ac:dyDescent="0.3">
      <c r="A310">
        <v>312</v>
      </c>
      <c r="B310" t="s">
        <v>2520</v>
      </c>
      <c r="C310" t="s">
        <v>2637</v>
      </c>
      <c r="D310" t="s">
        <v>1670</v>
      </c>
      <c r="E310" t="s">
        <v>1671</v>
      </c>
      <c r="F310">
        <v>90</v>
      </c>
      <c r="G310" t="s">
        <v>2638</v>
      </c>
      <c r="H310" t="s">
        <v>815</v>
      </c>
      <c r="I310" s="10">
        <v>39839</v>
      </c>
      <c r="J310">
        <v>49</v>
      </c>
      <c r="K310" t="s">
        <v>1692</v>
      </c>
      <c r="L310">
        <f>COUNTBLANK(Portfolio434[[#This Row],[ID]:[Product]])</f>
        <v>0</v>
      </c>
    </row>
    <row r="311" spans="1:12" x14ac:dyDescent="0.3">
      <c r="A311">
        <v>313</v>
      </c>
      <c r="B311" t="s">
        <v>2639</v>
      </c>
      <c r="C311" t="s">
        <v>2640</v>
      </c>
      <c r="D311" t="s">
        <v>1683</v>
      </c>
      <c r="E311" t="s">
        <v>1671</v>
      </c>
      <c r="F311">
        <v>60</v>
      </c>
      <c r="G311" t="s">
        <v>2641</v>
      </c>
      <c r="H311" t="s">
        <v>140</v>
      </c>
      <c r="I311" s="10">
        <v>39738</v>
      </c>
      <c r="J311">
        <v>58</v>
      </c>
      <c r="K311" t="s">
        <v>851</v>
      </c>
      <c r="L311">
        <f>COUNTBLANK(Portfolio434[[#This Row],[ID]:[Product]])</f>
        <v>0</v>
      </c>
    </row>
    <row r="312" spans="1:12" x14ac:dyDescent="0.3">
      <c r="A312">
        <v>314</v>
      </c>
      <c r="B312" t="s">
        <v>2642</v>
      </c>
      <c r="C312" t="s">
        <v>2643</v>
      </c>
      <c r="D312" t="s">
        <v>1946</v>
      </c>
      <c r="E312" t="s">
        <v>1671</v>
      </c>
      <c r="F312">
        <v>30</v>
      </c>
      <c r="G312" t="s">
        <v>2644</v>
      </c>
      <c r="H312" t="s">
        <v>1642</v>
      </c>
      <c r="I312" s="10">
        <v>40145</v>
      </c>
      <c r="J312">
        <v>50</v>
      </c>
      <c r="K312" t="s">
        <v>851</v>
      </c>
      <c r="L312">
        <f>COUNTBLANK(Portfolio434[[#This Row],[ID]:[Product]])</f>
        <v>0</v>
      </c>
    </row>
    <row r="313" spans="1:12" x14ac:dyDescent="0.3">
      <c r="A313">
        <v>315</v>
      </c>
      <c r="B313" t="s">
        <v>2645</v>
      </c>
      <c r="C313" t="s">
        <v>2646</v>
      </c>
      <c r="D313" t="s">
        <v>1670</v>
      </c>
      <c r="E313" t="s">
        <v>1671</v>
      </c>
      <c r="F313">
        <v>30</v>
      </c>
      <c r="G313" t="s">
        <v>2647</v>
      </c>
      <c r="H313" t="s">
        <v>199</v>
      </c>
      <c r="I313" s="10">
        <v>39567</v>
      </c>
      <c r="J313">
        <v>45</v>
      </c>
      <c r="K313" t="s">
        <v>851</v>
      </c>
      <c r="L313">
        <f>COUNTBLANK(Portfolio434[[#This Row],[ID]:[Product]])</f>
        <v>0</v>
      </c>
    </row>
    <row r="314" spans="1:12" x14ac:dyDescent="0.3">
      <c r="A314">
        <v>316</v>
      </c>
      <c r="B314" t="s">
        <v>2234</v>
      </c>
      <c r="C314" t="s">
        <v>2648</v>
      </c>
      <c r="D314" t="s">
        <v>1670</v>
      </c>
      <c r="E314" t="s">
        <v>1671</v>
      </c>
      <c r="F314">
        <v>30</v>
      </c>
      <c r="G314" t="s">
        <v>2649</v>
      </c>
      <c r="H314" t="s">
        <v>240</v>
      </c>
      <c r="I314" s="10">
        <v>39703</v>
      </c>
      <c r="J314">
        <v>21</v>
      </c>
      <c r="K314" t="s">
        <v>1696</v>
      </c>
      <c r="L314">
        <f>COUNTBLANK(Portfolio434[[#This Row],[ID]:[Product]])</f>
        <v>0</v>
      </c>
    </row>
    <row r="315" spans="1:12" x14ac:dyDescent="0.3">
      <c r="A315">
        <v>317</v>
      </c>
      <c r="B315" t="s">
        <v>2650</v>
      </c>
      <c r="C315" t="s">
        <v>2651</v>
      </c>
      <c r="D315" t="s">
        <v>1733</v>
      </c>
      <c r="E315" t="s">
        <v>1671</v>
      </c>
      <c r="F315">
        <v>60</v>
      </c>
      <c r="G315" t="s">
        <v>2652</v>
      </c>
      <c r="H315" t="s">
        <v>186</v>
      </c>
      <c r="I315" s="10">
        <v>40168</v>
      </c>
      <c r="J315">
        <v>7</v>
      </c>
      <c r="K315" t="s">
        <v>1700</v>
      </c>
      <c r="L315">
        <f>COUNTBLANK(Portfolio434[[#This Row],[ID]:[Product]])</f>
        <v>0</v>
      </c>
    </row>
    <row r="316" spans="1:12" x14ac:dyDescent="0.3">
      <c r="A316">
        <v>318</v>
      </c>
      <c r="B316" t="s">
        <v>2653</v>
      </c>
      <c r="C316" t="s">
        <v>2654</v>
      </c>
      <c r="D316" t="s">
        <v>1670</v>
      </c>
      <c r="E316" t="s">
        <v>1671</v>
      </c>
      <c r="F316">
        <v>90</v>
      </c>
      <c r="G316" t="s">
        <v>2655</v>
      </c>
      <c r="H316" t="s">
        <v>866</v>
      </c>
      <c r="I316" s="10">
        <v>39791</v>
      </c>
      <c r="J316">
        <v>79</v>
      </c>
      <c r="K316" t="s">
        <v>1673</v>
      </c>
      <c r="L316">
        <f>COUNTBLANK(Portfolio434[[#This Row],[ID]:[Product]])</f>
        <v>0</v>
      </c>
    </row>
    <row r="317" spans="1:12" x14ac:dyDescent="0.3">
      <c r="A317">
        <v>319</v>
      </c>
      <c r="B317" t="s">
        <v>2656</v>
      </c>
      <c r="C317" t="s">
        <v>1664</v>
      </c>
      <c r="D317" t="s">
        <v>1670</v>
      </c>
      <c r="E317" t="s">
        <v>2657</v>
      </c>
      <c r="F317">
        <v>90</v>
      </c>
      <c r="G317" t="s">
        <v>2658</v>
      </c>
      <c r="H317" t="s">
        <v>541</v>
      </c>
      <c r="I317" s="10">
        <v>39501</v>
      </c>
      <c r="J317">
        <v>21</v>
      </c>
      <c r="K317" t="s">
        <v>1772</v>
      </c>
      <c r="L317">
        <f>COUNTBLANK(Portfolio434[[#This Row],[ID]:[Product]])</f>
        <v>0</v>
      </c>
    </row>
    <row r="318" spans="1:12" x14ac:dyDescent="0.3">
      <c r="A318">
        <v>320</v>
      </c>
      <c r="B318" t="s">
        <v>2659</v>
      </c>
      <c r="C318" t="s">
        <v>1729</v>
      </c>
      <c r="D318" t="s">
        <v>1683</v>
      </c>
      <c r="E318" t="s">
        <v>1671</v>
      </c>
      <c r="F318">
        <v>90</v>
      </c>
      <c r="G318" t="s">
        <v>2660</v>
      </c>
      <c r="H318" t="s">
        <v>2661</v>
      </c>
      <c r="I318" s="10">
        <v>39930</v>
      </c>
      <c r="J318">
        <v>26</v>
      </c>
      <c r="K318" t="s">
        <v>1772</v>
      </c>
      <c r="L318">
        <f>COUNTBLANK(Portfolio434[[#This Row],[ID]:[Product]])</f>
        <v>0</v>
      </c>
    </row>
    <row r="319" spans="1:12" x14ac:dyDescent="0.3">
      <c r="A319">
        <v>321</v>
      </c>
      <c r="B319" t="s">
        <v>2662</v>
      </c>
      <c r="C319" t="s">
        <v>2663</v>
      </c>
      <c r="D319" t="s">
        <v>1683</v>
      </c>
      <c r="E319" t="s">
        <v>1671</v>
      </c>
      <c r="F319">
        <v>60</v>
      </c>
      <c r="G319" t="s">
        <v>2664</v>
      </c>
      <c r="H319" t="s">
        <v>722</v>
      </c>
      <c r="I319" s="10">
        <v>40269</v>
      </c>
      <c r="J319">
        <v>66</v>
      </c>
      <c r="K319" t="s">
        <v>1696</v>
      </c>
      <c r="L319">
        <f>COUNTBLANK(Portfolio434[[#This Row],[ID]:[Product]])</f>
        <v>0</v>
      </c>
    </row>
    <row r="320" spans="1:12" x14ac:dyDescent="0.3">
      <c r="A320">
        <v>322</v>
      </c>
      <c r="B320" t="s">
        <v>2665</v>
      </c>
      <c r="C320" t="s">
        <v>2666</v>
      </c>
      <c r="D320" t="s">
        <v>1683</v>
      </c>
      <c r="E320" t="s">
        <v>1671</v>
      </c>
      <c r="F320">
        <v>30</v>
      </c>
      <c r="G320" t="s">
        <v>2667</v>
      </c>
      <c r="H320" t="s">
        <v>832</v>
      </c>
      <c r="I320" s="10">
        <v>39714</v>
      </c>
      <c r="J320">
        <v>41</v>
      </c>
      <c r="K320" t="s">
        <v>1696</v>
      </c>
      <c r="L320">
        <f>COUNTBLANK(Portfolio434[[#This Row],[ID]:[Product]])</f>
        <v>0</v>
      </c>
    </row>
    <row r="321" spans="1:12" x14ac:dyDescent="0.3">
      <c r="A321">
        <v>323</v>
      </c>
      <c r="B321" t="s">
        <v>2668</v>
      </c>
      <c r="C321" t="s">
        <v>2669</v>
      </c>
      <c r="D321" t="s">
        <v>1683</v>
      </c>
      <c r="E321" t="s">
        <v>1671</v>
      </c>
      <c r="F321">
        <v>30</v>
      </c>
      <c r="G321" t="s">
        <v>2670</v>
      </c>
      <c r="H321" t="s">
        <v>2671</v>
      </c>
      <c r="I321" s="10">
        <v>39827</v>
      </c>
      <c r="J321">
        <v>84</v>
      </c>
      <c r="K321" t="s">
        <v>1772</v>
      </c>
      <c r="L321">
        <f>COUNTBLANK(Portfolio434[[#This Row],[ID]:[Product]])</f>
        <v>0</v>
      </c>
    </row>
    <row r="322" spans="1:12" x14ac:dyDescent="0.3">
      <c r="A322">
        <v>324</v>
      </c>
      <c r="B322" t="s">
        <v>2672</v>
      </c>
      <c r="C322" t="s">
        <v>2673</v>
      </c>
      <c r="D322" t="s">
        <v>1670</v>
      </c>
      <c r="E322" t="s">
        <v>1671</v>
      </c>
      <c r="F322">
        <v>90</v>
      </c>
      <c r="G322" t="s">
        <v>2674</v>
      </c>
      <c r="H322" t="s">
        <v>2675</v>
      </c>
      <c r="I322" s="10">
        <v>39821</v>
      </c>
      <c r="J322">
        <v>6</v>
      </c>
      <c r="K322" t="s">
        <v>1700</v>
      </c>
      <c r="L322">
        <f>COUNTBLANK(Portfolio434[[#This Row],[ID]:[Product]])</f>
        <v>0</v>
      </c>
    </row>
    <row r="323" spans="1:12" x14ac:dyDescent="0.3">
      <c r="A323">
        <v>325</v>
      </c>
      <c r="B323" t="s">
        <v>2676</v>
      </c>
      <c r="C323" t="s">
        <v>1686</v>
      </c>
      <c r="D323" t="s">
        <v>1670</v>
      </c>
      <c r="E323" t="s">
        <v>1671</v>
      </c>
      <c r="F323">
        <v>60</v>
      </c>
      <c r="G323" t="s">
        <v>2677</v>
      </c>
      <c r="H323" t="s">
        <v>458</v>
      </c>
      <c r="I323" s="10">
        <v>40099</v>
      </c>
      <c r="J323">
        <v>69</v>
      </c>
      <c r="K323" t="s">
        <v>1692</v>
      </c>
      <c r="L323">
        <f>COUNTBLANK(Portfolio434[[#This Row],[ID]:[Product]])</f>
        <v>0</v>
      </c>
    </row>
    <row r="324" spans="1:12" x14ac:dyDescent="0.3">
      <c r="A324">
        <v>326</v>
      </c>
      <c r="B324" t="s">
        <v>2678</v>
      </c>
      <c r="C324" t="s">
        <v>2679</v>
      </c>
      <c r="D324" t="s">
        <v>1670</v>
      </c>
      <c r="E324" t="s">
        <v>1671</v>
      </c>
      <c r="F324">
        <v>30</v>
      </c>
      <c r="G324" t="s">
        <v>2680</v>
      </c>
      <c r="H324" t="s">
        <v>736</v>
      </c>
      <c r="I324" s="10">
        <v>40010</v>
      </c>
      <c r="J324">
        <v>57</v>
      </c>
      <c r="K324" t="s">
        <v>1696</v>
      </c>
      <c r="L324">
        <f>COUNTBLANK(Portfolio434[[#This Row],[ID]:[Product]])</f>
        <v>0</v>
      </c>
    </row>
    <row r="325" spans="1:12" x14ac:dyDescent="0.3">
      <c r="A325">
        <v>327</v>
      </c>
      <c r="B325" t="s">
        <v>2681</v>
      </c>
      <c r="C325" t="s">
        <v>2682</v>
      </c>
      <c r="D325" t="s">
        <v>1670</v>
      </c>
      <c r="E325" t="s">
        <v>1671</v>
      </c>
      <c r="F325">
        <v>90</v>
      </c>
      <c r="G325" t="s">
        <v>2683</v>
      </c>
      <c r="H325" t="s">
        <v>737</v>
      </c>
      <c r="I325" s="10">
        <v>40233</v>
      </c>
      <c r="J325">
        <v>71</v>
      </c>
      <c r="K325" t="s">
        <v>1721</v>
      </c>
      <c r="L325">
        <f>COUNTBLANK(Portfolio434[[#This Row],[ID]:[Product]])</f>
        <v>0</v>
      </c>
    </row>
    <row r="326" spans="1:12" x14ac:dyDescent="0.3">
      <c r="A326">
        <v>328</v>
      </c>
      <c r="B326" t="s">
        <v>2684</v>
      </c>
      <c r="C326" t="s">
        <v>2685</v>
      </c>
      <c r="D326" t="s">
        <v>1683</v>
      </c>
      <c r="E326" t="s">
        <v>1671</v>
      </c>
      <c r="F326">
        <v>90</v>
      </c>
      <c r="G326" t="s">
        <v>2686</v>
      </c>
      <c r="H326" t="s">
        <v>1458</v>
      </c>
      <c r="I326" s="10">
        <v>39583</v>
      </c>
      <c r="J326">
        <v>54</v>
      </c>
      <c r="K326" t="s">
        <v>1673</v>
      </c>
      <c r="L326">
        <f>COUNTBLANK(Portfolio434[[#This Row],[ID]:[Product]])</f>
        <v>0</v>
      </c>
    </row>
    <row r="327" spans="1:12" x14ac:dyDescent="0.3">
      <c r="A327">
        <v>329</v>
      </c>
      <c r="B327" t="s">
        <v>2687</v>
      </c>
      <c r="C327" t="s">
        <v>2688</v>
      </c>
      <c r="D327" t="s">
        <v>1670</v>
      </c>
      <c r="E327" t="s">
        <v>1671</v>
      </c>
      <c r="F327">
        <v>30</v>
      </c>
      <c r="G327" t="s">
        <v>2689</v>
      </c>
      <c r="H327" t="s">
        <v>2690</v>
      </c>
      <c r="I327" s="10">
        <v>40485</v>
      </c>
      <c r="J327">
        <v>41</v>
      </c>
      <c r="K327" t="s">
        <v>851</v>
      </c>
      <c r="L327">
        <f>COUNTBLANK(Portfolio434[[#This Row],[ID]:[Product]])</f>
        <v>0</v>
      </c>
    </row>
    <row r="328" spans="1:12" x14ac:dyDescent="0.3">
      <c r="A328">
        <v>330</v>
      </c>
      <c r="B328" t="s">
        <v>2691</v>
      </c>
      <c r="C328" t="s">
        <v>2692</v>
      </c>
      <c r="D328" t="s">
        <v>1670</v>
      </c>
      <c r="E328" t="s">
        <v>1671</v>
      </c>
      <c r="F328">
        <v>30</v>
      </c>
      <c r="G328" t="s">
        <v>2693</v>
      </c>
      <c r="H328" t="s">
        <v>142</v>
      </c>
      <c r="I328" s="10">
        <v>40312</v>
      </c>
      <c r="J328">
        <v>80</v>
      </c>
      <c r="K328" t="s">
        <v>1692</v>
      </c>
      <c r="L328">
        <f>COUNTBLANK(Portfolio434[[#This Row],[ID]:[Product]])</f>
        <v>0</v>
      </c>
    </row>
    <row r="329" spans="1:12" x14ac:dyDescent="0.3">
      <c r="A329">
        <v>331</v>
      </c>
      <c r="B329" t="s">
        <v>2694</v>
      </c>
      <c r="C329" t="s">
        <v>2695</v>
      </c>
      <c r="D329" t="s">
        <v>1670</v>
      </c>
      <c r="E329" t="s">
        <v>1671</v>
      </c>
      <c r="F329">
        <v>30</v>
      </c>
      <c r="G329" t="s">
        <v>2696</v>
      </c>
      <c r="H329" t="s">
        <v>1066</v>
      </c>
      <c r="I329" s="10">
        <v>39809</v>
      </c>
      <c r="J329">
        <v>81</v>
      </c>
      <c r="K329" t="s">
        <v>1707</v>
      </c>
      <c r="L329">
        <f>COUNTBLANK(Portfolio434[[#This Row],[ID]:[Product]])</f>
        <v>0</v>
      </c>
    </row>
    <row r="330" spans="1:12" x14ac:dyDescent="0.3">
      <c r="A330">
        <v>332</v>
      </c>
      <c r="B330" t="s">
        <v>2697</v>
      </c>
      <c r="C330" t="s">
        <v>48</v>
      </c>
      <c r="D330" t="s">
        <v>1670</v>
      </c>
      <c r="E330" t="s">
        <v>1671</v>
      </c>
      <c r="F330">
        <v>90</v>
      </c>
      <c r="G330" t="s">
        <v>2698</v>
      </c>
      <c r="H330" t="s">
        <v>754</v>
      </c>
      <c r="I330" s="10">
        <v>39782</v>
      </c>
      <c r="J330">
        <v>65</v>
      </c>
      <c r="K330" t="s">
        <v>1692</v>
      </c>
      <c r="L330">
        <f>COUNTBLANK(Portfolio434[[#This Row],[ID]:[Product]])</f>
        <v>0</v>
      </c>
    </row>
    <row r="331" spans="1:12" x14ac:dyDescent="0.3">
      <c r="A331">
        <v>334</v>
      </c>
      <c r="B331" t="s">
        <v>2702</v>
      </c>
      <c r="C331" t="s">
        <v>2703</v>
      </c>
      <c r="D331" t="s">
        <v>1670</v>
      </c>
      <c r="E331" t="s">
        <v>1671</v>
      </c>
      <c r="F331">
        <v>30</v>
      </c>
      <c r="G331" t="s">
        <v>2704</v>
      </c>
      <c r="H331" t="s">
        <v>611</v>
      </c>
      <c r="I331" s="10">
        <v>40340</v>
      </c>
      <c r="J331">
        <v>36</v>
      </c>
      <c r="K331" t="s">
        <v>1707</v>
      </c>
      <c r="L331">
        <f>COUNTBLANK(Portfolio434[[#This Row],[ID]:[Product]])</f>
        <v>0</v>
      </c>
    </row>
    <row r="332" spans="1:12" x14ac:dyDescent="0.3">
      <c r="A332">
        <v>335</v>
      </c>
      <c r="B332" t="s">
        <v>2705</v>
      </c>
      <c r="C332" t="s">
        <v>2706</v>
      </c>
      <c r="D332" t="s">
        <v>1670</v>
      </c>
      <c r="E332" t="s">
        <v>1671</v>
      </c>
      <c r="F332">
        <v>30</v>
      </c>
      <c r="G332" t="s">
        <v>2707</v>
      </c>
      <c r="H332" t="s">
        <v>567</v>
      </c>
      <c r="I332" s="10">
        <v>39785</v>
      </c>
      <c r="J332">
        <v>27</v>
      </c>
      <c r="K332" t="s">
        <v>1707</v>
      </c>
      <c r="L332">
        <f>COUNTBLANK(Portfolio434[[#This Row],[ID]:[Product]])</f>
        <v>0</v>
      </c>
    </row>
    <row r="333" spans="1:12" x14ac:dyDescent="0.3">
      <c r="A333">
        <v>336</v>
      </c>
      <c r="B333" t="s">
        <v>2708</v>
      </c>
      <c r="C333" t="s">
        <v>2313</v>
      </c>
      <c r="D333" t="s">
        <v>1670</v>
      </c>
      <c r="E333" t="s">
        <v>1671</v>
      </c>
      <c r="F333">
        <v>60</v>
      </c>
      <c r="G333" t="s">
        <v>2709</v>
      </c>
      <c r="H333" t="s">
        <v>52</v>
      </c>
      <c r="I333" s="10">
        <v>39700</v>
      </c>
      <c r="J333">
        <v>86</v>
      </c>
      <c r="K333" t="s">
        <v>1707</v>
      </c>
      <c r="L333">
        <f>COUNTBLANK(Portfolio434[[#This Row],[ID]:[Product]])</f>
        <v>0</v>
      </c>
    </row>
    <row r="334" spans="1:12" x14ac:dyDescent="0.3">
      <c r="A334">
        <v>337</v>
      </c>
      <c r="B334" t="s">
        <v>2710</v>
      </c>
      <c r="C334" t="s">
        <v>2436</v>
      </c>
      <c r="D334" t="s">
        <v>1670</v>
      </c>
      <c r="E334" t="s">
        <v>1671</v>
      </c>
      <c r="F334">
        <v>60</v>
      </c>
      <c r="G334" t="s">
        <v>2711</v>
      </c>
      <c r="H334" t="s">
        <v>183</v>
      </c>
      <c r="I334" s="10">
        <v>40228</v>
      </c>
      <c r="J334">
        <v>26</v>
      </c>
      <c r="K334" t="s">
        <v>1692</v>
      </c>
      <c r="L334">
        <f>COUNTBLANK(Portfolio434[[#This Row],[ID]:[Product]])</f>
        <v>0</v>
      </c>
    </row>
    <row r="335" spans="1:12" x14ac:dyDescent="0.3">
      <c r="A335">
        <v>338</v>
      </c>
      <c r="B335" t="s">
        <v>2712</v>
      </c>
      <c r="C335" t="s">
        <v>2713</v>
      </c>
      <c r="D335" t="s">
        <v>1670</v>
      </c>
      <c r="E335" t="s">
        <v>1671</v>
      </c>
      <c r="F335">
        <v>60</v>
      </c>
      <c r="G335" t="s">
        <v>2714</v>
      </c>
      <c r="H335" t="s">
        <v>1196</v>
      </c>
      <c r="I335" s="10">
        <v>40445</v>
      </c>
      <c r="J335">
        <v>78</v>
      </c>
      <c r="K335" t="s">
        <v>1692</v>
      </c>
      <c r="L335">
        <f>COUNTBLANK(Portfolio434[[#This Row],[ID]:[Product]])</f>
        <v>0</v>
      </c>
    </row>
    <row r="336" spans="1:12" x14ac:dyDescent="0.3">
      <c r="A336">
        <v>339</v>
      </c>
      <c r="B336" t="s">
        <v>2715</v>
      </c>
      <c r="C336" t="s">
        <v>2716</v>
      </c>
      <c r="D336" t="s">
        <v>1683</v>
      </c>
      <c r="E336" t="s">
        <v>1671</v>
      </c>
      <c r="F336">
        <v>60</v>
      </c>
      <c r="G336" t="s">
        <v>2717</v>
      </c>
      <c r="H336" t="s">
        <v>608</v>
      </c>
      <c r="I336" s="10">
        <v>39697</v>
      </c>
      <c r="J336">
        <v>84</v>
      </c>
      <c r="K336" t="s">
        <v>1772</v>
      </c>
      <c r="L336">
        <f>COUNTBLANK(Portfolio434[[#This Row],[ID]:[Product]])</f>
        <v>0</v>
      </c>
    </row>
    <row r="337" spans="1:12" x14ac:dyDescent="0.3">
      <c r="A337">
        <v>340</v>
      </c>
      <c r="B337" t="s">
        <v>2718</v>
      </c>
      <c r="C337" t="s">
        <v>2719</v>
      </c>
      <c r="D337" t="s">
        <v>1683</v>
      </c>
      <c r="E337" t="s">
        <v>1671</v>
      </c>
      <c r="F337">
        <v>60</v>
      </c>
      <c r="G337" t="s">
        <v>2720</v>
      </c>
      <c r="H337" t="s">
        <v>1639</v>
      </c>
      <c r="I337" s="10">
        <v>40076</v>
      </c>
      <c r="J337">
        <v>65</v>
      </c>
      <c r="K337" t="s">
        <v>1772</v>
      </c>
      <c r="L337">
        <f>COUNTBLANK(Portfolio434[[#This Row],[ID]:[Product]])</f>
        <v>0</v>
      </c>
    </row>
    <row r="338" spans="1:12" x14ac:dyDescent="0.3">
      <c r="A338">
        <v>341</v>
      </c>
      <c r="B338" t="s">
        <v>2721</v>
      </c>
      <c r="C338" t="s">
        <v>2722</v>
      </c>
      <c r="D338" t="s">
        <v>1946</v>
      </c>
      <c r="E338" t="s">
        <v>1671</v>
      </c>
      <c r="F338">
        <v>90</v>
      </c>
      <c r="G338" t="s">
        <v>2723</v>
      </c>
      <c r="H338" t="s">
        <v>713</v>
      </c>
      <c r="I338" s="10">
        <v>40161</v>
      </c>
      <c r="J338">
        <v>82</v>
      </c>
      <c r="K338" t="s">
        <v>1007</v>
      </c>
      <c r="L338">
        <f>COUNTBLANK(Portfolio434[[#This Row],[ID]:[Product]])</f>
        <v>0</v>
      </c>
    </row>
    <row r="339" spans="1:12" x14ac:dyDescent="0.3">
      <c r="A339">
        <v>342</v>
      </c>
      <c r="B339" t="s">
        <v>2724</v>
      </c>
      <c r="C339" t="s">
        <v>2725</v>
      </c>
      <c r="D339" t="s">
        <v>1683</v>
      </c>
      <c r="E339" t="s">
        <v>1671</v>
      </c>
      <c r="F339">
        <v>90</v>
      </c>
      <c r="G339" t="s">
        <v>2726</v>
      </c>
      <c r="H339" t="s">
        <v>2727</v>
      </c>
      <c r="I339" s="10">
        <v>39971</v>
      </c>
      <c r="J339">
        <v>37</v>
      </c>
      <c r="K339" t="s">
        <v>1673</v>
      </c>
      <c r="L339">
        <f>COUNTBLANK(Portfolio434[[#This Row],[ID]:[Product]])</f>
        <v>0</v>
      </c>
    </row>
    <row r="340" spans="1:12" x14ac:dyDescent="0.3">
      <c r="A340">
        <v>343</v>
      </c>
      <c r="B340" t="s">
        <v>2728</v>
      </c>
      <c r="C340" t="s">
        <v>2729</v>
      </c>
      <c r="D340" t="s">
        <v>1683</v>
      </c>
      <c r="E340" t="s">
        <v>1671</v>
      </c>
      <c r="F340">
        <v>60</v>
      </c>
      <c r="G340" t="s">
        <v>2730</v>
      </c>
      <c r="H340" t="s">
        <v>562</v>
      </c>
      <c r="I340" s="10">
        <v>40124</v>
      </c>
      <c r="J340">
        <v>47</v>
      </c>
      <c r="K340" t="s">
        <v>1707</v>
      </c>
      <c r="L340">
        <f>COUNTBLANK(Portfolio434[[#This Row],[ID]:[Product]])</f>
        <v>0</v>
      </c>
    </row>
    <row r="341" spans="1:12" x14ac:dyDescent="0.3">
      <c r="A341">
        <v>344</v>
      </c>
      <c r="B341" t="s">
        <v>2731</v>
      </c>
      <c r="C341" t="s">
        <v>2030</v>
      </c>
      <c r="D341" t="s">
        <v>1670</v>
      </c>
      <c r="E341" t="s">
        <v>1671</v>
      </c>
      <c r="F341">
        <v>90</v>
      </c>
      <c r="G341" t="s">
        <v>2732</v>
      </c>
      <c r="H341" t="s">
        <v>2733</v>
      </c>
      <c r="I341" s="10">
        <v>40364</v>
      </c>
      <c r="J341">
        <v>100</v>
      </c>
      <c r="K341" t="s">
        <v>1772</v>
      </c>
      <c r="L341">
        <f>COUNTBLANK(Portfolio434[[#This Row],[ID]:[Product]])</f>
        <v>0</v>
      </c>
    </row>
    <row r="342" spans="1:12" x14ac:dyDescent="0.3">
      <c r="A342">
        <v>345</v>
      </c>
      <c r="B342" t="s">
        <v>2734</v>
      </c>
      <c r="C342" t="s">
        <v>2735</v>
      </c>
      <c r="D342" t="s">
        <v>1670</v>
      </c>
      <c r="E342" t="s">
        <v>1671</v>
      </c>
      <c r="F342">
        <v>30</v>
      </c>
      <c r="G342" t="s">
        <v>2736</v>
      </c>
      <c r="H342" t="s">
        <v>226</v>
      </c>
      <c r="I342" s="10">
        <v>39613</v>
      </c>
      <c r="J342">
        <v>90</v>
      </c>
      <c r="K342" t="s">
        <v>1700</v>
      </c>
      <c r="L342">
        <f>COUNTBLANK(Portfolio434[[#This Row],[ID]:[Product]])</f>
        <v>0</v>
      </c>
    </row>
    <row r="343" spans="1:12" x14ac:dyDescent="0.3">
      <c r="A343">
        <v>346</v>
      </c>
      <c r="B343" t="s">
        <v>2737</v>
      </c>
      <c r="C343" t="s">
        <v>2738</v>
      </c>
      <c r="D343" t="s">
        <v>1670</v>
      </c>
      <c r="E343" t="s">
        <v>1671</v>
      </c>
      <c r="F343">
        <v>60</v>
      </c>
      <c r="G343" t="s">
        <v>2739</v>
      </c>
      <c r="H343" t="s">
        <v>201</v>
      </c>
      <c r="I343" s="10">
        <v>39989</v>
      </c>
      <c r="J343">
        <v>69</v>
      </c>
      <c r="K343" t="s">
        <v>1696</v>
      </c>
      <c r="L343">
        <f>COUNTBLANK(Portfolio434[[#This Row],[ID]:[Product]])</f>
        <v>0</v>
      </c>
    </row>
    <row r="344" spans="1:12" x14ac:dyDescent="0.3">
      <c r="A344">
        <v>347</v>
      </c>
      <c r="B344" t="s">
        <v>2740</v>
      </c>
      <c r="C344" t="s">
        <v>2741</v>
      </c>
      <c r="D344" t="s">
        <v>1683</v>
      </c>
      <c r="E344" t="s">
        <v>1671</v>
      </c>
      <c r="F344">
        <v>60</v>
      </c>
      <c r="G344" t="s">
        <v>2742</v>
      </c>
      <c r="H344" t="s">
        <v>1625</v>
      </c>
      <c r="I344" s="10">
        <v>39951</v>
      </c>
      <c r="J344">
        <v>69</v>
      </c>
      <c r="K344" t="s">
        <v>1721</v>
      </c>
      <c r="L344">
        <f>COUNTBLANK(Portfolio434[[#This Row],[ID]:[Product]])</f>
        <v>0</v>
      </c>
    </row>
    <row r="345" spans="1:12" x14ac:dyDescent="0.3">
      <c r="A345">
        <v>348</v>
      </c>
      <c r="B345" t="s">
        <v>2743</v>
      </c>
      <c r="C345" t="s">
        <v>2744</v>
      </c>
      <c r="D345" t="s">
        <v>1670</v>
      </c>
      <c r="E345" t="s">
        <v>1671</v>
      </c>
      <c r="F345">
        <v>90</v>
      </c>
      <c r="G345" t="s">
        <v>2745</v>
      </c>
      <c r="H345" t="s">
        <v>566</v>
      </c>
      <c r="I345" s="10">
        <v>40376</v>
      </c>
      <c r="J345">
        <v>94</v>
      </c>
      <c r="K345" t="s">
        <v>1677</v>
      </c>
      <c r="L345">
        <f>COUNTBLANK(Portfolio434[[#This Row],[ID]:[Product]])</f>
        <v>0</v>
      </c>
    </row>
    <row r="346" spans="1:12" x14ac:dyDescent="0.3">
      <c r="A346">
        <v>349</v>
      </c>
      <c r="B346" t="s">
        <v>2746</v>
      </c>
      <c r="C346" t="s">
        <v>2747</v>
      </c>
      <c r="D346" t="s">
        <v>1670</v>
      </c>
      <c r="E346" t="s">
        <v>1671</v>
      </c>
      <c r="F346">
        <v>60</v>
      </c>
      <c r="G346" t="s">
        <v>2748</v>
      </c>
      <c r="H346" t="s">
        <v>389</v>
      </c>
      <c r="I346" s="10">
        <v>40524</v>
      </c>
      <c r="J346">
        <v>70</v>
      </c>
      <c r="K346" t="s">
        <v>1721</v>
      </c>
      <c r="L346">
        <f>COUNTBLANK(Portfolio434[[#This Row],[ID]:[Product]])</f>
        <v>0</v>
      </c>
    </row>
    <row r="347" spans="1:12" x14ac:dyDescent="0.3">
      <c r="A347">
        <v>350</v>
      </c>
      <c r="B347" t="s">
        <v>2749</v>
      </c>
      <c r="C347" t="s">
        <v>2750</v>
      </c>
      <c r="D347" t="s">
        <v>1670</v>
      </c>
      <c r="E347" t="s">
        <v>1671</v>
      </c>
      <c r="F347">
        <v>60</v>
      </c>
      <c r="G347" t="s">
        <v>2751</v>
      </c>
      <c r="H347" t="s">
        <v>254</v>
      </c>
      <c r="I347" s="10">
        <v>39464</v>
      </c>
      <c r="J347">
        <v>8</v>
      </c>
      <c r="K347" t="s">
        <v>1673</v>
      </c>
      <c r="L347">
        <f>COUNTBLANK(Portfolio434[[#This Row],[ID]:[Product]])</f>
        <v>0</v>
      </c>
    </row>
    <row r="348" spans="1:12" x14ac:dyDescent="0.3">
      <c r="A348">
        <v>351</v>
      </c>
      <c r="B348" t="s">
        <v>2752</v>
      </c>
      <c r="C348" t="s">
        <v>2753</v>
      </c>
      <c r="D348" t="s">
        <v>1683</v>
      </c>
      <c r="E348" t="s">
        <v>1671</v>
      </c>
      <c r="F348">
        <v>60</v>
      </c>
      <c r="G348" t="s">
        <v>2754</v>
      </c>
      <c r="H348" t="s">
        <v>147</v>
      </c>
      <c r="I348" s="10">
        <v>40201</v>
      </c>
      <c r="J348">
        <v>21</v>
      </c>
      <c r="K348" t="s">
        <v>1673</v>
      </c>
      <c r="L348">
        <f>COUNTBLANK(Portfolio434[[#This Row],[ID]:[Product]])</f>
        <v>0</v>
      </c>
    </row>
    <row r="349" spans="1:12" x14ac:dyDescent="0.3">
      <c r="A349">
        <v>352</v>
      </c>
      <c r="B349" t="s">
        <v>2755</v>
      </c>
      <c r="C349" t="s">
        <v>2429</v>
      </c>
      <c r="D349" t="s">
        <v>1670</v>
      </c>
      <c r="E349" t="s">
        <v>1671</v>
      </c>
      <c r="F349">
        <v>60</v>
      </c>
      <c r="G349" t="s">
        <v>2756</v>
      </c>
      <c r="H349" t="s">
        <v>1411</v>
      </c>
      <c r="I349" s="10">
        <v>39737</v>
      </c>
      <c r="J349">
        <v>98</v>
      </c>
      <c r="K349" t="s">
        <v>1673</v>
      </c>
      <c r="L349">
        <f>COUNTBLANK(Portfolio434[[#This Row],[ID]:[Product]])</f>
        <v>0</v>
      </c>
    </row>
    <row r="350" spans="1:12" x14ac:dyDescent="0.3">
      <c r="A350">
        <v>353</v>
      </c>
      <c r="B350" t="s">
        <v>2757</v>
      </c>
      <c r="C350" t="s">
        <v>2758</v>
      </c>
      <c r="D350" t="s">
        <v>1683</v>
      </c>
      <c r="E350" t="s">
        <v>1671</v>
      </c>
      <c r="F350">
        <v>90</v>
      </c>
      <c r="G350" t="s">
        <v>2759</v>
      </c>
      <c r="H350" t="s">
        <v>557</v>
      </c>
      <c r="I350" s="10">
        <v>40126</v>
      </c>
      <c r="J350">
        <v>28</v>
      </c>
      <c r="K350" t="s">
        <v>1673</v>
      </c>
      <c r="L350">
        <f>COUNTBLANK(Portfolio434[[#This Row],[ID]:[Product]])</f>
        <v>0</v>
      </c>
    </row>
    <row r="351" spans="1:12" x14ac:dyDescent="0.3">
      <c r="A351">
        <v>354</v>
      </c>
      <c r="B351" t="s">
        <v>2721</v>
      </c>
      <c r="C351" t="s">
        <v>2760</v>
      </c>
      <c r="D351" t="s">
        <v>1683</v>
      </c>
      <c r="E351" t="s">
        <v>1671</v>
      </c>
      <c r="F351">
        <v>90</v>
      </c>
      <c r="G351" t="s">
        <v>2761</v>
      </c>
      <c r="H351" t="s">
        <v>866</v>
      </c>
      <c r="I351" s="10">
        <v>40189</v>
      </c>
      <c r="J351">
        <v>12</v>
      </c>
      <c r="K351" t="s">
        <v>851</v>
      </c>
      <c r="L351">
        <f>COUNTBLANK(Portfolio434[[#This Row],[ID]:[Product]])</f>
        <v>0</v>
      </c>
    </row>
    <row r="352" spans="1:12" x14ac:dyDescent="0.3">
      <c r="A352">
        <v>355</v>
      </c>
      <c r="B352" t="s">
        <v>2762</v>
      </c>
      <c r="C352" t="s">
        <v>2763</v>
      </c>
      <c r="D352" t="s">
        <v>1683</v>
      </c>
      <c r="E352" t="s">
        <v>1671</v>
      </c>
      <c r="F352">
        <v>90</v>
      </c>
      <c r="G352" t="s">
        <v>2764</v>
      </c>
      <c r="H352" t="s">
        <v>409</v>
      </c>
      <c r="I352" s="10">
        <v>40205</v>
      </c>
      <c r="J352">
        <v>36</v>
      </c>
      <c r="K352" t="s">
        <v>1677</v>
      </c>
      <c r="L352">
        <f>COUNTBLANK(Portfolio434[[#This Row],[ID]:[Product]])</f>
        <v>0</v>
      </c>
    </row>
    <row r="353" spans="1:12" x14ac:dyDescent="0.3">
      <c r="A353">
        <v>356</v>
      </c>
      <c r="B353" t="s">
        <v>2765</v>
      </c>
      <c r="C353" t="s">
        <v>2766</v>
      </c>
      <c r="D353" t="s">
        <v>1683</v>
      </c>
      <c r="E353" t="s">
        <v>1671</v>
      </c>
      <c r="F353">
        <v>30</v>
      </c>
      <c r="G353" t="s">
        <v>2767</v>
      </c>
      <c r="H353" t="s">
        <v>623</v>
      </c>
      <c r="I353" s="10">
        <v>39528</v>
      </c>
      <c r="J353">
        <v>68</v>
      </c>
      <c r="K353" t="s">
        <v>1673</v>
      </c>
      <c r="L353">
        <f>COUNTBLANK(Portfolio434[[#This Row],[ID]:[Product]])</f>
        <v>0</v>
      </c>
    </row>
    <row r="354" spans="1:12" x14ac:dyDescent="0.3">
      <c r="A354">
        <v>357</v>
      </c>
      <c r="B354" t="s">
        <v>2768</v>
      </c>
      <c r="C354" t="s">
        <v>2769</v>
      </c>
      <c r="D354" t="s">
        <v>1670</v>
      </c>
      <c r="E354" t="s">
        <v>1671</v>
      </c>
      <c r="F354">
        <v>90</v>
      </c>
      <c r="G354" t="s">
        <v>2770</v>
      </c>
      <c r="H354" t="s">
        <v>763</v>
      </c>
      <c r="I354" s="10">
        <v>40257</v>
      </c>
      <c r="J354">
        <v>12</v>
      </c>
      <c r="K354" t="s">
        <v>1700</v>
      </c>
      <c r="L354">
        <f>COUNTBLANK(Portfolio434[[#This Row],[ID]:[Product]])</f>
        <v>0</v>
      </c>
    </row>
    <row r="355" spans="1:12" x14ac:dyDescent="0.3">
      <c r="A355">
        <v>358</v>
      </c>
      <c r="B355" t="s">
        <v>2771</v>
      </c>
      <c r="C355" t="s">
        <v>2772</v>
      </c>
      <c r="D355" t="s">
        <v>1683</v>
      </c>
      <c r="E355" t="s">
        <v>1671</v>
      </c>
      <c r="F355">
        <v>60</v>
      </c>
      <c r="G355" t="s">
        <v>2773</v>
      </c>
      <c r="H355" t="s">
        <v>2774</v>
      </c>
      <c r="I355" s="10">
        <v>39655</v>
      </c>
      <c r="J355">
        <v>19</v>
      </c>
      <c r="K355" t="s">
        <v>1772</v>
      </c>
      <c r="L355">
        <f>COUNTBLANK(Portfolio434[[#This Row],[ID]:[Product]])</f>
        <v>0</v>
      </c>
    </row>
    <row r="356" spans="1:12" x14ac:dyDescent="0.3">
      <c r="A356">
        <v>359</v>
      </c>
      <c r="B356" t="s">
        <v>2775</v>
      </c>
      <c r="C356" t="s">
        <v>2776</v>
      </c>
      <c r="D356" t="s">
        <v>1670</v>
      </c>
      <c r="E356" t="s">
        <v>1671</v>
      </c>
      <c r="F356">
        <v>90</v>
      </c>
      <c r="G356" t="s">
        <v>2777</v>
      </c>
      <c r="H356" t="s">
        <v>204</v>
      </c>
      <c r="I356" s="10">
        <v>40336</v>
      </c>
      <c r="J356">
        <v>60</v>
      </c>
      <c r="K356" t="s">
        <v>1696</v>
      </c>
      <c r="L356">
        <f>COUNTBLANK(Portfolio434[[#This Row],[ID]:[Product]])</f>
        <v>0</v>
      </c>
    </row>
    <row r="357" spans="1:12" x14ac:dyDescent="0.3">
      <c r="A357">
        <v>360</v>
      </c>
      <c r="B357" t="s">
        <v>2778</v>
      </c>
      <c r="C357" t="s">
        <v>2779</v>
      </c>
      <c r="D357" t="s">
        <v>1733</v>
      </c>
      <c r="E357" t="s">
        <v>1671</v>
      </c>
      <c r="F357">
        <v>90</v>
      </c>
      <c r="G357" t="s">
        <v>2780</v>
      </c>
      <c r="H357" t="s">
        <v>16</v>
      </c>
      <c r="I357" s="10">
        <v>39545</v>
      </c>
      <c r="J357">
        <v>10</v>
      </c>
      <c r="K357" t="s">
        <v>1673</v>
      </c>
      <c r="L357">
        <f>COUNTBLANK(Portfolio434[[#This Row],[ID]:[Product]])</f>
        <v>0</v>
      </c>
    </row>
    <row r="358" spans="1:12" x14ac:dyDescent="0.3">
      <c r="A358">
        <v>361</v>
      </c>
      <c r="B358" t="s">
        <v>2781</v>
      </c>
      <c r="C358" t="s">
        <v>2359</v>
      </c>
      <c r="D358" t="s">
        <v>1683</v>
      </c>
      <c r="E358" t="s">
        <v>1671</v>
      </c>
      <c r="F358">
        <v>30</v>
      </c>
      <c r="G358" t="s">
        <v>2782</v>
      </c>
      <c r="H358" t="s">
        <v>35</v>
      </c>
      <c r="I358" s="10">
        <v>40238</v>
      </c>
      <c r="J358">
        <v>56</v>
      </c>
      <c r="K358" t="s">
        <v>851</v>
      </c>
      <c r="L358">
        <f>COUNTBLANK(Portfolio434[[#This Row],[ID]:[Product]])</f>
        <v>0</v>
      </c>
    </row>
    <row r="359" spans="1:12" x14ac:dyDescent="0.3">
      <c r="A359">
        <v>362</v>
      </c>
      <c r="B359" t="s">
        <v>2783</v>
      </c>
      <c r="C359" t="s">
        <v>2544</v>
      </c>
      <c r="D359" t="s">
        <v>1670</v>
      </c>
      <c r="E359" t="s">
        <v>1671</v>
      </c>
      <c r="F359">
        <v>30</v>
      </c>
      <c r="G359" t="s">
        <v>2784</v>
      </c>
      <c r="H359" t="s">
        <v>2785</v>
      </c>
      <c r="I359" s="10">
        <v>40373</v>
      </c>
      <c r="J359">
        <v>89</v>
      </c>
      <c r="K359" t="s">
        <v>1707</v>
      </c>
      <c r="L359">
        <f>COUNTBLANK(Portfolio434[[#This Row],[ID]:[Product]])</f>
        <v>0</v>
      </c>
    </row>
    <row r="360" spans="1:12" x14ac:dyDescent="0.3">
      <c r="A360">
        <v>363</v>
      </c>
      <c r="B360" t="s">
        <v>2786</v>
      </c>
      <c r="C360" t="s">
        <v>2787</v>
      </c>
      <c r="D360" t="s">
        <v>1670</v>
      </c>
      <c r="E360" t="s">
        <v>1829</v>
      </c>
      <c r="F360">
        <v>90</v>
      </c>
      <c r="G360" t="s">
        <v>2788</v>
      </c>
      <c r="H360" t="s">
        <v>1505</v>
      </c>
      <c r="I360" s="10">
        <v>40370</v>
      </c>
      <c r="J360">
        <v>7</v>
      </c>
      <c r="K360" t="s">
        <v>1673</v>
      </c>
      <c r="L360">
        <f>COUNTBLANK(Portfolio434[[#This Row],[ID]:[Product]])</f>
        <v>0</v>
      </c>
    </row>
    <row r="361" spans="1:12" x14ac:dyDescent="0.3">
      <c r="A361">
        <v>364</v>
      </c>
      <c r="B361" t="s">
        <v>2789</v>
      </c>
      <c r="C361" t="s">
        <v>2766</v>
      </c>
      <c r="D361" t="s">
        <v>1683</v>
      </c>
      <c r="E361" t="s">
        <v>1671</v>
      </c>
      <c r="F361">
        <v>60</v>
      </c>
      <c r="G361" t="s">
        <v>2790</v>
      </c>
      <c r="H361" t="s">
        <v>630</v>
      </c>
      <c r="I361" s="10">
        <v>39944</v>
      </c>
      <c r="J361">
        <v>29</v>
      </c>
      <c r="K361" t="s">
        <v>1673</v>
      </c>
      <c r="L361">
        <f>COUNTBLANK(Portfolio434[[#This Row],[ID]:[Product]])</f>
        <v>0</v>
      </c>
    </row>
    <row r="362" spans="1:12" x14ac:dyDescent="0.3">
      <c r="A362">
        <v>365</v>
      </c>
      <c r="B362" t="s">
        <v>2791</v>
      </c>
      <c r="C362" t="s">
        <v>2792</v>
      </c>
      <c r="D362" t="s">
        <v>1683</v>
      </c>
      <c r="E362" t="s">
        <v>1671</v>
      </c>
      <c r="F362">
        <v>60</v>
      </c>
      <c r="G362" t="s">
        <v>2793</v>
      </c>
      <c r="H362" t="s">
        <v>936</v>
      </c>
      <c r="I362" s="10">
        <v>39613</v>
      </c>
      <c r="J362">
        <v>37</v>
      </c>
      <c r="K362" t="s">
        <v>1707</v>
      </c>
      <c r="L362">
        <f>COUNTBLANK(Portfolio434[[#This Row],[ID]:[Product]])</f>
        <v>0</v>
      </c>
    </row>
    <row r="363" spans="1:12" x14ac:dyDescent="0.3">
      <c r="A363">
        <v>366</v>
      </c>
      <c r="B363" t="s">
        <v>2755</v>
      </c>
      <c r="C363" t="s">
        <v>1709</v>
      </c>
      <c r="D363" t="s">
        <v>1670</v>
      </c>
      <c r="E363" t="s">
        <v>1671</v>
      </c>
      <c r="F363">
        <v>60</v>
      </c>
      <c r="G363" t="s">
        <v>2794</v>
      </c>
      <c r="H363" t="s">
        <v>2795</v>
      </c>
      <c r="I363" s="10">
        <v>39459</v>
      </c>
      <c r="J363">
        <v>66</v>
      </c>
      <c r="K363" t="s">
        <v>1696</v>
      </c>
      <c r="L363">
        <f>COUNTBLANK(Portfolio434[[#This Row],[ID]:[Product]])</f>
        <v>0</v>
      </c>
    </row>
    <row r="364" spans="1:12" x14ac:dyDescent="0.3">
      <c r="A364">
        <v>367</v>
      </c>
      <c r="B364" t="s">
        <v>2796</v>
      </c>
      <c r="C364" t="s">
        <v>2797</v>
      </c>
      <c r="D364" t="s">
        <v>1683</v>
      </c>
      <c r="E364" t="s">
        <v>1671</v>
      </c>
      <c r="F364">
        <v>90</v>
      </c>
      <c r="G364" t="s">
        <v>2798</v>
      </c>
      <c r="H364" t="s">
        <v>340</v>
      </c>
      <c r="I364" s="10">
        <v>40029</v>
      </c>
      <c r="J364">
        <v>2</v>
      </c>
      <c r="K364" t="s">
        <v>1677</v>
      </c>
      <c r="L364">
        <f>COUNTBLANK(Portfolio434[[#This Row],[ID]:[Product]])</f>
        <v>0</v>
      </c>
    </row>
    <row r="365" spans="1:12" x14ac:dyDescent="0.3">
      <c r="A365">
        <v>368</v>
      </c>
      <c r="B365" t="s">
        <v>2799</v>
      </c>
      <c r="C365" t="s">
        <v>2800</v>
      </c>
      <c r="D365" t="s">
        <v>1670</v>
      </c>
      <c r="E365" t="s">
        <v>1671</v>
      </c>
      <c r="F365">
        <v>90</v>
      </c>
      <c r="G365" t="s">
        <v>2801</v>
      </c>
      <c r="H365" t="s">
        <v>592</v>
      </c>
      <c r="I365" s="10">
        <v>39595</v>
      </c>
      <c r="J365">
        <v>85</v>
      </c>
      <c r="K365" t="s">
        <v>1673</v>
      </c>
      <c r="L365">
        <f>COUNTBLANK(Portfolio434[[#This Row],[ID]:[Product]])</f>
        <v>0</v>
      </c>
    </row>
    <row r="366" spans="1:12" x14ac:dyDescent="0.3">
      <c r="A366">
        <v>369</v>
      </c>
      <c r="B366" t="s">
        <v>2802</v>
      </c>
      <c r="C366" t="s">
        <v>598</v>
      </c>
      <c r="D366" t="s">
        <v>1683</v>
      </c>
      <c r="E366" t="s">
        <v>1671</v>
      </c>
      <c r="F366">
        <v>30</v>
      </c>
      <c r="G366" t="s">
        <v>2803</v>
      </c>
      <c r="H366" t="s">
        <v>49</v>
      </c>
      <c r="I366" s="10">
        <v>39791</v>
      </c>
      <c r="J366">
        <v>19</v>
      </c>
      <c r="K366" t="s">
        <v>851</v>
      </c>
      <c r="L366">
        <f>COUNTBLANK(Portfolio434[[#This Row],[ID]:[Product]])</f>
        <v>0</v>
      </c>
    </row>
    <row r="367" spans="1:12" x14ac:dyDescent="0.3">
      <c r="A367">
        <v>370</v>
      </c>
      <c r="B367" t="s">
        <v>2804</v>
      </c>
      <c r="C367" t="s">
        <v>2805</v>
      </c>
      <c r="D367" t="s">
        <v>1670</v>
      </c>
      <c r="E367" t="s">
        <v>1671</v>
      </c>
      <c r="F367">
        <v>90</v>
      </c>
      <c r="G367" t="s">
        <v>2806</v>
      </c>
      <c r="H367" t="s">
        <v>2807</v>
      </c>
      <c r="I367" s="10">
        <v>40143</v>
      </c>
      <c r="J367">
        <v>13</v>
      </c>
      <c r="K367" t="s">
        <v>1677</v>
      </c>
      <c r="L367">
        <f>COUNTBLANK(Portfolio434[[#This Row],[ID]:[Product]])</f>
        <v>0</v>
      </c>
    </row>
    <row r="368" spans="1:12" x14ac:dyDescent="0.3">
      <c r="A368">
        <v>371</v>
      </c>
      <c r="B368" t="s">
        <v>2808</v>
      </c>
      <c r="C368" t="s">
        <v>2205</v>
      </c>
      <c r="D368" t="s">
        <v>1683</v>
      </c>
      <c r="E368" t="s">
        <v>1671</v>
      </c>
      <c r="F368">
        <v>90</v>
      </c>
      <c r="G368" t="s">
        <v>2809</v>
      </c>
      <c r="H368" t="s">
        <v>1175</v>
      </c>
      <c r="I368" s="10">
        <v>39534</v>
      </c>
      <c r="J368">
        <v>34</v>
      </c>
      <c r="K368" t="s">
        <v>1692</v>
      </c>
      <c r="L368">
        <f>COUNTBLANK(Portfolio434[[#This Row],[ID]:[Product]])</f>
        <v>0</v>
      </c>
    </row>
    <row r="369" spans="1:12" x14ac:dyDescent="0.3">
      <c r="A369">
        <v>372</v>
      </c>
      <c r="B369" t="s">
        <v>2333</v>
      </c>
      <c r="C369" t="s">
        <v>2810</v>
      </c>
      <c r="D369" t="s">
        <v>1683</v>
      </c>
      <c r="E369" t="s">
        <v>1671</v>
      </c>
      <c r="F369">
        <v>60</v>
      </c>
      <c r="G369" t="s">
        <v>2811</v>
      </c>
      <c r="H369" t="s">
        <v>631</v>
      </c>
      <c r="I369" s="10">
        <v>39923</v>
      </c>
      <c r="J369">
        <v>39</v>
      </c>
      <c r="K369" t="s">
        <v>1677</v>
      </c>
      <c r="L369">
        <f>COUNTBLANK(Portfolio434[[#This Row],[ID]:[Product]])</f>
        <v>0</v>
      </c>
    </row>
    <row r="370" spans="1:12" x14ac:dyDescent="0.3">
      <c r="A370">
        <v>373</v>
      </c>
      <c r="B370" t="s">
        <v>2812</v>
      </c>
      <c r="C370" t="s">
        <v>2813</v>
      </c>
      <c r="D370" t="s">
        <v>1683</v>
      </c>
      <c r="E370" t="s">
        <v>1671</v>
      </c>
      <c r="F370">
        <v>60</v>
      </c>
      <c r="G370" t="s">
        <v>2814</v>
      </c>
      <c r="H370" t="s">
        <v>1446</v>
      </c>
      <c r="I370" s="10">
        <v>40214</v>
      </c>
      <c r="J370">
        <v>4</v>
      </c>
      <c r="K370" t="s">
        <v>1692</v>
      </c>
      <c r="L370">
        <f>COUNTBLANK(Portfolio434[[#This Row],[ID]:[Product]])</f>
        <v>0</v>
      </c>
    </row>
    <row r="371" spans="1:12" x14ac:dyDescent="0.3">
      <c r="A371">
        <v>374</v>
      </c>
      <c r="B371" t="s">
        <v>2815</v>
      </c>
      <c r="C371" t="s">
        <v>2816</v>
      </c>
      <c r="D371" t="s">
        <v>1683</v>
      </c>
      <c r="E371" t="s">
        <v>1671</v>
      </c>
      <c r="F371">
        <v>30</v>
      </c>
      <c r="G371" t="s">
        <v>2817</v>
      </c>
      <c r="H371" t="s">
        <v>707</v>
      </c>
      <c r="I371" s="10">
        <v>40260</v>
      </c>
      <c r="J371">
        <v>72</v>
      </c>
      <c r="K371" t="s">
        <v>1677</v>
      </c>
      <c r="L371">
        <f>COUNTBLANK(Portfolio434[[#This Row],[ID]:[Product]])</f>
        <v>0</v>
      </c>
    </row>
    <row r="372" spans="1:12" x14ac:dyDescent="0.3">
      <c r="A372">
        <v>375</v>
      </c>
      <c r="B372" t="s">
        <v>2818</v>
      </c>
      <c r="C372" t="s">
        <v>2819</v>
      </c>
      <c r="D372" t="s">
        <v>1733</v>
      </c>
      <c r="E372" t="s">
        <v>1671</v>
      </c>
      <c r="F372">
        <v>30</v>
      </c>
      <c r="G372" t="s">
        <v>2820</v>
      </c>
      <c r="H372" t="s">
        <v>1090</v>
      </c>
      <c r="I372" s="10">
        <v>40149</v>
      </c>
      <c r="J372">
        <v>8</v>
      </c>
      <c r="K372" t="s">
        <v>851</v>
      </c>
      <c r="L372">
        <f>COUNTBLANK(Portfolio434[[#This Row],[ID]:[Product]])</f>
        <v>0</v>
      </c>
    </row>
    <row r="373" spans="1:12" x14ac:dyDescent="0.3">
      <c r="A373">
        <v>376</v>
      </c>
      <c r="B373" t="s">
        <v>2821</v>
      </c>
      <c r="C373" t="s">
        <v>2822</v>
      </c>
      <c r="D373" t="s">
        <v>1670</v>
      </c>
      <c r="E373" t="s">
        <v>1671</v>
      </c>
      <c r="F373">
        <v>30</v>
      </c>
      <c r="G373" t="s">
        <v>2823</v>
      </c>
      <c r="H373" t="s">
        <v>496</v>
      </c>
      <c r="I373" s="10">
        <v>39969</v>
      </c>
      <c r="J373">
        <v>4</v>
      </c>
      <c r="K373" t="s">
        <v>1772</v>
      </c>
      <c r="L373">
        <f>COUNTBLANK(Portfolio434[[#This Row],[ID]:[Product]])</f>
        <v>0</v>
      </c>
    </row>
    <row r="374" spans="1:12" x14ac:dyDescent="0.3">
      <c r="A374">
        <v>377</v>
      </c>
      <c r="B374" t="s">
        <v>2824</v>
      </c>
      <c r="C374" t="s">
        <v>2825</v>
      </c>
      <c r="D374" t="s">
        <v>1733</v>
      </c>
      <c r="E374" t="s">
        <v>1671</v>
      </c>
      <c r="F374">
        <v>60</v>
      </c>
      <c r="G374" t="s">
        <v>2826</v>
      </c>
      <c r="H374" t="s">
        <v>2795</v>
      </c>
      <c r="I374" s="10">
        <v>39997</v>
      </c>
      <c r="J374">
        <v>83</v>
      </c>
      <c r="K374" t="s">
        <v>1721</v>
      </c>
      <c r="L374">
        <f>COUNTBLANK(Portfolio434[[#This Row],[ID]:[Product]])</f>
        <v>0</v>
      </c>
    </row>
    <row r="375" spans="1:12" x14ac:dyDescent="0.3">
      <c r="A375">
        <v>378</v>
      </c>
      <c r="B375" t="s">
        <v>2827</v>
      </c>
      <c r="C375" t="s">
        <v>2828</v>
      </c>
      <c r="D375" t="s">
        <v>1683</v>
      </c>
      <c r="E375" t="s">
        <v>1671</v>
      </c>
      <c r="F375">
        <v>60</v>
      </c>
      <c r="G375" t="s">
        <v>2829</v>
      </c>
      <c r="H375" t="s">
        <v>2830</v>
      </c>
      <c r="I375" s="10">
        <v>40471</v>
      </c>
      <c r="J375">
        <v>14</v>
      </c>
      <c r="K375" t="s">
        <v>1007</v>
      </c>
      <c r="L375">
        <f>COUNTBLANK(Portfolio434[[#This Row],[ID]:[Product]])</f>
        <v>0</v>
      </c>
    </row>
    <row r="376" spans="1:12" x14ac:dyDescent="0.3">
      <c r="A376">
        <v>379</v>
      </c>
      <c r="B376" t="s">
        <v>2831</v>
      </c>
      <c r="C376" t="s">
        <v>1774</v>
      </c>
      <c r="D376" t="s">
        <v>1683</v>
      </c>
      <c r="E376" t="s">
        <v>1671</v>
      </c>
      <c r="F376">
        <v>30</v>
      </c>
      <c r="G376" t="s">
        <v>2832</v>
      </c>
      <c r="H376" t="s">
        <v>1644</v>
      </c>
      <c r="I376" s="10">
        <v>40347</v>
      </c>
      <c r="J376">
        <v>90</v>
      </c>
      <c r="K376" t="s">
        <v>1692</v>
      </c>
      <c r="L376">
        <f>COUNTBLANK(Portfolio434[[#This Row],[ID]:[Product]])</f>
        <v>0</v>
      </c>
    </row>
    <row r="377" spans="1:12" x14ac:dyDescent="0.3">
      <c r="A377">
        <v>380</v>
      </c>
      <c r="B377" t="s">
        <v>2833</v>
      </c>
      <c r="C377" t="s">
        <v>2362</v>
      </c>
      <c r="D377" t="s">
        <v>1683</v>
      </c>
      <c r="E377" t="s">
        <v>1671</v>
      </c>
      <c r="F377">
        <v>90</v>
      </c>
      <c r="G377" t="s">
        <v>2834</v>
      </c>
      <c r="H377" t="s">
        <v>809</v>
      </c>
      <c r="I377" s="10">
        <v>40232</v>
      </c>
      <c r="J377">
        <v>91</v>
      </c>
      <c r="K377" t="s">
        <v>1007</v>
      </c>
      <c r="L377">
        <f>COUNTBLANK(Portfolio434[[#This Row],[ID]:[Product]])</f>
        <v>0</v>
      </c>
    </row>
    <row r="378" spans="1:12" x14ac:dyDescent="0.3">
      <c r="A378">
        <v>381</v>
      </c>
      <c r="B378" t="s">
        <v>2394</v>
      </c>
      <c r="C378" t="s">
        <v>2835</v>
      </c>
      <c r="D378" t="s">
        <v>1683</v>
      </c>
      <c r="E378" t="s">
        <v>1671</v>
      </c>
      <c r="F378">
        <v>60</v>
      </c>
      <c r="G378" t="s">
        <v>2836</v>
      </c>
      <c r="H378" t="s">
        <v>87</v>
      </c>
      <c r="I378" s="10">
        <v>39574</v>
      </c>
      <c r="J378">
        <v>90</v>
      </c>
      <c r="K378" t="s">
        <v>1692</v>
      </c>
      <c r="L378">
        <f>COUNTBLANK(Portfolio434[[#This Row],[ID]:[Product]])</f>
        <v>0</v>
      </c>
    </row>
    <row r="379" spans="1:12" x14ac:dyDescent="0.3">
      <c r="A379">
        <v>382</v>
      </c>
      <c r="B379" t="s">
        <v>1927</v>
      </c>
      <c r="C379" t="s">
        <v>2837</v>
      </c>
      <c r="D379" t="s">
        <v>1683</v>
      </c>
      <c r="E379" t="s">
        <v>1671</v>
      </c>
      <c r="F379">
        <v>30</v>
      </c>
      <c r="G379" t="s">
        <v>2838</v>
      </c>
      <c r="H379" t="s">
        <v>2839</v>
      </c>
      <c r="I379" s="10">
        <v>40427</v>
      </c>
      <c r="J379">
        <v>82</v>
      </c>
      <c r="K379" t="s">
        <v>1677</v>
      </c>
      <c r="L379">
        <f>COUNTBLANK(Portfolio434[[#This Row],[ID]:[Product]])</f>
        <v>0</v>
      </c>
    </row>
    <row r="380" spans="1:12" x14ac:dyDescent="0.3">
      <c r="A380">
        <v>383</v>
      </c>
      <c r="B380" t="s">
        <v>2840</v>
      </c>
      <c r="C380" t="s">
        <v>2841</v>
      </c>
      <c r="D380" t="s">
        <v>1683</v>
      </c>
      <c r="E380" t="s">
        <v>1671</v>
      </c>
      <c r="F380">
        <v>30</v>
      </c>
      <c r="G380" t="s">
        <v>2842</v>
      </c>
      <c r="H380" t="s">
        <v>240</v>
      </c>
      <c r="I380" s="10">
        <v>39647</v>
      </c>
      <c r="J380">
        <v>64</v>
      </c>
      <c r="K380" t="s">
        <v>1007</v>
      </c>
      <c r="L380">
        <f>COUNTBLANK(Portfolio434[[#This Row],[ID]:[Product]])</f>
        <v>0</v>
      </c>
    </row>
    <row r="381" spans="1:12" x14ac:dyDescent="0.3">
      <c r="A381">
        <v>384</v>
      </c>
      <c r="B381" t="s">
        <v>2843</v>
      </c>
      <c r="C381" t="s">
        <v>2844</v>
      </c>
      <c r="D381" t="s">
        <v>1733</v>
      </c>
      <c r="E381" t="s">
        <v>1671</v>
      </c>
      <c r="F381">
        <v>90</v>
      </c>
      <c r="G381" t="s">
        <v>2845</v>
      </c>
      <c r="H381" t="s">
        <v>685</v>
      </c>
      <c r="I381" s="10">
        <v>39926</v>
      </c>
      <c r="J381">
        <v>67</v>
      </c>
      <c r="K381" t="s">
        <v>1700</v>
      </c>
      <c r="L381">
        <f>COUNTBLANK(Portfolio434[[#This Row],[ID]:[Product]])</f>
        <v>0</v>
      </c>
    </row>
    <row r="382" spans="1:12" x14ac:dyDescent="0.3">
      <c r="A382">
        <v>385</v>
      </c>
      <c r="B382" t="s">
        <v>2846</v>
      </c>
      <c r="C382" t="s">
        <v>1702</v>
      </c>
      <c r="D382" t="s">
        <v>1670</v>
      </c>
      <c r="E382" t="s">
        <v>1671</v>
      </c>
      <c r="F382">
        <v>60</v>
      </c>
      <c r="G382" t="s">
        <v>2847</v>
      </c>
      <c r="H382" t="s">
        <v>1518</v>
      </c>
      <c r="I382" s="10">
        <v>40150</v>
      </c>
      <c r="J382">
        <v>45</v>
      </c>
      <c r="K382" t="s">
        <v>1772</v>
      </c>
      <c r="L382">
        <f>COUNTBLANK(Portfolio434[[#This Row],[ID]:[Product]])</f>
        <v>0</v>
      </c>
    </row>
    <row r="383" spans="1:12" x14ac:dyDescent="0.3">
      <c r="A383">
        <v>386</v>
      </c>
      <c r="B383" t="s">
        <v>2848</v>
      </c>
      <c r="C383" t="s">
        <v>2849</v>
      </c>
      <c r="D383" t="s">
        <v>1683</v>
      </c>
      <c r="E383" t="s">
        <v>1671</v>
      </c>
      <c r="F383">
        <v>60</v>
      </c>
      <c r="G383" t="s">
        <v>2850</v>
      </c>
      <c r="H383" t="s">
        <v>1497</v>
      </c>
      <c r="I383" s="10">
        <v>40411</v>
      </c>
      <c r="J383">
        <v>52</v>
      </c>
      <c r="K383" t="s">
        <v>1673</v>
      </c>
      <c r="L383">
        <f>COUNTBLANK(Portfolio434[[#This Row],[ID]:[Product]])</f>
        <v>0</v>
      </c>
    </row>
    <row r="384" spans="1:12" x14ac:dyDescent="0.3">
      <c r="A384">
        <v>387</v>
      </c>
      <c r="B384" t="s">
        <v>2851</v>
      </c>
      <c r="C384" t="s">
        <v>2852</v>
      </c>
      <c r="D384" t="s">
        <v>1670</v>
      </c>
      <c r="E384" t="s">
        <v>1671</v>
      </c>
      <c r="F384">
        <v>60</v>
      </c>
      <c r="G384" t="s">
        <v>2853</v>
      </c>
      <c r="H384" t="s">
        <v>2854</v>
      </c>
      <c r="I384" s="10">
        <v>40254</v>
      </c>
      <c r="J384">
        <v>76</v>
      </c>
      <c r="K384" t="s">
        <v>1772</v>
      </c>
      <c r="L384">
        <f>COUNTBLANK(Portfolio434[[#This Row],[ID]:[Product]])</f>
        <v>0</v>
      </c>
    </row>
    <row r="385" spans="1:12" x14ac:dyDescent="0.3">
      <c r="A385">
        <v>388</v>
      </c>
      <c r="B385" t="s">
        <v>2855</v>
      </c>
      <c r="C385" t="s">
        <v>2856</v>
      </c>
      <c r="D385" t="s">
        <v>1670</v>
      </c>
      <c r="E385" t="s">
        <v>1671</v>
      </c>
      <c r="F385">
        <v>60</v>
      </c>
      <c r="G385" t="s">
        <v>2857</v>
      </c>
      <c r="H385" t="s">
        <v>200</v>
      </c>
      <c r="I385" s="10">
        <v>39719</v>
      </c>
      <c r="J385">
        <v>98</v>
      </c>
      <c r="K385" t="s">
        <v>1721</v>
      </c>
      <c r="L385">
        <f>COUNTBLANK(Portfolio434[[#This Row],[ID]:[Product]])</f>
        <v>0</v>
      </c>
    </row>
    <row r="386" spans="1:12" x14ac:dyDescent="0.3">
      <c r="A386">
        <v>389</v>
      </c>
      <c r="B386" t="s">
        <v>2858</v>
      </c>
      <c r="C386" t="s">
        <v>2859</v>
      </c>
      <c r="D386" t="s">
        <v>1670</v>
      </c>
      <c r="E386" t="s">
        <v>1671</v>
      </c>
      <c r="F386">
        <v>60</v>
      </c>
      <c r="G386" t="s">
        <v>2860</v>
      </c>
      <c r="H386" t="s">
        <v>1646</v>
      </c>
      <c r="I386" s="10">
        <v>39863</v>
      </c>
      <c r="J386">
        <v>5</v>
      </c>
      <c r="K386" t="s">
        <v>1673</v>
      </c>
      <c r="L386">
        <f>COUNTBLANK(Portfolio434[[#This Row],[ID]:[Product]])</f>
        <v>0</v>
      </c>
    </row>
    <row r="387" spans="1:12" x14ac:dyDescent="0.3">
      <c r="A387">
        <v>390</v>
      </c>
      <c r="B387" t="s">
        <v>2861</v>
      </c>
      <c r="C387" t="s">
        <v>2423</v>
      </c>
      <c r="D387" t="s">
        <v>1683</v>
      </c>
      <c r="E387" t="s">
        <v>1671</v>
      </c>
      <c r="F387">
        <v>30</v>
      </c>
      <c r="G387" t="s">
        <v>2862</v>
      </c>
      <c r="H387" t="s">
        <v>1603</v>
      </c>
      <c r="I387" s="10">
        <v>39698</v>
      </c>
      <c r="J387">
        <v>70</v>
      </c>
      <c r="K387" t="s">
        <v>851</v>
      </c>
      <c r="L387">
        <f>COUNTBLANK(Portfolio434[[#This Row],[ID]:[Product]])</f>
        <v>0</v>
      </c>
    </row>
    <row r="388" spans="1:12" x14ac:dyDescent="0.3">
      <c r="A388">
        <v>391</v>
      </c>
      <c r="B388" t="s">
        <v>2863</v>
      </c>
      <c r="C388" t="s">
        <v>2864</v>
      </c>
      <c r="D388" t="s">
        <v>1670</v>
      </c>
      <c r="E388" t="s">
        <v>1671</v>
      </c>
      <c r="F388">
        <v>90</v>
      </c>
      <c r="G388" t="s">
        <v>2865</v>
      </c>
      <c r="H388" t="s">
        <v>326</v>
      </c>
      <c r="I388" s="10">
        <v>39940</v>
      </c>
      <c r="J388">
        <v>85</v>
      </c>
      <c r="K388" t="s">
        <v>851</v>
      </c>
      <c r="L388">
        <f>COUNTBLANK(Portfolio434[[#This Row],[ID]:[Product]])</f>
        <v>0</v>
      </c>
    </row>
    <row r="389" spans="1:12" x14ac:dyDescent="0.3">
      <c r="A389">
        <v>392</v>
      </c>
      <c r="B389" t="s">
        <v>2866</v>
      </c>
      <c r="C389" t="s">
        <v>2867</v>
      </c>
      <c r="D389" t="s">
        <v>1683</v>
      </c>
      <c r="E389" t="s">
        <v>1671</v>
      </c>
      <c r="F389">
        <v>30</v>
      </c>
      <c r="G389" t="s">
        <v>2868</v>
      </c>
      <c r="H389" t="s">
        <v>1410</v>
      </c>
      <c r="I389" s="10">
        <v>40095</v>
      </c>
      <c r="J389">
        <v>4</v>
      </c>
      <c r="K389" t="s">
        <v>1772</v>
      </c>
      <c r="L389">
        <f>COUNTBLANK(Portfolio434[[#This Row],[ID]:[Product]])</f>
        <v>0</v>
      </c>
    </row>
    <row r="390" spans="1:12" x14ac:dyDescent="0.3">
      <c r="A390">
        <v>393</v>
      </c>
      <c r="B390" t="s">
        <v>2869</v>
      </c>
      <c r="C390" t="s">
        <v>2870</v>
      </c>
      <c r="D390" t="s">
        <v>1670</v>
      </c>
      <c r="E390" t="s">
        <v>1671</v>
      </c>
      <c r="F390">
        <v>90</v>
      </c>
      <c r="G390" t="s">
        <v>2871</v>
      </c>
      <c r="H390" t="s">
        <v>83</v>
      </c>
      <c r="I390" s="10">
        <v>39816</v>
      </c>
      <c r="J390">
        <v>20</v>
      </c>
      <c r="K390" t="s">
        <v>1673</v>
      </c>
      <c r="L390">
        <f>COUNTBLANK(Portfolio434[[#This Row],[ID]:[Product]])</f>
        <v>0</v>
      </c>
    </row>
    <row r="391" spans="1:12" x14ac:dyDescent="0.3">
      <c r="A391">
        <v>394</v>
      </c>
      <c r="B391" t="s">
        <v>2872</v>
      </c>
      <c r="C391" t="s">
        <v>1886</v>
      </c>
      <c r="D391" t="s">
        <v>1683</v>
      </c>
      <c r="E391" t="s">
        <v>1671</v>
      </c>
      <c r="F391">
        <v>60</v>
      </c>
      <c r="G391" t="s">
        <v>2873</v>
      </c>
      <c r="H391" t="s">
        <v>2874</v>
      </c>
      <c r="I391" s="10">
        <v>40387</v>
      </c>
      <c r="J391">
        <v>12</v>
      </c>
      <c r="K391" t="s">
        <v>1677</v>
      </c>
      <c r="L391">
        <f>COUNTBLANK(Portfolio434[[#This Row],[ID]:[Product]])</f>
        <v>0</v>
      </c>
    </row>
    <row r="392" spans="1:12" x14ac:dyDescent="0.3">
      <c r="A392">
        <v>395</v>
      </c>
      <c r="B392" t="s">
        <v>2875</v>
      </c>
      <c r="C392" t="s">
        <v>2876</v>
      </c>
      <c r="D392" t="s">
        <v>1670</v>
      </c>
      <c r="E392" t="s">
        <v>1671</v>
      </c>
      <c r="F392">
        <v>60</v>
      </c>
      <c r="G392" t="s">
        <v>2877</v>
      </c>
      <c r="H392" t="s">
        <v>1335</v>
      </c>
      <c r="I392" s="10">
        <v>40260</v>
      </c>
      <c r="J392">
        <v>17</v>
      </c>
      <c r="K392" t="s">
        <v>851</v>
      </c>
      <c r="L392">
        <f>COUNTBLANK(Portfolio434[[#This Row],[ID]:[Product]])</f>
        <v>0</v>
      </c>
    </row>
    <row r="393" spans="1:12" x14ac:dyDescent="0.3">
      <c r="A393">
        <v>396</v>
      </c>
      <c r="B393" t="s">
        <v>2878</v>
      </c>
      <c r="C393" t="s">
        <v>2879</v>
      </c>
      <c r="D393" t="s">
        <v>1733</v>
      </c>
      <c r="E393" t="s">
        <v>1671</v>
      </c>
      <c r="F393">
        <v>60</v>
      </c>
      <c r="G393" t="s">
        <v>2880</v>
      </c>
      <c r="H393" t="s">
        <v>493</v>
      </c>
      <c r="I393" s="10">
        <v>39700</v>
      </c>
      <c r="J393">
        <v>3</v>
      </c>
      <c r="K393" t="s">
        <v>1677</v>
      </c>
      <c r="L393">
        <f>COUNTBLANK(Portfolio434[[#This Row],[ID]:[Product]])</f>
        <v>0</v>
      </c>
    </row>
    <row r="394" spans="1:12" x14ac:dyDescent="0.3">
      <c r="A394">
        <v>397</v>
      </c>
      <c r="B394" t="s">
        <v>2881</v>
      </c>
      <c r="C394" t="s">
        <v>2882</v>
      </c>
      <c r="D394" t="s">
        <v>1683</v>
      </c>
      <c r="E394" t="s">
        <v>1671</v>
      </c>
      <c r="F394">
        <v>60</v>
      </c>
      <c r="G394" t="s">
        <v>2883</v>
      </c>
      <c r="H394" t="s">
        <v>2884</v>
      </c>
      <c r="I394" s="10">
        <v>40237</v>
      </c>
      <c r="J394">
        <v>77</v>
      </c>
      <c r="K394" t="s">
        <v>1677</v>
      </c>
      <c r="L394">
        <f>COUNTBLANK(Portfolio434[[#This Row],[ID]:[Product]])</f>
        <v>0</v>
      </c>
    </row>
    <row r="395" spans="1:12" x14ac:dyDescent="0.3">
      <c r="A395">
        <v>398</v>
      </c>
      <c r="B395" t="s">
        <v>2885</v>
      </c>
      <c r="C395" t="s">
        <v>2886</v>
      </c>
      <c r="D395" t="s">
        <v>1683</v>
      </c>
      <c r="E395" t="s">
        <v>2887</v>
      </c>
      <c r="F395">
        <v>30</v>
      </c>
      <c r="G395" t="s">
        <v>2888</v>
      </c>
      <c r="H395" t="s">
        <v>1185</v>
      </c>
      <c r="I395" s="10">
        <v>40279</v>
      </c>
      <c r="J395">
        <v>30</v>
      </c>
      <c r="K395" t="s">
        <v>1007</v>
      </c>
      <c r="L395">
        <f>COUNTBLANK(Portfolio434[[#This Row],[ID]:[Product]])</f>
        <v>0</v>
      </c>
    </row>
    <row r="396" spans="1:12" x14ac:dyDescent="0.3">
      <c r="A396">
        <v>399</v>
      </c>
      <c r="B396" t="s">
        <v>2889</v>
      </c>
      <c r="C396" t="s">
        <v>1976</v>
      </c>
      <c r="D396" t="s">
        <v>1670</v>
      </c>
      <c r="E396" t="s">
        <v>1671</v>
      </c>
      <c r="F396">
        <v>90</v>
      </c>
      <c r="G396" t="s">
        <v>2890</v>
      </c>
      <c r="H396" t="s">
        <v>1447</v>
      </c>
      <c r="I396" s="10">
        <v>40527</v>
      </c>
      <c r="J396">
        <v>7</v>
      </c>
      <c r="K396" t="s">
        <v>1692</v>
      </c>
      <c r="L396">
        <f>COUNTBLANK(Portfolio434[[#This Row],[ID]:[Product]])</f>
        <v>0</v>
      </c>
    </row>
    <row r="397" spans="1:12" x14ac:dyDescent="0.3">
      <c r="A397">
        <v>400</v>
      </c>
      <c r="B397" t="s">
        <v>1992</v>
      </c>
      <c r="C397" t="s">
        <v>2891</v>
      </c>
      <c r="D397" t="s">
        <v>1670</v>
      </c>
      <c r="E397" t="s">
        <v>1671</v>
      </c>
      <c r="F397">
        <v>90</v>
      </c>
      <c r="G397" t="s">
        <v>2892</v>
      </c>
      <c r="H397" t="s">
        <v>111</v>
      </c>
      <c r="I397" s="10">
        <v>40283</v>
      </c>
      <c r="J397">
        <v>67</v>
      </c>
      <c r="K397" t="s">
        <v>1696</v>
      </c>
      <c r="L397">
        <f>COUNTBLANK(Portfolio434[[#This Row],[ID]:[Product]])</f>
        <v>0</v>
      </c>
    </row>
    <row r="398" spans="1:12" x14ac:dyDescent="0.3">
      <c r="A398">
        <v>401</v>
      </c>
      <c r="B398" t="s">
        <v>2893</v>
      </c>
      <c r="C398" t="s">
        <v>2894</v>
      </c>
      <c r="D398" t="s">
        <v>1670</v>
      </c>
      <c r="E398" t="s">
        <v>1671</v>
      </c>
      <c r="F398">
        <v>30</v>
      </c>
      <c r="G398" t="s">
        <v>2895</v>
      </c>
      <c r="H398" t="s">
        <v>1657</v>
      </c>
      <c r="I398" s="10">
        <v>39934</v>
      </c>
      <c r="J398">
        <v>53</v>
      </c>
      <c r="K398" t="s">
        <v>1707</v>
      </c>
      <c r="L398">
        <f>COUNTBLANK(Portfolio434[[#This Row],[ID]:[Product]])</f>
        <v>0</v>
      </c>
    </row>
    <row r="399" spans="1:12" x14ac:dyDescent="0.3">
      <c r="A399">
        <v>402</v>
      </c>
      <c r="B399" t="s">
        <v>2896</v>
      </c>
      <c r="C399" t="s">
        <v>2897</v>
      </c>
      <c r="D399" t="s">
        <v>1683</v>
      </c>
      <c r="E399" t="s">
        <v>1671</v>
      </c>
      <c r="F399">
        <v>30</v>
      </c>
      <c r="G399" t="s">
        <v>2898</v>
      </c>
      <c r="H399" t="s">
        <v>1604</v>
      </c>
      <c r="I399" s="10">
        <v>40000</v>
      </c>
      <c r="J399">
        <v>3</v>
      </c>
      <c r="K399" t="s">
        <v>1700</v>
      </c>
      <c r="L399">
        <f>COUNTBLANK(Portfolio434[[#This Row],[ID]:[Product]])</f>
        <v>0</v>
      </c>
    </row>
    <row r="400" spans="1:12" x14ac:dyDescent="0.3">
      <c r="A400">
        <v>403</v>
      </c>
      <c r="B400" t="s">
        <v>2899</v>
      </c>
      <c r="C400" t="s">
        <v>2900</v>
      </c>
      <c r="D400" t="s">
        <v>1946</v>
      </c>
      <c r="E400" t="s">
        <v>1671</v>
      </c>
      <c r="F400">
        <v>30</v>
      </c>
      <c r="G400" t="s">
        <v>2901</v>
      </c>
      <c r="H400" t="s">
        <v>2902</v>
      </c>
      <c r="I400" s="10">
        <v>39453</v>
      </c>
      <c r="J400">
        <v>60</v>
      </c>
      <c r="K400" t="s">
        <v>851</v>
      </c>
      <c r="L400">
        <f>COUNTBLANK(Portfolio434[[#This Row],[ID]:[Product]])</f>
        <v>0</v>
      </c>
    </row>
    <row r="401" spans="1:12" x14ac:dyDescent="0.3">
      <c r="A401">
        <v>404</v>
      </c>
      <c r="B401" t="s">
        <v>2903</v>
      </c>
      <c r="C401" t="s">
        <v>2904</v>
      </c>
      <c r="D401" t="s">
        <v>1733</v>
      </c>
      <c r="E401" t="s">
        <v>1671</v>
      </c>
      <c r="F401">
        <v>90</v>
      </c>
      <c r="G401" t="s">
        <v>2905</v>
      </c>
      <c r="H401" t="s">
        <v>2906</v>
      </c>
      <c r="I401" s="10">
        <v>39569</v>
      </c>
      <c r="J401">
        <v>68</v>
      </c>
      <c r="K401" t="s">
        <v>1721</v>
      </c>
      <c r="L401">
        <f>COUNTBLANK(Portfolio434[[#This Row],[ID]:[Product]])</f>
        <v>0</v>
      </c>
    </row>
    <row r="402" spans="1:12" x14ac:dyDescent="0.3">
      <c r="A402">
        <v>405</v>
      </c>
      <c r="B402" t="s">
        <v>2907</v>
      </c>
      <c r="C402" t="s">
        <v>2908</v>
      </c>
      <c r="D402" t="s">
        <v>1670</v>
      </c>
      <c r="E402" t="s">
        <v>1671</v>
      </c>
      <c r="F402">
        <v>90</v>
      </c>
      <c r="G402" t="s">
        <v>2909</v>
      </c>
      <c r="H402" t="s">
        <v>2910</v>
      </c>
      <c r="I402" s="10">
        <v>40128</v>
      </c>
      <c r="J402">
        <v>62</v>
      </c>
      <c r="K402" t="s">
        <v>1700</v>
      </c>
      <c r="L402">
        <f>COUNTBLANK(Portfolio434[[#This Row],[ID]:[Product]])</f>
        <v>0</v>
      </c>
    </row>
    <row r="403" spans="1:12" x14ac:dyDescent="0.3">
      <c r="A403">
        <v>406</v>
      </c>
      <c r="B403" t="s">
        <v>2911</v>
      </c>
      <c r="C403" t="s">
        <v>2912</v>
      </c>
      <c r="D403" t="s">
        <v>1670</v>
      </c>
      <c r="E403" t="s">
        <v>1671</v>
      </c>
      <c r="F403">
        <v>90</v>
      </c>
      <c r="G403" t="s">
        <v>2913</v>
      </c>
      <c r="H403" t="s">
        <v>788</v>
      </c>
      <c r="I403" s="10">
        <v>40264</v>
      </c>
      <c r="J403">
        <v>84</v>
      </c>
      <c r="K403" t="s">
        <v>1772</v>
      </c>
      <c r="L403">
        <f>COUNTBLANK(Portfolio434[[#This Row],[ID]:[Product]])</f>
        <v>0</v>
      </c>
    </row>
    <row r="404" spans="1:12" x14ac:dyDescent="0.3">
      <c r="A404">
        <v>407</v>
      </c>
      <c r="B404" t="s">
        <v>2914</v>
      </c>
      <c r="C404" t="s">
        <v>2915</v>
      </c>
      <c r="D404" t="s">
        <v>1683</v>
      </c>
      <c r="E404" t="s">
        <v>1671</v>
      </c>
      <c r="F404">
        <v>60</v>
      </c>
      <c r="G404" t="s">
        <v>2916</v>
      </c>
      <c r="H404" t="s">
        <v>2917</v>
      </c>
      <c r="I404" s="10">
        <v>40085</v>
      </c>
      <c r="J404">
        <v>91</v>
      </c>
      <c r="K404" t="s">
        <v>1721</v>
      </c>
      <c r="L404">
        <f>COUNTBLANK(Portfolio434[[#This Row],[ID]:[Product]])</f>
        <v>0</v>
      </c>
    </row>
    <row r="405" spans="1:12" x14ac:dyDescent="0.3">
      <c r="A405">
        <v>408</v>
      </c>
      <c r="B405" t="s">
        <v>2918</v>
      </c>
      <c r="C405" t="s">
        <v>2919</v>
      </c>
      <c r="D405" t="s">
        <v>1670</v>
      </c>
      <c r="E405" t="s">
        <v>1671</v>
      </c>
      <c r="F405">
        <v>90</v>
      </c>
      <c r="G405" t="s">
        <v>2920</v>
      </c>
      <c r="H405" t="s">
        <v>1621</v>
      </c>
      <c r="I405" s="10">
        <v>39477</v>
      </c>
      <c r="J405">
        <v>33</v>
      </c>
      <c r="K405" t="s">
        <v>1707</v>
      </c>
      <c r="L405">
        <f>COUNTBLANK(Portfolio434[[#This Row],[ID]:[Product]])</f>
        <v>0</v>
      </c>
    </row>
    <row r="406" spans="1:12" x14ac:dyDescent="0.3">
      <c r="A406">
        <v>409</v>
      </c>
      <c r="B406" t="s">
        <v>1920</v>
      </c>
      <c r="C406" t="s">
        <v>2921</v>
      </c>
      <c r="D406" t="s">
        <v>1733</v>
      </c>
      <c r="E406" t="s">
        <v>1671</v>
      </c>
      <c r="F406">
        <v>30</v>
      </c>
      <c r="G406" t="s">
        <v>2922</v>
      </c>
      <c r="H406" t="s">
        <v>1478</v>
      </c>
      <c r="I406" s="10">
        <v>39523</v>
      </c>
      <c r="J406">
        <v>12</v>
      </c>
      <c r="K406" t="s">
        <v>1007</v>
      </c>
      <c r="L406">
        <f>COUNTBLANK(Portfolio434[[#This Row],[ID]:[Product]])</f>
        <v>0</v>
      </c>
    </row>
    <row r="407" spans="1:12" x14ac:dyDescent="0.3">
      <c r="A407">
        <v>410</v>
      </c>
      <c r="B407" t="s">
        <v>2923</v>
      </c>
      <c r="C407" t="s">
        <v>2924</v>
      </c>
      <c r="D407" t="s">
        <v>1683</v>
      </c>
      <c r="E407" t="s">
        <v>1671</v>
      </c>
      <c r="F407">
        <v>90</v>
      </c>
      <c r="G407" t="s">
        <v>2925</v>
      </c>
      <c r="H407" t="s">
        <v>1641</v>
      </c>
      <c r="I407" s="10">
        <v>40223</v>
      </c>
      <c r="J407">
        <v>58</v>
      </c>
      <c r="K407" t="s">
        <v>851</v>
      </c>
      <c r="L407">
        <f>COUNTBLANK(Portfolio434[[#This Row],[ID]:[Product]])</f>
        <v>0</v>
      </c>
    </row>
    <row r="408" spans="1:12" x14ac:dyDescent="0.3">
      <c r="A408">
        <v>411</v>
      </c>
      <c r="B408" t="s">
        <v>1834</v>
      </c>
      <c r="C408" t="s">
        <v>2441</v>
      </c>
      <c r="D408" t="s">
        <v>1670</v>
      </c>
      <c r="E408" t="s">
        <v>1671</v>
      </c>
      <c r="F408">
        <v>90</v>
      </c>
      <c r="G408" t="s">
        <v>2926</v>
      </c>
      <c r="H408" t="s">
        <v>1652</v>
      </c>
      <c r="I408" s="10">
        <v>40484</v>
      </c>
      <c r="J408">
        <v>82</v>
      </c>
      <c r="K408" t="s">
        <v>1696</v>
      </c>
      <c r="L408">
        <f>COUNTBLANK(Portfolio434[[#This Row],[ID]:[Product]])</f>
        <v>0</v>
      </c>
    </row>
    <row r="409" spans="1:12" x14ac:dyDescent="0.3">
      <c r="A409">
        <v>412</v>
      </c>
      <c r="B409" t="s">
        <v>2927</v>
      </c>
      <c r="C409" t="s">
        <v>2928</v>
      </c>
      <c r="D409" t="s">
        <v>1683</v>
      </c>
      <c r="E409" t="s">
        <v>1671</v>
      </c>
      <c r="F409">
        <v>60</v>
      </c>
      <c r="G409" t="s">
        <v>2929</v>
      </c>
      <c r="H409" t="s">
        <v>2121</v>
      </c>
      <c r="I409" s="10">
        <v>40093</v>
      </c>
      <c r="J409">
        <v>86</v>
      </c>
      <c r="K409" t="s">
        <v>851</v>
      </c>
      <c r="L409">
        <f>COUNTBLANK(Portfolio434[[#This Row],[ID]:[Product]])</f>
        <v>0</v>
      </c>
    </row>
    <row r="410" spans="1:12" x14ac:dyDescent="0.3">
      <c r="A410">
        <v>413</v>
      </c>
      <c r="B410" t="s">
        <v>2930</v>
      </c>
      <c r="C410" t="s">
        <v>2931</v>
      </c>
      <c r="D410" t="s">
        <v>1683</v>
      </c>
      <c r="E410" t="s">
        <v>1671</v>
      </c>
      <c r="F410">
        <v>60</v>
      </c>
      <c r="G410" t="s">
        <v>2932</v>
      </c>
      <c r="H410" t="s">
        <v>636</v>
      </c>
      <c r="I410" s="10">
        <v>40335</v>
      </c>
      <c r="J410">
        <v>43</v>
      </c>
      <c r="K410" t="s">
        <v>1772</v>
      </c>
      <c r="L410">
        <f>COUNTBLANK(Portfolio434[[#This Row],[ID]:[Product]])</f>
        <v>0</v>
      </c>
    </row>
    <row r="411" spans="1:12" x14ac:dyDescent="0.3">
      <c r="A411">
        <v>414</v>
      </c>
      <c r="B411" t="s">
        <v>2933</v>
      </c>
      <c r="C411" t="s">
        <v>2934</v>
      </c>
      <c r="D411" t="s">
        <v>1733</v>
      </c>
      <c r="E411" t="s">
        <v>1671</v>
      </c>
      <c r="F411">
        <v>90</v>
      </c>
      <c r="G411" t="s">
        <v>2935</v>
      </c>
      <c r="H411" t="s">
        <v>807</v>
      </c>
      <c r="I411" s="10">
        <v>40213</v>
      </c>
      <c r="J411">
        <v>80</v>
      </c>
      <c r="K411" t="s">
        <v>1696</v>
      </c>
      <c r="L411">
        <f>COUNTBLANK(Portfolio434[[#This Row],[ID]:[Product]])</f>
        <v>0</v>
      </c>
    </row>
    <row r="412" spans="1:12" x14ac:dyDescent="0.3">
      <c r="A412">
        <v>415</v>
      </c>
      <c r="B412" t="s">
        <v>2936</v>
      </c>
      <c r="C412" t="s">
        <v>2937</v>
      </c>
      <c r="D412" t="s">
        <v>1683</v>
      </c>
      <c r="E412" t="s">
        <v>1671</v>
      </c>
      <c r="F412">
        <v>90</v>
      </c>
      <c r="G412" t="s">
        <v>2938</v>
      </c>
      <c r="H412" t="s">
        <v>640</v>
      </c>
      <c r="I412" s="10">
        <v>39758</v>
      </c>
      <c r="J412">
        <v>26</v>
      </c>
      <c r="K412" t="s">
        <v>851</v>
      </c>
      <c r="L412">
        <f>COUNTBLANK(Portfolio434[[#This Row],[ID]:[Product]])</f>
        <v>0</v>
      </c>
    </row>
    <row r="413" spans="1:12" x14ac:dyDescent="0.3">
      <c r="A413">
        <v>416</v>
      </c>
      <c r="B413" t="s">
        <v>2939</v>
      </c>
      <c r="C413" t="s">
        <v>1753</v>
      </c>
      <c r="D413" t="s">
        <v>1670</v>
      </c>
      <c r="E413" t="s">
        <v>1671</v>
      </c>
      <c r="F413">
        <v>90</v>
      </c>
      <c r="G413" t="s">
        <v>2940</v>
      </c>
      <c r="H413" t="s">
        <v>775</v>
      </c>
      <c r="I413" s="10">
        <v>40222</v>
      </c>
      <c r="J413">
        <v>6</v>
      </c>
      <c r="K413" t="s">
        <v>1677</v>
      </c>
      <c r="L413">
        <f>COUNTBLANK(Portfolio434[[#This Row],[ID]:[Product]])</f>
        <v>0</v>
      </c>
    </row>
    <row r="414" spans="1:12" x14ac:dyDescent="0.3">
      <c r="A414">
        <v>417</v>
      </c>
      <c r="B414" t="s">
        <v>2941</v>
      </c>
      <c r="C414" t="s">
        <v>2417</v>
      </c>
      <c r="D414" t="s">
        <v>1683</v>
      </c>
      <c r="E414" t="s">
        <v>1671</v>
      </c>
      <c r="F414">
        <v>60</v>
      </c>
      <c r="G414" t="s">
        <v>2942</v>
      </c>
      <c r="H414" t="s">
        <v>492</v>
      </c>
      <c r="I414" s="10">
        <v>40068</v>
      </c>
      <c r="J414">
        <v>89</v>
      </c>
      <c r="K414" t="s">
        <v>1721</v>
      </c>
      <c r="L414">
        <f>COUNTBLANK(Portfolio434[[#This Row],[ID]:[Product]])</f>
        <v>0</v>
      </c>
    </row>
    <row r="415" spans="1:12" x14ac:dyDescent="0.3">
      <c r="A415">
        <v>418</v>
      </c>
      <c r="B415" t="s">
        <v>2419</v>
      </c>
      <c r="C415" t="s">
        <v>2438</v>
      </c>
      <c r="D415" t="s">
        <v>1683</v>
      </c>
      <c r="E415" t="s">
        <v>1671</v>
      </c>
      <c r="F415">
        <v>90</v>
      </c>
      <c r="G415" t="s">
        <v>2943</v>
      </c>
      <c r="H415" t="s">
        <v>2035</v>
      </c>
      <c r="I415" s="10">
        <v>40108</v>
      </c>
      <c r="J415">
        <v>36</v>
      </c>
      <c r="K415" t="s">
        <v>1696</v>
      </c>
      <c r="L415">
        <f>COUNTBLANK(Portfolio434[[#This Row],[ID]:[Product]])</f>
        <v>0</v>
      </c>
    </row>
    <row r="416" spans="1:12" x14ac:dyDescent="0.3">
      <c r="A416">
        <v>419</v>
      </c>
      <c r="B416" t="s">
        <v>2944</v>
      </c>
      <c r="C416" t="s">
        <v>2945</v>
      </c>
      <c r="D416" t="s">
        <v>1670</v>
      </c>
      <c r="E416" t="s">
        <v>1671</v>
      </c>
      <c r="F416">
        <v>60</v>
      </c>
      <c r="G416" t="s">
        <v>2946</v>
      </c>
      <c r="H416" t="s">
        <v>1490</v>
      </c>
      <c r="I416" s="10">
        <v>39701</v>
      </c>
      <c r="J416">
        <v>82</v>
      </c>
      <c r="K416" t="s">
        <v>1673</v>
      </c>
      <c r="L416">
        <f>COUNTBLANK(Portfolio434[[#This Row],[ID]:[Product]])</f>
        <v>0</v>
      </c>
    </row>
    <row r="417" spans="1:12" x14ac:dyDescent="0.3">
      <c r="A417">
        <v>420</v>
      </c>
      <c r="B417" t="s">
        <v>2947</v>
      </c>
      <c r="C417" t="s">
        <v>2948</v>
      </c>
      <c r="D417" t="s">
        <v>1683</v>
      </c>
      <c r="E417" t="s">
        <v>1671</v>
      </c>
      <c r="F417">
        <v>90</v>
      </c>
      <c r="G417" t="s">
        <v>2949</v>
      </c>
      <c r="H417" t="s">
        <v>495</v>
      </c>
      <c r="I417" s="10">
        <v>40122</v>
      </c>
      <c r="J417">
        <v>71</v>
      </c>
      <c r="K417" t="s">
        <v>1673</v>
      </c>
      <c r="L417">
        <f>COUNTBLANK(Portfolio434[[#This Row],[ID]:[Product]])</f>
        <v>0</v>
      </c>
    </row>
    <row r="418" spans="1:12" x14ac:dyDescent="0.3">
      <c r="A418">
        <v>421</v>
      </c>
      <c r="B418" t="s">
        <v>2950</v>
      </c>
      <c r="C418" t="s">
        <v>2951</v>
      </c>
      <c r="D418" t="s">
        <v>1683</v>
      </c>
      <c r="E418" t="s">
        <v>1671</v>
      </c>
      <c r="F418">
        <v>90</v>
      </c>
      <c r="G418" t="s">
        <v>2952</v>
      </c>
      <c r="H418" t="s">
        <v>1627</v>
      </c>
      <c r="I418" s="10">
        <v>39741</v>
      </c>
      <c r="J418">
        <v>24</v>
      </c>
      <c r="K418" t="s">
        <v>1007</v>
      </c>
      <c r="L418">
        <f>COUNTBLANK(Portfolio434[[#This Row],[ID]:[Product]])</f>
        <v>0</v>
      </c>
    </row>
    <row r="419" spans="1:12" x14ac:dyDescent="0.3">
      <c r="A419">
        <v>422</v>
      </c>
      <c r="B419" t="s">
        <v>1986</v>
      </c>
      <c r="C419" t="s">
        <v>2953</v>
      </c>
      <c r="D419" t="s">
        <v>1683</v>
      </c>
      <c r="E419" t="s">
        <v>1671</v>
      </c>
      <c r="F419">
        <v>30</v>
      </c>
      <c r="G419" t="s">
        <v>2954</v>
      </c>
      <c r="H419" t="s">
        <v>254</v>
      </c>
      <c r="I419" s="10">
        <v>39867</v>
      </c>
      <c r="J419">
        <v>87</v>
      </c>
      <c r="K419" t="s">
        <v>1007</v>
      </c>
      <c r="L419">
        <f>COUNTBLANK(Portfolio434[[#This Row],[ID]:[Product]])</f>
        <v>0</v>
      </c>
    </row>
    <row r="420" spans="1:12" x14ac:dyDescent="0.3">
      <c r="A420">
        <v>423</v>
      </c>
      <c r="B420" t="s">
        <v>2955</v>
      </c>
      <c r="C420" t="s">
        <v>2956</v>
      </c>
      <c r="D420" t="s">
        <v>1670</v>
      </c>
      <c r="E420" t="s">
        <v>1671</v>
      </c>
      <c r="F420">
        <v>90</v>
      </c>
      <c r="G420" t="s">
        <v>2957</v>
      </c>
      <c r="H420" t="s">
        <v>1601</v>
      </c>
      <c r="I420" s="10">
        <v>39866</v>
      </c>
      <c r="J420">
        <v>23</v>
      </c>
      <c r="K420" t="s">
        <v>1721</v>
      </c>
      <c r="L420">
        <f>COUNTBLANK(Portfolio434[[#This Row],[ID]:[Product]])</f>
        <v>0</v>
      </c>
    </row>
    <row r="421" spans="1:12" x14ac:dyDescent="0.3">
      <c r="A421">
        <v>424</v>
      </c>
      <c r="B421" t="s">
        <v>2958</v>
      </c>
      <c r="C421" t="s">
        <v>2959</v>
      </c>
      <c r="D421" t="s">
        <v>1683</v>
      </c>
      <c r="E421" t="s">
        <v>1671</v>
      </c>
      <c r="F421">
        <v>60</v>
      </c>
      <c r="G421" t="s">
        <v>2960</v>
      </c>
      <c r="H421" t="s">
        <v>229</v>
      </c>
      <c r="I421" s="10">
        <v>39862</v>
      </c>
      <c r="J421">
        <v>13</v>
      </c>
      <c r="K421" t="s">
        <v>1692</v>
      </c>
      <c r="L421">
        <f>COUNTBLANK(Portfolio434[[#This Row],[ID]:[Product]])</f>
        <v>0</v>
      </c>
    </row>
    <row r="422" spans="1:12" x14ac:dyDescent="0.3">
      <c r="A422">
        <v>425</v>
      </c>
      <c r="B422" t="s">
        <v>2961</v>
      </c>
      <c r="C422" t="s">
        <v>2962</v>
      </c>
      <c r="D422" t="s">
        <v>1733</v>
      </c>
      <c r="E422" t="s">
        <v>1671</v>
      </c>
      <c r="F422">
        <v>60</v>
      </c>
      <c r="G422" t="s">
        <v>2963</v>
      </c>
      <c r="H422" t="s">
        <v>1233</v>
      </c>
      <c r="I422" s="10">
        <v>40042</v>
      </c>
      <c r="J422">
        <v>6</v>
      </c>
      <c r="K422" t="s">
        <v>1673</v>
      </c>
      <c r="L422">
        <f>COUNTBLANK(Portfolio434[[#This Row],[ID]:[Product]])</f>
        <v>0</v>
      </c>
    </row>
    <row r="423" spans="1:12" x14ac:dyDescent="0.3">
      <c r="A423">
        <v>426</v>
      </c>
      <c r="B423" t="s">
        <v>2964</v>
      </c>
      <c r="C423" t="s">
        <v>2965</v>
      </c>
      <c r="D423" t="s">
        <v>1683</v>
      </c>
      <c r="E423" t="s">
        <v>1671</v>
      </c>
      <c r="F423">
        <v>90</v>
      </c>
      <c r="G423" t="s">
        <v>2966</v>
      </c>
      <c r="H423" t="s">
        <v>587</v>
      </c>
      <c r="I423" s="10">
        <v>40081</v>
      </c>
      <c r="J423">
        <v>22</v>
      </c>
      <c r="K423" t="s">
        <v>1677</v>
      </c>
      <c r="L423">
        <f>COUNTBLANK(Portfolio434[[#This Row],[ID]:[Product]])</f>
        <v>0</v>
      </c>
    </row>
    <row r="424" spans="1:12" x14ac:dyDescent="0.3">
      <c r="A424">
        <v>427</v>
      </c>
      <c r="B424" t="s">
        <v>2967</v>
      </c>
      <c r="C424" t="s">
        <v>2216</v>
      </c>
      <c r="D424" t="s">
        <v>1733</v>
      </c>
      <c r="E424" t="s">
        <v>1671</v>
      </c>
      <c r="F424">
        <v>30</v>
      </c>
      <c r="G424" t="s">
        <v>2968</v>
      </c>
      <c r="H424" t="s">
        <v>737</v>
      </c>
      <c r="I424" s="10">
        <v>40301</v>
      </c>
      <c r="J424">
        <v>84</v>
      </c>
      <c r="K424" t="s">
        <v>1007</v>
      </c>
      <c r="L424">
        <f>COUNTBLANK(Portfolio434[[#This Row],[ID]:[Product]])</f>
        <v>0</v>
      </c>
    </row>
    <row r="425" spans="1:12" x14ac:dyDescent="0.3">
      <c r="A425">
        <v>428</v>
      </c>
      <c r="B425" t="s">
        <v>2969</v>
      </c>
      <c r="C425" t="s">
        <v>2970</v>
      </c>
      <c r="D425" t="s">
        <v>1670</v>
      </c>
      <c r="E425" t="s">
        <v>1671</v>
      </c>
      <c r="F425">
        <v>30</v>
      </c>
      <c r="G425" t="s">
        <v>2971</v>
      </c>
      <c r="H425" t="s">
        <v>1430</v>
      </c>
      <c r="I425" s="10">
        <v>39872</v>
      </c>
      <c r="J425">
        <v>63</v>
      </c>
      <c r="K425" t="s">
        <v>1677</v>
      </c>
      <c r="L425">
        <f>COUNTBLANK(Portfolio434[[#This Row],[ID]:[Product]])</f>
        <v>0</v>
      </c>
    </row>
    <row r="426" spans="1:12" x14ac:dyDescent="0.3">
      <c r="A426">
        <v>429</v>
      </c>
      <c r="B426" t="s">
        <v>2972</v>
      </c>
      <c r="C426" t="s">
        <v>2973</v>
      </c>
      <c r="D426" t="s">
        <v>1670</v>
      </c>
      <c r="E426" t="s">
        <v>1671</v>
      </c>
      <c r="F426">
        <v>30</v>
      </c>
      <c r="G426" t="s">
        <v>2974</v>
      </c>
      <c r="H426" t="s">
        <v>83</v>
      </c>
      <c r="I426" s="10">
        <v>39694</v>
      </c>
      <c r="J426">
        <v>36</v>
      </c>
      <c r="K426" t="s">
        <v>1696</v>
      </c>
      <c r="L426">
        <f>COUNTBLANK(Portfolio434[[#This Row],[ID]:[Product]])</f>
        <v>0</v>
      </c>
    </row>
    <row r="427" spans="1:12" x14ac:dyDescent="0.3">
      <c r="A427">
        <v>430</v>
      </c>
      <c r="B427" t="s">
        <v>2975</v>
      </c>
      <c r="C427" t="s">
        <v>2976</v>
      </c>
      <c r="D427" t="s">
        <v>1670</v>
      </c>
      <c r="E427" t="s">
        <v>1671</v>
      </c>
      <c r="F427">
        <v>30</v>
      </c>
      <c r="G427" t="s">
        <v>2977</v>
      </c>
      <c r="H427" t="s">
        <v>394</v>
      </c>
      <c r="I427" s="10">
        <v>40333</v>
      </c>
      <c r="J427">
        <v>4</v>
      </c>
      <c r="K427" t="s">
        <v>1707</v>
      </c>
      <c r="L427">
        <f>COUNTBLANK(Portfolio434[[#This Row],[ID]:[Product]])</f>
        <v>0</v>
      </c>
    </row>
    <row r="428" spans="1:12" x14ac:dyDescent="0.3">
      <c r="A428">
        <v>431</v>
      </c>
      <c r="B428" t="s">
        <v>2978</v>
      </c>
      <c r="C428" t="s">
        <v>2609</v>
      </c>
      <c r="D428" t="s">
        <v>1683</v>
      </c>
      <c r="E428" t="s">
        <v>1671</v>
      </c>
      <c r="F428">
        <v>30</v>
      </c>
      <c r="G428" t="s">
        <v>2979</v>
      </c>
      <c r="H428" t="s">
        <v>1491</v>
      </c>
      <c r="I428" s="10">
        <v>39908</v>
      </c>
      <c r="J428">
        <v>18</v>
      </c>
      <c r="K428" t="s">
        <v>1677</v>
      </c>
      <c r="L428">
        <f>COUNTBLANK(Portfolio434[[#This Row],[ID]:[Product]])</f>
        <v>0</v>
      </c>
    </row>
    <row r="429" spans="1:12" x14ac:dyDescent="0.3">
      <c r="A429">
        <v>432</v>
      </c>
      <c r="B429" t="s">
        <v>2980</v>
      </c>
      <c r="C429" t="s">
        <v>2981</v>
      </c>
      <c r="D429" t="s">
        <v>1670</v>
      </c>
      <c r="E429" t="s">
        <v>1671</v>
      </c>
      <c r="F429">
        <v>30</v>
      </c>
      <c r="G429" t="s">
        <v>2982</v>
      </c>
      <c r="H429" t="s">
        <v>743</v>
      </c>
      <c r="I429" s="10">
        <v>40394</v>
      </c>
      <c r="J429">
        <v>7</v>
      </c>
      <c r="K429" t="s">
        <v>1692</v>
      </c>
      <c r="L429">
        <f>COUNTBLANK(Portfolio434[[#This Row],[ID]:[Product]])</f>
        <v>0</v>
      </c>
    </row>
    <row r="430" spans="1:12" x14ac:dyDescent="0.3">
      <c r="A430">
        <v>433</v>
      </c>
      <c r="B430" t="s">
        <v>2160</v>
      </c>
      <c r="C430" t="s">
        <v>2266</v>
      </c>
      <c r="D430" t="s">
        <v>1670</v>
      </c>
      <c r="E430" t="s">
        <v>1671</v>
      </c>
      <c r="F430">
        <v>30</v>
      </c>
      <c r="G430" t="s">
        <v>2983</v>
      </c>
      <c r="H430" t="s">
        <v>9</v>
      </c>
      <c r="I430" s="10">
        <v>40382</v>
      </c>
      <c r="J430">
        <v>4</v>
      </c>
      <c r="K430" t="s">
        <v>851</v>
      </c>
      <c r="L430">
        <f>COUNTBLANK(Portfolio434[[#This Row],[ID]:[Product]])</f>
        <v>0</v>
      </c>
    </row>
    <row r="431" spans="1:12" x14ac:dyDescent="0.3">
      <c r="A431">
        <v>434</v>
      </c>
      <c r="B431" t="s">
        <v>2984</v>
      </c>
      <c r="C431" t="s">
        <v>2965</v>
      </c>
      <c r="D431" t="s">
        <v>1683</v>
      </c>
      <c r="E431" t="s">
        <v>1671</v>
      </c>
      <c r="F431">
        <v>90</v>
      </c>
      <c r="G431" t="s">
        <v>2985</v>
      </c>
      <c r="H431" t="s">
        <v>1486</v>
      </c>
      <c r="I431" s="10">
        <v>39743</v>
      </c>
      <c r="J431">
        <v>24</v>
      </c>
      <c r="K431" t="s">
        <v>1692</v>
      </c>
      <c r="L431">
        <f>COUNTBLANK(Portfolio434[[#This Row],[ID]:[Product]])</f>
        <v>0</v>
      </c>
    </row>
    <row r="432" spans="1:12" x14ac:dyDescent="0.3">
      <c r="A432">
        <v>435</v>
      </c>
      <c r="B432" t="s">
        <v>2986</v>
      </c>
      <c r="C432" t="s">
        <v>2987</v>
      </c>
      <c r="D432" t="s">
        <v>1670</v>
      </c>
      <c r="E432" t="s">
        <v>1671</v>
      </c>
      <c r="F432">
        <v>30</v>
      </c>
      <c r="G432" t="s">
        <v>2988</v>
      </c>
      <c r="H432" t="s">
        <v>434</v>
      </c>
      <c r="I432" s="10">
        <v>40277</v>
      </c>
      <c r="J432">
        <v>39</v>
      </c>
      <c r="K432" t="s">
        <v>1772</v>
      </c>
      <c r="L432">
        <f>COUNTBLANK(Portfolio434[[#This Row],[ID]:[Product]])</f>
        <v>0</v>
      </c>
    </row>
    <row r="433" spans="1:12" x14ac:dyDescent="0.3">
      <c r="A433">
        <v>436</v>
      </c>
      <c r="B433" t="s">
        <v>2989</v>
      </c>
      <c r="C433" t="s">
        <v>2990</v>
      </c>
      <c r="D433" t="s">
        <v>1683</v>
      </c>
      <c r="E433" t="s">
        <v>1671</v>
      </c>
      <c r="F433">
        <v>60</v>
      </c>
      <c r="G433" t="s">
        <v>2991</v>
      </c>
      <c r="H433" t="s">
        <v>257</v>
      </c>
      <c r="I433" s="10">
        <v>39837</v>
      </c>
      <c r="J433">
        <v>28</v>
      </c>
      <c r="K433" t="s">
        <v>1673</v>
      </c>
      <c r="L433">
        <f>COUNTBLANK(Portfolio434[[#This Row],[ID]:[Product]])</f>
        <v>0</v>
      </c>
    </row>
    <row r="434" spans="1:12" x14ac:dyDescent="0.3">
      <c r="A434">
        <v>437</v>
      </c>
      <c r="B434" t="s">
        <v>2992</v>
      </c>
      <c r="C434" t="s">
        <v>2993</v>
      </c>
      <c r="D434" t="s">
        <v>1670</v>
      </c>
      <c r="E434" t="s">
        <v>1671</v>
      </c>
      <c r="F434">
        <v>90</v>
      </c>
      <c r="G434" t="s">
        <v>2994</v>
      </c>
      <c r="H434" t="s">
        <v>351</v>
      </c>
      <c r="I434" s="10">
        <v>39627</v>
      </c>
      <c r="J434">
        <v>35</v>
      </c>
      <c r="K434" t="s">
        <v>1707</v>
      </c>
      <c r="L434">
        <f>COUNTBLANK(Portfolio434[[#This Row],[ID]:[Product]])</f>
        <v>0</v>
      </c>
    </row>
    <row r="435" spans="1:12" x14ac:dyDescent="0.3">
      <c r="A435">
        <v>438</v>
      </c>
      <c r="B435" t="s">
        <v>2995</v>
      </c>
      <c r="C435" t="s">
        <v>2996</v>
      </c>
      <c r="D435" t="s">
        <v>1670</v>
      </c>
      <c r="E435" t="s">
        <v>1671</v>
      </c>
      <c r="F435">
        <v>90</v>
      </c>
      <c r="G435" t="s">
        <v>2997</v>
      </c>
      <c r="H435" t="s">
        <v>812</v>
      </c>
      <c r="I435" s="10">
        <v>39707</v>
      </c>
      <c r="J435">
        <v>51</v>
      </c>
      <c r="K435" t="s">
        <v>1700</v>
      </c>
      <c r="L435">
        <f>COUNTBLANK(Portfolio434[[#This Row],[ID]:[Product]])</f>
        <v>0</v>
      </c>
    </row>
    <row r="436" spans="1:12" x14ac:dyDescent="0.3">
      <c r="A436">
        <v>439</v>
      </c>
      <c r="B436" t="s">
        <v>2998</v>
      </c>
      <c r="C436" t="s">
        <v>2999</v>
      </c>
      <c r="D436" t="s">
        <v>1670</v>
      </c>
      <c r="E436" t="s">
        <v>1671</v>
      </c>
      <c r="F436">
        <v>30</v>
      </c>
      <c r="G436" t="s">
        <v>3000</v>
      </c>
      <c r="H436" t="s">
        <v>2013</v>
      </c>
      <c r="I436" s="10">
        <v>39658</v>
      </c>
      <c r="J436">
        <v>75</v>
      </c>
      <c r="K436" t="s">
        <v>1692</v>
      </c>
      <c r="L436">
        <f>COUNTBLANK(Portfolio434[[#This Row],[ID]:[Product]])</f>
        <v>0</v>
      </c>
    </row>
    <row r="437" spans="1:12" x14ac:dyDescent="0.3">
      <c r="A437">
        <v>440</v>
      </c>
      <c r="B437" t="s">
        <v>3001</v>
      </c>
      <c r="C437" t="s">
        <v>3002</v>
      </c>
      <c r="D437" t="s">
        <v>1683</v>
      </c>
      <c r="E437" t="s">
        <v>1671</v>
      </c>
      <c r="F437">
        <v>60</v>
      </c>
      <c r="G437" t="s">
        <v>3003</v>
      </c>
      <c r="H437" t="s">
        <v>3004</v>
      </c>
      <c r="I437" s="10">
        <v>39709</v>
      </c>
      <c r="J437">
        <v>64</v>
      </c>
      <c r="K437" t="s">
        <v>851</v>
      </c>
      <c r="L437">
        <f>COUNTBLANK(Portfolio434[[#This Row],[ID]:[Product]])</f>
        <v>0</v>
      </c>
    </row>
    <row r="438" spans="1:12" x14ac:dyDescent="0.3">
      <c r="A438">
        <v>441</v>
      </c>
      <c r="B438" t="s">
        <v>3005</v>
      </c>
      <c r="C438" t="s">
        <v>3006</v>
      </c>
      <c r="D438" t="s">
        <v>1683</v>
      </c>
      <c r="E438" t="s">
        <v>1671</v>
      </c>
      <c r="F438">
        <v>30</v>
      </c>
      <c r="G438" t="s">
        <v>3007</v>
      </c>
      <c r="H438" t="s">
        <v>837</v>
      </c>
      <c r="I438" s="10">
        <v>40107</v>
      </c>
      <c r="J438">
        <v>50</v>
      </c>
      <c r="K438" t="s">
        <v>1772</v>
      </c>
      <c r="L438">
        <f>COUNTBLANK(Portfolio434[[#This Row],[ID]:[Product]])</f>
        <v>0</v>
      </c>
    </row>
    <row r="439" spans="1:12" x14ac:dyDescent="0.3">
      <c r="A439">
        <v>442</v>
      </c>
      <c r="B439" t="s">
        <v>3008</v>
      </c>
      <c r="C439" t="s">
        <v>3009</v>
      </c>
      <c r="D439" t="s">
        <v>1683</v>
      </c>
      <c r="E439" t="s">
        <v>1671</v>
      </c>
      <c r="F439">
        <v>90</v>
      </c>
      <c r="G439" t="s">
        <v>3010</v>
      </c>
      <c r="H439" t="s">
        <v>1615</v>
      </c>
      <c r="I439" s="10">
        <v>40065</v>
      </c>
      <c r="J439">
        <v>77</v>
      </c>
      <c r="K439" t="s">
        <v>1700</v>
      </c>
      <c r="L439">
        <f>COUNTBLANK(Portfolio434[[#This Row],[ID]:[Product]])</f>
        <v>0</v>
      </c>
    </row>
    <row r="440" spans="1:12" x14ac:dyDescent="0.3">
      <c r="A440">
        <v>443</v>
      </c>
      <c r="B440" t="s">
        <v>3011</v>
      </c>
      <c r="C440" t="s">
        <v>3012</v>
      </c>
      <c r="D440" t="s">
        <v>1670</v>
      </c>
      <c r="E440" t="s">
        <v>1671</v>
      </c>
      <c r="F440">
        <v>30</v>
      </c>
      <c r="G440" t="s">
        <v>3013</v>
      </c>
      <c r="H440" t="s">
        <v>28</v>
      </c>
      <c r="I440" s="10">
        <v>40087</v>
      </c>
      <c r="J440">
        <v>20</v>
      </c>
      <c r="K440" t="s">
        <v>1696</v>
      </c>
      <c r="L440">
        <f>COUNTBLANK(Portfolio434[[#This Row],[ID]:[Product]])</f>
        <v>0</v>
      </c>
    </row>
    <row r="441" spans="1:12" x14ac:dyDescent="0.3">
      <c r="A441">
        <v>444</v>
      </c>
      <c r="B441" t="s">
        <v>3014</v>
      </c>
      <c r="C441" t="s">
        <v>3015</v>
      </c>
      <c r="D441" t="s">
        <v>1670</v>
      </c>
      <c r="E441" t="s">
        <v>1671</v>
      </c>
      <c r="F441">
        <v>30</v>
      </c>
      <c r="G441" t="s">
        <v>3016</v>
      </c>
      <c r="H441" t="s">
        <v>461</v>
      </c>
      <c r="I441" s="10">
        <v>39686</v>
      </c>
      <c r="J441">
        <v>55</v>
      </c>
      <c r="K441" t="s">
        <v>1677</v>
      </c>
      <c r="L441">
        <f>COUNTBLANK(Portfolio434[[#This Row],[ID]:[Product]])</f>
        <v>0</v>
      </c>
    </row>
    <row r="442" spans="1:12" x14ac:dyDescent="0.3">
      <c r="A442">
        <v>445</v>
      </c>
      <c r="B442" t="s">
        <v>3017</v>
      </c>
      <c r="C442" t="s">
        <v>3018</v>
      </c>
      <c r="D442" t="s">
        <v>1670</v>
      </c>
      <c r="E442" t="s">
        <v>1671</v>
      </c>
      <c r="F442">
        <v>90</v>
      </c>
      <c r="G442" t="s">
        <v>3019</v>
      </c>
      <c r="H442" t="s">
        <v>130</v>
      </c>
      <c r="I442" s="10">
        <v>40338</v>
      </c>
      <c r="J442">
        <v>3</v>
      </c>
      <c r="K442" t="s">
        <v>1692</v>
      </c>
      <c r="L442">
        <f>COUNTBLANK(Portfolio434[[#This Row],[ID]:[Product]])</f>
        <v>0</v>
      </c>
    </row>
    <row r="443" spans="1:12" x14ac:dyDescent="0.3">
      <c r="A443">
        <v>446</v>
      </c>
      <c r="B443" t="s">
        <v>3020</v>
      </c>
      <c r="C443" t="s">
        <v>3021</v>
      </c>
      <c r="D443" t="s">
        <v>1683</v>
      </c>
      <c r="E443" t="s">
        <v>1671</v>
      </c>
      <c r="F443">
        <v>30</v>
      </c>
      <c r="G443" t="s">
        <v>2258</v>
      </c>
      <c r="H443" t="s">
        <v>152</v>
      </c>
      <c r="I443" s="10">
        <v>39645</v>
      </c>
      <c r="J443">
        <v>74</v>
      </c>
      <c r="K443" t="s">
        <v>1696</v>
      </c>
      <c r="L443">
        <f>COUNTBLANK(Portfolio434[[#This Row],[ID]:[Product]])</f>
        <v>0</v>
      </c>
    </row>
    <row r="444" spans="1:12" x14ac:dyDescent="0.3">
      <c r="A444">
        <v>447</v>
      </c>
      <c r="B444" t="s">
        <v>2432</v>
      </c>
      <c r="C444" t="s">
        <v>3022</v>
      </c>
      <c r="D444" t="s">
        <v>1670</v>
      </c>
      <c r="E444" t="s">
        <v>1671</v>
      </c>
      <c r="F444">
        <v>30</v>
      </c>
      <c r="G444" t="s">
        <v>3023</v>
      </c>
      <c r="H444" t="s">
        <v>1403</v>
      </c>
      <c r="I444" s="10">
        <v>40259</v>
      </c>
      <c r="J444">
        <v>80</v>
      </c>
      <c r="K444" t="s">
        <v>1673</v>
      </c>
      <c r="L444">
        <f>COUNTBLANK(Portfolio434[[#This Row],[ID]:[Product]])</f>
        <v>0</v>
      </c>
    </row>
    <row r="445" spans="1:12" x14ac:dyDescent="0.3">
      <c r="A445">
        <v>448</v>
      </c>
      <c r="B445" t="s">
        <v>3024</v>
      </c>
      <c r="C445" t="s">
        <v>3025</v>
      </c>
      <c r="D445" t="s">
        <v>1683</v>
      </c>
      <c r="E445" t="s">
        <v>1671</v>
      </c>
      <c r="F445">
        <v>60</v>
      </c>
      <c r="G445" t="s">
        <v>3026</v>
      </c>
      <c r="H445" t="s">
        <v>203</v>
      </c>
      <c r="I445" s="10">
        <v>40353</v>
      </c>
      <c r="J445">
        <v>89</v>
      </c>
      <c r="K445" t="s">
        <v>1696</v>
      </c>
      <c r="L445">
        <f>COUNTBLANK(Portfolio434[[#This Row],[ID]:[Product]])</f>
        <v>0</v>
      </c>
    </row>
    <row r="446" spans="1:12" x14ac:dyDescent="0.3">
      <c r="A446">
        <v>449</v>
      </c>
      <c r="B446" t="s">
        <v>3027</v>
      </c>
      <c r="C446" t="s">
        <v>3028</v>
      </c>
      <c r="D446" t="s">
        <v>1670</v>
      </c>
      <c r="E446" t="s">
        <v>1671</v>
      </c>
      <c r="F446">
        <v>90</v>
      </c>
      <c r="G446" t="s">
        <v>3029</v>
      </c>
      <c r="H446" t="s">
        <v>2125</v>
      </c>
      <c r="I446" s="10">
        <v>39607</v>
      </c>
      <c r="J446">
        <v>39</v>
      </c>
      <c r="K446" t="s">
        <v>1696</v>
      </c>
      <c r="L446">
        <f>COUNTBLANK(Portfolio434[[#This Row],[ID]:[Product]])</f>
        <v>0</v>
      </c>
    </row>
    <row r="447" spans="1:12" x14ac:dyDescent="0.3">
      <c r="A447">
        <v>450</v>
      </c>
      <c r="B447" t="s">
        <v>3030</v>
      </c>
      <c r="C447" t="s">
        <v>3031</v>
      </c>
      <c r="D447" t="s">
        <v>1733</v>
      </c>
      <c r="E447" t="s">
        <v>1671</v>
      </c>
      <c r="F447">
        <v>60</v>
      </c>
      <c r="G447" t="s">
        <v>3032</v>
      </c>
      <c r="H447" t="s">
        <v>525</v>
      </c>
      <c r="I447" s="10">
        <v>40102</v>
      </c>
      <c r="J447">
        <v>39</v>
      </c>
      <c r="K447" t="s">
        <v>1700</v>
      </c>
      <c r="L447">
        <f>COUNTBLANK(Portfolio434[[#This Row],[ID]:[Product]])</f>
        <v>0</v>
      </c>
    </row>
    <row r="448" spans="1:12" x14ac:dyDescent="0.3">
      <c r="A448">
        <v>451</v>
      </c>
      <c r="B448" t="s">
        <v>3033</v>
      </c>
      <c r="C448" t="s">
        <v>3034</v>
      </c>
      <c r="D448" t="s">
        <v>1719</v>
      </c>
      <c r="E448" t="s">
        <v>1671</v>
      </c>
      <c r="F448">
        <v>90</v>
      </c>
      <c r="G448" t="s">
        <v>3035</v>
      </c>
      <c r="H448" t="s">
        <v>550</v>
      </c>
      <c r="I448" s="10">
        <v>40463</v>
      </c>
      <c r="J448">
        <v>28</v>
      </c>
      <c r="K448" t="s">
        <v>1673</v>
      </c>
      <c r="L448">
        <f>COUNTBLANK(Portfolio434[[#This Row],[ID]:[Product]])</f>
        <v>0</v>
      </c>
    </row>
    <row r="449" spans="1:12" x14ac:dyDescent="0.3">
      <c r="A449">
        <v>452</v>
      </c>
      <c r="B449" t="s">
        <v>3036</v>
      </c>
      <c r="C449" t="s">
        <v>3037</v>
      </c>
      <c r="D449" t="s">
        <v>1670</v>
      </c>
      <c r="E449" t="s">
        <v>1671</v>
      </c>
      <c r="F449">
        <v>90</v>
      </c>
      <c r="G449" t="s">
        <v>3038</v>
      </c>
      <c r="H449" t="s">
        <v>814</v>
      </c>
      <c r="I449" s="10">
        <v>40461</v>
      </c>
      <c r="J449">
        <v>60</v>
      </c>
      <c r="K449" t="s">
        <v>1007</v>
      </c>
      <c r="L449">
        <f>COUNTBLANK(Portfolio434[[#This Row],[ID]:[Product]])</f>
        <v>0</v>
      </c>
    </row>
    <row r="450" spans="1:12" x14ac:dyDescent="0.3">
      <c r="A450">
        <v>453</v>
      </c>
      <c r="B450" t="s">
        <v>3039</v>
      </c>
      <c r="C450" t="s">
        <v>2962</v>
      </c>
      <c r="D450" t="s">
        <v>1670</v>
      </c>
      <c r="E450" t="s">
        <v>1671</v>
      </c>
      <c r="F450">
        <v>60</v>
      </c>
      <c r="G450" t="s">
        <v>3040</v>
      </c>
      <c r="H450" t="s">
        <v>599</v>
      </c>
      <c r="I450" s="10">
        <v>39615</v>
      </c>
      <c r="J450">
        <v>44</v>
      </c>
      <c r="K450" t="s">
        <v>1721</v>
      </c>
      <c r="L450">
        <f>COUNTBLANK(Portfolio434[[#This Row],[ID]:[Product]])</f>
        <v>0</v>
      </c>
    </row>
    <row r="451" spans="1:12" x14ac:dyDescent="0.3">
      <c r="A451">
        <v>454</v>
      </c>
      <c r="B451" t="s">
        <v>3041</v>
      </c>
      <c r="C451" t="s">
        <v>3042</v>
      </c>
      <c r="D451" t="s">
        <v>1683</v>
      </c>
      <c r="E451" t="s">
        <v>1671</v>
      </c>
      <c r="F451">
        <v>60</v>
      </c>
      <c r="G451" t="s">
        <v>3043</v>
      </c>
      <c r="H451" t="s">
        <v>1600</v>
      </c>
      <c r="I451" s="10">
        <v>39887</v>
      </c>
      <c r="J451">
        <v>46</v>
      </c>
      <c r="K451" t="s">
        <v>1692</v>
      </c>
      <c r="L451">
        <f>COUNTBLANK(Portfolio434[[#This Row],[ID]:[Product]])</f>
        <v>0</v>
      </c>
    </row>
    <row r="452" spans="1:12" x14ac:dyDescent="0.3">
      <c r="A452">
        <v>455</v>
      </c>
      <c r="B452" t="s">
        <v>3044</v>
      </c>
      <c r="C452" t="s">
        <v>3045</v>
      </c>
      <c r="D452" t="s">
        <v>1719</v>
      </c>
      <c r="E452" t="s">
        <v>1671</v>
      </c>
      <c r="F452">
        <v>60</v>
      </c>
      <c r="G452" t="s">
        <v>3046</v>
      </c>
      <c r="H452" t="s">
        <v>2727</v>
      </c>
      <c r="I452" s="10">
        <v>39840</v>
      </c>
      <c r="J452">
        <v>46</v>
      </c>
      <c r="K452" t="s">
        <v>1700</v>
      </c>
      <c r="L452">
        <f>COUNTBLANK(Portfolio434[[#This Row],[ID]:[Product]])</f>
        <v>0</v>
      </c>
    </row>
    <row r="453" spans="1:12" x14ac:dyDescent="0.3">
      <c r="A453">
        <v>456</v>
      </c>
      <c r="B453" t="s">
        <v>3047</v>
      </c>
      <c r="C453" t="s">
        <v>3048</v>
      </c>
      <c r="D453" t="s">
        <v>1670</v>
      </c>
      <c r="E453" t="s">
        <v>1671</v>
      </c>
      <c r="F453">
        <v>60</v>
      </c>
      <c r="G453" t="s">
        <v>3049</v>
      </c>
      <c r="H453" t="s">
        <v>3050</v>
      </c>
      <c r="I453" s="10">
        <v>39669</v>
      </c>
      <c r="J453">
        <v>11</v>
      </c>
      <c r="K453" t="s">
        <v>1007</v>
      </c>
      <c r="L453">
        <f>COUNTBLANK(Portfolio434[[#This Row],[ID]:[Product]])</f>
        <v>0</v>
      </c>
    </row>
    <row r="454" spans="1:12" x14ac:dyDescent="0.3">
      <c r="A454">
        <v>457</v>
      </c>
      <c r="B454" t="s">
        <v>3051</v>
      </c>
      <c r="C454" t="s">
        <v>3052</v>
      </c>
      <c r="D454" t="s">
        <v>1683</v>
      </c>
      <c r="E454" t="s">
        <v>1671</v>
      </c>
      <c r="F454">
        <v>60</v>
      </c>
      <c r="G454" t="s">
        <v>3053</v>
      </c>
      <c r="H454" t="s">
        <v>3054</v>
      </c>
      <c r="I454" s="10">
        <v>39546</v>
      </c>
      <c r="J454">
        <v>89</v>
      </c>
      <c r="K454" t="s">
        <v>1673</v>
      </c>
      <c r="L454">
        <f>COUNTBLANK(Portfolio434[[#This Row],[ID]:[Product]])</f>
        <v>0</v>
      </c>
    </row>
    <row r="455" spans="1:12" x14ac:dyDescent="0.3">
      <c r="A455">
        <v>458</v>
      </c>
      <c r="B455" t="s">
        <v>1846</v>
      </c>
      <c r="C455" t="s">
        <v>3055</v>
      </c>
      <c r="D455" t="s">
        <v>1733</v>
      </c>
      <c r="E455" t="s">
        <v>1671</v>
      </c>
      <c r="F455">
        <v>30</v>
      </c>
      <c r="G455" t="s">
        <v>3056</v>
      </c>
      <c r="H455" t="s">
        <v>1636</v>
      </c>
      <c r="I455" s="10">
        <v>40277</v>
      </c>
      <c r="J455">
        <v>94</v>
      </c>
      <c r="K455" t="s">
        <v>1677</v>
      </c>
      <c r="L455">
        <f>COUNTBLANK(Portfolio434[[#This Row],[ID]:[Product]])</f>
        <v>0</v>
      </c>
    </row>
    <row r="456" spans="1:12" x14ac:dyDescent="0.3">
      <c r="A456">
        <v>459</v>
      </c>
      <c r="B456" t="s">
        <v>3057</v>
      </c>
      <c r="C456" t="s">
        <v>2273</v>
      </c>
      <c r="D456" t="s">
        <v>1683</v>
      </c>
      <c r="E456" t="s">
        <v>1671</v>
      </c>
      <c r="F456">
        <v>60</v>
      </c>
      <c r="G456" t="s">
        <v>3058</v>
      </c>
      <c r="H456" t="s">
        <v>73</v>
      </c>
      <c r="I456" s="10">
        <v>40219</v>
      </c>
      <c r="J456">
        <v>86</v>
      </c>
      <c r="K456" t="s">
        <v>1696</v>
      </c>
      <c r="L456">
        <f>COUNTBLANK(Portfolio434[[#This Row],[ID]:[Product]])</f>
        <v>0</v>
      </c>
    </row>
    <row r="457" spans="1:12" x14ac:dyDescent="0.3">
      <c r="A457">
        <v>460</v>
      </c>
      <c r="B457" t="s">
        <v>3059</v>
      </c>
      <c r="C457" t="s">
        <v>2368</v>
      </c>
      <c r="D457" t="s">
        <v>1670</v>
      </c>
      <c r="E457" t="s">
        <v>1671</v>
      </c>
      <c r="F457">
        <v>60</v>
      </c>
      <c r="G457" t="s">
        <v>3060</v>
      </c>
      <c r="H457" t="s">
        <v>165</v>
      </c>
      <c r="I457" s="10">
        <v>40187</v>
      </c>
      <c r="J457">
        <v>84</v>
      </c>
      <c r="K457" t="s">
        <v>1721</v>
      </c>
      <c r="L457">
        <f>COUNTBLANK(Portfolio434[[#This Row],[ID]:[Product]])</f>
        <v>0</v>
      </c>
    </row>
    <row r="458" spans="1:12" x14ac:dyDescent="0.3">
      <c r="A458">
        <v>461</v>
      </c>
      <c r="B458" t="s">
        <v>2656</v>
      </c>
      <c r="C458" t="s">
        <v>2072</v>
      </c>
      <c r="D458" t="s">
        <v>1683</v>
      </c>
      <c r="E458" t="s">
        <v>1671</v>
      </c>
      <c r="F458">
        <v>60</v>
      </c>
      <c r="G458" t="s">
        <v>3061</v>
      </c>
      <c r="H458" t="s">
        <v>629</v>
      </c>
      <c r="I458" s="10">
        <v>39902</v>
      </c>
      <c r="J458">
        <v>89</v>
      </c>
      <c r="K458" t="s">
        <v>1677</v>
      </c>
      <c r="L458">
        <f>COUNTBLANK(Portfolio434[[#This Row],[ID]:[Product]])</f>
        <v>0</v>
      </c>
    </row>
    <row r="459" spans="1:12" x14ac:dyDescent="0.3">
      <c r="A459">
        <v>462</v>
      </c>
      <c r="B459" t="s">
        <v>3062</v>
      </c>
      <c r="C459" t="s">
        <v>3063</v>
      </c>
      <c r="D459" t="s">
        <v>1683</v>
      </c>
      <c r="E459" t="s">
        <v>1671</v>
      </c>
      <c r="F459">
        <v>30</v>
      </c>
      <c r="G459" t="s">
        <v>3064</v>
      </c>
      <c r="H459" t="s">
        <v>267</v>
      </c>
      <c r="I459" s="10">
        <v>40445</v>
      </c>
      <c r="J459">
        <v>62</v>
      </c>
      <c r="K459" t="s">
        <v>1721</v>
      </c>
      <c r="L459">
        <f>COUNTBLANK(Portfolio434[[#This Row],[ID]:[Product]])</f>
        <v>0</v>
      </c>
    </row>
    <row r="460" spans="1:12" x14ac:dyDescent="0.3">
      <c r="A460">
        <v>463</v>
      </c>
      <c r="B460" t="s">
        <v>2598</v>
      </c>
      <c r="C460" t="s">
        <v>2494</v>
      </c>
      <c r="D460" t="s">
        <v>1683</v>
      </c>
      <c r="E460" t="s">
        <v>1671</v>
      </c>
      <c r="F460">
        <v>60</v>
      </c>
      <c r="G460" t="s">
        <v>2983</v>
      </c>
      <c r="H460" t="s">
        <v>3065</v>
      </c>
      <c r="I460" s="10">
        <v>40091</v>
      </c>
      <c r="J460">
        <v>10</v>
      </c>
      <c r="K460" t="s">
        <v>1677</v>
      </c>
      <c r="L460">
        <f>COUNTBLANK(Portfolio434[[#This Row],[ID]:[Product]])</f>
        <v>0</v>
      </c>
    </row>
    <row r="461" spans="1:12" x14ac:dyDescent="0.3">
      <c r="A461">
        <v>464</v>
      </c>
      <c r="B461" t="s">
        <v>3066</v>
      </c>
      <c r="C461" t="s">
        <v>3067</v>
      </c>
      <c r="D461" t="s">
        <v>1683</v>
      </c>
      <c r="E461" t="s">
        <v>1671</v>
      </c>
      <c r="F461">
        <v>30</v>
      </c>
      <c r="G461" t="s">
        <v>3068</v>
      </c>
      <c r="H461" t="s">
        <v>615</v>
      </c>
      <c r="I461" s="10">
        <v>39654</v>
      </c>
      <c r="J461">
        <v>78</v>
      </c>
      <c r="K461" t="s">
        <v>1007</v>
      </c>
      <c r="L461">
        <f>COUNTBLANK(Portfolio434[[#This Row],[ID]:[Product]])</f>
        <v>0</v>
      </c>
    </row>
    <row r="462" spans="1:12" x14ac:dyDescent="0.3">
      <c r="A462">
        <v>465</v>
      </c>
      <c r="B462" t="s">
        <v>3069</v>
      </c>
      <c r="C462" t="s">
        <v>3070</v>
      </c>
      <c r="D462" t="s">
        <v>1946</v>
      </c>
      <c r="E462" t="s">
        <v>1671</v>
      </c>
      <c r="F462">
        <v>30</v>
      </c>
      <c r="G462" t="s">
        <v>3071</v>
      </c>
      <c r="H462" t="s">
        <v>138</v>
      </c>
      <c r="I462" s="10">
        <v>39764</v>
      </c>
      <c r="J462">
        <v>45</v>
      </c>
      <c r="K462" t="s">
        <v>1007</v>
      </c>
      <c r="L462">
        <f>COUNTBLANK(Portfolio434[[#This Row],[ID]:[Product]])</f>
        <v>0</v>
      </c>
    </row>
    <row r="463" spans="1:12" x14ac:dyDescent="0.3">
      <c r="A463">
        <v>466</v>
      </c>
      <c r="B463" t="s">
        <v>3072</v>
      </c>
      <c r="C463" t="s">
        <v>2621</v>
      </c>
      <c r="D463" t="s">
        <v>1670</v>
      </c>
      <c r="E463" t="s">
        <v>1671</v>
      </c>
      <c r="F463">
        <v>90</v>
      </c>
      <c r="G463" t="s">
        <v>3073</v>
      </c>
      <c r="H463" t="s">
        <v>2906</v>
      </c>
      <c r="I463" s="10">
        <v>40193</v>
      </c>
      <c r="J463">
        <v>52</v>
      </c>
      <c r="K463" t="s">
        <v>1772</v>
      </c>
      <c r="L463">
        <f>COUNTBLANK(Portfolio434[[#This Row],[ID]:[Product]])</f>
        <v>0</v>
      </c>
    </row>
    <row r="464" spans="1:12" x14ac:dyDescent="0.3">
      <c r="A464">
        <v>467</v>
      </c>
      <c r="B464" t="s">
        <v>3074</v>
      </c>
      <c r="C464" t="s">
        <v>3075</v>
      </c>
      <c r="D464" t="s">
        <v>1670</v>
      </c>
      <c r="E464" t="s">
        <v>1671</v>
      </c>
      <c r="F464">
        <v>90</v>
      </c>
      <c r="G464" t="s">
        <v>3076</v>
      </c>
      <c r="H464" t="s">
        <v>136</v>
      </c>
      <c r="I464" s="10">
        <v>39539</v>
      </c>
      <c r="J464">
        <v>45</v>
      </c>
      <c r="K464" t="s">
        <v>1696</v>
      </c>
      <c r="L464">
        <f>COUNTBLANK(Portfolio434[[#This Row],[ID]:[Product]])</f>
        <v>0</v>
      </c>
    </row>
    <row r="465" spans="1:12" x14ac:dyDescent="0.3">
      <c r="A465">
        <v>468</v>
      </c>
      <c r="B465" t="s">
        <v>2708</v>
      </c>
      <c r="C465" t="s">
        <v>3077</v>
      </c>
      <c r="D465" t="s">
        <v>1670</v>
      </c>
      <c r="E465" t="s">
        <v>1671</v>
      </c>
      <c r="F465">
        <v>90</v>
      </c>
      <c r="G465" t="s">
        <v>3078</v>
      </c>
      <c r="H465" t="s">
        <v>254</v>
      </c>
      <c r="I465" s="10">
        <v>40453</v>
      </c>
      <c r="J465">
        <v>91</v>
      </c>
      <c r="K465" t="s">
        <v>1707</v>
      </c>
      <c r="L465">
        <f>COUNTBLANK(Portfolio434[[#This Row],[ID]:[Product]])</f>
        <v>0</v>
      </c>
    </row>
    <row r="466" spans="1:12" x14ac:dyDescent="0.3">
      <c r="A466">
        <v>469</v>
      </c>
      <c r="B466" t="s">
        <v>3079</v>
      </c>
      <c r="C466" t="s">
        <v>1952</v>
      </c>
      <c r="D466" t="s">
        <v>1670</v>
      </c>
      <c r="E466" t="s">
        <v>1671</v>
      </c>
      <c r="F466">
        <v>60</v>
      </c>
      <c r="G466" t="s">
        <v>3080</v>
      </c>
      <c r="H466" t="s">
        <v>3081</v>
      </c>
      <c r="I466" s="10">
        <v>39533</v>
      </c>
      <c r="J466">
        <v>96</v>
      </c>
      <c r="K466" t="s">
        <v>1692</v>
      </c>
      <c r="L466">
        <f>COUNTBLANK(Portfolio434[[#This Row],[ID]:[Product]])</f>
        <v>0</v>
      </c>
    </row>
    <row r="467" spans="1:12" x14ac:dyDescent="0.3">
      <c r="A467">
        <v>470</v>
      </c>
      <c r="B467" t="s">
        <v>3082</v>
      </c>
      <c r="C467" t="s">
        <v>3083</v>
      </c>
      <c r="D467" t="s">
        <v>1670</v>
      </c>
      <c r="E467" t="s">
        <v>1671</v>
      </c>
      <c r="F467">
        <v>90</v>
      </c>
      <c r="G467" t="s">
        <v>3084</v>
      </c>
      <c r="H467" t="s">
        <v>1627</v>
      </c>
      <c r="I467" s="10">
        <v>40509</v>
      </c>
      <c r="J467">
        <v>45</v>
      </c>
      <c r="K467" t="s">
        <v>1692</v>
      </c>
      <c r="L467">
        <f>COUNTBLANK(Portfolio434[[#This Row],[ID]:[Product]])</f>
        <v>0</v>
      </c>
    </row>
    <row r="468" spans="1:12" x14ac:dyDescent="0.3">
      <c r="A468">
        <v>471</v>
      </c>
      <c r="B468" t="s">
        <v>3085</v>
      </c>
      <c r="C468" t="s">
        <v>3086</v>
      </c>
      <c r="D468" t="s">
        <v>1670</v>
      </c>
      <c r="E468" t="s">
        <v>1671</v>
      </c>
      <c r="F468">
        <v>90</v>
      </c>
      <c r="G468" t="s">
        <v>3087</v>
      </c>
      <c r="H468" t="s">
        <v>3088</v>
      </c>
      <c r="I468" s="10">
        <v>39691</v>
      </c>
      <c r="J468">
        <v>33</v>
      </c>
      <c r="K468" t="s">
        <v>1696</v>
      </c>
      <c r="L468">
        <f>COUNTBLANK(Portfolio434[[#This Row],[ID]:[Product]])</f>
        <v>0</v>
      </c>
    </row>
    <row r="469" spans="1:12" x14ac:dyDescent="0.3">
      <c r="A469">
        <v>472</v>
      </c>
      <c r="B469" t="s">
        <v>3089</v>
      </c>
      <c r="C469" t="s">
        <v>3090</v>
      </c>
      <c r="D469" t="s">
        <v>1670</v>
      </c>
      <c r="E469" t="s">
        <v>1671</v>
      </c>
      <c r="F469">
        <v>60</v>
      </c>
      <c r="G469" t="s">
        <v>3091</v>
      </c>
      <c r="H469" t="s">
        <v>3092</v>
      </c>
      <c r="I469" s="10">
        <v>40392</v>
      </c>
      <c r="J469">
        <v>72</v>
      </c>
      <c r="K469" t="s">
        <v>1692</v>
      </c>
      <c r="L469">
        <f>COUNTBLANK(Portfolio434[[#This Row],[ID]:[Product]])</f>
        <v>0</v>
      </c>
    </row>
    <row r="470" spans="1:12" x14ac:dyDescent="0.3">
      <c r="A470">
        <v>473</v>
      </c>
      <c r="B470" t="s">
        <v>3093</v>
      </c>
      <c r="C470" t="s">
        <v>3094</v>
      </c>
      <c r="D470" t="s">
        <v>1670</v>
      </c>
      <c r="E470" t="s">
        <v>1671</v>
      </c>
      <c r="F470">
        <v>90</v>
      </c>
      <c r="G470" t="s">
        <v>3095</v>
      </c>
      <c r="H470" t="s">
        <v>1429</v>
      </c>
      <c r="I470" s="10">
        <v>40379</v>
      </c>
      <c r="J470">
        <v>73</v>
      </c>
      <c r="K470" t="s">
        <v>1692</v>
      </c>
      <c r="L470">
        <f>COUNTBLANK(Portfolio434[[#This Row],[ID]:[Product]])</f>
        <v>0</v>
      </c>
    </row>
    <row r="471" spans="1:12" x14ac:dyDescent="0.3">
      <c r="A471">
        <v>474</v>
      </c>
      <c r="B471" t="s">
        <v>3096</v>
      </c>
      <c r="C471" t="s">
        <v>3097</v>
      </c>
      <c r="D471" t="s">
        <v>1670</v>
      </c>
      <c r="E471" t="s">
        <v>1671</v>
      </c>
      <c r="F471">
        <v>60</v>
      </c>
      <c r="G471" t="s">
        <v>3098</v>
      </c>
      <c r="H471" t="s">
        <v>778</v>
      </c>
      <c r="I471" s="10">
        <v>39725</v>
      </c>
      <c r="J471">
        <v>46</v>
      </c>
      <c r="K471" t="s">
        <v>1673</v>
      </c>
      <c r="L471">
        <f>COUNTBLANK(Portfolio434[[#This Row],[ID]:[Product]])</f>
        <v>0</v>
      </c>
    </row>
    <row r="472" spans="1:12" x14ac:dyDescent="0.3">
      <c r="A472">
        <v>475</v>
      </c>
      <c r="B472" t="s">
        <v>3099</v>
      </c>
      <c r="C472" t="s">
        <v>3100</v>
      </c>
      <c r="D472" t="s">
        <v>1683</v>
      </c>
      <c r="E472" t="s">
        <v>1671</v>
      </c>
      <c r="F472">
        <v>30</v>
      </c>
      <c r="G472" t="s">
        <v>3101</v>
      </c>
      <c r="H472" t="s">
        <v>29</v>
      </c>
      <c r="I472" s="10">
        <v>39978</v>
      </c>
      <c r="J472">
        <v>79</v>
      </c>
      <c r="K472" t="s">
        <v>1772</v>
      </c>
      <c r="L472">
        <f>COUNTBLANK(Portfolio434[[#This Row],[ID]:[Product]])</f>
        <v>0</v>
      </c>
    </row>
    <row r="473" spans="1:12" x14ac:dyDescent="0.3">
      <c r="A473">
        <v>476</v>
      </c>
      <c r="B473" t="s">
        <v>3102</v>
      </c>
      <c r="C473" t="s">
        <v>3103</v>
      </c>
      <c r="D473" t="s">
        <v>1683</v>
      </c>
      <c r="E473" t="s">
        <v>1671</v>
      </c>
      <c r="F473">
        <v>90</v>
      </c>
      <c r="G473" t="s">
        <v>3104</v>
      </c>
      <c r="H473" t="s">
        <v>2583</v>
      </c>
      <c r="I473" s="10">
        <v>39833</v>
      </c>
      <c r="J473">
        <v>72</v>
      </c>
      <c r="K473" t="s">
        <v>851</v>
      </c>
      <c r="L473">
        <f>COUNTBLANK(Portfolio434[[#This Row],[ID]:[Product]])</f>
        <v>0</v>
      </c>
    </row>
    <row r="474" spans="1:12" x14ac:dyDescent="0.3">
      <c r="A474">
        <v>477</v>
      </c>
      <c r="B474" t="s">
        <v>3105</v>
      </c>
      <c r="C474" t="s">
        <v>3106</v>
      </c>
      <c r="D474" t="s">
        <v>1670</v>
      </c>
      <c r="E474" t="s">
        <v>1671</v>
      </c>
      <c r="F474">
        <v>90</v>
      </c>
      <c r="G474" t="s">
        <v>3107</v>
      </c>
      <c r="H474" t="s">
        <v>206</v>
      </c>
      <c r="I474" s="10">
        <v>40407</v>
      </c>
      <c r="J474">
        <v>44</v>
      </c>
      <c r="K474" t="s">
        <v>1692</v>
      </c>
      <c r="L474">
        <f>COUNTBLANK(Portfolio434[[#This Row],[ID]:[Product]])</f>
        <v>0</v>
      </c>
    </row>
    <row r="475" spans="1:12" x14ac:dyDescent="0.3">
      <c r="A475">
        <v>478</v>
      </c>
      <c r="B475" t="s">
        <v>3108</v>
      </c>
      <c r="C475" t="s">
        <v>2822</v>
      </c>
      <c r="D475" t="s">
        <v>1733</v>
      </c>
      <c r="E475" t="s">
        <v>1671</v>
      </c>
      <c r="F475">
        <v>90</v>
      </c>
      <c r="G475" t="s">
        <v>3109</v>
      </c>
      <c r="H475" t="s">
        <v>990</v>
      </c>
      <c r="I475" s="10">
        <v>39545</v>
      </c>
      <c r="J475">
        <v>40</v>
      </c>
      <c r="K475" t="s">
        <v>1700</v>
      </c>
      <c r="L475">
        <f>COUNTBLANK(Portfolio434[[#This Row],[ID]:[Product]])</f>
        <v>0</v>
      </c>
    </row>
    <row r="476" spans="1:12" x14ac:dyDescent="0.3">
      <c r="A476">
        <v>479</v>
      </c>
      <c r="B476" t="s">
        <v>3110</v>
      </c>
      <c r="C476" t="s">
        <v>3111</v>
      </c>
      <c r="D476" t="s">
        <v>1683</v>
      </c>
      <c r="E476" t="s">
        <v>1671</v>
      </c>
      <c r="F476">
        <v>30</v>
      </c>
      <c r="G476" t="s">
        <v>3112</v>
      </c>
      <c r="H476" t="s">
        <v>420</v>
      </c>
      <c r="I476" s="10">
        <v>39781</v>
      </c>
      <c r="J476">
        <v>4</v>
      </c>
      <c r="K476" t="s">
        <v>1696</v>
      </c>
      <c r="L476">
        <f>COUNTBLANK(Portfolio434[[#This Row],[ID]:[Product]])</f>
        <v>0</v>
      </c>
    </row>
    <row r="477" spans="1:12" x14ac:dyDescent="0.3">
      <c r="A477">
        <v>480</v>
      </c>
      <c r="B477" t="s">
        <v>3113</v>
      </c>
      <c r="C477" t="s">
        <v>3114</v>
      </c>
      <c r="D477" t="s">
        <v>1683</v>
      </c>
      <c r="E477" t="s">
        <v>1671</v>
      </c>
      <c r="F477">
        <v>90</v>
      </c>
      <c r="G477" t="s">
        <v>3115</v>
      </c>
      <c r="H477" t="s">
        <v>526</v>
      </c>
      <c r="I477" s="10">
        <v>40044</v>
      </c>
      <c r="J477">
        <v>94</v>
      </c>
      <c r="K477" t="s">
        <v>1772</v>
      </c>
      <c r="L477">
        <f>COUNTBLANK(Portfolio434[[#This Row],[ID]:[Product]])</f>
        <v>0</v>
      </c>
    </row>
    <row r="478" spans="1:12" x14ac:dyDescent="0.3">
      <c r="A478">
        <v>481</v>
      </c>
      <c r="B478" t="s">
        <v>3116</v>
      </c>
      <c r="C478" t="s">
        <v>3117</v>
      </c>
      <c r="D478" t="s">
        <v>1670</v>
      </c>
      <c r="E478" t="s">
        <v>1671</v>
      </c>
      <c r="F478">
        <v>90</v>
      </c>
      <c r="G478" t="s">
        <v>3118</v>
      </c>
      <c r="H478" t="s">
        <v>3119</v>
      </c>
      <c r="I478" s="10">
        <v>39587</v>
      </c>
      <c r="J478">
        <v>67</v>
      </c>
      <c r="K478" t="s">
        <v>1673</v>
      </c>
      <c r="L478">
        <f>COUNTBLANK(Portfolio434[[#This Row],[ID]:[Product]])</f>
        <v>0</v>
      </c>
    </row>
    <row r="479" spans="1:12" x14ac:dyDescent="0.3">
      <c r="A479">
        <v>482</v>
      </c>
      <c r="B479" t="s">
        <v>3120</v>
      </c>
      <c r="C479" t="s">
        <v>3121</v>
      </c>
      <c r="D479" t="s">
        <v>1733</v>
      </c>
      <c r="E479" t="s">
        <v>1671</v>
      </c>
      <c r="F479">
        <v>30</v>
      </c>
      <c r="G479" t="s">
        <v>3122</v>
      </c>
      <c r="H479" t="s">
        <v>2013</v>
      </c>
      <c r="I479" s="10">
        <v>40118</v>
      </c>
      <c r="J479">
        <v>36</v>
      </c>
      <c r="K479" t="s">
        <v>1700</v>
      </c>
      <c r="L479">
        <f>COUNTBLANK(Portfolio434[[#This Row],[ID]:[Product]])</f>
        <v>0</v>
      </c>
    </row>
    <row r="480" spans="1:12" x14ac:dyDescent="0.3">
      <c r="A480">
        <v>483</v>
      </c>
      <c r="B480" t="s">
        <v>3123</v>
      </c>
      <c r="C480" t="s">
        <v>3124</v>
      </c>
      <c r="D480" t="s">
        <v>1670</v>
      </c>
      <c r="E480" t="s">
        <v>1671</v>
      </c>
      <c r="F480">
        <v>90</v>
      </c>
      <c r="G480" t="s">
        <v>3125</v>
      </c>
      <c r="H480" t="s">
        <v>3126</v>
      </c>
      <c r="I480" s="10">
        <v>40075</v>
      </c>
      <c r="J480">
        <v>88</v>
      </c>
      <c r="K480" t="s">
        <v>1696</v>
      </c>
      <c r="L480">
        <f>COUNTBLANK(Portfolio434[[#This Row],[ID]:[Product]])</f>
        <v>0</v>
      </c>
    </row>
    <row r="481" spans="1:12" x14ac:dyDescent="0.3">
      <c r="A481">
        <v>484</v>
      </c>
      <c r="B481" t="s">
        <v>3001</v>
      </c>
      <c r="C481" t="s">
        <v>3127</v>
      </c>
      <c r="D481" t="s">
        <v>1733</v>
      </c>
      <c r="E481" t="s">
        <v>1671</v>
      </c>
      <c r="F481">
        <v>90</v>
      </c>
      <c r="G481" t="s">
        <v>3128</v>
      </c>
      <c r="H481" t="s">
        <v>1335</v>
      </c>
      <c r="I481" s="10">
        <v>40463</v>
      </c>
      <c r="J481">
        <v>43</v>
      </c>
      <c r="K481" t="s">
        <v>1007</v>
      </c>
      <c r="L481">
        <f>COUNTBLANK(Portfolio434[[#This Row],[ID]:[Product]])</f>
        <v>0</v>
      </c>
    </row>
    <row r="482" spans="1:12" x14ac:dyDescent="0.3">
      <c r="A482">
        <v>485</v>
      </c>
      <c r="B482" t="s">
        <v>3129</v>
      </c>
      <c r="C482" t="s">
        <v>3130</v>
      </c>
      <c r="D482" t="s">
        <v>1683</v>
      </c>
      <c r="E482" t="s">
        <v>1671</v>
      </c>
      <c r="F482">
        <v>90</v>
      </c>
      <c r="G482" t="s">
        <v>3131</v>
      </c>
      <c r="H482" t="s">
        <v>745</v>
      </c>
      <c r="I482" s="10">
        <v>40308</v>
      </c>
      <c r="J482">
        <v>40</v>
      </c>
      <c r="K482" t="s">
        <v>851</v>
      </c>
      <c r="L482">
        <f>COUNTBLANK(Portfolio434[[#This Row],[ID]:[Product]])</f>
        <v>0</v>
      </c>
    </row>
    <row r="483" spans="1:12" x14ac:dyDescent="0.3">
      <c r="A483">
        <v>486</v>
      </c>
      <c r="B483" t="s">
        <v>3132</v>
      </c>
      <c r="C483" t="s">
        <v>3133</v>
      </c>
      <c r="D483" t="s">
        <v>1683</v>
      </c>
      <c r="E483" t="s">
        <v>1671</v>
      </c>
      <c r="F483">
        <v>60</v>
      </c>
      <c r="G483" t="s">
        <v>3134</v>
      </c>
      <c r="H483" t="s">
        <v>1630</v>
      </c>
      <c r="I483" s="10">
        <v>39484</v>
      </c>
      <c r="J483">
        <v>20</v>
      </c>
      <c r="K483" t="s">
        <v>1707</v>
      </c>
      <c r="L483">
        <f>COUNTBLANK(Portfolio434[[#This Row],[ID]:[Product]])</f>
        <v>0</v>
      </c>
    </row>
    <row r="484" spans="1:12" x14ac:dyDescent="0.3">
      <c r="A484">
        <v>487</v>
      </c>
      <c r="B484" t="s">
        <v>3135</v>
      </c>
      <c r="C484" t="s">
        <v>1962</v>
      </c>
      <c r="D484" t="s">
        <v>1683</v>
      </c>
      <c r="E484" t="s">
        <v>1671</v>
      </c>
      <c r="F484">
        <v>90</v>
      </c>
      <c r="G484" t="s">
        <v>3136</v>
      </c>
      <c r="H484" t="s">
        <v>1199</v>
      </c>
      <c r="I484" s="10">
        <v>39588</v>
      </c>
      <c r="J484">
        <v>32</v>
      </c>
      <c r="K484" t="s">
        <v>1700</v>
      </c>
      <c r="L484">
        <f>COUNTBLANK(Portfolio434[[#This Row],[ID]:[Product]])</f>
        <v>0</v>
      </c>
    </row>
    <row r="485" spans="1:12" x14ac:dyDescent="0.3">
      <c r="A485">
        <v>488</v>
      </c>
      <c r="B485" t="s">
        <v>3137</v>
      </c>
      <c r="C485" t="s">
        <v>2900</v>
      </c>
      <c r="D485" t="s">
        <v>1683</v>
      </c>
      <c r="E485" t="s">
        <v>1671</v>
      </c>
      <c r="F485">
        <v>30</v>
      </c>
      <c r="G485" t="s">
        <v>3138</v>
      </c>
      <c r="H485" t="s">
        <v>26</v>
      </c>
      <c r="I485" s="10">
        <v>40337</v>
      </c>
      <c r="J485">
        <v>72</v>
      </c>
      <c r="K485" t="s">
        <v>1721</v>
      </c>
      <c r="L485">
        <f>COUNTBLANK(Portfolio434[[#This Row],[ID]:[Product]])</f>
        <v>0</v>
      </c>
    </row>
    <row r="486" spans="1:12" x14ac:dyDescent="0.3">
      <c r="A486">
        <v>489</v>
      </c>
      <c r="B486" t="s">
        <v>3139</v>
      </c>
      <c r="C486" t="s">
        <v>3140</v>
      </c>
      <c r="D486" t="s">
        <v>1670</v>
      </c>
      <c r="E486" t="s">
        <v>1671</v>
      </c>
      <c r="F486">
        <v>30</v>
      </c>
      <c r="G486" t="s">
        <v>3141</v>
      </c>
      <c r="H486" t="s">
        <v>569</v>
      </c>
      <c r="I486" s="10">
        <v>40244</v>
      </c>
      <c r="J486">
        <v>47</v>
      </c>
      <c r="K486" t="s">
        <v>1007</v>
      </c>
      <c r="L486">
        <f>COUNTBLANK(Portfolio434[[#This Row],[ID]:[Product]])</f>
        <v>0</v>
      </c>
    </row>
    <row r="487" spans="1:12" x14ac:dyDescent="0.3">
      <c r="A487">
        <v>490</v>
      </c>
      <c r="B487" t="s">
        <v>3142</v>
      </c>
      <c r="C487" t="s">
        <v>3143</v>
      </c>
      <c r="D487" t="s">
        <v>1683</v>
      </c>
      <c r="E487" t="s">
        <v>1671</v>
      </c>
      <c r="F487">
        <v>90</v>
      </c>
      <c r="G487" t="s">
        <v>3144</v>
      </c>
      <c r="H487" t="s">
        <v>317</v>
      </c>
      <c r="I487" s="10">
        <v>39606</v>
      </c>
      <c r="J487">
        <v>5</v>
      </c>
      <c r="K487" t="s">
        <v>1696</v>
      </c>
      <c r="L487">
        <f>COUNTBLANK(Portfolio434[[#This Row],[ID]:[Product]])</f>
        <v>0</v>
      </c>
    </row>
    <row r="488" spans="1:12" x14ac:dyDescent="0.3">
      <c r="A488">
        <v>491</v>
      </c>
      <c r="B488" t="s">
        <v>3145</v>
      </c>
      <c r="C488" t="s">
        <v>3146</v>
      </c>
      <c r="D488" t="s">
        <v>1683</v>
      </c>
      <c r="E488" t="s">
        <v>1671</v>
      </c>
      <c r="F488">
        <v>30</v>
      </c>
      <c r="G488" t="s">
        <v>3147</v>
      </c>
      <c r="H488" t="s">
        <v>1646</v>
      </c>
      <c r="I488" s="10">
        <v>39740</v>
      </c>
      <c r="J488">
        <v>96</v>
      </c>
      <c r="K488" t="s">
        <v>1772</v>
      </c>
      <c r="L488">
        <f>COUNTBLANK(Portfolio434[[#This Row],[ID]:[Product]])</f>
        <v>0</v>
      </c>
    </row>
    <row r="489" spans="1:12" x14ac:dyDescent="0.3">
      <c r="A489">
        <v>492</v>
      </c>
      <c r="B489" t="s">
        <v>3148</v>
      </c>
      <c r="C489" t="s">
        <v>2033</v>
      </c>
      <c r="D489" t="s">
        <v>1670</v>
      </c>
      <c r="E489" t="s">
        <v>1671</v>
      </c>
      <c r="F489">
        <v>60</v>
      </c>
      <c r="G489" t="s">
        <v>3149</v>
      </c>
      <c r="H489" t="s">
        <v>1627</v>
      </c>
      <c r="I489" s="10">
        <v>40370</v>
      </c>
      <c r="J489">
        <v>42</v>
      </c>
      <c r="K489" t="s">
        <v>1772</v>
      </c>
      <c r="L489">
        <f>COUNTBLANK(Portfolio434[[#This Row],[ID]:[Product]])</f>
        <v>0</v>
      </c>
    </row>
    <row r="490" spans="1:12" x14ac:dyDescent="0.3">
      <c r="A490">
        <v>493</v>
      </c>
      <c r="B490" t="s">
        <v>3150</v>
      </c>
      <c r="C490" t="s">
        <v>3151</v>
      </c>
      <c r="D490" t="s">
        <v>1670</v>
      </c>
      <c r="E490" t="s">
        <v>1671</v>
      </c>
      <c r="F490">
        <v>30</v>
      </c>
      <c r="G490" t="s">
        <v>2658</v>
      </c>
      <c r="H490" t="s">
        <v>1335</v>
      </c>
      <c r="I490" s="10">
        <v>39489</v>
      </c>
      <c r="J490">
        <v>14</v>
      </c>
      <c r="K490" t="s">
        <v>1677</v>
      </c>
      <c r="L490">
        <f>COUNTBLANK(Portfolio434[[#This Row],[ID]:[Product]])</f>
        <v>0</v>
      </c>
    </row>
    <row r="491" spans="1:12" x14ac:dyDescent="0.3">
      <c r="A491">
        <v>494</v>
      </c>
      <c r="B491" t="s">
        <v>3152</v>
      </c>
      <c r="C491" t="s">
        <v>3153</v>
      </c>
      <c r="D491" t="s">
        <v>1670</v>
      </c>
      <c r="E491" t="s">
        <v>1671</v>
      </c>
      <c r="F491">
        <v>30</v>
      </c>
      <c r="G491" t="s">
        <v>3154</v>
      </c>
      <c r="H491" t="s">
        <v>734</v>
      </c>
      <c r="I491" s="10">
        <v>40339</v>
      </c>
      <c r="J491">
        <v>79</v>
      </c>
      <c r="K491" t="s">
        <v>1696</v>
      </c>
      <c r="L491">
        <f>COUNTBLANK(Portfolio434[[#This Row],[ID]:[Product]])</f>
        <v>0</v>
      </c>
    </row>
    <row r="492" spans="1:12" x14ac:dyDescent="0.3">
      <c r="A492">
        <v>495</v>
      </c>
      <c r="B492" t="s">
        <v>3155</v>
      </c>
      <c r="C492" t="s">
        <v>3156</v>
      </c>
      <c r="D492" t="s">
        <v>1670</v>
      </c>
      <c r="E492" t="s">
        <v>1671</v>
      </c>
      <c r="F492">
        <v>30</v>
      </c>
      <c r="G492" t="s">
        <v>3157</v>
      </c>
      <c r="H492" t="s">
        <v>1796</v>
      </c>
      <c r="I492" s="10">
        <v>39706</v>
      </c>
      <c r="J492">
        <v>57</v>
      </c>
      <c r="K492" t="s">
        <v>1007</v>
      </c>
      <c r="L492">
        <f>COUNTBLANK(Portfolio434[[#This Row],[ID]:[Product]])</f>
        <v>0</v>
      </c>
    </row>
    <row r="493" spans="1:12" x14ac:dyDescent="0.3">
      <c r="A493">
        <v>496</v>
      </c>
      <c r="B493" t="s">
        <v>3158</v>
      </c>
      <c r="C493" t="s">
        <v>3159</v>
      </c>
      <c r="D493" t="s">
        <v>1683</v>
      </c>
      <c r="E493" t="s">
        <v>1671</v>
      </c>
      <c r="F493">
        <v>90</v>
      </c>
      <c r="G493" t="s">
        <v>3160</v>
      </c>
      <c r="H493" t="s">
        <v>35</v>
      </c>
      <c r="I493" s="10">
        <v>39982</v>
      </c>
      <c r="J493">
        <v>59</v>
      </c>
      <c r="K493" t="s">
        <v>1700</v>
      </c>
      <c r="L493">
        <f>COUNTBLANK(Portfolio434[[#This Row],[ID]:[Product]])</f>
        <v>0</v>
      </c>
    </row>
    <row r="494" spans="1:12" x14ac:dyDescent="0.3">
      <c r="A494">
        <v>497</v>
      </c>
      <c r="B494" t="s">
        <v>3161</v>
      </c>
      <c r="C494" t="s">
        <v>3162</v>
      </c>
      <c r="D494" t="s">
        <v>1946</v>
      </c>
      <c r="E494" t="s">
        <v>1671</v>
      </c>
      <c r="F494">
        <v>30</v>
      </c>
      <c r="G494" t="s">
        <v>3163</v>
      </c>
      <c r="H494" t="s">
        <v>1606</v>
      </c>
      <c r="I494" s="10">
        <v>40000</v>
      </c>
      <c r="J494">
        <v>54</v>
      </c>
      <c r="K494" t="s">
        <v>1700</v>
      </c>
      <c r="L494">
        <f>COUNTBLANK(Portfolio434[[#This Row],[ID]:[Product]])</f>
        <v>0</v>
      </c>
    </row>
    <row r="495" spans="1:12" x14ac:dyDescent="0.3">
      <c r="A495">
        <v>498</v>
      </c>
      <c r="B495" t="s">
        <v>3164</v>
      </c>
      <c r="C495" t="s">
        <v>3165</v>
      </c>
      <c r="D495" t="s">
        <v>1683</v>
      </c>
      <c r="E495" t="s">
        <v>1671</v>
      </c>
      <c r="F495">
        <v>60</v>
      </c>
      <c r="G495" t="s">
        <v>3166</v>
      </c>
      <c r="H495" t="s">
        <v>143</v>
      </c>
      <c r="I495" s="10">
        <v>39981</v>
      </c>
      <c r="J495">
        <v>61</v>
      </c>
      <c r="K495" t="s">
        <v>1673</v>
      </c>
      <c r="L495">
        <f>COUNTBLANK(Portfolio434[[#This Row],[ID]:[Product]])</f>
        <v>0</v>
      </c>
    </row>
    <row r="496" spans="1:12" x14ac:dyDescent="0.3">
      <c r="A496">
        <v>499</v>
      </c>
      <c r="B496" t="s">
        <v>3167</v>
      </c>
      <c r="C496" t="s">
        <v>3168</v>
      </c>
      <c r="D496" t="s">
        <v>1683</v>
      </c>
      <c r="E496" t="s">
        <v>1671</v>
      </c>
      <c r="F496">
        <v>90</v>
      </c>
      <c r="G496" t="s">
        <v>3169</v>
      </c>
      <c r="H496" t="s">
        <v>717</v>
      </c>
      <c r="I496" s="10">
        <v>40254</v>
      </c>
      <c r="J496">
        <v>54</v>
      </c>
      <c r="K496" t="s">
        <v>1707</v>
      </c>
      <c r="L496">
        <f>COUNTBLANK(Portfolio434[[#This Row],[ID]:[Product]])</f>
        <v>0</v>
      </c>
    </row>
    <row r="497" spans="1:12" x14ac:dyDescent="0.3">
      <c r="A497">
        <v>500</v>
      </c>
      <c r="B497" t="s">
        <v>3170</v>
      </c>
      <c r="C497" t="s">
        <v>3171</v>
      </c>
      <c r="D497" t="s">
        <v>1683</v>
      </c>
      <c r="E497" t="s">
        <v>1671</v>
      </c>
      <c r="F497">
        <v>60</v>
      </c>
      <c r="G497" t="s">
        <v>3172</v>
      </c>
      <c r="H497" t="s">
        <v>1108</v>
      </c>
      <c r="I497" s="10">
        <v>40046</v>
      </c>
      <c r="J497">
        <v>35</v>
      </c>
      <c r="K497" t="s">
        <v>1772</v>
      </c>
      <c r="L497">
        <f>COUNTBLANK(Portfolio434[[#This Row],[ID]:[Product]])</f>
        <v>0</v>
      </c>
    </row>
    <row r="498" spans="1:12" x14ac:dyDescent="0.3">
      <c r="A498">
        <v>501</v>
      </c>
      <c r="B498" t="s">
        <v>2397</v>
      </c>
      <c r="C498" t="s">
        <v>3173</v>
      </c>
      <c r="D498" t="s">
        <v>1946</v>
      </c>
      <c r="E498" t="s">
        <v>1671</v>
      </c>
      <c r="F498">
        <v>30</v>
      </c>
      <c r="G498" t="s">
        <v>3174</v>
      </c>
      <c r="H498" t="s">
        <v>794</v>
      </c>
      <c r="I498" s="10">
        <v>39574</v>
      </c>
      <c r="J498">
        <v>21</v>
      </c>
      <c r="K498" t="s">
        <v>1700</v>
      </c>
      <c r="L498">
        <f>COUNTBLANK(Portfolio434[[#This Row],[ID]:[Product]])</f>
        <v>0</v>
      </c>
    </row>
    <row r="499" spans="1:12" x14ac:dyDescent="0.3">
      <c r="A499">
        <v>502</v>
      </c>
      <c r="B499" t="s">
        <v>3175</v>
      </c>
      <c r="C499" t="s">
        <v>2474</v>
      </c>
      <c r="D499" t="s">
        <v>1670</v>
      </c>
      <c r="E499" t="s">
        <v>1671</v>
      </c>
      <c r="F499">
        <v>30</v>
      </c>
      <c r="G499" t="s">
        <v>3176</v>
      </c>
      <c r="H499" t="s">
        <v>643</v>
      </c>
      <c r="I499" s="10">
        <v>40203</v>
      </c>
      <c r="J499">
        <v>42</v>
      </c>
      <c r="K499" t="s">
        <v>1772</v>
      </c>
      <c r="L499">
        <f>COUNTBLANK(Portfolio434[[#This Row],[ID]:[Product]])</f>
        <v>0</v>
      </c>
    </row>
    <row r="500" spans="1:12" x14ac:dyDescent="0.3">
      <c r="A500">
        <v>503</v>
      </c>
      <c r="B500" t="s">
        <v>3177</v>
      </c>
      <c r="C500" t="s">
        <v>3178</v>
      </c>
      <c r="D500" t="s">
        <v>1683</v>
      </c>
      <c r="E500" t="s">
        <v>1671</v>
      </c>
      <c r="F500">
        <v>30</v>
      </c>
      <c r="G500" t="s">
        <v>3179</v>
      </c>
      <c r="H500" t="s">
        <v>1803</v>
      </c>
      <c r="I500" s="10">
        <v>39908</v>
      </c>
      <c r="J500">
        <v>40</v>
      </c>
      <c r="K500" t="s">
        <v>1692</v>
      </c>
      <c r="L500">
        <f>COUNTBLANK(Portfolio434[[#This Row],[ID]:[Product]])</f>
        <v>0</v>
      </c>
    </row>
    <row r="501" spans="1:12" x14ac:dyDescent="0.3">
      <c r="A501">
        <v>504</v>
      </c>
      <c r="B501" t="s">
        <v>3180</v>
      </c>
      <c r="C501" t="s">
        <v>3181</v>
      </c>
      <c r="D501" t="s">
        <v>1733</v>
      </c>
      <c r="E501" t="s">
        <v>1671</v>
      </c>
      <c r="F501">
        <v>30</v>
      </c>
      <c r="G501" t="s">
        <v>3182</v>
      </c>
      <c r="H501" t="s">
        <v>1878</v>
      </c>
      <c r="I501" s="10">
        <v>40155</v>
      </c>
      <c r="J501">
        <v>32</v>
      </c>
      <c r="K501" t="s">
        <v>1677</v>
      </c>
      <c r="L501">
        <f>COUNTBLANK(Portfolio434[[#This Row],[ID]:[Product]])</f>
        <v>0</v>
      </c>
    </row>
    <row r="502" spans="1:12" x14ac:dyDescent="0.3">
      <c r="A502">
        <v>505</v>
      </c>
      <c r="B502" t="s">
        <v>3183</v>
      </c>
      <c r="C502" t="s">
        <v>1791</v>
      </c>
      <c r="D502" t="s">
        <v>1683</v>
      </c>
      <c r="E502" t="s">
        <v>1671</v>
      </c>
      <c r="F502">
        <v>60</v>
      </c>
      <c r="G502" t="s">
        <v>3184</v>
      </c>
      <c r="H502" t="s">
        <v>3185</v>
      </c>
      <c r="I502" s="10">
        <v>40066</v>
      </c>
      <c r="J502">
        <v>57</v>
      </c>
      <c r="K502" t="s">
        <v>1721</v>
      </c>
      <c r="L502">
        <f>COUNTBLANK(Portfolio434[[#This Row],[ID]:[Product]])</f>
        <v>0</v>
      </c>
    </row>
    <row r="503" spans="1:12" x14ac:dyDescent="0.3">
      <c r="A503">
        <v>506</v>
      </c>
      <c r="B503" t="s">
        <v>3186</v>
      </c>
      <c r="C503" t="s">
        <v>2489</v>
      </c>
      <c r="D503" t="s">
        <v>1670</v>
      </c>
      <c r="E503" t="s">
        <v>1671</v>
      </c>
      <c r="F503">
        <v>90</v>
      </c>
      <c r="G503" t="s">
        <v>3187</v>
      </c>
      <c r="H503" t="s">
        <v>139</v>
      </c>
      <c r="I503" s="10">
        <v>40023</v>
      </c>
      <c r="J503">
        <v>41</v>
      </c>
      <c r="K503" t="s">
        <v>1007</v>
      </c>
      <c r="L503">
        <f>COUNTBLANK(Portfolio434[[#This Row],[ID]:[Product]])</f>
        <v>0</v>
      </c>
    </row>
    <row r="504" spans="1:12" x14ac:dyDescent="0.3">
      <c r="A504">
        <v>507</v>
      </c>
      <c r="B504" t="s">
        <v>3188</v>
      </c>
      <c r="C504" t="s">
        <v>2567</v>
      </c>
      <c r="D504" t="s">
        <v>1683</v>
      </c>
      <c r="E504" t="s">
        <v>1671</v>
      </c>
      <c r="F504">
        <v>60</v>
      </c>
      <c r="G504" t="s">
        <v>3189</v>
      </c>
      <c r="H504" t="s">
        <v>216</v>
      </c>
      <c r="I504" s="10">
        <v>39882</v>
      </c>
      <c r="J504">
        <v>35</v>
      </c>
      <c r="K504" t="s">
        <v>851</v>
      </c>
      <c r="L504">
        <f>COUNTBLANK(Portfolio434[[#This Row],[ID]:[Product]])</f>
        <v>0</v>
      </c>
    </row>
    <row r="505" spans="1:12" x14ac:dyDescent="0.3">
      <c r="A505">
        <v>508</v>
      </c>
      <c r="B505" t="s">
        <v>2139</v>
      </c>
      <c r="C505" t="s">
        <v>3190</v>
      </c>
      <c r="D505" t="s">
        <v>1733</v>
      </c>
      <c r="E505" t="s">
        <v>1671</v>
      </c>
      <c r="F505">
        <v>90</v>
      </c>
      <c r="G505" t="s">
        <v>3191</v>
      </c>
      <c r="H505" t="s">
        <v>1160</v>
      </c>
      <c r="I505" s="10">
        <v>40258</v>
      </c>
      <c r="J505">
        <v>14</v>
      </c>
      <c r="K505" t="s">
        <v>1700</v>
      </c>
      <c r="L505">
        <f>COUNTBLANK(Portfolio434[[#This Row],[ID]:[Product]])</f>
        <v>0</v>
      </c>
    </row>
    <row r="506" spans="1:12" x14ac:dyDescent="0.3">
      <c r="A506">
        <v>509</v>
      </c>
      <c r="B506" t="s">
        <v>3192</v>
      </c>
      <c r="C506" t="s">
        <v>3193</v>
      </c>
      <c r="D506" t="s">
        <v>1683</v>
      </c>
      <c r="E506" t="s">
        <v>1671</v>
      </c>
      <c r="F506">
        <v>90</v>
      </c>
      <c r="G506" t="s">
        <v>3194</v>
      </c>
      <c r="H506" t="s">
        <v>698</v>
      </c>
      <c r="I506" s="10">
        <v>40267</v>
      </c>
      <c r="J506">
        <v>43</v>
      </c>
      <c r="K506" t="s">
        <v>1700</v>
      </c>
      <c r="L506">
        <f>COUNTBLANK(Portfolio434[[#This Row],[ID]:[Product]])</f>
        <v>0</v>
      </c>
    </row>
    <row r="507" spans="1:12" x14ac:dyDescent="0.3">
      <c r="A507">
        <v>510</v>
      </c>
      <c r="B507" t="s">
        <v>3195</v>
      </c>
      <c r="C507" t="s">
        <v>3196</v>
      </c>
      <c r="D507" t="s">
        <v>1683</v>
      </c>
      <c r="E507" t="s">
        <v>1671</v>
      </c>
      <c r="F507">
        <v>60</v>
      </c>
      <c r="G507" t="s">
        <v>3197</v>
      </c>
      <c r="H507" t="s">
        <v>1625</v>
      </c>
      <c r="I507" s="10">
        <v>39639</v>
      </c>
      <c r="J507">
        <v>53</v>
      </c>
      <c r="K507" t="s">
        <v>1772</v>
      </c>
      <c r="L507">
        <f>COUNTBLANK(Portfolio434[[#This Row],[ID]:[Product]])</f>
        <v>0</v>
      </c>
    </row>
    <row r="508" spans="1:12" x14ac:dyDescent="0.3">
      <c r="A508">
        <v>511</v>
      </c>
      <c r="B508" t="s">
        <v>3198</v>
      </c>
      <c r="C508" t="s">
        <v>3067</v>
      </c>
      <c r="D508" t="s">
        <v>1670</v>
      </c>
      <c r="E508" t="s">
        <v>1671</v>
      </c>
      <c r="F508">
        <v>60</v>
      </c>
      <c r="G508" t="s">
        <v>3199</v>
      </c>
      <c r="H508" t="s">
        <v>735</v>
      </c>
      <c r="I508" s="10">
        <v>40242</v>
      </c>
      <c r="J508">
        <v>69</v>
      </c>
      <c r="K508" t="s">
        <v>1772</v>
      </c>
      <c r="L508">
        <f>COUNTBLANK(Portfolio434[[#This Row],[ID]:[Product]])</f>
        <v>0</v>
      </c>
    </row>
    <row r="509" spans="1:12" x14ac:dyDescent="0.3">
      <c r="A509">
        <v>512</v>
      </c>
      <c r="B509" t="s">
        <v>3200</v>
      </c>
      <c r="C509" t="s">
        <v>3201</v>
      </c>
      <c r="D509" t="s">
        <v>1670</v>
      </c>
      <c r="E509" t="s">
        <v>1671</v>
      </c>
      <c r="F509">
        <v>60</v>
      </c>
      <c r="G509" t="s">
        <v>3202</v>
      </c>
      <c r="H509" t="s">
        <v>765</v>
      </c>
      <c r="I509" s="10">
        <v>40117</v>
      </c>
      <c r="J509">
        <v>94</v>
      </c>
      <c r="K509" t="s">
        <v>1692</v>
      </c>
      <c r="L509">
        <f>COUNTBLANK(Portfolio434[[#This Row],[ID]:[Product]])</f>
        <v>0</v>
      </c>
    </row>
    <row r="510" spans="1:12" x14ac:dyDescent="0.3">
      <c r="A510">
        <v>513</v>
      </c>
      <c r="B510" t="s">
        <v>3203</v>
      </c>
      <c r="C510" t="s">
        <v>3204</v>
      </c>
      <c r="D510" t="s">
        <v>1683</v>
      </c>
      <c r="E510" t="s">
        <v>1671</v>
      </c>
      <c r="F510">
        <v>30</v>
      </c>
      <c r="G510" t="s">
        <v>3205</v>
      </c>
      <c r="H510" t="s">
        <v>591</v>
      </c>
      <c r="I510" s="10">
        <v>39736</v>
      </c>
      <c r="J510">
        <v>50</v>
      </c>
      <c r="K510" t="s">
        <v>1772</v>
      </c>
      <c r="L510">
        <f>COUNTBLANK(Portfolio434[[#This Row],[ID]:[Product]])</f>
        <v>0</v>
      </c>
    </row>
    <row r="511" spans="1:12" x14ac:dyDescent="0.3">
      <c r="A511">
        <v>514</v>
      </c>
      <c r="B511" t="s">
        <v>3206</v>
      </c>
      <c r="C511" t="s">
        <v>3207</v>
      </c>
      <c r="D511" t="s">
        <v>1670</v>
      </c>
      <c r="E511" t="s">
        <v>1671</v>
      </c>
      <c r="F511">
        <v>60</v>
      </c>
      <c r="G511" t="s">
        <v>3208</v>
      </c>
      <c r="H511" t="s">
        <v>552</v>
      </c>
      <c r="I511" s="10">
        <v>39883</v>
      </c>
      <c r="J511">
        <v>2</v>
      </c>
      <c r="K511" t="s">
        <v>1700</v>
      </c>
      <c r="L511">
        <f>COUNTBLANK(Portfolio434[[#This Row],[ID]:[Product]])</f>
        <v>0</v>
      </c>
    </row>
    <row r="512" spans="1:12" x14ac:dyDescent="0.3">
      <c r="A512">
        <v>515</v>
      </c>
      <c r="B512" t="s">
        <v>3209</v>
      </c>
      <c r="C512" t="s">
        <v>3210</v>
      </c>
      <c r="D512" t="s">
        <v>1670</v>
      </c>
      <c r="E512" t="s">
        <v>1671</v>
      </c>
      <c r="F512">
        <v>90</v>
      </c>
      <c r="G512" t="s">
        <v>2490</v>
      </c>
      <c r="H512" t="s">
        <v>144</v>
      </c>
      <c r="I512" s="10">
        <v>40454</v>
      </c>
      <c r="J512">
        <v>39</v>
      </c>
      <c r="K512" t="s">
        <v>1700</v>
      </c>
      <c r="L512">
        <f>COUNTBLANK(Portfolio434[[#This Row],[ID]:[Product]])</f>
        <v>0</v>
      </c>
    </row>
    <row r="513" spans="1:12" x14ac:dyDescent="0.3">
      <c r="A513">
        <v>516</v>
      </c>
      <c r="B513" t="s">
        <v>3211</v>
      </c>
      <c r="C513" t="s">
        <v>3212</v>
      </c>
      <c r="D513" t="s">
        <v>1683</v>
      </c>
      <c r="E513" t="s">
        <v>1671</v>
      </c>
      <c r="F513">
        <v>30</v>
      </c>
      <c r="G513" t="s">
        <v>3213</v>
      </c>
      <c r="H513" t="s">
        <v>394</v>
      </c>
      <c r="I513" s="10">
        <v>39854</v>
      </c>
      <c r="J513">
        <v>91</v>
      </c>
      <c r="K513" t="s">
        <v>1673</v>
      </c>
      <c r="L513">
        <f>COUNTBLANK(Portfolio434[[#This Row],[ID]:[Product]])</f>
        <v>0</v>
      </c>
    </row>
    <row r="514" spans="1:12" x14ac:dyDescent="0.3">
      <c r="A514">
        <v>517</v>
      </c>
      <c r="B514" t="s">
        <v>3214</v>
      </c>
      <c r="C514" t="s">
        <v>3215</v>
      </c>
      <c r="D514" t="s">
        <v>1683</v>
      </c>
      <c r="E514" t="s">
        <v>1671</v>
      </c>
      <c r="F514">
        <v>30</v>
      </c>
      <c r="G514" t="s">
        <v>3216</v>
      </c>
      <c r="H514" t="s">
        <v>287</v>
      </c>
      <c r="I514" s="10">
        <v>40449</v>
      </c>
      <c r="J514">
        <v>86</v>
      </c>
      <c r="K514" t="s">
        <v>851</v>
      </c>
      <c r="L514">
        <f>COUNTBLANK(Portfolio434[[#This Row],[ID]:[Product]])</f>
        <v>0</v>
      </c>
    </row>
    <row r="515" spans="1:12" x14ac:dyDescent="0.3">
      <c r="A515">
        <v>518</v>
      </c>
      <c r="B515" t="s">
        <v>3217</v>
      </c>
      <c r="C515" t="s">
        <v>3218</v>
      </c>
      <c r="D515" t="s">
        <v>1670</v>
      </c>
      <c r="E515" t="s">
        <v>1671</v>
      </c>
      <c r="F515">
        <v>30</v>
      </c>
      <c r="G515" t="s">
        <v>3219</v>
      </c>
      <c r="H515" t="s">
        <v>761</v>
      </c>
      <c r="I515" s="10">
        <v>39481</v>
      </c>
      <c r="J515">
        <v>84</v>
      </c>
      <c r="K515" t="s">
        <v>851</v>
      </c>
      <c r="L515">
        <f>COUNTBLANK(Portfolio434[[#This Row],[ID]:[Product]])</f>
        <v>0</v>
      </c>
    </row>
    <row r="516" spans="1:12" x14ac:dyDescent="0.3">
      <c r="A516">
        <v>519</v>
      </c>
      <c r="B516" t="s">
        <v>3220</v>
      </c>
      <c r="C516" t="s">
        <v>3221</v>
      </c>
      <c r="D516" t="s">
        <v>1670</v>
      </c>
      <c r="E516" t="s">
        <v>1829</v>
      </c>
      <c r="F516">
        <v>90</v>
      </c>
      <c r="G516" t="s">
        <v>3222</v>
      </c>
      <c r="H516" t="s">
        <v>1638</v>
      </c>
      <c r="I516" s="10">
        <v>39932</v>
      </c>
      <c r="J516">
        <v>55</v>
      </c>
      <c r="K516" t="s">
        <v>1692</v>
      </c>
      <c r="L516">
        <f>COUNTBLANK(Portfolio434[[#This Row],[ID]:[Product]])</f>
        <v>0</v>
      </c>
    </row>
    <row r="517" spans="1:12" x14ac:dyDescent="0.3">
      <c r="A517">
        <v>520</v>
      </c>
      <c r="B517" t="s">
        <v>3223</v>
      </c>
      <c r="C517" t="s">
        <v>3224</v>
      </c>
      <c r="D517" t="s">
        <v>1683</v>
      </c>
      <c r="E517" t="s">
        <v>1671</v>
      </c>
      <c r="F517">
        <v>60</v>
      </c>
      <c r="G517" t="s">
        <v>3225</v>
      </c>
      <c r="H517" t="s">
        <v>1605</v>
      </c>
      <c r="I517" s="10">
        <v>40497</v>
      </c>
      <c r="J517">
        <v>73</v>
      </c>
      <c r="K517" t="s">
        <v>851</v>
      </c>
      <c r="L517">
        <f>COUNTBLANK(Portfolio434[[#This Row],[ID]:[Product]])</f>
        <v>0</v>
      </c>
    </row>
    <row r="518" spans="1:12" x14ac:dyDescent="0.3">
      <c r="A518">
        <v>521</v>
      </c>
      <c r="B518" t="s">
        <v>3226</v>
      </c>
      <c r="C518" t="s">
        <v>3227</v>
      </c>
      <c r="D518" t="s">
        <v>1670</v>
      </c>
      <c r="E518" t="s">
        <v>1671</v>
      </c>
      <c r="F518">
        <v>60</v>
      </c>
      <c r="G518" t="s">
        <v>3228</v>
      </c>
      <c r="H518" t="s">
        <v>1652</v>
      </c>
      <c r="I518" s="10">
        <v>39673</v>
      </c>
      <c r="J518">
        <v>51</v>
      </c>
      <c r="K518" t="s">
        <v>851</v>
      </c>
      <c r="L518">
        <f>COUNTBLANK(Portfolio434[[#This Row],[ID]:[Product]])</f>
        <v>0</v>
      </c>
    </row>
    <row r="519" spans="1:12" x14ac:dyDescent="0.3">
      <c r="A519">
        <v>522</v>
      </c>
      <c r="B519" t="s">
        <v>3229</v>
      </c>
      <c r="C519" t="s">
        <v>3230</v>
      </c>
      <c r="D519" t="s">
        <v>1670</v>
      </c>
      <c r="E519" t="s">
        <v>1671</v>
      </c>
      <c r="F519">
        <v>90</v>
      </c>
      <c r="G519" t="s">
        <v>3231</v>
      </c>
      <c r="H519" t="s">
        <v>450</v>
      </c>
      <c r="I519" s="10">
        <v>39984</v>
      </c>
      <c r="J519">
        <v>27</v>
      </c>
      <c r="K519" t="s">
        <v>1673</v>
      </c>
      <c r="L519">
        <f>COUNTBLANK(Portfolio434[[#This Row],[ID]:[Product]])</f>
        <v>0</v>
      </c>
    </row>
    <row r="520" spans="1:12" x14ac:dyDescent="0.3">
      <c r="A520">
        <v>523</v>
      </c>
      <c r="B520" t="s">
        <v>3232</v>
      </c>
      <c r="C520" t="s">
        <v>3233</v>
      </c>
      <c r="D520" t="s">
        <v>1683</v>
      </c>
      <c r="E520" t="s">
        <v>1671</v>
      </c>
      <c r="F520">
        <v>90</v>
      </c>
      <c r="G520" t="s">
        <v>3234</v>
      </c>
      <c r="H520" t="s">
        <v>1606</v>
      </c>
      <c r="I520" s="10">
        <v>39686</v>
      </c>
      <c r="J520">
        <v>90</v>
      </c>
      <c r="K520" t="s">
        <v>1677</v>
      </c>
      <c r="L520">
        <f>COUNTBLANK(Portfolio434[[#This Row],[ID]:[Product]])</f>
        <v>0</v>
      </c>
    </row>
    <row r="521" spans="1:12" x14ac:dyDescent="0.3">
      <c r="A521">
        <v>524</v>
      </c>
      <c r="B521" t="s">
        <v>3235</v>
      </c>
      <c r="C521" t="s">
        <v>2285</v>
      </c>
      <c r="D521" t="s">
        <v>1733</v>
      </c>
      <c r="E521" t="s">
        <v>1671</v>
      </c>
      <c r="F521">
        <v>60</v>
      </c>
      <c r="G521" t="s">
        <v>3236</v>
      </c>
      <c r="H521" t="s">
        <v>453</v>
      </c>
      <c r="I521" s="10">
        <v>40148</v>
      </c>
      <c r="J521">
        <v>10</v>
      </c>
      <c r="K521" t="s">
        <v>1696</v>
      </c>
      <c r="L521">
        <f>COUNTBLANK(Portfolio434[[#This Row],[ID]:[Product]])</f>
        <v>0</v>
      </c>
    </row>
    <row r="522" spans="1:12" x14ac:dyDescent="0.3">
      <c r="A522">
        <v>525</v>
      </c>
      <c r="B522" t="s">
        <v>3237</v>
      </c>
      <c r="C522" t="s">
        <v>3238</v>
      </c>
      <c r="D522" t="s">
        <v>1733</v>
      </c>
      <c r="E522" t="s">
        <v>1671</v>
      </c>
      <c r="F522">
        <v>60</v>
      </c>
      <c r="G522" t="s">
        <v>3239</v>
      </c>
      <c r="H522" t="s">
        <v>580</v>
      </c>
      <c r="I522" s="10">
        <v>40375</v>
      </c>
      <c r="J522">
        <v>81</v>
      </c>
      <c r="K522" t="s">
        <v>1692</v>
      </c>
      <c r="L522">
        <f>COUNTBLANK(Portfolio434[[#This Row],[ID]:[Product]])</f>
        <v>0</v>
      </c>
    </row>
    <row r="523" spans="1:12" x14ac:dyDescent="0.3">
      <c r="A523">
        <v>526</v>
      </c>
      <c r="B523" t="s">
        <v>1668</v>
      </c>
      <c r="C523" t="s">
        <v>3240</v>
      </c>
      <c r="D523" t="s">
        <v>1670</v>
      </c>
      <c r="E523" t="s">
        <v>1671</v>
      </c>
      <c r="F523">
        <v>30</v>
      </c>
      <c r="G523" t="s">
        <v>3241</v>
      </c>
      <c r="H523" t="s">
        <v>3242</v>
      </c>
      <c r="I523" s="10">
        <v>39741</v>
      </c>
      <c r="J523">
        <v>32</v>
      </c>
      <c r="K523" t="s">
        <v>1692</v>
      </c>
      <c r="L523">
        <f>COUNTBLANK(Portfolio434[[#This Row],[ID]:[Product]])</f>
        <v>0</v>
      </c>
    </row>
    <row r="524" spans="1:12" x14ac:dyDescent="0.3">
      <c r="A524">
        <v>527</v>
      </c>
      <c r="B524" t="s">
        <v>3243</v>
      </c>
      <c r="C524" t="s">
        <v>1993</v>
      </c>
      <c r="D524" t="s">
        <v>1683</v>
      </c>
      <c r="E524" t="s">
        <v>1671</v>
      </c>
      <c r="F524">
        <v>90</v>
      </c>
      <c r="G524" t="s">
        <v>3244</v>
      </c>
      <c r="H524" t="s">
        <v>3245</v>
      </c>
      <c r="I524" s="10">
        <v>39574</v>
      </c>
      <c r="J524">
        <v>35</v>
      </c>
      <c r="K524" t="s">
        <v>851</v>
      </c>
      <c r="L524">
        <f>COUNTBLANK(Portfolio434[[#This Row],[ID]:[Product]])</f>
        <v>0</v>
      </c>
    </row>
    <row r="525" spans="1:12" x14ac:dyDescent="0.3">
      <c r="A525">
        <v>528</v>
      </c>
      <c r="B525" t="s">
        <v>3246</v>
      </c>
      <c r="C525" t="s">
        <v>3247</v>
      </c>
      <c r="D525" t="s">
        <v>1683</v>
      </c>
      <c r="E525" t="s">
        <v>1671</v>
      </c>
      <c r="F525">
        <v>60</v>
      </c>
      <c r="G525" t="s">
        <v>3248</v>
      </c>
      <c r="H525" t="s">
        <v>686</v>
      </c>
      <c r="I525" s="10">
        <v>40006</v>
      </c>
      <c r="J525">
        <v>23</v>
      </c>
      <c r="K525" t="s">
        <v>1700</v>
      </c>
      <c r="L525">
        <f>COUNTBLANK(Portfolio434[[#This Row],[ID]:[Product]])</f>
        <v>0</v>
      </c>
    </row>
    <row r="526" spans="1:12" x14ac:dyDescent="0.3">
      <c r="A526">
        <v>529</v>
      </c>
      <c r="B526" t="s">
        <v>3249</v>
      </c>
      <c r="C526" t="s">
        <v>2514</v>
      </c>
      <c r="D526" t="s">
        <v>1683</v>
      </c>
      <c r="E526" t="s">
        <v>1671</v>
      </c>
      <c r="F526">
        <v>60</v>
      </c>
      <c r="G526" t="s">
        <v>3250</v>
      </c>
      <c r="H526" t="s">
        <v>1630</v>
      </c>
      <c r="I526" s="10">
        <v>39719</v>
      </c>
      <c r="J526">
        <v>4</v>
      </c>
      <c r="K526" t="s">
        <v>1772</v>
      </c>
      <c r="L526">
        <f>COUNTBLANK(Portfolio434[[#This Row],[ID]:[Product]])</f>
        <v>0</v>
      </c>
    </row>
    <row r="527" spans="1:12" x14ac:dyDescent="0.3">
      <c r="A527">
        <v>530</v>
      </c>
      <c r="B527" t="s">
        <v>3251</v>
      </c>
      <c r="C527" t="s">
        <v>2044</v>
      </c>
      <c r="D527" t="s">
        <v>1670</v>
      </c>
      <c r="E527" t="s">
        <v>1671</v>
      </c>
      <c r="F527">
        <v>30</v>
      </c>
      <c r="G527" t="s">
        <v>3252</v>
      </c>
      <c r="H527" t="s">
        <v>647</v>
      </c>
      <c r="I527" s="10">
        <v>39928</v>
      </c>
      <c r="J527">
        <v>27</v>
      </c>
      <c r="K527" t="s">
        <v>1696</v>
      </c>
      <c r="L527">
        <f>COUNTBLANK(Portfolio434[[#This Row],[ID]:[Product]])</f>
        <v>0</v>
      </c>
    </row>
    <row r="528" spans="1:12" x14ac:dyDescent="0.3">
      <c r="A528">
        <v>531</v>
      </c>
      <c r="B528" t="s">
        <v>2252</v>
      </c>
      <c r="C528" t="s">
        <v>3253</v>
      </c>
      <c r="D528" t="s">
        <v>1670</v>
      </c>
      <c r="E528" t="s">
        <v>1671</v>
      </c>
      <c r="F528">
        <v>30</v>
      </c>
      <c r="G528" t="s">
        <v>3254</v>
      </c>
      <c r="H528" t="s">
        <v>697</v>
      </c>
      <c r="I528" s="10">
        <v>39955</v>
      </c>
      <c r="J528">
        <v>40</v>
      </c>
      <c r="K528" t="s">
        <v>1700</v>
      </c>
      <c r="L528">
        <f>COUNTBLANK(Portfolio434[[#This Row],[ID]:[Product]])</f>
        <v>0</v>
      </c>
    </row>
    <row r="529" spans="1:12" x14ac:dyDescent="0.3">
      <c r="A529">
        <v>532</v>
      </c>
      <c r="B529" t="s">
        <v>3255</v>
      </c>
      <c r="C529" t="s">
        <v>3256</v>
      </c>
      <c r="D529" t="s">
        <v>1670</v>
      </c>
      <c r="E529" t="s">
        <v>1671</v>
      </c>
      <c r="F529">
        <v>90</v>
      </c>
      <c r="G529" t="s">
        <v>2701</v>
      </c>
      <c r="H529" t="s">
        <v>544</v>
      </c>
      <c r="I529" s="10">
        <v>40536</v>
      </c>
      <c r="J529">
        <v>34</v>
      </c>
      <c r="K529" t="s">
        <v>1007</v>
      </c>
      <c r="L529">
        <f>COUNTBLANK(Portfolio434[[#This Row],[ID]:[Product]])</f>
        <v>0</v>
      </c>
    </row>
    <row r="530" spans="1:12" x14ac:dyDescent="0.3">
      <c r="A530">
        <v>533</v>
      </c>
      <c r="B530" t="s">
        <v>3257</v>
      </c>
      <c r="C530" t="s">
        <v>3258</v>
      </c>
      <c r="D530" t="s">
        <v>1670</v>
      </c>
      <c r="E530" t="s">
        <v>1671</v>
      </c>
      <c r="F530">
        <v>30</v>
      </c>
      <c r="G530" t="s">
        <v>3259</v>
      </c>
      <c r="H530" t="s">
        <v>1156</v>
      </c>
      <c r="I530" s="10">
        <v>39474</v>
      </c>
      <c r="J530">
        <v>83</v>
      </c>
      <c r="K530" t="s">
        <v>1696</v>
      </c>
      <c r="L530">
        <f>COUNTBLANK(Portfolio434[[#This Row],[ID]:[Product]])</f>
        <v>0</v>
      </c>
    </row>
    <row r="531" spans="1:12" x14ac:dyDescent="0.3">
      <c r="A531">
        <v>534</v>
      </c>
      <c r="B531" t="s">
        <v>3260</v>
      </c>
      <c r="C531" t="s">
        <v>3261</v>
      </c>
      <c r="D531" t="s">
        <v>1683</v>
      </c>
      <c r="E531" t="s">
        <v>1671</v>
      </c>
      <c r="F531">
        <v>60</v>
      </c>
      <c r="G531" t="s">
        <v>3262</v>
      </c>
      <c r="H531" t="s">
        <v>268</v>
      </c>
      <c r="I531" s="10">
        <v>39612</v>
      </c>
      <c r="J531">
        <v>18</v>
      </c>
      <c r="K531" t="s">
        <v>1692</v>
      </c>
      <c r="L531">
        <f>COUNTBLANK(Portfolio434[[#This Row],[ID]:[Product]])</f>
        <v>0</v>
      </c>
    </row>
    <row r="532" spans="1:12" x14ac:dyDescent="0.3">
      <c r="A532">
        <v>535</v>
      </c>
      <c r="B532" t="s">
        <v>3263</v>
      </c>
      <c r="C532" t="s">
        <v>3264</v>
      </c>
      <c r="D532" t="s">
        <v>1683</v>
      </c>
      <c r="E532" t="s">
        <v>1671</v>
      </c>
      <c r="F532">
        <v>60</v>
      </c>
      <c r="G532" t="s">
        <v>3265</v>
      </c>
      <c r="H532" t="s">
        <v>1616</v>
      </c>
      <c r="I532" s="10">
        <v>40037</v>
      </c>
      <c r="J532">
        <v>72</v>
      </c>
      <c r="K532" t="s">
        <v>851</v>
      </c>
      <c r="L532">
        <f>COUNTBLANK(Portfolio434[[#This Row],[ID]:[Product]])</f>
        <v>0</v>
      </c>
    </row>
    <row r="533" spans="1:12" x14ac:dyDescent="0.3">
      <c r="A533">
        <v>536</v>
      </c>
      <c r="B533" t="s">
        <v>3266</v>
      </c>
      <c r="C533" t="s">
        <v>3267</v>
      </c>
      <c r="D533" t="s">
        <v>1719</v>
      </c>
      <c r="E533" t="s">
        <v>1671</v>
      </c>
      <c r="F533">
        <v>30</v>
      </c>
      <c r="G533" t="s">
        <v>3268</v>
      </c>
      <c r="H533" t="s">
        <v>2035</v>
      </c>
      <c r="I533" s="10">
        <v>39821</v>
      </c>
      <c r="J533">
        <v>19</v>
      </c>
      <c r="K533" t="s">
        <v>1692</v>
      </c>
      <c r="L533">
        <f>COUNTBLANK(Portfolio434[[#This Row],[ID]:[Product]])</f>
        <v>0</v>
      </c>
    </row>
    <row r="534" spans="1:12" x14ac:dyDescent="0.3">
      <c r="A534">
        <v>537</v>
      </c>
      <c r="B534" t="s">
        <v>3269</v>
      </c>
      <c r="C534" t="s">
        <v>3270</v>
      </c>
      <c r="D534" t="s">
        <v>1670</v>
      </c>
      <c r="E534" t="s">
        <v>1671</v>
      </c>
      <c r="F534">
        <v>30</v>
      </c>
      <c r="G534" t="s">
        <v>3271</v>
      </c>
      <c r="H534" t="s">
        <v>167</v>
      </c>
      <c r="I534" s="10">
        <v>39990</v>
      </c>
      <c r="J534">
        <v>76</v>
      </c>
      <c r="K534" t="s">
        <v>1692</v>
      </c>
      <c r="L534">
        <f>COUNTBLANK(Portfolio434[[#This Row],[ID]:[Product]])</f>
        <v>0</v>
      </c>
    </row>
    <row r="535" spans="1:12" x14ac:dyDescent="0.3">
      <c r="A535">
        <v>538</v>
      </c>
      <c r="B535" t="s">
        <v>3272</v>
      </c>
      <c r="C535" t="s">
        <v>3273</v>
      </c>
      <c r="D535" t="s">
        <v>1670</v>
      </c>
      <c r="E535" t="s">
        <v>1671</v>
      </c>
      <c r="F535">
        <v>30</v>
      </c>
      <c r="G535" t="s">
        <v>3274</v>
      </c>
      <c r="H535" t="s">
        <v>602</v>
      </c>
      <c r="I535" s="10">
        <v>39591</v>
      </c>
      <c r="J535">
        <v>36</v>
      </c>
      <c r="K535" t="s">
        <v>1772</v>
      </c>
      <c r="L535">
        <f>COUNTBLANK(Portfolio434[[#This Row],[ID]:[Product]])</f>
        <v>0</v>
      </c>
    </row>
    <row r="536" spans="1:12" x14ac:dyDescent="0.3">
      <c r="A536">
        <v>539</v>
      </c>
      <c r="B536" t="s">
        <v>3275</v>
      </c>
      <c r="C536" t="s">
        <v>3276</v>
      </c>
      <c r="D536" t="s">
        <v>1670</v>
      </c>
      <c r="E536" t="s">
        <v>1671</v>
      </c>
      <c r="F536">
        <v>90</v>
      </c>
      <c r="G536" t="s">
        <v>3277</v>
      </c>
      <c r="H536" t="s">
        <v>802</v>
      </c>
      <c r="I536" s="10">
        <v>39527</v>
      </c>
      <c r="J536">
        <v>61</v>
      </c>
      <c r="K536" t="s">
        <v>1677</v>
      </c>
      <c r="L536">
        <f>COUNTBLANK(Portfolio434[[#This Row],[ID]:[Product]])</f>
        <v>0</v>
      </c>
    </row>
    <row r="537" spans="1:12" x14ac:dyDescent="0.3">
      <c r="A537">
        <v>540</v>
      </c>
      <c r="B537" t="s">
        <v>3278</v>
      </c>
      <c r="C537" t="s">
        <v>3279</v>
      </c>
      <c r="D537" t="s">
        <v>1683</v>
      </c>
      <c r="E537" t="s">
        <v>1671</v>
      </c>
      <c r="F537">
        <v>60</v>
      </c>
      <c r="G537" t="s">
        <v>3280</v>
      </c>
      <c r="H537" t="s">
        <v>7</v>
      </c>
      <c r="I537" s="10">
        <v>39593</v>
      </c>
      <c r="J537">
        <v>53</v>
      </c>
      <c r="K537" t="s">
        <v>1696</v>
      </c>
      <c r="L537">
        <f>COUNTBLANK(Portfolio434[[#This Row],[ID]:[Product]])</f>
        <v>0</v>
      </c>
    </row>
    <row r="538" spans="1:12" x14ac:dyDescent="0.3">
      <c r="A538">
        <v>541</v>
      </c>
      <c r="B538" t="s">
        <v>3281</v>
      </c>
      <c r="C538" t="s">
        <v>3282</v>
      </c>
      <c r="D538" t="s">
        <v>1683</v>
      </c>
      <c r="E538" t="s">
        <v>1671</v>
      </c>
      <c r="F538">
        <v>90</v>
      </c>
      <c r="G538" t="s">
        <v>3283</v>
      </c>
      <c r="H538" t="s">
        <v>705</v>
      </c>
      <c r="I538" s="10">
        <v>39644</v>
      </c>
      <c r="J538">
        <v>74</v>
      </c>
      <c r="K538" t="s">
        <v>1677</v>
      </c>
      <c r="L538">
        <f>COUNTBLANK(Portfolio434[[#This Row],[ID]:[Product]])</f>
        <v>0</v>
      </c>
    </row>
    <row r="539" spans="1:12" x14ac:dyDescent="0.3">
      <c r="A539">
        <v>542</v>
      </c>
      <c r="B539" t="s">
        <v>3284</v>
      </c>
      <c r="C539" t="s">
        <v>3285</v>
      </c>
      <c r="D539" t="s">
        <v>1670</v>
      </c>
      <c r="E539" t="s">
        <v>1671</v>
      </c>
      <c r="F539">
        <v>30</v>
      </c>
      <c r="G539" t="s">
        <v>3286</v>
      </c>
      <c r="H539" t="s">
        <v>436</v>
      </c>
      <c r="I539" s="10">
        <v>39652</v>
      </c>
      <c r="J539">
        <v>88</v>
      </c>
      <c r="K539" t="s">
        <v>1677</v>
      </c>
      <c r="L539">
        <f>COUNTBLANK(Portfolio434[[#This Row],[ID]:[Product]])</f>
        <v>0</v>
      </c>
    </row>
    <row r="540" spans="1:12" x14ac:dyDescent="0.3">
      <c r="A540">
        <v>543</v>
      </c>
      <c r="B540" t="s">
        <v>3287</v>
      </c>
      <c r="C540" t="s">
        <v>3288</v>
      </c>
      <c r="D540" t="s">
        <v>1670</v>
      </c>
      <c r="E540" t="s">
        <v>1671</v>
      </c>
      <c r="F540">
        <v>60</v>
      </c>
      <c r="G540" t="s">
        <v>3289</v>
      </c>
      <c r="H540" t="s">
        <v>1013</v>
      </c>
      <c r="I540" s="10">
        <v>40271</v>
      </c>
      <c r="J540">
        <v>53</v>
      </c>
      <c r="K540" t="s">
        <v>1696</v>
      </c>
      <c r="L540">
        <f>COUNTBLANK(Portfolio434[[#This Row],[ID]:[Product]])</f>
        <v>0</v>
      </c>
    </row>
    <row r="541" spans="1:12" x14ac:dyDescent="0.3">
      <c r="A541">
        <v>544</v>
      </c>
      <c r="B541" t="s">
        <v>3290</v>
      </c>
      <c r="C541" t="s">
        <v>3291</v>
      </c>
      <c r="D541" t="s">
        <v>1683</v>
      </c>
      <c r="E541" t="s">
        <v>1671</v>
      </c>
      <c r="F541">
        <v>60</v>
      </c>
      <c r="G541" t="s">
        <v>3292</v>
      </c>
      <c r="H541" t="s">
        <v>1455</v>
      </c>
      <c r="I541" s="10">
        <v>40298</v>
      </c>
      <c r="J541">
        <v>65</v>
      </c>
      <c r="K541" t="s">
        <v>1696</v>
      </c>
      <c r="L541">
        <f>COUNTBLANK(Portfolio434[[#This Row],[ID]:[Product]])</f>
        <v>0</v>
      </c>
    </row>
    <row r="542" spans="1:12" x14ac:dyDescent="0.3">
      <c r="A542">
        <v>545</v>
      </c>
      <c r="B542" t="s">
        <v>2747</v>
      </c>
      <c r="C542" t="s">
        <v>2805</v>
      </c>
      <c r="D542" t="s">
        <v>1946</v>
      </c>
      <c r="E542" t="s">
        <v>1671</v>
      </c>
      <c r="F542">
        <v>30</v>
      </c>
      <c r="G542" t="s">
        <v>3293</v>
      </c>
      <c r="H542" t="s">
        <v>790</v>
      </c>
      <c r="I542" s="10">
        <v>39778</v>
      </c>
      <c r="J542">
        <v>61</v>
      </c>
      <c r="K542" t="s">
        <v>1772</v>
      </c>
      <c r="L542">
        <f>COUNTBLANK(Portfolio434[[#This Row],[ID]:[Product]])</f>
        <v>0</v>
      </c>
    </row>
    <row r="543" spans="1:12" x14ac:dyDescent="0.3">
      <c r="A543">
        <v>546</v>
      </c>
      <c r="B543" t="s">
        <v>3294</v>
      </c>
      <c r="C543" t="s">
        <v>3295</v>
      </c>
      <c r="D543" t="s">
        <v>1946</v>
      </c>
      <c r="E543" t="s">
        <v>1671</v>
      </c>
      <c r="F543">
        <v>90</v>
      </c>
      <c r="G543" t="s">
        <v>3187</v>
      </c>
      <c r="H543" t="s">
        <v>28</v>
      </c>
      <c r="I543" s="10">
        <v>40218</v>
      </c>
      <c r="J543">
        <v>11</v>
      </c>
      <c r="K543" t="s">
        <v>1707</v>
      </c>
      <c r="L543">
        <f>COUNTBLANK(Portfolio434[[#This Row],[ID]:[Product]])</f>
        <v>0</v>
      </c>
    </row>
    <row r="544" spans="1:12" x14ac:dyDescent="0.3">
      <c r="A544">
        <v>547</v>
      </c>
      <c r="B544" t="s">
        <v>3296</v>
      </c>
      <c r="C544" t="s">
        <v>3297</v>
      </c>
      <c r="D544" t="s">
        <v>1683</v>
      </c>
      <c r="E544" t="s">
        <v>1671</v>
      </c>
      <c r="F544">
        <v>90</v>
      </c>
      <c r="G544" t="s">
        <v>3298</v>
      </c>
      <c r="H544" t="s">
        <v>762</v>
      </c>
      <c r="I544" s="10">
        <v>40230</v>
      </c>
      <c r="J544">
        <v>54</v>
      </c>
      <c r="K544" t="s">
        <v>851</v>
      </c>
      <c r="L544">
        <f>COUNTBLANK(Portfolio434[[#This Row],[ID]:[Product]])</f>
        <v>0</v>
      </c>
    </row>
    <row r="545" spans="1:12" x14ac:dyDescent="0.3">
      <c r="A545">
        <v>548</v>
      </c>
      <c r="B545" t="s">
        <v>3299</v>
      </c>
      <c r="C545" t="s">
        <v>3300</v>
      </c>
      <c r="D545" t="s">
        <v>1733</v>
      </c>
      <c r="E545" t="s">
        <v>1671</v>
      </c>
      <c r="F545">
        <v>60</v>
      </c>
      <c r="G545" t="s">
        <v>3301</v>
      </c>
      <c r="H545" t="s">
        <v>2096</v>
      </c>
      <c r="I545" s="10">
        <v>39456</v>
      </c>
      <c r="J545">
        <v>83</v>
      </c>
      <c r="K545" t="s">
        <v>1772</v>
      </c>
      <c r="L545">
        <f>COUNTBLANK(Portfolio434[[#This Row],[ID]:[Product]])</f>
        <v>0</v>
      </c>
    </row>
    <row r="546" spans="1:12" x14ac:dyDescent="0.3">
      <c r="A546">
        <v>549</v>
      </c>
      <c r="B546" t="s">
        <v>3302</v>
      </c>
      <c r="C546" t="s">
        <v>3303</v>
      </c>
      <c r="D546" t="s">
        <v>1683</v>
      </c>
      <c r="E546" t="s">
        <v>1671</v>
      </c>
      <c r="F546">
        <v>30</v>
      </c>
      <c r="G546" t="s">
        <v>3304</v>
      </c>
      <c r="H546" t="s">
        <v>351</v>
      </c>
      <c r="I546" s="10">
        <v>39766</v>
      </c>
      <c r="J546">
        <v>59</v>
      </c>
      <c r="K546" t="s">
        <v>1696</v>
      </c>
      <c r="L546">
        <f>COUNTBLANK(Portfolio434[[#This Row],[ID]:[Product]])</f>
        <v>0</v>
      </c>
    </row>
    <row r="547" spans="1:12" x14ac:dyDescent="0.3">
      <c r="A547">
        <v>550</v>
      </c>
      <c r="B547" t="s">
        <v>3305</v>
      </c>
      <c r="C547" t="s">
        <v>2996</v>
      </c>
      <c r="D547" t="s">
        <v>1670</v>
      </c>
      <c r="E547" t="s">
        <v>1671</v>
      </c>
      <c r="F547">
        <v>30</v>
      </c>
      <c r="G547" t="s">
        <v>3306</v>
      </c>
      <c r="H547" t="s">
        <v>2180</v>
      </c>
      <c r="I547" s="10">
        <v>39602</v>
      </c>
      <c r="J547">
        <v>15</v>
      </c>
      <c r="K547" t="s">
        <v>1700</v>
      </c>
      <c r="L547">
        <f>COUNTBLANK(Portfolio434[[#This Row],[ID]:[Product]])</f>
        <v>0</v>
      </c>
    </row>
    <row r="548" spans="1:12" x14ac:dyDescent="0.3">
      <c r="A548">
        <v>551</v>
      </c>
      <c r="B548" t="s">
        <v>3307</v>
      </c>
      <c r="C548" t="s">
        <v>3308</v>
      </c>
      <c r="D548" t="s">
        <v>1683</v>
      </c>
      <c r="E548" t="s">
        <v>1671</v>
      </c>
      <c r="F548">
        <v>30</v>
      </c>
      <c r="G548" t="s">
        <v>3309</v>
      </c>
      <c r="H548" t="s">
        <v>1637</v>
      </c>
      <c r="I548" s="10">
        <v>39503</v>
      </c>
      <c r="J548">
        <v>89</v>
      </c>
      <c r="K548" t="s">
        <v>1721</v>
      </c>
      <c r="L548">
        <f>COUNTBLANK(Portfolio434[[#This Row],[ID]:[Product]])</f>
        <v>0</v>
      </c>
    </row>
    <row r="549" spans="1:12" x14ac:dyDescent="0.3">
      <c r="A549">
        <v>552</v>
      </c>
      <c r="B549" t="s">
        <v>3310</v>
      </c>
      <c r="C549" t="s">
        <v>3311</v>
      </c>
      <c r="D549" t="s">
        <v>1670</v>
      </c>
      <c r="E549" t="s">
        <v>1671</v>
      </c>
      <c r="F549">
        <v>60</v>
      </c>
      <c r="G549" t="s">
        <v>3312</v>
      </c>
      <c r="H549" t="s">
        <v>1467</v>
      </c>
      <c r="I549" s="10">
        <v>39875</v>
      </c>
      <c r="J549">
        <v>88</v>
      </c>
      <c r="K549" t="s">
        <v>1696</v>
      </c>
      <c r="L549">
        <f>COUNTBLANK(Portfolio434[[#This Row],[ID]:[Product]])</f>
        <v>0</v>
      </c>
    </row>
    <row r="550" spans="1:12" x14ac:dyDescent="0.3">
      <c r="A550">
        <v>553</v>
      </c>
      <c r="B550" t="s">
        <v>3313</v>
      </c>
      <c r="C550" t="s">
        <v>3314</v>
      </c>
      <c r="D550" t="s">
        <v>1683</v>
      </c>
      <c r="E550" t="s">
        <v>1671</v>
      </c>
      <c r="F550">
        <v>90</v>
      </c>
      <c r="G550" t="s">
        <v>3315</v>
      </c>
      <c r="H550" t="s">
        <v>696</v>
      </c>
      <c r="I550" s="10">
        <v>39749</v>
      </c>
      <c r="J550">
        <v>78</v>
      </c>
      <c r="K550" t="s">
        <v>1673</v>
      </c>
      <c r="L550">
        <f>COUNTBLANK(Portfolio434[[#This Row],[ID]:[Product]])</f>
        <v>0</v>
      </c>
    </row>
    <row r="551" spans="1:12" x14ac:dyDescent="0.3">
      <c r="A551">
        <v>554</v>
      </c>
      <c r="B551" t="s">
        <v>3316</v>
      </c>
      <c r="C551" t="s">
        <v>3317</v>
      </c>
      <c r="D551" t="s">
        <v>1670</v>
      </c>
      <c r="E551" t="s">
        <v>3318</v>
      </c>
      <c r="F551">
        <v>90</v>
      </c>
      <c r="G551" t="s">
        <v>3319</v>
      </c>
      <c r="H551" t="s">
        <v>328</v>
      </c>
      <c r="I551" s="10">
        <v>40042</v>
      </c>
      <c r="J551">
        <v>38</v>
      </c>
      <c r="K551" t="s">
        <v>1673</v>
      </c>
      <c r="L551">
        <f>COUNTBLANK(Portfolio434[[#This Row],[ID]:[Product]])</f>
        <v>0</v>
      </c>
    </row>
    <row r="552" spans="1:12" x14ac:dyDescent="0.3">
      <c r="A552">
        <v>555</v>
      </c>
      <c r="B552" t="s">
        <v>3320</v>
      </c>
      <c r="C552" t="s">
        <v>3321</v>
      </c>
      <c r="D552" t="s">
        <v>1670</v>
      </c>
      <c r="E552" t="s">
        <v>1671</v>
      </c>
      <c r="F552">
        <v>60</v>
      </c>
      <c r="G552" t="s">
        <v>3322</v>
      </c>
      <c r="H552" t="s">
        <v>185</v>
      </c>
      <c r="I552" s="10">
        <v>39782</v>
      </c>
      <c r="J552">
        <v>44</v>
      </c>
      <c r="K552" t="s">
        <v>1677</v>
      </c>
      <c r="L552">
        <f>COUNTBLANK(Portfolio434[[#This Row],[ID]:[Product]])</f>
        <v>0</v>
      </c>
    </row>
    <row r="553" spans="1:12" x14ac:dyDescent="0.3">
      <c r="A553">
        <v>556</v>
      </c>
      <c r="B553" t="s">
        <v>3323</v>
      </c>
      <c r="C553" t="s">
        <v>3324</v>
      </c>
      <c r="D553" t="s">
        <v>1670</v>
      </c>
      <c r="E553" t="s">
        <v>1671</v>
      </c>
      <c r="F553">
        <v>60</v>
      </c>
      <c r="G553" t="s">
        <v>3325</v>
      </c>
      <c r="H553" t="s">
        <v>699</v>
      </c>
      <c r="I553" s="10">
        <v>40342</v>
      </c>
      <c r="J553">
        <v>64</v>
      </c>
      <c r="K553" t="s">
        <v>1677</v>
      </c>
      <c r="L553">
        <f>COUNTBLANK(Portfolio434[[#This Row],[ID]:[Product]])</f>
        <v>0</v>
      </c>
    </row>
    <row r="554" spans="1:12" x14ac:dyDescent="0.3">
      <c r="A554">
        <v>557</v>
      </c>
      <c r="B554" t="s">
        <v>3326</v>
      </c>
      <c r="C554" t="s">
        <v>3327</v>
      </c>
      <c r="D554" t="s">
        <v>1670</v>
      </c>
      <c r="E554" t="s">
        <v>1671</v>
      </c>
      <c r="F554">
        <v>90</v>
      </c>
      <c r="G554" t="s">
        <v>3328</v>
      </c>
      <c r="H554" t="s">
        <v>3329</v>
      </c>
      <c r="I554" s="10">
        <v>40093</v>
      </c>
      <c r="J554">
        <v>69</v>
      </c>
      <c r="K554" t="s">
        <v>851</v>
      </c>
      <c r="L554">
        <f>COUNTBLANK(Portfolio434[[#This Row],[ID]:[Product]])</f>
        <v>0</v>
      </c>
    </row>
    <row r="555" spans="1:12" x14ac:dyDescent="0.3">
      <c r="A555">
        <v>558</v>
      </c>
      <c r="B555" t="s">
        <v>3330</v>
      </c>
      <c r="C555" t="s">
        <v>3331</v>
      </c>
      <c r="D555" t="s">
        <v>1670</v>
      </c>
      <c r="E555" t="s">
        <v>1671</v>
      </c>
      <c r="F555">
        <v>90</v>
      </c>
      <c r="G555" t="s">
        <v>3332</v>
      </c>
      <c r="H555" t="s">
        <v>83</v>
      </c>
      <c r="I555" s="10">
        <v>39475</v>
      </c>
      <c r="J555">
        <v>93</v>
      </c>
      <c r="K555" t="s">
        <v>1721</v>
      </c>
      <c r="L555">
        <f>COUNTBLANK(Portfolio434[[#This Row],[ID]:[Product]])</f>
        <v>0</v>
      </c>
    </row>
    <row r="556" spans="1:12" x14ac:dyDescent="0.3">
      <c r="A556">
        <v>559</v>
      </c>
      <c r="B556" t="s">
        <v>3333</v>
      </c>
      <c r="C556" t="s">
        <v>2760</v>
      </c>
      <c r="D556" t="s">
        <v>1683</v>
      </c>
      <c r="E556" t="s">
        <v>1671</v>
      </c>
      <c r="F556">
        <v>30</v>
      </c>
      <c r="G556" t="s">
        <v>3334</v>
      </c>
      <c r="H556" t="s">
        <v>454</v>
      </c>
      <c r="I556" s="10">
        <v>40518</v>
      </c>
      <c r="J556">
        <v>19</v>
      </c>
      <c r="K556" t="s">
        <v>1677</v>
      </c>
      <c r="L556">
        <f>COUNTBLANK(Portfolio434[[#This Row],[ID]:[Product]])</f>
        <v>0</v>
      </c>
    </row>
    <row r="557" spans="1:12" x14ac:dyDescent="0.3">
      <c r="A557">
        <v>560</v>
      </c>
      <c r="B557" t="s">
        <v>3335</v>
      </c>
      <c r="C557" t="s">
        <v>3336</v>
      </c>
      <c r="D557" t="s">
        <v>1733</v>
      </c>
      <c r="E557" t="s">
        <v>1671</v>
      </c>
      <c r="F557">
        <v>60</v>
      </c>
      <c r="G557" t="s">
        <v>3337</v>
      </c>
      <c r="H557" t="s">
        <v>288</v>
      </c>
      <c r="I557" s="10">
        <v>39453</v>
      </c>
      <c r="J557">
        <v>43</v>
      </c>
      <c r="K557" t="s">
        <v>1721</v>
      </c>
      <c r="L557">
        <f>COUNTBLANK(Portfolio434[[#This Row],[ID]:[Product]])</f>
        <v>0</v>
      </c>
    </row>
    <row r="558" spans="1:12" x14ac:dyDescent="0.3">
      <c r="A558">
        <v>561</v>
      </c>
      <c r="B558" t="s">
        <v>3338</v>
      </c>
      <c r="C558" t="s">
        <v>2444</v>
      </c>
      <c r="D558" t="s">
        <v>1683</v>
      </c>
      <c r="E558" t="s">
        <v>1671</v>
      </c>
      <c r="F558">
        <v>90</v>
      </c>
      <c r="G558" t="s">
        <v>1890</v>
      </c>
      <c r="H558" t="s">
        <v>1040</v>
      </c>
      <c r="I558" s="10">
        <v>39743</v>
      </c>
      <c r="J558">
        <v>70</v>
      </c>
      <c r="K558" t="s">
        <v>1677</v>
      </c>
      <c r="L558">
        <f>COUNTBLANK(Portfolio434[[#This Row],[ID]:[Product]])</f>
        <v>0</v>
      </c>
    </row>
    <row r="559" spans="1:12" x14ac:dyDescent="0.3">
      <c r="A559">
        <v>562</v>
      </c>
      <c r="B559" t="s">
        <v>3339</v>
      </c>
      <c r="C559" t="s">
        <v>3340</v>
      </c>
      <c r="D559" t="s">
        <v>1733</v>
      </c>
      <c r="E559" t="s">
        <v>1671</v>
      </c>
      <c r="F559">
        <v>60</v>
      </c>
      <c r="G559" t="s">
        <v>3341</v>
      </c>
      <c r="H559" t="s">
        <v>3342</v>
      </c>
      <c r="I559" s="10">
        <v>39760</v>
      </c>
      <c r="J559">
        <v>24</v>
      </c>
      <c r="K559" t="s">
        <v>1707</v>
      </c>
      <c r="L559">
        <f>COUNTBLANK(Portfolio434[[#This Row],[ID]:[Product]])</f>
        <v>0</v>
      </c>
    </row>
    <row r="560" spans="1:12" x14ac:dyDescent="0.3">
      <c r="A560">
        <v>563</v>
      </c>
      <c r="B560" t="s">
        <v>3343</v>
      </c>
      <c r="C560" t="s">
        <v>3344</v>
      </c>
      <c r="D560" t="s">
        <v>1683</v>
      </c>
      <c r="E560" t="s">
        <v>1671</v>
      </c>
      <c r="F560">
        <v>30</v>
      </c>
      <c r="G560" t="s">
        <v>3345</v>
      </c>
      <c r="H560" t="s">
        <v>1640</v>
      </c>
      <c r="I560" s="10">
        <v>39464</v>
      </c>
      <c r="J560">
        <v>78</v>
      </c>
      <c r="K560" t="s">
        <v>1707</v>
      </c>
      <c r="L560">
        <f>COUNTBLANK(Portfolio434[[#This Row],[ID]:[Product]])</f>
        <v>0</v>
      </c>
    </row>
    <row r="561" spans="1:12" x14ac:dyDescent="0.3">
      <c r="A561">
        <v>564</v>
      </c>
      <c r="B561" t="s">
        <v>3346</v>
      </c>
      <c r="C561" t="s">
        <v>3347</v>
      </c>
      <c r="D561" t="s">
        <v>1683</v>
      </c>
      <c r="E561" t="s">
        <v>1671</v>
      </c>
      <c r="F561">
        <v>30</v>
      </c>
      <c r="G561" t="s">
        <v>3348</v>
      </c>
      <c r="H561" t="s">
        <v>183</v>
      </c>
      <c r="I561" s="10">
        <v>39455</v>
      </c>
      <c r="J561">
        <v>62</v>
      </c>
      <c r="K561" t="s">
        <v>1707</v>
      </c>
      <c r="L561">
        <f>COUNTBLANK(Portfolio434[[#This Row],[ID]:[Product]])</f>
        <v>0</v>
      </c>
    </row>
    <row r="562" spans="1:12" x14ac:dyDescent="0.3">
      <c r="A562">
        <v>565</v>
      </c>
      <c r="B562" t="s">
        <v>3349</v>
      </c>
      <c r="C562" t="s">
        <v>3350</v>
      </c>
      <c r="D562" t="s">
        <v>1670</v>
      </c>
      <c r="E562" t="s">
        <v>1671</v>
      </c>
      <c r="F562">
        <v>60</v>
      </c>
      <c r="G562" t="s">
        <v>3351</v>
      </c>
      <c r="H562" t="s">
        <v>3054</v>
      </c>
      <c r="I562" s="10">
        <v>40057</v>
      </c>
      <c r="J562">
        <v>60</v>
      </c>
      <c r="K562" t="s">
        <v>1707</v>
      </c>
      <c r="L562">
        <f>COUNTBLANK(Portfolio434[[#This Row],[ID]:[Product]])</f>
        <v>0</v>
      </c>
    </row>
    <row r="563" spans="1:12" x14ac:dyDescent="0.3">
      <c r="A563">
        <v>566</v>
      </c>
      <c r="B563" t="s">
        <v>3352</v>
      </c>
      <c r="C563" t="s">
        <v>3353</v>
      </c>
      <c r="D563" t="s">
        <v>1670</v>
      </c>
      <c r="E563" t="s">
        <v>1671</v>
      </c>
      <c r="F563">
        <v>60</v>
      </c>
      <c r="G563" t="s">
        <v>3354</v>
      </c>
      <c r="H563" t="s">
        <v>1622</v>
      </c>
      <c r="I563" s="10">
        <v>39556</v>
      </c>
      <c r="J563">
        <v>47</v>
      </c>
      <c r="K563" t="s">
        <v>1007</v>
      </c>
      <c r="L563">
        <f>COUNTBLANK(Portfolio434[[#This Row],[ID]:[Product]])</f>
        <v>0</v>
      </c>
    </row>
    <row r="564" spans="1:12" x14ac:dyDescent="0.3">
      <c r="A564">
        <v>567</v>
      </c>
      <c r="B564" t="s">
        <v>3355</v>
      </c>
      <c r="C564" t="s">
        <v>3356</v>
      </c>
      <c r="D564" t="s">
        <v>1670</v>
      </c>
      <c r="E564" t="s">
        <v>1671</v>
      </c>
      <c r="F564">
        <v>60</v>
      </c>
      <c r="G564" t="s">
        <v>3357</v>
      </c>
      <c r="H564" t="s">
        <v>411</v>
      </c>
      <c r="I564" s="10">
        <v>39803</v>
      </c>
      <c r="J564">
        <v>3</v>
      </c>
      <c r="K564" t="s">
        <v>1700</v>
      </c>
      <c r="L564">
        <f>COUNTBLANK(Portfolio434[[#This Row],[ID]:[Product]])</f>
        <v>0</v>
      </c>
    </row>
    <row r="565" spans="1:12" x14ac:dyDescent="0.3">
      <c r="A565">
        <v>568</v>
      </c>
      <c r="B565" t="s">
        <v>3358</v>
      </c>
      <c r="C565" t="s">
        <v>3359</v>
      </c>
      <c r="D565" t="s">
        <v>1670</v>
      </c>
      <c r="E565" t="s">
        <v>1671</v>
      </c>
      <c r="F565">
        <v>90</v>
      </c>
      <c r="G565" t="s">
        <v>3360</v>
      </c>
      <c r="H565" t="s">
        <v>3361</v>
      </c>
      <c r="I565" s="10">
        <v>40212</v>
      </c>
      <c r="J565">
        <v>7</v>
      </c>
      <c r="K565" t="s">
        <v>1721</v>
      </c>
      <c r="L565">
        <f>COUNTBLANK(Portfolio434[[#This Row],[ID]:[Product]])</f>
        <v>0</v>
      </c>
    </row>
    <row r="566" spans="1:12" x14ac:dyDescent="0.3">
      <c r="A566">
        <v>569</v>
      </c>
      <c r="B566" t="s">
        <v>3362</v>
      </c>
      <c r="C566" t="s">
        <v>3363</v>
      </c>
      <c r="D566" t="s">
        <v>1733</v>
      </c>
      <c r="E566" t="s">
        <v>1671</v>
      </c>
      <c r="F566">
        <v>30</v>
      </c>
      <c r="G566" t="s">
        <v>3364</v>
      </c>
      <c r="H566" t="s">
        <v>535</v>
      </c>
      <c r="I566" s="10">
        <v>39876</v>
      </c>
      <c r="J566">
        <v>6</v>
      </c>
      <c r="K566" t="s">
        <v>1700</v>
      </c>
      <c r="L566">
        <f>COUNTBLANK(Portfolio434[[#This Row],[ID]:[Product]])</f>
        <v>0</v>
      </c>
    </row>
    <row r="567" spans="1:12" x14ac:dyDescent="0.3">
      <c r="A567">
        <v>570</v>
      </c>
      <c r="B567" t="s">
        <v>3365</v>
      </c>
      <c r="C567" t="s">
        <v>2378</v>
      </c>
      <c r="D567" t="s">
        <v>1683</v>
      </c>
      <c r="E567" t="s">
        <v>1671</v>
      </c>
      <c r="F567">
        <v>60</v>
      </c>
      <c r="G567" t="s">
        <v>3366</v>
      </c>
      <c r="H567" t="s">
        <v>2785</v>
      </c>
      <c r="I567" s="10">
        <v>40345</v>
      </c>
      <c r="J567">
        <v>5</v>
      </c>
      <c r="K567" t="s">
        <v>1700</v>
      </c>
      <c r="L567">
        <f>COUNTBLANK(Portfolio434[[#This Row],[ID]:[Product]])</f>
        <v>0</v>
      </c>
    </row>
    <row r="568" spans="1:12" x14ac:dyDescent="0.3">
      <c r="A568">
        <v>571</v>
      </c>
      <c r="B568" t="s">
        <v>2135</v>
      </c>
      <c r="C568" t="s">
        <v>2025</v>
      </c>
      <c r="D568" t="s">
        <v>1670</v>
      </c>
      <c r="E568" t="s">
        <v>1671</v>
      </c>
      <c r="F568">
        <v>60</v>
      </c>
      <c r="G568" t="s">
        <v>3367</v>
      </c>
      <c r="H568" t="s">
        <v>2917</v>
      </c>
      <c r="I568" s="10">
        <v>39733</v>
      </c>
      <c r="J568">
        <v>34</v>
      </c>
      <c r="K568" t="s">
        <v>1677</v>
      </c>
      <c r="L568">
        <f>COUNTBLANK(Portfolio434[[#This Row],[ID]:[Product]])</f>
        <v>0</v>
      </c>
    </row>
    <row r="569" spans="1:12" x14ac:dyDescent="0.3">
      <c r="A569">
        <v>572</v>
      </c>
      <c r="B569" t="s">
        <v>3368</v>
      </c>
      <c r="C569" t="s">
        <v>3369</v>
      </c>
      <c r="D569" t="s">
        <v>1670</v>
      </c>
      <c r="E569" t="s">
        <v>1671</v>
      </c>
      <c r="F569">
        <v>60</v>
      </c>
      <c r="G569" t="s">
        <v>3370</v>
      </c>
      <c r="H569" t="s">
        <v>1600</v>
      </c>
      <c r="I569" s="10">
        <v>39755</v>
      </c>
      <c r="J569">
        <v>66</v>
      </c>
      <c r="K569" t="s">
        <v>851</v>
      </c>
      <c r="L569">
        <f>COUNTBLANK(Portfolio434[[#This Row],[ID]:[Product]])</f>
        <v>0</v>
      </c>
    </row>
    <row r="570" spans="1:12" x14ac:dyDescent="0.3">
      <c r="A570">
        <v>573</v>
      </c>
      <c r="B570" t="s">
        <v>3371</v>
      </c>
      <c r="C570" t="s">
        <v>3372</v>
      </c>
      <c r="D570" t="s">
        <v>1683</v>
      </c>
      <c r="E570" t="s">
        <v>1671</v>
      </c>
      <c r="F570">
        <v>30</v>
      </c>
      <c r="G570" t="s">
        <v>3373</v>
      </c>
      <c r="H570" t="s">
        <v>3374</v>
      </c>
      <c r="I570" s="10">
        <v>40456</v>
      </c>
      <c r="J570">
        <v>13</v>
      </c>
      <c r="K570" t="s">
        <v>1721</v>
      </c>
      <c r="L570">
        <f>COUNTBLANK(Portfolio434[[#This Row],[ID]:[Product]])</f>
        <v>0</v>
      </c>
    </row>
    <row r="571" spans="1:12" x14ac:dyDescent="0.3">
      <c r="A571">
        <v>574</v>
      </c>
      <c r="B571" t="s">
        <v>3375</v>
      </c>
      <c r="C571" t="s">
        <v>3227</v>
      </c>
      <c r="D571" t="s">
        <v>1670</v>
      </c>
      <c r="E571" t="s">
        <v>1671</v>
      </c>
      <c r="F571">
        <v>60</v>
      </c>
      <c r="G571" t="s">
        <v>3376</v>
      </c>
      <c r="H571" t="s">
        <v>2555</v>
      </c>
      <c r="I571" s="10">
        <v>40407</v>
      </c>
      <c r="J571">
        <v>20</v>
      </c>
      <c r="K571" t="s">
        <v>1696</v>
      </c>
      <c r="L571">
        <f>COUNTBLANK(Portfolio434[[#This Row],[ID]:[Product]])</f>
        <v>0</v>
      </c>
    </row>
    <row r="572" spans="1:12" x14ac:dyDescent="0.3">
      <c r="A572">
        <v>575</v>
      </c>
      <c r="B572" t="s">
        <v>3377</v>
      </c>
      <c r="C572" t="s">
        <v>3378</v>
      </c>
      <c r="D572" t="s">
        <v>1683</v>
      </c>
      <c r="E572" t="s">
        <v>1671</v>
      </c>
      <c r="F572">
        <v>30</v>
      </c>
      <c r="G572" t="s">
        <v>3379</v>
      </c>
      <c r="H572" t="s">
        <v>3380</v>
      </c>
      <c r="I572" s="10">
        <v>39595</v>
      </c>
      <c r="J572">
        <v>30</v>
      </c>
      <c r="K572" t="s">
        <v>1696</v>
      </c>
      <c r="L572">
        <f>COUNTBLANK(Portfolio434[[#This Row],[ID]:[Product]])</f>
        <v>0</v>
      </c>
    </row>
    <row r="573" spans="1:12" x14ac:dyDescent="0.3">
      <c r="A573">
        <v>576</v>
      </c>
      <c r="B573" t="s">
        <v>3381</v>
      </c>
      <c r="C573" t="s">
        <v>3382</v>
      </c>
      <c r="D573" t="s">
        <v>1683</v>
      </c>
      <c r="E573" t="s">
        <v>1671</v>
      </c>
      <c r="F573">
        <v>90</v>
      </c>
      <c r="G573" t="s">
        <v>3383</v>
      </c>
      <c r="H573" t="s">
        <v>2481</v>
      </c>
      <c r="I573" s="10">
        <v>40314</v>
      </c>
      <c r="J573">
        <v>80</v>
      </c>
      <c r="K573" t="s">
        <v>1700</v>
      </c>
      <c r="L573">
        <f>COUNTBLANK(Portfolio434[[#This Row],[ID]:[Product]])</f>
        <v>0</v>
      </c>
    </row>
    <row r="574" spans="1:12" x14ac:dyDescent="0.3">
      <c r="A574">
        <v>577</v>
      </c>
      <c r="B574" t="s">
        <v>3384</v>
      </c>
      <c r="C574" t="s">
        <v>3218</v>
      </c>
      <c r="D574" t="s">
        <v>1683</v>
      </c>
      <c r="E574" t="s">
        <v>1671</v>
      </c>
      <c r="F574">
        <v>30</v>
      </c>
      <c r="G574" t="s">
        <v>3385</v>
      </c>
      <c r="H574" t="s">
        <v>1796</v>
      </c>
      <c r="I574" s="10">
        <v>40537</v>
      </c>
      <c r="J574">
        <v>76</v>
      </c>
      <c r="K574" t="s">
        <v>1721</v>
      </c>
      <c r="L574">
        <f>COUNTBLANK(Portfolio434[[#This Row],[ID]:[Product]])</f>
        <v>0</v>
      </c>
    </row>
    <row r="575" spans="1:12" x14ac:dyDescent="0.3">
      <c r="A575">
        <v>578</v>
      </c>
      <c r="B575" t="s">
        <v>3386</v>
      </c>
      <c r="C575" t="s">
        <v>3048</v>
      </c>
      <c r="D575" t="s">
        <v>1683</v>
      </c>
      <c r="E575" t="s">
        <v>1671</v>
      </c>
      <c r="F575">
        <v>60</v>
      </c>
      <c r="G575" t="s">
        <v>3387</v>
      </c>
      <c r="H575" t="s">
        <v>3050</v>
      </c>
      <c r="I575" s="10">
        <v>39754</v>
      </c>
      <c r="J575">
        <v>39</v>
      </c>
      <c r="K575" t="s">
        <v>1692</v>
      </c>
      <c r="L575">
        <f>COUNTBLANK(Portfolio434[[#This Row],[ID]:[Product]])</f>
        <v>0</v>
      </c>
    </row>
    <row r="576" spans="1:12" x14ac:dyDescent="0.3">
      <c r="A576">
        <v>579</v>
      </c>
      <c r="B576" t="s">
        <v>3388</v>
      </c>
      <c r="C576" t="s">
        <v>3389</v>
      </c>
      <c r="D576" t="s">
        <v>1733</v>
      </c>
      <c r="E576" t="s">
        <v>1671</v>
      </c>
      <c r="F576">
        <v>90</v>
      </c>
      <c r="G576" t="s">
        <v>3390</v>
      </c>
      <c r="H576" t="s">
        <v>2035</v>
      </c>
      <c r="I576" s="10">
        <v>40226</v>
      </c>
      <c r="J576">
        <v>10</v>
      </c>
      <c r="K576" t="s">
        <v>1673</v>
      </c>
      <c r="L576">
        <f>COUNTBLANK(Portfolio434[[#This Row],[ID]:[Product]])</f>
        <v>0</v>
      </c>
    </row>
    <row r="577" spans="1:12" x14ac:dyDescent="0.3">
      <c r="A577">
        <v>580</v>
      </c>
      <c r="B577" t="s">
        <v>3391</v>
      </c>
      <c r="C577" t="s">
        <v>3392</v>
      </c>
      <c r="D577" t="s">
        <v>1683</v>
      </c>
      <c r="E577" t="s">
        <v>1671</v>
      </c>
      <c r="F577">
        <v>30</v>
      </c>
      <c r="G577" t="s">
        <v>3393</v>
      </c>
      <c r="H577" t="s">
        <v>2516</v>
      </c>
      <c r="I577" s="10">
        <v>40090</v>
      </c>
      <c r="J577">
        <v>91</v>
      </c>
      <c r="K577" t="s">
        <v>1673</v>
      </c>
      <c r="L577">
        <f>COUNTBLANK(Portfolio434[[#This Row],[ID]:[Product]])</f>
        <v>0</v>
      </c>
    </row>
    <row r="578" spans="1:12" x14ac:dyDescent="0.3">
      <c r="A578">
        <v>581</v>
      </c>
      <c r="B578" t="s">
        <v>3394</v>
      </c>
      <c r="C578" t="s">
        <v>2388</v>
      </c>
      <c r="D578" t="s">
        <v>1683</v>
      </c>
      <c r="E578" t="s">
        <v>1671</v>
      </c>
      <c r="F578">
        <v>90</v>
      </c>
      <c r="G578" t="s">
        <v>3395</v>
      </c>
      <c r="H578" t="s">
        <v>3396</v>
      </c>
      <c r="I578" s="10">
        <v>40175</v>
      </c>
      <c r="J578">
        <v>33</v>
      </c>
      <c r="K578" t="s">
        <v>1772</v>
      </c>
      <c r="L578">
        <f>COUNTBLANK(Portfolio434[[#This Row],[ID]:[Product]])</f>
        <v>0</v>
      </c>
    </row>
    <row r="579" spans="1:12" x14ac:dyDescent="0.3">
      <c r="A579">
        <v>582</v>
      </c>
      <c r="B579" t="s">
        <v>3397</v>
      </c>
      <c r="C579" t="s">
        <v>3398</v>
      </c>
      <c r="D579" t="s">
        <v>1683</v>
      </c>
      <c r="E579" t="s">
        <v>1671</v>
      </c>
      <c r="F579">
        <v>30</v>
      </c>
      <c r="G579" t="s">
        <v>3399</v>
      </c>
      <c r="H579" t="s">
        <v>643</v>
      </c>
      <c r="I579" s="10">
        <v>39575</v>
      </c>
      <c r="J579">
        <v>85</v>
      </c>
      <c r="K579" t="s">
        <v>1700</v>
      </c>
      <c r="L579">
        <f>COUNTBLANK(Portfolio434[[#This Row],[ID]:[Product]])</f>
        <v>0</v>
      </c>
    </row>
    <row r="580" spans="1:12" x14ac:dyDescent="0.3">
      <c r="A580">
        <v>583</v>
      </c>
      <c r="B580" t="s">
        <v>3400</v>
      </c>
      <c r="C580" t="s">
        <v>3401</v>
      </c>
      <c r="D580" t="s">
        <v>1683</v>
      </c>
      <c r="E580" t="s">
        <v>1671</v>
      </c>
      <c r="F580">
        <v>30</v>
      </c>
      <c r="G580" t="s">
        <v>3402</v>
      </c>
      <c r="H580" t="s">
        <v>18</v>
      </c>
      <c r="I580" s="10">
        <v>40217</v>
      </c>
      <c r="J580">
        <v>11</v>
      </c>
      <c r="K580" t="s">
        <v>1696</v>
      </c>
      <c r="L580">
        <f>COUNTBLANK(Portfolio434[[#This Row],[ID]:[Product]])</f>
        <v>0</v>
      </c>
    </row>
    <row r="581" spans="1:12" x14ac:dyDescent="0.3">
      <c r="A581">
        <v>584</v>
      </c>
      <c r="B581" t="s">
        <v>3403</v>
      </c>
      <c r="C581" t="s">
        <v>3404</v>
      </c>
      <c r="D581" t="s">
        <v>1683</v>
      </c>
      <c r="E581" t="s">
        <v>1671</v>
      </c>
      <c r="F581">
        <v>60</v>
      </c>
      <c r="G581" t="s">
        <v>3405</v>
      </c>
      <c r="H581" t="s">
        <v>1159</v>
      </c>
      <c r="I581" s="10">
        <v>40388</v>
      </c>
      <c r="J581">
        <v>93</v>
      </c>
      <c r="K581" t="s">
        <v>1673</v>
      </c>
      <c r="L581">
        <f>COUNTBLANK(Portfolio434[[#This Row],[ID]:[Product]])</f>
        <v>0</v>
      </c>
    </row>
    <row r="582" spans="1:12" x14ac:dyDescent="0.3">
      <c r="A582">
        <v>585</v>
      </c>
      <c r="B582" t="s">
        <v>3406</v>
      </c>
      <c r="C582" t="s">
        <v>3407</v>
      </c>
      <c r="D582" t="s">
        <v>1670</v>
      </c>
      <c r="E582" t="s">
        <v>1671</v>
      </c>
      <c r="F582">
        <v>30</v>
      </c>
      <c r="G582" t="s">
        <v>3408</v>
      </c>
      <c r="H582" t="s">
        <v>3409</v>
      </c>
      <c r="I582" s="10">
        <v>40199</v>
      </c>
      <c r="J582">
        <v>4</v>
      </c>
      <c r="K582" t="s">
        <v>1772</v>
      </c>
      <c r="L582">
        <f>COUNTBLANK(Portfolio434[[#This Row],[ID]:[Product]])</f>
        <v>0</v>
      </c>
    </row>
    <row r="583" spans="1:12" x14ac:dyDescent="0.3">
      <c r="A583">
        <v>586</v>
      </c>
      <c r="B583" t="s">
        <v>3410</v>
      </c>
      <c r="C583" t="s">
        <v>1803</v>
      </c>
      <c r="D583" t="s">
        <v>1683</v>
      </c>
      <c r="E583" t="s">
        <v>1671</v>
      </c>
      <c r="F583">
        <v>90</v>
      </c>
      <c r="G583" t="s">
        <v>3411</v>
      </c>
      <c r="H583" t="s">
        <v>276</v>
      </c>
      <c r="I583" s="10">
        <v>39506</v>
      </c>
      <c r="J583">
        <v>11</v>
      </c>
      <c r="K583" t="s">
        <v>1673</v>
      </c>
      <c r="L583">
        <f>COUNTBLANK(Portfolio434[[#This Row],[ID]:[Product]])</f>
        <v>0</v>
      </c>
    </row>
    <row r="584" spans="1:12" x14ac:dyDescent="0.3">
      <c r="A584">
        <v>587</v>
      </c>
      <c r="B584" t="s">
        <v>3410</v>
      </c>
      <c r="C584" t="s">
        <v>3412</v>
      </c>
      <c r="D584" t="s">
        <v>1670</v>
      </c>
      <c r="E584" t="s">
        <v>1671</v>
      </c>
      <c r="F584">
        <v>90</v>
      </c>
      <c r="G584" t="s">
        <v>3413</v>
      </c>
      <c r="H584" t="s">
        <v>80</v>
      </c>
      <c r="I584" s="10">
        <v>39756</v>
      </c>
      <c r="J584">
        <v>30</v>
      </c>
      <c r="K584" t="s">
        <v>1677</v>
      </c>
      <c r="L584">
        <f>COUNTBLANK(Portfolio434[[#This Row],[ID]:[Product]])</f>
        <v>0</v>
      </c>
    </row>
    <row r="585" spans="1:12" x14ac:dyDescent="0.3">
      <c r="A585">
        <v>588</v>
      </c>
      <c r="B585" t="s">
        <v>2361</v>
      </c>
      <c r="C585" t="s">
        <v>3414</v>
      </c>
      <c r="D585" t="s">
        <v>1683</v>
      </c>
      <c r="E585" t="s">
        <v>1671</v>
      </c>
      <c r="F585">
        <v>60</v>
      </c>
      <c r="G585" t="s">
        <v>3415</v>
      </c>
      <c r="H585" t="s">
        <v>699</v>
      </c>
      <c r="I585" s="10">
        <v>39582</v>
      </c>
      <c r="J585">
        <v>79</v>
      </c>
      <c r="K585" t="s">
        <v>1007</v>
      </c>
      <c r="L585">
        <f>COUNTBLANK(Portfolio434[[#This Row],[ID]:[Product]])</f>
        <v>0</v>
      </c>
    </row>
    <row r="586" spans="1:12" x14ac:dyDescent="0.3">
      <c r="A586">
        <v>589</v>
      </c>
      <c r="B586" t="s">
        <v>3416</v>
      </c>
      <c r="C586" t="s">
        <v>3417</v>
      </c>
      <c r="D586" t="s">
        <v>1683</v>
      </c>
      <c r="E586" t="s">
        <v>1671</v>
      </c>
      <c r="F586">
        <v>60</v>
      </c>
      <c r="G586" t="s">
        <v>3418</v>
      </c>
      <c r="H586" t="s">
        <v>437</v>
      </c>
      <c r="I586" s="10">
        <v>39466</v>
      </c>
      <c r="J586">
        <v>51</v>
      </c>
      <c r="K586" t="s">
        <v>1696</v>
      </c>
      <c r="L586">
        <f>COUNTBLANK(Portfolio434[[#This Row],[ID]:[Product]])</f>
        <v>0</v>
      </c>
    </row>
    <row r="587" spans="1:12" x14ac:dyDescent="0.3">
      <c r="A587">
        <v>590</v>
      </c>
      <c r="B587" t="s">
        <v>3419</v>
      </c>
      <c r="C587" t="s">
        <v>3420</v>
      </c>
      <c r="D587" t="s">
        <v>1683</v>
      </c>
      <c r="E587" t="s">
        <v>1671</v>
      </c>
      <c r="F587">
        <v>30</v>
      </c>
      <c r="G587" t="s">
        <v>3421</v>
      </c>
      <c r="H587" t="s">
        <v>3422</v>
      </c>
      <c r="I587" s="10">
        <v>40361</v>
      </c>
      <c r="J587">
        <v>40</v>
      </c>
      <c r="K587" t="s">
        <v>1721</v>
      </c>
      <c r="L587">
        <f>COUNTBLANK(Portfolio434[[#This Row],[ID]:[Product]])</f>
        <v>0</v>
      </c>
    </row>
    <row r="588" spans="1:12" x14ac:dyDescent="0.3">
      <c r="A588">
        <v>591</v>
      </c>
      <c r="B588" t="s">
        <v>3423</v>
      </c>
      <c r="C588" t="s">
        <v>3424</v>
      </c>
      <c r="D588" t="s">
        <v>1683</v>
      </c>
      <c r="E588" t="s">
        <v>1671</v>
      </c>
      <c r="F588">
        <v>30</v>
      </c>
      <c r="G588" t="s">
        <v>3425</v>
      </c>
      <c r="H588" t="s">
        <v>280</v>
      </c>
      <c r="I588" s="10">
        <v>40072</v>
      </c>
      <c r="J588">
        <v>82</v>
      </c>
      <c r="K588" t="s">
        <v>1700</v>
      </c>
      <c r="L588">
        <f>COUNTBLANK(Portfolio434[[#This Row],[ID]:[Product]])</f>
        <v>0</v>
      </c>
    </row>
    <row r="589" spans="1:12" x14ac:dyDescent="0.3">
      <c r="A589">
        <v>592</v>
      </c>
      <c r="B589" t="s">
        <v>3426</v>
      </c>
      <c r="C589" t="s">
        <v>3427</v>
      </c>
      <c r="D589" t="s">
        <v>1670</v>
      </c>
      <c r="E589" t="s">
        <v>1671</v>
      </c>
      <c r="F589">
        <v>90</v>
      </c>
      <c r="G589" t="s">
        <v>3428</v>
      </c>
      <c r="H589" t="s">
        <v>413</v>
      </c>
      <c r="I589" s="10">
        <v>40242</v>
      </c>
      <c r="J589">
        <v>97</v>
      </c>
      <c r="K589" t="s">
        <v>1673</v>
      </c>
      <c r="L589">
        <f>COUNTBLANK(Portfolio434[[#This Row],[ID]:[Product]])</f>
        <v>0</v>
      </c>
    </row>
    <row r="590" spans="1:12" x14ac:dyDescent="0.3">
      <c r="A590">
        <v>593</v>
      </c>
      <c r="B590" t="s">
        <v>3429</v>
      </c>
      <c r="C590" t="s">
        <v>3430</v>
      </c>
      <c r="D590" t="s">
        <v>1683</v>
      </c>
      <c r="E590" t="s">
        <v>1671</v>
      </c>
      <c r="F590">
        <v>30</v>
      </c>
      <c r="G590" t="s">
        <v>3431</v>
      </c>
      <c r="H590" t="s">
        <v>1243</v>
      </c>
      <c r="I590" s="10">
        <v>39798</v>
      </c>
      <c r="J590">
        <v>28</v>
      </c>
      <c r="K590" t="s">
        <v>1677</v>
      </c>
      <c r="L590">
        <f>COUNTBLANK(Portfolio434[[#This Row],[ID]:[Product]])</f>
        <v>0</v>
      </c>
    </row>
    <row r="591" spans="1:12" x14ac:dyDescent="0.3">
      <c r="A591">
        <v>594</v>
      </c>
      <c r="B591" t="s">
        <v>3432</v>
      </c>
      <c r="C591" t="s">
        <v>2835</v>
      </c>
      <c r="D591" t="s">
        <v>1683</v>
      </c>
      <c r="E591" t="s">
        <v>1671</v>
      </c>
      <c r="F591">
        <v>90</v>
      </c>
      <c r="G591" t="s">
        <v>3433</v>
      </c>
      <c r="H591" t="s">
        <v>3434</v>
      </c>
      <c r="I591" s="10">
        <v>40300</v>
      </c>
      <c r="J591">
        <v>28</v>
      </c>
      <c r="K591" t="s">
        <v>1700</v>
      </c>
      <c r="L591">
        <f>COUNTBLANK(Portfolio434[[#This Row],[ID]:[Product]])</f>
        <v>0</v>
      </c>
    </row>
    <row r="592" spans="1:12" x14ac:dyDescent="0.3">
      <c r="A592">
        <v>595</v>
      </c>
      <c r="B592" t="s">
        <v>3435</v>
      </c>
      <c r="C592" t="s">
        <v>3436</v>
      </c>
      <c r="D592" t="s">
        <v>1683</v>
      </c>
      <c r="E592" t="s">
        <v>1671</v>
      </c>
      <c r="F592">
        <v>60</v>
      </c>
      <c r="G592" t="s">
        <v>3437</v>
      </c>
      <c r="H592" t="s">
        <v>646</v>
      </c>
      <c r="I592" s="10">
        <v>39604</v>
      </c>
      <c r="J592">
        <v>45</v>
      </c>
      <c r="K592" t="s">
        <v>1673</v>
      </c>
      <c r="L592">
        <f>COUNTBLANK(Portfolio434[[#This Row],[ID]:[Product]])</f>
        <v>0</v>
      </c>
    </row>
    <row r="593" spans="1:12" x14ac:dyDescent="0.3">
      <c r="A593">
        <v>596</v>
      </c>
      <c r="B593" t="s">
        <v>3438</v>
      </c>
      <c r="C593" t="s">
        <v>2202</v>
      </c>
      <c r="D593" t="s">
        <v>1670</v>
      </c>
      <c r="E593" t="s">
        <v>1671</v>
      </c>
      <c r="F593">
        <v>90</v>
      </c>
      <c r="G593" t="s">
        <v>3439</v>
      </c>
      <c r="H593" t="s">
        <v>1605</v>
      </c>
      <c r="I593" s="10">
        <v>39819</v>
      </c>
      <c r="J593">
        <v>94</v>
      </c>
      <c r="K593" t="s">
        <v>1707</v>
      </c>
      <c r="L593">
        <f>COUNTBLANK(Portfolio434[[#This Row],[ID]:[Product]])</f>
        <v>0</v>
      </c>
    </row>
    <row r="594" spans="1:12" x14ac:dyDescent="0.3">
      <c r="A594">
        <v>597</v>
      </c>
      <c r="B594" t="s">
        <v>3440</v>
      </c>
      <c r="C594" t="s">
        <v>2166</v>
      </c>
      <c r="D594" t="s">
        <v>1670</v>
      </c>
      <c r="E594" t="s">
        <v>1671</v>
      </c>
      <c r="F594">
        <v>30</v>
      </c>
      <c r="G594" t="s">
        <v>3441</v>
      </c>
      <c r="H594" t="s">
        <v>3442</v>
      </c>
      <c r="I594" s="10">
        <v>39951</v>
      </c>
      <c r="J594">
        <v>25</v>
      </c>
      <c r="K594" t="s">
        <v>1707</v>
      </c>
      <c r="L594">
        <f>COUNTBLANK(Portfolio434[[#This Row],[ID]:[Product]])</f>
        <v>0</v>
      </c>
    </row>
    <row r="595" spans="1:12" x14ac:dyDescent="0.3">
      <c r="A595">
        <v>598</v>
      </c>
      <c r="B595" t="s">
        <v>3443</v>
      </c>
      <c r="C595" t="s">
        <v>3444</v>
      </c>
      <c r="D595" t="s">
        <v>1683</v>
      </c>
      <c r="E595" t="s">
        <v>1671</v>
      </c>
      <c r="F595">
        <v>90</v>
      </c>
      <c r="G595" t="s">
        <v>3445</v>
      </c>
      <c r="H595" t="s">
        <v>820</v>
      </c>
      <c r="I595" s="10">
        <v>39763</v>
      </c>
      <c r="J595">
        <v>4</v>
      </c>
      <c r="K595" t="s">
        <v>1772</v>
      </c>
      <c r="L595">
        <f>COUNTBLANK(Portfolio434[[#This Row],[ID]:[Product]])</f>
        <v>0</v>
      </c>
    </row>
    <row r="596" spans="1:12" x14ac:dyDescent="0.3">
      <c r="A596">
        <v>599</v>
      </c>
      <c r="B596" t="s">
        <v>3446</v>
      </c>
      <c r="C596" t="s">
        <v>3447</v>
      </c>
      <c r="D596" t="s">
        <v>1733</v>
      </c>
      <c r="E596" t="s">
        <v>1671</v>
      </c>
      <c r="F596">
        <v>30</v>
      </c>
      <c r="G596" t="s">
        <v>3448</v>
      </c>
      <c r="H596" t="s">
        <v>1639</v>
      </c>
      <c r="I596" s="10">
        <v>40028</v>
      </c>
      <c r="J596">
        <v>8</v>
      </c>
      <c r="K596" t="s">
        <v>1692</v>
      </c>
      <c r="L596">
        <f>COUNTBLANK(Portfolio434[[#This Row],[ID]:[Product]])</f>
        <v>0</v>
      </c>
    </row>
    <row r="597" spans="1:12" x14ac:dyDescent="0.3">
      <c r="A597">
        <v>600</v>
      </c>
      <c r="B597" t="s">
        <v>3449</v>
      </c>
      <c r="C597" t="s">
        <v>3450</v>
      </c>
      <c r="D597" t="s">
        <v>1719</v>
      </c>
      <c r="E597" t="s">
        <v>1671</v>
      </c>
      <c r="F597">
        <v>60</v>
      </c>
      <c r="G597" t="s">
        <v>3451</v>
      </c>
      <c r="H597" t="s">
        <v>284</v>
      </c>
      <c r="I597" s="10">
        <v>39957</v>
      </c>
      <c r="J597">
        <v>71</v>
      </c>
      <c r="K597" t="s">
        <v>1007</v>
      </c>
      <c r="L597">
        <f>COUNTBLANK(Portfolio434[[#This Row],[ID]:[Product]])</f>
        <v>0</v>
      </c>
    </row>
    <row r="598" spans="1:12" x14ac:dyDescent="0.3">
      <c r="A598">
        <v>601</v>
      </c>
      <c r="B598" t="s">
        <v>3452</v>
      </c>
      <c r="C598" t="s">
        <v>3453</v>
      </c>
      <c r="D598" t="s">
        <v>1733</v>
      </c>
      <c r="E598" t="s">
        <v>1671</v>
      </c>
      <c r="F598">
        <v>30</v>
      </c>
      <c r="G598" t="s">
        <v>3454</v>
      </c>
      <c r="H598" t="s">
        <v>5</v>
      </c>
      <c r="I598" s="10">
        <v>39450</v>
      </c>
      <c r="J598">
        <v>20</v>
      </c>
      <c r="K598" t="s">
        <v>1673</v>
      </c>
      <c r="L598">
        <f>COUNTBLANK(Portfolio434[[#This Row],[ID]:[Product]])</f>
        <v>0</v>
      </c>
    </row>
    <row r="599" spans="1:12" x14ac:dyDescent="0.3">
      <c r="A599">
        <v>602</v>
      </c>
      <c r="B599" t="s">
        <v>3455</v>
      </c>
      <c r="C599" t="s">
        <v>3456</v>
      </c>
      <c r="D599" t="s">
        <v>1683</v>
      </c>
      <c r="E599" t="s">
        <v>1671</v>
      </c>
      <c r="F599">
        <v>60</v>
      </c>
      <c r="G599" t="s">
        <v>3457</v>
      </c>
      <c r="H599" t="s">
        <v>3458</v>
      </c>
      <c r="I599" s="10">
        <v>39820</v>
      </c>
      <c r="J599">
        <v>25</v>
      </c>
      <c r="K599" t="s">
        <v>1696</v>
      </c>
      <c r="L599">
        <f>COUNTBLANK(Portfolio434[[#This Row],[ID]:[Product]])</f>
        <v>0</v>
      </c>
    </row>
    <row r="600" spans="1:12" x14ac:dyDescent="0.3">
      <c r="A600">
        <v>603</v>
      </c>
      <c r="B600" t="s">
        <v>3459</v>
      </c>
      <c r="C600" t="s">
        <v>3460</v>
      </c>
      <c r="D600" t="s">
        <v>1683</v>
      </c>
      <c r="E600" t="s">
        <v>1671</v>
      </c>
      <c r="F600">
        <v>30</v>
      </c>
      <c r="G600" t="s">
        <v>3461</v>
      </c>
      <c r="H600" t="s">
        <v>3462</v>
      </c>
      <c r="I600" s="10">
        <v>40228</v>
      </c>
      <c r="J600">
        <v>28</v>
      </c>
      <c r="K600" t="s">
        <v>1007</v>
      </c>
      <c r="L600">
        <f>COUNTBLANK(Portfolio434[[#This Row],[ID]:[Product]])</f>
        <v>0</v>
      </c>
    </row>
    <row r="601" spans="1:12" x14ac:dyDescent="0.3">
      <c r="A601">
        <v>604</v>
      </c>
      <c r="B601" t="s">
        <v>3463</v>
      </c>
      <c r="C601" t="s">
        <v>3464</v>
      </c>
      <c r="D601" t="s">
        <v>1683</v>
      </c>
      <c r="E601" t="s">
        <v>1671</v>
      </c>
      <c r="F601">
        <v>30</v>
      </c>
      <c r="G601" t="s">
        <v>3465</v>
      </c>
      <c r="H601" t="s">
        <v>3466</v>
      </c>
      <c r="I601" s="10">
        <v>40471</v>
      </c>
      <c r="J601">
        <v>28</v>
      </c>
      <c r="K601" t="s">
        <v>1772</v>
      </c>
      <c r="L601">
        <f>COUNTBLANK(Portfolio434[[#This Row],[ID]:[Product]])</f>
        <v>0</v>
      </c>
    </row>
    <row r="602" spans="1:12" x14ac:dyDescent="0.3">
      <c r="A602">
        <v>605</v>
      </c>
      <c r="B602" t="s">
        <v>3467</v>
      </c>
      <c r="C602" t="s">
        <v>3317</v>
      </c>
      <c r="D602" t="s">
        <v>1670</v>
      </c>
      <c r="E602" t="s">
        <v>1671</v>
      </c>
      <c r="F602">
        <v>30</v>
      </c>
      <c r="G602" t="s">
        <v>3468</v>
      </c>
      <c r="H602" t="s">
        <v>2917</v>
      </c>
      <c r="I602" s="10">
        <v>40238</v>
      </c>
      <c r="J602">
        <v>33</v>
      </c>
      <c r="K602" t="s">
        <v>851</v>
      </c>
      <c r="L602">
        <f>COUNTBLANK(Portfolio434[[#This Row],[ID]:[Product]])</f>
        <v>0</v>
      </c>
    </row>
    <row r="603" spans="1:12" x14ac:dyDescent="0.3">
      <c r="A603">
        <v>606</v>
      </c>
      <c r="B603" t="s">
        <v>3469</v>
      </c>
      <c r="C603" t="s">
        <v>1686</v>
      </c>
      <c r="D603" t="s">
        <v>1670</v>
      </c>
      <c r="E603" t="s">
        <v>1671</v>
      </c>
      <c r="F603">
        <v>30</v>
      </c>
      <c r="G603" t="s">
        <v>3470</v>
      </c>
      <c r="H603" t="s">
        <v>252</v>
      </c>
      <c r="I603" s="10">
        <v>40534</v>
      </c>
      <c r="J603">
        <v>24</v>
      </c>
      <c r="K603" t="s">
        <v>1692</v>
      </c>
      <c r="L603">
        <f>COUNTBLANK(Portfolio434[[#This Row],[ID]:[Product]])</f>
        <v>0</v>
      </c>
    </row>
    <row r="604" spans="1:12" x14ac:dyDescent="0.3">
      <c r="A604">
        <v>607</v>
      </c>
      <c r="B604" t="s">
        <v>3471</v>
      </c>
      <c r="C604" t="s">
        <v>2741</v>
      </c>
      <c r="D604" t="s">
        <v>1683</v>
      </c>
      <c r="E604" t="s">
        <v>1671</v>
      </c>
      <c r="F604">
        <v>60</v>
      </c>
      <c r="G604" t="s">
        <v>3472</v>
      </c>
      <c r="H604" t="s">
        <v>2</v>
      </c>
      <c r="I604" s="10">
        <v>40132</v>
      </c>
      <c r="J604">
        <v>74</v>
      </c>
      <c r="K604" t="s">
        <v>1700</v>
      </c>
      <c r="L604">
        <f>COUNTBLANK(Portfolio434[[#This Row],[ID]:[Product]])</f>
        <v>0</v>
      </c>
    </row>
    <row r="605" spans="1:12" x14ac:dyDescent="0.3">
      <c r="A605">
        <v>608</v>
      </c>
      <c r="B605" t="s">
        <v>3473</v>
      </c>
      <c r="C605" t="s">
        <v>3474</v>
      </c>
      <c r="D605" t="s">
        <v>1733</v>
      </c>
      <c r="E605" t="s">
        <v>1671</v>
      </c>
      <c r="F605">
        <v>60</v>
      </c>
      <c r="G605" t="s">
        <v>3475</v>
      </c>
      <c r="H605" t="s">
        <v>624</v>
      </c>
      <c r="I605" s="10">
        <v>39889</v>
      </c>
      <c r="J605">
        <v>17</v>
      </c>
      <c r="K605" t="s">
        <v>1721</v>
      </c>
      <c r="L605">
        <f>COUNTBLANK(Portfolio434[[#This Row],[ID]:[Product]])</f>
        <v>0</v>
      </c>
    </row>
    <row r="606" spans="1:12" x14ac:dyDescent="0.3">
      <c r="A606">
        <v>609</v>
      </c>
      <c r="B606" t="s">
        <v>3476</v>
      </c>
      <c r="C606" t="s">
        <v>3477</v>
      </c>
      <c r="D606" t="s">
        <v>1683</v>
      </c>
      <c r="E606" t="s">
        <v>1671</v>
      </c>
      <c r="F606">
        <v>30</v>
      </c>
      <c r="G606" t="s">
        <v>3478</v>
      </c>
      <c r="H606" t="s">
        <v>3479</v>
      </c>
      <c r="I606" s="10">
        <v>39546</v>
      </c>
      <c r="J606">
        <v>71</v>
      </c>
      <c r="K606" t="s">
        <v>1707</v>
      </c>
      <c r="L606">
        <f>COUNTBLANK(Portfolio434[[#This Row],[ID]:[Product]])</f>
        <v>0</v>
      </c>
    </row>
    <row r="607" spans="1:12" x14ac:dyDescent="0.3">
      <c r="A607">
        <v>610</v>
      </c>
      <c r="B607" t="s">
        <v>3480</v>
      </c>
      <c r="C607" t="s">
        <v>2196</v>
      </c>
      <c r="D607" t="s">
        <v>1683</v>
      </c>
      <c r="E607" t="s">
        <v>1671</v>
      </c>
      <c r="F607">
        <v>30</v>
      </c>
      <c r="G607" t="s">
        <v>3481</v>
      </c>
      <c r="H607" t="s">
        <v>189</v>
      </c>
      <c r="I607" s="10">
        <v>40408</v>
      </c>
      <c r="J607">
        <v>61</v>
      </c>
      <c r="K607" t="s">
        <v>1696</v>
      </c>
      <c r="L607">
        <f>COUNTBLANK(Portfolio434[[#This Row],[ID]:[Product]])</f>
        <v>0</v>
      </c>
    </row>
    <row r="608" spans="1:12" x14ac:dyDescent="0.3">
      <c r="A608">
        <v>611</v>
      </c>
      <c r="B608" t="s">
        <v>3482</v>
      </c>
      <c r="C608" t="s">
        <v>3233</v>
      </c>
      <c r="D608" t="s">
        <v>1733</v>
      </c>
      <c r="E608" t="s">
        <v>1671</v>
      </c>
      <c r="F608">
        <v>90</v>
      </c>
      <c r="G608" t="s">
        <v>3483</v>
      </c>
      <c r="H608" t="s">
        <v>557</v>
      </c>
      <c r="I608" s="10">
        <v>40167</v>
      </c>
      <c r="J608">
        <v>80</v>
      </c>
      <c r="K608" t="s">
        <v>1692</v>
      </c>
      <c r="L608">
        <f>COUNTBLANK(Portfolio434[[#This Row],[ID]:[Product]])</f>
        <v>0</v>
      </c>
    </row>
    <row r="609" spans="1:12" x14ac:dyDescent="0.3">
      <c r="A609">
        <v>612</v>
      </c>
      <c r="B609" t="s">
        <v>3484</v>
      </c>
      <c r="C609" t="s">
        <v>3485</v>
      </c>
      <c r="D609" t="s">
        <v>1683</v>
      </c>
      <c r="E609" t="s">
        <v>1671</v>
      </c>
      <c r="F609">
        <v>30</v>
      </c>
      <c r="G609" t="s">
        <v>3486</v>
      </c>
      <c r="H609" t="s">
        <v>1411</v>
      </c>
      <c r="I609" s="10">
        <v>40388</v>
      </c>
      <c r="J609">
        <v>92</v>
      </c>
      <c r="K609" t="s">
        <v>1696</v>
      </c>
      <c r="L609">
        <f>COUNTBLANK(Portfolio434[[#This Row],[ID]:[Product]])</f>
        <v>0</v>
      </c>
    </row>
    <row r="610" spans="1:12" x14ac:dyDescent="0.3">
      <c r="A610">
        <v>613</v>
      </c>
      <c r="B610" t="s">
        <v>3487</v>
      </c>
      <c r="C610" t="s">
        <v>3456</v>
      </c>
      <c r="D610" t="s">
        <v>1733</v>
      </c>
      <c r="E610" t="s">
        <v>1671</v>
      </c>
      <c r="F610">
        <v>90</v>
      </c>
      <c r="G610" t="s">
        <v>3488</v>
      </c>
      <c r="H610" t="s">
        <v>337</v>
      </c>
      <c r="I610" s="10">
        <v>40307</v>
      </c>
      <c r="J610">
        <v>82</v>
      </c>
      <c r="K610" t="s">
        <v>1721</v>
      </c>
      <c r="L610">
        <f>COUNTBLANK(Portfolio434[[#This Row],[ID]:[Product]])</f>
        <v>0</v>
      </c>
    </row>
    <row r="611" spans="1:12" x14ac:dyDescent="0.3">
      <c r="A611">
        <v>614</v>
      </c>
      <c r="B611" t="s">
        <v>2235</v>
      </c>
      <c r="C611" t="s">
        <v>3489</v>
      </c>
      <c r="D611" t="s">
        <v>1683</v>
      </c>
      <c r="E611" t="s">
        <v>1671</v>
      </c>
      <c r="F611">
        <v>90</v>
      </c>
      <c r="G611" t="s">
        <v>3490</v>
      </c>
      <c r="H611" t="s">
        <v>3491</v>
      </c>
      <c r="I611" s="10">
        <v>40221</v>
      </c>
      <c r="J611">
        <v>72</v>
      </c>
      <c r="K611" t="s">
        <v>1007</v>
      </c>
      <c r="L611">
        <f>COUNTBLANK(Portfolio434[[#This Row],[ID]:[Product]])</f>
        <v>0</v>
      </c>
    </row>
    <row r="612" spans="1:12" x14ac:dyDescent="0.3">
      <c r="A612">
        <v>615</v>
      </c>
      <c r="B612" t="s">
        <v>3492</v>
      </c>
      <c r="C612" t="s">
        <v>3493</v>
      </c>
      <c r="D612" t="s">
        <v>1670</v>
      </c>
      <c r="E612" t="s">
        <v>1671</v>
      </c>
      <c r="F612">
        <v>30</v>
      </c>
      <c r="G612" t="s">
        <v>3494</v>
      </c>
      <c r="H612" t="s">
        <v>357</v>
      </c>
      <c r="I612" s="10">
        <v>39610</v>
      </c>
      <c r="J612">
        <v>93</v>
      </c>
      <c r="K612" t="s">
        <v>1696</v>
      </c>
      <c r="L612">
        <f>COUNTBLANK(Portfolio434[[#This Row],[ID]:[Product]])</f>
        <v>0</v>
      </c>
    </row>
    <row r="613" spans="1:12" x14ac:dyDescent="0.3">
      <c r="A613">
        <v>616</v>
      </c>
      <c r="B613" t="s">
        <v>3495</v>
      </c>
      <c r="C613" t="s">
        <v>3496</v>
      </c>
      <c r="D613" t="s">
        <v>1683</v>
      </c>
      <c r="E613" t="s">
        <v>1671</v>
      </c>
      <c r="F613">
        <v>90</v>
      </c>
      <c r="G613" t="s">
        <v>3497</v>
      </c>
      <c r="H613" t="s">
        <v>571</v>
      </c>
      <c r="I613" s="10">
        <v>39571</v>
      </c>
      <c r="J613">
        <v>62</v>
      </c>
      <c r="K613" t="s">
        <v>1677</v>
      </c>
      <c r="L613">
        <f>COUNTBLANK(Portfolio434[[#This Row],[ID]:[Product]])</f>
        <v>0</v>
      </c>
    </row>
    <row r="614" spans="1:12" x14ac:dyDescent="0.3">
      <c r="A614">
        <v>617</v>
      </c>
      <c r="B614" t="s">
        <v>3498</v>
      </c>
      <c r="C614" t="s">
        <v>3499</v>
      </c>
      <c r="D614" t="s">
        <v>1683</v>
      </c>
      <c r="E614" t="s">
        <v>1671</v>
      </c>
      <c r="F614">
        <v>60</v>
      </c>
      <c r="G614" t="s">
        <v>3500</v>
      </c>
      <c r="H614" t="s">
        <v>436</v>
      </c>
      <c r="I614" s="10">
        <v>39652</v>
      </c>
      <c r="J614">
        <v>2</v>
      </c>
      <c r="K614" t="s">
        <v>1696</v>
      </c>
      <c r="L614">
        <f>COUNTBLANK(Portfolio434[[#This Row],[ID]:[Product]])</f>
        <v>0</v>
      </c>
    </row>
    <row r="615" spans="1:12" x14ac:dyDescent="0.3">
      <c r="A615">
        <v>618</v>
      </c>
      <c r="B615" t="s">
        <v>3501</v>
      </c>
      <c r="C615" t="s">
        <v>3288</v>
      </c>
      <c r="D615" t="s">
        <v>1670</v>
      </c>
      <c r="E615" t="s">
        <v>1671</v>
      </c>
      <c r="F615">
        <v>30</v>
      </c>
      <c r="G615" t="s">
        <v>3502</v>
      </c>
      <c r="H615" t="s">
        <v>191</v>
      </c>
      <c r="I615" s="10">
        <v>40294</v>
      </c>
      <c r="J615">
        <v>21</v>
      </c>
      <c r="K615" t="s">
        <v>1007</v>
      </c>
      <c r="L615">
        <f>COUNTBLANK(Portfolio434[[#This Row],[ID]:[Product]])</f>
        <v>0</v>
      </c>
    </row>
    <row r="616" spans="1:12" x14ac:dyDescent="0.3">
      <c r="A616">
        <v>619</v>
      </c>
      <c r="B616" t="s">
        <v>3503</v>
      </c>
      <c r="C616" t="s">
        <v>3504</v>
      </c>
      <c r="D616" t="s">
        <v>1683</v>
      </c>
      <c r="E616" t="s">
        <v>1671</v>
      </c>
      <c r="F616">
        <v>60</v>
      </c>
      <c r="G616" t="s">
        <v>3505</v>
      </c>
      <c r="H616" t="s">
        <v>631</v>
      </c>
      <c r="I616" s="10">
        <v>40429</v>
      </c>
      <c r="J616">
        <v>25</v>
      </c>
      <c r="K616" t="s">
        <v>1700</v>
      </c>
      <c r="L616">
        <f>COUNTBLANK(Portfolio434[[#This Row],[ID]:[Product]])</f>
        <v>0</v>
      </c>
    </row>
    <row r="617" spans="1:12" x14ac:dyDescent="0.3">
      <c r="A617">
        <v>620</v>
      </c>
      <c r="B617" t="s">
        <v>1685</v>
      </c>
      <c r="C617" t="s">
        <v>3506</v>
      </c>
      <c r="D617" t="s">
        <v>1670</v>
      </c>
      <c r="E617" t="s">
        <v>1671</v>
      </c>
      <c r="F617">
        <v>60</v>
      </c>
      <c r="G617" t="s">
        <v>3507</v>
      </c>
      <c r="H617" t="s">
        <v>336</v>
      </c>
      <c r="I617" s="10">
        <v>39786</v>
      </c>
      <c r="J617">
        <v>31</v>
      </c>
      <c r="K617" t="s">
        <v>1692</v>
      </c>
      <c r="L617">
        <f>COUNTBLANK(Portfolio434[[#This Row],[ID]:[Product]])</f>
        <v>0</v>
      </c>
    </row>
    <row r="618" spans="1:12" x14ac:dyDescent="0.3">
      <c r="A618">
        <v>621</v>
      </c>
      <c r="B618" t="s">
        <v>3508</v>
      </c>
      <c r="C618" t="s">
        <v>3509</v>
      </c>
      <c r="D618" t="s">
        <v>1670</v>
      </c>
      <c r="E618" t="s">
        <v>1671</v>
      </c>
      <c r="F618">
        <v>60</v>
      </c>
      <c r="G618" t="s">
        <v>2457</v>
      </c>
      <c r="H618" t="s">
        <v>294</v>
      </c>
      <c r="I618" s="10">
        <v>40410</v>
      </c>
      <c r="J618">
        <v>4</v>
      </c>
      <c r="K618" t="s">
        <v>1677</v>
      </c>
      <c r="L618">
        <f>COUNTBLANK(Portfolio434[[#This Row],[ID]:[Product]])</f>
        <v>0</v>
      </c>
    </row>
    <row r="619" spans="1:12" x14ac:dyDescent="0.3">
      <c r="A619">
        <v>622</v>
      </c>
      <c r="B619" t="s">
        <v>3510</v>
      </c>
      <c r="C619" t="s">
        <v>2483</v>
      </c>
      <c r="D619" t="s">
        <v>1683</v>
      </c>
      <c r="E619" t="s">
        <v>1671</v>
      </c>
      <c r="F619">
        <v>90</v>
      </c>
      <c r="G619" t="s">
        <v>3511</v>
      </c>
      <c r="H619" t="s">
        <v>975</v>
      </c>
      <c r="I619" s="10">
        <v>39934</v>
      </c>
      <c r="J619">
        <v>45</v>
      </c>
      <c r="K619" t="s">
        <v>1007</v>
      </c>
      <c r="L619">
        <f>COUNTBLANK(Portfolio434[[#This Row],[ID]:[Product]])</f>
        <v>0</v>
      </c>
    </row>
    <row r="620" spans="1:12" x14ac:dyDescent="0.3">
      <c r="A620">
        <v>623</v>
      </c>
      <c r="B620" t="s">
        <v>3512</v>
      </c>
      <c r="C620" t="s">
        <v>2514</v>
      </c>
      <c r="D620" t="s">
        <v>1683</v>
      </c>
      <c r="E620" t="s">
        <v>1671</v>
      </c>
      <c r="F620">
        <v>90</v>
      </c>
      <c r="G620" t="s">
        <v>3513</v>
      </c>
      <c r="H620" t="s">
        <v>605</v>
      </c>
      <c r="I620" s="10">
        <v>40153</v>
      </c>
      <c r="J620">
        <v>2</v>
      </c>
      <c r="K620" t="s">
        <v>1696</v>
      </c>
      <c r="L620">
        <f>COUNTBLANK(Portfolio434[[#This Row],[ID]:[Product]])</f>
        <v>0</v>
      </c>
    </row>
    <row r="621" spans="1:12" x14ac:dyDescent="0.3">
      <c r="A621">
        <v>624</v>
      </c>
      <c r="B621" t="s">
        <v>2074</v>
      </c>
      <c r="C621" t="s">
        <v>3514</v>
      </c>
      <c r="D621" t="s">
        <v>1670</v>
      </c>
      <c r="E621" t="s">
        <v>1671</v>
      </c>
      <c r="F621">
        <v>90</v>
      </c>
      <c r="G621" t="s">
        <v>3515</v>
      </c>
      <c r="H621" t="s">
        <v>1487</v>
      </c>
      <c r="I621" s="10">
        <v>39906</v>
      </c>
      <c r="J621">
        <v>59</v>
      </c>
      <c r="K621" t="s">
        <v>1673</v>
      </c>
      <c r="L621">
        <f>COUNTBLANK(Portfolio434[[#This Row],[ID]:[Product]])</f>
        <v>0</v>
      </c>
    </row>
    <row r="622" spans="1:12" x14ac:dyDescent="0.3">
      <c r="A622">
        <v>625</v>
      </c>
      <c r="B622" t="s">
        <v>3516</v>
      </c>
      <c r="C622" t="s">
        <v>3517</v>
      </c>
      <c r="D622" t="s">
        <v>1683</v>
      </c>
      <c r="E622" t="s">
        <v>1671</v>
      </c>
      <c r="F622">
        <v>60</v>
      </c>
      <c r="G622" t="s">
        <v>3518</v>
      </c>
      <c r="H622" t="s">
        <v>654</v>
      </c>
      <c r="I622" s="10">
        <v>39610</v>
      </c>
      <c r="J622">
        <v>53</v>
      </c>
      <c r="K622" t="s">
        <v>1721</v>
      </c>
      <c r="L622">
        <f>COUNTBLANK(Portfolio434[[#This Row],[ID]:[Product]])</f>
        <v>0</v>
      </c>
    </row>
    <row r="623" spans="1:12" x14ac:dyDescent="0.3">
      <c r="A623">
        <v>626</v>
      </c>
      <c r="B623" t="s">
        <v>2223</v>
      </c>
      <c r="C623" t="s">
        <v>3519</v>
      </c>
      <c r="D623" t="s">
        <v>1670</v>
      </c>
      <c r="E623" t="s">
        <v>1671</v>
      </c>
      <c r="F623">
        <v>30</v>
      </c>
      <c r="G623" t="s">
        <v>3520</v>
      </c>
      <c r="H623" t="s">
        <v>2096</v>
      </c>
      <c r="I623" s="10">
        <v>40178</v>
      </c>
      <c r="J623">
        <v>13</v>
      </c>
      <c r="K623" t="s">
        <v>851</v>
      </c>
      <c r="L623">
        <f>COUNTBLANK(Portfolio434[[#This Row],[ID]:[Product]])</f>
        <v>0</v>
      </c>
    </row>
    <row r="624" spans="1:12" x14ac:dyDescent="0.3">
      <c r="A624">
        <v>627</v>
      </c>
      <c r="B624" t="s">
        <v>3521</v>
      </c>
      <c r="C624" t="s">
        <v>3522</v>
      </c>
      <c r="D624" t="s">
        <v>1683</v>
      </c>
      <c r="E624" t="s">
        <v>1671</v>
      </c>
      <c r="F624">
        <v>60</v>
      </c>
      <c r="G624" t="s">
        <v>3523</v>
      </c>
      <c r="H624" t="s">
        <v>3185</v>
      </c>
      <c r="I624" s="10">
        <v>40100</v>
      </c>
      <c r="J624">
        <v>13</v>
      </c>
      <c r="K624" t="s">
        <v>1772</v>
      </c>
      <c r="L624">
        <f>COUNTBLANK(Portfolio434[[#This Row],[ID]:[Product]])</f>
        <v>0</v>
      </c>
    </row>
    <row r="625" spans="1:12" x14ac:dyDescent="0.3">
      <c r="A625">
        <v>628</v>
      </c>
      <c r="B625" t="s">
        <v>2262</v>
      </c>
      <c r="C625" t="s">
        <v>2548</v>
      </c>
      <c r="D625" t="s">
        <v>1683</v>
      </c>
      <c r="E625" t="s">
        <v>1671</v>
      </c>
      <c r="F625">
        <v>90</v>
      </c>
      <c r="G625" t="s">
        <v>3524</v>
      </c>
      <c r="H625" t="s">
        <v>536</v>
      </c>
      <c r="I625" s="10">
        <v>40256</v>
      </c>
      <c r="J625">
        <v>8</v>
      </c>
      <c r="K625" t="s">
        <v>1721</v>
      </c>
      <c r="L625">
        <f>COUNTBLANK(Portfolio434[[#This Row],[ID]:[Product]])</f>
        <v>0</v>
      </c>
    </row>
    <row r="626" spans="1:12" x14ac:dyDescent="0.3">
      <c r="A626">
        <v>629</v>
      </c>
      <c r="B626" t="s">
        <v>3525</v>
      </c>
      <c r="C626" t="s">
        <v>2540</v>
      </c>
      <c r="D626" t="s">
        <v>1670</v>
      </c>
      <c r="E626" t="s">
        <v>1671</v>
      </c>
      <c r="F626">
        <v>30</v>
      </c>
      <c r="G626" t="s">
        <v>3526</v>
      </c>
      <c r="H626" t="s">
        <v>3527</v>
      </c>
      <c r="I626" s="10">
        <v>39978</v>
      </c>
      <c r="J626">
        <v>52</v>
      </c>
      <c r="K626" t="s">
        <v>1692</v>
      </c>
      <c r="L626">
        <f>COUNTBLANK(Portfolio434[[#This Row],[ID]:[Product]])</f>
        <v>0</v>
      </c>
    </row>
    <row r="627" spans="1:12" x14ac:dyDescent="0.3">
      <c r="A627">
        <v>630</v>
      </c>
      <c r="B627" t="s">
        <v>3528</v>
      </c>
      <c r="C627" t="s">
        <v>3529</v>
      </c>
      <c r="D627" t="s">
        <v>1683</v>
      </c>
      <c r="E627" t="s">
        <v>1671</v>
      </c>
      <c r="F627">
        <v>90</v>
      </c>
      <c r="G627" t="s">
        <v>3530</v>
      </c>
      <c r="H627" t="s">
        <v>1219</v>
      </c>
      <c r="I627" s="10">
        <v>39958</v>
      </c>
      <c r="J627">
        <v>64</v>
      </c>
      <c r="K627" t="s">
        <v>1696</v>
      </c>
      <c r="L627">
        <f>COUNTBLANK(Portfolio434[[#This Row],[ID]:[Product]])</f>
        <v>0</v>
      </c>
    </row>
    <row r="628" spans="1:12" x14ac:dyDescent="0.3">
      <c r="A628">
        <v>631</v>
      </c>
      <c r="B628" t="s">
        <v>3531</v>
      </c>
      <c r="C628" t="s">
        <v>3532</v>
      </c>
      <c r="D628" t="s">
        <v>1670</v>
      </c>
      <c r="E628" t="s">
        <v>1671</v>
      </c>
      <c r="F628">
        <v>90</v>
      </c>
      <c r="G628" t="s">
        <v>3533</v>
      </c>
      <c r="H628" t="s">
        <v>227</v>
      </c>
      <c r="I628" s="10">
        <v>40438</v>
      </c>
      <c r="J628">
        <v>62</v>
      </c>
      <c r="K628" t="s">
        <v>1677</v>
      </c>
      <c r="L628">
        <f>COUNTBLANK(Portfolio434[[#This Row],[ID]:[Product]])</f>
        <v>0</v>
      </c>
    </row>
    <row r="629" spans="1:12" x14ac:dyDescent="0.3">
      <c r="A629">
        <v>632</v>
      </c>
      <c r="B629" t="s">
        <v>3534</v>
      </c>
      <c r="C629" t="s">
        <v>3529</v>
      </c>
      <c r="D629" t="s">
        <v>1670</v>
      </c>
      <c r="E629" t="s">
        <v>1671</v>
      </c>
      <c r="F629">
        <v>60</v>
      </c>
      <c r="G629" t="s">
        <v>3535</v>
      </c>
      <c r="H629" t="s">
        <v>2271</v>
      </c>
      <c r="I629" s="10">
        <v>39879</v>
      </c>
      <c r="J629">
        <v>87</v>
      </c>
      <c r="K629" t="s">
        <v>1696</v>
      </c>
      <c r="L629">
        <f>COUNTBLANK(Portfolio434[[#This Row],[ID]:[Product]])</f>
        <v>0</v>
      </c>
    </row>
    <row r="630" spans="1:12" x14ac:dyDescent="0.3">
      <c r="A630">
        <v>633</v>
      </c>
      <c r="B630" t="s">
        <v>3536</v>
      </c>
      <c r="C630" t="s">
        <v>3204</v>
      </c>
      <c r="D630" t="s">
        <v>1670</v>
      </c>
      <c r="E630" t="s">
        <v>1671</v>
      </c>
      <c r="F630">
        <v>90</v>
      </c>
      <c r="G630" t="s">
        <v>3537</v>
      </c>
      <c r="H630" t="s">
        <v>790</v>
      </c>
      <c r="I630" s="10">
        <v>39535</v>
      </c>
      <c r="J630">
        <v>94</v>
      </c>
      <c r="K630" t="s">
        <v>1772</v>
      </c>
      <c r="L630">
        <f>COUNTBLANK(Portfolio434[[#This Row],[ID]:[Product]])</f>
        <v>0</v>
      </c>
    </row>
    <row r="631" spans="1:12" x14ac:dyDescent="0.3">
      <c r="A631">
        <v>634</v>
      </c>
      <c r="B631" t="s">
        <v>3538</v>
      </c>
      <c r="C631" t="s">
        <v>2296</v>
      </c>
      <c r="D631" t="s">
        <v>1683</v>
      </c>
      <c r="E631" t="s">
        <v>1671</v>
      </c>
      <c r="F631">
        <v>90</v>
      </c>
      <c r="G631" t="s">
        <v>3539</v>
      </c>
      <c r="H631" t="s">
        <v>995</v>
      </c>
      <c r="I631" s="10">
        <v>39935</v>
      </c>
      <c r="J631">
        <v>69</v>
      </c>
      <c r="K631" t="s">
        <v>1007</v>
      </c>
      <c r="L631">
        <f>COUNTBLANK(Portfolio434[[#This Row],[ID]:[Product]])</f>
        <v>0</v>
      </c>
    </row>
    <row r="632" spans="1:12" x14ac:dyDescent="0.3">
      <c r="A632">
        <v>635</v>
      </c>
      <c r="B632" t="s">
        <v>2027</v>
      </c>
      <c r="C632" t="s">
        <v>3540</v>
      </c>
      <c r="D632" t="s">
        <v>1670</v>
      </c>
      <c r="E632" t="s">
        <v>1671</v>
      </c>
      <c r="F632">
        <v>90</v>
      </c>
      <c r="G632" t="s">
        <v>3541</v>
      </c>
      <c r="H632" t="s">
        <v>1486</v>
      </c>
      <c r="I632" s="10">
        <v>39640</v>
      </c>
      <c r="J632">
        <v>19</v>
      </c>
      <c r="K632" t="s">
        <v>851</v>
      </c>
      <c r="L632">
        <f>COUNTBLANK(Portfolio434[[#This Row],[ID]:[Product]])</f>
        <v>0</v>
      </c>
    </row>
    <row r="633" spans="1:12" x14ac:dyDescent="0.3">
      <c r="A633">
        <v>636</v>
      </c>
      <c r="B633" t="s">
        <v>3542</v>
      </c>
      <c r="C633" t="s">
        <v>3378</v>
      </c>
      <c r="D633" t="s">
        <v>1683</v>
      </c>
      <c r="E633" t="s">
        <v>1671</v>
      </c>
      <c r="F633">
        <v>60</v>
      </c>
      <c r="G633" t="s">
        <v>3543</v>
      </c>
      <c r="H633" t="s">
        <v>3242</v>
      </c>
      <c r="I633" s="10">
        <v>40370</v>
      </c>
      <c r="J633">
        <v>13</v>
      </c>
      <c r="K633" t="s">
        <v>1696</v>
      </c>
      <c r="L633">
        <f>COUNTBLANK(Portfolio434[[#This Row],[ID]:[Product]])</f>
        <v>0</v>
      </c>
    </row>
    <row r="634" spans="1:12" x14ac:dyDescent="0.3">
      <c r="A634">
        <v>637</v>
      </c>
      <c r="B634" t="s">
        <v>3544</v>
      </c>
      <c r="C634" t="s">
        <v>3545</v>
      </c>
      <c r="D634" t="s">
        <v>1683</v>
      </c>
      <c r="E634" t="s">
        <v>1671</v>
      </c>
      <c r="F634">
        <v>30</v>
      </c>
      <c r="G634" t="s">
        <v>3546</v>
      </c>
      <c r="H634" t="s">
        <v>3547</v>
      </c>
      <c r="I634" s="10">
        <v>39811</v>
      </c>
      <c r="J634">
        <v>10</v>
      </c>
      <c r="K634" t="s">
        <v>1707</v>
      </c>
      <c r="L634">
        <f>COUNTBLANK(Portfolio434[[#This Row],[ID]:[Product]])</f>
        <v>0</v>
      </c>
    </row>
    <row r="635" spans="1:12" x14ac:dyDescent="0.3">
      <c r="A635">
        <v>638</v>
      </c>
      <c r="B635" t="s">
        <v>3548</v>
      </c>
      <c r="C635" t="s">
        <v>3549</v>
      </c>
      <c r="D635" t="s">
        <v>1670</v>
      </c>
      <c r="E635" t="s">
        <v>1671</v>
      </c>
      <c r="F635">
        <v>30</v>
      </c>
      <c r="G635" t="s">
        <v>3550</v>
      </c>
      <c r="H635" t="s">
        <v>3551</v>
      </c>
      <c r="I635" s="10">
        <v>39759</v>
      </c>
      <c r="J635">
        <v>75</v>
      </c>
      <c r="K635" t="s">
        <v>1696</v>
      </c>
      <c r="L635">
        <f>COUNTBLANK(Portfolio434[[#This Row],[ID]:[Product]])</f>
        <v>0</v>
      </c>
    </row>
    <row r="636" spans="1:12" x14ac:dyDescent="0.3">
      <c r="A636">
        <v>639</v>
      </c>
      <c r="B636" t="s">
        <v>3552</v>
      </c>
      <c r="C636" t="s">
        <v>3553</v>
      </c>
      <c r="D636" t="s">
        <v>1683</v>
      </c>
      <c r="E636" t="s">
        <v>1671</v>
      </c>
      <c r="F636">
        <v>30</v>
      </c>
      <c r="G636" t="s">
        <v>3554</v>
      </c>
      <c r="H636" t="s">
        <v>717</v>
      </c>
      <c r="I636" s="10">
        <v>40512</v>
      </c>
      <c r="J636">
        <v>62</v>
      </c>
      <c r="K636" t="s">
        <v>1673</v>
      </c>
      <c r="L636">
        <f>COUNTBLANK(Portfolio434[[#This Row],[ID]:[Product]])</f>
        <v>0</v>
      </c>
    </row>
    <row r="637" spans="1:12" x14ac:dyDescent="0.3">
      <c r="A637">
        <v>640</v>
      </c>
      <c r="B637" t="s">
        <v>2659</v>
      </c>
      <c r="C637" t="s">
        <v>2241</v>
      </c>
      <c r="D637" t="s">
        <v>1670</v>
      </c>
      <c r="E637" t="s">
        <v>1671</v>
      </c>
      <c r="F637">
        <v>90</v>
      </c>
      <c r="G637" t="s">
        <v>3555</v>
      </c>
      <c r="H637" t="s">
        <v>510</v>
      </c>
      <c r="I637" s="10">
        <v>39847</v>
      </c>
      <c r="J637">
        <v>48</v>
      </c>
      <c r="K637" t="s">
        <v>1692</v>
      </c>
      <c r="L637">
        <f>COUNTBLANK(Portfolio434[[#This Row],[ID]:[Product]])</f>
        <v>0</v>
      </c>
    </row>
    <row r="638" spans="1:12" x14ac:dyDescent="0.3">
      <c r="A638">
        <v>641</v>
      </c>
      <c r="B638" t="s">
        <v>2768</v>
      </c>
      <c r="C638" t="s">
        <v>3556</v>
      </c>
      <c r="D638" t="s">
        <v>1670</v>
      </c>
      <c r="E638" t="s">
        <v>1671</v>
      </c>
      <c r="F638">
        <v>60</v>
      </c>
      <c r="G638" t="s">
        <v>3557</v>
      </c>
      <c r="H638" t="s">
        <v>2313</v>
      </c>
      <c r="I638" s="10">
        <v>39818</v>
      </c>
      <c r="J638">
        <v>20</v>
      </c>
      <c r="K638" t="s">
        <v>1673</v>
      </c>
      <c r="L638">
        <f>COUNTBLANK(Portfolio434[[#This Row],[ID]:[Product]])</f>
        <v>0</v>
      </c>
    </row>
    <row r="639" spans="1:12" x14ac:dyDescent="0.3">
      <c r="A639">
        <v>642</v>
      </c>
      <c r="B639" t="s">
        <v>2930</v>
      </c>
      <c r="C639" t="s">
        <v>3012</v>
      </c>
      <c r="D639" t="s">
        <v>1683</v>
      </c>
      <c r="E639" t="s">
        <v>1671</v>
      </c>
      <c r="F639">
        <v>60</v>
      </c>
      <c r="G639" t="s">
        <v>3558</v>
      </c>
      <c r="H639" t="s">
        <v>112</v>
      </c>
      <c r="I639" s="10">
        <v>39714</v>
      </c>
      <c r="J639">
        <v>52</v>
      </c>
      <c r="K639" t="s">
        <v>1772</v>
      </c>
      <c r="L639">
        <f>COUNTBLANK(Portfolio434[[#This Row],[ID]:[Product]])</f>
        <v>0</v>
      </c>
    </row>
    <row r="640" spans="1:12" x14ac:dyDescent="0.3">
      <c r="A640">
        <v>643</v>
      </c>
      <c r="B640" t="s">
        <v>3559</v>
      </c>
      <c r="C640" t="s">
        <v>2807</v>
      </c>
      <c r="D640" t="s">
        <v>1683</v>
      </c>
      <c r="E640" t="s">
        <v>1671</v>
      </c>
      <c r="F640">
        <v>30</v>
      </c>
      <c r="G640" t="s">
        <v>3560</v>
      </c>
      <c r="H640" t="s">
        <v>1629</v>
      </c>
      <c r="I640" s="10">
        <v>39780</v>
      </c>
      <c r="J640">
        <v>40</v>
      </c>
      <c r="K640" t="s">
        <v>1772</v>
      </c>
      <c r="L640">
        <f>COUNTBLANK(Portfolio434[[#This Row],[ID]:[Product]])</f>
        <v>0</v>
      </c>
    </row>
    <row r="641" spans="1:12" x14ac:dyDescent="0.3">
      <c r="A641">
        <v>644</v>
      </c>
      <c r="B641" t="s">
        <v>3561</v>
      </c>
      <c r="C641" t="s">
        <v>1940</v>
      </c>
      <c r="D641" t="s">
        <v>1683</v>
      </c>
      <c r="E641" t="s">
        <v>1671</v>
      </c>
      <c r="F641">
        <v>60</v>
      </c>
      <c r="G641" t="s">
        <v>3562</v>
      </c>
      <c r="H641" t="s">
        <v>406</v>
      </c>
      <c r="I641" s="10">
        <v>40074</v>
      </c>
      <c r="J641">
        <v>61</v>
      </c>
      <c r="K641" t="s">
        <v>1673</v>
      </c>
      <c r="L641">
        <f>COUNTBLANK(Portfolio434[[#This Row],[ID]:[Product]])</f>
        <v>0</v>
      </c>
    </row>
    <row r="642" spans="1:12" x14ac:dyDescent="0.3">
      <c r="A642">
        <v>645</v>
      </c>
      <c r="B642" t="s">
        <v>3563</v>
      </c>
      <c r="C642" t="s">
        <v>1769</v>
      </c>
      <c r="D642" t="s">
        <v>1670</v>
      </c>
      <c r="E642" t="s">
        <v>1671</v>
      </c>
      <c r="F642">
        <v>90</v>
      </c>
      <c r="G642" t="s">
        <v>3564</v>
      </c>
      <c r="H642" t="s">
        <v>1446</v>
      </c>
      <c r="I642" s="10">
        <v>39888</v>
      </c>
      <c r="J642">
        <v>82</v>
      </c>
      <c r="K642" t="s">
        <v>1707</v>
      </c>
      <c r="L642">
        <f>COUNTBLANK(Portfolio434[[#This Row],[ID]:[Product]])</f>
        <v>0</v>
      </c>
    </row>
    <row r="643" spans="1:12" x14ac:dyDescent="0.3">
      <c r="A643">
        <v>646</v>
      </c>
      <c r="B643" t="s">
        <v>2272</v>
      </c>
      <c r="C643" t="s">
        <v>3565</v>
      </c>
      <c r="D643" t="s">
        <v>1946</v>
      </c>
      <c r="E643" t="s">
        <v>1671</v>
      </c>
      <c r="F643">
        <v>60</v>
      </c>
      <c r="G643" t="s">
        <v>3566</v>
      </c>
      <c r="H643" t="s">
        <v>1469</v>
      </c>
      <c r="I643" s="10">
        <v>40171</v>
      </c>
      <c r="J643">
        <v>50</v>
      </c>
      <c r="K643" t="s">
        <v>1677</v>
      </c>
      <c r="L643">
        <f>COUNTBLANK(Portfolio434[[#This Row],[ID]:[Product]])</f>
        <v>0</v>
      </c>
    </row>
    <row r="644" spans="1:12" x14ac:dyDescent="0.3">
      <c r="A644">
        <v>647</v>
      </c>
      <c r="B644" t="s">
        <v>3567</v>
      </c>
      <c r="C644" t="s">
        <v>3568</v>
      </c>
      <c r="D644" t="s">
        <v>1670</v>
      </c>
      <c r="E644" t="s">
        <v>1671</v>
      </c>
      <c r="F644">
        <v>90</v>
      </c>
      <c r="G644" t="s">
        <v>3569</v>
      </c>
      <c r="H644" t="s">
        <v>2583</v>
      </c>
      <c r="I644" s="10">
        <v>39599</v>
      </c>
      <c r="J644">
        <v>13</v>
      </c>
      <c r="K644" t="s">
        <v>1700</v>
      </c>
      <c r="L644">
        <f>COUNTBLANK(Portfolio434[[#This Row],[ID]:[Product]])</f>
        <v>0</v>
      </c>
    </row>
    <row r="645" spans="1:12" x14ac:dyDescent="0.3">
      <c r="A645">
        <v>648</v>
      </c>
      <c r="B645" t="s">
        <v>3570</v>
      </c>
      <c r="C645" t="s">
        <v>3571</v>
      </c>
      <c r="D645" t="s">
        <v>1670</v>
      </c>
      <c r="E645" t="s">
        <v>1671</v>
      </c>
      <c r="F645">
        <v>90</v>
      </c>
      <c r="G645" t="s">
        <v>3572</v>
      </c>
      <c r="H645" t="s">
        <v>365</v>
      </c>
      <c r="I645" s="10">
        <v>40437</v>
      </c>
      <c r="J645">
        <v>69</v>
      </c>
      <c r="K645" t="s">
        <v>1673</v>
      </c>
      <c r="L645">
        <f>COUNTBLANK(Portfolio434[[#This Row],[ID]:[Product]])</f>
        <v>0</v>
      </c>
    </row>
    <row r="646" spans="1:12" x14ac:dyDescent="0.3">
      <c r="A646">
        <v>649</v>
      </c>
      <c r="B646" t="s">
        <v>3573</v>
      </c>
      <c r="C646" t="s">
        <v>1764</v>
      </c>
      <c r="D646" t="s">
        <v>1683</v>
      </c>
      <c r="E646" t="s">
        <v>1671</v>
      </c>
      <c r="F646">
        <v>60</v>
      </c>
      <c r="G646" t="s">
        <v>3574</v>
      </c>
      <c r="H646" t="s">
        <v>356</v>
      </c>
      <c r="I646" s="10">
        <v>40026</v>
      </c>
      <c r="J646">
        <v>47</v>
      </c>
      <c r="K646" t="s">
        <v>1721</v>
      </c>
      <c r="L646">
        <f>COUNTBLANK(Portfolio434[[#This Row],[ID]:[Product]])</f>
        <v>0</v>
      </c>
    </row>
    <row r="647" spans="1:12" x14ac:dyDescent="0.3">
      <c r="A647">
        <v>650</v>
      </c>
      <c r="B647" t="s">
        <v>3575</v>
      </c>
      <c r="C647" t="s">
        <v>3576</v>
      </c>
      <c r="D647" t="s">
        <v>1670</v>
      </c>
      <c r="E647" t="s">
        <v>1671</v>
      </c>
      <c r="F647">
        <v>30</v>
      </c>
      <c r="G647" t="s">
        <v>3577</v>
      </c>
      <c r="H647" t="s">
        <v>457</v>
      </c>
      <c r="I647" s="10">
        <v>39940</v>
      </c>
      <c r="J647">
        <v>44</v>
      </c>
      <c r="K647" t="s">
        <v>1700</v>
      </c>
      <c r="L647">
        <f>COUNTBLANK(Portfolio434[[#This Row],[ID]:[Product]])</f>
        <v>0</v>
      </c>
    </row>
    <row r="648" spans="1:12" x14ac:dyDescent="0.3">
      <c r="A648">
        <v>651</v>
      </c>
      <c r="B648" t="s">
        <v>3578</v>
      </c>
      <c r="C648" t="s">
        <v>3579</v>
      </c>
      <c r="D648" t="s">
        <v>1683</v>
      </c>
      <c r="E648" t="s">
        <v>1671</v>
      </c>
      <c r="F648">
        <v>30</v>
      </c>
      <c r="G648" t="s">
        <v>3580</v>
      </c>
      <c r="H648" t="s">
        <v>469</v>
      </c>
      <c r="I648" s="10">
        <v>40430</v>
      </c>
      <c r="J648">
        <v>5</v>
      </c>
      <c r="K648" t="s">
        <v>1677</v>
      </c>
      <c r="L648">
        <f>COUNTBLANK(Portfolio434[[#This Row],[ID]:[Product]])</f>
        <v>0</v>
      </c>
    </row>
    <row r="649" spans="1:12" x14ac:dyDescent="0.3">
      <c r="A649">
        <v>652</v>
      </c>
      <c r="B649" t="s">
        <v>2505</v>
      </c>
      <c r="C649" t="s">
        <v>3581</v>
      </c>
      <c r="D649" t="s">
        <v>1683</v>
      </c>
      <c r="E649" t="s">
        <v>1671</v>
      </c>
      <c r="F649">
        <v>90</v>
      </c>
      <c r="G649" t="s">
        <v>3582</v>
      </c>
      <c r="H649" t="s">
        <v>1628</v>
      </c>
      <c r="I649" s="10">
        <v>39585</v>
      </c>
      <c r="J649">
        <v>93</v>
      </c>
      <c r="K649" t="s">
        <v>1707</v>
      </c>
      <c r="L649">
        <f>COUNTBLANK(Portfolio434[[#This Row],[ID]:[Product]])</f>
        <v>0</v>
      </c>
    </row>
    <row r="650" spans="1:12" x14ac:dyDescent="0.3">
      <c r="A650">
        <v>653</v>
      </c>
      <c r="B650" t="s">
        <v>3583</v>
      </c>
      <c r="C650" t="s">
        <v>3584</v>
      </c>
      <c r="D650" t="s">
        <v>1670</v>
      </c>
      <c r="E650" t="s">
        <v>1671</v>
      </c>
      <c r="F650">
        <v>60</v>
      </c>
      <c r="G650" t="s">
        <v>3585</v>
      </c>
      <c r="H650" t="s">
        <v>2496</v>
      </c>
      <c r="I650" s="10">
        <v>40462</v>
      </c>
      <c r="J650">
        <v>99</v>
      </c>
      <c r="K650" t="s">
        <v>1700</v>
      </c>
      <c r="L650">
        <f>COUNTBLANK(Portfolio434[[#This Row],[ID]:[Product]])</f>
        <v>0</v>
      </c>
    </row>
    <row r="651" spans="1:12" x14ac:dyDescent="0.3">
      <c r="A651">
        <v>654</v>
      </c>
      <c r="B651" t="s">
        <v>3586</v>
      </c>
      <c r="C651" t="s">
        <v>3083</v>
      </c>
      <c r="D651" t="s">
        <v>1670</v>
      </c>
      <c r="E651" t="s">
        <v>1671</v>
      </c>
      <c r="F651">
        <v>60</v>
      </c>
      <c r="G651" t="s">
        <v>3587</v>
      </c>
      <c r="H651" t="s">
        <v>744</v>
      </c>
      <c r="I651" s="10">
        <v>40111</v>
      </c>
      <c r="J651">
        <v>85</v>
      </c>
      <c r="K651" t="s">
        <v>1673</v>
      </c>
      <c r="L651">
        <f>COUNTBLANK(Portfolio434[[#This Row],[ID]:[Product]])</f>
        <v>0</v>
      </c>
    </row>
    <row r="652" spans="1:12" x14ac:dyDescent="0.3">
      <c r="A652">
        <v>655</v>
      </c>
      <c r="B652" t="s">
        <v>3588</v>
      </c>
      <c r="C652" t="s">
        <v>3589</v>
      </c>
      <c r="D652" t="s">
        <v>1670</v>
      </c>
      <c r="E652" t="s">
        <v>1671</v>
      </c>
      <c r="F652">
        <v>30</v>
      </c>
      <c r="G652" t="s">
        <v>3590</v>
      </c>
      <c r="H652" t="s">
        <v>26</v>
      </c>
      <c r="I652" s="10">
        <v>40488</v>
      </c>
      <c r="J652">
        <v>52</v>
      </c>
      <c r="K652" t="s">
        <v>1772</v>
      </c>
      <c r="L652">
        <f>COUNTBLANK(Portfolio434[[#This Row],[ID]:[Product]])</f>
        <v>0</v>
      </c>
    </row>
    <row r="653" spans="1:12" x14ac:dyDescent="0.3">
      <c r="A653">
        <v>656</v>
      </c>
      <c r="B653" t="s">
        <v>3591</v>
      </c>
      <c r="C653" t="s">
        <v>3592</v>
      </c>
      <c r="D653" t="s">
        <v>1683</v>
      </c>
      <c r="E653" t="s">
        <v>1671</v>
      </c>
      <c r="F653">
        <v>30</v>
      </c>
      <c r="G653" t="s">
        <v>3593</v>
      </c>
      <c r="H653" t="s">
        <v>1495</v>
      </c>
      <c r="I653" s="10">
        <v>40362</v>
      </c>
      <c r="J653">
        <v>5</v>
      </c>
      <c r="K653" t="s">
        <v>1677</v>
      </c>
      <c r="L653">
        <f>COUNTBLANK(Portfolio434[[#This Row],[ID]:[Product]])</f>
        <v>0</v>
      </c>
    </row>
    <row r="654" spans="1:12" x14ac:dyDescent="0.3">
      <c r="A654">
        <v>657</v>
      </c>
      <c r="B654" t="s">
        <v>3594</v>
      </c>
      <c r="C654" t="s">
        <v>3595</v>
      </c>
      <c r="D654" t="s">
        <v>1670</v>
      </c>
      <c r="E654" t="s">
        <v>1671</v>
      </c>
      <c r="F654">
        <v>30</v>
      </c>
      <c r="G654" t="s">
        <v>3596</v>
      </c>
      <c r="H654" t="s">
        <v>204</v>
      </c>
      <c r="I654" s="10">
        <v>40001</v>
      </c>
      <c r="J654">
        <v>19</v>
      </c>
      <c r="K654" t="s">
        <v>1696</v>
      </c>
      <c r="L654">
        <f>COUNTBLANK(Portfolio434[[#This Row],[ID]:[Product]])</f>
        <v>0</v>
      </c>
    </row>
    <row r="655" spans="1:12" x14ac:dyDescent="0.3">
      <c r="A655">
        <v>658</v>
      </c>
      <c r="B655" t="s">
        <v>3597</v>
      </c>
      <c r="C655" t="s">
        <v>3598</v>
      </c>
      <c r="D655" t="s">
        <v>1683</v>
      </c>
      <c r="E655" t="s">
        <v>1671</v>
      </c>
      <c r="F655">
        <v>30</v>
      </c>
      <c r="G655" t="s">
        <v>3599</v>
      </c>
      <c r="H655" t="s">
        <v>199</v>
      </c>
      <c r="I655" s="10">
        <v>40215</v>
      </c>
      <c r="J655">
        <v>53</v>
      </c>
      <c r="K655" t="s">
        <v>1677</v>
      </c>
      <c r="L655">
        <f>COUNTBLANK(Portfolio434[[#This Row],[ID]:[Product]])</f>
        <v>0</v>
      </c>
    </row>
    <row r="656" spans="1:12" x14ac:dyDescent="0.3">
      <c r="A656">
        <v>659</v>
      </c>
      <c r="B656" t="s">
        <v>3600</v>
      </c>
      <c r="C656" t="s">
        <v>3601</v>
      </c>
      <c r="D656" t="s">
        <v>1670</v>
      </c>
      <c r="E656" t="s">
        <v>1671</v>
      </c>
      <c r="F656">
        <v>30</v>
      </c>
      <c r="G656" t="s">
        <v>3602</v>
      </c>
      <c r="H656" t="s">
        <v>2555</v>
      </c>
      <c r="I656" s="10">
        <v>39583</v>
      </c>
      <c r="J656">
        <v>59</v>
      </c>
      <c r="K656" t="s">
        <v>851</v>
      </c>
      <c r="L656">
        <f>COUNTBLANK(Portfolio434[[#This Row],[ID]:[Product]])</f>
        <v>0</v>
      </c>
    </row>
    <row r="657" spans="1:12" x14ac:dyDescent="0.3">
      <c r="A657">
        <v>660</v>
      </c>
      <c r="B657" t="s">
        <v>3603</v>
      </c>
      <c r="C657" t="s">
        <v>2401</v>
      </c>
      <c r="D657" t="s">
        <v>1670</v>
      </c>
      <c r="E657" t="s">
        <v>1671</v>
      </c>
      <c r="F657">
        <v>90</v>
      </c>
      <c r="G657" t="s">
        <v>3604</v>
      </c>
      <c r="H657" t="s">
        <v>2092</v>
      </c>
      <c r="I657" s="10">
        <v>40493</v>
      </c>
      <c r="J657">
        <v>75</v>
      </c>
      <c r="K657" t="s">
        <v>1721</v>
      </c>
      <c r="L657">
        <f>COUNTBLANK(Portfolio434[[#This Row],[ID]:[Product]])</f>
        <v>0</v>
      </c>
    </row>
    <row r="658" spans="1:12" x14ac:dyDescent="0.3">
      <c r="A658">
        <v>661</v>
      </c>
      <c r="B658" t="s">
        <v>3605</v>
      </c>
      <c r="C658" t="s">
        <v>3606</v>
      </c>
      <c r="D658" t="s">
        <v>1670</v>
      </c>
      <c r="E658" t="s">
        <v>1671</v>
      </c>
      <c r="F658">
        <v>30</v>
      </c>
      <c r="G658" t="s">
        <v>3607</v>
      </c>
      <c r="H658" t="s">
        <v>2042</v>
      </c>
      <c r="I658" s="10">
        <v>39866</v>
      </c>
      <c r="J658">
        <v>19</v>
      </c>
      <c r="K658" t="s">
        <v>1707</v>
      </c>
      <c r="L658">
        <f>COUNTBLANK(Portfolio434[[#This Row],[ID]:[Product]])</f>
        <v>0</v>
      </c>
    </row>
    <row r="659" spans="1:12" x14ac:dyDescent="0.3">
      <c r="A659">
        <v>662</v>
      </c>
      <c r="B659" t="s">
        <v>3608</v>
      </c>
      <c r="C659" t="s">
        <v>3609</v>
      </c>
      <c r="D659" t="s">
        <v>1683</v>
      </c>
      <c r="E659" t="s">
        <v>1671</v>
      </c>
      <c r="F659">
        <v>30</v>
      </c>
      <c r="G659" t="s">
        <v>3610</v>
      </c>
      <c r="H659" t="s">
        <v>1160</v>
      </c>
      <c r="I659" s="10">
        <v>39867</v>
      </c>
      <c r="J659">
        <v>3</v>
      </c>
      <c r="K659" t="s">
        <v>1673</v>
      </c>
      <c r="L659">
        <f>COUNTBLANK(Portfolio434[[#This Row],[ID]:[Product]])</f>
        <v>0</v>
      </c>
    </row>
    <row r="660" spans="1:12" x14ac:dyDescent="0.3">
      <c r="A660">
        <v>663</v>
      </c>
      <c r="B660" t="s">
        <v>3611</v>
      </c>
      <c r="C660" t="s">
        <v>3311</v>
      </c>
      <c r="D660" t="s">
        <v>1670</v>
      </c>
      <c r="E660" t="s">
        <v>1671</v>
      </c>
      <c r="F660">
        <v>90</v>
      </c>
      <c r="G660" t="s">
        <v>3612</v>
      </c>
      <c r="H660" t="s">
        <v>1619</v>
      </c>
      <c r="I660" s="10">
        <v>39663</v>
      </c>
      <c r="J660">
        <v>41</v>
      </c>
      <c r="K660" t="s">
        <v>1692</v>
      </c>
      <c r="L660">
        <f>COUNTBLANK(Portfolio434[[#This Row],[ID]:[Product]])</f>
        <v>0</v>
      </c>
    </row>
    <row r="661" spans="1:12" x14ac:dyDescent="0.3">
      <c r="A661">
        <v>664</v>
      </c>
      <c r="B661" t="s">
        <v>3613</v>
      </c>
      <c r="C661" t="s">
        <v>1621</v>
      </c>
      <c r="D661" t="s">
        <v>1683</v>
      </c>
      <c r="E661" t="s">
        <v>1671</v>
      </c>
      <c r="F661">
        <v>60</v>
      </c>
      <c r="G661" t="s">
        <v>3614</v>
      </c>
      <c r="H661" t="s">
        <v>1648</v>
      </c>
      <c r="I661" s="10">
        <v>39704</v>
      </c>
      <c r="J661">
        <v>31</v>
      </c>
      <c r="K661" t="s">
        <v>1700</v>
      </c>
      <c r="L661">
        <f>COUNTBLANK(Portfolio434[[#This Row],[ID]:[Product]])</f>
        <v>0</v>
      </c>
    </row>
    <row r="662" spans="1:12" x14ac:dyDescent="0.3">
      <c r="A662">
        <v>665</v>
      </c>
      <c r="B662" t="s">
        <v>3615</v>
      </c>
      <c r="C662" t="s">
        <v>3616</v>
      </c>
      <c r="D662" t="s">
        <v>1670</v>
      </c>
      <c r="E662" t="s">
        <v>1671</v>
      </c>
      <c r="F662">
        <v>60</v>
      </c>
      <c r="G662" t="s">
        <v>3617</v>
      </c>
      <c r="H662" t="s">
        <v>77</v>
      </c>
      <c r="I662" s="10">
        <v>39857</v>
      </c>
      <c r="J662">
        <v>5</v>
      </c>
      <c r="K662" t="s">
        <v>1677</v>
      </c>
      <c r="L662">
        <f>COUNTBLANK(Portfolio434[[#This Row],[ID]:[Product]])</f>
        <v>0</v>
      </c>
    </row>
    <row r="663" spans="1:12" x14ac:dyDescent="0.3">
      <c r="A663">
        <v>666</v>
      </c>
      <c r="B663" t="s">
        <v>2465</v>
      </c>
      <c r="C663" t="s">
        <v>1977</v>
      </c>
      <c r="D663" t="s">
        <v>1683</v>
      </c>
      <c r="E663" t="s">
        <v>1671</v>
      </c>
      <c r="F663">
        <v>30</v>
      </c>
      <c r="G663" t="s">
        <v>3618</v>
      </c>
      <c r="H663" t="s">
        <v>18</v>
      </c>
      <c r="I663" s="10">
        <v>40414</v>
      </c>
      <c r="J663">
        <v>15</v>
      </c>
      <c r="K663" t="s">
        <v>851</v>
      </c>
      <c r="L663">
        <f>COUNTBLANK(Portfolio434[[#This Row],[ID]:[Product]])</f>
        <v>0</v>
      </c>
    </row>
    <row r="664" spans="1:12" x14ac:dyDescent="0.3">
      <c r="A664">
        <v>667</v>
      </c>
      <c r="B664" t="s">
        <v>2681</v>
      </c>
      <c r="C664" t="s">
        <v>3619</v>
      </c>
      <c r="D664" t="s">
        <v>1670</v>
      </c>
      <c r="E664" t="s">
        <v>1671</v>
      </c>
      <c r="F664">
        <v>60</v>
      </c>
      <c r="G664" t="s">
        <v>3620</v>
      </c>
      <c r="H664" t="s">
        <v>578</v>
      </c>
      <c r="I664" s="10">
        <v>39888</v>
      </c>
      <c r="J664">
        <v>79</v>
      </c>
      <c r="K664" t="s">
        <v>1677</v>
      </c>
      <c r="L664">
        <f>COUNTBLANK(Portfolio434[[#This Row],[ID]:[Product]])</f>
        <v>0</v>
      </c>
    </row>
    <row r="665" spans="1:12" x14ac:dyDescent="0.3">
      <c r="A665">
        <v>668</v>
      </c>
      <c r="B665" t="s">
        <v>2068</v>
      </c>
      <c r="C665" t="s">
        <v>3621</v>
      </c>
      <c r="D665" t="s">
        <v>1670</v>
      </c>
      <c r="E665" t="s">
        <v>1671</v>
      </c>
      <c r="F665">
        <v>60</v>
      </c>
      <c r="G665" t="s">
        <v>3622</v>
      </c>
      <c r="H665" t="s">
        <v>703</v>
      </c>
      <c r="I665" s="10">
        <v>40274</v>
      </c>
      <c r="J665">
        <v>96</v>
      </c>
      <c r="K665" t="s">
        <v>851</v>
      </c>
      <c r="L665">
        <f>COUNTBLANK(Portfolio434[[#This Row],[ID]:[Product]])</f>
        <v>0</v>
      </c>
    </row>
    <row r="666" spans="1:12" x14ac:dyDescent="0.3">
      <c r="A666">
        <v>669</v>
      </c>
      <c r="B666" t="s">
        <v>1920</v>
      </c>
      <c r="C666" t="s">
        <v>3540</v>
      </c>
      <c r="D666" t="s">
        <v>1670</v>
      </c>
      <c r="E666" t="s">
        <v>1671</v>
      </c>
      <c r="F666">
        <v>30</v>
      </c>
      <c r="G666" t="s">
        <v>3623</v>
      </c>
      <c r="H666" t="s">
        <v>2583</v>
      </c>
      <c r="I666" s="10">
        <v>39998</v>
      </c>
      <c r="J666">
        <v>20</v>
      </c>
      <c r="K666" t="s">
        <v>1673</v>
      </c>
      <c r="L666">
        <f>COUNTBLANK(Portfolio434[[#This Row],[ID]:[Product]])</f>
        <v>0</v>
      </c>
    </row>
    <row r="667" spans="1:12" x14ac:dyDescent="0.3">
      <c r="A667">
        <v>670</v>
      </c>
      <c r="B667" t="s">
        <v>3624</v>
      </c>
      <c r="C667" t="s">
        <v>2886</v>
      </c>
      <c r="D667" t="s">
        <v>1670</v>
      </c>
      <c r="E667" t="s">
        <v>1671</v>
      </c>
      <c r="F667">
        <v>90</v>
      </c>
      <c r="G667" t="s">
        <v>3625</v>
      </c>
      <c r="H667" t="s">
        <v>2138</v>
      </c>
      <c r="I667" s="10">
        <v>39999</v>
      </c>
      <c r="J667">
        <v>48</v>
      </c>
      <c r="K667" t="s">
        <v>1692</v>
      </c>
      <c r="L667">
        <f>COUNTBLANK(Portfolio434[[#This Row],[ID]:[Product]])</f>
        <v>0</v>
      </c>
    </row>
    <row r="668" spans="1:12" x14ac:dyDescent="0.3">
      <c r="A668">
        <v>671</v>
      </c>
      <c r="B668" t="s">
        <v>3626</v>
      </c>
      <c r="C668" t="s">
        <v>3627</v>
      </c>
      <c r="D668" t="s">
        <v>1683</v>
      </c>
      <c r="E668" t="s">
        <v>1671</v>
      </c>
      <c r="F668">
        <v>90</v>
      </c>
      <c r="G668" t="s">
        <v>3628</v>
      </c>
      <c r="H668" t="s">
        <v>1407</v>
      </c>
      <c r="I668" s="10">
        <v>40460</v>
      </c>
      <c r="J668">
        <v>68</v>
      </c>
      <c r="K668" t="s">
        <v>1673</v>
      </c>
      <c r="L668">
        <f>COUNTBLANK(Portfolio434[[#This Row],[ID]:[Product]])</f>
        <v>0</v>
      </c>
    </row>
    <row r="669" spans="1:12" x14ac:dyDescent="0.3">
      <c r="A669">
        <v>672</v>
      </c>
      <c r="B669" t="s">
        <v>3559</v>
      </c>
      <c r="C669" t="s">
        <v>3629</v>
      </c>
      <c r="D669" t="s">
        <v>1670</v>
      </c>
      <c r="E669" t="s">
        <v>1671</v>
      </c>
      <c r="F669">
        <v>90</v>
      </c>
      <c r="G669" t="s">
        <v>3630</v>
      </c>
      <c r="H669" t="s">
        <v>196</v>
      </c>
      <c r="I669" s="10">
        <v>39912</v>
      </c>
      <c r="J669">
        <v>50</v>
      </c>
      <c r="K669" t="s">
        <v>1696</v>
      </c>
      <c r="L669">
        <f>COUNTBLANK(Portfolio434[[#This Row],[ID]:[Product]])</f>
        <v>0</v>
      </c>
    </row>
    <row r="670" spans="1:12" x14ac:dyDescent="0.3">
      <c r="A670">
        <v>673</v>
      </c>
      <c r="B670" t="s">
        <v>3631</v>
      </c>
      <c r="C670" t="s">
        <v>3632</v>
      </c>
      <c r="D670" t="s">
        <v>1670</v>
      </c>
      <c r="E670" t="s">
        <v>1671</v>
      </c>
      <c r="F670">
        <v>30</v>
      </c>
      <c r="G670" t="s">
        <v>3633</v>
      </c>
      <c r="H670" t="s">
        <v>564</v>
      </c>
      <c r="I670" s="10">
        <v>39985</v>
      </c>
      <c r="J670">
        <v>96</v>
      </c>
      <c r="K670" t="s">
        <v>1673</v>
      </c>
      <c r="L670">
        <f>COUNTBLANK(Portfolio434[[#This Row],[ID]:[Product]])</f>
        <v>0</v>
      </c>
    </row>
    <row r="671" spans="1:12" x14ac:dyDescent="0.3">
      <c r="A671">
        <v>674</v>
      </c>
      <c r="B671" t="s">
        <v>3634</v>
      </c>
      <c r="C671" t="s">
        <v>2908</v>
      </c>
      <c r="D671" t="s">
        <v>1683</v>
      </c>
      <c r="E671" t="s">
        <v>1671</v>
      </c>
      <c r="F671">
        <v>60</v>
      </c>
      <c r="G671" t="s">
        <v>3635</v>
      </c>
      <c r="H671" t="s">
        <v>708</v>
      </c>
      <c r="I671" s="10">
        <v>39591</v>
      </c>
      <c r="J671">
        <v>87</v>
      </c>
      <c r="K671" t="s">
        <v>1721</v>
      </c>
      <c r="L671">
        <f>COUNTBLANK(Portfolio434[[#This Row],[ID]:[Product]])</f>
        <v>0</v>
      </c>
    </row>
    <row r="672" spans="1:12" x14ac:dyDescent="0.3">
      <c r="A672">
        <v>675</v>
      </c>
      <c r="B672" t="s">
        <v>3636</v>
      </c>
      <c r="C672" t="s">
        <v>3637</v>
      </c>
      <c r="D672" t="s">
        <v>1670</v>
      </c>
      <c r="E672" t="s">
        <v>1829</v>
      </c>
      <c r="F672">
        <v>60</v>
      </c>
      <c r="G672" t="s">
        <v>3638</v>
      </c>
      <c r="H672" t="s">
        <v>380</v>
      </c>
      <c r="I672" s="10">
        <v>39886</v>
      </c>
      <c r="J672">
        <v>65</v>
      </c>
      <c r="K672" t="s">
        <v>1700</v>
      </c>
      <c r="L672">
        <f>COUNTBLANK(Portfolio434[[#This Row],[ID]:[Product]])</f>
        <v>0</v>
      </c>
    </row>
    <row r="673" spans="1:12" x14ac:dyDescent="0.3">
      <c r="A673">
        <v>676</v>
      </c>
      <c r="B673" t="s">
        <v>2292</v>
      </c>
      <c r="C673" t="s">
        <v>3639</v>
      </c>
      <c r="D673" t="s">
        <v>1683</v>
      </c>
      <c r="E673" t="s">
        <v>1671</v>
      </c>
      <c r="F673">
        <v>60</v>
      </c>
      <c r="G673" t="s">
        <v>3640</v>
      </c>
      <c r="H673" t="s">
        <v>3641</v>
      </c>
      <c r="I673" s="10">
        <v>39971</v>
      </c>
      <c r="J673">
        <v>71</v>
      </c>
      <c r="K673" t="s">
        <v>1692</v>
      </c>
      <c r="L673">
        <f>COUNTBLANK(Portfolio434[[#This Row],[ID]:[Product]])</f>
        <v>0</v>
      </c>
    </row>
    <row r="674" spans="1:12" x14ac:dyDescent="0.3">
      <c r="A674">
        <v>677</v>
      </c>
      <c r="B674" t="s">
        <v>3642</v>
      </c>
      <c r="C674" t="s">
        <v>1993</v>
      </c>
      <c r="D674" t="s">
        <v>1683</v>
      </c>
      <c r="E674" t="s">
        <v>1671</v>
      </c>
      <c r="F674">
        <v>60</v>
      </c>
      <c r="G674" t="s">
        <v>3643</v>
      </c>
      <c r="H674" t="s">
        <v>3644</v>
      </c>
      <c r="I674" s="10">
        <v>39740</v>
      </c>
      <c r="J674">
        <v>9</v>
      </c>
      <c r="K674" t="s">
        <v>1772</v>
      </c>
      <c r="L674">
        <f>COUNTBLANK(Portfolio434[[#This Row],[ID]:[Product]])</f>
        <v>0</v>
      </c>
    </row>
    <row r="675" spans="1:12" x14ac:dyDescent="0.3">
      <c r="A675">
        <v>678</v>
      </c>
      <c r="B675" t="s">
        <v>1934</v>
      </c>
      <c r="C675" t="s">
        <v>2238</v>
      </c>
      <c r="D675" t="s">
        <v>1670</v>
      </c>
      <c r="E675" t="s">
        <v>1671</v>
      </c>
      <c r="F675">
        <v>30</v>
      </c>
      <c r="G675" t="s">
        <v>3645</v>
      </c>
      <c r="H675" t="s">
        <v>195</v>
      </c>
      <c r="I675" s="10">
        <v>40245</v>
      </c>
      <c r="J675">
        <v>93</v>
      </c>
      <c r="K675" t="s">
        <v>1700</v>
      </c>
      <c r="L675">
        <f>COUNTBLANK(Portfolio434[[#This Row],[ID]:[Product]])</f>
        <v>0</v>
      </c>
    </row>
    <row r="676" spans="1:12" x14ac:dyDescent="0.3">
      <c r="A676">
        <v>679</v>
      </c>
      <c r="B676" t="s">
        <v>3646</v>
      </c>
      <c r="C676" t="s">
        <v>3647</v>
      </c>
      <c r="D676" t="s">
        <v>1683</v>
      </c>
      <c r="E676" t="s">
        <v>1671</v>
      </c>
      <c r="F676">
        <v>30</v>
      </c>
      <c r="G676" t="s">
        <v>2534</v>
      </c>
      <c r="H676" t="s">
        <v>44</v>
      </c>
      <c r="I676" s="10">
        <v>39910</v>
      </c>
      <c r="J676">
        <v>45</v>
      </c>
      <c r="K676" t="s">
        <v>1673</v>
      </c>
      <c r="L676">
        <f>COUNTBLANK(Portfolio434[[#This Row],[ID]:[Product]])</f>
        <v>0</v>
      </c>
    </row>
    <row r="677" spans="1:12" x14ac:dyDescent="0.3">
      <c r="A677">
        <v>680</v>
      </c>
      <c r="B677" t="s">
        <v>3648</v>
      </c>
      <c r="C677" t="s">
        <v>2673</v>
      </c>
      <c r="D677" t="s">
        <v>1670</v>
      </c>
      <c r="E677" t="s">
        <v>1671</v>
      </c>
      <c r="F677">
        <v>60</v>
      </c>
      <c r="G677" t="s">
        <v>3649</v>
      </c>
      <c r="H677" t="s">
        <v>1247</v>
      </c>
      <c r="I677" s="10">
        <v>40521</v>
      </c>
      <c r="J677">
        <v>91</v>
      </c>
      <c r="K677" t="s">
        <v>1673</v>
      </c>
      <c r="L677">
        <f>COUNTBLANK(Portfolio434[[#This Row],[ID]:[Product]])</f>
        <v>0</v>
      </c>
    </row>
    <row r="678" spans="1:12" x14ac:dyDescent="0.3">
      <c r="A678">
        <v>681</v>
      </c>
      <c r="B678" t="s">
        <v>2978</v>
      </c>
      <c r="C678" t="s">
        <v>3650</v>
      </c>
      <c r="D678" t="s">
        <v>1670</v>
      </c>
      <c r="E678" t="s">
        <v>1671</v>
      </c>
      <c r="F678">
        <v>60</v>
      </c>
      <c r="G678" t="s">
        <v>3651</v>
      </c>
      <c r="H678" t="s">
        <v>1417</v>
      </c>
      <c r="I678" s="10">
        <v>39953</v>
      </c>
      <c r="J678">
        <v>15</v>
      </c>
      <c r="K678" t="s">
        <v>1692</v>
      </c>
      <c r="L678">
        <f>COUNTBLANK(Portfolio434[[#This Row],[ID]:[Product]])</f>
        <v>0</v>
      </c>
    </row>
    <row r="679" spans="1:12" x14ac:dyDescent="0.3">
      <c r="A679">
        <v>682</v>
      </c>
      <c r="B679" t="s">
        <v>3652</v>
      </c>
      <c r="C679" t="s">
        <v>3653</v>
      </c>
      <c r="D679" t="s">
        <v>1683</v>
      </c>
      <c r="E679" t="s">
        <v>1671</v>
      </c>
      <c r="F679">
        <v>90</v>
      </c>
      <c r="G679" t="s">
        <v>3654</v>
      </c>
      <c r="H679" t="s">
        <v>435</v>
      </c>
      <c r="I679" s="10">
        <v>40362</v>
      </c>
      <c r="J679">
        <v>54</v>
      </c>
      <c r="K679" t="s">
        <v>851</v>
      </c>
      <c r="L679">
        <f>COUNTBLANK(Portfolio434[[#This Row],[ID]:[Product]])</f>
        <v>0</v>
      </c>
    </row>
    <row r="680" spans="1:12" x14ac:dyDescent="0.3">
      <c r="A680">
        <v>683</v>
      </c>
      <c r="B680" t="s">
        <v>3655</v>
      </c>
      <c r="C680" t="s">
        <v>3656</v>
      </c>
      <c r="D680" t="s">
        <v>1670</v>
      </c>
      <c r="E680" t="s">
        <v>1671</v>
      </c>
      <c r="F680">
        <v>90</v>
      </c>
      <c r="G680" t="s">
        <v>3657</v>
      </c>
      <c r="H680" t="s">
        <v>157</v>
      </c>
      <c r="I680" s="10">
        <v>39486</v>
      </c>
      <c r="J680">
        <v>42</v>
      </c>
      <c r="K680" t="s">
        <v>1707</v>
      </c>
      <c r="L680">
        <f>COUNTBLANK(Portfolio434[[#This Row],[ID]:[Product]])</f>
        <v>0</v>
      </c>
    </row>
    <row r="681" spans="1:12" x14ac:dyDescent="0.3">
      <c r="A681">
        <v>684</v>
      </c>
      <c r="B681" t="s">
        <v>3658</v>
      </c>
      <c r="C681" t="s">
        <v>3659</v>
      </c>
      <c r="D681" t="s">
        <v>1683</v>
      </c>
      <c r="E681" t="s">
        <v>1671</v>
      </c>
      <c r="F681">
        <v>60</v>
      </c>
      <c r="G681" t="s">
        <v>3660</v>
      </c>
      <c r="H681" t="s">
        <v>432</v>
      </c>
      <c r="I681" s="10">
        <v>39801</v>
      </c>
      <c r="J681">
        <v>42</v>
      </c>
      <c r="K681" t="s">
        <v>1700</v>
      </c>
      <c r="L681">
        <f>COUNTBLANK(Portfolio434[[#This Row],[ID]:[Product]])</f>
        <v>0</v>
      </c>
    </row>
    <row r="682" spans="1:12" x14ac:dyDescent="0.3">
      <c r="A682">
        <v>685</v>
      </c>
      <c r="B682" t="s">
        <v>3661</v>
      </c>
      <c r="C682" t="s">
        <v>3662</v>
      </c>
      <c r="D682" t="s">
        <v>1683</v>
      </c>
      <c r="E682" t="s">
        <v>1671</v>
      </c>
      <c r="F682">
        <v>30</v>
      </c>
      <c r="G682" t="s">
        <v>3663</v>
      </c>
      <c r="H682" t="s">
        <v>663</v>
      </c>
      <c r="I682" s="10">
        <v>40441</v>
      </c>
      <c r="J682">
        <v>16</v>
      </c>
      <c r="K682" t="s">
        <v>1677</v>
      </c>
      <c r="L682">
        <f>COUNTBLANK(Portfolio434[[#This Row],[ID]:[Product]])</f>
        <v>0</v>
      </c>
    </row>
    <row r="683" spans="1:12" x14ac:dyDescent="0.3">
      <c r="A683">
        <v>686</v>
      </c>
      <c r="B683" t="s">
        <v>3664</v>
      </c>
      <c r="C683" t="s">
        <v>3665</v>
      </c>
      <c r="D683" t="s">
        <v>1733</v>
      </c>
      <c r="E683" t="s">
        <v>1671</v>
      </c>
      <c r="F683">
        <v>90</v>
      </c>
      <c r="G683" t="s">
        <v>3666</v>
      </c>
      <c r="H683" t="s">
        <v>3667</v>
      </c>
      <c r="I683" s="10">
        <v>39524</v>
      </c>
      <c r="J683">
        <v>35</v>
      </c>
      <c r="K683" t="s">
        <v>1007</v>
      </c>
      <c r="L683">
        <f>COUNTBLANK(Portfolio434[[#This Row],[ID]:[Product]])</f>
        <v>0</v>
      </c>
    </row>
    <row r="684" spans="1:12" x14ac:dyDescent="0.3">
      <c r="A684">
        <v>687</v>
      </c>
      <c r="B684" t="s">
        <v>3668</v>
      </c>
      <c r="C684" t="s">
        <v>3669</v>
      </c>
      <c r="D684" t="s">
        <v>1733</v>
      </c>
      <c r="E684" t="s">
        <v>1671</v>
      </c>
      <c r="F684">
        <v>90</v>
      </c>
      <c r="G684" t="s">
        <v>3670</v>
      </c>
      <c r="H684" t="s">
        <v>262</v>
      </c>
      <c r="I684" s="10">
        <v>39707</v>
      </c>
      <c r="J684">
        <v>8</v>
      </c>
      <c r="K684" t="s">
        <v>1007</v>
      </c>
      <c r="L684">
        <f>COUNTBLANK(Portfolio434[[#This Row],[ID]:[Product]])</f>
        <v>0</v>
      </c>
    </row>
    <row r="685" spans="1:12" x14ac:dyDescent="0.3">
      <c r="A685">
        <v>688</v>
      </c>
      <c r="B685" t="s">
        <v>3671</v>
      </c>
      <c r="C685" t="s">
        <v>3672</v>
      </c>
      <c r="D685" t="s">
        <v>1683</v>
      </c>
      <c r="E685" t="s">
        <v>1671</v>
      </c>
      <c r="F685">
        <v>60</v>
      </c>
      <c r="G685" t="s">
        <v>3673</v>
      </c>
      <c r="H685" t="s">
        <v>295</v>
      </c>
      <c r="I685" s="10">
        <v>40242</v>
      </c>
      <c r="J685">
        <v>8</v>
      </c>
      <c r="K685" t="s">
        <v>1700</v>
      </c>
      <c r="L685">
        <f>COUNTBLANK(Portfolio434[[#This Row],[ID]:[Product]])</f>
        <v>0</v>
      </c>
    </row>
    <row r="686" spans="1:12" x14ac:dyDescent="0.3">
      <c r="A686">
        <v>689</v>
      </c>
      <c r="B686" t="s">
        <v>3674</v>
      </c>
      <c r="C686" t="s">
        <v>3675</v>
      </c>
      <c r="D686" t="s">
        <v>1733</v>
      </c>
      <c r="E686" t="s">
        <v>1671</v>
      </c>
      <c r="F686">
        <v>90</v>
      </c>
      <c r="G686" t="s">
        <v>3676</v>
      </c>
      <c r="H686" t="s">
        <v>568</v>
      </c>
      <c r="I686" s="10">
        <v>39601</v>
      </c>
      <c r="J686">
        <v>2</v>
      </c>
      <c r="K686" t="s">
        <v>1007</v>
      </c>
      <c r="L686">
        <f>COUNTBLANK(Portfolio434[[#This Row],[ID]:[Product]])</f>
        <v>0</v>
      </c>
    </row>
    <row r="687" spans="1:12" x14ac:dyDescent="0.3">
      <c r="A687">
        <v>690</v>
      </c>
      <c r="B687" t="s">
        <v>3677</v>
      </c>
      <c r="C687" t="s">
        <v>3678</v>
      </c>
      <c r="D687" t="s">
        <v>1670</v>
      </c>
      <c r="E687" t="s">
        <v>1671</v>
      </c>
      <c r="F687">
        <v>90</v>
      </c>
      <c r="G687" t="s">
        <v>3379</v>
      </c>
      <c r="H687" t="s">
        <v>470</v>
      </c>
      <c r="I687" s="10">
        <v>40137</v>
      </c>
      <c r="J687">
        <v>26</v>
      </c>
      <c r="K687" t="s">
        <v>1007</v>
      </c>
      <c r="L687">
        <f>COUNTBLANK(Portfolio434[[#This Row],[ID]:[Product]])</f>
        <v>0</v>
      </c>
    </row>
    <row r="688" spans="1:12" x14ac:dyDescent="0.3">
      <c r="A688">
        <v>691</v>
      </c>
      <c r="B688" t="s">
        <v>3679</v>
      </c>
      <c r="C688" t="s">
        <v>3680</v>
      </c>
      <c r="D688" t="s">
        <v>1670</v>
      </c>
      <c r="E688" t="s">
        <v>1671</v>
      </c>
      <c r="F688">
        <v>90</v>
      </c>
      <c r="G688" t="s">
        <v>3681</v>
      </c>
      <c r="H688" t="s">
        <v>171</v>
      </c>
      <c r="I688" s="10">
        <v>39970</v>
      </c>
      <c r="J688">
        <v>57</v>
      </c>
      <c r="K688" t="s">
        <v>1692</v>
      </c>
      <c r="L688">
        <f>COUNTBLANK(Portfolio434[[#This Row],[ID]:[Product]])</f>
        <v>0</v>
      </c>
    </row>
    <row r="689" spans="1:12" x14ac:dyDescent="0.3">
      <c r="A689">
        <v>692</v>
      </c>
      <c r="B689" t="s">
        <v>3682</v>
      </c>
      <c r="C689" t="s">
        <v>3683</v>
      </c>
      <c r="D689" t="s">
        <v>1733</v>
      </c>
      <c r="E689" t="s">
        <v>1671</v>
      </c>
      <c r="F689">
        <v>60</v>
      </c>
      <c r="G689" t="s">
        <v>3684</v>
      </c>
      <c r="H689" t="s">
        <v>441</v>
      </c>
      <c r="I689" s="10">
        <v>40255</v>
      </c>
      <c r="J689">
        <v>72</v>
      </c>
      <c r="K689" t="s">
        <v>1772</v>
      </c>
      <c r="L689">
        <f>COUNTBLANK(Portfolio434[[#This Row],[ID]:[Product]])</f>
        <v>0</v>
      </c>
    </row>
    <row r="690" spans="1:12" x14ac:dyDescent="0.3">
      <c r="A690">
        <v>693</v>
      </c>
      <c r="B690" t="s">
        <v>2992</v>
      </c>
      <c r="C690" t="s">
        <v>3685</v>
      </c>
      <c r="D690" t="s">
        <v>1683</v>
      </c>
      <c r="E690" t="s">
        <v>1671</v>
      </c>
      <c r="F690">
        <v>90</v>
      </c>
      <c r="G690" t="s">
        <v>3686</v>
      </c>
      <c r="H690" t="s">
        <v>155</v>
      </c>
      <c r="I690" s="10">
        <v>40435</v>
      </c>
      <c r="J690">
        <v>98</v>
      </c>
      <c r="K690" t="s">
        <v>1721</v>
      </c>
      <c r="L690">
        <f>COUNTBLANK(Portfolio434[[#This Row],[ID]:[Product]])</f>
        <v>0</v>
      </c>
    </row>
    <row r="691" spans="1:12" x14ac:dyDescent="0.3">
      <c r="A691">
        <v>694</v>
      </c>
      <c r="B691" t="s">
        <v>3687</v>
      </c>
      <c r="C691" t="s">
        <v>3077</v>
      </c>
      <c r="D691" t="s">
        <v>1683</v>
      </c>
      <c r="E691" t="s">
        <v>1671</v>
      </c>
      <c r="F691">
        <v>90</v>
      </c>
      <c r="G691" t="s">
        <v>3688</v>
      </c>
      <c r="H691" t="s">
        <v>1011</v>
      </c>
      <c r="I691" s="10">
        <v>40313</v>
      </c>
      <c r="J691">
        <v>94</v>
      </c>
      <c r="K691" t="s">
        <v>1772</v>
      </c>
      <c r="L691">
        <f>COUNTBLANK(Portfolio434[[#This Row],[ID]:[Product]])</f>
        <v>0</v>
      </c>
    </row>
    <row r="692" spans="1:12" x14ac:dyDescent="0.3">
      <c r="A692">
        <v>695</v>
      </c>
      <c r="B692" t="s">
        <v>3689</v>
      </c>
      <c r="C692" t="s">
        <v>3690</v>
      </c>
      <c r="D692" t="s">
        <v>1683</v>
      </c>
      <c r="E692" t="s">
        <v>1671</v>
      </c>
      <c r="F692">
        <v>60</v>
      </c>
      <c r="G692" t="s">
        <v>3691</v>
      </c>
      <c r="H692" t="s">
        <v>679</v>
      </c>
      <c r="I692" s="10">
        <v>39622</v>
      </c>
      <c r="J692">
        <v>20</v>
      </c>
      <c r="K692" t="s">
        <v>1007</v>
      </c>
      <c r="L692">
        <f>COUNTBLANK(Portfolio434[[#This Row],[ID]:[Product]])</f>
        <v>0</v>
      </c>
    </row>
    <row r="693" spans="1:12" x14ac:dyDescent="0.3">
      <c r="A693">
        <v>696</v>
      </c>
      <c r="B693" t="s">
        <v>3692</v>
      </c>
      <c r="C693" t="s">
        <v>3693</v>
      </c>
      <c r="D693" t="s">
        <v>1683</v>
      </c>
      <c r="E693" t="s">
        <v>1671</v>
      </c>
      <c r="F693">
        <v>60</v>
      </c>
      <c r="G693" t="s">
        <v>3694</v>
      </c>
      <c r="H693" t="s">
        <v>61</v>
      </c>
      <c r="I693" s="10">
        <v>40253</v>
      </c>
      <c r="J693">
        <v>75</v>
      </c>
      <c r="K693" t="s">
        <v>1692</v>
      </c>
      <c r="L693">
        <f>COUNTBLANK(Portfolio434[[#This Row],[ID]:[Product]])</f>
        <v>0</v>
      </c>
    </row>
    <row r="694" spans="1:12" x14ac:dyDescent="0.3">
      <c r="A694">
        <v>697</v>
      </c>
      <c r="B694" t="s">
        <v>3695</v>
      </c>
      <c r="C694" t="s">
        <v>3696</v>
      </c>
      <c r="D694" t="s">
        <v>1719</v>
      </c>
      <c r="E694" t="s">
        <v>1671</v>
      </c>
      <c r="F694">
        <v>90</v>
      </c>
      <c r="G694" t="s">
        <v>3697</v>
      </c>
      <c r="H694" t="s">
        <v>440</v>
      </c>
      <c r="I694" s="10">
        <v>40141</v>
      </c>
      <c r="J694">
        <v>25</v>
      </c>
      <c r="K694" t="s">
        <v>1673</v>
      </c>
      <c r="L694">
        <f>COUNTBLANK(Portfolio434[[#This Row],[ID]:[Product]])</f>
        <v>0</v>
      </c>
    </row>
    <row r="695" spans="1:12" x14ac:dyDescent="0.3">
      <c r="A695">
        <v>698</v>
      </c>
      <c r="B695" t="s">
        <v>3698</v>
      </c>
      <c r="C695" t="s">
        <v>2368</v>
      </c>
      <c r="D695" t="s">
        <v>1683</v>
      </c>
      <c r="E695" t="s">
        <v>1671</v>
      </c>
      <c r="F695">
        <v>90</v>
      </c>
      <c r="G695" t="s">
        <v>3699</v>
      </c>
      <c r="H695" t="s">
        <v>69</v>
      </c>
      <c r="I695" s="10">
        <v>39888</v>
      </c>
      <c r="J695">
        <v>35</v>
      </c>
      <c r="K695" t="s">
        <v>1700</v>
      </c>
      <c r="L695">
        <f>COUNTBLANK(Portfolio434[[#This Row],[ID]:[Product]])</f>
        <v>0</v>
      </c>
    </row>
    <row r="696" spans="1:12" x14ac:dyDescent="0.3">
      <c r="A696">
        <v>699</v>
      </c>
      <c r="B696" t="s">
        <v>3700</v>
      </c>
      <c r="C696" t="s">
        <v>3701</v>
      </c>
      <c r="D696" t="s">
        <v>1670</v>
      </c>
      <c r="E696" t="s">
        <v>1671</v>
      </c>
      <c r="F696">
        <v>30</v>
      </c>
      <c r="G696" t="s">
        <v>3702</v>
      </c>
      <c r="H696" t="s">
        <v>3703</v>
      </c>
      <c r="I696" s="10">
        <v>39602</v>
      </c>
      <c r="J696">
        <v>87</v>
      </c>
      <c r="K696" t="s">
        <v>1696</v>
      </c>
      <c r="L696">
        <f>COUNTBLANK(Portfolio434[[#This Row],[ID]:[Product]])</f>
        <v>0</v>
      </c>
    </row>
    <row r="697" spans="1:12" x14ac:dyDescent="0.3">
      <c r="A697">
        <v>700</v>
      </c>
      <c r="B697" t="s">
        <v>3704</v>
      </c>
      <c r="C697" t="s">
        <v>3359</v>
      </c>
      <c r="D697" t="s">
        <v>1733</v>
      </c>
      <c r="E697" t="s">
        <v>1671</v>
      </c>
      <c r="F697">
        <v>60</v>
      </c>
      <c r="G697" t="s">
        <v>3705</v>
      </c>
      <c r="H697" t="s">
        <v>1623</v>
      </c>
      <c r="I697" s="10">
        <v>39910</v>
      </c>
      <c r="J697">
        <v>53</v>
      </c>
      <c r="K697" t="s">
        <v>1772</v>
      </c>
      <c r="L697">
        <f>COUNTBLANK(Portfolio434[[#This Row],[ID]:[Product]])</f>
        <v>0</v>
      </c>
    </row>
    <row r="698" spans="1:12" x14ac:dyDescent="0.3">
      <c r="A698">
        <v>701</v>
      </c>
      <c r="B698" t="s">
        <v>2592</v>
      </c>
      <c r="C698" t="s">
        <v>3706</v>
      </c>
      <c r="D698" t="s">
        <v>1683</v>
      </c>
      <c r="E698" t="s">
        <v>1671</v>
      </c>
      <c r="F698">
        <v>60</v>
      </c>
      <c r="G698" t="s">
        <v>3707</v>
      </c>
      <c r="H698" t="s">
        <v>3708</v>
      </c>
      <c r="I698" s="10">
        <v>40523</v>
      </c>
      <c r="J698">
        <v>36</v>
      </c>
      <c r="K698" t="s">
        <v>1721</v>
      </c>
      <c r="L698">
        <f>COUNTBLANK(Portfolio434[[#This Row],[ID]:[Product]])</f>
        <v>0</v>
      </c>
    </row>
    <row r="699" spans="1:12" x14ac:dyDescent="0.3">
      <c r="A699">
        <v>702</v>
      </c>
      <c r="B699" t="s">
        <v>3709</v>
      </c>
      <c r="C699" t="s">
        <v>1785</v>
      </c>
      <c r="D699" t="s">
        <v>1683</v>
      </c>
      <c r="E699" t="s">
        <v>1671</v>
      </c>
      <c r="F699">
        <v>30</v>
      </c>
      <c r="G699" t="s">
        <v>3710</v>
      </c>
      <c r="H699" t="s">
        <v>465</v>
      </c>
      <c r="I699" s="10">
        <v>39885</v>
      </c>
      <c r="J699">
        <v>18</v>
      </c>
      <c r="K699" t="s">
        <v>1007</v>
      </c>
      <c r="L699">
        <f>COUNTBLANK(Portfolio434[[#This Row],[ID]:[Product]])</f>
        <v>0</v>
      </c>
    </row>
    <row r="700" spans="1:12" x14ac:dyDescent="0.3">
      <c r="A700">
        <v>703</v>
      </c>
      <c r="B700" t="s">
        <v>3711</v>
      </c>
      <c r="C700" t="s">
        <v>3028</v>
      </c>
      <c r="D700" t="s">
        <v>1670</v>
      </c>
      <c r="E700" t="s">
        <v>1671</v>
      </c>
      <c r="F700">
        <v>90</v>
      </c>
      <c r="G700" t="s">
        <v>3712</v>
      </c>
      <c r="H700" t="s">
        <v>823</v>
      </c>
      <c r="I700" s="10">
        <v>39702</v>
      </c>
      <c r="J700">
        <v>67</v>
      </c>
      <c r="K700" t="s">
        <v>851</v>
      </c>
      <c r="L700">
        <f>COUNTBLANK(Portfolio434[[#This Row],[ID]:[Product]])</f>
        <v>0</v>
      </c>
    </row>
    <row r="701" spans="1:12" x14ac:dyDescent="0.3">
      <c r="A701">
        <v>704</v>
      </c>
      <c r="B701" t="s">
        <v>3713</v>
      </c>
      <c r="C701" t="s">
        <v>3714</v>
      </c>
      <c r="D701" t="s">
        <v>1683</v>
      </c>
      <c r="E701" t="s">
        <v>1671</v>
      </c>
      <c r="F701">
        <v>60</v>
      </c>
      <c r="G701" t="s">
        <v>3715</v>
      </c>
      <c r="H701" t="s">
        <v>1655</v>
      </c>
      <c r="I701" s="10">
        <v>39812</v>
      </c>
      <c r="J701">
        <v>97</v>
      </c>
      <c r="K701" t="s">
        <v>1696</v>
      </c>
      <c r="L701">
        <f>COUNTBLANK(Portfolio434[[#This Row],[ID]:[Product]])</f>
        <v>0</v>
      </c>
    </row>
    <row r="702" spans="1:12" x14ac:dyDescent="0.3">
      <c r="A702">
        <v>705</v>
      </c>
      <c r="B702" t="s">
        <v>3716</v>
      </c>
      <c r="C702" t="s">
        <v>2244</v>
      </c>
      <c r="D702" t="s">
        <v>1670</v>
      </c>
      <c r="E702" t="s">
        <v>1671</v>
      </c>
      <c r="F702">
        <v>30</v>
      </c>
      <c r="G702" t="s">
        <v>3717</v>
      </c>
      <c r="H702" t="s">
        <v>57</v>
      </c>
      <c r="I702" s="10">
        <v>39772</v>
      </c>
      <c r="J702">
        <v>78</v>
      </c>
      <c r="K702" t="s">
        <v>1772</v>
      </c>
      <c r="L702">
        <f>COUNTBLANK(Portfolio434[[#This Row],[ID]:[Product]])</f>
        <v>0</v>
      </c>
    </row>
    <row r="703" spans="1:12" x14ac:dyDescent="0.3">
      <c r="A703">
        <v>706</v>
      </c>
      <c r="B703" t="s">
        <v>3718</v>
      </c>
      <c r="C703" t="s">
        <v>3719</v>
      </c>
      <c r="D703" t="s">
        <v>1683</v>
      </c>
      <c r="E703" t="s">
        <v>1671</v>
      </c>
      <c r="F703">
        <v>30</v>
      </c>
      <c r="G703" t="s">
        <v>3720</v>
      </c>
      <c r="H703" t="s">
        <v>3721</v>
      </c>
      <c r="I703" s="10">
        <v>39765</v>
      </c>
      <c r="J703">
        <v>41</v>
      </c>
      <c r="K703" t="s">
        <v>1673</v>
      </c>
      <c r="L703">
        <f>COUNTBLANK(Portfolio434[[#This Row],[ID]:[Product]])</f>
        <v>0</v>
      </c>
    </row>
    <row r="704" spans="1:12" x14ac:dyDescent="0.3">
      <c r="A704">
        <v>707</v>
      </c>
      <c r="B704" t="s">
        <v>3722</v>
      </c>
      <c r="C704" t="s">
        <v>3723</v>
      </c>
      <c r="D704" t="s">
        <v>1683</v>
      </c>
      <c r="E704" t="s">
        <v>1671</v>
      </c>
      <c r="F704">
        <v>90</v>
      </c>
      <c r="G704" t="s">
        <v>3724</v>
      </c>
      <c r="H704" t="s">
        <v>1445</v>
      </c>
      <c r="I704" s="10">
        <v>40211</v>
      </c>
      <c r="J704">
        <v>31</v>
      </c>
      <c r="K704" t="s">
        <v>1772</v>
      </c>
      <c r="L704">
        <f>COUNTBLANK(Portfolio434[[#This Row],[ID]:[Product]])</f>
        <v>0</v>
      </c>
    </row>
    <row r="705" spans="1:12" x14ac:dyDescent="0.3">
      <c r="A705">
        <v>708</v>
      </c>
      <c r="B705" t="s">
        <v>3725</v>
      </c>
      <c r="C705" t="s">
        <v>3726</v>
      </c>
      <c r="D705" t="s">
        <v>1733</v>
      </c>
      <c r="E705" t="s">
        <v>1671</v>
      </c>
      <c r="F705">
        <v>30</v>
      </c>
      <c r="G705" t="s">
        <v>2829</v>
      </c>
      <c r="H705" t="s">
        <v>451</v>
      </c>
      <c r="I705" s="10">
        <v>39805</v>
      </c>
      <c r="J705">
        <v>99</v>
      </c>
      <c r="K705" t="s">
        <v>1007</v>
      </c>
      <c r="L705">
        <f>COUNTBLANK(Portfolio434[[#This Row],[ID]:[Product]])</f>
        <v>0</v>
      </c>
    </row>
    <row r="706" spans="1:12" x14ac:dyDescent="0.3">
      <c r="A706">
        <v>709</v>
      </c>
      <c r="B706" t="s">
        <v>3727</v>
      </c>
      <c r="C706" t="s">
        <v>3728</v>
      </c>
      <c r="D706" t="s">
        <v>1670</v>
      </c>
      <c r="E706" t="s">
        <v>1671</v>
      </c>
      <c r="F706">
        <v>90</v>
      </c>
      <c r="G706" t="s">
        <v>3729</v>
      </c>
      <c r="H706" t="s">
        <v>946</v>
      </c>
      <c r="I706" s="10">
        <v>39588</v>
      </c>
      <c r="J706">
        <v>36</v>
      </c>
      <c r="K706" t="s">
        <v>1700</v>
      </c>
      <c r="L706">
        <f>COUNTBLANK(Portfolio434[[#This Row],[ID]:[Product]])</f>
        <v>0</v>
      </c>
    </row>
    <row r="707" spans="1:12" x14ac:dyDescent="0.3">
      <c r="A707">
        <v>710</v>
      </c>
      <c r="B707" t="s">
        <v>3730</v>
      </c>
      <c r="C707" t="s">
        <v>3731</v>
      </c>
      <c r="D707" t="s">
        <v>1670</v>
      </c>
      <c r="E707" t="s">
        <v>1671</v>
      </c>
      <c r="F707">
        <v>90</v>
      </c>
      <c r="G707" t="s">
        <v>3732</v>
      </c>
      <c r="H707" t="s">
        <v>633</v>
      </c>
      <c r="I707" s="10">
        <v>40171</v>
      </c>
      <c r="J707">
        <v>77</v>
      </c>
      <c r="K707" t="s">
        <v>1673</v>
      </c>
      <c r="L707">
        <f>COUNTBLANK(Portfolio434[[#This Row],[ID]:[Product]])</f>
        <v>0</v>
      </c>
    </row>
    <row r="708" spans="1:12" x14ac:dyDescent="0.3">
      <c r="A708">
        <v>711</v>
      </c>
      <c r="B708" t="s">
        <v>3733</v>
      </c>
      <c r="C708" t="s">
        <v>3734</v>
      </c>
      <c r="D708" t="s">
        <v>1733</v>
      </c>
      <c r="E708" t="s">
        <v>1671</v>
      </c>
      <c r="F708">
        <v>30</v>
      </c>
      <c r="G708" t="s">
        <v>3735</v>
      </c>
      <c r="H708" t="s">
        <v>629</v>
      </c>
      <c r="I708" s="10">
        <v>40270</v>
      </c>
      <c r="J708">
        <v>63</v>
      </c>
      <c r="K708" t="s">
        <v>1007</v>
      </c>
      <c r="L708">
        <f>COUNTBLANK(Portfolio434[[#This Row],[ID]:[Product]])</f>
        <v>0</v>
      </c>
    </row>
    <row r="709" spans="1:12" x14ac:dyDescent="0.3">
      <c r="A709">
        <v>712</v>
      </c>
      <c r="B709" t="s">
        <v>3736</v>
      </c>
      <c r="C709" t="s">
        <v>3737</v>
      </c>
      <c r="D709" t="s">
        <v>1670</v>
      </c>
      <c r="E709" t="s">
        <v>1671</v>
      </c>
      <c r="F709">
        <v>30</v>
      </c>
      <c r="G709" t="s">
        <v>3738</v>
      </c>
      <c r="H709" t="s">
        <v>27</v>
      </c>
      <c r="I709" s="10">
        <v>39549</v>
      </c>
      <c r="J709">
        <v>3</v>
      </c>
      <c r="K709" t="s">
        <v>851</v>
      </c>
      <c r="L709">
        <f>COUNTBLANK(Portfolio434[[#This Row],[ID]:[Product]])</f>
        <v>0</v>
      </c>
    </row>
    <row r="710" spans="1:12" x14ac:dyDescent="0.3">
      <c r="A710">
        <v>713</v>
      </c>
      <c r="B710" t="s">
        <v>3739</v>
      </c>
      <c r="C710" t="s">
        <v>2059</v>
      </c>
      <c r="D710" t="s">
        <v>1683</v>
      </c>
      <c r="E710" t="s">
        <v>1671</v>
      </c>
      <c r="F710">
        <v>60</v>
      </c>
      <c r="G710" t="s">
        <v>3740</v>
      </c>
      <c r="H710" t="s">
        <v>3741</v>
      </c>
      <c r="I710" s="10">
        <v>40252</v>
      </c>
      <c r="J710">
        <v>80</v>
      </c>
      <c r="K710" t="s">
        <v>1721</v>
      </c>
      <c r="L710">
        <f>COUNTBLANK(Portfolio434[[#This Row],[ID]:[Product]])</f>
        <v>0</v>
      </c>
    </row>
    <row r="711" spans="1:12" x14ac:dyDescent="0.3">
      <c r="A711">
        <v>714</v>
      </c>
      <c r="B711" t="s">
        <v>2861</v>
      </c>
      <c r="C711" t="s">
        <v>3742</v>
      </c>
      <c r="D711" t="s">
        <v>1670</v>
      </c>
      <c r="E711" t="s">
        <v>1671</v>
      </c>
      <c r="F711">
        <v>60</v>
      </c>
      <c r="G711" t="s">
        <v>3743</v>
      </c>
      <c r="H711" t="s">
        <v>1408</v>
      </c>
      <c r="I711" s="10">
        <v>40190</v>
      </c>
      <c r="J711">
        <v>28</v>
      </c>
      <c r="K711" t="s">
        <v>851</v>
      </c>
      <c r="L711">
        <f>COUNTBLANK(Portfolio434[[#This Row],[ID]:[Product]])</f>
        <v>0</v>
      </c>
    </row>
    <row r="712" spans="1:12" x14ac:dyDescent="0.3">
      <c r="A712">
        <v>715</v>
      </c>
      <c r="B712" t="s">
        <v>3333</v>
      </c>
      <c r="C712" t="s">
        <v>3744</v>
      </c>
      <c r="D712" t="s">
        <v>1733</v>
      </c>
      <c r="E712" t="s">
        <v>1671</v>
      </c>
      <c r="F712">
        <v>30</v>
      </c>
      <c r="G712" t="s">
        <v>3745</v>
      </c>
      <c r="H712" t="s">
        <v>1084</v>
      </c>
      <c r="I712" s="10">
        <v>39516</v>
      </c>
      <c r="J712">
        <v>13</v>
      </c>
      <c r="K712" t="s">
        <v>1677</v>
      </c>
      <c r="L712">
        <f>COUNTBLANK(Portfolio434[[#This Row],[ID]:[Product]])</f>
        <v>0</v>
      </c>
    </row>
    <row r="713" spans="1:12" x14ac:dyDescent="0.3">
      <c r="A713">
        <v>716</v>
      </c>
      <c r="B713" t="s">
        <v>3746</v>
      </c>
      <c r="C713" t="s">
        <v>3747</v>
      </c>
      <c r="D713" t="s">
        <v>1733</v>
      </c>
      <c r="E713" t="s">
        <v>1671</v>
      </c>
      <c r="F713">
        <v>30</v>
      </c>
      <c r="G713" t="s">
        <v>3748</v>
      </c>
      <c r="H713" t="s">
        <v>257</v>
      </c>
      <c r="I713" s="10">
        <v>40158</v>
      </c>
      <c r="J713">
        <v>52</v>
      </c>
      <c r="K713" t="s">
        <v>1007</v>
      </c>
      <c r="L713">
        <f>COUNTBLANK(Portfolio434[[#This Row],[ID]:[Product]])</f>
        <v>0</v>
      </c>
    </row>
    <row r="714" spans="1:12" x14ac:dyDescent="0.3">
      <c r="A714">
        <v>717</v>
      </c>
      <c r="B714" t="s">
        <v>3749</v>
      </c>
      <c r="C714" t="s">
        <v>3750</v>
      </c>
      <c r="D714" t="s">
        <v>1670</v>
      </c>
      <c r="E714" t="s">
        <v>1671</v>
      </c>
      <c r="F714">
        <v>30</v>
      </c>
      <c r="G714" t="s">
        <v>3751</v>
      </c>
      <c r="H714" t="s">
        <v>136</v>
      </c>
      <c r="I714" s="10">
        <v>40074</v>
      </c>
      <c r="J714">
        <v>27</v>
      </c>
      <c r="K714" t="s">
        <v>1007</v>
      </c>
      <c r="L714">
        <f>COUNTBLANK(Portfolio434[[#This Row],[ID]:[Product]])</f>
        <v>0</v>
      </c>
    </row>
    <row r="715" spans="1:12" x14ac:dyDescent="0.3">
      <c r="A715">
        <v>718</v>
      </c>
      <c r="B715" t="s">
        <v>3648</v>
      </c>
      <c r="C715" t="s">
        <v>3752</v>
      </c>
      <c r="D715" t="s">
        <v>1946</v>
      </c>
      <c r="E715" t="s">
        <v>1671</v>
      </c>
      <c r="F715">
        <v>60</v>
      </c>
      <c r="G715" t="s">
        <v>3753</v>
      </c>
      <c r="H715" t="s">
        <v>3754</v>
      </c>
      <c r="I715" s="10">
        <v>40089</v>
      </c>
      <c r="J715">
        <v>69</v>
      </c>
      <c r="K715" t="s">
        <v>1692</v>
      </c>
      <c r="L715">
        <f>COUNTBLANK(Portfolio434[[#This Row],[ID]:[Product]])</f>
        <v>0</v>
      </c>
    </row>
    <row r="716" spans="1:12" x14ac:dyDescent="0.3">
      <c r="A716">
        <v>719</v>
      </c>
      <c r="B716" t="s">
        <v>3755</v>
      </c>
      <c r="C716" t="s">
        <v>3756</v>
      </c>
      <c r="D716" t="s">
        <v>1683</v>
      </c>
      <c r="E716" t="s">
        <v>1671</v>
      </c>
      <c r="F716">
        <v>90</v>
      </c>
      <c r="G716" t="s">
        <v>3757</v>
      </c>
      <c r="H716" t="s">
        <v>1651</v>
      </c>
      <c r="I716" s="10">
        <v>39727</v>
      </c>
      <c r="J716">
        <v>44</v>
      </c>
      <c r="K716" t="s">
        <v>1696</v>
      </c>
      <c r="L716">
        <f>COUNTBLANK(Portfolio434[[#This Row],[ID]:[Product]])</f>
        <v>0</v>
      </c>
    </row>
    <row r="717" spans="1:12" x14ac:dyDescent="0.3">
      <c r="A717">
        <v>720</v>
      </c>
      <c r="B717" t="s">
        <v>3758</v>
      </c>
      <c r="C717" t="s">
        <v>1853</v>
      </c>
      <c r="D717" t="s">
        <v>1683</v>
      </c>
      <c r="E717" t="s">
        <v>1671</v>
      </c>
      <c r="F717">
        <v>30</v>
      </c>
      <c r="G717" t="s">
        <v>3759</v>
      </c>
      <c r="H717" t="s">
        <v>600</v>
      </c>
      <c r="I717" s="10">
        <v>40367</v>
      </c>
      <c r="J717">
        <v>43</v>
      </c>
      <c r="K717" t="s">
        <v>1692</v>
      </c>
      <c r="L717">
        <f>COUNTBLANK(Portfolio434[[#This Row],[ID]:[Product]])</f>
        <v>0</v>
      </c>
    </row>
    <row r="718" spans="1:12" x14ac:dyDescent="0.3">
      <c r="A718">
        <v>721</v>
      </c>
      <c r="B718" t="s">
        <v>3074</v>
      </c>
      <c r="C718" t="s">
        <v>3760</v>
      </c>
      <c r="D718" t="s">
        <v>1670</v>
      </c>
      <c r="E718" t="s">
        <v>1671</v>
      </c>
      <c r="F718">
        <v>90</v>
      </c>
      <c r="G718" t="s">
        <v>3761</v>
      </c>
      <c r="H718" t="s">
        <v>3434</v>
      </c>
      <c r="I718" s="10">
        <v>40328</v>
      </c>
      <c r="J718">
        <v>75</v>
      </c>
      <c r="K718" t="s">
        <v>1696</v>
      </c>
      <c r="L718">
        <f>COUNTBLANK(Portfolio434[[#This Row],[ID]:[Product]])</f>
        <v>0</v>
      </c>
    </row>
    <row r="719" spans="1:12" x14ac:dyDescent="0.3">
      <c r="A719">
        <v>722</v>
      </c>
      <c r="B719" t="s">
        <v>3762</v>
      </c>
      <c r="C719" t="s">
        <v>3763</v>
      </c>
      <c r="D719" t="s">
        <v>1683</v>
      </c>
      <c r="E719" t="s">
        <v>1671</v>
      </c>
      <c r="F719">
        <v>60</v>
      </c>
      <c r="G719" t="s">
        <v>3764</v>
      </c>
      <c r="H719" t="s">
        <v>283</v>
      </c>
      <c r="I719" s="10">
        <v>39671</v>
      </c>
      <c r="J719">
        <v>5</v>
      </c>
      <c r="K719" t="s">
        <v>1673</v>
      </c>
      <c r="L719">
        <f>COUNTBLANK(Portfolio434[[#This Row],[ID]:[Product]])</f>
        <v>0</v>
      </c>
    </row>
    <row r="720" spans="1:12" x14ac:dyDescent="0.3">
      <c r="A720">
        <v>723</v>
      </c>
      <c r="B720" t="s">
        <v>2656</v>
      </c>
      <c r="C720" t="s">
        <v>3765</v>
      </c>
      <c r="D720" t="s">
        <v>1670</v>
      </c>
      <c r="E720" t="s">
        <v>1671</v>
      </c>
      <c r="F720">
        <v>30</v>
      </c>
      <c r="G720" t="s">
        <v>3766</v>
      </c>
      <c r="H720" t="s">
        <v>477</v>
      </c>
      <c r="I720" s="10">
        <v>39891</v>
      </c>
      <c r="J720">
        <v>83</v>
      </c>
      <c r="K720" t="s">
        <v>851</v>
      </c>
      <c r="L720">
        <f>COUNTBLANK(Portfolio434[[#This Row],[ID]:[Product]])</f>
        <v>0</v>
      </c>
    </row>
    <row r="721" spans="1:12" x14ac:dyDescent="0.3">
      <c r="A721">
        <v>724</v>
      </c>
      <c r="B721" t="s">
        <v>3767</v>
      </c>
      <c r="C721" t="s">
        <v>3768</v>
      </c>
      <c r="D721" t="s">
        <v>1683</v>
      </c>
      <c r="E721" t="s">
        <v>1671</v>
      </c>
      <c r="F721">
        <v>60</v>
      </c>
      <c r="G721" t="s">
        <v>3769</v>
      </c>
      <c r="H721" t="s">
        <v>1682</v>
      </c>
      <c r="I721" s="10">
        <v>40366</v>
      </c>
      <c r="J721">
        <v>74</v>
      </c>
      <c r="K721" t="s">
        <v>1772</v>
      </c>
      <c r="L721">
        <f>COUNTBLANK(Portfolio434[[#This Row],[ID]:[Product]])</f>
        <v>0</v>
      </c>
    </row>
    <row r="722" spans="1:12" x14ac:dyDescent="0.3">
      <c r="A722">
        <v>725</v>
      </c>
      <c r="B722" t="s">
        <v>3770</v>
      </c>
      <c r="C722" t="s">
        <v>3771</v>
      </c>
      <c r="D722" t="s">
        <v>1670</v>
      </c>
      <c r="E722" t="s">
        <v>1671</v>
      </c>
      <c r="F722">
        <v>90</v>
      </c>
      <c r="G722" t="s">
        <v>3772</v>
      </c>
      <c r="H722" t="s">
        <v>33</v>
      </c>
      <c r="I722" s="10">
        <v>40316</v>
      </c>
      <c r="J722">
        <v>66</v>
      </c>
      <c r="K722" t="s">
        <v>1677</v>
      </c>
      <c r="L722">
        <f>COUNTBLANK(Portfolio434[[#This Row],[ID]:[Product]])</f>
        <v>0</v>
      </c>
    </row>
    <row r="723" spans="1:12" x14ac:dyDescent="0.3">
      <c r="A723">
        <v>726</v>
      </c>
      <c r="B723" t="s">
        <v>3773</v>
      </c>
      <c r="C723" t="s">
        <v>3774</v>
      </c>
      <c r="D723" t="s">
        <v>1670</v>
      </c>
      <c r="E723" t="s">
        <v>1671</v>
      </c>
      <c r="F723">
        <v>30</v>
      </c>
      <c r="G723" t="s">
        <v>3775</v>
      </c>
      <c r="H723" t="s">
        <v>1196</v>
      </c>
      <c r="I723" s="10">
        <v>39924</v>
      </c>
      <c r="J723">
        <v>15</v>
      </c>
      <c r="K723" t="s">
        <v>1772</v>
      </c>
      <c r="L723">
        <f>COUNTBLANK(Portfolio434[[#This Row],[ID]:[Product]])</f>
        <v>0</v>
      </c>
    </row>
    <row r="724" spans="1:12" x14ac:dyDescent="0.3">
      <c r="A724">
        <v>727</v>
      </c>
      <c r="B724" t="s">
        <v>2955</v>
      </c>
      <c r="C724" t="s">
        <v>3776</v>
      </c>
      <c r="D724" t="s">
        <v>1683</v>
      </c>
      <c r="E724" t="s">
        <v>1671</v>
      </c>
      <c r="F724">
        <v>90</v>
      </c>
      <c r="G724" t="s">
        <v>3777</v>
      </c>
      <c r="H724" t="s">
        <v>3778</v>
      </c>
      <c r="I724" s="10">
        <v>40039</v>
      </c>
      <c r="J724">
        <v>72</v>
      </c>
      <c r="K724" t="s">
        <v>851</v>
      </c>
      <c r="L724">
        <f>COUNTBLANK(Portfolio434[[#This Row],[ID]:[Product]])</f>
        <v>0</v>
      </c>
    </row>
    <row r="725" spans="1:12" x14ac:dyDescent="0.3">
      <c r="A725">
        <v>728</v>
      </c>
      <c r="B725" t="s">
        <v>3779</v>
      </c>
      <c r="C725" t="s">
        <v>3780</v>
      </c>
      <c r="D725" t="s">
        <v>1670</v>
      </c>
      <c r="E725" t="s">
        <v>1671</v>
      </c>
      <c r="F725">
        <v>30</v>
      </c>
      <c r="G725" t="s">
        <v>3781</v>
      </c>
      <c r="H725" t="s">
        <v>4</v>
      </c>
      <c r="I725" s="10">
        <v>40156</v>
      </c>
      <c r="J725">
        <v>96</v>
      </c>
      <c r="K725" t="s">
        <v>1721</v>
      </c>
      <c r="L725">
        <f>COUNTBLANK(Portfolio434[[#This Row],[ID]:[Product]])</f>
        <v>0</v>
      </c>
    </row>
    <row r="726" spans="1:12" x14ac:dyDescent="0.3">
      <c r="A726">
        <v>729</v>
      </c>
      <c r="B726" t="s">
        <v>3782</v>
      </c>
      <c r="C726" t="s">
        <v>2508</v>
      </c>
      <c r="D726" t="s">
        <v>1683</v>
      </c>
      <c r="E726" t="s">
        <v>1671</v>
      </c>
      <c r="F726">
        <v>90</v>
      </c>
      <c r="G726" t="s">
        <v>3783</v>
      </c>
      <c r="H726" t="s">
        <v>340</v>
      </c>
      <c r="I726" s="10">
        <v>40114</v>
      </c>
      <c r="J726">
        <v>30</v>
      </c>
      <c r="K726" t="s">
        <v>1007</v>
      </c>
      <c r="L726">
        <f>COUNTBLANK(Portfolio434[[#This Row],[ID]:[Product]])</f>
        <v>0</v>
      </c>
    </row>
    <row r="727" spans="1:12" x14ac:dyDescent="0.3">
      <c r="A727">
        <v>730</v>
      </c>
      <c r="B727" t="s">
        <v>1888</v>
      </c>
      <c r="C727" t="s">
        <v>3784</v>
      </c>
      <c r="D727" t="s">
        <v>1670</v>
      </c>
      <c r="E727" t="s">
        <v>1671</v>
      </c>
      <c r="F727">
        <v>90</v>
      </c>
      <c r="G727" t="s">
        <v>3785</v>
      </c>
      <c r="H727" t="s">
        <v>3786</v>
      </c>
      <c r="I727" s="10">
        <v>40275</v>
      </c>
      <c r="J727">
        <v>5</v>
      </c>
      <c r="K727" t="s">
        <v>1673</v>
      </c>
      <c r="L727">
        <f>COUNTBLANK(Portfolio434[[#This Row],[ID]:[Product]])</f>
        <v>0</v>
      </c>
    </row>
    <row r="728" spans="1:12" x14ac:dyDescent="0.3">
      <c r="A728">
        <v>731</v>
      </c>
      <c r="B728" t="s">
        <v>3787</v>
      </c>
      <c r="C728" t="s">
        <v>3788</v>
      </c>
      <c r="D728" t="s">
        <v>1670</v>
      </c>
      <c r="E728" t="s">
        <v>1671</v>
      </c>
      <c r="F728">
        <v>30</v>
      </c>
      <c r="G728" t="s">
        <v>3789</v>
      </c>
      <c r="H728" t="s">
        <v>3790</v>
      </c>
      <c r="I728" s="10">
        <v>39604</v>
      </c>
      <c r="J728">
        <v>16</v>
      </c>
      <c r="K728" t="s">
        <v>1721</v>
      </c>
      <c r="L728">
        <f>COUNTBLANK(Portfolio434[[#This Row],[ID]:[Product]])</f>
        <v>0</v>
      </c>
    </row>
    <row r="729" spans="1:12" x14ac:dyDescent="0.3">
      <c r="A729">
        <v>732</v>
      </c>
      <c r="B729" t="s">
        <v>1787</v>
      </c>
      <c r="C729" t="s">
        <v>3791</v>
      </c>
      <c r="D729" t="s">
        <v>1683</v>
      </c>
      <c r="E729" t="s">
        <v>1671</v>
      </c>
      <c r="F729">
        <v>30</v>
      </c>
      <c r="G729" t="s">
        <v>3792</v>
      </c>
      <c r="H729" t="s">
        <v>814</v>
      </c>
      <c r="I729" s="10">
        <v>40099</v>
      </c>
      <c r="J729">
        <v>59</v>
      </c>
      <c r="K729" t="s">
        <v>1007</v>
      </c>
      <c r="L729">
        <f>COUNTBLANK(Portfolio434[[#This Row],[ID]:[Product]])</f>
        <v>0</v>
      </c>
    </row>
    <row r="730" spans="1:12" x14ac:dyDescent="0.3">
      <c r="A730">
        <v>733</v>
      </c>
      <c r="B730" t="s">
        <v>3793</v>
      </c>
      <c r="C730" t="s">
        <v>3794</v>
      </c>
      <c r="D730" t="s">
        <v>1670</v>
      </c>
      <c r="E730" t="s">
        <v>1671</v>
      </c>
      <c r="F730">
        <v>60</v>
      </c>
      <c r="G730" t="s">
        <v>3795</v>
      </c>
      <c r="H730" t="s">
        <v>398</v>
      </c>
      <c r="I730" s="10">
        <v>40018</v>
      </c>
      <c r="J730">
        <v>35</v>
      </c>
      <c r="K730" t="s">
        <v>1007</v>
      </c>
      <c r="L730">
        <f>COUNTBLANK(Portfolio434[[#This Row],[ID]:[Product]])</f>
        <v>0</v>
      </c>
    </row>
    <row r="731" spans="1:12" x14ac:dyDescent="0.3">
      <c r="A731">
        <v>734</v>
      </c>
      <c r="B731" t="s">
        <v>3796</v>
      </c>
      <c r="C731" t="s">
        <v>3037</v>
      </c>
      <c r="D731" t="s">
        <v>1670</v>
      </c>
      <c r="E731" t="s">
        <v>1671</v>
      </c>
      <c r="F731">
        <v>30</v>
      </c>
      <c r="G731" t="s">
        <v>3797</v>
      </c>
      <c r="H731" t="s">
        <v>21</v>
      </c>
      <c r="I731" s="10">
        <v>40238</v>
      </c>
      <c r="J731">
        <v>60</v>
      </c>
      <c r="K731" t="s">
        <v>1696</v>
      </c>
      <c r="L731">
        <f>COUNTBLANK(Portfolio434[[#This Row],[ID]:[Product]])</f>
        <v>0</v>
      </c>
    </row>
    <row r="732" spans="1:12" x14ac:dyDescent="0.3">
      <c r="A732">
        <v>735</v>
      </c>
      <c r="B732" t="s">
        <v>3798</v>
      </c>
      <c r="C732" t="s">
        <v>2059</v>
      </c>
      <c r="D732" t="s">
        <v>1670</v>
      </c>
      <c r="E732" t="s">
        <v>1671</v>
      </c>
      <c r="F732">
        <v>90</v>
      </c>
      <c r="G732" t="s">
        <v>3799</v>
      </c>
      <c r="H732" t="s">
        <v>3800</v>
      </c>
      <c r="I732" s="10">
        <v>40158</v>
      </c>
      <c r="J732">
        <v>35</v>
      </c>
      <c r="K732" t="s">
        <v>1677</v>
      </c>
      <c r="L732">
        <f>COUNTBLANK(Portfolio434[[#This Row],[ID]:[Product]])</f>
        <v>0</v>
      </c>
    </row>
    <row r="733" spans="1:12" x14ac:dyDescent="0.3">
      <c r="A733">
        <v>736</v>
      </c>
      <c r="B733" t="s">
        <v>3801</v>
      </c>
      <c r="C733" t="s">
        <v>3802</v>
      </c>
      <c r="D733" t="s">
        <v>1733</v>
      </c>
      <c r="E733" t="s">
        <v>1671</v>
      </c>
      <c r="F733">
        <v>90</v>
      </c>
      <c r="G733" t="s">
        <v>3803</v>
      </c>
      <c r="H733" t="s">
        <v>810</v>
      </c>
      <c r="I733" s="10">
        <v>40368</v>
      </c>
      <c r="J733">
        <v>65</v>
      </c>
      <c r="K733" t="s">
        <v>1007</v>
      </c>
      <c r="L733">
        <f>COUNTBLANK(Portfolio434[[#This Row],[ID]:[Product]])</f>
        <v>0</v>
      </c>
    </row>
    <row r="734" spans="1:12" x14ac:dyDescent="0.3">
      <c r="A734">
        <v>737</v>
      </c>
      <c r="B734" t="s">
        <v>3804</v>
      </c>
      <c r="C734" t="s">
        <v>3609</v>
      </c>
      <c r="D734" t="s">
        <v>1670</v>
      </c>
      <c r="E734" t="s">
        <v>1671</v>
      </c>
      <c r="F734">
        <v>90</v>
      </c>
      <c r="G734" t="s">
        <v>3805</v>
      </c>
      <c r="H734" t="s">
        <v>698</v>
      </c>
      <c r="I734" s="10">
        <v>40001</v>
      </c>
      <c r="J734">
        <v>39</v>
      </c>
      <c r="K734" t="s">
        <v>851</v>
      </c>
      <c r="L734">
        <f>COUNTBLANK(Portfolio434[[#This Row],[ID]:[Product]])</f>
        <v>0</v>
      </c>
    </row>
    <row r="735" spans="1:12" x14ac:dyDescent="0.3">
      <c r="A735">
        <v>738</v>
      </c>
      <c r="B735" t="s">
        <v>1760</v>
      </c>
      <c r="C735" t="s">
        <v>3762</v>
      </c>
      <c r="D735" t="s">
        <v>1670</v>
      </c>
      <c r="E735" t="s">
        <v>1671</v>
      </c>
      <c r="F735">
        <v>90</v>
      </c>
      <c r="G735" t="s">
        <v>3806</v>
      </c>
      <c r="H735" t="s">
        <v>427</v>
      </c>
      <c r="I735" s="10">
        <v>39961</v>
      </c>
      <c r="J735">
        <v>88</v>
      </c>
      <c r="K735" t="s">
        <v>1677</v>
      </c>
      <c r="L735">
        <f>COUNTBLANK(Portfolio434[[#This Row],[ID]:[Product]])</f>
        <v>0</v>
      </c>
    </row>
    <row r="736" spans="1:12" x14ac:dyDescent="0.3">
      <c r="A736">
        <v>739</v>
      </c>
      <c r="B736" t="s">
        <v>3807</v>
      </c>
      <c r="C736" t="s">
        <v>3808</v>
      </c>
      <c r="D736" t="s">
        <v>1670</v>
      </c>
      <c r="E736" t="s">
        <v>1671</v>
      </c>
      <c r="F736">
        <v>30</v>
      </c>
      <c r="G736" t="s">
        <v>3809</v>
      </c>
      <c r="H736" t="s">
        <v>3810</v>
      </c>
      <c r="I736" s="10">
        <v>40482</v>
      </c>
      <c r="J736">
        <v>11</v>
      </c>
      <c r="K736" t="s">
        <v>1772</v>
      </c>
      <c r="L736">
        <f>COUNTBLANK(Portfolio434[[#This Row],[ID]:[Product]])</f>
        <v>0</v>
      </c>
    </row>
    <row r="737" spans="1:12" x14ac:dyDescent="0.3">
      <c r="A737">
        <v>740</v>
      </c>
      <c r="B737" t="s">
        <v>3811</v>
      </c>
      <c r="C737" t="s">
        <v>3314</v>
      </c>
      <c r="D737" t="s">
        <v>1670</v>
      </c>
      <c r="E737" t="s">
        <v>1671</v>
      </c>
      <c r="F737">
        <v>30</v>
      </c>
      <c r="G737" t="s">
        <v>3812</v>
      </c>
      <c r="H737" t="s">
        <v>757</v>
      </c>
      <c r="I737" s="10">
        <v>40398</v>
      </c>
      <c r="J737">
        <v>20</v>
      </c>
      <c r="K737" t="s">
        <v>1772</v>
      </c>
      <c r="L737">
        <f>COUNTBLANK(Portfolio434[[#This Row],[ID]:[Product]])</f>
        <v>0</v>
      </c>
    </row>
    <row r="738" spans="1:12" x14ac:dyDescent="0.3">
      <c r="A738">
        <v>741</v>
      </c>
      <c r="B738" t="s">
        <v>3813</v>
      </c>
      <c r="C738" t="s">
        <v>3814</v>
      </c>
      <c r="D738" t="s">
        <v>1683</v>
      </c>
      <c r="E738" t="s">
        <v>1671</v>
      </c>
      <c r="F738">
        <v>60</v>
      </c>
      <c r="G738" t="s">
        <v>3815</v>
      </c>
      <c r="H738" t="s">
        <v>706</v>
      </c>
      <c r="I738" s="10">
        <v>40256</v>
      </c>
      <c r="J738">
        <v>38</v>
      </c>
      <c r="K738" t="s">
        <v>1772</v>
      </c>
      <c r="L738">
        <f>COUNTBLANK(Portfolio434[[#This Row],[ID]:[Product]])</f>
        <v>0</v>
      </c>
    </row>
    <row r="739" spans="1:12" x14ac:dyDescent="0.3">
      <c r="A739">
        <v>742</v>
      </c>
      <c r="B739" t="s">
        <v>3816</v>
      </c>
      <c r="C739" t="s">
        <v>1705</v>
      </c>
      <c r="D739" t="s">
        <v>1683</v>
      </c>
      <c r="E739" t="s">
        <v>1671</v>
      </c>
      <c r="F739">
        <v>60</v>
      </c>
      <c r="G739" t="s">
        <v>3817</v>
      </c>
      <c r="H739" t="s">
        <v>2614</v>
      </c>
      <c r="I739" s="10">
        <v>39674</v>
      </c>
      <c r="J739">
        <v>77</v>
      </c>
      <c r="K739" t="s">
        <v>1707</v>
      </c>
      <c r="L739">
        <f>COUNTBLANK(Portfolio434[[#This Row],[ID]:[Product]])</f>
        <v>0</v>
      </c>
    </row>
    <row r="740" spans="1:12" x14ac:dyDescent="0.3">
      <c r="A740">
        <v>743</v>
      </c>
      <c r="B740" t="s">
        <v>3818</v>
      </c>
      <c r="C740" t="s">
        <v>3819</v>
      </c>
      <c r="D740" t="s">
        <v>1683</v>
      </c>
      <c r="E740" t="s">
        <v>1671</v>
      </c>
      <c r="F740">
        <v>60</v>
      </c>
      <c r="G740" t="s">
        <v>3820</v>
      </c>
      <c r="H740" t="s">
        <v>654</v>
      </c>
      <c r="I740" s="10">
        <v>40403</v>
      </c>
      <c r="J740">
        <v>43</v>
      </c>
      <c r="K740" t="s">
        <v>1673</v>
      </c>
      <c r="L740">
        <f>COUNTBLANK(Portfolio434[[#This Row],[ID]:[Product]])</f>
        <v>0</v>
      </c>
    </row>
    <row r="741" spans="1:12" x14ac:dyDescent="0.3">
      <c r="A741">
        <v>744</v>
      </c>
      <c r="B741" t="s">
        <v>3821</v>
      </c>
      <c r="C741" t="s">
        <v>3822</v>
      </c>
      <c r="D741" t="s">
        <v>1670</v>
      </c>
      <c r="E741" t="s">
        <v>1671</v>
      </c>
      <c r="F741">
        <v>60</v>
      </c>
      <c r="G741" t="s">
        <v>3823</v>
      </c>
      <c r="H741" t="s">
        <v>273</v>
      </c>
      <c r="I741" s="10">
        <v>40534</v>
      </c>
      <c r="J741">
        <v>78</v>
      </c>
      <c r="K741" t="s">
        <v>1721</v>
      </c>
      <c r="L741">
        <f>COUNTBLANK(Portfolio434[[#This Row],[ID]:[Product]])</f>
        <v>0</v>
      </c>
    </row>
    <row r="742" spans="1:12" x14ac:dyDescent="0.3">
      <c r="A742">
        <v>745</v>
      </c>
      <c r="B742" t="s">
        <v>3824</v>
      </c>
      <c r="C742" t="s">
        <v>3825</v>
      </c>
      <c r="D742" t="s">
        <v>1670</v>
      </c>
      <c r="E742" t="s">
        <v>1671</v>
      </c>
      <c r="F742">
        <v>60</v>
      </c>
      <c r="G742" t="s">
        <v>3826</v>
      </c>
      <c r="H742" t="s">
        <v>1437</v>
      </c>
      <c r="I742" s="10">
        <v>39556</v>
      </c>
      <c r="J742">
        <v>20</v>
      </c>
      <c r="K742" t="s">
        <v>1707</v>
      </c>
      <c r="L742">
        <f>COUNTBLANK(Portfolio434[[#This Row],[ID]:[Product]])</f>
        <v>0</v>
      </c>
    </row>
    <row r="743" spans="1:12" x14ac:dyDescent="0.3">
      <c r="A743">
        <v>746</v>
      </c>
      <c r="B743" t="s">
        <v>3827</v>
      </c>
      <c r="C743" t="s">
        <v>3828</v>
      </c>
      <c r="D743" t="s">
        <v>1670</v>
      </c>
      <c r="E743" t="s">
        <v>1671</v>
      </c>
      <c r="F743">
        <v>60</v>
      </c>
      <c r="G743" t="s">
        <v>3829</v>
      </c>
      <c r="H743" t="s">
        <v>3830</v>
      </c>
      <c r="I743" s="10">
        <v>40246</v>
      </c>
      <c r="J743">
        <v>39</v>
      </c>
      <c r="K743" t="s">
        <v>1692</v>
      </c>
      <c r="L743">
        <f>COUNTBLANK(Portfolio434[[#This Row],[ID]:[Product]])</f>
        <v>0</v>
      </c>
    </row>
    <row r="744" spans="1:12" x14ac:dyDescent="0.3">
      <c r="A744">
        <v>747</v>
      </c>
      <c r="B744" t="s">
        <v>3831</v>
      </c>
      <c r="C744" t="s">
        <v>3832</v>
      </c>
      <c r="D744" t="s">
        <v>1683</v>
      </c>
      <c r="E744" t="s">
        <v>1671</v>
      </c>
      <c r="F744">
        <v>90</v>
      </c>
      <c r="G744" t="s">
        <v>3833</v>
      </c>
      <c r="H744" t="s">
        <v>1476</v>
      </c>
      <c r="I744" s="10">
        <v>40244</v>
      </c>
      <c r="J744">
        <v>93</v>
      </c>
      <c r="K744" t="s">
        <v>1772</v>
      </c>
      <c r="L744">
        <f>COUNTBLANK(Portfolio434[[#This Row],[ID]:[Product]])</f>
        <v>0</v>
      </c>
    </row>
    <row r="745" spans="1:12" x14ac:dyDescent="0.3">
      <c r="A745">
        <v>748</v>
      </c>
      <c r="B745" t="s">
        <v>3834</v>
      </c>
      <c r="C745" t="s">
        <v>3835</v>
      </c>
      <c r="D745" t="s">
        <v>1670</v>
      </c>
      <c r="E745" t="s">
        <v>1671</v>
      </c>
      <c r="F745">
        <v>60</v>
      </c>
      <c r="G745" t="s">
        <v>3836</v>
      </c>
      <c r="H745" t="s">
        <v>559</v>
      </c>
      <c r="I745" s="10">
        <v>40384</v>
      </c>
      <c r="J745">
        <v>97</v>
      </c>
      <c r="K745" t="s">
        <v>851</v>
      </c>
      <c r="L745">
        <f>COUNTBLANK(Portfolio434[[#This Row],[ID]:[Product]])</f>
        <v>0</v>
      </c>
    </row>
    <row r="746" spans="1:12" x14ac:dyDescent="0.3">
      <c r="A746">
        <v>749</v>
      </c>
      <c r="B746" t="s">
        <v>3837</v>
      </c>
      <c r="C746" t="s">
        <v>3838</v>
      </c>
      <c r="D746" t="s">
        <v>1683</v>
      </c>
      <c r="E746" t="s">
        <v>1671</v>
      </c>
      <c r="F746">
        <v>90</v>
      </c>
      <c r="G746" t="s">
        <v>3839</v>
      </c>
      <c r="H746" t="s">
        <v>112</v>
      </c>
      <c r="I746" s="10">
        <v>40184</v>
      </c>
      <c r="J746">
        <v>8</v>
      </c>
      <c r="K746" t="s">
        <v>1692</v>
      </c>
      <c r="L746">
        <f>COUNTBLANK(Portfolio434[[#This Row],[ID]:[Product]])</f>
        <v>0</v>
      </c>
    </row>
    <row r="747" spans="1:12" x14ac:dyDescent="0.3">
      <c r="A747">
        <v>750</v>
      </c>
      <c r="B747" t="s">
        <v>3840</v>
      </c>
      <c r="C747" t="s">
        <v>1900</v>
      </c>
      <c r="D747" t="s">
        <v>1670</v>
      </c>
      <c r="E747" t="s">
        <v>1671</v>
      </c>
      <c r="F747">
        <v>90</v>
      </c>
      <c r="G747" t="s">
        <v>3841</v>
      </c>
      <c r="H747" t="s">
        <v>142</v>
      </c>
      <c r="I747" s="10">
        <v>40437</v>
      </c>
      <c r="J747">
        <v>62</v>
      </c>
      <c r="K747" t="s">
        <v>1721</v>
      </c>
      <c r="L747">
        <f>COUNTBLANK(Portfolio434[[#This Row],[ID]:[Product]])</f>
        <v>0</v>
      </c>
    </row>
    <row r="748" spans="1:12" x14ac:dyDescent="0.3">
      <c r="A748">
        <v>751</v>
      </c>
      <c r="B748" t="s">
        <v>3842</v>
      </c>
      <c r="C748" t="s">
        <v>2919</v>
      </c>
      <c r="D748" t="s">
        <v>1670</v>
      </c>
      <c r="E748" t="s">
        <v>1671</v>
      </c>
      <c r="F748">
        <v>30</v>
      </c>
      <c r="G748" t="s">
        <v>3843</v>
      </c>
      <c r="H748" t="s">
        <v>605</v>
      </c>
      <c r="I748" s="10">
        <v>40275</v>
      </c>
      <c r="J748">
        <v>36</v>
      </c>
      <c r="K748" t="s">
        <v>1696</v>
      </c>
      <c r="L748">
        <f>COUNTBLANK(Portfolio434[[#This Row],[ID]:[Product]])</f>
        <v>0</v>
      </c>
    </row>
    <row r="749" spans="1:12" x14ac:dyDescent="0.3">
      <c r="A749">
        <v>752</v>
      </c>
      <c r="B749" t="s">
        <v>3132</v>
      </c>
      <c r="C749" t="s">
        <v>3844</v>
      </c>
      <c r="D749" t="s">
        <v>1683</v>
      </c>
      <c r="E749" t="s">
        <v>1671</v>
      </c>
      <c r="F749">
        <v>30</v>
      </c>
      <c r="G749" t="s">
        <v>3845</v>
      </c>
      <c r="H749" t="s">
        <v>517</v>
      </c>
      <c r="I749" s="10">
        <v>40463</v>
      </c>
      <c r="J749">
        <v>86</v>
      </c>
      <c r="K749" t="s">
        <v>1772</v>
      </c>
      <c r="L749">
        <f>COUNTBLANK(Portfolio434[[#This Row],[ID]:[Product]])</f>
        <v>0</v>
      </c>
    </row>
    <row r="750" spans="1:12" x14ac:dyDescent="0.3">
      <c r="A750">
        <v>753</v>
      </c>
      <c r="B750" t="s">
        <v>1846</v>
      </c>
      <c r="C750" t="s">
        <v>3846</v>
      </c>
      <c r="D750" t="s">
        <v>1670</v>
      </c>
      <c r="E750" t="s">
        <v>1671</v>
      </c>
      <c r="F750">
        <v>30</v>
      </c>
      <c r="G750" t="s">
        <v>3847</v>
      </c>
      <c r="H750" t="s">
        <v>3848</v>
      </c>
      <c r="I750" s="10">
        <v>39716</v>
      </c>
      <c r="J750">
        <v>16</v>
      </c>
      <c r="K750" t="s">
        <v>1707</v>
      </c>
      <c r="L750">
        <f>COUNTBLANK(Portfolio434[[#This Row],[ID]:[Product]])</f>
        <v>0</v>
      </c>
    </row>
    <row r="751" spans="1:12" x14ac:dyDescent="0.3">
      <c r="A751">
        <v>754</v>
      </c>
      <c r="B751" t="s">
        <v>3849</v>
      </c>
      <c r="C751" t="s">
        <v>3130</v>
      </c>
      <c r="D751" t="s">
        <v>1683</v>
      </c>
      <c r="E751" t="s">
        <v>1671</v>
      </c>
      <c r="F751">
        <v>60</v>
      </c>
      <c r="G751" t="s">
        <v>3850</v>
      </c>
      <c r="H751" t="s">
        <v>1513</v>
      </c>
      <c r="I751" s="10">
        <v>39639</v>
      </c>
      <c r="J751">
        <v>64</v>
      </c>
      <c r="K751" t="s">
        <v>1677</v>
      </c>
      <c r="L751">
        <f>COUNTBLANK(Portfolio434[[#This Row],[ID]:[Product]])</f>
        <v>0</v>
      </c>
    </row>
    <row r="752" spans="1:12" x14ac:dyDescent="0.3">
      <c r="A752">
        <v>755</v>
      </c>
      <c r="B752" t="s">
        <v>3851</v>
      </c>
      <c r="C752" t="s">
        <v>2976</v>
      </c>
      <c r="D752" t="s">
        <v>1683</v>
      </c>
      <c r="E752" t="s">
        <v>1671</v>
      </c>
      <c r="F752">
        <v>90</v>
      </c>
      <c r="G752" t="s">
        <v>3852</v>
      </c>
      <c r="H752" t="s">
        <v>614</v>
      </c>
      <c r="I752" s="10">
        <v>40169</v>
      </c>
      <c r="J752">
        <v>12</v>
      </c>
      <c r="K752" t="s">
        <v>851</v>
      </c>
      <c r="L752">
        <f>COUNTBLANK(Portfolio434[[#This Row],[ID]:[Product]])</f>
        <v>0</v>
      </c>
    </row>
    <row r="753" spans="1:12" x14ac:dyDescent="0.3">
      <c r="A753">
        <v>756</v>
      </c>
      <c r="B753" t="s">
        <v>3853</v>
      </c>
      <c r="C753" t="s">
        <v>3854</v>
      </c>
      <c r="D753" t="s">
        <v>1670</v>
      </c>
      <c r="E753" t="s">
        <v>1671</v>
      </c>
      <c r="F753">
        <v>90</v>
      </c>
      <c r="G753" t="s">
        <v>1859</v>
      </c>
      <c r="H753" t="s">
        <v>650</v>
      </c>
      <c r="I753" s="10">
        <v>39455</v>
      </c>
      <c r="J753">
        <v>56</v>
      </c>
      <c r="K753" t="s">
        <v>1700</v>
      </c>
      <c r="L753">
        <f>COUNTBLANK(Portfolio434[[#This Row],[ID]:[Product]])</f>
        <v>0</v>
      </c>
    </row>
    <row r="754" spans="1:12" x14ac:dyDescent="0.3">
      <c r="A754">
        <v>757</v>
      </c>
      <c r="B754" t="s">
        <v>3837</v>
      </c>
      <c r="C754" t="s">
        <v>3855</v>
      </c>
      <c r="D754" t="s">
        <v>1670</v>
      </c>
      <c r="E754" t="s">
        <v>1671</v>
      </c>
      <c r="F754">
        <v>90</v>
      </c>
      <c r="G754" t="s">
        <v>3856</v>
      </c>
      <c r="H754" t="s">
        <v>251</v>
      </c>
      <c r="I754" s="10">
        <v>40331</v>
      </c>
      <c r="J754">
        <v>97</v>
      </c>
      <c r="K754" t="s">
        <v>1677</v>
      </c>
      <c r="L754">
        <f>COUNTBLANK(Portfolio434[[#This Row],[ID]:[Product]])</f>
        <v>0</v>
      </c>
    </row>
    <row r="755" spans="1:12" x14ac:dyDescent="0.3">
      <c r="A755">
        <v>758</v>
      </c>
      <c r="B755" t="s">
        <v>3857</v>
      </c>
      <c r="C755" t="s">
        <v>2928</v>
      </c>
      <c r="D755" t="s">
        <v>1670</v>
      </c>
      <c r="E755" t="s">
        <v>1671</v>
      </c>
      <c r="F755">
        <v>60</v>
      </c>
      <c r="G755" t="s">
        <v>3858</v>
      </c>
      <c r="H755" t="s">
        <v>3859</v>
      </c>
      <c r="I755" s="10">
        <v>39524</v>
      </c>
      <c r="J755">
        <v>37</v>
      </c>
      <c r="K755" t="s">
        <v>1721</v>
      </c>
      <c r="L755">
        <f>COUNTBLANK(Portfolio434[[#This Row],[ID]:[Product]])</f>
        <v>0</v>
      </c>
    </row>
    <row r="756" spans="1:12" x14ac:dyDescent="0.3">
      <c r="A756">
        <v>759</v>
      </c>
      <c r="B756" t="s">
        <v>3860</v>
      </c>
      <c r="C756" t="s">
        <v>3861</v>
      </c>
      <c r="D756" t="s">
        <v>1683</v>
      </c>
      <c r="E756" t="s">
        <v>1671</v>
      </c>
      <c r="F756">
        <v>60</v>
      </c>
      <c r="G756" t="s">
        <v>3862</v>
      </c>
      <c r="H756" t="s">
        <v>23</v>
      </c>
      <c r="I756" s="10">
        <v>39546</v>
      </c>
      <c r="J756">
        <v>74</v>
      </c>
      <c r="K756" t="s">
        <v>1692</v>
      </c>
      <c r="L756">
        <f>COUNTBLANK(Portfolio434[[#This Row],[ID]:[Product]])</f>
        <v>0</v>
      </c>
    </row>
    <row r="757" spans="1:12" x14ac:dyDescent="0.3">
      <c r="A757">
        <v>760</v>
      </c>
      <c r="B757" t="s">
        <v>3863</v>
      </c>
      <c r="C757" t="s">
        <v>2260</v>
      </c>
      <c r="D757" t="s">
        <v>1670</v>
      </c>
      <c r="E757" t="s">
        <v>1671</v>
      </c>
      <c r="F757">
        <v>60</v>
      </c>
      <c r="G757" t="s">
        <v>3864</v>
      </c>
      <c r="H757" t="s">
        <v>483</v>
      </c>
      <c r="I757" s="10">
        <v>40237</v>
      </c>
      <c r="J757">
        <v>69</v>
      </c>
      <c r="K757" t="s">
        <v>1721</v>
      </c>
      <c r="L757">
        <f>COUNTBLANK(Portfolio434[[#This Row],[ID]:[Product]])</f>
        <v>0</v>
      </c>
    </row>
    <row r="758" spans="1:12" x14ac:dyDescent="0.3">
      <c r="A758">
        <v>761</v>
      </c>
      <c r="B758" t="s">
        <v>3865</v>
      </c>
      <c r="C758" t="s">
        <v>3321</v>
      </c>
      <c r="D758" t="s">
        <v>1670</v>
      </c>
      <c r="E758" t="s">
        <v>1671</v>
      </c>
      <c r="F758">
        <v>60</v>
      </c>
      <c r="G758" t="s">
        <v>3866</v>
      </c>
      <c r="H758" t="s">
        <v>973</v>
      </c>
      <c r="I758" s="10">
        <v>39501</v>
      </c>
      <c r="J758">
        <v>95</v>
      </c>
      <c r="K758" t="s">
        <v>1673</v>
      </c>
      <c r="L758">
        <f>COUNTBLANK(Portfolio434[[#This Row],[ID]:[Product]])</f>
        <v>0</v>
      </c>
    </row>
    <row r="759" spans="1:12" x14ac:dyDescent="0.3">
      <c r="A759">
        <v>762</v>
      </c>
      <c r="B759" t="s">
        <v>3867</v>
      </c>
      <c r="C759" t="s">
        <v>3868</v>
      </c>
      <c r="D759" t="s">
        <v>1683</v>
      </c>
      <c r="E759" t="s">
        <v>1671</v>
      </c>
      <c r="F759">
        <v>60</v>
      </c>
      <c r="G759" t="s">
        <v>3869</v>
      </c>
      <c r="H759" t="s">
        <v>936</v>
      </c>
      <c r="I759" s="10">
        <v>40206</v>
      </c>
      <c r="J759">
        <v>100</v>
      </c>
      <c r="K759" t="s">
        <v>1772</v>
      </c>
      <c r="L759">
        <f>COUNTBLANK(Portfolio434[[#This Row],[ID]:[Product]])</f>
        <v>0</v>
      </c>
    </row>
    <row r="760" spans="1:12" x14ac:dyDescent="0.3">
      <c r="A760">
        <v>763</v>
      </c>
      <c r="B760" t="s">
        <v>3870</v>
      </c>
      <c r="C760" t="s">
        <v>3553</v>
      </c>
      <c r="D760" t="s">
        <v>1683</v>
      </c>
      <c r="E760" t="s">
        <v>1671</v>
      </c>
      <c r="F760">
        <v>60</v>
      </c>
      <c r="G760" t="s">
        <v>3871</v>
      </c>
      <c r="H760" t="s">
        <v>3872</v>
      </c>
      <c r="I760" s="10">
        <v>39620</v>
      </c>
      <c r="J760">
        <v>41</v>
      </c>
      <c r="K760" t="s">
        <v>1707</v>
      </c>
      <c r="L760">
        <f>COUNTBLANK(Portfolio434[[#This Row],[ID]:[Product]])</f>
        <v>0</v>
      </c>
    </row>
    <row r="761" spans="1:12" x14ac:dyDescent="0.3">
      <c r="A761">
        <v>764</v>
      </c>
      <c r="B761" t="s">
        <v>3873</v>
      </c>
      <c r="C761" t="s">
        <v>3874</v>
      </c>
      <c r="D761" t="s">
        <v>1683</v>
      </c>
      <c r="E761" t="s">
        <v>1671</v>
      </c>
      <c r="F761">
        <v>90</v>
      </c>
      <c r="G761" t="s">
        <v>3875</v>
      </c>
      <c r="H761" t="s">
        <v>1421</v>
      </c>
      <c r="I761" s="10">
        <v>39472</v>
      </c>
      <c r="J761">
        <v>88</v>
      </c>
      <c r="K761" t="s">
        <v>851</v>
      </c>
      <c r="L761">
        <f>COUNTBLANK(Portfolio434[[#This Row],[ID]:[Product]])</f>
        <v>0</v>
      </c>
    </row>
    <row r="762" spans="1:12" x14ac:dyDescent="0.3">
      <c r="A762">
        <v>765</v>
      </c>
      <c r="B762" t="s">
        <v>2964</v>
      </c>
      <c r="C762" t="s">
        <v>2769</v>
      </c>
      <c r="D762" t="s">
        <v>1683</v>
      </c>
      <c r="E762" t="s">
        <v>1671</v>
      </c>
      <c r="F762">
        <v>30</v>
      </c>
      <c r="G762" t="s">
        <v>3876</v>
      </c>
      <c r="H762" t="s">
        <v>235</v>
      </c>
      <c r="I762" s="10">
        <v>40401</v>
      </c>
      <c r="J762">
        <v>90</v>
      </c>
      <c r="K762" t="s">
        <v>1700</v>
      </c>
      <c r="L762">
        <f>COUNTBLANK(Portfolio434[[#This Row],[ID]:[Product]])</f>
        <v>0</v>
      </c>
    </row>
    <row r="763" spans="1:12" x14ac:dyDescent="0.3">
      <c r="A763">
        <v>766</v>
      </c>
      <c r="B763" t="s">
        <v>3877</v>
      </c>
      <c r="C763" t="s">
        <v>3878</v>
      </c>
      <c r="D763" t="s">
        <v>1683</v>
      </c>
      <c r="E763" t="s">
        <v>1671</v>
      </c>
      <c r="F763">
        <v>90</v>
      </c>
      <c r="G763" t="s">
        <v>3879</v>
      </c>
      <c r="H763" t="s">
        <v>3880</v>
      </c>
      <c r="I763" s="10">
        <v>39690</v>
      </c>
      <c r="J763">
        <v>49</v>
      </c>
      <c r="K763" t="s">
        <v>1721</v>
      </c>
      <c r="L763">
        <f>COUNTBLANK(Portfolio434[[#This Row],[ID]:[Product]])</f>
        <v>0</v>
      </c>
    </row>
    <row r="764" spans="1:12" x14ac:dyDescent="0.3">
      <c r="A764">
        <v>767</v>
      </c>
      <c r="B764" t="s">
        <v>1983</v>
      </c>
      <c r="C764" t="s">
        <v>3363</v>
      </c>
      <c r="D764" t="s">
        <v>1683</v>
      </c>
      <c r="E764" t="s">
        <v>1671</v>
      </c>
      <c r="F764">
        <v>60</v>
      </c>
      <c r="G764" t="s">
        <v>3881</v>
      </c>
      <c r="H764" t="s">
        <v>1651</v>
      </c>
      <c r="I764" s="10">
        <v>40456</v>
      </c>
      <c r="J764">
        <v>45</v>
      </c>
      <c r="K764" t="s">
        <v>1696</v>
      </c>
      <c r="L764">
        <f>COUNTBLANK(Portfolio434[[#This Row],[ID]:[Product]])</f>
        <v>0</v>
      </c>
    </row>
    <row r="765" spans="1:12" x14ac:dyDescent="0.3">
      <c r="A765">
        <v>768</v>
      </c>
      <c r="B765" t="s">
        <v>3882</v>
      </c>
      <c r="C765" t="s">
        <v>3883</v>
      </c>
      <c r="D765" t="s">
        <v>1683</v>
      </c>
      <c r="E765" t="s">
        <v>1671</v>
      </c>
      <c r="F765">
        <v>60</v>
      </c>
      <c r="G765" t="s">
        <v>3884</v>
      </c>
      <c r="H765" t="s">
        <v>290</v>
      </c>
      <c r="I765" s="10">
        <v>40209</v>
      </c>
      <c r="J765">
        <v>29</v>
      </c>
      <c r="K765" t="s">
        <v>1700</v>
      </c>
      <c r="L765">
        <f>COUNTBLANK(Portfolio434[[#This Row],[ID]:[Product]])</f>
        <v>0</v>
      </c>
    </row>
    <row r="766" spans="1:12" x14ac:dyDescent="0.3">
      <c r="A766">
        <v>769</v>
      </c>
      <c r="B766" t="s">
        <v>3885</v>
      </c>
      <c r="C766" t="s">
        <v>1793</v>
      </c>
      <c r="D766" t="s">
        <v>1683</v>
      </c>
      <c r="E766" t="s">
        <v>1671</v>
      </c>
      <c r="F766">
        <v>30</v>
      </c>
      <c r="G766" t="s">
        <v>3886</v>
      </c>
      <c r="H766" t="s">
        <v>2565</v>
      </c>
      <c r="I766" s="10">
        <v>40398</v>
      </c>
      <c r="J766">
        <v>53</v>
      </c>
      <c r="K766" t="s">
        <v>1692</v>
      </c>
      <c r="L766">
        <f>COUNTBLANK(Portfolio434[[#This Row],[ID]:[Product]])</f>
        <v>0</v>
      </c>
    </row>
    <row r="767" spans="1:12" x14ac:dyDescent="0.3">
      <c r="A767">
        <v>770</v>
      </c>
      <c r="B767" t="s">
        <v>3887</v>
      </c>
      <c r="C767" t="s">
        <v>3822</v>
      </c>
      <c r="D767" t="s">
        <v>1683</v>
      </c>
      <c r="E767" t="s">
        <v>1671</v>
      </c>
      <c r="F767">
        <v>30</v>
      </c>
      <c r="G767" t="s">
        <v>3888</v>
      </c>
      <c r="H767" t="s">
        <v>2671</v>
      </c>
      <c r="I767" s="10">
        <v>39905</v>
      </c>
      <c r="J767">
        <v>5</v>
      </c>
      <c r="K767" t="s">
        <v>1673</v>
      </c>
      <c r="L767">
        <f>COUNTBLANK(Portfolio434[[#This Row],[ID]:[Product]])</f>
        <v>0</v>
      </c>
    </row>
    <row r="768" spans="1:12" x14ac:dyDescent="0.3">
      <c r="A768">
        <v>771</v>
      </c>
      <c r="B768" t="s">
        <v>3889</v>
      </c>
      <c r="C768" t="s">
        <v>3890</v>
      </c>
      <c r="D768" t="s">
        <v>1670</v>
      </c>
      <c r="E768" t="s">
        <v>1671</v>
      </c>
      <c r="F768">
        <v>90</v>
      </c>
      <c r="G768" t="s">
        <v>3891</v>
      </c>
      <c r="H768" t="s">
        <v>3088</v>
      </c>
      <c r="I768" s="10">
        <v>40425</v>
      </c>
      <c r="J768">
        <v>81</v>
      </c>
      <c r="K768" t="s">
        <v>1707</v>
      </c>
      <c r="L768">
        <f>COUNTBLANK(Portfolio434[[#This Row],[ID]:[Product]])</f>
        <v>0</v>
      </c>
    </row>
    <row r="769" spans="1:12" x14ac:dyDescent="0.3">
      <c r="A769">
        <v>772</v>
      </c>
      <c r="B769" t="s">
        <v>3892</v>
      </c>
      <c r="C769" t="s">
        <v>2247</v>
      </c>
      <c r="D769" t="s">
        <v>1683</v>
      </c>
      <c r="E769" t="s">
        <v>1671</v>
      </c>
      <c r="F769">
        <v>30</v>
      </c>
      <c r="G769" t="s">
        <v>3893</v>
      </c>
      <c r="H769" t="s">
        <v>1064</v>
      </c>
      <c r="I769" s="10">
        <v>40379</v>
      </c>
      <c r="J769">
        <v>8</v>
      </c>
      <c r="K769" t="s">
        <v>1772</v>
      </c>
      <c r="L769">
        <f>COUNTBLANK(Portfolio434[[#This Row],[ID]:[Product]])</f>
        <v>0</v>
      </c>
    </row>
    <row r="770" spans="1:12" x14ac:dyDescent="0.3">
      <c r="A770">
        <v>773</v>
      </c>
      <c r="B770" t="s">
        <v>3403</v>
      </c>
      <c r="C770" t="s">
        <v>2530</v>
      </c>
      <c r="D770" t="s">
        <v>1670</v>
      </c>
      <c r="E770" t="s">
        <v>1671</v>
      </c>
      <c r="F770">
        <v>30</v>
      </c>
      <c r="G770" t="s">
        <v>3894</v>
      </c>
      <c r="H770" t="s">
        <v>650</v>
      </c>
      <c r="I770" s="10">
        <v>40372</v>
      </c>
      <c r="J770">
        <v>92</v>
      </c>
      <c r="K770" t="s">
        <v>1677</v>
      </c>
      <c r="L770">
        <f>COUNTBLANK(Portfolio434[[#This Row],[ID]:[Product]])</f>
        <v>0</v>
      </c>
    </row>
    <row r="771" spans="1:12" x14ac:dyDescent="0.3">
      <c r="A771">
        <v>774</v>
      </c>
      <c r="B771" t="s">
        <v>3895</v>
      </c>
      <c r="C771" t="s">
        <v>3896</v>
      </c>
      <c r="D771" t="s">
        <v>1670</v>
      </c>
      <c r="E771" t="s">
        <v>1671</v>
      </c>
      <c r="F771">
        <v>90</v>
      </c>
      <c r="G771" t="s">
        <v>3897</v>
      </c>
      <c r="H771" t="s">
        <v>3898</v>
      </c>
      <c r="I771" s="10">
        <v>39577</v>
      </c>
      <c r="J771">
        <v>67</v>
      </c>
      <c r="K771" t="s">
        <v>1696</v>
      </c>
      <c r="L771">
        <f>COUNTBLANK(Portfolio434[[#This Row],[ID]:[Product]])</f>
        <v>0</v>
      </c>
    </row>
    <row r="772" spans="1:12" x14ac:dyDescent="0.3">
      <c r="A772">
        <v>775</v>
      </c>
      <c r="B772" t="s">
        <v>3899</v>
      </c>
      <c r="C772" t="s">
        <v>3900</v>
      </c>
      <c r="D772" t="s">
        <v>1719</v>
      </c>
      <c r="E772" t="s">
        <v>1671</v>
      </c>
      <c r="F772">
        <v>30</v>
      </c>
      <c r="G772" t="s">
        <v>3901</v>
      </c>
      <c r="H772" t="s">
        <v>3342</v>
      </c>
      <c r="I772" s="10">
        <v>40037</v>
      </c>
      <c r="J772">
        <v>60</v>
      </c>
      <c r="K772" t="s">
        <v>1673</v>
      </c>
      <c r="L772">
        <f>COUNTBLANK(Portfolio434[[#This Row],[ID]:[Product]])</f>
        <v>0</v>
      </c>
    </row>
    <row r="773" spans="1:12" x14ac:dyDescent="0.3">
      <c r="A773">
        <v>776</v>
      </c>
      <c r="B773" t="s">
        <v>3158</v>
      </c>
      <c r="C773" t="s">
        <v>3902</v>
      </c>
      <c r="D773" t="s">
        <v>1670</v>
      </c>
      <c r="E773" t="s">
        <v>1671</v>
      </c>
      <c r="F773">
        <v>30</v>
      </c>
      <c r="G773" t="s">
        <v>3903</v>
      </c>
      <c r="H773" t="s">
        <v>1605</v>
      </c>
      <c r="I773" s="10">
        <v>39915</v>
      </c>
      <c r="J773">
        <v>92</v>
      </c>
      <c r="K773" t="s">
        <v>1673</v>
      </c>
      <c r="L773">
        <f>COUNTBLANK(Portfolio434[[#This Row],[ID]:[Product]])</f>
        <v>0</v>
      </c>
    </row>
    <row r="774" spans="1:12" x14ac:dyDescent="0.3">
      <c r="A774">
        <v>777</v>
      </c>
      <c r="B774" t="s">
        <v>3904</v>
      </c>
      <c r="C774" t="s">
        <v>1621</v>
      </c>
      <c r="D774" t="s">
        <v>1670</v>
      </c>
      <c r="E774" t="s">
        <v>1671</v>
      </c>
      <c r="F774">
        <v>90</v>
      </c>
      <c r="G774" t="s">
        <v>3905</v>
      </c>
      <c r="H774" t="s">
        <v>923</v>
      </c>
      <c r="I774" s="10">
        <v>39780</v>
      </c>
      <c r="J774">
        <v>6</v>
      </c>
      <c r="K774" t="s">
        <v>1707</v>
      </c>
      <c r="L774">
        <f>COUNTBLANK(Portfolio434[[#This Row],[ID]:[Product]])</f>
        <v>0</v>
      </c>
    </row>
    <row r="775" spans="1:12" x14ac:dyDescent="0.3">
      <c r="A775">
        <v>778</v>
      </c>
      <c r="B775" t="s">
        <v>3906</v>
      </c>
      <c r="C775" t="s">
        <v>3907</v>
      </c>
      <c r="D775" t="s">
        <v>1683</v>
      </c>
      <c r="E775" t="s">
        <v>1671</v>
      </c>
      <c r="F775">
        <v>90</v>
      </c>
      <c r="G775" t="s">
        <v>3908</v>
      </c>
      <c r="H775" t="s">
        <v>775</v>
      </c>
      <c r="I775" s="10">
        <v>40256</v>
      </c>
      <c r="J775">
        <v>62</v>
      </c>
      <c r="K775" t="s">
        <v>1721</v>
      </c>
      <c r="L775">
        <f>COUNTBLANK(Portfolio434[[#This Row],[ID]:[Product]])</f>
        <v>0</v>
      </c>
    </row>
    <row r="776" spans="1:12" x14ac:dyDescent="0.3">
      <c r="A776">
        <v>779</v>
      </c>
      <c r="B776" t="s">
        <v>3909</v>
      </c>
      <c r="C776" t="s">
        <v>3910</v>
      </c>
      <c r="D776" t="s">
        <v>1670</v>
      </c>
      <c r="E776" t="s">
        <v>1671</v>
      </c>
      <c r="F776">
        <v>60</v>
      </c>
      <c r="G776" t="s">
        <v>3911</v>
      </c>
      <c r="H776" t="s">
        <v>1295</v>
      </c>
      <c r="I776" s="10">
        <v>40301</v>
      </c>
      <c r="J776">
        <v>57</v>
      </c>
      <c r="K776" t="s">
        <v>1696</v>
      </c>
      <c r="L776">
        <f>COUNTBLANK(Portfolio434[[#This Row],[ID]:[Product]])</f>
        <v>0</v>
      </c>
    </row>
    <row r="777" spans="1:12" x14ac:dyDescent="0.3">
      <c r="A777">
        <v>780</v>
      </c>
      <c r="B777" t="s">
        <v>3912</v>
      </c>
      <c r="C777" t="s">
        <v>3913</v>
      </c>
      <c r="D777" t="s">
        <v>1733</v>
      </c>
      <c r="E777" t="s">
        <v>1671</v>
      </c>
      <c r="F777">
        <v>60</v>
      </c>
      <c r="G777" t="s">
        <v>3914</v>
      </c>
      <c r="H777" t="s">
        <v>1219</v>
      </c>
      <c r="I777" s="10">
        <v>40204</v>
      </c>
      <c r="J777">
        <v>54</v>
      </c>
      <c r="K777" t="s">
        <v>1700</v>
      </c>
      <c r="L777">
        <f>COUNTBLANK(Portfolio434[[#This Row],[ID]:[Product]])</f>
        <v>0</v>
      </c>
    </row>
    <row r="778" spans="1:12" x14ac:dyDescent="0.3">
      <c r="A778">
        <v>781</v>
      </c>
      <c r="B778" t="s">
        <v>3915</v>
      </c>
      <c r="C778" t="s">
        <v>3916</v>
      </c>
      <c r="D778" t="s">
        <v>1733</v>
      </c>
      <c r="E778" t="s">
        <v>1671</v>
      </c>
      <c r="F778">
        <v>30</v>
      </c>
      <c r="G778" t="s">
        <v>3917</v>
      </c>
      <c r="H778" t="s">
        <v>527</v>
      </c>
      <c r="I778" s="10">
        <v>40496</v>
      </c>
      <c r="J778">
        <v>33</v>
      </c>
      <c r="K778" t="s">
        <v>1707</v>
      </c>
      <c r="L778">
        <f>COUNTBLANK(Portfolio434[[#This Row],[ID]:[Product]])</f>
        <v>0</v>
      </c>
    </row>
    <row r="779" spans="1:12" x14ac:dyDescent="0.3">
      <c r="A779">
        <v>782</v>
      </c>
      <c r="B779" t="s">
        <v>3918</v>
      </c>
      <c r="C779" t="s">
        <v>3919</v>
      </c>
      <c r="D779" t="s">
        <v>1670</v>
      </c>
      <c r="E779" t="s">
        <v>1671</v>
      </c>
      <c r="F779">
        <v>90</v>
      </c>
      <c r="G779" t="s">
        <v>3920</v>
      </c>
      <c r="H779" t="s">
        <v>416</v>
      </c>
      <c r="I779" s="10">
        <v>40293</v>
      </c>
      <c r="J779">
        <v>90</v>
      </c>
      <c r="K779" t="s">
        <v>1692</v>
      </c>
      <c r="L779">
        <f>COUNTBLANK(Portfolio434[[#This Row],[ID]:[Product]])</f>
        <v>0</v>
      </c>
    </row>
    <row r="780" spans="1:12" x14ac:dyDescent="0.3">
      <c r="A780">
        <v>783</v>
      </c>
      <c r="B780" t="s">
        <v>3921</v>
      </c>
      <c r="C780" t="s">
        <v>3922</v>
      </c>
      <c r="D780" t="s">
        <v>1683</v>
      </c>
      <c r="E780" t="s">
        <v>1671</v>
      </c>
      <c r="F780">
        <v>60</v>
      </c>
      <c r="G780" t="s">
        <v>3923</v>
      </c>
      <c r="H780" t="s">
        <v>973</v>
      </c>
      <c r="I780" s="10">
        <v>39981</v>
      </c>
      <c r="J780">
        <v>58</v>
      </c>
      <c r="K780" t="s">
        <v>1677</v>
      </c>
      <c r="L780">
        <f>COUNTBLANK(Portfolio434[[#This Row],[ID]:[Product]])</f>
        <v>0</v>
      </c>
    </row>
    <row r="781" spans="1:12" x14ac:dyDescent="0.3">
      <c r="A781">
        <v>784</v>
      </c>
      <c r="B781" t="s">
        <v>3924</v>
      </c>
      <c r="C781" t="s">
        <v>2084</v>
      </c>
      <c r="D781" t="s">
        <v>1683</v>
      </c>
      <c r="E781" t="s">
        <v>1671</v>
      </c>
      <c r="F781">
        <v>60</v>
      </c>
      <c r="G781" t="s">
        <v>3925</v>
      </c>
      <c r="H781" t="s">
        <v>3527</v>
      </c>
      <c r="I781" s="10">
        <v>40256</v>
      </c>
      <c r="J781">
        <v>13</v>
      </c>
      <c r="K781" t="s">
        <v>1007</v>
      </c>
      <c r="L781">
        <f>COUNTBLANK(Portfolio434[[#This Row],[ID]:[Product]])</f>
        <v>0</v>
      </c>
    </row>
    <row r="782" spans="1:12" x14ac:dyDescent="0.3">
      <c r="A782">
        <v>785</v>
      </c>
      <c r="B782" t="s">
        <v>3926</v>
      </c>
      <c r="C782" t="s">
        <v>3927</v>
      </c>
      <c r="D782" t="s">
        <v>1683</v>
      </c>
      <c r="E782" t="s">
        <v>1671</v>
      </c>
      <c r="F782">
        <v>30</v>
      </c>
      <c r="G782" t="s">
        <v>3928</v>
      </c>
      <c r="H782" t="s">
        <v>710</v>
      </c>
      <c r="I782" s="10">
        <v>39683</v>
      </c>
      <c r="J782">
        <v>97</v>
      </c>
      <c r="K782" t="s">
        <v>1700</v>
      </c>
      <c r="L782">
        <f>COUNTBLANK(Portfolio434[[#This Row],[ID]:[Product]])</f>
        <v>0</v>
      </c>
    </row>
    <row r="783" spans="1:12" x14ac:dyDescent="0.3">
      <c r="A783">
        <v>786</v>
      </c>
      <c r="B783" t="s">
        <v>3929</v>
      </c>
      <c r="C783" t="s">
        <v>2719</v>
      </c>
      <c r="D783" t="s">
        <v>1670</v>
      </c>
      <c r="E783" t="s">
        <v>1671</v>
      </c>
      <c r="F783">
        <v>90</v>
      </c>
      <c r="G783" t="s">
        <v>3930</v>
      </c>
      <c r="H783" t="s">
        <v>2671</v>
      </c>
      <c r="I783" s="10">
        <v>39766</v>
      </c>
      <c r="J783">
        <v>81</v>
      </c>
      <c r="K783" t="s">
        <v>1677</v>
      </c>
      <c r="L783">
        <f>COUNTBLANK(Portfolio434[[#This Row],[ID]:[Product]])</f>
        <v>0</v>
      </c>
    </row>
    <row r="784" spans="1:12" x14ac:dyDescent="0.3">
      <c r="A784">
        <v>787</v>
      </c>
      <c r="B784" t="s">
        <v>3931</v>
      </c>
      <c r="C784" t="s">
        <v>3752</v>
      </c>
      <c r="D784" t="s">
        <v>1683</v>
      </c>
      <c r="E784" t="s">
        <v>1671</v>
      </c>
      <c r="F784">
        <v>60</v>
      </c>
      <c r="G784" t="s">
        <v>3932</v>
      </c>
      <c r="H784" t="s">
        <v>656</v>
      </c>
      <c r="I784" s="10">
        <v>40529</v>
      </c>
      <c r="J784">
        <v>17</v>
      </c>
      <c r="K784" t="s">
        <v>1673</v>
      </c>
      <c r="L784">
        <f>COUNTBLANK(Portfolio434[[#This Row],[ID]:[Product]])</f>
        <v>0</v>
      </c>
    </row>
    <row r="785" spans="1:12" x14ac:dyDescent="0.3">
      <c r="A785">
        <v>788</v>
      </c>
      <c r="B785" t="s">
        <v>3933</v>
      </c>
      <c r="C785" t="s">
        <v>3230</v>
      </c>
      <c r="D785" t="s">
        <v>1733</v>
      </c>
      <c r="E785" t="s">
        <v>1671</v>
      </c>
      <c r="F785">
        <v>30</v>
      </c>
      <c r="G785" t="s">
        <v>3934</v>
      </c>
      <c r="H785" t="s">
        <v>3935</v>
      </c>
      <c r="I785" s="10">
        <v>40535</v>
      </c>
      <c r="J785">
        <v>93</v>
      </c>
      <c r="K785" t="s">
        <v>851</v>
      </c>
      <c r="L785">
        <f>COUNTBLANK(Portfolio434[[#This Row],[ID]:[Product]])</f>
        <v>0</v>
      </c>
    </row>
    <row r="786" spans="1:12" x14ac:dyDescent="0.3">
      <c r="A786">
        <v>789</v>
      </c>
      <c r="B786" t="s">
        <v>3936</v>
      </c>
      <c r="C786" t="s">
        <v>3937</v>
      </c>
      <c r="D786" t="s">
        <v>1670</v>
      </c>
      <c r="E786" t="s">
        <v>1671</v>
      </c>
      <c r="F786">
        <v>30</v>
      </c>
      <c r="G786" t="s">
        <v>3938</v>
      </c>
      <c r="H786" t="s">
        <v>965</v>
      </c>
      <c r="I786" s="10">
        <v>40206</v>
      </c>
      <c r="J786">
        <v>68</v>
      </c>
      <c r="K786" t="s">
        <v>1700</v>
      </c>
      <c r="L786">
        <f>COUNTBLANK(Portfolio434[[#This Row],[ID]:[Product]])</f>
        <v>0</v>
      </c>
    </row>
    <row r="787" spans="1:12" x14ac:dyDescent="0.3">
      <c r="A787">
        <v>790</v>
      </c>
      <c r="B787" t="s">
        <v>3939</v>
      </c>
      <c r="C787" t="s">
        <v>3940</v>
      </c>
      <c r="D787" t="s">
        <v>1683</v>
      </c>
      <c r="E787" t="s">
        <v>1671</v>
      </c>
      <c r="F787">
        <v>30</v>
      </c>
      <c r="G787" t="s">
        <v>3941</v>
      </c>
      <c r="H787" t="s">
        <v>3942</v>
      </c>
      <c r="I787" s="10">
        <v>39934</v>
      </c>
      <c r="J787">
        <v>39</v>
      </c>
      <c r="K787" t="s">
        <v>851</v>
      </c>
      <c r="L787">
        <f>COUNTBLANK(Portfolio434[[#This Row],[ID]:[Product]])</f>
        <v>0</v>
      </c>
    </row>
    <row r="788" spans="1:12" x14ac:dyDescent="0.3">
      <c r="A788">
        <v>791</v>
      </c>
      <c r="B788" t="s">
        <v>3943</v>
      </c>
      <c r="C788" t="s">
        <v>3944</v>
      </c>
      <c r="D788" t="s">
        <v>1670</v>
      </c>
      <c r="E788" t="s">
        <v>1671</v>
      </c>
      <c r="F788">
        <v>30</v>
      </c>
      <c r="G788" t="s">
        <v>3945</v>
      </c>
      <c r="H788" t="s">
        <v>273</v>
      </c>
      <c r="I788" s="10">
        <v>40060</v>
      </c>
      <c r="J788">
        <v>99</v>
      </c>
      <c r="K788" t="s">
        <v>1700</v>
      </c>
      <c r="L788">
        <f>COUNTBLANK(Portfolio434[[#This Row],[ID]:[Product]])</f>
        <v>0</v>
      </c>
    </row>
    <row r="789" spans="1:12" x14ac:dyDescent="0.3">
      <c r="A789">
        <v>792</v>
      </c>
      <c r="B789" t="s">
        <v>3946</v>
      </c>
      <c r="C789" t="s">
        <v>3947</v>
      </c>
      <c r="D789" t="s">
        <v>1683</v>
      </c>
      <c r="E789" t="s">
        <v>1829</v>
      </c>
      <c r="F789">
        <v>90</v>
      </c>
      <c r="G789" t="s">
        <v>3948</v>
      </c>
      <c r="H789" t="s">
        <v>256</v>
      </c>
      <c r="I789" s="10">
        <v>40220</v>
      </c>
      <c r="J789">
        <v>69</v>
      </c>
      <c r="K789" t="s">
        <v>1007</v>
      </c>
      <c r="L789">
        <f>COUNTBLANK(Portfolio434[[#This Row],[ID]:[Product]])</f>
        <v>0</v>
      </c>
    </row>
    <row r="790" spans="1:12" x14ac:dyDescent="0.3">
      <c r="A790">
        <v>793</v>
      </c>
      <c r="B790" t="s">
        <v>3949</v>
      </c>
      <c r="C790" t="s">
        <v>3106</v>
      </c>
      <c r="D790" t="s">
        <v>1670</v>
      </c>
      <c r="E790" t="s">
        <v>1671</v>
      </c>
      <c r="F790">
        <v>60</v>
      </c>
      <c r="G790" t="s">
        <v>3950</v>
      </c>
      <c r="H790" t="s">
        <v>267</v>
      </c>
      <c r="I790" s="10">
        <v>40221</v>
      </c>
      <c r="J790">
        <v>96</v>
      </c>
      <c r="K790" t="s">
        <v>1673</v>
      </c>
      <c r="L790">
        <f>COUNTBLANK(Portfolio434[[#This Row],[ID]:[Product]])</f>
        <v>0</v>
      </c>
    </row>
    <row r="791" spans="1:12" x14ac:dyDescent="0.3">
      <c r="A791">
        <v>794</v>
      </c>
      <c r="B791" t="s">
        <v>3951</v>
      </c>
      <c r="C791" t="s">
        <v>3952</v>
      </c>
      <c r="D791" t="s">
        <v>1683</v>
      </c>
      <c r="E791" t="s">
        <v>1671</v>
      </c>
      <c r="F791">
        <v>30</v>
      </c>
      <c r="G791" t="s">
        <v>3953</v>
      </c>
      <c r="H791" t="s">
        <v>376</v>
      </c>
      <c r="I791" s="10">
        <v>40501</v>
      </c>
      <c r="J791">
        <v>95</v>
      </c>
      <c r="K791" t="s">
        <v>1721</v>
      </c>
      <c r="L791">
        <f>COUNTBLANK(Portfolio434[[#This Row],[ID]:[Product]])</f>
        <v>0</v>
      </c>
    </row>
    <row r="792" spans="1:12" x14ac:dyDescent="0.3">
      <c r="A792">
        <v>795</v>
      </c>
      <c r="B792" t="s">
        <v>3954</v>
      </c>
      <c r="C792" t="s">
        <v>3955</v>
      </c>
      <c r="D792" t="s">
        <v>1670</v>
      </c>
      <c r="E792" t="s">
        <v>1671</v>
      </c>
      <c r="F792">
        <v>90</v>
      </c>
      <c r="G792" t="s">
        <v>3956</v>
      </c>
      <c r="H792" t="s">
        <v>3957</v>
      </c>
      <c r="I792" s="10">
        <v>40472</v>
      </c>
      <c r="J792">
        <v>37</v>
      </c>
      <c r="K792" t="s">
        <v>851</v>
      </c>
      <c r="L792">
        <f>COUNTBLANK(Portfolio434[[#This Row],[ID]:[Product]])</f>
        <v>0</v>
      </c>
    </row>
    <row r="793" spans="1:12" x14ac:dyDescent="0.3">
      <c r="A793">
        <v>796</v>
      </c>
      <c r="B793" t="s">
        <v>3671</v>
      </c>
      <c r="C793" t="s">
        <v>2155</v>
      </c>
      <c r="D793" t="s">
        <v>1670</v>
      </c>
      <c r="E793" t="s">
        <v>1671</v>
      </c>
      <c r="F793">
        <v>60</v>
      </c>
      <c r="G793" t="s">
        <v>3958</v>
      </c>
      <c r="H793" t="s">
        <v>771</v>
      </c>
      <c r="I793" s="10">
        <v>39945</v>
      </c>
      <c r="J793">
        <v>16</v>
      </c>
      <c r="K793" t="s">
        <v>1772</v>
      </c>
      <c r="L793">
        <f>COUNTBLANK(Portfolio434[[#This Row],[ID]:[Product]])</f>
        <v>0</v>
      </c>
    </row>
    <row r="794" spans="1:12" x14ac:dyDescent="0.3">
      <c r="A794">
        <v>797</v>
      </c>
      <c r="B794" t="s">
        <v>3959</v>
      </c>
      <c r="C794" t="s">
        <v>3960</v>
      </c>
      <c r="D794" t="s">
        <v>1683</v>
      </c>
      <c r="E794" t="s">
        <v>1671</v>
      </c>
      <c r="F794">
        <v>30</v>
      </c>
      <c r="G794" t="s">
        <v>3961</v>
      </c>
      <c r="H794" t="s">
        <v>1410</v>
      </c>
      <c r="I794" s="10">
        <v>40300</v>
      </c>
      <c r="J794">
        <v>79</v>
      </c>
      <c r="K794" t="s">
        <v>1673</v>
      </c>
      <c r="L794">
        <f>COUNTBLANK(Portfolio434[[#This Row],[ID]:[Product]])</f>
        <v>0</v>
      </c>
    </row>
    <row r="795" spans="1:12" x14ac:dyDescent="0.3">
      <c r="A795">
        <v>798</v>
      </c>
      <c r="B795" t="s">
        <v>3962</v>
      </c>
      <c r="C795" t="s">
        <v>3963</v>
      </c>
      <c r="D795" t="s">
        <v>1670</v>
      </c>
      <c r="E795" t="s">
        <v>1671</v>
      </c>
      <c r="F795">
        <v>90</v>
      </c>
      <c r="G795" t="s">
        <v>3964</v>
      </c>
      <c r="H795" t="s">
        <v>59</v>
      </c>
      <c r="I795" s="10">
        <v>40157</v>
      </c>
      <c r="J795">
        <v>59</v>
      </c>
      <c r="K795" t="s">
        <v>1692</v>
      </c>
      <c r="L795">
        <f>COUNTBLANK(Portfolio434[[#This Row],[ID]:[Product]])</f>
        <v>0</v>
      </c>
    </row>
    <row r="796" spans="1:12" x14ac:dyDescent="0.3">
      <c r="A796">
        <v>799</v>
      </c>
      <c r="B796" t="s">
        <v>3965</v>
      </c>
      <c r="C796" t="s">
        <v>3966</v>
      </c>
      <c r="D796" t="s">
        <v>1670</v>
      </c>
      <c r="E796" t="s">
        <v>1671</v>
      </c>
      <c r="F796">
        <v>60</v>
      </c>
      <c r="G796" t="s">
        <v>3967</v>
      </c>
      <c r="H796" t="s">
        <v>3968</v>
      </c>
      <c r="I796" s="10">
        <v>40323</v>
      </c>
      <c r="J796">
        <v>73</v>
      </c>
      <c r="K796" t="s">
        <v>1007</v>
      </c>
      <c r="L796">
        <f>COUNTBLANK(Portfolio434[[#This Row],[ID]:[Product]])</f>
        <v>0</v>
      </c>
    </row>
    <row r="797" spans="1:12" x14ac:dyDescent="0.3">
      <c r="A797">
        <v>800</v>
      </c>
      <c r="B797" t="s">
        <v>3969</v>
      </c>
      <c r="C797" t="s">
        <v>2747</v>
      </c>
      <c r="D797" t="s">
        <v>1733</v>
      </c>
      <c r="E797" t="s">
        <v>1671</v>
      </c>
      <c r="F797">
        <v>60</v>
      </c>
      <c r="G797" t="s">
        <v>3970</v>
      </c>
      <c r="H797" t="s">
        <v>820</v>
      </c>
      <c r="I797" s="10">
        <v>40159</v>
      </c>
      <c r="J797">
        <v>62</v>
      </c>
      <c r="K797" t="s">
        <v>1772</v>
      </c>
      <c r="L797">
        <f>COUNTBLANK(Portfolio434[[#This Row],[ID]:[Product]])</f>
        <v>0</v>
      </c>
    </row>
    <row r="798" spans="1:12" x14ac:dyDescent="0.3">
      <c r="A798">
        <v>801</v>
      </c>
      <c r="B798" t="s">
        <v>3971</v>
      </c>
      <c r="C798" t="s">
        <v>3972</v>
      </c>
      <c r="D798" t="s">
        <v>1683</v>
      </c>
      <c r="E798" t="s">
        <v>1671</v>
      </c>
      <c r="F798">
        <v>90</v>
      </c>
      <c r="G798" t="s">
        <v>3973</v>
      </c>
      <c r="H798" t="s">
        <v>43</v>
      </c>
      <c r="I798" s="10">
        <v>39593</v>
      </c>
      <c r="J798">
        <v>96</v>
      </c>
      <c r="K798" t="s">
        <v>1692</v>
      </c>
      <c r="L798">
        <f>COUNTBLANK(Portfolio434[[#This Row],[ID]:[Product]])</f>
        <v>0</v>
      </c>
    </row>
    <row r="799" spans="1:12" x14ac:dyDescent="0.3">
      <c r="A799">
        <v>802</v>
      </c>
      <c r="B799" t="s">
        <v>3974</v>
      </c>
      <c r="C799" t="s">
        <v>3975</v>
      </c>
      <c r="D799" t="s">
        <v>1683</v>
      </c>
      <c r="E799" t="s">
        <v>1671</v>
      </c>
      <c r="F799">
        <v>30</v>
      </c>
      <c r="G799" t="s">
        <v>3976</v>
      </c>
      <c r="H799" t="s">
        <v>1467</v>
      </c>
      <c r="I799" s="10">
        <v>40420</v>
      </c>
      <c r="J799">
        <v>65</v>
      </c>
      <c r="K799" t="s">
        <v>1692</v>
      </c>
      <c r="L799">
        <f>COUNTBLANK(Portfolio434[[#This Row],[ID]:[Product]])</f>
        <v>0</v>
      </c>
    </row>
    <row r="800" spans="1:12" x14ac:dyDescent="0.3">
      <c r="A800">
        <v>803</v>
      </c>
      <c r="B800" t="s">
        <v>3977</v>
      </c>
      <c r="C800" t="s">
        <v>3978</v>
      </c>
      <c r="D800" t="s">
        <v>1670</v>
      </c>
      <c r="E800" t="s">
        <v>1671</v>
      </c>
      <c r="F800">
        <v>60</v>
      </c>
      <c r="G800" t="s">
        <v>3979</v>
      </c>
      <c r="H800" t="s">
        <v>3980</v>
      </c>
      <c r="I800" s="10">
        <v>39764</v>
      </c>
      <c r="J800">
        <v>16</v>
      </c>
      <c r="K800" t="s">
        <v>1700</v>
      </c>
      <c r="L800">
        <f>COUNTBLANK(Portfolio434[[#This Row],[ID]:[Product]])</f>
        <v>0</v>
      </c>
    </row>
    <row r="801" spans="1:12" x14ac:dyDescent="0.3">
      <c r="A801">
        <v>804</v>
      </c>
      <c r="B801" t="s">
        <v>3981</v>
      </c>
      <c r="C801" t="s">
        <v>3982</v>
      </c>
      <c r="D801" t="s">
        <v>1670</v>
      </c>
      <c r="E801" t="s">
        <v>1671</v>
      </c>
      <c r="F801">
        <v>30</v>
      </c>
      <c r="G801" t="s">
        <v>3983</v>
      </c>
      <c r="H801" t="s">
        <v>374</v>
      </c>
      <c r="I801" s="10">
        <v>39476</v>
      </c>
      <c r="J801">
        <v>37</v>
      </c>
      <c r="K801" t="s">
        <v>1700</v>
      </c>
      <c r="L801">
        <f>COUNTBLANK(Portfolio434[[#This Row],[ID]:[Product]])</f>
        <v>0</v>
      </c>
    </row>
    <row r="802" spans="1:12" x14ac:dyDescent="0.3">
      <c r="A802">
        <v>805</v>
      </c>
      <c r="B802" t="s">
        <v>3984</v>
      </c>
      <c r="C802" t="s">
        <v>3985</v>
      </c>
      <c r="D802" t="s">
        <v>1670</v>
      </c>
      <c r="E802" t="s">
        <v>1671</v>
      </c>
      <c r="F802">
        <v>90</v>
      </c>
      <c r="G802" t="s">
        <v>3986</v>
      </c>
      <c r="H802" t="s">
        <v>700</v>
      </c>
      <c r="I802" s="10">
        <v>39662</v>
      </c>
      <c r="J802">
        <v>72</v>
      </c>
      <c r="K802" t="s">
        <v>1677</v>
      </c>
      <c r="L802">
        <f>COUNTBLANK(Portfolio434[[#This Row],[ID]:[Product]])</f>
        <v>0</v>
      </c>
    </row>
    <row r="803" spans="1:12" x14ac:dyDescent="0.3">
      <c r="A803">
        <v>806</v>
      </c>
      <c r="B803" t="s">
        <v>3987</v>
      </c>
      <c r="C803" t="s">
        <v>3067</v>
      </c>
      <c r="D803" t="s">
        <v>1683</v>
      </c>
      <c r="E803" t="s">
        <v>1671</v>
      </c>
      <c r="F803">
        <v>60</v>
      </c>
      <c r="G803" t="s">
        <v>3988</v>
      </c>
      <c r="H803" t="s">
        <v>204</v>
      </c>
      <c r="I803" s="10">
        <v>39604</v>
      </c>
      <c r="J803">
        <v>24</v>
      </c>
      <c r="K803" t="s">
        <v>1007</v>
      </c>
      <c r="L803">
        <f>COUNTBLANK(Portfolio434[[#This Row],[ID]:[Product]])</f>
        <v>0</v>
      </c>
    </row>
    <row r="804" spans="1:12" x14ac:dyDescent="0.3">
      <c r="A804">
        <v>807</v>
      </c>
      <c r="B804" t="s">
        <v>1777</v>
      </c>
      <c r="C804" t="s">
        <v>1870</v>
      </c>
      <c r="D804" t="s">
        <v>1683</v>
      </c>
      <c r="E804" t="s">
        <v>1671</v>
      </c>
      <c r="F804">
        <v>60</v>
      </c>
      <c r="G804" t="s">
        <v>3989</v>
      </c>
      <c r="H804" t="s">
        <v>3990</v>
      </c>
      <c r="I804" s="10">
        <v>39993</v>
      </c>
      <c r="J804">
        <v>89</v>
      </c>
      <c r="K804" t="s">
        <v>1677</v>
      </c>
      <c r="L804">
        <f>COUNTBLANK(Portfolio434[[#This Row],[ID]:[Product]])</f>
        <v>0</v>
      </c>
    </row>
    <row r="805" spans="1:12" x14ac:dyDescent="0.3">
      <c r="A805">
        <v>808</v>
      </c>
      <c r="B805" t="s">
        <v>3991</v>
      </c>
      <c r="C805" t="s">
        <v>3992</v>
      </c>
      <c r="D805" t="s">
        <v>1683</v>
      </c>
      <c r="E805" t="s">
        <v>1671</v>
      </c>
      <c r="F805">
        <v>60</v>
      </c>
      <c r="G805" t="s">
        <v>3993</v>
      </c>
      <c r="H805" t="s">
        <v>3994</v>
      </c>
      <c r="I805" s="10">
        <v>39609</v>
      </c>
      <c r="J805">
        <v>21</v>
      </c>
      <c r="K805" t="s">
        <v>1772</v>
      </c>
      <c r="L805">
        <f>COUNTBLANK(Portfolio434[[#This Row],[ID]:[Product]])</f>
        <v>0</v>
      </c>
    </row>
    <row r="806" spans="1:12" x14ac:dyDescent="0.3">
      <c r="A806">
        <v>809</v>
      </c>
      <c r="B806" t="s">
        <v>3995</v>
      </c>
      <c r="C806" t="s">
        <v>3996</v>
      </c>
      <c r="D806" t="s">
        <v>1683</v>
      </c>
      <c r="E806" t="s">
        <v>1671</v>
      </c>
      <c r="F806">
        <v>60</v>
      </c>
      <c r="G806" t="s">
        <v>3997</v>
      </c>
      <c r="H806" t="s">
        <v>3998</v>
      </c>
      <c r="I806" s="10">
        <v>39557</v>
      </c>
      <c r="J806">
        <v>16</v>
      </c>
      <c r="K806" t="s">
        <v>1700</v>
      </c>
      <c r="L806">
        <f>COUNTBLANK(Portfolio434[[#This Row],[ID]:[Product]])</f>
        <v>0</v>
      </c>
    </row>
    <row r="807" spans="1:12" x14ac:dyDescent="0.3">
      <c r="A807">
        <v>810</v>
      </c>
      <c r="B807" t="s">
        <v>3999</v>
      </c>
      <c r="C807" t="s">
        <v>4000</v>
      </c>
      <c r="D807" t="s">
        <v>1683</v>
      </c>
      <c r="E807" t="s">
        <v>1671</v>
      </c>
      <c r="F807">
        <v>60</v>
      </c>
      <c r="G807" t="s">
        <v>4001</v>
      </c>
      <c r="H807" t="s">
        <v>504</v>
      </c>
      <c r="I807" s="10">
        <v>39946</v>
      </c>
      <c r="J807">
        <v>73</v>
      </c>
      <c r="K807" t="s">
        <v>1677</v>
      </c>
      <c r="L807">
        <f>COUNTBLANK(Portfolio434[[#This Row],[ID]:[Product]])</f>
        <v>0</v>
      </c>
    </row>
    <row r="808" spans="1:12" x14ac:dyDescent="0.3">
      <c r="A808">
        <v>811</v>
      </c>
      <c r="B808" t="s">
        <v>4002</v>
      </c>
      <c r="C808" t="s">
        <v>4003</v>
      </c>
      <c r="D808" t="s">
        <v>1683</v>
      </c>
      <c r="E808" t="s">
        <v>1671</v>
      </c>
      <c r="F808">
        <v>60</v>
      </c>
      <c r="G808" t="s">
        <v>4004</v>
      </c>
      <c r="H808" t="s">
        <v>287</v>
      </c>
      <c r="I808" s="10">
        <v>40509</v>
      </c>
      <c r="J808">
        <v>79</v>
      </c>
      <c r="K808" t="s">
        <v>1696</v>
      </c>
      <c r="L808">
        <f>COUNTBLANK(Portfolio434[[#This Row],[ID]:[Product]])</f>
        <v>0</v>
      </c>
    </row>
    <row r="809" spans="1:12" x14ac:dyDescent="0.3">
      <c r="A809">
        <v>813</v>
      </c>
      <c r="B809" t="s">
        <v>4008</v>
      </c>
      <c r="C809" t="s">
        <v>3127</v>
      </c>
      <c r="D809" t="s">
        <v>1670</v>
      </c>
      <c r="E809" t="s">
        <v>1671</v>
      </c>
      <c r="F809">
        <v>30</v>
      </c>
      <c r="G809" t="s">
        <v>4009</v>
      </c>
      <c r="H809" t="s">
        <v>1232</v>
      </c>
      <c r="I809" s="10">
        <v>39641</v>
      </c>
      <c r="J809">
        <v>77</v>
      </c>
      <c r="K809" t="s">
        <v>1696</v>
      </c>
      <c r="L809">
        <f>COUNTBLANK(Portfolio434[[#This Row],[ID]:[Product]])</f>
        <v>0</v>
      </c>
    </row>
    <row r="810" spans="1:12" x14ac:dyDescent="0.3">
      <c r="A810">
        <v>814</v>
      </c>
      <c r="B810" t="s">
        <v>4010</v>
      </c>
      <c r="C810" t="s">
        <v>4011</v>
      </c>
      <c r="D810" t="s">
        <v>1670</v>
      </c>
      <c r="E810" t="s">
        <v>1671</v>
      </c>
      <c r="F810">
        <v>90</v>
      </c>
      <c r="G810" t="s">
        <v>4012</v>
      </c>
      <c r="H810" t="s">
        <v>4013</v>
      </c>
      <c r="I810" s="10">
        <v>40480</v>
      </c>
      <c r="J810">
        <v>28</v>
      </c>
      <c r="K810" t="s">
        <v>1700</v>
      </c>
      <c r="L810">
        <f>COUNTBLANK(Portfolio434[[#This Row],[ID]:[Product]])</f>
        <v>0</v>
      </c>
    </row>
    <row r="811" spans="1:12" x14ac:dyDescent="0.3">
      <c r="A811">
        <v>815</v>
      </c>
      <c r="B811" t="s">
        <v>4014</v>
      </c>
      <c r="C811" t="s">
        <v>4015</v>
      </c>
      <c r="D811" t="s">
        <v>1670</v>
      </c>
      <c r="E811" t="s">
        <v>1671</v>
      </c>
      <c r="F811">
        <v>90</v>
      </c>
      <c r="G811" t="s">
        <v>4016</v>
      </c>
      <c r="H811" t="s">
        <v>453</v>
      </c>
      <c r="I811" s="10">
        <v>39666</v>
      </c>
      <c r="J811">
        <v>86</v>
      </c>
      <c r="K811" t="s">
        <v>1696</v>
      </c>
      <c r="L811">
        <f>COUNTBLANK(Portfolio434[[#This Row],[ID]:[Product]])</f>
        <v>0</v>
      </c>
    </row>
    <row r="812" spans="1:12" x14ac:dyDescent="0.3">
      <c r="A812">
        <v>816</v>
      </c>
      <c r="B812" t="s">
        <v>1860</v>
      </c>
      <c r="C812" t="s">
        <v>4017</v>
      </c>
      <c r="D812" t="s">
        <v>1670</v>
      </c>
      <c r="E812" t="s">
        <v>1671</v>
      </c>
      <c r="F812">
        <v>90</v>
      </c>
      <c r="G812" t="s">
        <v>4018</v>
      </c>
      <c r="H812" t="s">
        <v>365</v>
      </c>
      <c r="I812" s="10">
        <v>39473</v>
      </c>
      <c r="J812">
        <v>97</v>
      </c>
      <c r="K812" t="s">
        <v>851</v>
      </c>
      <c r="L812">
        <f>COUNTBLANK(Portfolio434[[#This Row],[ID]:[Product]])</f>
        <v>0</v>
      </c>
    </row>
    <row r="813" spans="1:12" x14ac:dyDescent="0.3">
      <c r="A813">
        <v>817</v>
      </c>
      <c r="B813" t="s">
        <v>4019</v>
      </c>
      <c r="C813" t="s">
        <v>4020</v>
      </c>
      <c r="D813" t="s">
        <v>1683</v>
      </c>
      <c r="E813" t="s">
        <v>1671</v>
      </c>
      <c r="F813">
        <v>60</v>
      </c>
      <c r="G813" t="s">
        <v>4021</v>
      </c>
      <c r="H813" t="s">
        <v>4022</v>
      </c>
      <c r="I813" s="10">
        <v>39955</v>
      </c>
      <c r="J813">
        <v>96</v>
      </c>
      <c r="K813" t="s">
        <v>851</v>
      </c>
      <c r="L813">
        <f>COUNTBLANK(Portfolio434[[#This Row],[ID]:[Product]])</f>
        <v>0</v>
      </c>
    </row>
    <row r="814" spans="1:12" x14ac:dyDescent="0.3">
      <c r="A814">
        <v>818</v>
      </c>
      <c r="B814" t="s">
        <v>2358</v>
      </c>
      <c r="C814" t="s">
        <v>4023</v>
      </c>
      <c r="D814" t="s">
        <v>1683</v>
      </c>
      <c r="E814" t="s">
        <v>1671</v>
      </c>
      <c r="F814">
        <v>90</v>
      </c>
      <c r="G814" t="s">
        <v>4024</v>
      </c>
      <c r="H814" t="s">
        <v>738</v>
      </c>
      <c r="I814" s="10">
        <v>39778</v>
      </c>
      <c r="J814">
        <v>29</v>
      </c>
      <c r="K814" t="s">
        <v>1677</v>
      </c>
      <c r="L814">
        <f>COUNTBLANK(Portfolio434[[#This Row],[ID]:[Product]])</f>
        <v>0</v>
      </c>
    </row>
    <row r="815" spans="1:12" x14ac:dyDescent="0.3">
      <c r="A815">
        <v>819</v>
      </c>
      <c r="B815" t="s">
        <v>4025</v>
      </c>
      <c r="C815" t="s">
        <v>2713</v>
      </c>
      <c r="D815" t="s">
        <v>1683</v>
      </c>
      <c r="E815" t="s">
        <v>1671</v>
      </c>
      <c r="F815">
        <v>30</v>
      </c>
      <c r="G815" t="s">
        <v>4026</v>
      </c>
      <c r="H815" t="s">
        <v>1427</v>
      </c>
      <c r="I815" s="10">
        <v>39602</v>
      </c>
      <c r="J815">
        <v>75</v>
      </c>
      <c r="K815" t="s">
        <v>1692</v>
      </c>
      <c r="L815">
        <f>COUNTBLANK(Portfolio434[[#This Row],[ID]:[Product]])</f>
        <v>0</v>
      </c>
    </row>
    <row r="816" spans="1:12" x14ac:dyDescent="0.3">
      <c r="A816">
        <v>820</v>
      </c>
      <c r="B816" t="s">
        <v>4027</v>
      </c>
      <c r="C816" t="s">
        <v>4028</v>
      </c>
      <c r="D816" t="s">
        <v>1670</v>
      </c>
      <c r="E816" t="s">
        <v>1671</v>
      </c>
      <c r="F816">
        <v>30</v>
      </c>
      <c r="G816" t="s">
        <v>4029</v>
      </c>
      <c r="H816" t="s">
        <v>1444</v>
      </c>
      <c r="I816" s="10">
        <v>40045</v>
      </c>
      <c r="J816">
        <v>60</v>
      </c>
      <c r="K816" t="s">
        <v>851</v>
      </c>
      <c r="L816">
        <f>COUNTBLANK(Portfolio434[[#This Row],[ID]:[Product]])</f>
        <v>0</v>
      </c>
    </row>
    <row r="817" spans="1:12" x14ac:dyDescent="0.3">
      <c r="A817">
        <v>821</v>
      </c>
      <c r="B817" t="s">
        <v>2628</v>
      </c>
      <c r="C817" t="s">
        <v>4030</v>
      </c>
      <c r="D817" t="s">
        <v>1683</v>
      </c>
      <c r="E817" t="s">
        <v>1671</v>
      </c>
      <c r="F817">
        <v>90</v>
      </c>
      <c r="G817" t="s">
        <v>4031</v>
      </c>
      <c r="H817" t="s">
        <v>1613</v>
      </c>
      <c r="I817" s="10">
        <v>39666</v>
      </c>
      <c r="J817">
        <v>51</v>
      </c>
      <c r="K817" t="s">
        <v>1772</v>
      </c>
      <c r="L817">
        <f>COUNTBLANK(Portfolio434[[#This Row],[ID]:[Product]])</f>
        <v>0</v>
      </c>
    </row>
    <row r="818" spans="1:12" x14ac:dyDescent="0.3">
      <c r="A818">
        <v>822</v>
      </c>
      <c r="B818" t="s">
        <v>4032</v>
      </c>
      <c r="C818" t="s">
        <v>4033</v>
      </c>
      <c r="D818" t="s">
        <v>1683</v>
      </c>
      <c r="E818" t="s">
        <v>1671</v>
      </c>
      <c r="F818">
        <v>30</v>
      </c>
      <c r="G818" t="s">
        <v>4034</v>
      </c>
      <c r="H818" t="s">
        <v>729</v>
      </c>
      <c r="I818" s="10">
        <v>39785</v>
      </c>
      <c r="J818">
        <v>93</v>
      </c>
      <c r="K818" t="s">
        <v>1692</v>
      </c>
      <c r="L818">
        <f>COUNTBLANK(Portfolio434[[#This Row],[ID]:[Product]])</f>
        <v>0</v>
      </c>
    </row>
    <row r="819" spans="1:12" x14ac:dyDescent="0.3">
      <c r="A819">
        <v>823</v>
      </c>
      <c r="B819" t="s">
        <v>4035</v>
      </c>
      <c r="C819" t="s">
        <v>4036</v>
      </c>
      <c r="D819" t="s">
        <v>1670</v>
      </c>
      <c r="E819" t="s">
        <v>1671</v>
      </c>
      <c r="F819">
        <v>60</v>
      </c>
      <c r="G819" t="s">
        <v>4037</v>
      </c>
      <c r="H819" t="s">
        <v>508</v>
      </c>
      <c r="I819" s="10">
        <v>40211</v>
      </c>
      <c r="J819">
        <v>26</v>
      </c>
      <c r="K819" t="s">
        <v>1721</v>
      </c>
      <c r="L819">
        <f>COUNTBLANK(Portfolio434[[#This Row],[ID]:[Product]])</f>
        <v>0</v>
      </c>
    </row>
    <row r="820" spans="1:12" x14ac:dyDescent="0.3">
      <c r="A820">
        <v>824</v>
      </c>
      <c r="B820" t="s">
        <v>4038</v>
      </c>
      <c r="C820" t="s">
        <v>4039</v>
      </c>
      <c r="D820" t="s">
        <v>1670</v>
      </c>
      <c r="E820" t="s">
        <v>1671</v>
      </c>
      <c r="F820">
        <v>30</v>
      </c>
      <c r="G820" t="s">
        <v>4040</v>
      </c>
      <c r="H820" t="s">
        <v>270</v>
      </c>
      <c r="I820" s="10">
        <v>39831</v>
      </c>
      <c r="J820">
        <v>70</v>
      </c>
      <c r="K820" t="s">
        <v>1673</v>
      </c>
      <c r="L820">
        <f>COUNTBLANK(Portfolio434[[#This Row],[ID]:[Product]])</f>
        <v>0</v>
      </c>
    </row>
    <row r="821" spans="1:12" x14ac:dyDescent="0.3">
      <c r="A821">
        <v>825</v>
      </c>
      <c r="B821" t="s">
        <v>4041</v>
      </c>
      <c r="C821" t="s">
        <v>4042</v>
      </c>
      <c r="D821" t="s">
        <v>1670</v>
      </c>
      <c r="E821" t="s">
        <v>1671</v>
      </c>
      <c r="F821">
        <v>60</v>
      </c>
      <c r="G821" t="s">
        <v>4043</v>
      </c>
      <c r="H821" t="s">
        <v>21</v>
      </c>
      <c r="I821" s="10">
        <v>39808</v>
      </c>
      <c r="J821">
        <v>9</v>
      </c>
      <c r="K821" t="s">
        <v>1772</v>
      </c>
      <c r="L821">
        <f>COUNTBLANK(Portfolio434[[#This Row],[ID]:[Product]])</f>
        <v>0</v>
      </c>
    </row>
    <row r="822" spans="1:12" x14ac:dyDescent="0.3">
      <c r="A822">
        <v>826</v>
      </c>
      <c r="B822" t="s">
        <v>4044</v>
      </c>
      <c r="C822" t="s">
        <v>4045</v>
      </c>
      <c r="D822" t="s">
        <v>1946</v>
      </c>
      <c r="E822" t="s">
        <v>1671</v>
      </c>
      <c r="F822">
        <v>90</v>
      </c>
      <c r="G822" t="s">
        <v>4046</v>
      </c>
      <c r="H822" t="s">
        <v>4047</v>
      </c>
      <c r="I822" s="10">
        <v>39791</v>
      </c>
      <c r="J822">
        <v>66</v>
      </c>
      <c r="K822" t="s">
        <v>851</v>
      </c>
      <c r="L822">
        <f>COUNTBLANK(Portfolio434[[#This Row],[ID]:[Product]])</f>
        <v>0</v>
      </c>
    </row>
    <row r="823" spans="1:12" x14ac:dyDescent="0.3">
      <c r="A823">
        <v>827</v>
      </c>
      <c r="B823" t="s">
        <v>2318</v>
      </c>
      <c r="C823" t="s">
        <v>4048</v>
      </c>
      <c r="D823" t="s">
        <v>1670</v>
      </c>
      <c r="E823" t="s">
        <v>1671</v>
      </c>
      <c r="F823">
        <v>90</v>
      </c>
      <c r="G823" t="s">
        <v>4049</v>
      </c>
      <c r="H823" t="s">
        <v>795</v>
      </c>
      <c r="I823" s="10">
        <v>39693</v>
      </c>
      <c r="J823">
        <v>79</v>
      </c>
      <c r="K823" t="s">
        <v>1692</v>
      </c>
      <c r="L823">
        <f>COUNTBLANK(Portfolio434[[#This Row],[ID]:[Product]])</f>
        <v>0</v>
      </c>
    </row>
    <row r="824" spans="1:12" x14ac:dyDescent="0.3">
      <c r="A824">
        <v>828</v>
      </c>
      <c r="B824" t="s">
        <v>2216</v>
      </c>
      <c r="C824" t="s">
        <v>4050</v>
      </c>
      <c r="D824" t="s">
        <v>1733</v>
      </c>
      <c r="E824" t="s">
        <v>1671</v>
      </c>
      <c r="F824">
        <v>90</v>
      </c>
      <c r="G824" t="s">
        <v>2748</v>
      </c>
      <c r="H824" t="s">
        <v>3667</v>
      </c>
      <c r="I824" s="10">
        <v>40150</v>
      </c>
      <c r="J824">
        <v>17</v>
      </c>
      <c r="K824" t="s">
        <v>1673</v>
      </c>
      <c r="L824">
        <f>COUNTBLANK(Portfolio434[[#This Row],[ID]:[Product]])</f>
        <v>0</v>
      </c>
    </row>
    <row r="825" spans="1:12" x14ac:dyDescent="0.3">
      <c r="A825">
        <v>829</v>
      </c>
      <c r="B825" t="s">
        <v>4051</v>
      </c>
      <c r="C825" t="s">
        <v>2193</v>
      </c>
      <c r="D825" t="s">
        <v>1683</v>
      </c>
      <c r="E825" t="s">
        <v>1671</v>
      </c>
      <c r="F825">
        <v>60</v>
      </c>
      <c r="G825" t="s">
        <v>4052</v>
      </c>
      <c r="H825" t="s">
        <v>4</v>
      </c>
      <c r="I825" s="10">
        <v>40539</v>
      </c>
      <c r="J825">
        <v>74</v>
      </c>
      <c r="K825" t="s">
        <v>851</v>
      </c>
      <c r="L825">
        <f>COUNTBLANK(Portfolio434[[#This Row],[ID]:[Product]])</f>
        <v>0</v>
      </c>
    </row>
    <row r="826" spans="1:12" x14ac:dyDescent="0.3">
      <c r="A826">
        <v>830</v>
      </c>
      <c r="B826" t="s">
        <v>4053</v>
      </c>
      <c r="C826" t="s">
        <v>4054</v>
      </c>
      <c r="D826" t="s">
        <v>1670</v>
      </c>
      <c r="E826" t="s">
        <v>1671</v>
      </c>
      <c r="F826">
        <v>30</v>
      </c>
      <c r="G826" t="s">
        <v>4055</v>
      </c>
      <c r="H826" t="s">
        <v>4056</v>
      </c>
      <c r="I826" s="10">
        <v>40270</v>
      </c>
      <c r="J826">
        <v>67</v>
      </c>
      <c r="K826" t="s">
        <v>1772</v>
      </c>
      <c r="L826">
        <f>COUNTBLANK(Portfolio434[[#This Row],[ID]:[Product]])</f>
        <v>0</v>
      </c>
    </row>
    <row r="827" spans="1:12" x14ac:dyDescent="0.3">
      <c r="A827">
        <v>831</v>
      </c>
      <c r="B827" t="s">
        <v>4057</v>
      </c>
      <c r="C827" t="s">
        <v>4058</v>
      </c>
      <c r="D827" t="s">
        <v>1683</v>
      </c>
      <c r="E827" t="s">
        <v>1671</v>
      </c>
      <c r="F827">
        <v>30</v>
      </c>
      <c r="G827" t="s">
        <v>4059</v>
      </c>
      <c r="H827" t="s">
        <v>3667</v>
      </c>
      <c r="I827" s="10">
        <v>39484</v>
      </c>
      <c r="J827">
        <v>94</v>
      </c>
      <c r="K827" t="s">
        <v>1696</v>
      </c>
      <c r="L827">
        <f>COUNTBLANK(Portfolio434[[#This Row],[ID]:[Product]])</f>
        <v>0</v>
      </c>
    </row>
    <row r="828" spans="1:12" x14ac:dyDescent="0.3">
      <c r="A828">
        <v>832</v>
      </c>
      <c r="B828" t="s">
        <v>2074</v>
      </c>
      <c r="C828" t="s">
        <v>2311</v>
      </c>
      <c r="D828" t="s">
        <v>1670</v>
      </c>
      <c r="E828" t="s">
        <v>1671</v>
      </c>
      <c r="F828">
        <v>90</v>
      </c>
      <c r="G828" t="s">
        <v>4060</v>
      </c>
      <c r="H828" t="s">
        <v>693</v>
      </c>
      <c r="I828" s="10">
        <v>39943</v>
      </c>
      <c r="J828">
        <v>41</v>
      </c>
      <c r="K828" t="s">
        <v>1772</v>
      </c>
      <c r="L828">
        <f>COUNTBLANK(Portfolio434[[#This Row],[ID]:[Product]])</f>
        <v>0</v>
      </c>
    </row>
    <row r="829" spans="1:12" x14ac:dyDescent="0.3">
      <c r="A829">
        <v>833</v>
      </c>
      <c r="B829" t="s">
        <v>4061</v>
      </c>
      <c r="C829" t="s">
        <v>4062</v>
      </c>
      <c r="D829" t="s">
        <v>1733</v>
      </c>
      <c r="E829" t="s">
        <v>1671</v>
      </c>
      <c r="F829">
        <v>60</v>
      </c>
      <c r="G829" t="s">
        <v>4063</v>
      </c>
      <c r="H829" t="s">
        <v>1652</v>
      </c>
      <c r="I829" s="10">
        <v>39504</v>
      </c>
      <c r="J829">
        <v>44</v>
      </c>
      <c r="K829" t="s">
        <v>1707</v>
      </c>
      <c r="L829">
        <f>COUNTBLANK(Portfolio434[[#This Row],[ID]:[Product]])</f>
        <v>0</v>
      </c>
    </row>
    <row r="830" spans="1:12" x14ac:dyDescent="0.3">
      <c r="A830">
        <v>834</v>
      </c>
      <c r="B830" t="s">
        <v>4064</v>
      </c>
      <c r="C830" t="s">
        <v>4065</v>
      </c>
      <c r="D830" t="s">
        <v>1683</v>
      </c>
      <c r="E830" t="s">
        <v>1671</v>
      </c>
      <c r="F830">
        <v>60</v>
      </c>
      <c r="G830" t="s">
        <v>4066</v>
      </c>
      <c r="H830" t="s">
        <v>1623</v>
      </c>
      <c r="I830" s="10">
        <v>40135</v>
      </c>
      <c r="J830">
        <v>44</v>
      </c>
      <c r="K830" t="s">
        <v>1772</v>
      </c>
      <c r="L830">
        <f>COUNTBLANK(Portfolio434[[#This Row],[ID]:[Product]])</f>
        <v>0</v>
      </c>
    </row>
    <row r="831" spans="1:12" x14ac:dyDescent="0.3">
      <c r="A831">
        <v>835</v>
      </c>
      <c r="B831" t="s">
        <v>4035</v>
      </c>
      <c r="C831" t="s">
        <v>4067</v>
      </c>
      <c r="D831" t="s">
        <v>1670</v>
      </c>
      <c r="E831" t="s">
        <v>1671</v>
      </c>
      <c r="F831">
        <v>90</v>
      </c>
      <c r="G831" t="s">
        <v>4068</v>
      </c>
      <c r="H831" t="s">
        <v>4069</v>
      </c>
      <c r="I831" s="10">
        <v>40419</v>
      </c>
      <c r="J831">
        <v>91</v>
      </c>
      <c r="K831" t="s">
        <v>1696</v>
      </c>
      <c r="L831">
        <f>COUNTBLANK(Portfolio434[[#This Row],[ID]:[Product]])</f>
        <v>0</v>
      </c>
    </row>
    <row r="832" spans="1:12" x14ac:dyDescent="0.3">
      <c r="A832">
        <v>836</v>
      </c>
      <c r="B832" t="s">
        <v>4070</v>
      </c>
      <c r="C832" t="s">
        <v>2976</v>
      </c>
      <c r="D832" t="s">
        <v>1670</v>
      </c>
      <c r="E832" t="s">
        <v>1671</v>
      </c>
      <c r="F832">
        <v>90</v>
      </c>
      <c r="G832" t="s">
        <v>4071</v>
      </c>
      <c r="H832" t="s">
        <v>3551</v>
      </c>
      <c r="I832" s="10">
        <v>39605</v>
      </c>
      <c r="J832">
        <v>83</v>
      </c>
      <c r="K832" t="s">
        <v>1696</v>
      </c>
      <c r="L832">
        <f>COUNTBLANK(Portfolio434[[#This Row],[ID]:[Product]])</f>
        <v>0</v>
      </c>
    </row>
    <row r="833" spans="1:12" x14ac:dyDescent="0.3">
      <c r="A833">
        <v>837</v>
      </c>
      <c r="B833" t="s">
        <v>4072</v>
      </c>
      <c r="C833" t="s">
        <v>1801</v>
      </c>
      <c r="D833" t="s">
        <v>1670</v>
      </c>
      <c r="E833" t="s">
        <v>1671</v>
      </c>
      <c r="F833">
        <v>90</v>
      </c>
      <c r="G833" t="s">
        <v>4073</v>
      </c>
      <c r="H833" t="s">
        <v>2010</v>
      </c>
      <c r="I833" s="10">
        <v>40046</v>
      </c>
      <c r="J833">
        <v>52</v>
      </c>
      <c r="K833" t="s">
        <v>1677</v>
      </c>
      <c r="L833">
        <f>COUNTBLANK(Portfolio434[[#This Row],[ID]:[Product]])</f>
        <v>0</v>
      </c>
    </row>
    <row r="834" spans="1:12" x14ac:dyDescent="0.3">
      <c r="A834">
        <v>838</v>
      </c>
      <c r="B834" t="s">
        <v>4074</v>
      </c>
      <c r="C834" t="s">
        <v>4075</v>
      </c>
      <c r="D834" t="s">
        <v>1670</v>
      </c>
      <c r="E834" t="s">
        <v>1671</v>
      </c>
      <c r="F834">
        <v>30</v>
      </c>
      <c r="G834" t="s">
        <v>4076</v>
      </c>
      <c r="H834" t="s">
        <v>783</v>
      </c>
      <c r="I834" s="10">
        <v>39483</v>
      </c>
      <c r="J834">
        <v>21</v>
      </c>
      <c r="K834" t="s">
        <v>1707</v>
      </c>
      <c r="L834">
        <f>COUNTBLANK(Portfolio434[[#This Row],[ID]:[Product]])</f>
        <v>0</v>
      </c>
    </row>
    <row r="835" spans="1:12" x14ac:dyDescent="0.3">
      <c r="A835">
        <v>839</v>
      </c>
      <c r="B835" t="s">
        <v>4077</v>
      </c>
      <c r="C835" t="s">
        <v>2633</v>
      </c>
      <c r="D835" t="s">
        <v>1683</v>
      </c>
      <c r="E835" t="s">
        <v>1671</v>
      </c>
      <c r="F835">
        <v>90</v>
      </c>
      <c r="G835" t="s">
        <v>4078</v>
      </c>
      <c r="H835" t="s">
        <v>293</v>
      </c>
      <c r="I835" s="10">
        <v>39997</v>
      </c>
      <c r="J835">
        <v>5</v>
      </c>
      <c r="K835" t="s">
        <v>1677</v>
      </c>
      <c r="L835">
        <f>COUNTBLANK(Portfolio434[[#This Row],[ID]:[Product]])</f>
        <v>0</v>
      </c>
    </row>
    <row r="836" spans="1:12" x14ac:dyDescent="0.3">
      <c r="A836">
        <v>840</v>
      </c>
      <c r="B836" t="s">
        <v>4079</v>
      </c>
      <c r="C836" t="s">
        <v>4080</v>
      </c>
      <c r="D836" t="s">
        <v>1670</v>
      </c>
      <c r="E836" t="s">
        <v>1671</v>
      </c>
      <c r="F836">
        <v>30</v>
      </c>
      <c r="G836" t="s">
        <v>4081</v>
      </c>
      <c r="H836" t="s">
        <v>1631</v>
      </c>
      <c r="I836" s="10">
        <v>40439</v>
      </c>
      <c r="J836">
        <v>39</v>
      </c>
      <c r="K836" t="s">
        <v>1007</v>
      </c>
      <c r="L836">
        <f>COUNTBLANK(Portfolio434[[#This Row],[ID]:[Product]])</f>
        <v>0</v>
      </c>
    </row>
    <row r="837" spans="1:12" x14ac:dyDescent="0.3">
      <c r="A837">
        <v>841</v>
      </c>
      <c r="B837" t="s">
        <v>4082</v>
      </c>
      <c r="C837" t="s">
        <v>3627</v>
      </c>
      <c r="D837" t="s">
        <v>1683</v>
      </c>
      <c r="E837" t="s">
        <v>1671</v>
      </c>
      <c r="F837">
        <v>30</v>
      </c>
      <c r="G837" t="s">
        <v>4083</v>
      </c>
      <c r="H837" t="s">
        <v>2458</v>
      </c>
      <c r="I837" s="10">
        <v>39707</v>
      </c>
      <c r="J837">
        <v>23</v>
      </c>
      <c r="K837" t="s">
        <v>1721</v>
      </c>
      <c r="L837">
        <f>COUNTBLANK(Portfolio434[[#This Row],[ID]:[Product]])</f>
        <v>0</v>
      </c>
    </row>
    <row r="838" spans="1:12" x14ac:dyDescent="0.3">
      <c r="A838">
        <v>842</v>
      </c>
      <c r="B838" t="s">
        <v>4084</v>
      </c>
      <c r="C838" t="s">
        <v>4085</v>
      </c>
      <c r="D838" t="s">
        <v>1670</v>
      </c>
      <c r="E838" t="s">
        <v>1671</v>
      </c>
      <c r="F838">
        <v>90</v>
      </c>
      <c r="G838" t="s">
        <v>4086</v>
      </c>
      <c r="H838" t="s">
        <v>158</v>
      </c>
      <c r="I838" s="10">
        <v>40138</v>
      </c>
      <c r="J838">
        <v>47</v>
      </c>
      <c r="K838" t="s">
        <v>1677</v>
      </c>
      <c r="L838">
        <f>COUNTBLANK(Portfolio434[[#This Row],[ID]:[Product]])</f>
        <v>0</v>
      </c>
    </row>
    <row r="839" spans="1:12" x14ac:dyDescent="0.3">
      <c r="A839">
        <v>843</v>
      </c>
      <c r="B839" t="s">
        <v>4087</v>
      </c>
      <c r="C839" t="s">
        <v>2331</v>
      </c>
      <c r="D839" t="s">
        <v>1670</v>
      </c>
      <c r="E839" t="s">
        <v>1671</v>
      </c>
      <c r="F839">
        <v>90</v>
      </c>
      <c r="G839" t="s">
        <v>4088</v>
      </c>
      <c r="H839" t="s">
        <v>1422</v>
      </c>
      <c r="I839" s="10">
        <v>39498</v>
      </c>
      <c r="J839">
        <v>35</v>
      </c>
      <c r="K839" t="s">
        <v>1700</v>
      </c>
      <c r="L839">
        <f>COUNTBLANK(Portfolio434[[#This Row],[ID]:[Product]])</f>
        <v>0</v>
      </c>
    </row>
    <row r="840" spans="1:12" x14ac:dyDescent="0.3">
      <c r="A840">
        <v>844</v>
      </c>
      <c r="B840" t="s">
        <v>4089</v>
      </c>
      <c r="C840" t="s">
        <v>4090</v>
      </c>
      <c r="D840" t="s">
        <v>1683</v>
      </c>
      <c r="E840" t="s">
        <v>1671</v>
      </c>
      <c r="F840">
        <v>30</v>
      </c>
      <c r="G840" t="s">
        <v>4091</v>
      </c>
      <c r="H840" t="s">
        <v>4092</v>
      </c>
      <c r="I840" s="10">
        <v>39724</v>
      </c>
      <c r="J840">
        <v>100</v>
      </c>
      <c r="K840" t="s">
        <v>1677</v>
      </c>
      <c r="L840">
        <f>COUNTBLANK(Portfolio434[[#This Row],[ID]:[Product]])</f>
        <v>0</v>
      </c>
    </row>
    <row r="841" spans="1:12" x14ac:dyDescent="0.3">
      <c r="A841">
        <v>845</v>
      </c>
      <c r="B841" t="s">
        <v>4093</v>
      </c>
      <c r="C841" t="s">
        <v>4094</v>
      </c>
      <c r="D841" t="s">
        <v>1733</v>
      </c>
      <c r="E841" t="s">
        <v>1671</v>
      </c>
      <c r="F841">
        <v>90</v>
      </c>
      <c r="G841" t="s">
        <v>4095</v>
      </c>
      <c r="H841" t="s">
        <v>761</v>
      </c>
      <c r="I841" s="10">
        <v>39536</v>
      </c>
      <c r="J841">
        <v>17</v>
      </c>
      <c r="K841" t="s">
        <v>1673</v>
      </c>
      <c r="L841">
        <f>COUNTBLANK(Portfolio434[[#This Row],[ID]:[Product]])</f>
        <v>0</v>
      </c>
    </row>
    <row r="842" spans="1:12" x14ac:dyDescent="0.3">
      <c r="A842">
        <v>846</v>
      </c>
      <c r="B842" t="s">
        <v>4096</v>
      </c>
      <c r="C842" t="s">
        <v>4097</v>
      </c>
      <c r="D842" t="s">
        <v>1670</v>
      </c>
      <c r="E842" t="s">
        <v>1671</v>
      </c>
      <c r="F842">
        <v>30</v>
      </c>
      <c r="G842" t="s">
        <v>4098</v>
      </c>
      <c r="H842" t="s">
        <v>112</v>
      </c>
      <c r="I842" s="10">
        <v>39628</v>
      </c>
      <c r="J842">
        <v>50</v>
      </c>
      <c r="K842" t="s">
        <v>1707</v>
      </c>
      <c r="L842">
        <f>COUNTBLANK(Portfolio434[[#This Row],[ID]:[Product]])</f>
        <v>0</v>
      </c>
    </row>
    <row r="843" spans="1:12" x14ac:dyDescent="0.3">
      <c r="A843">
        <v>847</v>
      </c>
      <c r="B843" t="s">
        <v>4099</v>
      </c>
      <c r="C843" t="s">
        <v>4100</v>
      </c>
      <c r="D843" t="s">
        <v>1683</v>
      </c>
      <c r="E843" t="s">
        <v>1671</v>
      </c>
      <c r="F843">
        <v>90</v>
      </c>
      <c r="G843" t="s">
        <v>4101</v>
      </c>
      <c r="H843" t="s">
        <v>1606</v>
      </c>
      <c r="I843" s="10">
        <v>40153</v>
      </c>
      <c r="J843">
        <v>94</v>
      </c>
      <c r="K843" t="s">
        <v>1673</v>
      </c>
      <c r="L843">
        <f>COUNTBLANK(Portfolio434[[#This Row],[ID]:[Product]])</f>
        <v>0</v>
      </c>
    </row>
    <row r="844" spans="1:12" x14ac:dyDescent="0.3">
      <c r="A844">
        <v>848</v>
      </c>
      <c r="B844" t="s">
        <v>4102</v>
      </c>
      <c r="C844" t="s">
        <v>4103</v>
      </c>
      <c r="D844" t="s">
        <v>1670</v>
      </c>
      <c r="E844" t="s">
        <v>1671</v>
      </c>
      <c r="F844">
        <v>90</v>
      </c>
      <c r="G844" t="s">
        <v>4104</v>
      </c>
      <c r="H844" t="s">
        <v>3778</v>
      </c>
      <c r="I844" s="10">
        <v>40030</v>
      </c>
      <c r="J844">
        <v>15</v>
      </c>
      <c r="K844" t="s">
        <v>1721</v>
      </c>
      <c r="L844">
        <f>COUNTBLANK(Portfolio434[[#This Row],[ID]:[Product]])</f>
        <v>0</v>
      </c>
    </row>
    <row r="845" spans="1:12" x14ac:dyDescent="0.3">
      <c r="A845">
        <v>849</v>
      </c>
      <c r="B845" t="s">
        <v>4105</v>
      </c>
      <c r="C845" t="s">
        <v>4050</v>
      </c>
      <c r="D845" t="s">
        <v>1683</v>
      </c>
      <c r="E845" t="s">
        <v>1671</v>
      </c>
      <c r="F845">
        <v>60</v>
      </c>
      <c r="G845" t="s">
        <v>4106</v>
      </c>
      <c r="H845" t="s">
        <v>538</v>
      </c>
      <c r="I845" s="10">
        <v>40258</v>
      </c>
      <c r="J845">
        <v>86</v>
      </c>
      <c r="K845" t="s">
        <v>1700</v>
      </c>
      <c r="L845">
        <f>COUNTBLANK(Portfolio434[[#This Row],[ID]:[Product]])</f>
        <v>0</v>
      </c>
    </row>
    <row r="846" spans="1:12" x14ac:dyDescent="0.3">
      <c r="A846">
        <v>850</v>
      </c>
      <c r="B846" t="s">
        <v>4107</v>
      </c>
      <c r="C846" t="s">
        <v>3553</v>
      </c>
      <c r="D846" t="s">
        <v>1670</v>
      </c>
      <c r="E846" t="s">
        <v>1671</v>
      </c>
      <c r="F846">
        <v>30</v>
      </c>
      <c r="G846" t="s">
        <v>4108</v>
      </c>
      <c r="H846" t="s">
        <v>136</v>
      </c>
      <c r="I846" s="10">
        <v>40498</v>
      </c>
      <c r="J846">
        <v>82</v>
      </c>
      <c r="K846" t="s">
        <v>1696</v>
      </c>
      <c r="L846">
        <f>COUNTBLANK(Portfolio434[[#This Row],[ID]:[Product]])</f>
        <v>0</v>
      </c>
    </row>
    <row r="847" spans="1:12" x14ac:dyDescent="0.3">
      <c r="A847">
        <v>851</v>
      </c>
      <c r="B847" t="s">
        <v>4109</v>
      </c>
      <c r="C847" t="s">
        <v>4110</v>
      </c>
      <c r="D847" t="s">
        <v>1683</v>
      </c>
      <c r="E847" t="s">
        <v>1671</v>
      </c>
      <c r="F847">
        <v>30</v>
      </c>
      <c r="G847" t="s">
        <v>4111</v>
      </c>
      <c r="H847" t="s">
        <v>4112</v>
      </c>
      <c r="I847" s="10">
        <v>40401</v>
      </c>
      <c r="J847">
        <v>61</v>
      </c>
      <c r="K847" t="s">
        <v>1696</v>
      </c>
      <c r="L847">
        <f>COUNTBLANK(Portfolio434[[#This Row],[ID]:[Product]])</f>
        <v>0</v>
      </c>
    </row>
    <row r="848" spans="1:12" x14ac:dyDescent="0.3">
      <c r="A848">
        <v>852</v>
      </c>
      <c r="B848" t="s">
        <v>4113</v>
      </c>
      <c r="C848" t="s">
        <v>4114</v>
      </c>
      <c r="D848" t="s">
        <v>1670</v>
      </c>
      <c r="E848" t="s">
        <v>1671</v>
      </c>
      <c r="F848">
        <v>60</v>
      </c>
      <c r="G848" t="s">
        <v>4115</v>
      </c>
      <c r="H848" t="s">
        <v>1642</v>
      </c>
      <c r="I848" s="10">
        <v>39903</v>
      </c>
      <c r="J848">
        <v>31</v>
      </c>
      <c r="K848" t="s">
        <v>1692</v>
      </c>
      <c r="L848">
        <f>COUNTBLANK(Portfolio434[[#This Row],[ID]:[Product]])</f>
        <v>0</v>
      </c>
    </row>
    <row r="849" spans="1:12" x14ac:dyDescent="0.3">
      <c r="A849">
        <v>853</v>
      </c>
      <c r="B849" t="s">
        <v>4116</v>
      </c>
      <c r="C849" t="s">
        <v>4117</v>
      </c>
      <c r="D849" t="s">
        <v>1670</v>
      </c>
      <c r="E849" t="s">
        <v>1671</v>
      </c>
      <c r="F849">
        <v>30</v>
      </c>
      <c r="G849" t="s">
        <v>4118</v>
      </c>
      <c r="H849" t="s">
        <v>2157</v>
      </c>
      <c r="I849" s="10">
        <v>39535</v>
      </c>
      <c r="J849">
        <v>23</v>
      </c>
      <c r="K849" t="s">
        <v>1677</v>
      </c>
      <c r="L849">
        <f>COUNTBLANK(Portfolio434[[#This Row],[ID]:[Product]])</f>
        <v>0</v>
      </c>
    </row>
    <row r="850" spans="1:12" x14ac:dyDescent="0.3">
      <c r="A850">
        <v>854</v>
      </c>
      <c r="B850" t="s">
        <v>4119</v>
      </c>
      <c r="C850" t="s">
        <v>2072</v>
      </c>
      <c r="D850" t="s">
        <v>1670</v>
      </c>
      <c r="E850" t="s">
        <v>1671</v>
      </c>
      <c r="F850">
        <v>90</v>
      </c>
      <c r="G850" t="s">
        <v>4120</v>
      </c>
      <c r="H850" t="s">
        <v>426</v>
      </c>
      <c r="I850" s="10">
        <v>39897</v>
      </c>
      <c r="J850">
        <v>76</v>
      </c>
      <c r="K850" t="s">
        <v>851</v>
      </c>
      <c r="L850">
        <f>COUNTBLANK(Portfolio434[[#This Row],[ID]:[Product]])</f>
        <v>0</v>
      </c>
    </row>
    <row r="851" spans="1:12" x14ac:dyDescent="0.3">
      <c r="A851">
        <v>855</v>
      </c>
      <c r="B851" t="s">
        <v>4121</v>
      </c>
      <c r="C851" t="s">
        <v>4122</v>
      </c>
      <c r="D851" t="s">
        <v>1683</v>
      </c>
      <c r="E851" t="s">
        <v>1671</v>
      </c>
      <c r="F851">
        <v>30</v>
      </c>
      <c r="G851" t="s">
        <v>4123</v>
      </c>
      <c r="H851" t="s">
        <v>648</v>
      </c>
      <c r="I851" s="10">
        <v>39726</v>
      </c>
      <c r="J851">
        <v>25</v>
      </c>
      <c r="K851" t="s">
        <v>1721</v>
      </c>
      <c r="L851">
        <f>COUNTBLANK(Portfolio434[[#This Row],[ID]:[Product]])</f>
        <v>0</v>
      </c>
    </row>
    <row r="852" spans="1:12" x14ac:dyDescent="0.3">
      <c r="A852">
        <v>856</v>
      </c>
      <c r="B852" t="s">
        <v>1837</v>
      </c>
      <c r="C852" t="s">
        <v>4124</v>
      </c>
      <c r="D852" t="s">
        <v>1670</v>
      </c>
      <c r="E852" t="s">
        <v>1671</v>
      </c>
      <c r="F852">
        <v>30</v>
      </c>
      <c r="G852" t="s">
        <v>4125</v>
      </c>
      <c r="H852" t="s">
        <v>1235</v>
      </c>
      <c r="I852" s="10">
        <v>39893</v>
      </c>
      <c r="J852">
        <v>48</v>
      </c>
      <c r="K852" t="s">
        <v>1772</v>
      </c>
      <c r="L852">
        <f>COUNTBLANK(Portfolio434[[#This Row],[ID]:[Product]])</f>
        <v>0</v>
      </c>
    </row>
    <row r="853" spans="1:12" x14ac:dyDescent="0.3">
      <c r="A853">
        <v>857</v>
      </c>
      <c r="B853" t="s">
        <v>4126</v>
      </c>
      <c r="C853" t="s">
        <v>3802</v>
      </c>
      <c r="D853" t="s">
        <v>1683</v>
      </c>
      <c r="E853" t="s">
        <v>1671</v>
      </c>
      <c r="F853">
        <v>90</v>
      </c>
      <c r="G853" t="s">
        <v>4127</v>
      </c>
      <c r="H853" t="s">
        <v>4128</v>
      </c>
      <c r="I853" s="10">
        <v>40179</v>
      </c>
      <c r="J853">
        <v>5</v>
      </c>
      <c r="K853" t="s">
        <v>1007</v>
      </c>
      <c r="L853">
        <f>COUNTBLANK(Portfolio434[[#This Row],[ID]:[Product]])</f>
        <v>0</v>
      </c>
    </row>
    <row r="854" spans="1:12" x14ac:dyDescent="0.3">
      <c r="A854">
        <v>858</v>
      </c>
      <c r="B854" t="s">
        <v>3573</v>
      </c>
      <c r="C854" t="s">
        <v>4129</v>
      </c>
      <c r="D854" t="s">
        <v>1719</v>
      </c>
      <c r="E854" t="s">
        <v>1671</v>
      </c>
      <c r="F854">
        <v>30</v>
      </c>
      <c r="G854" t="s">
        <v>4130</v>
      </c>
      <c r="H854" t="s">
        <v>4131</v>
      </c>
      <c r="I854" s="10">
        <v>39994</v>
      </c>
      <c r="J854">
        <v>86</v>
      </c>
      <c r="K854" t="s">
        <v>1700</v>
      </c>
      <c r="L854">
        <f>COUNTBLANK(Portfolio434[[#This Row],[ID]:[Product]])</f>
        <v>0</v>
      </c>
    </row>
    <row r="855" spans="1:12" x14ac:dyDescent="0.3">
      <c r="A855">
        <v>859</v>
      </c>
      <c r="B855" t="s">
        <v>4132</v>
      </c>
      <c r="C855" t="s">
        <v>4133</v>
      </c>
      <c r="D855" t="s">
        <v>1683</v>
      </c>
      <c r="E855" t="s">
        <v>1671</v>
      </c>
      <c r="F855">
        <v>60</v>
      </c>
      <c r="G855" t="s">
        <v>4134</v>
      </c>
      <c r="H855" t="s">
        <v>131</v>
      </c>
      <c r="I855" s="10">
        <v>40299</v>
      </c>
      <c r="J855">
        <v>43</v>
      </c>
      <c r="K855" t="s">
        <v>1700</v>
      </c>
      <c r="L855">
        <f>COUNTBLANK(Portfolio434[[#This Row],[ID]:[Product]])</f>
        <v>0</v>
      </c>
    </row>
    <row r="856" spans="1:12" x14ac:dyDescent="0.3">
      <c r="A856">
        <v>860</v>
      </c>
      <c r="B856" t="s">
        <v>3339</v>
      </c>
      <c r="C856" t="s">
        <v>3382</v>
      </c>
      <c r="D856" t="s">
        <v>1683</v>
      </c>
      <c r="E856" t="s">
        <v>1671</v>
      </c>
      <c r="F856">
        <v>90</v>
      </c>
      <c r="G856" t="s">
        <v>4135</v>
      </c>
      <c r="H856" t="s">
        <v>607</v>
      </c>
      <c r="I856" s="10">
        <v>39813</v>
      </c>
      <c r="J856">
        <v>67</v>
      </c>
      <c r="K856" t="s">
        <v>1772</v>
      </c>
      <c r="L856">
        <f>COUNTBLANK(Portfolio434[[#This Row],[ID]:[Product]])</f>
        <v>0</v>
      </c>
    </row>
    <row r="857" spans="1:12" x14ac:dyDescent="0.3">
      <c r="A857">
        <v>861</v>
      </c>
      <c r="B857" t="s">
        <v>4136</v>
      </c>
      <c r="C857" t="s">
        <v>4137</v>
      </c>
      <c r="D857" t="s">
        <v>1683</v>
      </c>
      <c r="E857" t="s">
        <v>1671</v>
      </c>
      <c r="F857">
        <v>60</v>
      </c>
      <c r="G857" t="s">
        <v>4138</v>
      </c>
      <c r="H857" t="s">
        <v>232</v>
      </c>
      <c r="I857" s="10">
        <v>39747</v>
      </c>
      <c r="J857">
        <v>51</v>
      </c>
      <c r="K857" t="s">
        <v>1692</v>
      </c>
      <c r="L857">
        <f>COUNTBLANK(Portfolio434[[#This Row],[ID]:[Product]])</f>
        <v>0</v>
      </c>
    </row>
    <row r="858" spans="1:12" x14ac:dyDescent="0.3">
      <c r="A858">
        <v>862</v>
      </c>
      <c r="B858" t="s">
        <v>4139</v>
      </c>
      <c r="C858" t="s">
        <v>4140</v>
      </c>
      <c r="D858" t="s">
        <v>1670</v>
      </c>
      <c r="E858" t="s">
        <v>1671</v>
      </c>
      <c r="F858">
        <v>30</v>
      </c>
      <c r="G858" t="s">
        <v>4141</v>
      </c>
      <c r="H858" t="s">
        <v>4142</v>
      </c>
      <c r="I858" s="10">
        <v>39754</v>
      </c>
      <c r="J858">
        <v>47</v>
      </c>
      <c r="K858" t="s">
        <v>1692</v>
      </c>
      <c r="L858">
        <f>COUNTBLANK(Portfolio434[[#This Row],[ID]:[Product]])</f>
        <v>0</v>
      </c>
    </row>
    <row r="859" spans="1:12" x14ac:dyDescent="0.3">
      <c r="A859">
        <v>863</v>
      </c>
      <c r="B859" t="s">
        <v>4089</v>
      </c>
      <c r="C859" t="s">
        <v>4143</v>
      </c>
      <c r="D859" t="s">
        <v>1683</v>
      </c>
      <c r="E859" t="s">
        <v>1671</v>
      </c>
      <c r="F859">
        <v>60</v>
      </c>
      <c r="G859" t="s">
        <v>4144</v>
      </c>
      <c r="H859" t="s">
        <v>450</v>
      </c>
      <c r="I859" s="10">
        <v>39858</v>
      </c>
      <c r="J859">
        <v>83</v>
      </c>
      <c r="K859" t="s">
        <v>1707</v>
      </c>
      <c r="L859">
        <f>COUNTBLANK(Portfolio434[[#This Row],[ID]:[Product]])</f>
        <v>0</v>
      </c>
    </row>
    <row r="860" spans="1:12" x14ac:dyDescent="0.3">
      <c r="A860">
        <v>864</v>
      </c>
      <c r="B860" t="s">
        <v>4145</v>
      </c>
      <c r="C860" t="s">
        <v>4146</v>
      </c>
      <c r="D860" t="s">
        <v>1683</v>
      </c>
      <c r="E860" t="s">
        <v>1671</v>
      </c>
      <c r="F860">
        <v>60</v>
      </c>
      <c r="G860" t="s">
        <v>4147</v>
      </c>
      <c r="H860" t="s">
        <v>223</v>
      </c>
      <c r="I860" s="10">
        <v>40384</v>
      </c>
      <c r="J860">
        <v>41</v>
      </c>
      <c r="K860" t="s">
        <v>1692</v>
      </c>
      <c r="L860">
        <f>COUNTBLANK(Portfolio434[[#This Row],[ID]:[Product]])</f>
        <v>0</v>
      </c>
    </row>
    <row r="861" spans="1:12" x14ac:dyDescent="0.3">
      <c r="A861">
        <v>865</v>
      </c>
      <c r="B861" t="s">
        <v>4148</v>
      </c>
      <c r="C861" t="s">
        <v>2331</v>
      </c>
      <c r="D861" t="s">
        <v>1733</v>
      </c>
      <c r="E861" t="s">
        <v>1671</v>
      </c>
      <c r="F861">
        <v>90</v>
      </c>
      <c r="G861" t="s">
        <v>4149</v>
      </c>
      <c r="H861" t="s">
        <v>402</v>
      </c>
      <c r="I861" s="10">
        <v>39857</v>
      </c>
      <c r="J861">
        <v>70</v>
      </c>
      <c r="K861" t="s">
        <v>1677</v>
      </c>
      <c r="L861">
        <f>COUNTBLANK(Portfolio434[[#This Row],[ID]:[Product]])</f>
        <v>0</v>
      </c>
    </row>
    <row r="862" spans="1:12" x14ac:dyDescent="0.3">
      <c r="A862">
        <v>866</v>
      </c>
      <c r="B862" t="s">
        <v>4150</v>
      </c>
      <c r="C862" t="s">
        <v>3261</v>
      </c>
      <c r="D862" t="s">
        <v>1683</v>
      </c>
      <c r="E862" t="s">
        <v>1671</v>
      </c>
      <c r="F862">
        <v>30</v>
      </c>
      <c r="G862" t="s">
        <v>4151</v>
      </c>
      <c r="H862" t="s">
        <v>549</v>
      </c>
      <c r="I862" s="10">
        <v>39873</v>
      </c>
      <c r="J862">
        <v>17</v>
      </c>
      <c r="K862" t="s">
        <v>1677</v>
      </c>
      <c r="L862">
        <f>COUNTBLANK(Portfolio434[[#This Row],[ID]:[Product]])</f>
        <v>0</v>
      </c>
    </row>
    <row r="863" spans="1:12" x14ac:dyDescent="0.3">
      <c r="A863">
        <v>867</v>
      </c>
      <c r="B863" t="s">
        <v>4152</v>
      </c>
      <c r="C863" t="s">
        <v>4153</v>
      </c>
      <c r="D863" t="s">
        <v>1670</v>
      </c>
      <c r="E863" t="s">
        <v>1671</v>
      </c>
      <c r="F863">
        <v>60</v>
      </c>
      <c r="G863" t="s">
        <v>4154</v>
      </c>
      <c r="H863" t="s">
        <v>1212</v>
      </c>
      <c r="I863" s="10">
        <v>39924</v>
      </c>
      <c r="J863">
        <v>81</v>
      </c>
      <c r="K863" t="s">
        <v>1692</v>
      </c>
      <c r="L863">
        <f>COUNTBLANK(Portfolio434[[#This Row],[ID]:[Product]])</f>
        <v>0</v>
      </c>
    </row>
    <row r="864" spans="1:12" x14ac:dyDescent="0.3">
      <c r="A864">
        <v>868</v>
      </c>
      <c r="B864" t="s">
        <v>4155</v>
      </c>
      <c r="C864" t="s">
        <v>3331</v>
      </c>
      <c r="D864" t="s">
        <v>1670</v>
      </c>
      <c r="E864" t="s">
        <v>1671</v>
      </c>
      <c r="F864">
        <v>60</v>
      </c>
      <c r="G864" t="s">
        <v>4156</v>
      </c>
      <c r="H864" t="s">
        <v>38</v>
      </c>
      <c r="I864" s="10">
        <v>40494</v>
      </c>
      <c r="J864">
        <v>23</v>
      </c>
      <c r="K864" t="s">
        <v>1007</v>
      </c>
      <c r="L864">
        <f>COUNTBLANK(Portfolio434[[#This Row],[ID]:[Product]])</f>
        <v>0</v>
      </c>
    </row>
    <row r="865" spans="1:12" x14ac:dyDescent="0.3">
      <c r="A865">
        <v>869</v>
      </c>
      <c r="B865" t="s">
        <v>4157</v>
      </c>
      <c r="C865" t="s">
        <v>4158</v>
      </c>
      <c r="D865" t="s">
        <v>1670</v>
      </c>
      <c r="E865" t="s">
        <v>1671</v>
      </c>
      <c r="F865">
        <v>30</v>
      </c>
      <c r="G865" t="s">
        <v>4159</v>
      </c>
      <c r="H865" t="s">
        <v>1160</v>
      </c>
      <c r="I865" s="10">
        <v>40152</v>
      </c>
      <c r="J865">
        <v>9</v>
      </c>
      <c r="K865" t="s">
        <v>1700</v>
      </c>
      <c r="L865">
        <f>COUNTBLANK(Portfolio434[[#This Row],[ID]:[Product]])</f>
        <v>0</v>
      </c>
    </row>
    <row r="866" spans="1:12" x14ac:dyDescent="0.3">
      <c r="A866">
        <v>870</v>
      </c>
      <c r="B866" t="s">
        <v>1970</v>
      </c>
      <c r="C866" t="s">
        <v>4160</v>
      </c>
      <c r="D866" t="s">
        <v>1946</v>
      </c>
      <c r="E866" t="s">
        <v>1671</v>
      </c>
      <c r="F866">
        <v>60</v>
      </c>
      <c r="G866" t="s">
        <v>4161</v>
      </c>
      <c r="H866" t="s">
        <v>1212</v>
      </c>
      <c r="I866" s="10">
        <v>40035</v>
      </c>
      <c r="J866">
        <v>33</v>
      </c>
      <c r="K866" t="s">
        <v>1772</v>
      </c>
      <c r="L866">
        <f>COUNTBLANK(Portfolio434[[#This Row],[ID]:[Product]])</f>
        <v>0</v>
      </c>
    </row>
    <row r="867" spans="1:12" x14ac:dyDescent="0.3">
      <c r="A867">
        <v>871</v>
      </c>
      <c r="B867" t="s">
        <v>4162</v>
      </c>
      <c r="C867" t="s">
        <v>4163</v>
      </c>
      <c r="D867" t="s">
        <v>1683</v>
      </c>
      <c r="E867" t="s">
        <v>1671</v>
      </c>
      <c r="F867">
        <v>60</v>
      </c>
      <c r="G867" t="s">
        <v>4164</v>
      </c>
      <c r="H867" t="s">
        <v>1505</v>
      </c>
      <c r="I867" s="10">
        <v>39775</v>
      </c>
      <c r="J867">
        <v>82</v>
      </c>
      <c r="K867" t="s">
        <v>1772</v>
      </c>
      <c r="L867">
        <f>COUNTBLANK(Portfolio434[[#This Row],[ID]:[Product]])</f>
        <v>0</v>
      </c>
    </row>
    <row r="868" spans="1:12" x14ac:dyDescent="0.3">
      <c r="A868">
        <v>872</v>
      </c>
      <c r="B868" t="s">
        <v>4165</v>
      </c>
      <c r="C868" t="s">
        <v>4166</v>
      </c>
      <c r="D868" t="s">
        <v>1683</v>
      </c>
      <c r="E868" t="s">
        <v>1671</v>
      </c>
      <c r="F868">
        <v>30</v>
      </c>
      <c r="G868" t="s">
        <v>4167</v>
      </c>
      <c r="H868" t="s">
        <v>3790</v>
      </c>
      <c r="I868" s="10">
        <v>39939</v>
      </c>
      <c r="J868">
        <v>21</v>
      </c>
      <c r="K868" t="s">
        <v>1707</v>
      </c>
      <c r="L868">
        <f>COUNTBLANK(Portfolio434[[#This Row],[ID]:[Product]])</f>
        <v>0</v>
      </c>
    </row>
    <row r="869" spans="1:12" x14ac:dyDescent="0.3">
      <c r="A869">
        <v>873</v>
      </c>
      <c r="B869" t="s">
        <v>2824</v>
      </c>
      <c r="C869" t="s">
        <v>2527</v>
      </c>
      <c r="D869" t="s">
        <v>1670</v>
      </c>
      <c r="E869" t="s">
        <v>1671</v>
      </c>
      <c r="F869">
        <v>60</v>
      </c>
      <c r="G869" t="s">
        <v>4168</v>
      </c>
      <c r="H869" t="s">
        <v>733</v>
      </c>
      <c r="I869" s="10">
        <v>39956</v>
      </c>
      <c r="J869">
        <v>3</v>
      </c>
      <c r="K869" t="s">
        <v>1007</v>
      </c>
      <c r="L869">
        <f>COUNTBLANK(Portfolio434[[#This Row],[ID]:[Product]])</f>
        <v>0</v>
      </c>
    </row>
    <row r="870" spans="1:12" x14ac:dyDescent="0.3">
      <c r="A870">
        <v>874</v>
      </c>
      <c r="B870" t="s">
        <v>4169</v>
      </c>
      <c r="C870" t="s">
        <v>4170</v>
      </c>
      <c r="D870" t="s">
        <v>1683</v>
      </c>
      <c r="E870" t="s">
        <v>1671</v>
      </c>
      <c r="F870">
        <v>60</v>
      </c>
      <c r="G870" t="s">
        <v>4171</v>
      </c>
      <c r="H870" t="s">
        <v>708</v>
      </c>
      <c r="I870" s="10">
        <v>39462</v>
      </c>
      <c r="J870">
        <v>58</v>
      </c>
      <c r="K870" t="s">
        <v>1696</v>
      </c>
      <c r="L870">
        <f>COUNTBLANK(Portfolio434[[#This Row],[ID]:[Product]])</f>
        <v>0</v>
      </c>
    </row>
    <row r="871" spans="1:12" x14ac:dyDescent="0.3">
      <c r="A871">
        <v>875</v>
      </c>
      <c r="B871" t="s">
        <v>3214</v>
      </c>
      <c r="C871" t="s">
        <v>4172</v>
      </c>
      <c r="D871" t="s">
        <v>1683</v>
      </c>
      <c r="E871" t="s">
        <v>1671</v>
      </c>
      <c r="F871">
        <v>60</v>
      </c>
      <c r="G871" t="s">
        <v>4173</v>
      </c>
      <c r="H871" t="s">
        <v>452</v>
      </c>
      <c r="I871" s="10">
        <v>40282</v>
      </c>
      <c r="J871">
        <v>99</v>
      </c>
      <c r="K871" t="s">
        <v>1707</v>
      </c>
      <c r="L871">
        <f>COUNTBLANK(Portfolio434[[#This Row],[ID]:[Product]])</f>
        <v>0</v>
      </c>
    </row>
    <row r="872" spans="1:12" x14ac:dyDescent="0.3">
      <c r="A872">
        <v>876</v>
      </c>
      <c r="B872" t="s">
        <v>4174</v>
      </c>
      <c r="C872" t="s">
        <v>2706</v>
      </c>
      <c r="D872" t="s">
        <v>1670</v>
      </c>
      <c r="E872" t="s">
        <v>1671</v>
      </c>
      <c r="F872">
        <v>30</v>
      </c>
      <c r="G872" t="s">
        <v>4175</v>
      </c>
      <c r="H872" t="s">
        <v>210</v>
      </c>
      <c r="I872" s="10">
        <v>39972</v>
      </c>
      <c r="J872">
        <v>40</v>
      </c>
      <c r="K872" t="s">
        <v>1707</v>
      </c>
      <c r="L872">
        <f>COUNTBLANK(Portfolio434[[#This Row],[ID]:[Product]])</f>
        <v>0</v>
      </c>
    </row>
    <row r="873" spans="1:12" x14ac:dyDescent="0.3">
      <c r="A873">
        <v>877</v>
      </c>
      <c r="B873" t="s">
        <v>4176</v>
      </c>
      <c r="C873" t="s">
        <v>2072</v>
      </c>
      <c r="D873" t="s">
        <v>1670</v>
      </c>
      <c r="E873" t="s">
        <v>1671</v>
      </c>
      <c r="F873">
        <v>90</v>
      </c>
      <c r="G873" t="s">
        <v>4177</v>
      </c>
      <c r="H873" t="s">
        <v>3790</v>
      </c>
      <c r="I873" s="10">
        <v>39907</v>
      </c>
      <c r="J873">
        <v>26</v>
      </c>
      <c r="K873" t="s">
        <v>1700</v>
      </c>
      <c r="L873">
        <f>COUNTBLANK(Portfolio434[[#This Row],[ID]:[Product]])</f>
        <v>0</v>
      </c>
    </row>
    <row r="874" spans="1:12" x14ac:dyDescent="0.3">
      <c r="A874">
        <v>878</v>
      </c>
      <c r="B874" t="s">
        <v>4178</v>
      </c>
      <c r="C874" t="s">
        <v>4179</v>
      </c>
      <c r="D874" t="s">
        <v>1733</v>
      </c>
      <c r="E874" t="s">
        <v>1671</v>
      </c>
      <c r="F874">
        <v>90</v>
      </c>
      <c r="G874" t="s">
        <v>4180</v>
      </c>
      <c r="H874" t="s">
        <v>3434</v>
      </c>
      <c r="I874" s="10">
        <v>39655</v>
      </c>
      <c r="J874">
        <v>31</v>
      </c>
      <c r="K874" t="s">
        <v>1673</v>
      </c>
      <c r="L874">
        <f>COUNTBLANK(Portfolio434[[#This Row],[ID]:[Product]])</f>
        <v>0</v>
      </c>
    </row>
    <row r="875" spans="1:12" x14ac:dyDescent="0.3">
      <c r="A875">
        <v>879</v>
      </c>
      <c r="B875" t="s">
        <v>4181</v>
      </c>
      <c r="C875" t="s">
        <v>4003</v>
      </c>
      <c r="D875" t="s">
        <v>1683</v>
      </c>
      <c r="E875" t="s">
        <v>1671</v>
      </c>
      <c r="F875">
        <v>30</v>
      </c>
      <c r="G875" t="s">
        <v>4182</v>
      </c>
      <c r="H875" t="s">
        <v>3708</v>
      </c>
      <c r="I875" s="10">
        <v>40072</v>
      </c>
      <c r="J875">
        <v>58</v>
      </c>
      <c r="K875" t="s">
        <v>1772</v>
      </c>
      <c r="L875">
        <f>COUNTBLANK(Portfolio434[[#This Row],[ID]:[Product]])</f>
        <v>0</v>
      </c>
    </row>
    <row r="876" spans="1:12" x14ac:dyDescent="0.3">
      <c r="A876">
        <v>880</v>
      </c>
      <c r="B876" t="s">
        <v>4183</v>
      </c>
      <c r="C876" t="s">
        <v>4184</v>
      </c>
      <c r="D876" t="s">
        <v>1733</v>
      </c>
      <c r="E876" t="s">
        <v>1671</v>
      </c>
      <c r="F876">
        <v>30</v>
      </c>
      <c r="G876" t="s">
        <v>4185</v>
      </c>
      <c r="H876" t="s">
        <v>598</v>
      </c>
      <c r="I876" s="10">
        <v>39463</v>
      </c>
      <c r="J876">
        <v>40</v>
      </c>
      <c r="K876" t="s">
        <v>1772</v>
      </c>
      <c r="L876">
        <f>COUNTBLANK(Portfolio434[[#This Row],[ID]:[Product]])</f>
        <v>0</v>
      </c>
    </row>
    <row r="877" spans="1:12" x14ac:dyDescent="0.3">
      <c r="A877">
        <v>881</v>
      </c>
      <c r="B877" t="s">
        <v>4186</v>
      </c>
      <c r="C877" t="s">
        <v>4187</v>
      </c>
      <c r="D877" t="s">
        <v>1683</v>
      </c>
      <c r="E877" t="s">
        <v>1671</v>
      </c>
      <c r="F877">
        <v>60</v>
      </c>
      <c r="G877" t="s">
        <v>4188</v>
      </c>
      <c r="H877" t="s">
        <v>543</v>
      </c>
      <c r="I877" s="10">
        <v>40319</v>
      </c>
      <c r="J877">
        <v>43</v>
      </c>
      <c r="K877" t="s">
        <v>1696</v>
      </c>
      <c r="L877">
        <f>COUNTBLANK(Portfolio434[[#This Row],[ID]:[Product]])</f>
        <v>0</v>
      </c>
    </row>
    <row r="878" spans="1:12" x14ac:dyDescent="0.3">
      <c r="A878">
        <v>882</v>
      </c>
      <c r="B878" t="s">
        <v>4189</v>
      </c>
      <c r="C878" t="s">
        <v>4190</v>
      </c>
      <c r="D878" t="s">
        <v>1670</v>
      </c>
      <c r="E878" t="s">
        <v>1671</v>
      </c>
      <c r="F878">
        <v>60</v>
      </c>
      <c r="G878" t="s">
        <v>4191</v>
      </c>
      <c r="H878" t="s">
        <v>2176</v>
      </c>
      <c r="I878" s="10">
        <v>39459</v>
      </c>
      <c r="J878">
        <v>19</v>
      </c>
      <c r="K878" t="s">
        <v>1007</v>
      </c>
      <c r="L878">
        <f>COUNTBLANK(Portfolio434[[#This Row],[ID]:[Product]])</f>
        <v>0</v>
      </c>
    </row>
    <row r="879" spans="1:12" x14ac:dyDescent="0.3">
      <c r="A879">
        <v>883</v>
      </c>
      <c r="B879" t="s">
        <v>4192</v>
      </c>
      <c r="C879" t="s">
        <v>4193</v>
      </c>
      <c r="D879" t="s">
        <v>1683</v>
      </c>
      <c r="E879" t="s">
        <v>1671</v>
      </c>
      <c r="F879">
        <v>60</v>
      </c>
      <c r="G879" t="s">
        <v>4194</v>
      </c>
      <c r="H879" t="s">
        <v>78</v>
      </c>
      <c r="I879" s="10">
        <v>40461</v>
      </c>
      <c r="J879">
        <v>49</v>
      </c>
      <c r="K879" t="s">
        <v>1721</v>
      </c>
      <c r="L879">
        <f>COUNTBLANK(Portfolio434[[#This Row],[ID]:[Product]])</f>
        <v>0</v>
      </c>
    </row>
    <row r="880" spans="1:12" x14ac:dyDescent="0.3">
      <c r="A880">
        <v>884</v>
      </c>
      <c r="B880" t="s">
        <v>4195</v>
      </c>
      <c r="C880" t="s">
        <v>3464</v>
      </c>
      <c r="D880" t="s">
        <v>1683</v>
      </c>
      <c r="E880" t="s">
        <v>1671</v>
      </c>
      <c r="F880">
        <v>30</v>
      </c>
      <c r="G880" t="s">
        <v>4196</v>
      </c>
      <c r="H880" t="s">
        <v>226</v>
      </c>
      <c r="I880" s="10">
        <v>39835</v>
      </c>
      <c r="J880">
        <v>82</v>
      </c>
      <c r="K880" t="s">
        <v>1721</v>
      </c>
      <c r="L880">
        <f>COUNTBLANK(Portfolio434[[#This Row],[ID]:[Product]])</f>
        <v>0</v>
      </c>
    </row>
    <row r="881" spans="1:12" x14ac:dyDescent="0.3">
      <c r="A881">
        <v>885</v>
      </c>
      <c r="B881" t="s">
        <v>4197</v>
      </c>
      <c r="C881" t="s">
        <v>3212</v>
      </c>
      <c r="D881" t="s">
        <v>1683</v>
      </c>
      <c r="E881" t="s">
        <v>1671</v>
      </c>
      <c r="F881">
        <v>60</v>
      </c>
      <c r="G881" t="s">
        <v>4198</v>
      </c>
      <c r="H881" t="s">
        <v>3126</v>
      </c>
      <c r="I881" s="10">
        <v>39537</v>
      </c>
      <c r="J881">
        <v>58</v>
      </c>
      <c r="K881" t="s">
        <v>1696</v>
      </c>
      <c r="L881">
        <f>COUNTBLANK(Portfolio434[[#This Row],[ID]:[Product]])</f>
        <v>0</v>
      </c>
    </row>
    <row r="882" spans="1:12" x14ac:dyDescent="0.3">
      <c r="A882">
        <v>886</v>
      </c>
      <c r="B882" t="s">
        <v>4199</v>
      </c>
      <c r="C882" t="s">
        <v>1812</v>
      </c>
      <c r="D882" t="s">
        <v>1683</v>
      </c>
      <c r="E882" t="s">
        <v>1671</v>
      </c>
      <c r="F882">
        <v>60</v>
      </c>
      <c r="G882" t="s">
        <v>4200</v>
      </c>
      <c r="H882" t="s">
        <v>602</v>
      </c>
      <c r="I882" s="10">
        <v>39998</v>
      </c>
      <c r="J882">
        <v>62</v>
      </c>
      <c r="K882" t="s">
        <v>851</v>
      </c>
      <c r="L882">
        <f>COUNTBLANK(Portfolio434[[#This Row],[ID]:[Product]])</f>
        <v>0</v>
      </c>
    </row>
    <row r="883" spans="1:12" x14ac:dyDescent="0.3">
      <c r="A883">
        <v>887</v>
      </c>
      <c r="B883" t="s">
        <v>4201</v>
      </c>
      <c r="C883" t="s">
        <v>4202</v>
      </c>
      <c r="D883" t="s">
        <v>1683</v>
      </c>
      <c r="E883" t="s">
        <v>1671</v>
      </c>
      <c r="F883">
        <v>60</v>
      </c>
      <c r="G883" t="s">
        <v>4203</v>
      </c>
      <c r="H883" t="s">
        <v>249</v>
      </c>
      <c r="I883" s="10">
        <v>40521</v>
      </c>
      <c r="J883">
        <v>74</v>
      </c>
      <c r="K883" t="s">
        <v>1692</v>
      </c>
      <c r="L883">
        <f>COUNTBLANK(Portfolio434[[#This Row],[ID]:[Product]])</f>
        <v>0</v>
      </c>
    </row>
    <row r="884" spans="1:12" x14ac:dyDescent="0.3">
      <c r="A884">
        <v>888</v>
      </c>
      <c r="B884" t="s">
        <v>4204</v>
      </c>
      <c r="C884" t="s">
        <v>4205</v>
      </c>
      <c r="D884" t="s">
        <v>1683</v>
      </c>
      <c r="E884" t="s">
        <v>1671</v>
      </c>
      <c r="F884">
        <v>60</v>
      </c>
      <c r="G884" t="s">
        <v>4206</v>
      </c>
      <c r="H884" t="s">
        <v>1332</v>
      </c>
      <c r="I884" s="10">
        <v>40132</v>
      </c>
      <c r="J884">
        <v>77</v>
      </c>
      <c r="K884" t="s">
        <v>1707</v>
      </c>
      <c r="L884">
        <f>COUNTBLANK(Portfolio434[[#This Row],[ID]:[Product]])</f>
        <v>0</v>
      </c>
    </row>
    <row r="885" spans="1:12" x14ac:dyDescent="0.3">
      <c r="A885">
        <v>889</v>
      </c>
      <c r="B885" t="s">
        <v>4207</v>
      </c>
      <c r="C885" t="s">
        <v>2996</v>
      </c>
      <c r="D885" t="s">
        <v>1683</v>
      </c>
      <c r="E885" t="s">
        <v>1671</v>
      </c>
      <c r="F885">
        <v>60</v>
      </c>
      <c r="G885" t="s">
        <v>4208</v>
      </c>
      <c r="H885" t="s">
        <v>124</v>
      </c>
      <c r="I885" s="10">
        <v>39964</v>
      </c>
      <c r="J885">
        <v>61</v>
      </c>
      <c r="K885" t="s">
        <v>851</v>
      </c>
      <c r="L885">
        <f>COUNTBLANK(Portfolio434[[#This Row],[ID]:[Product]])</f>
        <v>0</v>
      </c>
    </row>
    <row r="886" spans="1:12" x14ac:dyDescent="0.3">
      <c r="A886">
        <v>890</v>
      </c>
      <c r="B886" t="s">
        <v>2632</v>
      </c>
      <c r="C886" t="s">
        <v>2692</v>
      </c>
      <c r="D886" t="s">
        <v>1733</v>
      </c>
      <c r="E886" t="s">
        <v>1671</v>
      </c>
      <c r="F886">
        <v>90</v>
      </c>
      <c r="G886" t="s">
        <v>4209</v>
      </c>
      <c r="H886" t="s">
        <v>1475</v>
      </c>
      <c r="I886" s="10">
        <v>39740</v>
      </c>
      <c r="J886">
        <v>32</v>
      </c>
      <c r="K886" t="s">
        <v>1721</v>
      </c>
      <c r="L886">
        <f>COUNTBLANK(Portfolio434[[#This Row],[ID]:[Product]])</f>
        <v>0</v>
      </c>
    </row>
    <row r="887" spans="1:12" x14ac:dyDescent="0.3">
      <c r="A887">
        <v>891</v>
      </c>
      <c r="B887" t="s">
        <v>4210</v>
      </c>
      <c r="C887" t="s">
        <v>2148</v>
      </c>
      <c r="D887" t="s">
        <v>1683</v>
      </c>
      <c r="E887" t="s">
        <v>1671</v>
      </c>
      <c r="F887">
        <v>30</v>
      </c>
      <c r="G887" t="s">
        <v>4211</v>
      </c>
      <c r="H887" t="s">
        <v>1510</v>
      </c>
      <c r="I887" s="10">
        <v>39823</v>
      </c>
      <c r="J887">
        <v>3</v>
      </c>
      <c r="K887" t="s">
        <v>1721</v>
      </c>
      <c r="L887">
        <f>COUNTBLANK(Portfolio434[[#This Row],[ID]:[Product]])</f>
        <v>0</v>
      </c>
    </row>
    <row r="888" spans="1:12" x14ac:dyDescent="0.3">
      <c r="A888">
        <v>892</v>
      </c>
      <c r="B888" t="s">
        <v>4212</v>
      </c>
      <c r="C888" t="s">
        <v>3238</v>
      </c>
      <c r="D888" t="s">
        <v>1670</v>
      </c>
      <c r="E888" t="s">
        <v>1671</v>
      </c>
      <c r="F888">
        <v>60</v>
      </c>
      <c r="G888" t="s">
        <v>4213</v>
      </c>
      <c r="H888" t="s">
        <v>1188</v>
      </c>
      <c r="I888" s="10">
        <v>39755</v>
      </c>
      <c r="J888">
        <v>40</v>
      </c>
      <c r="K888" t="s">
        <v>1007</v>
      </c>
      <c r="L888">
        <f>COUNTBLANK(Portfolio434[[#This Row],[ID]:[Product]])</f>
        <v>0</v>
      </c>
    </row>
    <row r="889" spans="1:12" x14ac:dyDescent="0.3">
      <c r="A889">
        <v>893</v>
      </c>
      <c r="B889" t="s">
        <v>4214</v>
      </c>
      <c r="C889" t="s">
        <v>3606</v>
      </c>
      <c r="D889" t="s">
        <v>1683</v>
      </c>
      <c r="E889" t="s">
        <v>1671</v>
      </c>
      <c r="F889">
        <v>60</v>
      </c>
      <c r="G889" t="s">
        <v>2788</v>
      </c>
      <c r="H889" t="s">
        <v>2919</v>
      </c>
      <c r="I889" s="10">
        <v>39843</v>
      </c>
      <c r="J889">
        <v>85</v>
      </c>
      <c r="K889" t="s">
        <v>851</v>
      </c>
      <c r="L889">
        <f>COUNTBLANK(Portfolio434[[#This Row],[ID]:[Product]])</f>
        <v>0</v>
      </c>
    </row>
    <row r="890" spans="1:12" x14ac:dyDescent="0.3">
      <c r="A890">
        <v>894</v>
      </c>
      <c r="B890" t="s">
        <v>1804</v>
      </c>
      <c r="C890" t="s">
        <v>4129</v>
      </c>
      <c r="D890" t="s">
        <v>1683</v>
      </c>
      <c r="E890" t="s">
        <v>1671</v>
      </c>
      <c r="F890">
        <v>30</v>
      </c>
      <c r="G890" t="s">
        <v>4215</v>
      </c>
      <c r="H890" t="s">
        <v>1615</v>
      </c>
      <c r="I890" s="10">
        <v>40529</v>
      </c>
      <c r="J890">
        <v>73</v>
      </c>
      <c r="K890" t="s">
        <v>851</v>
      </c>
      <c r="L890">
        <f>COUNTBLANK(Portfolio434[[#This Row],[ID]:[Product]])</f>
        <v>0</v>
      </c>
    </row>
    <row r="891" spans="1:12" x14ac:dyDescent="0.3">
      <c r="A891">
        <v>895</v>
      </c>
      <c r="B891" t="s">
        <v>4216</v>
      </c>
      <c r="C891" t="s">
        <v>3002</v>
      </c>
      <c r="D891" t="s">
        <v>1683</v>
      </c>
      <c r="E891" t="s">
        <v>1671</v>
      </c>
      <c r="F891">
        <v>90</v>
      </c>
      <c r="G891" t="s">
        <v>4217</v>
      </c>
      <c r="H891" t="s">
        <v>426</v>
      </c>
      <c r="I891" s="10">
        <v>40075</v>
      </c>
      <c r="J891">
        <v>16</v>
      </c>
      <c r="K891" t="s">
        <v>851</v>
      </c>
      <c r="L891">
        <f>COUNTBLANK(Portfolio434[[#This Row],[ID]:[Product]])</f>
        <v>0</v>
      </c>
    </row>
    <row r="892" spans="1:12" x14ac:dyDescent="0.3">
      <c r="A892">
        <v>896</v>
      </c>
      <c r="B892" t="s">
        <v>4218</v>
      </c>
      <c r="C892" t="s">
        <v>2423</v>
      </c>
      <c r="D892" t="s">
        <v>1683</v>
      </c>
      <c r="E892" t="s">
        <v>1671</v>
      </c>
      <c r="F892">
        <v>90</v>
      </c>
      <c r="G892" t="s">
        <v>4219</v>
      </c>
      <c r="H892" t="s">
        <v>72</v>
      </c>
      <c r="I892" s="10">
        <v>40110</v>
      </c>
      <c r="J892">
        <v>36</v>
      </c>
      <c r="K892" t="s">
        <v>1772</v>
      </c>
      <c r="L892">
        <f>COUNTBLANK(Portfolio434[[#This Row],[ID]:[Product]])</f>
        <v>0</v>
      </c>
    </row>
    <row r="893" spans="1:12" x14ac:dyDescent="0.3">
      <c r="A893">
        <v>897</v>
      </c>
      <c r="B893" t="s">
        <v>4220</v>
      </c>
      <c r="C893" t="s">
        <v>4221</v>
      </c>
      <c r="D893" t="s">
        <v>1733</v>
      </c>
      <c r="E893" t="s">
        <v>1671</v>
      </c>
      <c r="F893">
        <v>30</v>
      </c>
      <c r="G893" t="s">
        <v>4222</v>
      </c>
      <c r="H893" t="s">
        <v>525</v>
      </c>
      <c r="I893" s="10">
        <v>40378</v>
      </c>
      <c r="J893">
        <v>51</v>
      </c>
      <c r="K893" t="s">
        <v>1696</v>
      </c>
      <c r="L893">
        <f>COUNTBLANK(Portfolio434[[#This Row],[ID]:[Product]])</f>
        <v>0</v>
      </c>
    </row>
    <row r="894" spans="1:12" x14ac:dyDescent="0.3">
      <c r="A894">
        <v>898</v>
      </c>
      <c r="B894" t="s">
        <v>4223</v>
      </c>
      <c r="C894" t="s">
        <v>2864</v>
      </c>
      <c r="D894" t="s">
        <v>1683</v>
      </c>
      <c r="E894" t="s">
        <v>1671</v>
      </c>
      <c r="F894">
        <v>60</v>
      </c>
      <c r="G894" t="s">
        <v>4224</v>
      </c>
      <c r="H894" t="s">
        <v>1446</v>
      </c>
      <c r="I894" s="10">
        <v>40455</v>
      </c>
      <c r="J894">
        <v>59</v>
      </c>
      <c r="K894" t="s">
        <v>851</v>
      </c>
      <c r="L894">
        <f>COUNTBLANK(Portfolio434[[#This Row],[ID]:[Product]])</f>
        <v>0</v>
      </c>
    </row>
    <row r="895" spans="1:12" x14ac:dyDescent="0.3">
      <c r="A895">
        <v>899</v>
      </c>
      <c r="B895" t="s">
        <v>3603</v>
      </c>
      <c r="C895" t="s">
        <v>2666</v>
      </c>
      <c r="D895" t="s">
        <v>1683</v>
      </c>
      <c r="E895" t="s">
        <v>1671</v>
      </c>
      <c r="F895">
        <v>60</v>
      </c>
      <c r="G895" t="s">
        <v>4225</v>
      </c>
      <c r="H895" t="s">
        <v>1638</v>
      </c>
      <c r="I895" s="10">
        <v>40196</v>
      </c>
      <c r="J895">
        <v>61</v>
      </c>
      <c r="K895" t="s">
        <v>1692</v>
      </c>
      <c r="L895">
        <f>COUNTBLANK(Portfolio434[[#This Row],[ID]:[Product]])</f>
        <v>0</v>
      </c>
    </row>
    <row r="896" spans="1:12" x14ac:dyDescent="0.3">
      <c r="A896">
        <v>900</v>
      </c>
      <c r="B896" t="s">
        <v>4226</v>
      </c>
      <c r="C896" t="s">
        <v>4227</v>
      </c>
      <c r="D896" t="s">
        <v>1683</v>
      </c>
      <c r="E896" t="s">
        <v>1671</v>
      </c>
      <c r="F896">
        <v>60</v>
      </c>
      <c r="G896" t="s">
        <v>4228</v>
      </c>
      <c r="H896" t="s">
        <v>373</v>
      </c>
      <c r="I896" s="10">
        <v>39675</v>
      </c>
      <c r="J896">
        <v>30</v>
      </c>
      <c r="K896" t="s">
        <v>1692</v>
      </c>
      <c r="L896">
        <f>COUNTBLANK(Portfolio434[[#This Row],[ID]:[Product]])</f>
        <v>0</v>
      </c>
    </row>
    <row r="897" spans="1:12" x14ac:dyDescent="0.3">
      <c r="A897">
        <v>901</v>
      </c>
      <c r="B897" t="s">
        <v>4229</v>
      </c>
      <c r="C897" t="s">
        <v>4230</v>
      </c>
      <c r="D897" t="s">
        <v>1683</v>
      </c>
      <c r="E897" t="s">
        <v>1671</v>
      </c>
      <c r="F897">
        <v>60</v>
      </c>
      <c r="G897" t="s">
        <v>4231</v>
      </c>
      <c r="H897" t="s">
        <v>504</v>
      </c>
      <c r="I897" s="10">
        <v>39708</v>
      </c>
      <c r="J897">
        <v>16</v>
      </c>
      <c r="K897" t="s">
        <v>1677</v>
      </c>
      <c r="L897">
        <f>COUNTBLANK(Portfolio434[[#This Row],[ID]:[Product]])</f>
        <v>0</v>
      </c>
    </row>
    <row r="898" spans="1:12" x14ac:dyDescent="0.3">
      <c r="A898">
        <v>902</v>
      </c>
      <c r="B898" t="s">
        <v>1995</v>
      </c>
      <c r="C898" t="s">
        <v>4232</v>
      </c>
      <c r="D898" t="s">
        <v>1670</v>
      </c>
      <c r="E898" t="s">
        <v>1671</v>
      </c>
      <c r="F898">
        <v>60</v>
      </c>
      <c r="G898" t="s">
        <v>4233</v>
      </c>
      <c r="H898" t="s">
        <v>4234</v>
      </c>
      <c r="I898" s="10">
        <v>39890</v>
      </c>
      <c r="J898">
        <v>36</v>
      </c>
      <c r="K898" t="s">
        <v>1772</v>
      </c>
      <c r="L898">
        <f>COUNTBLANK(Portfolio434[[#This Row],[ID]:[Product]])</f>
        <v>0</v>
      </c>
    </row>
    <row r="899" spans="1:12" x14ac:dyDescent="0.3">
      <c r="A899">
        <v>903</v>
      </c>
      <c r="B899" t="s">
        <v>4235</v>
      </c>
      <c r="C899" t="s">
        <v>3297</v>
      </c>
      <c r="D899" t="s">
        <v>1683</v>
      </c>
      <c r="E899" t="s">
        <v>1671</v>
      </c>
      <c r="F899">
        <v>30</v>
      </c>
      <c r="G899" t="s">
        <v>4236</v>
      </c>
      <c r="H899" t="s">
        <v>4237</v>
      </c>
      <c r="I899" s="10">
        <v>40149</v>
      </c>
      <c r="J899">
        <v>96</v>
      </c>
      <c r="K899" t="s">
        <v>1007</v>
      </c>
      <c r="L899">
        <f>COUNTBLANK(Portfolio434[[#This Row],[ID]:[Product]])</f>
        <v>0</v>
      </c>
    </row>
    <row r="900" spans="1:12" x14ac:dyDescent="0.3">
      <c r="A900">
        <v>904</v>
      </c>
      <c r="B900" t="s">
        <v>4238</v>
      </c>
      <c r="C900" t="s">
        <v>4239</v>
      </c>
      <c r="D900" t="s">
        <v>1946</v>
      </c>
      <c r="E900" t="s">
        <v>1671</v>
      </c>
      <c r="F900">
        <v>60</v>
      </c>
      <c r="G900" t="s">
        <v>4240</v>
      </c>
      <c r="H900" t="s">
        <v>1410</v>
      </c>
      <c r="I900" s="10">
        <v>40026</v>
      </c>
      <c r="J900">
        <v>41</v>
      </c>
      <c r="K900" t="s">
        <v>1707</v>
      </c>
      <c r="L900">
        <f>COUNTBLANK(Portfolio434[[#This Row],[ID]:[Product]])</f>
        <v>0</v>
      </c>
    </row>
    <row r="901" spans="1:12" x14ac:dyDescent="0.3">
      <c r="A901">
        <v>905</v>
      </c>
      <c r="B901" t="s">
        <v>4241</v>
      </c>
      <c r="C901" t="s">
        <v>4242</v>
      </c>
      <c r="D901" t="s">
        <v>1670</v>
      </c>
      <c r="E901" t="s">
        <v>1671</v>
      </c>
      <c r="F901">
        <v>60</v>
      </c>
      <c r="G901" t="s">
        <v>4243</v>
      </c>
      <c r="H901" t="s">
        <v>4244</v>
      </c>
      <c r="I901" s="10">
        <v>40031</v>
      </c>
      <c r="J901">
        <v>30</v>
      </c>
      <c r="K901" t="s">
        <v>1677</v>
      </c>
      <c r="L901">
        <f>COUNTBLANK(Portfolio434[[#This Row],[ID]:[Product]])</f>
        <v>0</v>
      </c>
    </row>
    <row r="902" spans="1:12" x14ac:dyDescent="0.3">
      <c r="A902">
        <v>906</v>
      </c>
      <c r="B902" t="s">
        <v>3237</v>
      </c>
      <c r="C902" t="s">
        <v>4245</v>
      </c>
      <c r="D902" t="s">
        <v>1683</v>
      </c>
      <c r="E902" t="s">
        <v>1671</v>
      </c>
      <c r="F902">
        <v>90</v>
      </c>
      <c r="G902" t="s">
        <v>4246</v>
      </c>
      <c r="H902" t="s">
        <v>313</v>
      </c>
      <c r="I902" s="10">
        <v>39836</v>
      </c>
      <c r="J902">
        <v>81</v>
      </c>
      <c r="K902" t="s">
        <v>1673</v>
      </c>
      <c r="L902">
        <f>COUNTBLANK(Portfolio434[[#This Row],[ID]:[Product]])</f>
        <v>0</v>
      </c>
    </row>
    <row r="903" spans="1:12" x14ac:dyDescent="0.3">
      <c r="A903">
        <v>907</v>
      </c>
      <c r="B903" t="s">
        <v>4247</v>
      </c>
      <c r="C903" t="s">
        <v>3106</v>
      </c>
      <c r="D903" t="s">
        <v>1670</v>
      </c>
      <c r="E903" t="s">
        <v>1671</v>
      </c>
      <c r="F903">
        <v>30</v>
      </c>
      <c r="G903" t="s">
        <v>4248</v>
      </c>
      <c r="H903" t="s">
        <v>1415</v>
      </c>
      <c r="I903" s="10">
        <v>40395</v>
      </c>
      <c r="J903">
        <v>48</v>
      </c>
      <c r="K903" t="s">
        <v>851</v>
      </c>
      <c r="L903">
        <f>COUNTBLANK(Portfolio434[[#This Row],[ID]:[Product]])</f>
        <v>0</v>
      </c>
    </row>
    <row r="904" spans="1:12" x14ac:dyDescent="0.3">
      <c r="A904">
        <v>908</v>
      </c>
      <c r="B904" t="s">
        <v>4249</v>
      </c>
      <c r="C904" t="s">
        <v>4250</v>
      </c>
      <c r="D904" t="s">
        <v>1683</v>
      </c>
      <c r="E904" t="s">
        <v>1671</v>
      </c>
      <c r="F904">
        <v>90</v>
      </c>
      <c r="G904" t="s">
        <v>4251</v>
      </c>
      <c r="H904" t="s">
        <v>297</v>
      </c>
      <c r="I904" s="10">
        <v>39813</v>
      </c>
      <c r="J904">
        <v>90</v>
      </c>
      <c r="K904" t="s">
        <v>1700</v>
      </c>
      <c r="L904">
        <f>COUNTBLANK(Portfolio434[[#This Row],[ID]:[Product]])</f>
        <v>0</v>
      </c>
    </row>
    <row r="905" spans="1:12" x14ac:dyDescent="0.3">
      <c r="A905">
        <v>909</v>
      </c>
      <c r="B905" t="s">
        <v>3443</v>
      </c>
      <c r="C905" t="s">
        <v>3685</v>
      </c>
      <c r="D905" t="s">
        <v>1683</v>
      </c>
      <c r="E905" t="s">
        <v>1671</v>
      </c>
      <c r="F905">
        <v>90</v>
      </c>
      <c r="G905" t="s">
        <v>4252</v>
      </c>
      <c r="H905" t="s">
        <v>29</v>
      </c>
      <c r="I905" s="10">
        <v>40480</v>
      </c>
      <c r="J905">
        <v>79</v>
      </c>
      <c r="K905" t="s">
        <v>1696</v>
      </c>
      <c r="L905">
        <f>COUNTBLANK(Portfolio434[[#This Row],[ID]:[Product]])</f>
        <v>0</v>
      </c>
    </row>
    <row r="906" spans="1:12" x14ac:dyDescent="0.3">
      <c r="A906">
        <v>910</v>
      </c>
      <c r="B906" t="s">
        <v>2964</v>
      </c>
      <c r="C906" t="s">
        <v>3025</v>
      </c>
      <c r="D906" t="s">
        <v>1670</v>
      </c>
      <c r="E906" t="s">
        <v>1671</v>
      </c>
      <c r="F906">
        <v>90</v>
      </c>
      <c r="G906" t="s">
        <v>4253</v>
      </c>
      <c r="H906" t="s">
        <v>138</v>
      </c>
      <c r="I906" s="10">
        <v>40286</v>
      </c>
      <c r="J906">
        <v>47</v>
      </c>
      <c r="K906" t="s">
        <v>1007</v>
      </c>
      <c r="L906">
        <f>COUNTBLANK(Portfolio434[[#This Row],[ID]:[Product]])</f>
        <v>0</v>
      </c>
    </row>
    <row r="907" spans="1:12" x14ac:dyDescent="0.3">
      <c r="A907">
        <v>911</v>
      </c>
      <c r="B907" t="s">
        <v>4254</v>
      </c>
      <c r="C907" t="s">
        <v>4255</v>
      </c>
      <c r="D907" t="s">
        <v>1670</v>
      </c>
      <c r="E907" t="s">
        <v>1671</v>
      </c>
      <c r="F907">
        <v>60</v>
      </c>
      <c r="G907" t="s">
        <v>4256</v>
      </c>
      <c r="H907" t="s">
        <v>574</v>
      </c>
      <c r="I907" s="10">
        <v>40244</v>
      </c>
      <c r="J907">
        <v>53</v>
      </c>
      <c r="K907" t="s">
        <v>1721</v>
      </c>
      <c r="L907">
        <f>COUNTBLANK(Portfolio434[[#This Row],[ID]:[Product]])</f>
        <v>0</v>
      </c>
    </row>
    <row r="908" spans="1:12" x14ac:dyDescent="0.3">
      <c r="A908">
        <v>912</v>
      </c>
      <c r="B908" t="s">
        <v>4257</v>
      </c>
      <c r="C908" t="s">
        <v>4258</v>
      </c>
      <c r="D908" t="s">
        <v>1670</v>
      </c>
      <c r="E908" t="s">
        <v>1671</v>
      </c>
      <c r="F908">
        <v>30</v>
      </c>
      <c r="G908" t="s">
        <v>4259</v>
      </c>
      <c r="H908" t="s">
        <v>1050</v>
      </c>
      <c r="I908" s="10">
        <v>39688</v>
      </c>
      <c r="J908">
        <v>48</v>
      </c>
      <c r="K908" t="s">
        <v>1696</v>
      </c>
      <c r="L908">
        <f>COUNTBLANK(Portfolio434[[#This Row],[ID]:[Product]])</f>
        <v>0</v>
      </c>
    </row>
    <row r="909" spans="1:12" x14ac:dyDescent="0.3">
      <c r="A909">
        <v>913</v>
      </c>
      <c r="B909" t="s">
        <v>4260</v>
      </c>
      <c r="C909" t="s">
        <v>4261</v>
      </c>
      <c r="D909" t="s">
        <v>1683</v>
      </c>
      <c r="E909" t="s">
        <v>1671</v>
      </c>
      <c r="F909">
        <v>90</v>
      </c>
      <c r="G909" t="s">
        <v>4262</v>
      </c>
      <c r="H909" t="s">
        <v>171</v>
      </c>
      <c r="I909" s="10">
        <v>39862</v>
      </c>
      <c r="J909">
        <v>41</v>
      </c>
      <c r="K909" t="s">
        <v>851</v>
      </c>
      <c r="L909">
        <f>COUNTBLANK(Portfolio434[[#This Row],[ID]:[Product]])</f>
        <v>0</v>
      </c>
    </row>
    <row r="910" spans="1:12" x14ac:dyDescent="0.3">
      <c r="A910">
        <v>914</v>
      </c>
      <c r="B910" t="s">
        <v>4263</v>
      </c>
      <c r="C910" t="s">
        <v>4264</v>
      </c>
      <c r="D910" t="s">
        <v>1670</v>
      </c>
      <c r="E910" t="s">
        <v>1671</v>
      </c>
      <c r="F910">
        <v>60</v>
      </c>
      <c r="G910" t="s">
        <v>4265</v>
      </c>
      <c r="H910" t="s">
        <v>819</v>
      </c>
      <c r="I910" s="10">
        <v>39676</v>
      </c>
      <c r="J910">
        <v>10</v>
      </c>
      <c r="K910" t="s">
        <v>1677</v>
      </c>
      <c r="L910">
        <f>COUNTBLANK(Portfolio434[[#This Row],[ID]:[Product]])</f>
        <v>0</v>
      </c>
    </row>
    <row r="911" spans="1:12" x14ac:dyDescent="0.3">
      <c r="A911">
        <v>915</v>
      </c>
      <c r="B911" t="s">
        <v>4266</v>
      </c>
      <c r="C911" t="s">
        <v>4267</v>
      </c>
      <c r="D911" t="s">
        <v>1683</v>
      </c>
      <c r="E911" t="s">
        <v>1671</v>
      </c>
      <c r="F911">
        <v>30</v>
      </c>
      <c r="G911" t="s">
        <v>4268</v>
      </c>
      <c r="H911" t="s">
        <v>1651</v>
      </c>
      <c r="I911" s="10">
        <v>39507</v>
      </c>
      <c r="J911">
        <v>15</v>
      </c>
      <c r="K911" t="s">
        <v>1677</v>
      </c>
      <c r="L911">
        <f>COUNTBLANK(Portfolio434[[#This Row],[ID]:[Product]])</f>
        <v>0</v>
      </c>
    </row>
    <row r="912" spans="1:12" x14ac:dyDescent="0.3">
      <c r="A912">
        <v>916</v>
      </c>
      <c r="B912" t="s">
        <v>4269</v>
      </c>
      <c r="C912" t="s">
        <v>3728</v>
      </c>
      <c r="D912" t="s">
        <v>1683</v>
      </c>
      <c r="E912" t="s">
        <v>1671</v>
      </c>
      <c r="F912">
        <v>90</v>
      </c>
      <c r="G912" t="s">
        <v>4270</v>
      </c>
      <c r="H912" t="s">
        <v>609</v>
      </c>
      <c r="I912" s="10">
        <v>39567</v>
      </c>
      <c r="J912">
        <v>88</v>
      </c>
      <c r="K912" t="s">
        <v>1677</v>
      </c>
      <c r="L912">
        <f>COUNTBLANK(Portfolio434[[#This Row],[ID]:[Product]])</f>
        <v>0</v>
      </c>
    </row>
    <row r="913" spans="1:12" x14ac:dyDescent="0.3">
      <c r="A913">
        <v>917</v>
      </c>
      <c r="B913" t="s">
        <v>4271</v>
      </c>
      <c r="C913" t="s">
        <v>4272</v>
      </c>
      <c r="D913" t="s">
        <v>1683</v>
      </c>
      <c r="E913" t="s">
        <v>1671</v>
      </c>
      <c r="F913">
        <v>90</v>
      </c>
      <c r="G913" t="s">
        <v>4273</v>
      </c>
      <c r="H913" t="s">
        <v>58</v>
      </c>
      <c r="I913" s="10">
        <v>40494</v>
      </c>
      <c r="J913">
        <v>31</v>
      </c>
      <c r="K913" t="s">
        <v>1692</v>
      </c>
      <c r="L913">
        <f>COUNTBLANK(Portfolio434[[#This Row],[ID]:[Product]])</f>
        <v>0</v>
      </c>
    </row>
    <row r="914" spans="1:12" x14ac:dyDescent="0.3">
      <c r="A914">
        <v>918</v>
      </c>
      <c r="B914" t="s">
        <v>4274</v>
      </c>
      <c r="C914" t="s">
        <v>4275</v>
      </c>
      <c r="D914" t="s">
        <v>1670</v>
      </c>
      <c r="E914" t="s">
        <v>1671</v>
      </c>
      <c r="F914">
        <v>60</v>
      </c>
      <c r="G914" t="s">
        <v>4276</v>
      </c>
      <c r="H914" t="s">
        <v>2733</v>
      </c>
      <c r="I914" s="10">
        <v>39813</v>
      </c>
      <c r="J914">
        <v>27</v>
      </c>
      <c r="K914" t="s">
        <v>1673</v>
      </c>
      <c r="L914">
        <f>COUNTBLANK(Portfolio434[[#This Row],[ID]:[Product]])</f>
        <v>0</v>
      </c>
    </row>
    <row r="915" spans="1:12" x14ac:dyDescent="0.3">
      <c r="A915">
        <v>919</v>
      </c>
      <c r="B915" t="s">
        <v>4277</v>
      </c>
      <c r="C915" t="s">
        <v>4278</v>
      </c>
      <c r="D915" t="s">
        <v>1683</v>
      </c>
      <c r="E915" t="s">
        <v>1671</v>
      </c>
      <c r="F915">
        <v>90</v>
      </c>
      <c r="G915" t="s">
        <v>4279</v>
      </c>
      <c r="H915" t="s">
        <v>443</v>
      </c>
      <c r="I915" s="10">
        <v>40132</v>
      </c>
      <c r="J915">
        <v>47</v>
      </c>
      <c r="K915" t="s">
        <v>1673</v>
      </c>
      <c r="L915">
        <f>COUNTBLANK(Portfolio434[[#This Row],[ID]:[Product]])</f>
        <v>0</v>
      </c>
    </row>
    <row r="916" spans="1:12" x14ac:dyDescent="0.3">
      <c r="A916">
        <v>920</v>
      </c>
      <c r="B916" t="s">
        <v>4280</v>
      </c>
      <c r="C916" t="s">
        <v>4281</v>
      </c>
      <c r="D916" t="s">
        <v>1670</v>
      </c>
      <c r="E916" t="s">
        <v>1671</v>
      </c>
      <c r="F916">
        <v>30</v>
      </c>
      <c r="G916" t="s">
        <v>4282</v>
      </c>
      <c r="H916" t="s">
        <v>1623</v>
      </c>
      <c r="I916" s="10">
        <v>40273</v>
      </c>
      <c r="J916">
        <v>34</v>
      </c>
      <c r="K916" t="s">
        <v>1696</v>
      </c>
      <c r="L916">
        <f>COUNTBLANK(Portfolio434[[#This Row],[ID]:[Product]])</f>
        <v>0</v>
      </c>
    </row>
    <row r="917" spans="1:12" x14ac:dyDescent="0.3">
      <c r="A917">
        <v>921</v>
      </c>
      <c r="B917" t="s">
        <v>4283</v>
      </c>
      <c r="C917" t="s">
        <v>2196</v>
      </c>
      <c r="D917" t="s">
        <v>1670</v>
      </c>
      <c r="E917" t="s">
        <v>1671</v>
      </c>
      <c r="F917">
        <v>60</v>
      </c>
      <c r="G917" t="s">
        <v>4284</v>
      </c>
      <c r="H917" t="s">
        <v>4131</v>
      </c>
      <c r="I917" s="10">
        <v>39986</v>
      </c>
      <c r="J917">
        <v>53</v>
      </c>
      <c r="K917" t="s">
        <v>1677</v>
      </c>
      <c r="L917">
        <f>COUNTBLANK(Portfolio434[[#This Row],[ID]:[Product]])</f>
        <v>0</v>
      </c>
    </row>
    <row r="918" spans="1:12" x14ac:dyDescent="0.3">
      <c r="A918">
        <v>922</v>
      </c>
      <c r="B918" t="s">
        <v>1725</v>
      </c>
      <c r="C918" t="s">
        <v>4285</v>
      </c>
      <c r="D918" t="s">
        <v>1683</v>
      </c>
      <c r="E918" t="s">
        <v>1671</v>
      </c>
      <c r="F918">
        <v>90</v>
      </c>
      <c r="G918" t="s">
        <v>4286</v>
      </c>
      <c r="H918" t="s">
        <v>111</v>
      </c>
      <c r="I918" s="10">
        <v>39852</v>
      </c>
      <c r="J918">
        <v>78</v>
      </c>
      <c r="K918" t="s">
        <v>1707</v>
      </c>
      <c r="L918">
        <f>COUNTBLANK(Portfolio434[[#This Row],[ID]:[Product]])</f>
        <v>0</v>
      </c>
    </row>
    <row r="919" spans="1:12" x14ac:dyDescent="0.3">
      <c r="A919">
        <v>923</v>
      </c>
      <c r="B919" t="s">
        <v>4287</v>
      </c>
      <c r="C919" t="s">
        <v>4288</v>
      </c>
      <c r="D919" t="s">
        <v>1683</v>
      </c>
      <c r="E919" t="s">
        <v>1671</v>
      </c>
      <c r="F919">
        <v>30</v>
      </c>
      <c r="G919" t="s">
        <v>2402</v>
      </c>
      <c r="H919" t="s">
        <v>3872</v>
      </c>
      <c r="I919" s="10">
        <v>40182</v>
      </c>
      <c r="J919">
        <v>34</v>
      </c>
      <c r="K919" t="s">
        <v>1007</v>
      </c>
      <c r="L919">
        <f>COUNTBLANK(Portfolio434[[#This Row],[ID]:[Product]])</f>
        <v>0</v>
      </c>
    </row>
    <row r="920" spans="1:12" x14ac:dyDescent="0.3">
      <c r="A920">
        <v>924</v>
      </c>
      <c r="B920" t="s">
        <v>4289</v>
      </c>
      <c r="C920" t="s">
        <v>4290</v>
      </c>
      <c r="D920" t="s">
        <v>1683</v>
      </c>
      <c r="E920" t="s">
        <v>1671</v>
      </c>
      <c r="F920">
        <v>60</v>
      </c>
      <c r="G920" t="s">
        <v>4291</v>
      </c>
      <c r="H920" t="s">
        <v>701</v>
      </c>
      <c r="I920" s="10">
        <v>39702</v>
      </c>
      <c r="J920">
        <v>13</v>
      </c>
      <c r="K920" t="s">
        <v>1673</v>
      </c>
      <c r="L920">
        <f>COUNTBLANK(Portfolio434[[#This Row],[ID]:[Product]])</f>
        <v>0</v>
      </c>
    </row>
    <row r="921" spans="1:12" x14ac:dyDescent="0.3">
      <c r="A921">
        <v>925</v>
      </c>
      <c r="B921" t="s">
        <v>4292</v>
      </c>
      <c r="C921" t="s">
        <v>4293</v>
      </c>
      <c r="D921" t="s">
        <v>1733</v>
      </c>
      <c r="E921" t="s">
        <v>1671</v>
      </c>
      <c r="F921">
        <v>30</v>
      </c>
      <c r="G921" t="s">
        <v>4294</v>
      </c>
      <c r="H921" t="s">
        <v>1605</v>
      </c>
      <c r="I921" s="10">
        <v>39455</v>
      </c>
      <c r="J921">
        <v>52</v>
      </c>
      <c r="K921" t="s">
        <v>1696</v>
      </c>
      <c r="L921">
        <f>COUNTBLANK(Portfolio434[[#This Row],[ID]:[Product]])</f>
        <v>0</v>
      </c>
    </row>
    <row r="922" spans="1:12" x14ac:dyDescent="0.3">
      <c r="A922">
        <v>926</v>
      </c>
      <c r="B922" t="s">
        <v>4295</v>
      </c>
      <c r="C922" t="s">
        <v>3407</v>
      </c>
      <c r="D922" t="s">
        <v>1683</v>
      </c>
      <c r="E922" t="s">
        <v>1671</v>
      </c>
      <c r="F922">
        <v>90</v>
      </c>
      <c r="G922" t="s">
        <v>4296</v>
      </c>
      <c r="H922" t="s">
        <v>1605</v>
      </c>
      <c r="I922" s="10">
        <v>40127</v>
      </c>
      <c r="J922">
        <v>23</v>
      </c>
      <c r="K922" t="s">
        <v>1721</v>
      </c>
      <c r="L922">
        <f>COUNTBLANK(Portfolio434[[#This Row],[ID]:[Product]])</f>
        <v>0</v>
      </c>
    </row>
    <row r="923" spans="1:12" x14ac:dyDescent="0.3">
      <c r="A923">
        <v>927</v>
      </c>
      <c r="B923" t="s">
        <v>4297</v>
      </c>
      <c r="C923" t="s">
        <v>2199</v>
      </c>
      <c r="D923" t="s">
        <v>1733</v>
      </c>
      <c r="E923" t="s">
        <v>1671</v>
      </c>
      <c r="F923">
        <v>30</v>
      </c>
      <c r="G923" t="s">
        <v>4298</v>
      </c>
      <c r="H923" t="s">
        <v>1803</v>
      </c>
      <c r="I923" s="10">
        <v>39860</v>
      </c>
      <c r="J923">
        <v>67</v>
      </c>
      <c r="K923" t="s">
        <v>1707</v>
      </c>
      <c r="L923">
        <f>COUNTBLANK(Portfolio434[[#This Row],[ID]:[Product]])</f>
        <v>0</v>
      </c>
    </row>
    <row r="924" spans="1:12" x14ac:dyDescent="0.3">
      <c r="A924">
        <v>928</v>
      </c>
      <c r="B924" t="s">
        <v>4299</v>
      </c>
      <c r="C924" t="s">
        <v>4300</v>
      </c>
      <c r="D924" t="s">
        <v>1670</v>
      </c>
      <c r="E924" t="s">
        <v>1671</v>
      </c>
      <c r="F924">
        <v>30</v>
      </c>
      <c r="G924" t="s">
        <v>4301</v>
      </c>
      <c r="H924" t="s">
        <v>273</v>
      </c>
      <c r="I924" s="10">
        <v>39944</v>
      </c>
      <c r="J924">
        <v>100</v>
      </c>
      <c r="K924" t="s">
        <v>1692</v>
      </c>
      <c r="L924">
        <f>COUNTBLANK(Portfolio434[[#This Row],[ID]:[Product]])</f>
        <v>0</v>
      </c>
    </row>
    <row r="925" spans="1:12" x14ac:dyDescent="0.3">
      <c r="A925">
        <v>929</v>
      </c>
      <c r="B925" t="s">
        <v>4302</v>
      </c>
      <c r="C925" t="s">
        <v>2747</v>
      </c>
      <c r="D925" t="s">
        <v>1670</v>
      </c>
      <c r="E925" t="s">
        <v>1671</v>
      </c>
      <c r="F925">
        <v>60</v>
      </c>
      <c r="G925" t="s">
        <v>4303</v>
      </c>
      <c r="H925" t="s">
        <v>1134</v>
      </c>
      <c r="I925" s="10">
        <v>39697</v>
      </c>
      <c r="J925">
        <v>60</v>
      </c>
      <c r="K925" t="s">
        <v>1696</v>
      </c>
      <c r="L925">
        <f>COUNTBLANK(Portfolio434[[#This Row],[ID]:[Product]])</f>
        <v>0</v>
      </c>
    </row>
    <row r="926" spans="1:12" x14ac:dyDescent="0.3">
      <c r="A926">
        <v>930</v>
      </c>
      <c r="B926" t="s">
        <v>4304</v>
      </c>
      <c r="C926" t="s">
        <v>3067</v>
      </c>
      <c r="D926" t="s">
        <v>1733</v>
      </c>
      <c r="E926" t="s">
        <v>1671</v>
      </c>
      <c r="F926">
        <v>60</v>
      </c>
      <c r="G926" t="s">
        <v>4305</v>
      </c>
      <c r="H926" t="s">
        <v>154</v>
      </c>
      <c r="I926" s="10">
        <v>40512</v>
      </c>
      <c r="J926">
        <v>44</v>
      </c>
      <c r="K926" t="s">
        <v>1721</v>
      </c>
      <c r="L926">
        <f>COUNTBLANK(Portfolio434[[#This Row],[ID]:[Product]])</f>
        <v>0</v>
      </c>
    </row>
    <row r="927" spans="1:12" x14ac:dyDescent="0.3">
      <c r="A927">
        <v>931</v>
      </c>
      <c r="B927" t="s">
        <v>4306</v>
      </c>
      <c r="C927" t="s">
        <v>4307</v>
      </c>
      <c r="D927" t="s">
        <v>1683</v>
      </c>
      <c r="E927" t="s">
        <v>1671</v>
      </c>
      <c r="F927">
        <v>60</v>
      </c>
      <c r="G927" t="s">
        <v>4308</v>
      </c>
      <c r="H927" t="s">
        <v>4309</v>
      </c>
      <c r="I927" s="10">
        <v>39865</v>
      </c>
      <c r="J927">
        <v>6</v>
      </c>
      <c r="K927" t="s">
        <v>1692</v>
      </c>
      <c r="L927">
        <f>COUNTBLANK(Portfolio434[[#This Row],[ID]:[Product]])</f>
        <v>0</v>
      </c>
    </row>
    <row r="928" spans="1:12" x14ac:dyDescent="0.3">
      <c r="A928">
        <v>932</v>
      </c>
      <c r="B928" t="s">
        <v>4310</v>
      </c>
      <c r="C928" t="s">
        <v>4311</v>
      </c>
      <c r="D928" t="s">
        <v>1670</v>
      </c>
      <c r="E928" t="s">
        <v>1671</v>
      </c>
      <c r="F928">
        <v>30</v>
      </c>
      <c r="G928" t="s">
        <v>4312</v>
      </c>
      <c r="H928" t="s">
        <v>2555</v>
      </c>
      <c r="I928" s="10">
        <v>40163</v>
      </c>
      <c r="J928">
        <v>78</v>
      </c>
      <c r="K928" t="s">
        <v>1692</v>
      </c>
      <c r="L928">
        <f>COUNTBLANK(Portfolio434[[#This Row],[ID]:[Product]])</f>
        <v>0</v>
      </c>
    </row>
    <row r="929" spans="1:12" x14ac:dyDescent="0.3">
      <c r="A929">
        <v>933</v>
      </c>
      <c r="B929" t="s">
        <v>4313</v>
      </c>
      <c r="C929" t="s">
        <v>2391</v>
      </c>
      <c r="D929" t="s">
        <v>1719</v>
      </c>
      <c r="E929" t="s">
        <v>1671</v>
      </c>
      <c r="F929">
        <v>90</v>
      </c>
      <c r="G929" t="s">
        <v>4314</v>
      </c>
      <c r="H929" t="s">
        <v>3994</v>
      </c>
      <c r="I929" s="10">
        <v>39534</v>
      </c>
      <c r="J929">
        <v>49</v>
      </c>
      <c r="K929" t="s">
        <v>1673</v>
      </c>
      <c r="L929">
        <f>COUNTBLANK(Portfolio434[[#This Row],[ID]:[Product]])</f>
        <v>0</v>
      </c>
    </row>
    <row r="930" spans="1:12" x14ac:dyDescent="0.3">
      <c r="A930">
        <v>934</v>
      </c>
      <c r="B930" t="s">
        <v>3378</v>
      </c>
      <c r="C930" t="s">
        <v>4315</v>
      </c>
      <c r="D930" t="s">
        <v>1670</v>
      </c>
      <c r="E930" t="s">
        <v>1671</v>
      </c>
      <c r="F930">
        <v>90</v>
      </c>
      <c r="G930" t="s">
        <v>4316</v>
      </c>
      <c r="H930" t="s">
        <v>784</v>
      </c>
      <c r="I930" s="10">
        <v>39870</v>
      </c>
      <c r="J930">
        <v>6</v>
      </c>
      <c r="K930" t="s">
        <v>1772</v>
      </c>
      <c r="L930">
        <f>COUNTBLANK(Portfolio434[[#This Row],[ID]:[Product]])</f>
        <v>0</v>
      </c>
    </row>
    <row r="931" spans="1:12" x14ac:dyDescent="0.3">
      <c r="A931">
        <v>935</v>
      </c>
      <c r="B931" t="s">
        <v>4317</v>
      </c>
      <c r="C931" t="s">
        <v>4318</v>
      </c>
      <c r="D931" t="s">
        <v>1683</v>
      </c>
      <c r="E931" t="s">
        <v>1671</v>
      </c>
      <c r="F931">
        <v>90</v>
      </c>
      <c r="G931" t="s">
        <v>4319</v>
      </c>
      <c r="H931" t="s">
        <v>110</v>
      </c>
      <c r="I931" s="10">
        <v>39750</v>
      </c>
      <c r="J931">
        <v>23</v>
      </c>
      <c r="K931" t="s">
        <v>1677</v>
      </c>
      <c r="L931">
        <f>COUNTBLANK(Portfolio434[[#This Row],[ID]:[Product]])</f>
        <v>0</v>
      </c>
    </row>
    <row r="932" spans="1:12" x14ac:dyDescent="0.3">
      <c r="A932">
        <v>936</v>
      </c>
      <c r="B932" t="s">
        <v>4320</v>
      </c>
      <c r="C932" t="s">
        <v>3382</v>
      </c>
      <c r="D932" t="s">
        <v>1670</v>
      </c>
      <c r="E932" t="s">
        <v>1671</v>
      </c>
      <c r="F932">
        <v>90</v>
      </c>
      <c r="G932" t="s">
        <v>4321</v>
      </c>
      <c r="H932" t="s">
        <v>693</v>
      </c>
      <c r="I932" s="10">
        <v>40427</v>
      </c>
      <c r="J932">
        <v>76</v>
      </c>
      <c r="K932" t="s">
        <v>1721</v>
      </c>
      <c r="L932">
        <f>COUNTBLANK(Portfolio434[[#This Row],[ID]:[Product]])</f>
        <v>0</v>
      </c>
    </row>
    <row r="933" spans="1:12" x14ac:dyDescent="0.3">
      <c r="A933">
        <v>937</v>
      </c>
      <c r="B933" t="s">
        <v>4322</v>
      </c>
      <c r="C933" t="s">
        <v>4323</v>
      </c>
      <c r="D933" t="s">
        <v>1683</v>
      </c>
      <c r="E933" t="s">
        <v>1671</v>
      </c>
      <c r="F933">
        <v>90</v>
      </c>
      <c r="G933" t="s">
        <v>4324</v>
      </c>
      <c r="H933" t="s">
        <v>152</v>
      </c>
      <c r="I933" s="10">
        <v>39658</v>
      </c>
      <c r="J933">
        <v>80</v>
      </c>
      <c r="K933" t="s">
        <v>1721</v>
      </c>
      <c r="L933">
        <f>COUNTBLANK(Portfolio434[[#This Row],[ID]:[Product]])</f>
        <v>0</v>
      </c>
    </row>
    <row r="934" spans="1:12" x14ac:dyDescent="0.3">
      <c r="A934">
        <v>938</v>
      </c>
      <c r="B934" t="s">
        <v>4325</v>
      </c>
      <c r="C934" t="s">
        <v>4326</v>
      </c>
      <c r="D934" t="s">
        <v>1683</v>
      </c>
      <c r="E934" t="s">
        <v>1671</v>
      </c>
      <c r="F934">
        <v>90</v>
      </c>
      <c r="G934" t="s">
        <v>4327</v>
      </c>
      <c r="H934" t="s">
        <v>1407</v>
      </c>
      <c r="I934" s="10">
        <v>39890</v>
      </c>
      <c r="J934">
        <v>93</v>
      </c>
      <c r="K934" t="s">
        <v>1007</v>
      </c>
      <c r="L934">
        <f>COUNTBLANK(Portfolio434[[#This Row],[ID]:[Product]])</f>
        <v>0</v>
      </c>
    </row>
    <row r="935" spans="1:12" x14ac:dyDescent="0.3">
      <c r="A935">
        <v>939</v>
      </c>
      <c r="B935" t="s">
        <v>4328</v>
      </c>
      <c r="C935" t="s">
        <v>4329</v>
      </c>
      <c r="D935" t="s">
        <v>1670</v>
      </c>
      <c r="E935" t="s">
        <v>1671</v>
      </c>
      <c r="F935">
        <v>30</v>
      </c>
      <c r="G935" t="s">
        <v>4330</v>
      </c>
      <c r="H935" t="s">
        <v>1494</v>
      </c>
      <c r="I935" s="10">
        <v>39562</v>
      </c>
      <c r="J935">
        <v>55</v>
      </c>
      <c r="K935" t="s">
        <v>1721</v>
      </c>
      <c r="L935">
        <f>COUNTBLANK(Portfolio434[[#This Row],[ID]:[Product]])</f>
        <v>0</v>
      </c>
    </row>
    <row r="936" spans="1:12" x14ac:dyDescent="0.3">
      <c r="A936">
        <v>940</v>
      </c>
      <c r="B936" t="s">
        <v>4331</v>
      </c>
      <c r="C936" t="s">
        <v>3321</v>
      </c>
      <c r="D936" t="s">
        <v>1670</v>
      </c>
      <c r="E936" t="s">
        <v>1671</v>
      </c>
      <c r="F936">
        <v>90</v>
      </c>
      <c r="G936" t="s">
        <v>4308</v>
      </c>
      <c r="H936" t="s">
        <v>4332</v>
      </c>
      <c r="I936" s="10">
        <v>40071</v>
      </c>
      <c r="J936">
        <v>27</v>
      </c>
      <c r="K936" t="s">
        <v>1707</v>
      </c>
      <c r="L936">
        <f>COUNTBLANK(Portfolio434[[#This Row],[ID]:[Product]])</f>
        <v>0</v>
      </c>
    </row>
    <row r="937" spans="1:12" x14ac:dyDescent="0.3">
      <c r="A937">
        <v>941</v>
      </c>
      <c r="B937" t="s">
        <v>4333</v>
      </c>
      <c r="C937" t="s">
        <v>2040</v>
      </c>
      <c r="D937" t="s">
        <v>1670</v>
      </c>
      <c r="E937" t="s">
        <v>1671</v>
      </c>
      <c r="F937">
        <v>60</v>
      </c>
      <c r="G937" t="s">
        <v>4334</v>
      </c>
      <c r="H937" t="s">
        <v>4335</v>
      </c>
      <c r="I937" s="10">
        <v>39886</v>
      </c>
      <c r="J937">
        <v>52</v>
      </c>
      <c r="K937" t="s">
        <v>1673</v>
      </c>
      <c r="L937">
        <f>COUNTBLANK(Portfolio434[[#This Row],[ID]:[Product]])</f>
        <v>0</v>
      </c>
    </row>
    <row r="938" spans="1:12" x14ac:dyDescent="0.3">
      <c r="A938">
        <v>942</v>
      </c>
      <c r="B938" t="s">
        <v>4336</v>
      </c>
      <c r="C938" t="s">
        <v>4337</v>
      </c>
      <c r="D938" t="s">
        <v>1670</v>
      </c>
      <c r="E938" t="s">
        <v>1671</v>
      </c>
      <c r="F938">
        <v>30</v>
      </c>
      <c r="G938" t="s">
        <v>4338</v>
      </c>
      <c r="H938" t="s">
        <v>4339</v>
      </c>
      <c r="I938" s="10">
        <v>40153</v>
      </c>
      <c r="J938">
        <v>72</v>
      </c>
      <c r="K938" t="s">
        <v>1696</v>
      </c>
      <c r="L938">
        <f>COUNTBLANK(Portfolio434[[#This Row],[ID]:[Product]])</f>
        <v>0</v>
      </c>
    </row>
    <row r="939" spans="1:12" x14ac:dyDescent="0.3">
      <c r="A939">
        <v>943</v>
      </c>
      <c r="B939" t="s">
        <v>4340</v>
      </c>
      <c r="C939" t="s">
        <v>3034</v>
      </c>
      <c r="D939" t="s">
        <v>1670</v>
      </c>
      <c r="E939" t="s">
        <v>1671</v>
      </c>
      <c r="F939">
        <v>90</v>
      </c>
      <c r="G939" t="s">
        <v>4341</v>
      </c>
      <c r="H939" t="s">
        <v>1487</v>
      </c>
      <c r="I939" s="10">
        <v>40396</v>
      </c>
      <c r="J939">
        <v>53</v>
      </c>
      <c r="K939" t="s">
        <v>1696</v>
      </c>
      <c r="L939">
        <f>COUNTBLANK(Portfolio434[[#This Row],[ID]:[Product]])</f>
        <v>0</v>
      </c>
    </row>
    <row r="940" spans="1:12" x14ac:dyDescent="0.3">
      <c r="A940">
        <v>944</v>
      </c>
      <c r="B940" t="s">
        <v>4342</v>
      </c>
      <c r="C940" t="s">
        <v>4343</v>
      </c>
      <c r="D940" t="s">
        <v>1683</v>
      </c>
      <c r="E940" t="s">
        <v>1671</v>
      </c>
      <c r="F940">
        <v>90</v>
      </c>
      <c r="G940" t="s">
        <v>4344</v>
      </c>
      <c r="H940" t="s">
        <v>1417</v>
      </c>
      <c r="I940" s="10">
        <v>40433</v>
      </c>
      <c r="J940">
        <v>15</v>
      </c>
      <c r="K940" t="s">
        <v>1700</v>
      </c>
      <c r="L940">
        <f>COUNTBLANK(Portfolio434[[#This Row],[ID]:[Product]])</f>
        <v>0</v>
      </c>
    </row>
    <row r="941" spans="1:12" x14ac:dyDescent="0.3">
      <c r="A941">
        <v>945</v>
      </c>
      <c r="B941" t="s">
        <v>4345</v>
      </c>
      <c r="C941" t="s">
        <v>3359</v>
      </c>
      <c r="D941" t="s">
        <v>1670</v>
      </c>
      <c r="E941" t="s">
        <v>1671</v>
      </c>
      <c r="F941">
        <v>30</v>
      </c>
      <c r="G941" t="s">
        <v>4346</v>
      </c>
      <c r="H941" t="s">
        <v>214</v>
      </c>
      <c r="I941" s="10">
        <v>39710</v>
      </c>
      <c r="J941">
        <v>56</v>
      </c>
      <c r="K941" t="s">
        <v>1721</v>
      </c>
      <c r="L941">
        <f>COUNTBLANK(Portfolio434[[#This Row],[ID]:[Product]])</f>
        <v>0</v>
      </c>
    </row>
    <row r="942" spans="1:12" x14ac:dyDescent="0.3">
      <c r="A942">
        <v>946</v>
      </c>
      <c r="B942" t="s">
        <v>4347</v>
      </c>
      <c r="C942" t="s">
        <v>4348</v>
      </c>
      <c r="D942" t="s">
        <v>1683</v>
      </c>
      <c r="E942" t="s">
        <v>1671</v>
      </c>
      <c r="F942">
        <v>90</v>
      </c>
      <c r="G942" t="s">
        <v>4349</v>
      </c>
      <c r="H942" t="s">
        <v>165</v>
      </c>
      <c r="I942" s="10">
        <v>39778</v>
      </c>
      <c r="J942">
        <v>33</v>
      </c>
      <c r="K942" t="s">
        <v>1700</v>
      </c>
      <c r="L942">
        <f>COUNTBLANK(Portfolio434[[#This Row],[ID]:[Product]])</f>
        <v>0</v>
      </c>
    </row>
    <row r="943" spans="1:12" x14ac:dyDescent="0.3">
      <c r="A943">
        <v>947</v>
      </c>
      <c r="B943" t="s">
        <v>4350</v>
      </c>
      <c r="C943" t="s">
        <v>4351</v>
      </c>
      <c r="D943" t="s">
        <v>1670</v>
      </c>
      <c r="E943" t="s">
        <v>1671</v>
      </c>
      <c r="F943">
        <v>60</v>
      </c>
      <c r="G943" t="s">
        <v>4352</v>
      </c>
      <c r="H943" t="s">
        <v>3361</v>
      </c>
      <c r="I943" s="10">
        <v>39457</v>
      </c>
      <c r="J943">
        <v>32</v>
      </c>
      <c r="K943" t="s">
        <v>1673</v>
      </c>
      <c r="L943">
        <f>COUNTBLANK(Portfolio434[[#This Row],[ID]:[Product]])</f>
        <v>0</v>
      </c>
    </row>
    <row r="944" spans="1:12" x14ac:dyDescent="0.3">
      <c r="A944">
        <v>948</v>
      </c>
      <c r="B944" t="s">
        <v>4353</v>
      </c>
      <c r="C944" t="s">
        <v>4354</v>
      </c>
      <c r="D944" t="s">
        <v>1670</v>
      </c>
      <c r="E944" t="s">
        <v>1829</v>
      </c>
      <c r="F944">
        <v>30</v>
      </c>
      <c r="G944" t="s">
        <v>4355</v>
      </c>
      <c r="H944" t="s">
        <v>413</v>
      </c>
      <c r="I944" s="10">
        <v>39921</v>
      </c>
      <c r="J944">
        <v>24</v>
      </c>
      <c r="K944" t="s">
        <v>1696</v>
      </c>
      <c r="L944">
        <f>COUNTBLANK(Portfolio434[[#This Row],[ID]:[Product]])</f>
        <v>0</v>
      </c>
    </row>
    <row r="945" spans="1:12" x14ac:dyDescent="0.3">
      <c r="A945">
        <v>949</v>
      </c>
      <c r="B945" t="s">
        <v>2237</v>
      </c>
      <c r="C945" t="s">
        <v>4356</v>
      </c>
      <c r="D945" t="s">
        <v>1683</v>
      </c>
      <c r="E945" t="s">
        <v>1671</v>
      </c>
      <c r="F945">
        <v>90</v>
      </c>
      <c r="G945" t="s">
        <v>4357</v>
      </c>
      <c r="H945" t="s">
        <v>3830</v>
      </c>
      <c r="I945" s="10">
        <v>39942</v>
      </c>
      <c r="J945">
        <v>18</v>
      </c>
      <c r="K945" t="s">
        <v>1677</v>
      </c>
      <c r="L945">
        <f>COUNTBLANK(Portfolio434[[#This Row],[ID]:[Product]])</f>
        <v>0</v>
      </c>
    </row>
    <row r="946" spans="1:12" x14ac:dyDescent="0.3">
      <c r="A946">
        <v>950</v>
      </c>
      <c r="B946" t="s">
        <v>1834</v>
      </c>
      <c r="C946" t="s">
        <v>4358</v>
      </c>
      <c r="D946" t="s">
        <v>1683</v>
      </c>
      <c r="E946" t="s">
        <v>1671</v>
      </c>
      <c r="F946">
        <v>60</v>
      </c>
      <c r="G946" t="s">
        <v>4359</v>
      </c>
      <c r="H946" t="s">
        <v>4360</v>
      </c>
      <c r="I946" s="10">
        <v>40164</v>
      </c>
      <c r="J946">
        <v>44</v>
      </c>
      <c r="K946" t="s">
        <v>1673</v>
      </c>
      <c r="L946">
        <f>COUNTBLANK(Portfolio434[[#This Row],[ID]:[Product]])</f>
        <v>0</v>
      </c>
    </row>
    <row r="947" spans="1:12" x14ac:dyDescent="0.3">
      <c r="A947">
        <v>951</v>
      </c>
      <c r="B947" t="s">
        <v>3335</v>
      </c>
      <c r="C947" t="s">
        <v>1873</v>
      </c>
      <c r="D947" t="s">
        <v>1683</v>
      </c>
      <c r="E947" t="s">
        <v>1671</v>
      </c>
      <c r="F947">
        <v>90</v>
      </c>
      <c r="G947" t="s">
        <v>4361</v>
      </c>
      <c r="H947" t="s">
        <v>3551</v>
      </c>
      <c r="I947" s="10">
        <v>40476</v>
      </c>
      <c r="J947">
        <v>20</v>
      </c>
      <c r="K947" t="s">
        <v>1772</v>
      </c>
      <c r="L947">
        <f>COUNTBLANK(Portfolio434[[#This Row],[ID]:[Product]])</f>
        <v>0</v>
      </c>
    </row>
    <row r="948" spans="1:12" x14ac:dyDescent="0.3">
      <c r="A948">
        <v>952</v>
      </c>
      <c r="B948" t="s">
        <v>4362</v>
      </c>
      <c r="C948" t="s">
        <v>4363</v>
      </c>
      <c r="D948" t="s">
        <v>1670</v>
      </c>
      <c r="E948" t="s">
        <v>1671</v>
      </c>
      <c r="F948">
        <v>90</v>
      </c>
      <c r="G948" t="s">
        <v>4364</v>
      </c>
      <c r="H948" t="s">
        <v>1474</v>
      </c>
      <c r="I948" s="10">
        <v>40043</v>
      </c>
      <c r="J948">
        <v>91</v>
      </c>
      <c r="K948" t="s">
        <v>1007</v>
      </c>
      <c r="L948">
        <f>COUNTBLANK(Portfolio434[[#This Row],[ID]:[Product]])</f>
        <v>0</v>
      </c>
    </row>
    <row r="949" spans="1:12" x14ac:dyDescent="0.3">
      <c r="A949">
        <v>953</v>
      </c>
      <c r="B949" t="s">
        <v>4365</v>
      </c>
      <c r="C949" t="s">
        <v>4366</v>
      </c>
      <c r="D949" t="s">
        <v>1670</v>
      </c>
      <c r="E949" t="s">
        <v>1671</v>
      </c>
      <c r="F949">
        <v>90</v>
      </c>
      <c r="G949" t="s">
        <v>4367</v>
      </c>
      <c r="H949" t="s">
        <v>791</v>
      </c>
      <c r="I949" s="10">
        <v>39970</v>
      </c>
      <c r="J949">
        <v>56</v>
      </c>
      <c r="K949" t="s">
        <v>1677</v>
      </c>
      <c r="L949">
        <f>COUNTBLANK(Portfolio434[[#This Row],[ID]:[Product]])</f>
        <v>0</v>
      </c>
    </row>
    <row r="950" spans="1:12" x14ac:dyDescent="0.3">
      <c r="A950">
        <v>954</v>
      </c>
      <c r="B950" t="s">
        <v>4368</v>
      </c>
      <c r="C950" t="s">
        <v>4369</v>
      </c>
      <c r="D950" t="s">
        <v>1946</v>
      </c>
      <c r="E950" t="s">
        <v>1671</v>
      </c>
      <c r="F950">
        <v>90</v>
      </c>
      <c r="G950" t="s">
        <v>4370</v>
      </c>
      <c r="H950" t="s">
        <v>404</v>
      </c>
      <c r="I950" s="10">
        <v>40054</v>
      </c>
      <c r="J950">
        <v>98</v>
      </c>
      <c r="K950" t="s">
        <v>1692</v>
      </c>
      <c r="L950">
        <f>COUNTBLANK(Portfolio434[[#This Row],[ID]:[Product]])</f>
        <v>0</v>
      </c>
    </row>
    <row r="951" spans="1:12" x14ac:dyDescent="0.3">
      <c r="A951">
        <v>955</v>
      </c>
      <c r="B951" t="s">
        <v>4235</v>
      </c>
      <c r="C951" t="s">
        <v>4371</v>
      </c>
      <c r="D951" t="s">
        <v>1670</v>
      </c>
      <c r="E951" t="s">
        <v>1671</v>
      </c>
      <c r="F951">
        <v>60</v>
      </c>
      <c r="G951" t="s">
        <v>4372</v>
      </c>
      <c r="H951" t="s">
        <v>4373</v>
      </c>
      <c r="I951" s="10">
        <v>40008</v>
      </c>
      <c r="J951">
        <v>11</v>
      </c>
      <c r="K951" t="s">
        <v>1721</v>
      </c>
      <c r="L951">
        <f>COUNTBLANK(Portfolio434[[#This Row],[ID]:[Product]])</f>
        <v>0</v>
      </c>
    </row>
    <row r="952" spans="1:12" x14ac:dyDescent="0.3">
      <c r="A952">
        <v>956</v>
      </c>
      <c r="B952" t="s">
        <v>4374</v>
      </c>
      <c r="C952" t="s">
        <v>4375</v>
      </c>
      <c r="D952" t="s">
        <v>1670</v>
      </c>
      <c r="E952" t="s">
        <v>1671</v>
      </c>
      <c r="F952">
        <v>60</v>
      </c>
      <c r="G952" t="s">
        <v>4376</v>
      </c>
      <c r="H952" t="s">
        <v>504</v>
      </c>
      <c r="I952" s="10">
        <v>40476</v>
      </c>
      <c r="J952">
        <v>58</v>
      </c>
      <c r="K952" t="s">
        <v>1007</v>
      </c>
      <c r="L952">
        <f>COUNTBLANK(Portfolio434[[#This Row],[ID]:[Product]])</f>
        <v>0</v>
      </c>
    </row>
    <row r="953" spans="1:12" x14ac:dyDescent="0.3">
      <c r="A953">
        <v>957</v>
      </c>
      <c r="B953" t="s">
        <v>2295</v>
      </c>
      <c r="C953" t="s">
        <v>4377</v>
      </c>
      <c r="D953" t="s">
        <v>1683</v>
      </c>
      <c r="E953" t="s">
        <v>1671</v>
      </c>
      <c r="F953">
        <v>60</v>
      </c>
      <c r="G953" t="s">
        <v>4378</v>
      </c>
      <c r="H953" t="s">
        <v>1476</v>
      </c>
      <c r="I953" s="10">
        <v>40503</v>
      </c>
      <c r="J953">
        <v>26</v>
      </c>
      <c r="K953" t="s">
        <v>1696</v>
      </c>
      <c r="L953">
        <f>COUNTBLANK(Portfolio434[[#This Row],[ID]:[Product]])</f>
        <v>0</v>
      </c>
    </row>
    <row r="954" spans="1:12" x14ac:dyDescent="0.3">
      <c r="A954">
        <v>958</v>
      </c>
      <c r="B954" t="s">
        <v>4379</v>
      </c>
      <c r="C954" t="s">
        <v>3327</v>
      </c>
      <c r="D954" t="s">
        <v>1670</v>
      </c>
      <c r="E954" t="s">
        <v>1671</v>
      </c>
      <c r="F954">
        <v>60</v>
      </c>
      <c r="G954" t="s">
        <v>4380</v>
      </c>
      <c r="H954" t="s">
        <v>3830</v>
      </c>
      <c r="I954" s="10">
        <v>40467</v>
      </c>
      <c r="J954">
        <v>68</v>
      </c>
      <c r="K954" t="s">
        <v>1707</v>
      </c>
      <c r="L954">
        <f>COUNTBLANK(Portfolio434[[#This Row],[ID]:[Product]])</f>
        <v>0</v>
      </c>
    </row>
    <row r="955" spans="1:12" x14ac:dyDescent="0.3">
      <c r="A955">
        <v>959</v>
      </c>
      <c r="B955" t="s">
        <v>4381</v>
      </c>
      <c r="C955" t="s">
        <v>4382</v>
      </c>
      <c r="D955" t="s">
        <v>1683</v>
      </c>
      <c r="E955" t="s">
        <v>1671</v>
      </c>
      <c r="F955">
        <v>30</v>
      </c>
      <c r="G955" t="s">
        <v>4383</v>
      </c>
      <c r="H955" t="s">
        <v>1645</v>
      </c>
      <c r="I955" s="10">
        <v>40036</v>
      </c>
      <c r="J955">
        <v>11</v>
      </c>
      <c r="K955" t="s">
        <v>1673</v>
      </c>
      <c r="L955">
        <f>COUNTBLANK(Portfolio434[[#This Row],[ID]:[Product]])</f>
        <v>0</v>
      </c>
    </row>
    <row r="956" spans="1:12" x14ac:dyDescent="0.3">
      <c r="A956">
        <v>960</v>
      </c>
      <c r="B956" t="s">
        <v>4384</v>
      </c>
      <c r="C956" t="s">
        <v>3276</v>
      </c>
      <c r="D956" t="s">
        <v>1683</v>
      </c>
      <c r="E956" t="s">
        <v>1671</v>
      </c>
      <c r="F956">
        <v>60</v>
      </c>
      <c r="G956" t="s">
        <v>4385</v>
      </c>
      <c r="H956" t="s">
        <v>580</v>
      </c>
      <c r="I956" s="10">
        <v>39613</v>
      </c>
      <c r="J956">
        <v>12</v>
      </c>
      <c r="K956" t="s">
        <v>851</v>
      </c>
      <c r="L956">
        <f>COUNTBLANK(Portfolio434[[#This Row],[ID]:[Product]])</f>
        <v>0</v>
      </c>
    </row>
    <row r="957" spans="1:12" x14ac:dyDescent="0.3">
      <c r="A957">
        <v>961</v>
      </c>
      <c r="B957" t="s">
        <v>4386</v>
      </c>
      <c r="C957" t="s">
        <v>2727</v>
      </c>
      <c r="D957" t="s">
        <v>1670</v>
      </c>
      <c r="E957" t="s">
        <v>1671</v>
      </c>
      <c r="F957">
        <v>30</v>
      </c>
      <c r="G957" t="s">
        <v>4387</v>
      </c>
      <c r="H957" t="s">
        <v>1235</v>
      </c>
      <c r="I957" s="10">
        <v>39732</v>
      </c>
      <c r="J957">
        <v>74</v>
      </c>
      <c r="K957" t="s">
        <v>1700</v>
      </c>
      <c r="L957">
        <f>COUNTBLANK(Portfolio434[[#This Row],[ID]:[Product]])</f>
        <v>0</v>
      </c>
    </row>
    <row r="958" spans="1:12" x14ac:dyDescent="0.3">
      <c r="A958">
        <v>962</v>
      </c>
      <c r="B958" t="s">
        <v>1841</v>
      </c>
      <c r="C958" t="s">
        <v>4388</v>
      </c>
      <c r="D958" t="s">
        <v>1670</v>
      </c>
      <c r="E958" t="s">
        <v>1671</v>
      </c>
      <c r="F958">
        <v>90</v>
      </c>
      <c r="G958" t="s">
        <v>4389</v>
      </c>
      <c r="H958" t="s">
        <v>1333</v>
      </c>
      <c r="I958" s="10">
        <v>39769</v>
      </c>
      <c r="J958">
        <v>49</v>
      </c>
      <c r="K958" t="s">
        <v>1696</v>
      </c>
      <c r="L958">
        <f>COUNTBLANK(Portfolio434[[#This Row],[ID]:[Product]])</f>
        <v>0</v>
      </c>
    </row>
    <row r="959" spans="1:12" x14ac:dyDescent="0.3">
      <c r="A959">
        <v>963</v>
      </c>
      <c r="B959" t="s">
        <v>4390</v>
      </c>
      <c r="C959" t="s">
        <v>2182</v>
      </c>
      <c r="D959" t="s">
        <v>1683</v>
      </c>
      <c r="E959" t="s">
        <v>1671</v>
      </c>
      <c r="F959">
        <v>30</v>
      </c>
      <c r="G959" t="s">
        <v>4391</v>
      </c>
      <c r="H959" t="s">
        <v>450</v>
      </c>
      <c r="I959" s="10">
        <v>39754</v>
      </c>
      <c r="J959">
        <v>90</v>
      </c>
      <c r="K959" t="s">
        <v>1673</v>
      </c>
      <c r="L959">
        <f>COUNTBLANK(Portfolio434[[#This Row],[ID]:[Product]])</f>
        <v>0</v>
      </c>
    </row>
    <row r="960" spans="1:12" x14ac:dyDescent="0.3">
      <c r="A960">
        <v>964</v>
      </c>
      <c r="B960" t="s">
        <v>2678</v>
      </c>
      <c r="C960" t="s">
        <v>4392</v>
      </c>
      <c r="D960" t="s">
        <v>1683</v>
      </c>
      <c r="E960" t="s">
        <v>1671</v>
      </c>
      <c r="F960">
        <v>90</v>
      </c>
      <c r="G960" t="s">
        <v>4393</v>
      </c>
      <c r="H960" t="s">
        <v>237</v>
      </c>
      <c r="I960" s="10">
        <v>39491</v>
      </c>
      <c r="J960">
        <v>45</v>
      </c>
      <c r="K960" t="s">
        <v>1772</v>
      </c>
      <c r="L960">
        <f>COUNTBLANK(Portfolio434[[#This Row],[ID]:[Product]])</f>
        <v>0</v>
      </c>
    </row>
    <row r="961" spans="1:12" x14ac:dyDescent="0.3">
      <c r="A961">
        <v>965</v>
      </c>
      <c r="B961" t="s">
        <v>4394</v>
      </c>
      <c r="C961" t="s">
        <v>2046</v>
      </c>
      <c r="D961" t="s">
        <v>1683</v>
      </c>
      <c r="E961" t="s">
        <v>1671</v>
      </c>
      <c r="F961">
        <v>60</v>
      </c>
      <c r="G961" t="s">
        <v>4395</v>
      </c>
      <c r="H961" t="s">
        <v>4396</v>
      </c>
      <c r="I961" s="10">
        <v>40452</v>
      </c>
      <c r="J961">
        <v>83</v>
      </c>
      <c r="K961" t="s">
        <v>1696</v>
      </c>
      <c r="L961">
        <f>COUNTBLANK(Portfolio434[[#This Row],[ID]:[Product]])</f>
        <v>0</v>
      </c>
    </row>
    <row r="962" spans="1:12" x14ac:dyDescent="0.3">
      <c r="A962">
        <v>966</v>
      </c>
      <c r="B962" t="s">
        <v>4397</v>
      </c>
      <c r="C962" t="s">
        <v>3477</v>
      </c>
      <c r="D962" t="s">
        <v>1683</v>
      </c>
      <c r="E962" t="s">
        <v>1671</v>
      </c>
      <c r="F962">
        <v>60</v>
      </c>
      <c r="G962" t="s">
        <v>4398</v>
      </c>
      <c r="H962" t="s">
        <v>684</v>
      </c>
      <c r="I962" s="10">
        <v>39702</v>
      </c>
      <c r="J962">
        <v>15</v>
      </c>
      <c r="K962" t="s">
        <v>1677</v>
      </c>
      <c r="L962">
        <f>COUNTBLANK(Portfolio434[[#This Row],[ID]:[Product]])</f>
        <v>0</v>
      </c>
    </row>
    <row r="963" spans="1:12" x14ac:dyDescent="0.3">
      <c r="A963">
        <v>967</v>
      </c>
      <c r="B963" t="s">
        <v>4399</v>
      </c>
      <c r="C963" t="s">
        <v>3253</v>
      </c>
      <c r="D963" t="s">
        <v>1670</v>
      </c>
      <c r="E963" t="s">
        <v>1671</v>
      </c>
      <c r="F963">
        <v>30</v>
      </c>
      <c r="G963" t="s">
        <v>4400</v>
      </c>
      <c r="H963" t="s">
        <v>635</v>
      </c>
      <c r="I963" s="10">
        <v>40494</v>
      </c>
      <c r="J963">
        <v>36</v>
      </c>
      <c r="K963" t="s">
        <v>1721</v>
      </c>
      <c r="L963">
        <f>COUNTBLANK(Portfolio434[[#This Row],[ID]:[Product]])</f>
        <v>0</v>
      </c>
    </row>
    <row r="964" spans="1:12" x14ac:dyDescent="0.3">
      <c r="A964">
        <v>968</v>
      </c>
      <c r="B964" t="s">
        <v>4401</v>
      </c>
      <c r="C964" t="s">
        <v>4402</v>
      </c>
      <c r="D964" t="s">
        <v>1670</v>
      </c>
      <c r="E964" t="s">
        <v>1671</v>
      </c>
      <c r="F964">
        <v>90</v>
      </c>
      <c r="G964" t="s">
        <v>4403</v>
      </c>
      <c r="H964" t="s">
        <v>2535</v>
      </c>
      <c r="I964" s="10">
        <v>39772</v>
      </c>
      <c r="J964">
        <v>100</v>
      </c>
      <c r="K964" t="s">
        <v>1677</v>
      </c>
      <c r="L964">
        <f>COUNTBLANK(Portfolio434[[#This Row],[ID]:[Product]])</f>
        <v>0</v>
      </c>
    </row>
    <row r="965" spans="1:12" x14ac:dyDescent="0.3">
      <c r="A965">
        <v>969</v>
      </c>
      <c r="B965" t="s">
        <v>4404</v>
      </c>
      <c r="C965" t="s">
        <v>4405</v>
      </c>
      <c r="D965" t="s">
        <v>1670</v>
      </c>
      <c r="E965" t="s">
        <v>1671</v>
      </c>
      <c r="F965">
        <v>30</v>
      </c>
      <c r="G965" t="s">
        <v>4406</v>
      </c>
      <c r="H965" t="s">
        <v>697</v>
      </c>
      <c r="I965" s="10">
        <v>39658</v>
      </c>
      <c r="J965">
        <v>28</v>
      </c>
      <c r="K965" t="s">
        <v>1772</v>
      </c>
      <c r="L965">
        <f>COUNTBLANK(Portfolio434[[#This Row],[ID]:[Product]])</f>
        <v>0</v>
      </c>
    </row>
    <row r="966" spans="1:12" x14ac:dyDescent="0.3">
      <c r="A966">
        <v>970</v>
      </c>
      <c r="B966" t="s">
        <v>2093</v>
      </c>
      <c r="C966" t="s">
        <v>4407</v>
      </c>
      <c r="D966" t="s">
        <v>1683</v>
      </c>
      <c r="E966" t="s">
        <v>1671</v>
      </c>
      <c r="F966">
        <v>90</v>
      </c>
      <c r="G966" t="s">
        <v>4408</v>
      </c>
      <c r="H966" t="s">
        <v>300</v>
      </c>
      <c r="I966" s="10">
        <v>40446</v>
      </c>
      <c r="J966">
        <v>67</v>
      </c>
      <c r="K966" t="s">
        <v>1007</v>
      </c>
      <c r="L966">
        <f>COUNTBLANK(Portfolio434[[#This Row],[ID]:[Product]])</f>
        <v>0</v>
      </c>
    </row>
    <row r="967" spans="1:12" x14ac:dyDescent="0.3">
      <c r="A967">
        <v>971</v>
      </c>
      <c r="B967" t="s">
        <v>4409</v>
      </c>
      <c r="C967" t="s">
        <v>2919</v>
      </c>
      <c r="D967" t="s">
        <v>1683</v>
      </c>
      <c r="E967" t="s">
        <v>1671</v>
      </c>
      <c r="F967">
        <v>60</v>
      </c>
      <c r="G967" t="s">
        <v>4410</v>
      </c>
      <c r="H967" t="s">
        <v>420</v>
      </c>
      <c r="I967" s="10">
        <v>39703</v>
      </c>
      <c r="J967">
        <v>96</v>
      </c>
      <c r="K967" t="s">
        <v>1707</v>
      </c>
      <c r="L967">
        <f>COUNTBLANK(Portfolio434[[#This Row],[ID]:[Product]])</f>
        <v>0</v>
      </c>
    </row>
    <row r="968" spans="1:12" x14ac:dyDescent="0.3">
      <c r="A968">
        <v>972</v>
      </c>
      <c r="B968" t="s">
        <v>3400</v>
      </c>
      <c r="C968" t="s">
        <v>3256</v>
      </c>
      <c r="D968" t="s">
        <v>1670</v>
      </c>
      <c r="E968" t="s">
        <v>1671</v>
      </c>
      <c r="F968">
        <v>90</v>
      </c>
      <c r="G968" t="s">
        <v>4411</v>
      </c>
      <c r="H968" t="s">
        <v>103</v>
      </c>
      <c r="I968" s="10">
        <v>40472</v>
      </c>
      <c r="J968">
        <v>25</v>
      </c>
      <c r="K968" t="s">
        <v>1007</v>
      </c>
      <c r="L968">
        <f>COUNTBLANK(Portfolio434[[#This Row],[ID]:[Product]])</f>
        <v>0</v>
      </c>
    </row>
    <row r="969" spans="1:12" x14ac:dyDescent="0.3">
      <c r="A969">
        <v>973</v>
      </c>
      <c r="B969" t="s">
        <v>4412</v>
      </c>
      <c r="C969" t="s">
        <v>3545</v>
      </c>
      <c r="D969" t="s">
        <v>1670</v>
      </c>
      <c r="E969" t="s">
        <v>1671</v>
      </c>
      <c r="F969">
        <v>60</v>
      </c>
      <c r="G969" t="s">
        <v>4413</v>
      </c>
      <c r="H969" t="s">
        <v>560</v>
      </c>
      <c r="I969" s="10">
        <v>40042</v>
      </c>
      <c r="J969">
        <v>21</v>
      </c>
      <c r="K969" t="s">
        <v>1677</v>
      </c>
      <c r="L969">
        <f>COUNTBLANK(Portfolio434[[#This Row],[ID]:[Product]])</f>
        <v>0</v>
      </c>
    </row>
    <row r="970" spans="1:12" x14ac:dyDescent="0.3">
      <c r="A970">
        <v>974</v>
      </c>
      <c r="B970" t="s">
        <v>4414</v>
      </c>
      <c r="C970" t="s">
        <v>1774</v>
      </c>
      <c r="D970" t="s">
        <v>1683</v>
      </c>
      <c r="E970" t="s">
        <v>1671</v>
      </c>
      <c r="F970">
        <v>30</v>
      </c>
      <c r="G970" t="s">
        <v>4415</v>
      </c>
      <c r="H970" t="s">
        <v>484</v>
      </c>
      <c r="I970" s="10">
        <v>40076</v>
      </c>
      <c r="J970">
        <v>82</v>
      </c>
      <c r="K970" t="s">
        <v>1696</v>
      </c>
      <c r="L970">
        <f>COUNTBLANK(Portfolio434[[#This Row],[ID]:[Product]])</f>
        <v>0</v>
      </c>
    </row>
    <row r="971" spans="1:12" x14ac:dyDescent="0.3">
      <c r="A971">
        <v>975</v>
      </c>
      <c r="B971" t="s">
        <v>4416</v>
      </c>
      <c r="C971" t="s">
        <v>4417</v>
      </c>
      <c r="D971" t="s">
        <v>1683</v>
      </c>
      <c r="E971" t="s">
        <v>1671</v>
      </c>
      <c r="F971">
        <v>60</v>
      </c>
      <c r="G971" t="s">
        <v>4418</v>
      </c>
      <c r="H971" t="s">
        <v>577</v>
      </c>
      <c r="I971" s="10">
        <v>40254</v>
      </c>
      <c r="J971">
        <v>34</v>
      </c>
      <c r="K971" t="s">
        <v>1772</v>
      </c>
      <c r="L971">
        <f>COUNTBLANK(Portfolio434[[#This Row],[ID]:[Product]])</f>
        <v>0</v>
      </c>
    </row>
    <row r="972" spans="1:12" x14ac:dyDescent="0.3">
      <c r="A972">
        <v>976</v>
      </c>
      <c r="B972" t="s">
        <v>4419</v>
      </c>
      <c r="C972" t="s">
        <v>1815</v>
      </c>
      <c r="D972" t="s">
        <v>1670</v>
      </c>
      <c r="E972" t="s">
        <v>1671</v>
      </c>
      <c r="F972">
        <v>60</v>
      </c>
      <c r="G972" t="s">
        <v>4420</v>
      </c>
      <c r="H972" t="s">
        <v>1645</v>
      </c>
      <c r="I972" s="10">
        <v>40327</v>
      </c>
      <c r="J972">
        <v>14</v>
      </c>
      <c r="K972" t="s">
        <v>851</v>
      </c>
      <c r="L972">
        <f>COUNTBLANK(Portfolio434[[#This Row],[ID]:[Product]])</f>
        <v>0</v>
      </c>
    </row>
    <row r="973" spans="1:12" x14ac:dyDescent="0.3">
      <c r="A973">
        <v>977</v>
      </c>
      <c r="B973" t="s">
        <v>2972</v>
      </c>
      <c r="C973" t="s">
        <v>4421</v>
      </c>
      <c r="D973" t="s">
        <v>1670</v>
      </c>
      <c r="E973" t="s">
        <v>1671</v>
      </c>
      <c r="F973">
        <v>90</v>
      </c>
      <c r="G973" t="s">
        <v>4422</v>
      </c>
      <c r="H973" t="s">
        <v>535</v>
      </c>
      <c r="I973" s="10">
        <v>39590</v>
      </c>
      <c r="J973">
        <v>62</v>
      </c>
      <c r="K973" t="s">
        <v>851</v>
      </c>
      <c r="L973">
        <f>COUNTBLANK(Portfolio434[[#This Row],[ID]:[Product]])</f>
        <v>0</v>
      </c>
    </row>
    <row r="974" spans="1:12" x14ac:dyDescent="0.3">
      <c r="A974">
        <v>978</v>
      </c>
      <c r="B974" t="s">
        <v>1995</v>
      </c>
      <c r="C974" t="s">
        <v>4423</v>
      </c>
      <c r="D974" t="s">
        <v>1670</v>
      </c>
      <c r="E974" t="s">
        <v>1671</v>
      </c>
      <c r="F974">
        <v>60</v>
      </c>
      <c r="G974" t="s">
        <v>4424</v>
      </c>
      <c r="H974" t="s">
        <v>4425</v>
      </c>
      <c r="I974" s="10">
        <v>39492</v>
      </c>
      <c r="J974">
        <v>63</v>
      </c>
      <c r="K974" t="s">
        <v>1007</v>
      </c>
      <c r="L974">
        <f>COUNTBLANK(Portfolio434[[#This Row],[ID]:[Product]])</f>
        <v>0</v>
      </c>
    </row>
    <row r="975" spans="1:12" x14ac:dyDescent="0.3">
      <c r="A975">
        <v>979</v>
      </c>
      <c r="B975" t="s">
        <v>4426</v>
      </c>
      <c r="C975" t="s">
        <v>4427</v>
      </c>
      <c r="D975" t="s">
        <v>1670</v>
      </c>
      <c r="E975" t="s">
        <v>1671</v>
      </c>
      <c r="F975">
        <v>30</v>
      </c>
      <c r="G975" t="s">
        <v>4428</v>
      </c>
      <c r="H975" t="s">
        <v>328</v>
      </c>
      <c r="I975" s="10">
        <v>40038</v>
      </c>
      <c r="J975">
        <v>77</v>
      </c>
      <c r="K975" t="s">
        <v>1696</v>
      </c>
      <c r="L975">
        <f>COUNTBLANK(Portfolio434[[#This Row],[ID]:[Product]])</f>
        <v>0</v>
      </c>
    </row>
    <row r="976" spans="1:12" x14ac:dyDescent="0.3">
      <c r="A976">
        <v>980</v>
      </c>
      <c r="B976" t="s">
        <v>4429</v>
      </c>
      <c r="C976" t="s">
        <v>4430</v>
      </c>
      <c r="D976" t="s">
        <v>1683</v>
      </c>
      <c r="E976" t="s">
        <v>1671</v>
      </c>
      <c r="F976">
        <v>30</v>
      </c>
      <c r="G976" t="s">
        <v>4431</v>
      </c>
      <c r="H976" t="s">
        <v>219</v>
      </c>
      <c r="I976" s="10">
        <v>39526</v>
      </c>
      <c r="J976">
        <v>64</v>
      </c>
      <c r="K976" t="s">
        <v>851</v>
      </c>
      <c r="L976">
        <f>COUNTBLANK(Portfolio434[[#This Row],[ID]:[Product]])</f>
        <v>0</v>
      </c>
    </row>
    <row r="977" spans="1:12" x14ac:dyDescent="0.3">
      <c r="A977">
        <v>981</v>
      </c>
      <c r="B977" t="s">
        <v>4432</v>
      </c>
      <c r="C977" t="s">
        <v>4433</v>
      </c>
      <c r="D977" t="s">
        <v>1670</v>
      </c>
      <c r="E977" t="s">
        <v>1671</v>
      </c>
      <c r="F977">
        <v>60</v>
      </c>
      <c r="G977" t="s">
        <v>4434</v>
      </c>
      <c r="H977" t="s">
        <v>799</v>
      </c>
      <c r="I977" s="10">
        <v>39798</v>
      </c>
      <c r="J977">
        <v>92</v>
      </c>
      <c r="K977" t="s">
        <v>851</v>
      </c>
      <c r="L977">
        <f>COUNTBLANK(Portfolio434[[#This Row],[ID]:[Product]])</f>
        <v>0</v>
      </c>
    </row>
    <row r="978" spans="1:12" x14ac:dyDescent="0.3">
      <c r="A978">
        <v>982</v>
      </c>
      <c r="B978" t="s">
        <v>4435</v>
      </c>
      <c r="C978" t="s">
        <v>4436</v>
      </c>
      <c r="D978" t="s">
        <v>1670</v>
      </c>
      <c r="E978" t="s">
        <v>1671</v>
      </c>
      <c r="F978">
        <v>90</v>
      </c>
      <c r="G978" t="s">
        <v>4437</v>
      </c>
      <c r="H978" t="s">
        <v>2612</v>
      </c>
      <c r="I978" s="10">
        <v>39682</v>
      </c>
      <c r="J978">
        <v>89</v>
      </c>
      <c r="K978" t="s">
        <v>851</v>
      </c>
      <c r="L978">
        <f>COUNTBLANK(Portfolio434[[#This Row],[ID]:[Product]])</f>
        <v>0</v>
      </c>
    </row>
    <row r="979" spans="1:12" x14ac:dyDescent="0.3">
      <c r="A979">
        <v>983</v>
      </c>
      <c r="B979" t="s">
        <v>4438</v>
      </c>
      <c r="C979" t="s">
        <v>4439</v>
      </c>
      <c r="D979" t="s">
        <v>1670</v>
      </c>
      <c r="E979" t="s">
        <v>1671</v>
      </c>
      <c r="F979">
        <v>60</v>
      </c>
      <c r="G979" t="s">
        <v>4440</v>
      </c>
      <c r="H979" t="s">
        <v>751</v>
      </c>
      <c r="I979" s="10">
        <v>40183</v>
      </c>
      <c r="J979">
        <v>67</v>
      </c>
      <c r="K979" t="s">
        <v>1700</v>
      </c>
      <c r="L979">
        <f>COUNTBLANK(Portfolio434[[#This Row],[ID]:[Product]])</f>
        <v>0</v>
      </c>
    </row>
    <row r="980" spans="1:12" x14ac:dyDescent="0.3">
      <c r="A980">
        <v>984</v>
      </c>
      <c r="B980" t="s">
        <v>4441</v>
      </c>
      <c r="C980" t="s">
        <v>1712</v>
      </c>
      <c r="D980" t="s">
        <v>1683</v>
      </c>
      <c r="E980" t="s">
        <v>1671</v>
      </c>
      <c r="F980">
        <v>30</v>
      </c>
      <c r="G980" t="s">
        <v>4442</v>
      </c>
      <c r="H980" t="s">
        <v>273</v>
      </c>
      <c r="I980" s="10">
        <v>40264</v>
      </c>
      <c r="J980">
        <v>27</v>
      </c>
      <c r="K980" t="s">
        <v>1707</v>
      </c>
      <c r="L980">
        <f>COUNTBLANK(Portfolio434[[#This Row],[ID]:[Product]])</f>
        <v>0</v>
      </c>
    </row>
    <row r="981" spans="1:12" x14ac:dyDescent="0.3">
      <c r="A981">
        <v>985</v>
      </c>
      <c r="B981" t="s">
        <v>4443</v>
      </c>
      <c r="C981" t="s">
        <v>4444</v>
      </c>
      <c r="D981" t="s">
        <v>1683</v>
      </c>
      <c r="E981" t="s">
        <v>1671</v>
      </c>
      <c r="F981">
        <v>30</v>
      </c>
      <c r="G981" t="s">
        <v>4445</v>
      </c>
      <c r="H981" t="s">
        <v>187</v>
      </c>
      <c r="I981" s="10">
        <v>39644</v>
      </c>
      <c r="J981">
        <v>43</v>
      </c>
      <c r="K981" t="s">
        <v>1673</v>
      </c>
      <c r="L981">
        <f>COUNTBLANK(Portfolio434[[#This Row],[ID]:[Product]])</f>
        <v>0</v>
      </c>
    </row>
    <row r="982" spans="1:12" x14ac:dyDescent="0.3">
      <c r="A982">
        <v>986</v>
      </c>
      <c r="B982" t="s">
        <v>3882</v>
      </c>
      <c r="C982" t="s">
        <v>4446</v>
      </c>
      <c r="D982" t="s">
        <v>1683</v>
      </c>
      <c r="E982" t="s">
        <v>1671</v>
      </c>
      <c r="F982">
        <v>30</v>
      </c>
      <c r="G982" t="s">
        <v>4447</v>
      </c>
      <c r="H982" t="s">
        <v>4448</v>
      </c>
      <c r="I982" s="10">
        <v>40073</v>
      </c>
      <c r="J982">
        <v>70</v>
      </c>
      <c r="K982" t="s">
        <v>1772</v>
      </c>
      <c r="L982">
        <f>COUNTBLANK(Portfolio434[[#This Row],[ID]:[Product]])</f>
        <v>0</v>
      </c>
    </row>
    <row r="983" spans="1:12" x14ac:dyDescent="0.3">
      <c r="A983">
        <v>987</v>
      </c>
      <c r="B983" t="s">
        <v>4449</v>
      </c>
      <c r="C983" t="s">
        <v>1822</v>
      </c>
      <c r="D983" t="s">
        <v>1670</v>
      </c>
      <c r="E983" t="s">
        <v>1671</v>
      </c>
      <c r="F983">
        <v>90</v>
      </c>
      <c r="G983" t="s">
        <v>4450</v>
      </c>
      <c r="H983" t="s">
        <v>441</v>
      </c>
      <c r="I983" s="10">
        <v>40121</v>
      </c>
      <c r="J983">
        <v>9</v>
      </c>
      <c r="K983" t="s">
        <v>1007</v>
      </c>
      <c r="L983">
        <f>COUNTBLANK(Portfolio434[[#This Row],[ID]:[Product]])</f>
        <v>0</v>
      </c>
    </row>
    <row r="984" spans="1:12" x14ac:dyDescent="0.3">
      <c r="A984">
        <v>988</v>
      </c>
      <c r="B984" t="s">
        <v>4451</v>
      </c>
      <c r="C984" t="s">
        <v>4452</v>
      </c>
      <c r="D984" t="s">
        <v>1670</v>
      </c>
      <c r="E984" t="s">
        <v>1671</v>
      </c>
      <c r="F984">
        <v>90</v>
      </c>
      <c r="G984" t="s">
        <v>4453</v>
      </c>
      <c r="H984" t="s">
        <v>254</v>
      </c>
      <c r="I984" s="10">
        <v>39612</v>
      </c>
      <c r="J984">
        <v>52</v>
      </c>
      <c r="K984" t="s">
        <v>1700</v>
      </c>
      <c r="L984">
        <f>COUNTBLANK(Portfolio434[[#This Row],[ID]:[Product]])</f>
        <v>0</v>
      </c>
    </row>
    <row r="985" spans="1:12" x14ac:dyDescent="0.3">
      <c r="A985">
        <v>989</v>
      </c>
      <c r="B985" t="s">
        <v>4454</v>
      </c>
      <c r="C985" t="s">
        <v>4455</v>
      </c>
      <c r="D985" t="s">
        <v>1683</v>
      </c>
      <c r="E985" t="s">
        <v>1671</v>
      </c>
      <c r="F985">
        <v>60</v>
      </c>
      <c r="G985" t="s">
        <v>4456</v>
      </c>
      <c r="H985" t="s">
        <v>4457</v>
      </c>
      <c r="I985" s="10">
        <v>40521</v>
      </c>
      <c r="J985">
        <v>82</v>
      </c>
      <c r="K985" t="s">
        <v>1673</v>
      </c>
      <c r="L985">
        <f>COUNTBLANK(Portfolio434[[#This Row],[ID]:[Product]])</f>
        <v>0</v>
      </c>
    </row>
    <row r="986" spans="1:12" x14ac:dyDescent="0.3">
      <c r="A986">
        <v>990</v>
      </c>
      <c r="B986" t="s">
        <v>4458</v>
      </c>
      <c r="C986" t="s">
        <v>2148</v>
      </c>
      <c r="D986" t="s">
        <v>1683</v>
      </c>
      <c r="E986" t="s">
        <v>1671</v>
      </c>
      <c r="F986">
        <v>60</v>
      </c>
      <c r="G986" t="s">
        <v>4459</v>
      </c>
      <c r="H986" t="s">
        <v>216</v>
      </c>
      <c r="I986" s="10">
        <v>40178</v>
      </c>
      <c r="J986">
        <v>85</v>
      </c>
      <c r="K986" t="s">
        <v>1700</v>
      </c>
      <c r="L986">
        <f>COUNTBLANK(Portfolio434[[#This Row],[ID]:[Product]])</f>
        <v>0</v>
      </c>
    </row>
    <row r="987" spans="1:12" x14ac:dyDescent="0.3">
      <c r="A987">
        <v>991</v>
      </c>
      <c r="B987" t="s">
        <v>4460</v>
      </c>
      <c r="C987" t="s">
        <v>4461</v>
      </c>
      <c r="D987" t="s">
        <v>1683</v>
      </c>
      <c r="E987" t="s">
        <v>1671</v>
      </c>
      <c r="F987">
        <v>90</v>
      </c>
      <c r="G987" t="s">
        <v>4462</v>
      </c>
      <c r="H987" t="s">
        <v>227</v>
      </c>
      <c r="I987" s="10">
        <v>40329</v>
      </c>
      <c r="J987">
        <v>22</v>
      </c>
      <c r="K987" t="s">
        <v>1007</v>
      </c>
      <c r="L987">
        <f>COUNTBLANK(Portfolio434[[#This Row],[ID]:[Product]])</f>
        <v>0</v>
      </c>
    </row>
    <row r="988" spans="1:12" x14ac:dyDescent="0.3">
      <c r="A988">
        <v>992</v>
      </c>
      <c r="B988" t="s">
        <v>4463</v>
      </c>
      <c r="C988" t="s">
        <v>4464</v>
      </c>
      <c r="D988" t="s">
        <v>1670</v>
      </c>
      <c r="E988" t="s">
        <v>1671</v>
      </c>
      <c r="F988">
        <v>30</v>
      </c>
      <c r="G988" t="s">
        <v>4465</v>
      </c>
      <c r="H988" t="s">
        <v>531</v>
      </c>
      <c r="I988" s="10">
        <v>39937</v>
      </c>
      <c r="J988">
        <v>42</v>
      </c>
      <c r="K988" t="s">
        <v>1772</v>
      </c>
      <c r="L988">
        <f>COUNTBLANK(Portfolio434[[#This Row],[ID]:[Product]])</f>
        <v>0</v>
      </c>
    </row>
    <row r="989" spans="1:12" x14ac:dyDescent="0.3">
      <c r="A989">
        <v>993</v>
      </c>
      <c r="B989" t="s">
        <v>4466</v>
      </c>
      <c r="C989" t="s">
        <v>4467</v>
      </c>
      <c r="D989" t="s">
        <v>1683</v>
      </c>
      <c r="E989" t="s">
        <v>1671</v>
      </c>
      <c r="F989">
        <v>60</v>
      </c>
      <c r="G989" t="s">
        <v>4468</v>
      </c>
      <c r="H989" t="s">
        <v>4469</v>
      </c>
      <c r="I989" s="10">
        <v>40209</v>
      </c>
      <c r="J989">
        <v>66</v>
      </c>
      <c r="K989" t="s">
        <v>1673</v>
      </c>
      <c r="L989">
        <f>COUNTBLANK(Portfolio434[[#This Row],[ID]:[Product]])</f>
        <v>0</v>
      </c>
    </row>
    <row r="990" spans="1:12" x14ac:dyDescent="0.3">
      <c r="A990">
        <v>994</v>
      </c>
      <c r="B990" t="s">
        <v>4470</v>
      </c>
      <c r="C990" t="s">
        <v>4471</v>
      </c>
      <c r="D990" t="s">
        <v>1683</v>
      </c>
      <c r="E990" t="s">
        <v>1671</v>
      </c>
      <c r="F990">
        <v>60</v>
      </c>
      <c r="G990" t="s">
        <v>4472</v>
      </c>
      <c r="H990" t="s">
        <v>221</v>
      </c>
      <c r="I990" s="10">
        <v>40145</v>
      </c>
      <c r="J990">
        <v>47</v>
      </c>
      <c r="K990" t="s">
        <v>1696</v>
      </c>
      <c r="L990">
        <f>COUNTBLANK(Portfolio434[[#This Row],[ID]:[Product]])</f>
        <v>0</v>
      </c>
    </row>
    <row r="991" spans="1:12" x14ac:dyDescent="0.3">
      <c r="A991">
        <v>995</v>
      </c>
      <c r="B991" t="s">
        <v>3062</v>
      </c>
      <c r="C991" t="s">
        <v>1788</v>
      </c>
      <c r="D991" t="s">
        <v>1670</v>
      </c>
      <c r="E991" t="s">
        <v>1671</v>
      </c>
      <c r="F991">
        <v>30</v>
      </c>
      <c r="G991" t="s">
        <v>4473</v>
      </c>
      <c r="H991" t="s">
        <v>3859</v>
      </c>
      <c r="I991" s="10">
        <v>39588</v>
      </c>
      <c r="J991">
        <v>90</v>
      </c>
      <c r="K991" t="s">
        <v>1700</v>
      </c>
      <c r="L991">
        <f>COUNTBLANK(Portfolio434[[#This Row],[ID]:[Product]])</f>
        <v>0</v>
      </c>
    </row>
    <row r="992" spans="1:12" x14ac:dyDescent="0.3">
      <c r="A992">
        <v>996</v>
      </c>
      <c r="B992" t="s">
        <v>4474</v>
      </c>
      <c r="C992" t="s">
        <v>4430</v>
      </c>
      <c r="D992" t="s">
        <v>1670</v>
      </c>
      <c r="E992" t="s">
        <v>1671</v>
      </c>
      <c r="F992">
        <v>60</v>
      </c>
      <c r="G992" t="s">
        <v>4475</v>
      </c>
      <c r="H992" t="s">
        <v>52</v>
      </c>
      <c r="I992" s="10">
        <v>39579</v>
      </c>
      <c r="J992">
        <v>4</v>
      </c>
      <c r="K992" t="s">
        <v>1677</v>
      </c>
      <c r="L992">
        <f>COUNTBLANK(Portfolio434[[#This Row],[ID]:[Product]])</f>
        <v>0</v>
      </c>
    </row>
    <row r="993" spans="1:12" x14ac:dyDescent="0.3">
      <c r="A993">
        <v>997</v>
      </c>
      <c r="B993" t="s">
        <v>4476</v>
      </c>
      <c r="C993" t="s">
        <v>4477</v>
      </c>
      <c r="D993" t="s">
        <v>1670</v>
      </c>
      <c r="E993" t="s">
        <v>1671</v>
      </c>
      <c r="F993">
        <v>60</v>
      </c>
      <c r="G993" t="s">
        <v>4478</v>
      </c>
      <c r="H993" t="s">
        <v>1160</v>
      </c>
      <c r="I993" s="10">
        <v>39998</v>
      </c>
      <c r="J993">
        <v>93</v>
      </c>
      <c r="K993" t="s">
        <v>1677</v>
      </c>
      <c r="L993">
        <f>COUNTBLANK(Portfolio434[[#This Row],[ID]:[Product]])</f>
        <v>0</v>
      </c>
    </row>
    <row r="994" spans="1:12" x14ac:dyDescent="0.3">
      <c r="A994">
        <v>998</v>
      </c>
      <c r="B994" t="s">
        <v>4479</v>
      </c>
      <c r="C994" t="s">
        <v>4480</v>
      </c>
      <c r="D994" t="s">
        <v>1670</v>
      </c>
      <c r="E994" t="s">
        <v>1671</v>
      </c>
      <c r="F994">
        <v>90</v>
      </c>
      <c r="G994" t="s">
        <v>4481</v>
      </c>
      <c r="H994" t="s">
        <v>774</v>
      </c>
      <c r="I994" s="10">
        <v>40207</v>
      </c>
      <c r="J994">
        <v>41</v>
      </c>
      <c r="K994" t="s">
        <v>1007</v>
      </c>
      <c r="L994">
        <f>COUNTBLANK(Portfolio434[[#This Row],[ID]:[Product]])</f>
        <v>0</v>
      </c>
    </row>
    <row r="995" spans="1:12" x14ac:dyDescent="0.3">
      <c r="A995">
        <v>999</v>
      </c>
      <c r="B995" t="s">
        <v>4482</v>
      </c>
      <c r="C995" t="s">
        <v>4483</v>
      </c>
      <c r="D995" t="s">
        <v>1683</v>
      </c>
      <c r="E995" t="s">
        <v>1671</v>
      </c>
      <c r="F995">
        <v>90</v>
      </c>
      <c r="G995" t="s">
        <v>4484</v>
      </c>
      <c r="H995" t="s">
        <v>1033</v>
      </c>
      <c r="I995" s="10">
        <v>39917</v>
      </c>
      <c r="J995">
        <v>11</v>
      </c>
      <c r="K995" t="s">
        <v>1673</v>
      </c>
      <c r="L995">
        <f>COUNTBLANK(Portfolio434[[#This Row],[ID]:[Product]])</f>
        <v>0</v>
      </c>
    </row>
    <row r="996" spans="1:12" x14ac:dyDescent="0.3">
      <c r="A996">
        <v>1000</v>
      </c>
      <c r="B996" t="s">
        <v>4485</v>
      </c>
      <c r="C996" t="s">
        <v>4486</v>
      </c>
      <c r="D996" t="s">
        <v>1683</v>
      </c>
      <c r="E996" t="s">
        <v>1671</v>
      </c>
      <c r="F996">
        <v>90</v>
      </c>
      <c r="G996" t="s">
        <v>4487</v>
      </c>
      <c r="H996" t="s">
        <v>270</v>
      </c>
      <c r="I996" s="10">
        <v>39978</v>
      </c>
      <c r="J996">
        <v>89</v>
      </c>
      <c r="K996" t="s">
        <v>1677</v>
      </c>
      <c r="L996">
        <f>COUNTBLANK(Portfolio434[[#This Row],[ID]:[Product]])</f>
        <v>0</v>
      </c>
    </row>
    <row r="997" spans="1:12" x14ac:dyDescent="0.3">
      <c r="A997">
        <v>1001</v>
      </c>
      <c r="B997" t="s">
        <v>4488</v>
      </c>
      <c r="C997" t="s">
        <v>4489</v>
      </c>
      <c r="D997" t="s">
        <v>1683</v>
      </c>
      <c r="E997" t="s">
        <v>1671</v>
      </c>
      <c r="F997">
        <v>30</v>
      </c>
      <c r="G997" t="s">
        <v>4490</v>
      </c>
      <c r="H997" t="s">
        <v>434</v>
      </c>
      <c r="I997" s="10">
        <v>39757</v>
      </c>
      <c r="J997">
        <v>49</v>
      </c>
      <c r="K997" t="s">
        <v>1721</v>
      </c>
      <c r="L997">
        <f>COUNTBLANK(Portfolio434[[#This Row],[ID]:[Product]])</f>
        <v>0</v>
      </c>
    </row>
    <row r="998" spans="1:12" x14ac:dyDescent="0.3">
      <c r="A998">
        <v>1002</v>
      </c>
      <c r="B998" t="s">
        <v>4491</v>
      </c>
      <c r="C998" t="s">
        <v>4492</v>
      </c>
      <c r="D998" t="s">
        <v>4493</v>
      </c>
      <c r="E998" t="s">
        <v>1189</v>
      </c>
      <c r="F998">
        <v>60</v>
      </c>
      <c r="G998" t="s">
        <v>4494</v>
      </c>
      <c r="H998" t="s">
        <v>506</v>
      </c>
      <c r="I998" s="10">
        <v>40134</v>
      </c>
      <c r="J998">
        <v>78</v>
      </c>
      <c r="K998" t="s">
        <v>1721</v>
      </c>
      <c r="L998">
        <f>COUNTBLANK(Portfolio434[[#This Row],[ID]:[Product]])</f>
        <v>0</v>
      </c>
    </row>
    <row r="999" spans="1:12" x14ac:dyDescent="0.3">
      <c r="A999">
        <v>1003</v>
      </c>
      <c r="B999" t="s">
        <v>4495</v>
      </c>
      <c r="C999" t="s">
        <v>4496</v>
      </c>
      <c r="D999" t="s">
        <v>4493</v>
      </c>
      <c r="E999" t="s">
        <v>1189</v>
      </c>
      <c r="F999">
        <v>30</v>
      </c>
      <c r="G999" t="s">
        <v>4497</v>
      </c>
      <c r="H999" t="s">
        <v>1451</v>
      </c>
      <c r="I999" s="10">
        <v>40542</v>
      </c>
      <c r="J999">
        <v>46</v>
      </c>
      <c r="K999" t="s">
        <v>1692</v>
      </c>
      <c r="L999">
        <f>COUNTBLANK(Portfolio434[[#This Row],[ID]:[Product]])</f>
        <v>0</v>
      </c>
    </row>
    <row r="1000" spans="1:12" x14ac:dyDescent="0.3">
      <c r="A1000">
        <v>1004</v>
      </c>
      <c r="B1000" t="s">
        <v>4498</v>
      </c>
      <c r="C1000" t="s">
        <v>4499</v>
      </c>
      <c r="D1000" t="s">
        <v>4493</v>
      </c>
      <c r="E1000" t="s">
        <v>1189</v>
      </c>
      <c r="F1000">
        <v>60</v>
      </c>
      <c r="G1000" t="s">
        <v>4500</v>
      </c>
      <c r="H1000" t="s">
        <v>1621</v>
      </c>
      <c r="I1000" s="10">
        <v>39645</v>
      </c>
      <c r="J1000">
        <v>59</v>
      </c>
      <c r="K1000" t="s">
        <v>1721</v>
      </c>
      <c r="L1000">
        <f>COUNTBLANK(Portfolio434[[#This Row],[ID]:[Product]])</f>
        <v>0</v>
      </c>
    </row>
    <row r="1001" spans="1:12" x14ac:dyDescent="0.3">
      <c r="A1001">
        <v>1005</v>
      </c>
      <c r="B1001" t="s">
        <v>4501</v>
      </c>
      <c r="C1001" t="s">
        <v>4502</v>
      </c>
      <c r="D1001" t="s">
        <v>4493</v>
      </c>
      <c r="E1001" t="s">
        <v>1189</v>
      </c>
      <c r="F1001">
        <v>90</v>
      </c>
      <c r="G1001" t="s">
        <v>4503</v>
      </c>
      <c r="H1001" t="s">
        <v>3245</v>
      </c>
      <c r="I1001" s="10">
        <v>39578</v>
      </c>
      <c r="J1001">
        <v>58</v>
      </c>
      <c r="K1001" t="s">
        <v>1692</v>
      </c>
      <c r="L1001">
        <f>COUNTBLANK(Portfolio434[[#This Row],[ID]:[Product]])</f>
        <v>0</v>
      </c>
    </row>
    <row r="1002" spans="1:12" x14ac:dyDescent="0.3">
      <c r="A1002">
        <v>1006</v>
      </c>
      <c r="B1002" t="s">
        <v>4504</v>
      </c>
      <c r="C1002" t="s">
        <v>4505</v>
      </c>
      <c r="D1002" t="s">
        <v>4493</v>
      </c>
      <c r="E1002" t="s">
        <v>1189</v>
      </c>
      <c r="F1002">
        <v>60</v>
      </c>
      <c r="G1002" t="s">
        <v>4506</v>
      </c>
      <c r="H1002" t="s">
        <v>651</v>
      </c>
      <c r="I1002" s="10">
        <v>39781</v>
      </c>
      <c r="J1002">
        <v>51</v>
      </c>
      <c r="K1002" t="s">
        <v>1772</v>
      </c>
      <c r="L1002">
        <f>COUNTBLANK(Portfolio434[[#This Row],[ID]:[Product]])</f>
        <v>0</v>
      </c>
    </row>
    <row r="1003" spans="1:12" x14ac:dyDescent="0.3">
      <c r="A1003">
        <v>1007</v>
      </c>
      <c r="B1003" t="s">
        <v>4507</v>
      </c>
      <c r="C1003" t="s">
        <v>2019</v>
      </c>
      <c r="D1003" t="s">
        <v>4493</v>
      </c>
      <c r="E1003" t="s">
        <v>1189</v>
      </c>
      <c r="F1003">
        <v>90</v>
      </c>
      <c r="G1003" t="s">
        <v>4508</v>
      </c>
      <c r="H1003" t="s">
        <v>1185</v>
      </c>
      <c r="I1003" s="10">
        <v>39543</v>
      </c>
      <c r="J1003">
        <v>70</v>
      </c>
      <c r="K1003" t="s">
        <v>1700</v>
      </c>
      <c r="L1003">
        <f>COUNTBLANK(Portfolio434[[#This Row],[ID]:[Product]])</f>
        <v>0</v>
      </c>
    </row>
    <row r="1004" spans="1:12" x14ac:dyDescent="0.3">
      <c r="A1004">
        <v>1008</v>
      </c>
      <c r="B1004" t="s">
        <v>4509</v>
      </c>
      <c r="C1004" t="s">
        <v>3178</v>
      </c>
      <c r="D1004" t="s">
        <v>4493</v>
      </c>
      <c r="E1004" t="s">
        <v>1189</v>
      </c>
      <c r="F1004">
        <v>60</v>
      </c>
      <c r="G1004" t="s">
        <v>4510</v>
      </c>
      <c r="H1004" t="s">
        <v>1682</v>
      </c>
      <c r="I1004" s="10">
        <v>40192</v>
      </c>
      <c r="J1004">
        <v>21</v>
      </c>
      <c r="K1004" t="s">
        <v>1673</v>
      </c>
      <c r="L1004">
        <f>COUNTBLANK(Portfolio434[[#This Row],[ID]:[Product]])</f>
        <v>0</v>
      </c>
    </row>
    <row r="1005" spans="1:12" x14ac:dyDescent="0.3">
      <c r="A1005">
        <v>1009</v>
      </c>
      <c r="B1005" t="s">
        <v>4511</v>
      </c>
      <c r="C1005" t="s">
        <v>3639</v>
      </c>
      <c r="D1005" t="s">
        <v>4493</v>
      </c>
      <c r="E1005" t="s">
        <v>1189</v>
      </c>
      <c r="F1005">
        <v>90</v>
      </c>
      <c r="G1005" t="s">
        <v>4512</v>
      </c>
      <c r="H1005" t="s">
        <v>4513</v>
      </c>
      <c r="I1005" s="10">
        <v>40322</v>
      </c>
      <c r="J1005">
        <v>34</v>
      </c>
      <c r="K1005" t="s">
        <v>1673</v>
      </c>
      <c r="L1005">
        <f>COUNTBLANK(Portfolio434[[#This Row],[ID]:[Product]])</f>
        <v>0</v>
      </c>
    </row>
    <row r="1006" spans="1:12" x14ac:dyDescent="0.3">
      <c r="A1006">
        <v>1010</v>
      </c>
      <c r="B1006" t="s">
        <v>4514</v>
      </c>
      <c r="C1006" t="s">
        <v>4515</v>
      </c>
      <c r="D1006" t="s">
        <v>4493</v>
      </c>
      <c r="E1006" t="s">
        <v>1189</v>
      </c>
      <c r="F1006">
        <v>30</v>
      </c>
      <c r="G1006" t="s">
        <v>4516</v>
      </c>
      <c r="H1006" t="s">
        <v>3088</v>
      </c>
      <c r="I1006" s="10">
        <v>39639</v>
      </c>
      <c r="J1006">
        <v>73</v>
      </c>
      <c r="K1006" t="s">
        <v>1707</v>
      </c>
      <c r="L1006">
        <f>COUNTBLANK(Portfolio434[[#This Row],[ID]:[Product]])</f>
        <v>0</v>
      </c>
    </row>
    <row r="1007" spans="1:12" x14ac:dyDescent="0.3">
      <c r="A1007">
        <v>1011</v>
      </c>
      <c r="B1007" t="s">
        <v>4517</v>
      </c>
      <c r="C1007" t="s">
        <v>4518</v>
      </c>
      <c r="D1007" t="s">
        <v>4493</v>
      </c>
      <c r="E1007" t="s">
        <v>1189</v>
      </c>
      <c r="F1007">
        <v>60</v>
      </c>
      <c r="G1007" t="s">
        <v>4519</v>
      </c>
      <c r="H1007" t="s">
        <v>567</v>
      </c>
      <c r="I1007" s="10">
        <v>39879</v>
      </c>
      <c r="J1007">
        <v>25</v>
      </c>
      <c r="K1007" t="s">
        <v>1007</v>
      </c>
      <c r="L1007">
        <f>COUNTBLANK(Portfolio434[[#This Row],[ID]:[Product]])</f>
        <v>0</v>
      </c>
    </row>
    <row r="1008" spans="1:12" x14ac:dyDescent="0.3">
      <c r="A1008">
        <v>1012</v>
      </c>
      <c r="B1008" t="s">
        <v>4520</v>
      </c>
      <c r="C1008" t="s">
        <v>4369</v>
      </c>
      <c r="D1008" t="s">
        <v>4493</v>
      </c>
      <c r="E1008" t="s">
        <v>1189</v>
      </c>
      <c r="F1008">
        <v>30</v>
      </c>
      <c r="G1008" t="s">
        <v>4521</v>
      </c>
      <c r="H1008" t="s">
        <v>4092</v>
      </c>
      <c r="I1008" s="10">
        <v>40301</v>
      </c>
      <c r="J1008">
        <v>84</v>
      </c>
      <c r="K1008" t="s">
        <v>1772</v>
      </c>
      <c r="L1008">
        <f>COUNTBLANK(Portfolio434[[#This Row],[ID]:[Product]])</f>
        <v>0</v>
      </c>
    </row>
    <row r="1009" spans="1:12" x14ac:dyDescent="0.3">
      <c r="A1009">
        <v>1013</v>
      </c>
      <c r="B1009" t="s">
        <v>3378</v>
      </c>
      <c r="C1009" t="s">
        <v>2463</v>
      </c>
      <c r="D1009" t="s">
        <v>4493</v>
      </c>
      <c r="E1009" t="s">
        <v>1189</v>
      </c>
      <c r="F1009">
        <v>30</v>
      </c>
      <c r="G1009" t="s">
        <v>4522</v>
      </c>
      <c r="H1009" t="s">
        <v>570</v>
      </c>
      <c r="I1009" s="10">
        <v>39787</v>
      </c>
      <c r="J1009">
        <v>32</v>
      </c>
      <c r="K1009" t="s">
        <v>1673</v>
      </c>
      <c r="L1009">
        <f>COUNTBLANK(Portfolio434[[#This Row],[ID]:[Product]])</f>
        <v>0</v>
      </c>
    </row>
    <row r="1010" spans="1:12" x14ac:dyDescent="0.3">
      <c r="A1010">
        <v>1014</v>
      </c>
      <c r="B1010" t="s">
        <v>4523</v>
      </c>
      <c r="C1010" t="s">
        <v>4524</v>
      </c>
      <c r="D1010" t="s">
        <v>4493</v>
      </c>
      <c r="E1010" t="s">
        <v>1189</v>
      </c>
      <c r="F1010">
        <v>60</v>
      </c>
      <c r="G1010" t="s">
        <v>4525</v>
      </c>
      <c r="H1010" t="s">
        <v>389</v>
      </c>
      <c r="I1010" s="10">
        <v>40284</v>
      </c>
      <c r="J1010">
        <v>39</v>
      </c>
      <c r="K1010" t="s">
        <v>1700</v>
      </c>
      <c r="L1010">
        <f>COUNTBLANK(Portfolio434[[#This Row],[ID]:[Product]])</f>
        <v>0</v>
      </c>
    </row>
    <row r="1011" spans="1:12" x14ac:dyDescent="0.3">
      <c r="A1011">
        <v>1015</v>
      </c>
      <c r="B1011" t="s">
        <v>2557</v>
      </c>
      <c r="C1011" t="s">
        <v>2244</v>
      </c>
      <c r="D1011" t="s">
        <v>4493</v>
      </c>
      <c r="E1011" t="s">
        <v>1189</v>
      </c>
      <c r="F1011">
        <v>30</v>
      </c>
      <c r="G1011" t="s">
        <v>4526</v>
      </c>
      <c r="H1011" t="s">
        <v>732</v>
      </c>
      <c r="I1011" s="10">
        <v>40075</v>
      </c>
      <c r="J1011">
        <v>63</v>
      </c>
      <c r="K1011" t="s">
        <v>1696</v>
      </c>
      <c r="L1011">
        <f>COUNTBLANK(Portfolio434[[#This Row],[ID]:[Product]])</f>
        <v>0</v>
      </c>
    </row>
    <row r="1012" spans="1:12" x14ac:dyDescent="0.3">
      <c r="A1012">
        <v>1016</v>
      </c>
      <c r="B1012" t="s">
        <v>4527</v>
      </c>
      <c r="C1012" t="s">
        <v>4528</v>
      </c>
      <c r="D1012" t="s">
        <v>4493</v>
      </c>
      <c r="E1012" t="s">
        <v>1189</v>
      </c>
      <c r="F1012">
        <v>90</v>
      </c>
      <c r="G1012" t="s">
        <v>4529</v>
      </c>
      <c r="H1012" t="s">
        <v>836</v>
      </c>
      <c r="I1012" s="10">
        <v>39565</v>
      </c>
      <c r="J1012">
        <v>13</v>
      </c>
      <c r="K1012" t="s">
        <v>1677</v>
      </c>
      <c r="L1012">
        <f>COUNTBLANK(Portfolio434[[#This Row],[ID]:[Product]])</f>
        <v>0</v>
      </c>
    </row>
    <row r="1013" spans="1:12" x14ac:dyDescent="0.3">
      <c r="A1013">
        <v>1017</v>
      </c>
      <c r="B1013" t="s">
        <v>4285</v>
      </c>
      <c r="C1013" t="s">
        <v>4530</v>
      </c>
      <c r="D1013" t="s">
        <v>4493</v>
      </c>
      <c r="E1013" t="s">
        <v>1189</v>
      </c>
      <c r="F1013">
        <v>90</v>
      </c>
      <c r="G1013" t="s">
        <v>4531</v>
      </c>
      <c r="H1013" t="s">
        <v>397</v>
      </c>
      <c r="I1013" s="10">
        <v>39827</v>
      </c>
      <c r="J1013">
        <v>91</v>
      </c>
      <c r="K1013" t="s">
        <v>1677</v>
      </c>
      <c r="L1013">
        <f>COUNTBLANK(Portfolio434[[#This Row],[ID]:[Product]])</f>
        <v>0</v>
      </c>
    </row>
    <row r="1014" spans="1:12" x14ac:dyDescent="0.3">
      <c r="A1014">
        <v>1018</v>
      </c>
      <c r="B1014" t="s">
        <v>4532</v>
      </c>
      <c r="C1014" t="s">
        <v>3902</v>
      </c>
      <c r="D1014" t="s">
        <v>4493</v>
      </c>
      <c r="E1014" t="s">
        <v>1189</v>
      </c>
      <c r="F1014">
        <v>30</v>
      </c>
      <c r="G1014" t="s">
        <v>4533</v>
      </c>
      <c r="H1014" t="s">
        <v>380</v>
      </c>
      <c r="I1014" s="10">
        <v>39635</v>
      </c>
      <c r="J1014">
        <v>66</v>
      </c>
      <c r="K1014" t="s">
        <v>1677</v>
      </c>
      <c r="L1014">
        <f>COUNTBLANK(Portfolio434[[#This Row],[ID]:[Product]])</f>
        <v>0</v>
      </c>
    </row>
    <row r="1015" spans="1:12" x14ac:dyDescent="0.3">
      <c r="A1015">
        <v>1019</v>
      </c>
      <c r="B1015" t="s">
        <v>3632</v>
      </c>
      <c r="C1015" t="s">
        <v>4534</v>
      </c>
      <c r="D1015" t="s">
        <v>4493</v>
      </c>
      <c r="E1015" t="s">
        <v>1189</v>
      </c>
      <c r="F1015">
        <v>30</v>
      </c>
      <c r="G1015" t="s">
        <v>4535</v>
      </c>
      <c r="H1015" t="s">
        <v>1091</v>
      </c>
      <c r="I1015" s="10">
        <v>40248</v>
      </c>
      <c r="J1015">
        <v>4</v>
      </c>
      <c r="K1015" t="s">
        <v>1692</v>
      </c>
      <c r="L1015">
        <f>COUNTBLANK(Portfolio434[[#This Row],[ID]:[Product]])</f>
        <v>0</v>
      </c>
    </row>
    <row r="1016" spans="1:12" x14ac:dyDescent="0.3">
      <c r="A1016">
        <v>1020</v>
      </c>
      <c r="B1016" t="s">
        <v>2100</v>
      </c>
      <c r="C1016" t="s">
        <v>3117</v>
      </c>
      <c r="D1016" t="s">
        <v>1719</v>
      </c>
      <c r="E1016" t="s">
        <v>1189</v>
      </c>
      <c r="F1016">
        <v>60</v>
      </c>
      <c r="G1016" t="s">
        <v>4536</v>
      </c>
      <c r="H1016" t="s">
        <v>3790</v>
      </c>
      <c r="I1016" s="10">
        <v>40124</v>
      </c>
      <c r="J1016">
        <v>69</v>
      </c>
      <c r="K1016" t="s">
        <v>1707</v>
      </c>
      <c r="L1016">
        <f>COUNTBLANK(Portfolio434[[#This Row],[ID]:[Product]])</f>
        <v>0</v>
      </c>
    </row>
    <row r="1017" spans="1:12" x14ac:dyDescent="0.3">
      <c r="A1017">
        <v>1021</v>
      </c>
      <c r="B1017" t="s">
        <v>4537</v>
      </c>
      <c r="C1017" t="s">
        <v>4538</v>
      </c>
      <c r="D1017" t="s">
        <v>4493</v>
      </c>
      <c r="E1017" t="s">
        <v>1189</v>
      </c>
      <c r="F1017">
        <v>30</v>
      </c>
      <c r="G1017" t="s">
        <v>4539</v>
      </c>
      <c r="H1017" t="s">
        <v>201</v>
      </c>
      <c r="I1017" s="10">
        <v>40329</v>
      </c>
      <c r="J1017">
        <v>94</v>
      </c>
      <c r="K1017" t="s">
        <v>1772</v>
      </c>
      <c r="L1017">
        <f>COUNTBLANK(Portfolio434[[#This Row],[ID]:[Product]])</f>
        <v>0</v>
      </c>
    </row>
    <row r="1018" spans="1:12" x14ac:dyDescent="0.3">
      <c r="A1018">
        <v>1022</v>
      </c>
      <c r="B1018" t="s">
        <v>4540</v>
      </c>
      <c r="C1018" t="s">
        <v>4541</v>
      </c>
      <c r="D1018" t="s">
        <v>4493</v>
      </c>
      <c r="E1018" t="s">
        <v>1189</v>
      </c>
      <c r="F1018">
        <v>60</v>
      </c>
      <c r="G1018" t="s">
        <v>4542</v>
      </c>
      <c r="H1018" t="s">
        <v>4543</v>
      </c>
      <c r="I1018" s="10">
        <v>40083</v>
      </c>
      <c r="J1018">
        <v>50</v>
      </c>
      <c r="K1018" t="s">
        <v>851</v>
      </c>
      <c r="L1018">
        <f>COUNTBLANK(Portfolio434[[#This Row],[ID]:[Product]])</f>
        <v>0</v>
      </c>
    </row>
    <row r="1019" spans="1:12" x14ac:dyDescent="0.3">
      <c r="A1019">
        <v>1023</v>
      </c>
      <c r="B1019" t="s">
        <v>3048</v>
      </c>
      <c r="C1019" t="s">
        <v>4544</v>
      </c>
      <c r="D1019" t="s">
        <v>4493</v>
      </c>
      <c r="E1019" t="s">
        <v>1189</v>
      </c>
      <c r="F1019">
        <v>60</v>
      </c>
      <c r="G1019" t="s">
        <v>3080</v>
      </c>
      <c r="H1019" t="s">
        <v>1620</v>
      </c>
      <c r="I1019" s="10">
        <v>40464</v>
      </c>
      <c r="J1019">
        <v>76</v>
      </c>
      <c r="K1019" t="s">
        <v>1696</v>
      </c>
      <c r="L1019">
        <f>COUNTBLANK(Portfolio434[[#This Row],[ID]:[Product]])</f>
        <v>0</v>
      </c>
    </row>
    <row r="1020" spans="1:12" x14ac:dyDescent="0.3">
      <c r="A1020">
        <v>1024</v>
      </c>
      <c r="B1020" t="s">
        <v>4545</v>
      </c>
      <c r="C1020" t="s">
        <v>4546</v>
      </c>
      <c r="D1020" t="s">
        <v>4493</v>
      </c>
      <c r="E1020" t="s">
        <v>1189</v>
      </c>
      <c r="F1020">
        <v>60</v>
      </c>
      <c r="G1020" t="s">
        <v>4547</v>
      </c>
      <c r="H1020" t="s">
        <v>825</v>
      </c>
      <c r="I1020" s="10">
        <v>39548</v>
      </c>
      <c r="J1020">
        <v>69</v>
      </c>
      <c r="K1020" t="s">
        <v>1700</v>
      </c>
      <c r="L1020">
        <f>COUNTBLANK(Portfolio434[[#This Row],[ID]:[Product]])</f>
        <v>0</v>
      </c>
    </row>
    <row r="1021" spans="1:12" x14ac:dyDescent="0.3">
      <c r="A1021">
        <v>1025</v>
      </c>
      <c r="B1021" t="s">
        <v>3369</v>
      </c>
      <c r="C1021" t="s">
        <v>3978</v>
      </c>
      <c r="D1021" t="s">
        <v>4493</v>
      </c>
      <c r="E1021" t="s">
        <v>1189</v>
      </c>
      <c r="F1021">
        <v>60</v>
      </c>
      <c r="G1021" t="s">
        <v>4548</v>
      </c>
      <c r="H1021" t="s">
        <v>4469</v>
      </c>
      <c r="I1021" s="10">
        <v>39758</v>
      </c>
      <c r="J1021">
        <v>13</v>
      </c>
      <c r="K1021" t="s">
        <v>1007</v>
      </c>
      <c r="L1021">
        <f>COUNTBLANK(Portfolio434[[#This Row],[ID]:[Product]])</f>
        <v>0</v>
      </c>
    </row>
    <row r="1022" spans="1:12" x14ac:dyDescent="0.3">
      <c r="A1022">
        <v>1026</v>
      </c>
      <c r="B1022" t="s">
        <v>4549</v>
      </c>
      <c r="C1022" t="s">
        <v>4550</v>
      </c>
      <c r="D1022" t="s">
        <v>4493</v>
      </c>
      <c r="E1022" t="s">
        <v>1189</v>
      </c>
      <c r="F1022">
        <v>90</v>
      </c>
      <c r="G1022" t="s">
        <v>4551</v>
      </c>
      <c r="H1022" t="s">
        <v>1238</v>
      </c>
      <c r="I1022" s="10">
        <v>40269</v>
      </c>
      <c r="J1022">
        <v>15</v>
      </c>
      <c r="K1022" t="s">
        <v>1696</v>
      </c>
      <c r="L1022">
        <f>COUNTBLANK(Portfolio434[[#This Row],[ID]:[Product]])</f>
        <v>0</v>
      </c>
    </row>
    <row r="1023" spans="1:12" x14ac:dyDescent="0.3">
      <c r="A1023">
        <v>1027</v>
      </c>
      <c r="B1023" t="s">
        <v>4532</v>
      </c>
      <c r="C1023" t="s">
        <v>4552</v>
      </c>
      <c r="D1023" t="s">
        <v>4493</v>
      </c>
      <c r="E1023" t="s">
        <v>1189</v>
      </c>
      <c r="F1023">
        <v>60</v>
      </c>
      <c r="G1023" t="s">
        <v>4553</v>
      </c>
      <c r="H1023" t="s">
        <v>4554</v>
      </c>
      <c r="I1023" s="10">
        <v>40190</v>
      </c>
      <c r="J1023">
        <v>79</v>
      </c>
      <c r="K1023" t="s">
        <v>1707</v>
      </c>
      <c r="L1023">
        <f>COUNTBLANK(Portfolio434[[#This Row],[ID]:[Product]])</f>
        <v>0</v>
      </c>
    </row>
    <row r="1024" spans="1:12" x14ac:dyDescent="0.3">
      <c r="A1024">
        <v>1028</v>
      </c>
      <c r="B1024" t="s">
        <v>4555</v>
      </c>
      <c r="C1024" t="s">
        <v>4556</v>
      </c>
      <c r="D1024" t="s">
        <v>4493</v>
      </c>
      <c r="E1024" t="s">
        <v>1189</v>
      </c>
      <c r="F1024">
        <v>30</v>
      </c>
      <c r="G1024" t="s">
        <v>4557</v>
      </c>
      <c r="H1024" t="s">
        <v>2317</v>
      </c>
      <c r="I1024" s="10">
        <v>40152</v>
      </c>
      <c r="J1024">
        <v>29</v>
      </c>
      <c r="K1024" t="s">
        <v>851</v>
      </c>
      <c r="L1024">
        <f>COUNTBLANK(Portfolio434[[#This Row],[ID]:[Product]])</f>
        <v>0</v>
      </c>
    </row>
    <row r="1025" spans="1:12" x14ac:dyDescent="0.3">
      <c r="A1025">
        <v>1029</v>
      </c>
      <c r="B1025" t="s">
        <v>4558</v>
      </c>
      <c r="C1025" t="s">
        <v>3282</v>
      </c>
      <c r="D1025" t="s">
        <v>4493</v>
      </c>
      <c r="E1025" t="s">
        <v>1189</v>
      </c>
      <c r="F1025">
        <v>90</v>
      </c>
      <c r="G1025" t="s">
        <v>4559</v>
      </c>
      <c r="H1025" t="s">
        <v>4560</v>
      </c>
      <c r="I1025" s="10">
        <v>40088</v>
      </c>
      <c r="J1025">
        <v>54</v>
      </c>
      <c r="K1025" t="s">
        <v>1692</v>
      </c>
      <c r="L1025">
        <f>COUNTBLANK(Portfolio434[[#This Row],[ID]:[Product]])</f>
        <v>0</v>
      </c>
    </row>
    <row r="1026" spans="1:12" x14ac:dyDescent="0.3">
      <c r="A1026">
        <v>1030</v>
      </c>
      <c r="B1026" t="s">
        <v>4561</v>
      </c>
      <c r="C1026" t="s">
        <v>3221</v>
      </c>
      <c r="D1026" t="s">
        <v>4493</v>
      </c>
      <c r="E1026" t="s">
        <v>1189</v>
      </c>
      <c r="F1026">
        <v>60</v>
      </c>
      <c r="G1026" t="s">
        <v>4562</v>
      </c>
      <c r="H1026" t="s">
        <v>1600</v>
      </c>
      <c r="I1026" s="10">
        <v>40015</v>
      </c>
      <c r="J1026">
        <v>57</v>
      </c>
      <c r="K1026" t="s">
        <v>1696</v>
      </c>
      <c r="L1026">
        <f>COUNTBLANK(Portfolio434[[#This Row],[ID]:[Product]])</f>
        <v>0</v>
      </c>
    </row>
    <row r="1027" spans="1:12" x14ac:dyDescent="0.3">
      <c r="A1027">
        <v>1031</v>
      </c>
      <c r="B1027" t="s">
        <v>4563</v>
      </c>
      <c r="C1027" t="s">
        <v>4564</v>
      </c>
      <c r="D1027" t="s">
        <v>4493</v>
      </c>
      <c r="E1027" t="s">
        <v>1189</v>
      </c>
      <c r="F1027">
        <v>90</v>
      </c>
      <c r="G1027" t="s">
        <v>4565</v>
      </c>
      <c r="H1027" t="s">
        <v>417</v>
      </c>
      <c r="I1027" s="10">
        <v>39936</v>
      </c>
      <c r="J1027">
        <v>23</v>
      </c>
      <c r="K1027" t="s">
        <v>1707</v>
      </c>
      <c r="L1027">
        <f>COUNTBLANK(Portfolio434[[#This Row],[ID]:[Product]])</f>
        <v>0</v>
      </c>
    </row>
    <row r="1028" spans="1:12" x14ac:dyDescent="0.3">
      <c r="A1028">
        <v>1032</v>
      </c>
      <c r="B1028" t="s">
        <v>4566</v>
      </c>
      <c r="C1028" t="s">
        <v>3417</v>
      </c>
      <c r="D1028" t="s">
        <v>4493</v>
      </c>
      <c r="E1028" t="s">
        <v>1189</v>
      </c>
      <c r="F1028">
        <v>90</v>
      </c>
      <c r="G1028" t="s">
        <v>4567</v>
      </c>
      <c r="H1028" t="s">
        <v>1012</v>
      </c>
      <c r="I1028" s="10">
        <v>39675</v>
      </c>
      <c r="J1028">
        <v>17</v>
      </c>
      <c r="K1028" t="s">
        <v>1700</v>
      </c>
      <c r="L1028">
        <f>COUNTBLANK(Portfolio434[[#This Row],[ID]:[Product]])</f>
        <v>0</v>
      </c>
    </row>
    <row r="1029" spans="1:12" x14ac:dyDescent="0.3">
      <c r="A1029">
        <v>1033</v>
      </c>
      <c r="B1029" t="s">
        <v>4568</v>
      </c>
      <c r="C1029" t="s">
        <v>4569</v>
      </c>
      <c r="D1029" t="s">
        <v>4493</v>
      </c>
      <c r="E1029" t="s">
        <v>1189</v>
      </c>
      <c r="F1029">
        <v>90</v>
      </c>
      <c r="G1029" t="s">
        <v>4570</v>
      </c>
      <c r="H1029" t="s">
        <v>787</v>
      </c>
      <c r="I1029" s="10">
        <v>39682</v>
      </c>
      <c r="J1029">
        <v>18</v>
      </c>
      <c r="K1029" t="s">
        <v>1692</v>
      </c>
      <c r="L1029">
        <f>COUNTBLANK(Portfolio434[[#This Row],[ID]:[Product]])</f>
        <v>0</v>
      </c>
    </row>
    <row r="1030" spans="1:12" x14ac:dyDescent="0.3">
      <c r="A1030">
        <v>1034</v>
      </c>
      <c r="B1030" t="s">
        <v>4571</v>
      </c>
      <c r="C1030" t="s">
        <v>3601</v>
      </c>
      <c r="D1030" t="s">
        <v>4493</v>
      </c>
      <c r="E1030" t="s">
        <v>1189</v>
      </c>
      <c r="F1030">
        <v>30</v>
      </c>
      <c r="G1030" t="s">
        <v>4572</v>
      </c>
      <c r="H1030" t="s">
        <v>123</v>
      </c>
      <c r="I1030" s="10">
        <v>39775</v>
      </c>
      <c r="J1030">
        <v>3</v>
      </c>
      <c r="K1030" t="s">
        <v>1692</v>
      </c>
      <c r="L1030">
        <f>COUNTBLANK(Portfolio434[[#This Row],[ID]:[Product]])</f>
        <v>0</v>
      </c>
    </row>
    <row r="1031" spans="1:12" x14ac:dyDescent="0.3">
      <c r="A1031">
        <v>1035</v>
      </c>
      <c r="B1031" t="s">
        <v>4375</v>
      </c>
      <c r="C1031" t="s">
        <v>4573</v>
      </c>
      <c r="D1031" t="s">
        <v>4493</v>
      </c>
      <c r="E1031" t="s">
        <v>1189</v>
      </c>
      <c r="F1031">
        <v>30</v>
      </c>
      <c r="G1031" t="s">
        <v>4574</v>
      </c>
      <c r="H1031" t="s">
        <v>1072</v>
      </c>
      <c r="I1031" s="10">
        <v>39615</v>
      </c>
      <c r="J1031">
        <v>79</v>
      </c>
      <c r="K1031" t="s">
        <v>1007</v>
      </c>
      <c r="L1031">
        <f>COUNTBLANK(Portfolio434[[#This Row],[ID]:[Product]])</f>
        <v>0</v>
      </c>
    </row>
    <row r="1032" spans="1:12" x14ac:dyDescent="0.3">
      <c r="A1032">
        <v>1036</v>
      </c>
      <c r="B1032" t="s">
        <v>4575</v>
      </c>
      <c r="C1032" t="s">
        <v>2325</v>
      </c>
      <c r="D1032" t="s">
        <v>4493</v>
      </c>
      <c r="E1032" t="s">
        <v>1189</v>
      </c>
      <c r="F1032">
        <v>90</v>
      </c>
      <c r="G1032" t="s">
        <v>4576</v>
      </c>
      <c r="H1032" t="s">
        <v>2</v>
      </c>
      <c r="I1032" s="10">
        <v>39508</v>
      </c>
      <c r="J1032">
        <v>4</v>
      </c>
      <c r="K1032" t="s">
        <v>1707</v>
      </c>
      <c r="L1032">
        <f>COUNTBLANK(Portfolio434[[#This Row],[ID]:[Product]])</f>
        <v>0</v>
      </c>
    </row>
    <row r="1033" spans="1:12" x14ac:dyDescent="0.3">
      <c r="A1033">
        <v>1037</v>
      </c>
      <c r="B1033" t="s">
        <v>4577</v>
      </c>
      <c r="C1033" t="s">
        <v>2084</v>
      </c>
      <c r="D1033" t="s">
        <v>4493</v>
      </c>
      <c r="E1033" t="s">
        <v>1189</v>
      </c>
      <c r="F1033">
        <v>30</v>
      </c>
      <c r="G1033" t="s">
        <v>4578</v>
      </c>
      <c r="H1033" t="s">
        <v>3942</v>
      </c>
      <c r="I1033" s="10">
        <v>40412</v>
      </c>
      <c r="J1033">
        <v>40</v>
      </c>
      <c r="K1033" t="s">
        <v>1700</v>
      </c>
      <c r="L1033">
        <f>COUNTBLANK(Portfolio434[[#This Row],[ID]:[Product]])</f>
        <v>0</v>
      </c>
    </row>
    <row r="1034" spans="1:12" x14ac:dyDescent="0.3">
      <c r="A1034">
        <v>1038</v>
      </c>
      <c r="B1034" t="s">
        <v>4579</v>
      </c>
      <c r="C1034" t="s">
        <v>4580</v>
      </c>
      <c r="D1034" t="s">
        <v>4493</v>
      </c>
      <c r="E1034" t="s">
        <v>1189</v>
      </c>
      <c r="F1034">
        <v>90</v>
      </c>
      <c r="G1034" t="s">
        <v>4581</v>
      </c>
      <c r="H1034" t="s">
        <v>543</v>
      </c>
      <c r="I1034" s="10">
        <v>40091</v>
      </c>
      <c r="J1034">
        <v>55</v>
      </c>
      <c r="K1034" t="s">
        <v>1673</v>
      </c>
      <c r="L1034">
        <f>COUNTBLANK(Portfolio434[[#This Row],[ID]:[Product]])</f>
        <v>0</v>
      </c>
    </row>
    <row r="1035" spans="1:12" x14ac:dyDescent="0.3">
      <c r="A1035">
        <v>1039</v>
      </c>
      <c r="B1035" t="s">
        <v>4582</v>
      </c>
      <c r="C1035" t="s">
        <v>4583</v>
      </c>
      <c r="D1035" t="s">
        <v>4493</v>
      </c>
      <c r="E1035" t="s">
        <v>1189</v>
      </c>
      <c r="F1035">
        <v>30</v>
      </c>
      <c r="G1035" t="s">
        <v>4584</v>
      </c>
      <c r="H1035" t="s">
        <v>3980</v>
      </c>
      <c r="I1035" s="10">
        <v>40182</v>
      </c>
      <c r="J1035">
        <v>38</v>
      </c>
      <c r="K1035" t="s">
        <v>1692</v>
      </c>
      <c r="L1035">
        <f>COUNTBLANK(Portfolio434[[#This Row],[ID]:[Product]])</f>
        <v>0</v>
      </c>
    </row>
    <row r="1036" spans="1:12" x14ac:dyDescent="0.3">
      <c r="A1036">
        <v>1040</v>
      </c>
      <c r="B1036" t="s">
        <v>4585</v>
      </c>
      <c r="C1036" t="s">
        <v>4586</v>
      </c>
      <c r="D1036" t="s">
        <v>4493</v>
      </c>
      <c r="E1036" t="s">
        <v>1189</v>
      </c>
      <c r="F1036">
        <v>90</v>
      </c>
      <c r="G1036" t="s">
        <v>4587</v>
      </c>
      <c r="H1036" t="s">
        <v>4588</v>
      </c>
      <c r="I1036" s="10">
        <v>39754</v>
      </c>
      <c r="J1036">
        <v>10</v>
      </c>
      <c r="K1036" t="s">
        <v>1692</v>
      </c>
      <c r="L1036">
        <f>COUNTBLANK(Portfolio434[[#This Row],[ID]:[Product]])</f>
        <v>0</v>
      </c>
    </row>
    <row r="1037" spans="1:12" x14ac:dyDescent="0.3">
      <c r="A1037">
        <v>1041</v>
      </c>
      <c r="B1037" t="s">
        <v>4589</v>
      </c>
      <c r="C1037" t="s">
        <v>3972</v>
      </c>
      <c r="D1037" t="s">
        <v>4493</v>
      </c>
      <c r="E1037" t="s">
        <v>1189</v>
      </c>
      <c r="F1037">
        <v>60</v>
      </c>
      <c r="G1037" t="s">
        <v>4590</v>
      </c>
      <c r="H1037" t="s">
        <v>1159</v>
      </c>
      <c r="I1037" s="10">
        <v>40538</v>
      </c>
      <c r="J1037">
        <v>48</v>
      </c>
      <c r="K1037" t="s">
        <v>1700</v>
      </c>
      <c r="L1037">
        <f>COUNTBLANK(Portfolio434[[#This Row],[ID]:[Product]])</f>
        <v>0</v>
      </c>
    </row>
    <row r="1038" spans="1:12" x14ac:dyDescent="0.3">
      <c r="A1038">
        <v>1042</v>
      </c>
      <c r="B1038" t="s">
        <v>4591</v>
      </c>
      <c r="C1038" t="s">
        <v>4592</v>
      </c>
      <c r="D1038" t="s">
        <v>4493</v>
      </c>
      <c r="E1038" t="s">
        <v>1189</v>
      </c>
      <c r="F1038">
        <v>90</v>
      </c>
      <c r="G1038" t="s">
        <v>2794</v>
      </c>
      <c r="H1038" t="s">
        <v>1082</v>
      </c>
      <c r="I1038" s="10">
        <v>39946</v>
      </c>
      <c r="J1038">
        <v>41</v>
      </c>
      <c r="K1038" t="s">
        <v>1696</v>
      </c>
      <c r="L1038">
        <f>COUNTBLANK(Portfolio434[[#This Row],[ID]:[Product]])</f>
        <v>0</v>
      </c>
    </row>
    <row r="1039" spans="1:12" x14ac:dyDescent="0.3">
      <c r="A1039">
        <v>1043</v>
      </c>
      <c r="B1039" t="s">
        <v>4545</v>
      </c>
      <c r="C1039" t="s">
        <v>2792</v>
      </c>
      <c r="D1039" t="s">
        <v>4493</v>
      </c>
      <c r="E1039" t="s">
        <v>1189</v>
      </c>
      <c r="F1039">
        <v>90</v>
      </c>
      <c r="G1039" t="s">
        <v>4593</v>
      </c>
      <c r="H1039" t="s">
        <v>4594</v>
      </c>
      <c r="I1039" s="10">
        <v>39802</v>
      </c>
      <c r="J1039">
        <v>50</v>
      </c>
      <c r="K1039" t="s">
        <v>1673</v>
      </c>
      <c r="L1039">
        <f>COUNTBLANK(Portfolio434[[#This Row],[ID]:[Product]])</f>
        <v>0</v>
      </c>
    </row>
    <row r="1040" spans="1:12" x14ac:dyDescent="0.3">
      <c r="A1040">
        <v>1044</v>
      </c>
      <c r="B1040" t="s">
        <v>3969</v>
      </c>
      <c r="C1040" t="s">
        <v>4595</v>
      </c>
      <c r="D1040" t="s">
        <v>4493</v>
      </c>
      <c r="E1040" t="s">
        <v>1189</v>
      </c>
      <c r="F1040">
        <v>30</v>
      </c>
      <c r="G1040" t="s">
        <v>4596</v>
      </c>
      <c r="H1040" t="s">
        <v>615</v>
      </c>
      <c r="I1040" s="10">
        <v>39781</v>
      </c>
      <c r="J1040">
        <v>59</v>
      </c>
      <c r="K1040" t="s">
        <v>1696</v>
      </c>
      <c r="L1040">
        <f>COUNTBLANK(Portfolio434[[#This Row],[ID]:[Product]])</f>
        <v>0</v>
      </c>
    </row>
    <row r="1041" spans="1:12" x14ac:dyDescent="0.3">
      <c r="A1041">
        <v>1045</v>
      </c>
      <c r="B1041" t="s">
        <v>4597</v>
      </c>
      <c r="C1041" t="s">
        <v>4556</v>
      </c>
      <c r="D1041" t="s">
        <v>4493</v>
      </c>
      <c r="E1041" t="s">
        <v>1189</v>
      </c>
      <c r="F1041">
        <v>90</v>
      </c>
      <c r="G1041" t="s">
        <v>4598</v>
      </c>
      <c r="H1041" t="s">
        <v>1621</v>
      </c>
      <c r="I1041" s="10">
        <v>39636</v>
      </c>
      <c r="J1041">
        <v>9</v>
      </c>
      <c r="K1041" t="s">
        <v>1721</v>
      </c>
      <c r="L1041">
        <f>COUNTBLANK(Portfolio434[[#This Row],[ID]:[Product]])</f>
        <v>0</v>
      </c>
    </row>
    <row r="1042" spans="1:12" x14ac:dyDescent="0.3">
      <c r="A1042">
        <v>1046</v>
      </c>
      <c r="B1042" t="s">
        <v>4599</v>
      </c>
      <c r="C1042" t="s">
        <v>4600</v>
      </c>
      <c r="D1042" t="s">
        <v>4601</v>
      </c>
      <c r="E1042" t="s">
        <v>1189</v>
      </c>
      <c r="F1042">
        <v>90</v>
      </c>
      <c r="G1042" t="s">
        <v>4602</v>
      </c>
      <c r="H1042" t="s">
        <v>88</v>
      </c>
      <c r="I1042" s="10">
        <v>39504</v>
      </c>
      <c r="J1042">
        <v>66</v>
      </c>
      <c r="K1042" t="s">
        <v>1692</v>
      </c>
      <c r="L1042">
        <f>COUNTBLANK(Portfolio434[[#This Row],[ID]:[Product]])</f>
        <v>0</v>
      </c>
    </row>
    <row r="1043" spans="1:12" x14ac:dyDescent="0.3">
      <c r="A1043">
        <v>1047</v>
      </c>
      <c r="B1043" t="s">
        <v>4603</v>
      </c>
      <c r="C1043" t="s">
        <v>4604</v>
      </c>
      <c r="D1043" t="s">
        <v>4493</v>
      </c>
      <c r="E1043" t="s">
        <v>1189</v>
      </c>
      <c r="F1043">
        <v>30</v>
      </c>
      <c r="G1043" t="s">
        <v>4605</v>
      </c>
      <c r="H1043" t="s">
        <v>1411</v>
      </c>
      <c r="I1043" s="10">
        <v>39878</v>
      </c>
      <c r="J1043">
        <v>84</v>
      </c>
      <c r="K1043" t="s">
        <v>1007</v>
      </c>
      <c r="L1043">
        <f>COUNTBLANK(Portfolio434[[#This Row],[ID]:[Product]])</f>
        <v>0</v>
      </c>
    </row>
    <row r="1044" spans="1:12" x14ac:dyDescent="0.3">
      <c r="A1044">
        <v>1048</v>
      </c>
      <c r="B1044" t="s">
        <v>4606</v>
      </c>
      <c r="C1044" t="s">
        <v>2797</v>
      </c>
      <c r="D1044" t="s">
        <v>4493</v>
      </c>
      <c r="E1044" t="s">
        <v>1189</v>
      </c>
      <c r="F1044">
        <v>60</v>
      </c>
      <c r="G1044" t="s">
        <v>4607</v>
      </c>
      <c r="H1044" t="s">
        <v>3458</v>
      </c>
      <c r="I1044" s="10">
        <v>39864</v>
      </c>
      <c r="J1044">
        <v>26</v>
      </c>
      <c r="K1044" t="s">
        <v>1700</v>
      </c>
      <c r="L1044">
        <f>COUNTBLANK(Portfolio434[[#This Row],[ID]:[Product]])</f>
        <v>0</v>
      </c>
    </row>
    <row r="1045" spans="1:12" x14ac:dyDescent="0.3">
      <c r="A1045">
        <v>1049</v>
      </c>
      <c r="B1045" t="s">
        <v>4608</v>
      </c>
      <c r="C1045" t="s">
        <v>4609</v>
      </c>
      <c r="D1045" t="s">
        <v>4493</v>
      </c>
      <c r="E1045" t="s">
        <v>1189</v>
      </c>
      <c r="F1045">
        <v>30</v>
      </c>
      <c r="G1045" t="s">
        <v>4610</v>
      </c>
      <c r="H1045" t="s">
        <v>2180</v>
      </c>
      <c r="I1045" s="10">
        <v>40247</v>
      </c>
      <c r="J1045">
        <v>74</v>
      </c>
      <c r="K1045" t="s">
        <v>1692</v>
      </c>
      <c r="L1045">
        <f>COUNTBLANK(Portfolio434[[#This Row],[ID]:[Product]])</f>
        <v>0</v>
      </c>
    </row>
    <row r="1046" spans="1:12" x14ac:dyDescent="0.3">
      <c r="A1046">
        <v>1050</v>
      </c>
      <c r="B1046" t="s">
        <v>2976</v>
      </c>
      <c r="C1046" t="s">
        <v>4611</v>
      </c>
      <c r="D1046" t="s">
        <v>4493</v>
      </c>
      <c r="E1046" t="s">
        <v>1189</v>
      </c>
      <c r="F1046">
        <v>60</v>
      </c>
      <c r="G1046" t="s">
        <v>4612</v>
      </c>
      <c r="H1046" t="s">
        <v>346</v>
      </c>
      <c r="I1046" s="10">
        <v>39562</v>
      </c>
      <c r="J1046">
        <v>62</v>
      </c>
      <c r="K1046" t="s">
        <v>1700</v>
      </c>
      <c r="L1046">
        <f>COUNTBLANK(Portfolio434[[#This Row],[ID]:[Product]])</f>
        <v>0</v>
      </c>
    </row>
    <row r="1047" spans="1:12" x14ac:dyDescent="0.3">
      <c r="A1047">
        <v>1051</v>
      </c>
      <c r="B1047" t="s">
        <v>4613</v>
      </c>
      <c r="C1047" t="s">
        <v>1897</v>
      </c>
      <c r="D1047" t="s">
        <v>4493</v>
      </c>
      <c r="E1047" t="s">
        <v>4614</v>
      </c>
      <c r="F1047">
        <v>60</v>
      </c>
      <c r="G1047" t="s">
        <v>4615</v>
      </c>
      <c r="H1047" t="s">
        <v>4616</v>
      </c>
      <c r="I1047" s="10">
        <v>40115</v>
      </c>
      <c r="J1047">
        <v>69</v>
      </c>
      <c r="K1047" t="s">
        <v>851</v>
      </c>
      <c r="L1047">
        <f>COUNTBLANK(Portfolio434[[#This Row],[ID]:[Product]])</f>
        <v>0</v>
      </c>
    </row>
    <row r="1048" spans="1:12" x14ac:dyDescent="0.3">
      <c r="A1048">
        <v>1052</v>
      </c>
      <c r="B1048" t="s">
        <v>4617</v>
      </c>
      <c r="C1048" t="s">
        <v>4618</v>
      </c>
      <c r="D1048" t="s">
        <v>4493</v>
      </c>
      <c r="E1048" t="s">
        <v>1189</v>
      </c>
      <c r="F1048">
        <v>90</v>
      </c>
      <c r="G1048" t="s">
        <v>4619</v>
      </c>
      <c r="H1048" t="s">
        <v>1</v>
      </c>
      <c r="I1048" s="10">
        <v>39544</v>
      </c>
      <c r="J1048">
        <v>85</v>
      </c>
      <c r="K1048" t="s">
        <v>1007</v>
      </c>
      <c r="L1048">
        <f>COUNTBLANK(Portfolio434[[#This Row],[ID]:[Product]])</f>
        <v>0</v>
      </c>
    </row>
    <row r="1049" spans="1:12" x14ac:dyDescent="0.3">
      <c r="A1049">
        <v>1053</v>
      </c>
      <c r="B1049" t="s">
        <v>4620</v>
      </c>
      <c r="C1049" t="s">
        <v>4621</v>
      </c>
      <c r="D1049" t="s">
        <v>4493</v>
      </c>
      <c r="E1049" t="s">
        <v>1189</v>
      </c>
      <c r="F1049">
        <v>30</v>
      </c>
      <c r="G1049" t="s">
        <v>4622</v>
      </c>
      <c r="H1049" t="s">
        <v>1066</v>
      </c>
      <c r="I1049" s="10">
        <v>39655</v>
      </c>
      <c r="J1049">
        <v>40</v>
      </c>
      <c r="K1049" t="s">
        <v>1677</v>
      </c>
      <c r="L1049">
        <f>COUNTBLANK(Portfolio434[[#This Row],[ID]:[Product]])</f>
        <v>0</v>
      </c>
    </row>
    <row r="1050" spans="1:12" x14ac:dyDescent="0.3">
      <c r="A1050">
        <v>1054</v>
      </c>
      <c r="B1050" t="s">
        <v>4623</v>
      </c>
      <c r="C1050" t="s">
        <v>4624</v>
      </c>
      <c r="D1050" t="s">
        <v>1719</v>
      </c>
      <c r="E1050" t="s">
        <v>1189</v>
      </c>
      <c r="F1050">
        <v>60</v>
      </c>
      <c r="G1050" t="s">
        <v>4625</v>
      </c>
      <c r="H1050" t="s">
        <v>394</v>
      </c>
      <c r="I1050" s="10">
        <v>39908</v>
      </c>
      <c r="J1050">
        <v>37</v>
      </c>
      <c r="K1050" t="s">
        <v>1677</v>
      </c>
      <c r="L1050">
        <f>COUNTBLANK(Portfolio434[[#This Row],[ID]:[Product]])</f>
        <v>0</v>
      </c>
    </row>
    <row r="1051" spans="1:12" x14ac:dyDescent="0.3">
      <c r="A1051">
        <v>1055</v>
      </c>
      <c r="B1051" t="s">
        <v>4626</v>
      </c>
      <c r="C1051" t="s">
        <v>4627</v>
      </c>
      <c r="D1051" t="s">
        <v>4493</v>
      </c>
      <c r="E1051" t="s">
        <v>1189</v>
      </c>
      <c r="F1051">
        <v>30</v>
      </c>
      <c r="G1051" t="s">
        <v>4628</v>
      </c>
      <c r="H1051" t="s">
        <v>1657</v>
      </c>
      <c r="I1051" s="10">
        <v>40168</v>
      </c>
      <c r="J1051">
        <v>50</v>
      </c>
      <c r="K1051" t="s">
        <v>1677</v>
      </c>
      <c r="L1051">
        <f>COUNTBLANK(Portfolio434[[#This Row],[ID]:[Product]])</f>
        <v>0</v>
      </c>
    </row>
    <row r="1052" spans="1:12" x14ac:dyDescent="0.3">
      <c r="A1052">
        <v>1056</v>
      </c>
      <c r="B1052" t="s">
        <v>2596</v>
      </c>
      <c r="C1052" t="s">
        <v>2915</v>
      </c>
      <c r="D1052" t="s">
        <v>4493</v>
      </c>
      <c r="E1052" t="s">
        <v>1189</v>
      </c>
      <c r="F1052">
        <v>60</v>
      </c>
      <c r="G1052" t="s">
        <v>4629</v>
      </c>
      <c r="H1052" t="s">
        <v>2064</v>
      </c>
      <c r="I1052" s="10">
        <v>40363</v>
      </c>
      <c r="J1052">
        <v>66</v>
      </c>
      <c r="K1052" t="s">
        <v>1007</v>
      </c>
      <c r="L1052">
        <f>COUNTBLANK(Portfolio434[[#This Row],[ID]:[Product]])</f>
        <v>0</v>
      </c>
    </row>
    <row r="1053" spans="1:12" x14ac:dyDescent="0.3">
      <c r="A1053">
        <v>1057</v>
      </c>
      <c r="B1053" t="s">
        <v>4467</v>
      </c>
      <c r="C1053" t="s">
        <v>4630</v>
      </c>
      <c r="D1053" t="s">
        <v>1946</v>
      </c>
      <c r="E1053" t="s">
        <v>1189</v>
      </c>
      <c r="F1053">
        <v>90</v>
      </c>
      <c r="G1053" t="s">
        <v>4631</v>
      </c>
      <c r="H1053" t="s">
        <v>238</v>
      </c>
      <c r="I1053" s="10">
        <v>40297</v>
      </c>
      <c r="J1053">
        <v>88</v>
      </c>
      <c r="K1053" t="s">
        <v>1007</v>
      </c>
      <c r="L1053">
        <f>COUNTBLANK(Portfolio434[[#This Row],[ID]:[Product]])</f>
        <v>0</v>
      </c>
    </row>
    <row r="1054" spans="1:12" x14ac:dyDescent="0.3">
      <c r="A1054">
        <v>1058</v>
      </c>
      <c r="B1054" t="s">
        <v>39</v>
      </c>
      <c r="C1054" t="s">
        <v>4632</v>
      </c>
      <c r="D1054" t="s">
        <v>4493</v>
      </c>
      <c r="E1054" t="s">
        <v>1189</v>
      </c>
      <c r="F1054">
        <v>60</v>
      </c>
      <c r="G1054" t="s">
        <v>4633</v>
      </c>
      <c r="H1054" t="s">
        <v>269</v>
      </c>
      <c r="I1054" s="10">
        <v>39868</v>
      </c>
      <c r="J1054">
        <v>26</v>
      </c>
      <c r="K1054" t="s">
        <v>1707</v>
      </c>
      <c r="L1054">
        <f>COUNTBLANK(Portfolio434[[#This Row],[ID]:[Product]])</f>
        <v>0</v>
      </c>
    </row>
    <row r="1055" spans="1:12" x14ac:dyDescent="0.3">
      <c r="A1055">
        <v>1059</v>
      </c>
      <c r="B1055" t="s">
        <v>4634</v>
      </c>
      <c r="C1055" t="s">
        <v>4635</v>
      </c>
      <c r="D1055" t="s">
        <v>4493</v>
      </c>
      <c r="E1055" t="s">
        <v>1189</v>
      </c>
      <c r="F1055">
        <v>60</v>
      </c>
      <c r="G1055" t="s">
        <v>4636</v>
      </c>
      <c r="H1055" t="s">
        <v>572</v>
      </c>
      <c r="I1055" s="10">
        <v>40189</v>
      </c>
      <c r="J1055">
        <v>34</v>
      </c>
      <c r="K1055" t="s">
        <v>1772</v>
      </c>
      <c r="L1055">
        <f>COUNTBLANK(Portfolio434[[#This Row],[ID]:[Product]])</f>
        <v>0</v>
      </c>
    </row>
    <row r="1056" spans="1:12" x14ac:dyDescent="0.3">
      <c r="A1056">
        <v>1060</v>
      </c>
      <c r="B1056" t="s">
        <v>4637</v>
      </c>
      <c r="C1056" t="s">
        <v>2959</v>
      </c>
      <c r="D1056" t="s">
        <v>4493</v>
      </c>
      <c r="E1056" t="s">
        <v>1189</v>
      </c>
      <c r="F1056">
        <v>90</v>
      </c>
      <c r="G1056" t="s">
        <v>4638</v>
      </c>
      <c r="H1056" t="s">
        <v>765</v>
      </c>
      <c r="I1056" s="10">
        <v>39839</v>
      </c>
      <c r="J1056">
        <v>96</v>
      </c>
      <c r="K1056" t="s">
        <v>1772</v>
      </c>
      <c r="L1056">
        <f>COUNTBLANK(Portfolio434[[#This Row],[ID]:[Product]])</f>
        <v>0</v>
      </c>
    </row>
    <row r="1057" spans="1:12" x14ac:dyDescent="0.3">
      <c r="A1057">
        <v>1061</v>
      </c>
      <c r="B1057" t="s">
        <v>4491</v>
      </c>
      <c r="C1057" t="s">
        <v>3424</v>
      </c>
      <c r="D1057" t="s">
        <v>4493</v>
      </c>
      <c r="E1057" t="s">
        <v>1189</v>
      </c>
      <c r="F1057">
        <v>90</v>
      </c>
      <c r="G1057" t="s">
        <v>4639</v>
      </c>
      <c r="H1057" t="s">
        <v>701</v>
      </c>
      <c r="I1057" s="10">
        <v>40450</v>
      </c>
      <c r="J1057">
        <v>41</v>
      </c>
      <c r="K1057" t="s">
        <v>1673</v>
      </c>
      <c r="L1057">
        <f>COUNTBLANK(Portfolio434[[#This Row],[ID]:[Product]])</f>
        <v>0</v>
      </c>
    </row>
    <row r="1058" spans="1:12" x14ac:dyDescent="0.3">
      <c r="A1058">
        <v>1062</v>
      </c>
      <c r="B1058" t="s">
        <v>4640</v>
      </c>
      <c r="C1058" t="s">
        <v>4641</v>
      </c>
      <c r="D1058" t="s">
        <v>4493</v>
      </c>
      <c r="E1058" t="s">
        <v>1189</v>
      </c>
      <c r="F1058">
        <v>90</v>
      </c>
      <c r="G1058" t="s">
        <v>4642</v>
      </c>
      <c r="H1058" t="s">
        <v>328</v>
      </c>
      <c r="I1058" s="10">
        <v>39948</v>
      </c>
      <c r="J1058">
        <v>39</v>
      </c>
      <c r="K1058" t="s">
        <v>1707</v>
      </c>
      <c r="L1058">
        <f>COUNTBLANK(Portfolio434[[#This Row],[ID]:[Product]])</f>
        <v>0</v>
      </c>
    </row>
    <row r="1059" spans="1:12" x14ac:dyDescent="0.3">
      <c r="A1059">
        <v>1063</v>
      </c>
      <c r="B1059" t="s">
        <v>4643</v>
      </c>
      <c r="C1059" t="s">
        <v>4644</v>
      </c>
      <c r="D1059" t="s">
        <v>4493</v>
      </c>
      <c r="E1059" t="s">
        <v>1189</v>
      </c>
      <c r="F1059">
        <v>90</v>
      </c>
      <c r="G1059" t="s">
        <v>4645</v>
      </c>
      <c r="H1059" t="s">
        <v>1084</v>
      </c>
      <c r="I1059" s="10">
        <v>40277</v>
      </c>
      <c r="J1059">
        <v>46</v>
      </c>
      <c r="K1059" t="s">
        <v>1007</v>
      </c>
      <c r="L1059">
        <f>COUNTBLANK(Portfolio434[[#This Row],[ID]:[Product]])</f>
        <v>0</v>
      </c>
    </row>
    <row r="1060" spans="1:12" x14ac:dyDescent="0.3">
      <c r="A1060">
        <v>1064</v>
      </c>
      <c r="B1060" t="s">
        <v>4646</v>
      </c>
      <c r="C1060" t="s">
        <v>4647</v>
      </c>
      <c r="D1060" t="s">
        <v>4493</v>
      </c>
      <c r="E1060" t="s">
        <v>1189</v>
      </c>
      <c r="F1060">
        <v>90</v>
      </c>
      <c r="G1060" t="s">
        <v>4648</v>
      </c>
      <c r="H1060" t="s">
        <v>1238</v>
      </c>
      <c r="I1060" s="10">
        <v>39687</v>
      </c>
      <c r="J1060">
        <v>59</v>
      </c>
      <c r="K1060" t="s">
        <v>1772</v>
      </c>
      <c r="L1060">
        <f>COUNTBLANK(Portfolio434[[#This Row],[ID]:[Product]])</f>
        <v>0</v>
      </c>
    </row>
    <row r="1061" spans="1:12" x14ac:dyDescent="0.3">
      <c r="A1061">
        <v>1065</v>
      </c>
      <c r="B1061" t="s">
        <v>4649</v>
      </c>
      <c r="C1061" t="s">
        <v>4650</v>
      </c>
      <c r="D1061" t="s">
        <v>4493</v>
      </c>
      <c r="E1061" t="s">
        <v>4651</v>
      </c>
      <c r="F1061">
        <v>60</v>
      </c>
      <c r="G1061" t="s">
        <v>4652</v>
      </c>
      <c r="H1061" t="s">
        <v>577</v>
      </c>
      <c r="I1061" s="10">
        <v>40255</v>
      </c>
      <c r="J1061">
        <v>9</v>
      </c>
      <c r="K1061" t="s">
        <v>1707</v>
      </c>
      <c r="L1061">
        <f>COUNTBLANK(Portfolio434[[#This Row],[ID]:[Product]])</f>
        <v>0</v>
      </c>
    </row>
    <row r="1062" spans="1:12" x14ac:dyDescent="0.3">
      <c r="A1062">
        <v>1066</v>
      </c>
      <c r="B1062" t="s">
        <v>4653</v>
      </c>
      <c r="C1062" t="s">
        <v>2816</v>
      </c>
      <c r="D1062" t="s">
        <v>4493</v>
      </c>
      <c r="E1062" t="s">
        <v>1189</v>
      </c>
      <c r="F1062">
        <v>30</v>
      </c>
      <c r="G1062" t="s">
        <v>4654</v>
      </c>
      <c r="H1062" t="s">
        <v>1336</v>
      </c>
      <c r="I1062" s="10">
        <v>40193</v>
      </c>
      <c r="J1062">
        <v>15</v>
      </c>
      <c r="K1062" t="s">
        <v>1707</v>
      </c>
      <c r="L1062">
        <f>COUNTBLANK(Portfolio434[[#This Row],[ID]:[Product]])</f>
        <v>0</v>
      </c>
    </row>
    <row r="1063" spans="1:12" x14ac:dyDescent="0.3">
      <c r="A1063">
        <v>1067</v>
      </c>
      <c r="B1063" t="s">
        <v>4655</v>
      </c>
      <c r="C1063" t="s">
        <v>2919</v>
      </c>
      <c r="D1063" t="s">
        <v>4493</v>
      </c>
      <c r="E1063" t="s">
        <v>1189</v>
      </c>
      <c r="F1063">
        <v>90</v>
      </c>
      <c r="G1063" t="s">
        <v>4656</v>
      </c>
      <c r="H1063" t="s">
        <v>418</v>
      </c>
      <c r="I1063" s="10">
        <v>39934</v>
      </c>
      <c r="J1063">
        <v>71</v>
      </c>
      <c r="K1063" t="s">
        <v>1721</v>
      </c>
      <c r="L1063">
        <f>COUNTBLANK(Portfolio434[[#This Row],[ID]:[Product]])</f>
        <v>0</v>
      </c>
    </row>
    <row r="1064" spans="1:12" x14ac:dyDescent="0.3">
      <c r="A1064">
        <v>1068</v>
      </c>
      <c r="B1064" t="s">
        <v>4657</v>
      </c>
      <c r="C1064" t="s">
        <v>4658</v>
      </c>
      <c r="D1064" t="s">
        <v>4493</v>
      </c>
      <c r="E1064" t="s">
        <v>1189</v>
      </c>
      <c r="F1064">
        <v>30</v>
      </c>
      <c r="G1064" t="s">
        <v>4659</v>
      </c>
      <c r="H1064" t="s">
        <v>1648</v>
      </c>
      <c r="I1064" s="10">
        <v>39787</v>
      </c>
      <c r="J1064">
        <v>35</v>
      </c>
      <c r="K1064" t="s">
        <v>1673</v>
      </c>
      <c r="L1064">
        <f>COUNTBLANK(Portfolio434[[#This Row],[ID]:[Product]])</f>
        <v>0</v>
      </c>
    </row>
    <row r="1065" spans="1:12" x14ac:dyDescent="0.3">
      <c r="A1065">
        <v>1069</v>
      </c>
      <c r="B1065" t="s">
        <v>4660</v>
      </c>
      <c r="C1065" t="s">
        <v>4661</v>
      </c>
      <c r="D1065" t="s">
        <v>4493</v>
      </c>
      <c r="E1065" t="s">
        <v>1189</v>
      </c>
      <c r="F1065">
        <v>60</v>
      </c>
      <c r="G1065" t="s">
        <v>4662</v>
      </c>
      <c r="H1065" t="s">
        <v>70</v>
      </c>
      <c r="I1065" s="10">
        <v>40079</v>
      </c>
      <c r="J1065">
        <v>42</v>
      </c>
      <c r="K1065" t="s">
        <v>1673</v>
      </c>
      <c r="L1065">
        <f>COUNTBLANK(Portfolio434[[#This Row],[ID]:[Product]])</f>
        <v>0</v>
      </c>
    </row>
    <row r="1066" spans="1:12" x14ac:dyDescent="0.3">
      <c r="A1066">
        <v>1070</v>
      </c>
      <c r="B1066" t="s">
        <v>4663</v>
      </c>
      <c r="C1066" t="s">
        <v>4664</v>
      </c>
      <c r="D1066" t="s">
        <v>1946</v>
      </c>
      <c r="E1066" t="s">
        <v>1189</v>
      </c>
      <c r="F1066">
        <v>90</v>
      </c>
      <c r="G1066" t="s">
        <v>4665</v>
      </c>
      <c r="H1066" t="s">
        <v>4666</v>
      </c>
      <c r="I1066" s="10">
        <v>39637</v>
      </c>
      <c r="J1066">
        <v>68</v>
      </c>
      <c r="K1066" t="s">
        <v>1007</v>
      </c>
      <c r="L1066">
        <f>COUNTBLANK(Portfolio434[[#This Row],[ID]:[Product]])</f>
        <v>0</v>
      </c>
    </row>
    <row r="1067" spans="1:12" x14ac:dyDescent="0.3">
      <c r="A1067">
        <v>1071</v>
      </c>
      <c r="B1067" t="s">
        <v>2252</v>
      </c>
      <c r="C1067" t="s">
        <v>2388</v>
      </c>
      <c r="D1067" t="s">
        <v>4493</v>
      </c>
      <c r="E1067" t="s">
        <v>1189</v>
      </c>
      <c r="F1067">
        <v>30</v>
      </c>
      <c r="G1067" t="s">
        <v>4667</v>
      </c>
      <c r="H1067" t="s">
        <v>4668</v>
      </c>
      <c r="I1067" s="10">
        <v>39704</v>
      </c>
      <c r="J1067">
        <v>10</v>
      </c>
      <c r="K1067" t="s">
        <v>1772</v>
      </c>
      <c r="L1067">
        <f>COUNTBLANK(Portfolio434[[#This Row],[ID]:[Product]])</f>
        <v>0</v>
      </c>
    </row>
    <row r="1068" spans="1:12" x14ac:dyDescent="0.3">
      <c r="A1068">
        <v>1072</v>
      </c>
      <c r="B1068" t="s">
        <v>4669</v>
      </c>
      <c r="C1068" t="s">
        <v>1900</v>
      </c>
      <c r="D1068" t="s">
        <v>4493</v>
      </c>
      <c r="E1068" t="s">
        <v>1189</v>
      </c>
      <c r="F1068">
        <v>30</v>
      </c>
      <c r="G1068" t="s">
        <v>4670</v>
      </c>
      <c r="H1068" t="s">
        <v>621</v>
      </c>
      <c r="I1068" s="10">
        <v>39835</v>
      </c>
      <c r="J1068">
        <v>58</v>
      </c>
      <c r="K1068" t="s">
        <v>1721</v>
      </c>
      <c r="L1068">
        <f>COUNTBLANK(Portfolio434[[#This Row],[ID]:[Product]])</f>
        <v>0</v>
      </c>
    </row>
    <row r="1069" spans="1:12" x14ac:dyDescent="0.3">
      <c r="A1069">
        <v>1073</v>
      </c>
      <c r="B1069" t="s">
        <v>4315</v>
      </c>
      <c r="C1069" t="s">
        <v>4417</v>
      </c>
      <c r="D1069" t="s">
        <v>4493</v>
      </c>
      <c r="E1069" t="s">
        <v>1189</v>
      </c>
      <c r="F1069">
        <v>60</v>
      </c>
      <c r="G1069" t="s">
        <v>4671</v>
      </c>
      <c r="H1069" t="s">
        <v>778</v>
      </c>
      <c r="I1069" s="10">
        <v>39962</v>
      </c>
      <c r="J1069">
        <v>79</v>
      </c>
      <c r="K1069" t="s">
        <v>1692</v>
      </c>
      <c r="L1069">
        <f>COUNTBLANK(Portfolio434[[#This Row],[ID]:[Product]])</f>
        <v>0</v>
      </c>
    </row>
    <row r="1070" spans="1:12" x14ac:dyDescent="0.3">
      <c r="A1070">
        <v>1074</v>
      </c>
      <c r="B1070" t="s">
        <v>4672</v>
      </c>
      <c r="C1070" t="s">
        <v>4255</v>
      </c>
      <c r="D1070" t="s">
        <v>4493</v>
      </c>
      <c r="E1070" t="s">
        <v>1189</v>
      </c>
      <c r="F1070">
        <v>60</v>
      </c>
      <c r="G1070" t="s">
        <v>4673</v>
      </c>
      <c r="H1070" t="s">
        <v>3462</v>
      </c>
      <c r="I1070" s="10">
        <v>40138</v>
      </c>
      <c r="J1070">
        <v>40</v>
      </c>
      <c r="K1070" t="s">
        <v>1673</v>
      </c>
      <c r="L1070">
        <f>COUNTBLANK(Portfolio434[[#This Row],[ID]:[Product]])</f>
        <v>0</v>
      </c>
    </row>
    <row r="1071" spans="1:12" x14ac:dyDescent="0.3">
      <c r="A1071">
        <v>1075</v>
      </c>
      <c r="B1071" t="s">
        <v>4674</v>
      </c>
      <c r="C1071" t="s">
        <v>3042</v>
      </c>
      <c r="D1071" t="s">
        <v>1719</v>
      </c>
      <c r="E1071" t="s">
        <v>1189</v>
      </c>
      <c r="F1071">
        <v>90</v>
      </c>
      <c r="G1071" t="s">
        <v>4675</v>
      </c>
      <c r="H1071" t="s">
        <v>2364</v>
      </c>
      <c r="I1071" s="10">
        <v>39534</v>
      </c>
      <c r="J1071">
        <v>28</v>
      </c>
      <c r="K1071" t="s">
        <v>1677</v>
      </c>
      <c r="L1071">
        <f>COUNTBLANK(Portfolio434[[#This Row],[ID]:[Product]])</f>
        <v>0</v>
      </c>
    </row>
    <row r="1072" spans="1:12" x14ac:dyDescent="0.3">
      <c r="A1072">
        <v>1076</v>
      </c>
      <c r="B1072" t="s">
        <v>4676</v>
      </c>
      <c r="C1072" t="s">
        <v>4677</v>
      </c>
      <c r="D1072" t="s">
        <v>4493</v>
      </c>
      <c r="E1072" t="s">
        <v>1189</v>
      </c>
      <c r="F1072">
        <v>30</v>
      </c>
      <c r="G1072" t="s">
        <v>2023</v>
      </c>
      <c r="H1072" t="s">
        <v>1606</v>
      </c>
      <c r="I1072" s="10">
        <v>39882</v>
      </c>
      <c r="J1072">
        <v>64</v>
      </c>
      <c r="K1072" t="s">
        <v>1700</v>
      </c>
      <c r="L1072">
        <f>COUNTBLANK(Portfolio434[[#This Row],[ID]:[Product]])</f>
        <v>0</v>
      </c>
    </row>
    <row r="1073" spans="1:12" x14ac:dyDescent="0.3">
      <c r="A1073">
        <v>1077</v>
      </c>
      <c r="B1073" t="s">
        <v>4678</v>
      </c>
      <c r="C1073" t="s">
        <v>4679</v>
      </c>
      <c r="D1073" t="s">
        <v>4493</v>
      </c>
      <c r="E1073" t="s">
        <v>1189</v>
      </c>
      <c r="F1073">
        <v>90</v>
      </c>
      <c r="G1073" t="s">
        <v>4680</v>
      </c>
      <c r="H1073" t="s">
        <v>4335</v>
      </c>
      <c r="I1073" s="10">
        <v>40167</v>
      </c>
      <c r="J1073">
        <v>98</v>
      </c>
      <c r="K1073" t="s">
        <v>1007</v>
      </c>
      <c r="L1073">
        <f>COUNTBLANK(Portfolio434[[#This Row],[ID]:[Product]])</f>
        <v>0</v>
      </c>
    </row>
    <row r="1074" spans="1:12" x14ac:dyDescent="0.3">
      <c r="A1074">
        <v>1078</v>
      </c>
      <c r="B1074" t="s">
        <v>4681</v>
      </c>
      <c r="C1074" t="s">
        <v>4682</v>
      </c>
      <c r="D1074" t="s">
        <v>4601</v>
      </c>
      <c r="E1074" t="s">
        <v>1189</v>
      </c>
      <c r="F1074">
        <v>60</v>
      </c>
      <c r="G1074" t="s">
        <v>4683</v>
      </c>
      <c r="H1074" t="s">
        <v>237</v>
      </c>
      <c r="I1074" s="10">
        <v>40356</v>
      </c>
      <c r="J1074">
        <v>46</v>
      </c>
      <c r="K1074" t="s">
        <v>851</v>
      </c>
      <c r="L1074">
        <f>COUNTBLANK(Portfolio434[[#This Row],[ID]:[Product]])</f>
        <v>0</v>
      </c>
    </row>
    <row r="1075" spans="1:12" x14ac:dyDescent="0.3">
      <c r="A1075">
        <v>1079</v>
      </c>
      <c r="B1075" t="s">
        <v>4684</v>
      </c>
      <c r="C1075" t="s">
        <v>4685</v>
      </c>
      <c r="D1075" t="s">
        <v>4493</v>
      </c>
      <c r="E1075" t="s">
        <v>1189</v>
      </c>
      <c r="F1075">
        <v>90</v>
      </c>
      <c r="G1075" t="s">
        <v>4686</v>
      </c>
      <c r="H1075" t="s">
        <v>2003</v>
      </c>
      <c r="I1075" s="10">
        <v>40415</v>
      </c>
      <c r="J1075">
        <v>5</v>
      </c>
      <c r="K1075" t="s">
        <v>851</v>
      </c>
      <c r="L1075">
        <f>COUNTBLANK(Portfolio434[[#This Row],[ID]:[Product]])</f>
        <v>0</v>
      </c>
    </row>
    <row r="1076" spans="1:12" x14ac:dyDescent="0.3">
      <c r="A1076">
        <v>1080</v>
      </c>
      <c r="B1076" t="s">
        <v>3619</v>
      </c>
      <c r="C1076" t="s">
        <v>4687</v>
      </c>
      <c r="D1076" t="s">
        <v>4493</v>
      </c>
      <c r="E1076" t="s">
        <v>1189</v>
      </c>
      <c r="F1076">
        <v>60</v>
      </c>
      <c r="G1076" t="s">
        <v>4688</v>
      </c>
      <c r="H1076" t="s">
        <v>355</v>
      </c>
      <c r="I1076" s="10">
        <v>39793</v>
      </c>
      <c r="J1076">
        <v>40</v>
      </c>
      <c r="K1076" t="s">
        <v>1707</v>
      </c>
      <c r="L1076">
        <f>COUNTBLANK(Portfolio434[[#This Row],[ID]:[Product]])</f>
        <v>0</v>
      </c>
    </row>
    <row r="1077" spans="1:12" x14ac:dyDescent="0.3">
      <c r="A1077">
        <v>1081</v>
      </c>
      <c r="B1077" t="s">
        <v>4689</v>
      </c>
      <c r="C1077" t="s">
        <v>4261</v>
      </c>
      <c r="D1077" t="s">
        <v>4493</v>
      </c>
      <c r="E1077" t="s">
        <v>1189</v>
      </c>
      <c r="F1077">
        <v>60</v>
      </c>
      <c r="G1077" t="s">
        <v>4690</v>
      </c>
      <c r="H1077" t="s">
        <v>9</v>
      </c>
      <c r="I1077" s="10">
        <v>39534</v>
      </c>
      <c r="J1077">
        <v>67</v>
      </c>
      <c r="K1077" t="s">
        <v>1700</v>
      </c>
      <c r="L1077">
        <f>COUNTBLANK(Portfolio434[[#This Row],[ID]:[Product]])</f>
        <v>0</v>
      </c>
    </row>
    <row r="1078" spans="1:12" x14ac:dyDescent="0.3">
      <c r="A1078">
        <v>1082</v>
      </c>
      <c r="B1078" t="s">
        <v>4591</v>
      </c>
      <c r="C1078" t="s">
        <v>4691</v>
      </c>
      <c r="D1078" t="s">
        <v>4493</v>
      </c>
      <c r="E1078" t="s">
        <v>1189</v>
      </c>
      <c r="F1078">
        <v>60</v>
      </c>
      <c r="G1078" t="s">
        <v>4692</v>
      </c>
      <c r="H1078" t="s">
        <v>4693</v>
      </c>
      <c r="I1078" s="10">
        <v>39580</v>
      </c>
      <c r="J1078">
        <v>33</v>
      </c>
      <c r="K1078" t="s">
        <v>1673</v>
      </c>
      <c r="L1078">
        <f>COUNTBLANK(Portfolio434[[#This Row],[ID]:[Product]])</f>
        <v>0</v>
      </c>
    </row>
    <row r="1079" spans="1:12" x14ac:dyDescent="0.3">
      <c r="A1079">
        <v>1083</v>
      </c>
      <c r="B1079" t="s">
        <v>4694</v>
      </c>
      <c r="C1079" t="s">
        <v>2136</v>
      </c>
      <c r="D1079" t="s">
        <v>4493</v>
      </c>
      <c r="E1079" t="s">
        <v>1189</v>
      </c>
      <c r="F1079">
        <v>60</v>
      </c>
      <c r="G1079" t="s">
        <v>4695</v>
      </c>
      <c r="H1079" t="s">
        <v>335</v>
      </c>
      <c r="I1079" s="10">
        <v>39448</v>
      </c>
      <c r="J1079">
        <v>81</v>
      </c>
      <c r="K1079" t="s">
        <v>1707</v>
      </c>
      <c r="L1079">
        <f>COUNTBLANK(Portfolio434[[#This Row],[ID]:[Product]])</f>
        <v>0</v>
      </c>
    </row>
    <row r="1080" spans="1:12" x14ac:dyDescent="0.3">
      <c r="A1080">
        <v>1084</v>
      </c>
      <c r="B1080" t="s">
        <v>4696</v>
      </c>
      <c r="C1080" t="s">
        <v>4697</v>
      </c>
      <c r="D1080" t="s">
        <v>4493</v>
      </c>
      <c r="E1080" t="s">
        <v>1189</v>
      </c>
      <c r="F1080">
        <v>30</v>
      </c>
      <c r="G1080" t="s">
        <v>4698</v>
      </c>
      <c r="H1080" t="s">
        <v>693</v>
      </c>
      <c r="I1080" s="10">
        <v>39792</v>
      </c>
      <c r="J1080">
        <v>74</v>
      </c>
      <c r="K1080" t="s">
        <v>1696</v>
      </c>
      <c r="L1080">
        <f>COUNTBLANK(Portfolio434[[#This Row],[ID]:[Product]])</f>
        <v>0</v>
      </c>
    </row>
    <row r="1081" spans="1:12" x14ac:dyDescent="0.3">
      <c r="A1081">
        <v>1085</v>
      </c>
      <c r="B1081" t="s">
        <v>1815</v>
      </c>
      <c r="C1081" t="s">
        <v>4258</v>
      </c>
      <c r="D1081" t="s">
        <v>4493</v>
      </c>
      <c r="E1081" t="s">
        <v>1189</v>
      </c>
      <c r="F1081">
        <v>60</v>
      </c>
      <c r="G1081" t="s">
        <v>4699</v>
      </c>
      <c r="H1081" t="s">
        <v>1447</v>
      </c>
      <c r="I1081" s="10">
        <v>40416</v>
      </c>
      <c r="J1081">
        <v>92</v>
      </c>
      <c r="K1081" t="s">
        <v>1692</v>
      </c>
      <c r="L1081">
        <f>COUNTBLANK(Portfolio434[[#This Row],[ID]:[Product]])</f>
        <v>0</v>
      </c>
    </row>
    <row r="1082" spans="1:12" x14ac:dyDescent="0.3">
      <c r="A1082">
        <v>1086</v>
      </c>
      <c r="B1082" t="s">
        <v>4700</v>
      </c>
      <c r="C1082" t="s">
        <v>4701</v>
      </c>
      <c r="D1082" t="s">
        <v>4493</v>
      </c>
      <c r="E1082" t="s">
        <v>1189</v>
      </c>
      <c r="F1082">
        <v>30</v>
      </c>
      <c r="G1082" t="s">
        <v>4702</v>
      </c>
      <c r="H1082" t="s">
        <v>92</v>
      </c>
      <c r="I1082" s="10">
        <v>40475</v>
      </c>
      <c r="J1082">
        <v>21</v>
      </c>
      <c r="K1082" t="s">
        <v>1007</v>
      </c>
      <c r="L1082">
        <f>COUNTBLANK(Portfolio434[[#This Row],[ID]:[Product]])</f>
        <v>0</v>
      </c>
    </row>
    <row r="1083" spans="1:12" x14ac:dyDescent="0.3">
      <c r="A1083">
        <v>1087</v>
      </c>
      <c r="B1083" t="s">
        <v>4703</v>
      </c>
      <c r="C1083" t="s">
        <v>4704</v>
      </c>
      <c r="D1083" t="s">
        <v>4493</v>
      </c>
      <c r="E1083" t="s">
        <v>1189</v>
      </c>
      <c r="F1083">
        <v>90</v>
      </c>
      <c r="G1083" t="s">
        <v>4705</v>
      </c>
      <c r="H1083" t="s">
        <v>249</v>
      </c>
      <c r="I1083" s="10">
        <v>40263</v>
      </c>
      <c r="J1083">
        <v>16</v>
      </c>
      <c r="K1083" t="s">
        <v>1772</v>
      </c>
      <c r="L1083">
        <f>COUNTBLANK(Portfolio434[[#This Row],[ID]:[Product]])</f>
        <v>0</v>
      </c>
    </row>
    <row r="1084" spans="1:12" x14ac:dyDescent="0.3">
      <c r="A1084">
        <v>1088</v>
      </c>
      <c r="B1084" t="s">
        <v>1855</v>
      </c>
      <c r="C1084" t="s">
        <v>4706</v>
      </c>
      <c r="D1084" t="s">
        <v>4493</v>
      </c>
      <c r="E1084" t="s">
        <v>1189</v>
      </c>
      <c r="F1084">
        <v>30</v>
      </c>
      <c r="G1084" t="s">
        <v>4707</v>
      </c>
      <c r="H1084" t="s">
        <v>853</v>
      </c>
      <c r="I1084" s="10">
        <v>39916</v>
      </c>
      <c r="J1084">
        <v>9</v>
      </c>
      <c r="K1084" t="s">
        <v>1673</v>
      </c>
      <c r="L1084">
        <f>COUNTBLANK(Portfolio434[[#This Row],[ID]:[Product]])</f>
        <v>0</v>
      </c>
    </row>
    <row r="1085" spans="1:12" x14ac:dyDescent="0.3">
      <c r="A1085">
        <v>1089</v>
      </c>
      <c r="B1085" t="s">
        <v>4708</v>
      </c>
      <c r="C1085" t="s">
        <v>3985</v>
      </c>
      <c r="D1085" t="s">
        <v>4493</v>
      </c>
      <c r="E1085" t="s">
        <v>1189</v>
      </c>
      <c r="F1085">
        <v>30</v>
      </c>
      <c r="G1085" t="s">
        <v>2647</v>
      </c>
      <c r="H1085" t="s">
        <v>136</v>
      </c>
      <c r="I1085" s="10">
        <v>40457</v>
      </c>
      <c r="J1085">
        <v>67</v>
      </c>
      <c r="K1085" t="s">
        <v>1007</v>
      </c>
      <c r="L1085">
        <f>COUNTBLANK(Portfolio434[[#This Row],[ID]:[Product]])</f>
        <v>0</v>
      </c>
    </row>
    <row r="1086" spans="1:12" x14ac:dyDescent="0.3">
      <c r="A1086">
        <v>1090</v>
      </c>
      <c r="B1086" t="s">
        <v>4709</v>
      </c>
      <c r="C1086" t="s">
        <v>4710</v>
      </c>
      <c r="D1086" t="s">
        <v>4493</v>
      </c>
      <c r="E1086" t="s">
        <v>1189</v>
      </c>
      <c r="F1086">
        <v>90</v>
      </c>
      <c r="G1086" t="s">
        <v>4711</v>
      </c>
      <c r="H1086" t="s">
        <v>678</v>
      </c>
      <c r="I1086" s="10">
        <v>39763</v>
      </c>
      <c r="J1086">
        <v>55</v>
      </c>
      <c r="K1086" t="s">
        <v>1692</v>
      </c>
      <c r="L1086">
        <f>COUNTBLANK(Portfolio434[[#This Row],[ID]:[Product]])</f>
        <v>0</v>
      </c>
    </row>
    <row r="1087" spans="1:12" x14ac:dyDescent="0.3">
      <c r="A1087">
        <v>1091</v>
      </c>
      <c r="B1087" t="s">
        <v>4712</v>
      </c>
      <c r="C1087" t="s">
        <v>4558</v>
      </c>
      <c r="D1087" t="s">
        <v>4493</v>
      </c>
      <c r="E1087" t="s">
        <v>1189</v>
      </c>
      <c r="F1087">
        <v>60</v>
      </c>
      <c r="G1087" t="s">
        <v>4713</v>
      </c>
      <c r="H1087" t="s">
        <v>98</v>
      </c>
      <c r="I1087" s="10">
        <v>40407</v>
      </c>
      <c r="J1087">
        <v>29</v>
      </c>
      <c r="K1087" t="s">
        <v>851</v>
      </c>
      <c r="L1087">
        <f>COUNTBLANK(Portfolio434[[#This Row],[ID]:[Product]])</f>
        <v>0</v>
      </c>
    </row>
    <row r="1088" spans="1:12" x14ac:dyDescent="0.3">
      <c r="A1088">
        <v>1092</v>
      </c>
      <c r="B1088" t="s">
        <v>4714</v>
      </c>
      <c r="C1088" t="s">
        <v>4715</v>
      </c>
      <c r="D1088" t="s">
        <v>4493</v>
      </c>
      <c r="E1088" t="s">
        <v>1189</v>
      </c>
      <c r="F1088">
        <v>30</v>
      </c>
      <c r="G1088" t="s">
        <v>4716</v>
      </c>
      <c r="H1088" t="s">
        <v>936</v>
      </c>
      <c r="I1088" s="10">
        <v>39463</v>
      </c>
      <c r="J1088">
        <v>82</v>
      </c>
      <c r="K1088" t="s">
        <v>1772</v>
      </c>
      <c r="L1088">
        <f>COUNTBLANK(Portfolio434[[#This Row],[ID]:[Product]])</f>
        <v>0</v>
      </c>
    </row>
    <row r="1089" spans="1:12" x14ac:dyDescent="0.3">
      <c r="A1089">
        <v>1093</v>
      </c>
      <c r="B1089" t="s">
        <v>4717</v>
      </c>
      <c r="C1089" t="s">
        <v>1809</v>
      </c>
      <c r="D1089" t="s">
        <v>4493</v>
      </c>
      <c r="E1089" t="s">
        <v>1189</v>
      </c>
      <c r="F1089">
        <v>30</v>
      </c>
      <c r="G1089" t="s">
        <v>4718</v>
      </c>
      <c r="H1089" t="s">
        <v>2906</v>
      </c>
      <c r="I1089" s="10">
        <v>39711</v>
      </c>
      <c r="J1089">
        <v>29</v>
      </c>
      <c r="K1089" t="s">
        <v>1772</v>
      </c>
      <c r="L1089">
        <f>COUNTBLANK(Portfolio434[[#This Row],[ID]:[Product]])</f>
        <v>0</v>
      </c>
    </row>
    <row r="1090" spans="1:12" x14ac:dyDescent="0.3">
      <c r="A1090">
        <v>1094</v>
      </c>
      <c r="B1090" t="s">
        <v>4719</v>
      </c>
      <c r="C1090" t="s">
        <v>4720</v>
      </c>
      <c r="D1090" t="s">
        <v>4493</v>
      </c>
      <c r="E1090" t="s">
        <v>1189</v>
      </c>
      <c r="F1090">
        <v>30</v>
      </c>
      <c r="G1090" t="s">
        <v>4721</v>
      </c>
      <c r="H1090" t="s">
        <v>2010</v>
      </c>
      <c r="I1090" s="10">
        <v>39733</v>
      </c>
      <c r="J1090">
        <v>61</v>
      </c>
      <c r="K1090" t="s">
        <v>1677</v>
      </c>
      <c r="L1090">
        <f>COUNTBLANK(Portfolio434[[#This Row],[ID]:[Product]])</f>
        <v>0</v>
      </c>
    </row>
    <row r="1091" spans="1:12" x14ac:dyDescent="0.3">
      <c r="A1091">
        <v>1095</v>
      </c>
      <c r="B1091" t="s">
        <v>4722</v>
      </c>
      <c r="C1091" t="s">
        <v>4723</v>
      </c>
      <c r="D1091" t="s">
        <v>4493</v>
      </c>
      <c r="E1091" t="s">
        <v>1189</v>
      </c>
      <c r="F1091">
        <v>30</v>
      </c>
      <c r="G1091" t="s">
        <v>4724</v>
      </c>
      <c r="H1091" t="s">
        <v>3800</v>
      </c>
      <c r="I1091" s="10">
        <v>39571</v>
      </c>
      <c r="J1091">
        <v>56</v>
      </c>
      <c r="K1091" t="s">
        <v>1707</v>
      </c>
      <c r="L1091">
        <f>COUNTBLANK(Portfolio434[[#This Row],[ID]:[Product]])</f>
        <v>0</v>
      </c>
    </row>
    <row r="1092" spans="1:12" x14ac:dyDescent="0.3">
      <c r="A1092">
        <v>1096</v>
      </c>
      <c r="B1092" t="s">
        <v>4725</v>
      </c>
      <c r="C1092" t="s">
        <v>4726</v>
      </c>
      <c r="D1092" t="s">
        <v>4493</v>
      </c>
      <c r="E1092" t="s">
        <v>1189</v>
      </c>
      <c r="F1092">
        <v>90</v>
      </c>
      <c r="G1092" t="s">
        <v>4727</v>
      </c>
      <c r="H1092" t="s">
        <v>633</v>
      </c>
      <c r="I1092" s="10">
        <v>39737</v>
      </c>
      <c r="J1092">
        <v>90</v>
      </c>
      <c r="K1092" t="s">
        <v>1696</v>
      </c>
      <c r="L1092">
        <f>COUNTBLANK(Portfolio434[[#This Row],[ID]:[Product]])</f>
        <v>0</v>
      </c>
    </row>
    <row r="1093" spans="1:12" x14ac:dyDescent="0.3">
      <c r="A1093">
        <v>1097</v>
      </c>
      <c r="B1093" t="s">
        <v>4728</v>
      </c>
      <c r="C1093" t="s">
        <v>4729</v>
      </c>
      <c r="D1093" t="s">
        <v>4493</v>
      </c>
      <c r="E1093" t="s">
        <v>1189</v>
      </c>
      <c r="F1093">
        <v>60</v>
      </c>
      <c r="G1093" t="s">
        <v>4730</v>
      </c>
      <c r="H1093" t="s">
        <v>2555</v>
      </c>
      <c r="I1093" s="10">
        <v>40105</v>
      </c>
      <c r="J1093">
        <v>97</v>
      </c>
      <c r="K1093" t="s">
        <v>1007</v>
      </c>
      <c r="L1093">
        <f>COUNTBLANK(Portfolio434[[#This Row],[ID]:[Product]])</f>
        <v>0</v>
      </c>
    </row>
    <row r="1094" spans="1:12" x14ac:dyDescent="0.3">
      <c r="A1094">
        <v>1098</v>
      </c>
      <c r="B1094" t="s">
        <v>4731</v>
      </c>
      <c r="C1094" t="s">
        <v>1774</v>
      </c>
      <c r="D1094" t="s">
        <v>4493</v>
      </c>
      <c r="E1094" t="s">
        <v>1189</v>
      </c>
      <c r="F1094">
        <v>90</v>
      </c>
      <c r="G1094" t="s">
        <v>4732</v>
      </c>
      <c r="H1094" t="s">
        <v>356</v>
      </c>
      <c r="I1094" s="10">
        <v>40017</v>
      </c>
      <c r="J1094">
        <v>89</v>
      </c>
      <c r="K1094" t="s">
        <v>1707</v>
      </c>
      <c r="L1094">
        <f>COUNTBLANK(Portfolio434[[#This Row],[ID]:[Product]])</f>
        <v>0</v>
      </c>
    </row>
    <row r="1095" spans="1:12" x14ac:dyDescent="0.3">
      <c r="A1095">
        <v>1099</v>
      </c>
      <c r="B1095" t="s">
        <v>4733</v>
      </c>
      <c r="C1095" t="s">
        <v>4734</v>
      </c>
      <c r="D1095" t="s">
        <v>4493</v>
      </c>
      <c r="E1095" t="s">
        <v>1189</v>
      </c>
      <c r="F1095">
        <v>30</v>
      </c>
      <c r="G1095" t="s">
        <v>4735</v>
      </c>
      <c r="H1095" t="s">
        <v>3185</v>
      </c>
      <c r="I1095" s="10">
        <v>40130</v>
      </c>
      <c r="J1095">
        <v>96</v>
      </c>
      <c r="K1095" t="s">
        <v>1677</v>
      </c>
      <c r="L1095">
        <f>COUNTBLANK(Portfolio434[[#This Row],[ID]:[Product]])</f>
        <v>0</v>
      </c>
    </row>
    <row r="1096" spans="1:12" x14ac:dyDescent="0.3">
      <c r="A1096">
        <v>1100</v>
      </c>
      <c r="B1096" t="s">
        <v>4736</v>
      </c>
      <c r="C1096" t="s">
        <v>4737</v>
      </c>
      <c r="D1096" t="s">
        <v>4493</v>
      </c>
      <c r="E1096" t="s">
        <v>1189</v>
      </c>
      <c r="F1096">
        <v>90</v>
      </c>
      <c r="G1096" t="s">
        <v>4738</v>
      </c>
      <c r="H1096" t="s">
        <v>2516</v>
      </c>
      <c r="I1096" s="10">
        <v>40209</v>
      </c>
      <c r="J1096">
        <v>27</v>
      </c>
      <c r="K1096" t="s">
        <v>1673</v>
      </c>
      <c r="L1096">
        <f>COUNTBLANK(Portfolio434[[#This Row],[ID]:[Product]])</f>
        <v>0</v>
      </c>
    </row>
    <row r="1097" spans="1:12" x14ac:dyDescent="0.3">
      <c r="A1097">
        <v>1101</v>
      </c>
      <c r="B1097" t="s">
        <v>4617</v>
      </c>
      <c r="C1097" t="s">
        <v>2760</v>
      </c>
      <c r="D1097" t="s">
        <v>4493</v>
      </c>
      <c r="E1097" t="s">
        <v>1189</v>
      </c>
      <c r="F1097">
        <v>30</v>
      </c>
      <c r="G1097" t="s">
        <v>4739</v>
      </c>
      <c r="H1097" t="s">
        <v>743</v>
      </c>
      <c r="I1097" s="10">
        <v>40496</v>
      </c>
      <c r="J1097">
        <v>38</v>
      </c>
      <c r="K1097" t="s">
        <v>1772</v>
      </c>
      <c r="L1097">
        <f>COUNTBLANK(Portfolio434[[#This Row],[ID]:[Product]])</f>
        <v>0</v>
      </c>
    </row>
    <row r="1098" spans="1:12" x14ac:dyDescent="0.3">
      <c r="A1098">
        <v>1102</v>
      </c>
      <c r="B1098" t="s">
        <v>4740</v>
      </c>
      <c r="C1098" t="s">
        <v>2849</v>
      </c>
      <c r="D1098" t="s">
        <v>4493</v>
      </c>
      <c r="E1098" t="s">
        <v>1189</v>
      </c>
      <c r="F1098">
        <v>60</v>
      </c>
      <c r="G1098" t="s">
        <v>4741</v>
      </c>
      <c r="H1098" t="s">
        <v>1462</v>
      </c>
      <c r="I1098" s="10">
        <v>40334</v>
      </c>
      <c r="J1098">
        <v>66</v>
      </c>
      <c r="K1098" t="s">
        <v>1700</v>
      </c>
      <c r="L1098">
        <f>COUNTBLANK(Portfolio434[[#This Row],[ID]:[Product]])</f>
        <v>0</v>
      </c>
    </row>
    <row r="1099" spans="1:12" x14ac:dyDescent="0.3">
      <c r="A1099">
        <v>1103</v>
      </c>
      <c r="B1099" t="s">
        <v>4742</v>
      </c>
      <c r="C1099" t="s">
        <v>2466</v>
      </c>
      <c r="D1099" t="s">
        <v>4493</v>
      </c>
      <c r="E1099" t="s">
        <v>1189</v>
      </c>
      <c r="F1099">
        <v>30</v>
      </c>
      <c r="G1099" t="s">
        <v>4743</v>
      </c>
      <c r="H1099" t="s">
        <v>4744</v>
      </c>
      <c r="I1099" s="10">
        <v>40029</v>
      </c>
      <c r="J1099">
        <v>63</v>
      </c>
      <c r="K1099" t="s">
        <v>1007</v>
      </c>
      <c r="L1099">
        <f>COUNTBLANK(Portfolio434[[#This Row],[ID]:[Product]])</f>
        <v>0</v>
      </c>
    </row>
    <row r="1100" spans="1:12" x14ac:dyDescent="0.3">
      <c r="A1100">
        <v>1104</v>
      </c>
      <c r="B1100" t="s">
        <v>4745</v>
      </c>
      <c r="C1100" t="s">
        <v>4746</v>
      </c>
      <c r="D1100" t="s">
        <v>1946</v>
      </c>
      <c r="E1100" t="s">
        <v>1189</v>
      </c>
      <c r="F1100">
        <v>30</v>
      </c>
      <c r="G1100" t="s">
        <v>4747</v>
      </c>
      <c r="H1100" t="s">
        <v>4748</v>
      </c>
      <c r="I1100" s="10">
        <v>40161</v>
      </c>
      <c r="J1100">
        <v>39</v>
      </c>
      <c r="K1100" t="s">
        <v>1692</v>
      </c>
      <c r="L1100">
        <f>COUNTBLANK(Portfolio434[[#This Row],[ID]:[Product]])</f>
        <v>0</v>
      </c>
    </row>
    <row r="1101" spans="1:12" x14ac:dyDescent="0.3">
      <c r="A1101">
        <v>1105</v>
      </c>
      <c r="B1101" t="s">
        <v>4749</v>
      </c>
      <c r="C1101" t="s">
        <v>4750</v>
      </c>
      <c r="D1101" t="s">
        <v>4493</v>
      </c>
      <c r="E1101" t="s">
        <v>1189</v>
      </c>
      <c r="F1101">
        <v>60</v>
      </c>
      <c r="G1101" t="s">
        <v>4751</v>
      </c>
      <c r="H1101" t="s">
        <v>1199</v>
      </c>
      <c r="I1101" s="10">
        <v>40514</v>
      </c>
      <c r="J1101">
        <v>100</v>
      </c>
      <c r="K1101" t="s">
        <v>1700</v>
      </c>
      <c r="L1101">
        <f>COUNTBLANK(Portfolio434[[#This Row],[ID]:[Product]])</f>
        <v>0</v>
      </c>
    </row>
    <row r="1102" spans="1:12" x14ac:dyDescent="0.3">
      <c r="A1102">
        <v>1106</v>
      </c>
      <c r="B1102" t="s">
        <v>4752</v>
      </c>
      <c r="C1102" t="s">
        <v>4753</v>
      </c>
      <c r="D1102" t="s">
        <v>4493</v>
      </c>
      <c r="E1102" t="s">
        <v>1189</v>
      </c>
      <c r="F1102">
        <v>90</v>
      </c>
      <c r="G1102" t="s">
        <v>4754</v>
      </c>
      <c r="H1102" t="s">
        <v>228</v>
      </c>
      <c r="I1102" s="10">
        <v>39942</v>
      </c>
      <c r="J1102">
        <v>44</v>
      </c>
      <c r="K1102" t="s">
        <v>1700</v>
      </c>
      <c r="L1102">
        <f>COUNTBLANK(Portfolio434[[#This Row],[ID]:[Product]])</f>
        <v>0</v>
      </c>
    </row>
    <row r="1103" spans="1:12" x14ac:dyDescent="0.3">
      <c r="A1103">
        <v>1107</v>
      </c>
      <c r="B1103" t="s">
        <v>4755</v>
      </c>
      <c r="C1103" t="s">
        <v>2876</v>
      </c>
      <c r="D1103" t="s">
        <v>4493</v>
      </c>
      <c r="E1103" t="s">
        <v>1189</v>
      </c>
      <c r="F1103">
        <v>60</v>
      </c>
      <c r="G1103" t="s">
        <v>4756</v>
      </c>
      <c r="H1103" t="s">
        <v>440</v>
      </c>
      <c r="I1103" s="10">
        <v>39897</v>
      </c>
      <c r="J1103">
        <v>33</v>
      </c>
      <c r="K1103" t="s">
        <v>851</v>
      </c>
      <c r="L1103">
        <f>COUNTBLANK(Portfolio434[[#This Row],[ID]:[Product]])</f>
        <v>0</v>
      </c>
    </row>
    <row r="1104" spans="1:12" x14ac:dyDescent="0.3">
      <c r="A1104">
        <v>1108</v>
      </c>
      <c r="B1104" t="s">
        <v>4757</v>
      </c>
      <c r="C1104" t="s">
        <v>4758</v>
      </c>
      <c r="D1104" t="s">
        <v>4493</v>
      </c>
      <c r="E1104" t="s">
        <v>1189</v>
      </c>
      <c r="F1104">
        <v>30</v>
      </c>
      <c r="G1104" t="s">
        <v>4759</v>
      </c>
      <c r="H1104" t="s">
        <v>124</v>
      </c>
      <c r="I1104" s="10">
        <v>40330</v>
      </c>
      <c r="J1104">
        <v>73</v>
      </c>
      <c r="K1104" t="s">
        <v>1692</v>
      </c>
      <c r="L1104">
        <f>COUNTBLANK(Portfolio434[[#This Row],[ID]:[Product]])</f>
        <v>0</v>
      </c>
    </row>
    <row r="1105" spans="1:12" x14ac:dyDescent="0.3">
      <c r="A1105">
        <v>1109</v>
      </c>
      <c r="B1105" t="s">
        <v>4760</v>
      </c>
      <c r="C1105" t="s">
        <v>3340</v>
      </c>
      <c r="D1105" t="s">
        <v>4493</v>
      </c>
      <c r="E1105" t="s">
        <v>1189</v>
      </c>
      <c r="F1105">
        <v>60</v>
      </c>
      <c r="G1105" t="s">
        <v>4761</v>
      </c>
      <c r="H1105" t="s">
        <v>376</v>
      </c>
      <c r="I1105" s="10">
        <v>40009</v>
      </c>
      <c r="J1105">
        <v>77</v>
      </c>
      <c r="K1105" t="s">
        <v>1696</v>
      </c>
      <c r="L1105">
        <f>COUNTBLANK(Portfolio434[[#This Row],[ID]:[Product]])</f>
        <v>0</v>
      </c>
    </row>
    <row r="1106" spans="1:12" x14ac:dyDescent="0.3">
      <c r="A1106">
        <v>1110</v>
      </c>
      <c r="B1106" t="s">
        <v>4762</v>
      </c>
      <c r="C1106" t="s">
        <v>4763</v>
      </c>
      <c r="D1106" t="s">
        <v>4493</v>
      </c>
      <c r="E1106" t="s">
        <v>1189</v>
      </c>
      <c r="F1106">
        <v>90</v>
      </c>
      <c r="G1106" t="s">
        <v>4764</v>
      </c>
      <c r="H1106" t="s">
        <v>166</v>
      </c>
      <c r="I1106" s="10">
        <v>40374</v>
      </c>
      <c r="J1106">
        <v>55</v>
      </c>
      <c r="K1106" t="s">
        <v>1721</v>
      </c>
      <c r="L1106">
        <f>COUNTBLANK(Portfolio434[[#This Row],[ID]:[Product]])</f>
        <v>0</v>
      </c>
    </row>
    <row r="1107" spans="1:12" x14ac:dyDescent="0.3">
      <c r="A1107">
        <v>1111</v>
      </c>
      <c r="B1107" t="s">
        <v>4765</v>
      </c>
      <c r="C1107" t="s">
        <v>4611</v>
      </c>
      <c r="D1107" t="s">
        <v>4493</v>
      </c>
      <c r="E1107" t="s">
        <v>1189</v>
      </c>
      <c r="F1107">
        <v>30</v>
      </c>
      <c r="G1107" t="s">
        <v>4766</v>
      </c>
      <c r="H1107" t="s">
        <v>366</v>
      </c>
      <c r="I1107" s="10">
        <v>40314</v>
      </c>
      <c r="J1107">
        <v>98</v>
      </c>
      <c r="K1107" t="s">
        <v>1700</v>
      </c>
      <c r="L1107">
        <f>COUNTBLANK(Portfolio434[[#This Row],[ID]:[Product]])</f>
        <v>0</v>
      </c>
    </row>
    <row r="1108" spans="1:12" x14ac:dyDescent="0.3">
      <c r="A1108">
        <v>1112</v>
      </c>
      <c r="B1108" t="s">
        <v>4532</v>
      </c>
      <c r="C1108" t="s">
        <v>2460</v>
      </c>
      <c r="D1108" t="s">
        <v>4493</v>
      </c>
      <c r="E1108" t="s">
        <v>1189</v>
      </c>
      <c r="F1108">
        <v>90</v>
      </c>
      <c r="G1108" t="s">
        <v>4767</v>
      </c>
      <c r="H1108" t="s">
        <v>4768</v>
      </c>
      <c r="I1108" s="10">
        <v>40172</v>
      </c>
      <c r="J1108">
        <v>31</v>
      </c>
      <c r="K1108" t="s">
        <v>1696</v>
      </c>
      <c r="L1108">
        <f>COUNTBLANK(Portfolio434[[#This Row],[ID]:[Product]])</f>
        <v>0</v>
      </c>
    </row>
    <row r="1109" spans="1:12" x14ac:dyDescent="0.3">
      <c r="A1109">
        <v>1113</v>
      </c>
      <c r="B1109" t="s">
        <v>3331</v>
      </c>
      <c r="C1109" t="s">
        <v>4502</v>
      </c>
      <c r="D1109" t="s">
        <v>4493</v>
      </c>
      <c r="E1109" t="s">
        <v>1189</v>
      </c>
      <c r="F1109">
        <v>90</v>
      </c>
      <c r="G1109" t="s">
        <v>4769</v>
      </c>
      <c r="H1109" t="s">
        <v>250</v>
      </c>
      <c r="I1109" s="10">
        <v>39605</v>
      </c>
      <c r="J1109">
        <v>46</v>
      </c>
      <c r="K1109" t="s">
        <v>1707</v>
      </c>
      <c r="L1109">
        <f>COUNTBLANK(Portfolio434[[#This Row],[ID]:[Product]])</f>
        <v>0</v>
      </c>
    </row>
    <row r="1110" spans="1:12" x14ac:dyDescent="0.3">
      <c r="A1110">
        <v>1114</v>
      </c>
      <c r="B1110" t="s">
        <v>4617</v>
      </c>
      <c r="C1110" t="s">
        <v>4770</v>
      </c>
      <c r="D1110" t="s">
        <v>4493</v>
      </c>
      <c r="E1110" t="s">
        <v>1189</v>
      </c>
      <c r="F1110">
        <v>30</v>
      </c>
      <c r="G1110" t="s">
        <v>4771</v>
      </c>
      <c r="H1110" t="s">
        <v>557</v>
      </c>
      <c r="I1110" s="10">
        <v>40511</v>
      </c>
      <c r="J1110">
        <v>55</v>
      </c>
      <c r="K1110" t="s">
        <v>1707</v>
      </c>
      <c r="L1110">
        <f>COUNTBLANK(Portfolio434[[#This Row],[ID]:[Product]])</f>
        <v>0</v>
      </c>
    </row>
    <row r="1111" spans="1:12" x14ac:dyDescent="0.3">
      <c r="A1111">
        <v>1115</v>
      </c>
      <c r="B1111" t="s">
        <v>4772</v>
      </c>
      <c r="C1111" t="s">
        <v>4630</v>
      </c>
      <c r="D1111" t="s">
        <v>4493</v>
      </c>
      <c r="E1111" t="s">
        <v>1189</v>
      </c>
      <c r="F1111">
        <v>30</v>
      </c>
      <c r="G1111" t="s">
        <v>4773</v>
      </c>
      <c r="H1111" t="s">
        <v>1233</v>
      </c>
      <c r="I1111" s="10">
        <v>40165</v>
      </c>
      <c r="J1111">
        <v>14</v>
      </c>
      <c r="K1111" t="s">
        <v>1692</v>
      </c>
      <c r="L1111">
        <f>COUNTBLANK(Portfolio434[[#This Row],[ID]:[Product]])</f>
        <v>0</v>
      </c>
    </row>
    <row r="1112" spans="1:12" x14ac:dyDescent="0.3">
      <c r="A1112">
        <v>1116</v>
      </c>
      <c r="B1112" t="s">
        <v>4774</v>
      </c>
      <c r="C1112" t="s">
        <v>4775</v>
      </c>
      <c r="D1112" t="s">
        <v>4493</v>
      </c>
      <c r="E1112" t="s">
        <v>1189</v>
      </c>
      <c r="F1112">
        <v>30</v>
      </c>
      <c r="G1112" t="s">
        <v>4776</v>
      </c>
      <c r="H1112" t="s">
        <v>2661</v>
      </c>
      <c r="I1112" s="10">
        <v>39497</v>
      </c>
      <c r="J1112">
        <v>13</v>
      </c>
      <c r="K1112" t="s">
        <v>1721</v>
      </c>
      <c r="L1112">
        <f>COUNTBLANK(Portfolio434[[#This Row],[ID]:[Product]])</f>
        <v>0</v>
      </c>
    </row>
    <row r="1113" spans="1:12" x14ac:dyDescent="0.3">
      <c r="A1113">
        <v>1117</v>
      </c>
      <c r="B1113" t="s">
        <v>3251</v>
      </c>
      <c r="C1113" t="s">
        <v>4777</v>
      </c>
      <c r="D1113" t="s">
        <v>4493</v>
      </c>
      <c r="E1113" t="s">
        <v>1189</v>
      </c>
      <c r="F1113">
        <v>30</v>
      </c>
      <c r="G1113" t="s">
        <v>4778</v>
      </c>
      <c r="H1113" t="s">
        <v>474</v>
      </c>
      <c r="I1113" s="10">
        <v>40147</v>
      </c>
      <c r="J1113">
        <v>27</v>
      </c>
      <c r="K1113" t="s">
        <v>1700</v>
      </c>
      <c r="L1113">
        <f>COUNTBLANK(Portfolio434[[#This Row],[ID]:[Product]])</f>
        <v>0</v>
      </c>
    </row>
    <row r="1114" spans="1:12" x14ac:dyDescent="0.3">
      <c r="A1114">
        <v>1118</v>
      </c>
      <c r="B1114" t="s">
        <v>3266</v>
      </c>
      <c r="C1114" t="s">
        <v>4779</v>
      </c>
      <c r="D1114" t="s">
        <v>4493</v>
      </c>
      <c r="E1114" t="s">
        <v>1189</v>
      </c>
      <c r="F1114">
        <v>30</v>
      </c>
      <c r="G1114" t="s">
        <v>4780</v>
      </c>
      <c r="H1114" t="s">
        <v>2671</v>
      </c>
      <c r="I1114" s="10">
        <v>40413</v>
      </c>
      <c r="J1114">
        <v>76</v>
      </c>
      <c r="K1114" t="s">
        <v>1707</v>
      </c>
      <c r="L1114">
        <f>COUNTBLANK(Portfolio434[[#This Row],[ID]:[Product]])</f>
        <v>0</v>
      </c>
    </row>
    <row r="1115" spans="1:12" x14ac:dyDescent="0.3">
      <c r="A1115">
        <v>1119</v>
      </c>
      <c r="B1115" t="s">
        <v>2025</v>
      </c>
      <c r="C1115" t="s">
        <v>4781</v>
      </c>
      <c r="D1115" t="s">
        <v>4493</v>
      </c>
      <c r="E1115" t="s">
        <v>1189</v>
      </c>
      <c r="F1115">
        <v>60</v>
      </c>
      <c r="G1115" t="s">
        <v>4782</v>
      </c>
      <c r="H1115" t="s">
        <v>4783</v>
      </c>
      <c r="I1115" s="10">
        <v>40474</v>
      </c>
      <c r="J1115">
        <v>49</v>
      </c>
      <c r="K1115" t="s">
        <v>1707</v>
      </c>
      <c r="L1115">
        <f>COUNTBLANK(Portfolio434[[#This Row],[ID]:[Product]])</f>
        <v>0</v>
      </c>
    </row>
    <row r="1116" spans="1:12" x14ac:dyDescent="0.3">
      <c r="A1116">
        <v>1120</v>
      </c>
      <c r="B1116" t="s">
        <v>4784</v>
      </c>
      <c r="C1116" t="s">
        <v>4785</v>
      </c>
      <c r="D1116" t="s">
        <v>4493</v>
      </c>
      <c r="E1116" t="s">
        <v>1189</v>
      </c>
      <c r="F1116">
        <v>60</v>
      </c>
      <c r="G1116" t="s">
        <v>4786</v>
      </c>
      <c r="H1116" t="s">
        <v>1437</v>
      </c>
      <c r="I1116" s="10">
        <v>40125</v>
      </c>
      <c r="J1116">
        <v>71</v>
      </c>
      <c r="K1116" t="s">
        <v>1696</v>
      </c>
      <c r="L1116">
        <f>COUNTBLANK(Portfolio434[[#This Row],[ID]:[Product]])</f>
        <v>0</v>
      </c>
    </row>
    <row r="1117" spans="1:12" x14ac:dyDescent="0.3">
      <c r="A1117">
        <v>1121</v>
      </c>
      <c r="B1117" t="s">
        <v>3386</v>
      </c>
      <c r="C1117" t="s">
        <v>4787</v>
      </c>
      <c r="D1117" t="s">
        <v>4493</v>
      </c>
      <c r="E1117" t="s">
        <v>1189</v>
      </c>
      <c r="F1117">
        <v>30</v>
      </c>
      <c r="G1117" t="s">
        <v>2188</v>
      </c>
      <c r="H1117" t="s">
        <v>4112</v>
      </c>
      <c r="I1117" s="10">
        <v>39962</v>
      </c>
      <c r="J1117">
        <v>26</v>
      </c>
      <c r="K1117" t="s">
        <v>1700</v>
      </c>
      <c r="L1117">
        <f>COUNTBLANK(Portfolio434[[#This Row],[ID]:[Product]])</f>
        <v>0</v>
      </c>
    </row>
    <row r="1118" spans="1:12" x14ac:dyDescent="0.3">
      <c r="A1118">
        <v>1122</v>
      </c>
      <c r="B1118" t="s">
        <v>4788</v>
      </c>
      <c r="C1118" t="s">
        <v>1900</v>
      </c>
      <c r="D1118" t="s">
        <v>4493</v>
      </c>
      <c r="E1118" t="s">
        <v>1189</v>
      </c>
      <c r="F1118">
        <v>30</v>
      </c>
      <c r="G1118" t="s">
        <v>4789</v>
      </c>
      <c r="H1118" t="s">
        <v>682</v>
      </c>
      <c r="I1118" s="10">
        <v>39681</v>
      </c>
      <c r="J1118">
        <v>79</v>
      </c>
      <c r="K1118" t="s">
        <v>1700</v>
      </c>
      <c r="L1118">
        <f>COUNTBLANK(Portfolio434[[#This Row],[ID]:[Product]])</f>
        <v>0</v>
      </c>
    </row>
    <row r="1119" spans="1:12" x14ac:dyDescent="0.3">
      <c r="A1119">
        <v>1123</v>
      </c>
      <c r="B1119" t="s">
        <v>3606</v>
      </c>
      <c r="C1119" t="s">
        <v>3519</v>
      </c>
      <c r="D1119" t="s">
        <v>4493</v>
      </c>
      <c r="E1119" t="s">
        <v>1189</v>
      </c>
      <c r="F1119">
        <v>90</v>
      </c>
      <c r="G1119" t="s">
        <v>4790</v>
      </c>
      <c r="H1119" t="s">
        <v>4791</v>
      </c>
      <c r="I1119" s="10">
        <v>39475</v>
      </c>
      <c r="J1119">
        <v>38</v>
      </c>
      <c r="K1119" t="s">
        <v>1700</v>
      </c>
      <c r="L1119">
        <f>COUNTBLANK(Portfolio434[[#This Row],[ID]:[Product]])</f>
        <v>0</v>
      </c>
    </row>
    <row r="1120" spans="1:12" x14ac:dyDescent="0.3">
      <c r="A1120">
        <v>1124</v>
      </c>
      <c r="B1120" t="s">
        <v>2308</v>
      </c>
      <c r="C1120" t="s">
        <v>4033</v>
      </c>
      <c r="D1120" t="s">
        <v>4493</v>
      </c>
      <c r="E1120" t="s">
        <v>1189</v>
      </c>
      <c r="F1120">
        <v>90</v>
      </c>
      <c r="G1120" t="s">
        <v>4792</v>
      </c>
      <c r="H1120" t="s">
        <v>2013</v>
      </c>
      <c r="I1120" s="10">
        <v>39846</v>
      </c>
      <c r="J1120">
        <v>60</v>
      </c>
      <c r="K1120" t="s">
        <v>1673</v>
      </c>
      <c r="L1120">
        <f>COUNTBLANK(Portfolio434[[#This Row],[ID]:[Product]])</f>
        <v>0</v>
      </c>
    </row>
    <row r="1121" spans="1:12" x14ac:dyDescent="0.3">
      <c r="A1121">
        <v>1125</v>
      </c>
      <c r="B1121" t="s">
        <v>4793</v>
      </c>
      <c r="C1121" t="s">
        <v>4794</v>
      </c>
      <c r="D1121" t="s">
        <v>4493</v>
      </c>
      <c r="E1121" t="s">
        <v>1189</v>
      </c>
      <c r="F1121">
        <v>30</v>
      </c>
      <c r="G1121" t="s">
        <v>4795</v>
      </c>
      <c r="H1121" t="s">
        <v>706</v>
      </c>
      <c r="I1121" s="10">
        <v>39792</v>
      </c>
      <c r="J1121">
        <v>91</v>
      </c>
      <c r="K1121" t="s">
        <v>1700</v>
      </c>
      <c r="L1121">
        <f>COUNTBLANK(Portfolio434[[#This Row],[ID]:[Product]])</f>
        <v>0</v>
      </c>
    </row>
    <row r="1122" spans="1:12" x14ac:dyDescent="0.3">
      <c r="A1122">
        <v>1126</v>
      </c>
      <c r="B1122" t="s">
        <v>4796</v>
      </c>
      <c r="C1122" t="s">
        <v>3477</v>
      </c>
      <c r="D1122" t="s">
        <v>4493</v>
      </c>
      <c r="E1122" t="s">
        <v>1189</v>
      </c>
      <c r="F1122">
        <v>30</v>
      </c>
      <c r="G1122" t="s">
        <v>4797</v>
      </c>
      <c r="H1122" t="s">
        <v>138</v>
      </c>
      <c r="I1122" s="10">
        <v>40191</v>
      </c>
      <c r="J1122">
        <v>99</v>
      </c>
      <c r="K1122" t="s">
        <v>1696</v>
      </c>
      <c r="L1122">
        <f>COUNTBLANK(Portfolio434[[#This Row],[ID]:[Product]])</f>
        <v>0</v>
      </c>
    </row>
    <row r="1123" spans="1:12" x14ac:dyDescent="0.3">
      <c r="A1123">
        <v>1127</v>
      </c>
      <c r="B1123" t="s">
        <v>4798</v>
      </c>
      <c r="C1123" t="s">
        <v>1803</v>
      </c>
      <c r="D1123" t="s">
        <v>4493</v>
      </c>
      <c r="E1123" t="s">
        <v>1189</v>
      </c>
      <c r="F1123">
        <v>30</v>
      </c>
      <c r="G1123" t="s">
        <v>4799</v>
      </c>
      <c r="H1123" t="s">
        <v>4800</v>
      </c>
      <c r="I1123" s="10">
        <v>39734</v>
      </c>
      <c r="J1123">
        <v>28</v>
      </c>
      <c r="K1123" t="s">
        <v>1700</v>
      </c>
      <c r="L1123">
        <f>COUNTBLANK(Portfolio434[[#This Row],[ID]:[Product]])</f>
        <v>0</v>
      </c>
    </row>
    <row r="1124" spans="1:12" x14ac:dyDescent="0.3">
      <c r="A1124">
        <v>1128</v>
      </c>
      <c r="B1124" t="s">
        <v>4801</v>
      </c>
      <c r="C1124" t="s">
        <v>4802</v>
      </c>
      <c r="D1124" t="s">
        <v>4493</v>
      </c>
      <c r="E1124" t="s">
        <v>1189</v>
      </c>
      <c r="F1124">
        <v>60</v>
      </c>
      <c r="G1124" t="s">
        <v>4321</v>
      </c>
      <c r="H1124" t="s">
        <v>4803</v>
      </c>
      <c r="I1124" s="10">
        <v>39554</v>
      </c>
      <c r="J1124">
        <v>85</v>
      </c>
      <c r="K1124" t="s">
        <v>851</v>
      </c>
      <c r="L1124">
        <f>COUNTBLANK(Portfolio434[[#This Row],[ID]:[Product]])</f>
        <v>0</v>
      </c>
    </row>
    <row r="1125" spans="1:12" x14ac:dyDescent="0.3">
      <c r="A1125">
        <v>1129</v>
      </c>
      <c r="B1125" t="s">
        <v>4804</v>
      </c>
      <c r="C1125" t="s">
        <v>4805</v>
      </c>
      <c r="D1125" t="s">
        <v>4493</v>
      </c>
      <c r="E1125" t="s">
        <v>1189</v>
      </c>
      <c r="F1125">
        <v>30</v>
      </c>
      <c r="G1125" t="s">
        <v>4806</v>
      </c>
      <c r="H1125" t="s">
        <v>676</v>
      </c>
      <c r="I1125" s="10">
        <v>40055</v>
      </c>
      <c r="J1125">
        <v>59</v>
      </c>
      <c r="K1125" t="s">
        <v>1677</v>
      </c>
      <c r="L1125">
        <f>COUNTBLANK(Portfolio434[[#This Row],[ID]:[Product]])</f>
        <v>0</v>
      </c>
    </row>
    <row r="1126" spans="1:12" x14ac:dyDescent="0.3">
      <c r="A1126">
        <v>1130</v>
      </c>
      <c r="B1126" t="s">
        <v>3760</v>
      </c>
      <c r="C1126" t="s">
        <v>4807</v>
      </c>
      <c r="D1126" t="s">
        <v>4493</v>
      </c>
      <c r="E1126" t="s">
        <v>1189</v>
      </c>
      <c r="F1126">
        <v>90</v>
      </c>
      <c r="G1126" t="s">
        <v>4808</v>
      </c>
      <c r="H1126" t="s">
        <v>1066</v>
      </c>
      <c r="I1126" s="10">
        <v>40069</v>
      </c>
      <c r="J1126">
        <v>2</v>
      </c>
      <c r="K1126" t="s">
        <v>1007</v>
      </c>
      <c r="L1126">
        <f>COUNTBLANK(Portfolio434[[#This Row],[ID]:[Product]])</f>
        <v>0</v>
      </c>
    </row>
    <row r="1127" spans="1:12" x14ac:dyDescent="0.3">
      <c r="A1127">
        <v>1131</v>
      </c>
      <c r="B1127" t="s">
        <v>4809</v>
      </c>
      <c r="C1127" t="s">
        <v>4810</v>
      </c>
      <c r="D1127" t="s">
        <v>4493</v>
      </c>
      <c r="E1127" t="s">
        <v>1189</v>
      </c>
      <c r="F1127">
        <v>90</v>
      </c>
      <c r="G1127" t="s">
        <v>3805</v>
      </c>
      <c r="H1127" t="s">
        <v>206</v>
      </c>
      <c r="I1127" s="10">
        <v>39929</v>
      </c>
      <c r="J1127">
        <v>31</v>
      </c>
      <c r="K1127" t="s">
        <v>1692</v>
      </c>
      <c r="L1127">
        <f>COUNTBLANK(Portfolio434[[#This Row],[ID]:[Product]])</f>
        <v>0</v>
      </c>
    </row>
    <row r="1128" spans="1:12" x14ac:dyDescent="0.3">
      <c r="A1128">
        <v>1132</v>
      </c>
      <c r="B1128" t="s">
        <v>4811</v>
      </c>
      <c r="C1128" t="s">
        <v>4812</v>
      </c>
      <c r="D1128" t="s">
        <v>4493</v>
      </c>
      <c r="E1128" t="s">
        <v>1189</v>
      </c>
      <c r="F1128">
        <v>30</v>
      </c>
      <c r="G1128" t="s">
        <v>4813</v>
      </c>
      <c r="H1128" t="s">
        <v>385</v>
      </c>
      <c r="I1128" s="10">
        <v>40499</v>
      </c>
      <c r="J1128">
        <v>55</v>
      </c>
      <c r="K1128" t="s">
        <v>1007</v>
      </c>
      <c r="L1128">
        <f>COUNTBLANK(Portfolio434[[#This Row],[ID]:[Product]])</f>
        <v>0</v>
      </c>
    </row>
    <row r="1129" spans="1:12" x14ac:dyDescent="0.3">
      <c r="A1129">
        <v>1133</v>
      </c>
      <c r="B1129" t="s">
        <v>4814</v>
      </c>
      <c r="C1129" t="s">
        <v>1900</v>
      </c>
      <c r="D1129" t="s">
        <v>4493</v>
      </c>
      <c r="E1129" t="s">
        <v>1189</v>
      </c>
      <c r="F1129">
        <v>90</v>
      </c>
      <c r="G1129" t="s">
        <v>4815</v>
      </c>
      <c r="H1129" t="s">
        <v>1051</v>
      </c>
      <c r="I1129" s="10">
        <v>40293</v>
      </c>
      <c r="J1129">
        <v>4</v>
      </c>
      <c r="K1129" t="s">
        <v>1696</v>
      </c>
      <c r="L1129">
        <f>COUNTBLANK(Portfolio434[[#This Row],[ID]:[Product]])</f>
        <v>0</v>
      </c>
    </row>
    <row r="1130" spans="1:12" x14ac:dyDescent="0.3">
      <c r="A1130">
        <v>1134</v>
      </c>
      <c r="B1130" t="s">
        <v>4816</v>
      </c>
      <c r="C1130" t="s">
        <v>4817</v>
      </c>
      <c r="D1130" t="s">
        <v>4493</v>
      </c>
      <c r="E1130" t="s">
        <v>1189</v>
      </c>
      <c r="F1130">
        <v>30</v>
      </c>
      <c r="G1130" t="s">
        <v>4818</v>
      </c>
      <c r="H1130" t="s">
        <v>351</v>
      </c>
      <c r="I1130" s="10">
        <v>39719</v>
      </c>
      <c r="J1130">
        <v>23</v>
      </c>
      <c r="K1130" t="s">
        <v>1673</v>
      </c>
      <c r="L1130">
        <f>COUNTBLANK(Portfolio434[[#This Row],[ID]:[Product]])</f>
        <v>0</v>
      </c>
    </row>
    <row r="1131" spans="1:12" x14ac:dyDescent="0.3">
      <c r="A1131">
        <v>1135</v>
      </c>
      <c r="B1131" t="s">
        <v>4819</v>
      </c>
      <c r="C1131" t="s">
        <v>3303</v>
      </c>
      <c r="D1131" t="s">
        <v>4493</v>
      </c>
      <c r="E1131" t="s">
        <v>1189</v>
      </c>
      <c r="F1131">
        <v>30</v>
      </c>
      <c r="G1131" t="s">
        <v>4820</v>
      </c>
      <c r="H1131" t="s">
        <v>1371</v>
      </c>
      <c r="I1131" s="10">
        <v>39785</v>
      </c>
      <c r="J1131">
        <v>71</v>
      </c>
      <c r="K1131" t="s">
        <v>1700</v>
      </c>
      <c r="L1131">
        <f>COUNTBLANK(Portfolio434[[#This Row],[ID]:[Product]])</f>
        <v>0</v>
      </c>
    </row>
    <row r="1132" spans="1:12" x14ac:dyDescent="0.3">
      <c r="A1132">
        <v>1136</v>
      </c>
      <c r="B1132" t="s">
        <v>4821</v>
      </c>
      <c r="C1132" t="s">
        <v>4530</v>
      </c>
      <c r="D1132" t="s">
        <v>4493</v>
      </c>
      <c r="E1132" t="s">
        <v>1189</v>
      </c>
      <c r="F1132">
        <v>60</v>
      </c>
      <c r="G1132" t="s">
        <v>4822</v>
      </c>
      <c r="H1132" t="s">
        <v>4823</v>
      </c>
      <c r="I1132" s="10">
        <v>40458</v>
      </c>
      <c r="J1132">
        <v>27</v>
      </c>
      <c r="K1132" t="s">
        <v>1700</v>
      </c>
      <c r="L1132">
        <f>COUNTBLANK(Portfolio434[[#This Row],[ID]:[Product]])</f>
        <v>0</v>
      </c>
    </row>
    <row r="1133" spans="1:12" x14ac:dyDescent="0.3">
      <c r="A1133">
        <v>1137</v>
      </c>
      <c r="B1133" t="s">
        <v>4824</v>
      </c>
      <c r="C1133" t="s">
        <v>4825</v>
      </c>
      <c r="D1133" t="s">
        <v>4493</v>
      </c>
      <c r="E1133" t="s">
        <v>1189</v>
      </c>
      <c r="F1133">
        <v>90</v>
      </c>
      <c r="G1133" t="s">
        <v>4826</v>
      </c>
      <c r="H1133" t="s">
        <v>4335</v>
      </c>
      <c r="I1133" s="10">
        <v>39726</v>
      </c>
      <c r="J1133">
        <v>89</v>
      </c>
      <c r="K1133" t="s">
        <v>1696</v>
      </c>
      <c r="L1133">
        <f>COUNTBLANK(Portfolio434[[#This Row],[ID]:[Product]])</f>
        <v>0</v>
      </c>
    </row>
    <row r="1134" spans="1:12" x14ac:dyDescent="0.3">
      <c r="A1134">
        <v>1138</v>
      </c>
      <c r="B1134" t="s">
        <v>4580</v>
      </c>
      <c r="C1134" t="s">
        <v>4827</v>
      </c>
      <c r="D1134" t="s">
        <v>4493</v>
      </c>
      <c r="E1134" t="s">
        <v>1189</v>
      </c>
      <c r="F1134">
        <v>90</v>
      </c>
      <c r="G1134" t="s">
        <v>4828</v>
      </c>
      <c r="H1134" t="s">
        <v>1327</v>
      </c>
      <c r="I1134" s="10">
        <v>40179</v>
      </c>
      <c r="J1134">
        <v>31</v>
      </c>
      <c r="K1134" t="s">
        <v>1692</v>
      </c>
      <c r="L1134">
        <f>COUNTBLANK(Portfolio434[[#This Row],[ID]:[Product]])</f>
        <v>0</v>
      </c>
    </row>
    <row r="1135" spans="1:12" x14ac:dyDescent="0.3">
      <c r="A1135">
        <v>1139</v>
      </c>
      <c r="B1135" t="s">
        <v>4829</v>
      </c>
      <c r="C1135" t="s">
        <v>4830</v>
      </c>
      <c r="D1135" t="s">
        <v>4493</v>
      </c>
      <c r="E1135" t="s">
        <v>1189</v>
      </c>
      <c r="F1135">
        <v>60</v>
      </c>
      <c r="G1135" t="s">
        <v>4831</v>
      </c>
      <c r="H1135" t="s">
        <v>668</v>
      </c>
      <c r="I1135" s="10">
        <v>39520</v>
      </c>
      <c r="J1135">
        <v>41</v>
      </c>
      <c r="K1135" t="s">
        <v>1007</v>
      </c>
      <c r="L1135">
        <f>COUNTBLANK(Portfolio434[[#This Row],[ID]:[Product]])</f>
        <v>0</v>
      </c>
    </row>
    <row r="1136" spans="1:12" x14ac:dyDescent="0.3">
      <c r="A1136">
        <v>1140</v>
      </c>
      <c r="B1136" t="s">
        <v>3190</v>
      </c>
      <c r="C1136" t="s">
        <v>1767</v>
      </c>
      <c r="D1136" t="s">
        <v>4493</v>
      </c>
      <c r="E1136" t="s">
        <v>1189</v>
      </c>
      <c r="F1136">
        <v>90</v>
      </c>
      <c r="G1136" t="s">
        <v>4832</v>
      </c>
      <c r="H1136" t="s">
        <v>137</v>
      </c>
      <c r="I1136" s="10">
        <v>39757</v>
      </c>
      <c r="J1136">
        <v>63</v>
      </c>
      <c r="K1136" t="s">
        <v>1696</v>
      </c>
      <c r="L1136">
        <f>COUNTBLANK(Portfolio434[[#This Row],[ID]:[Product]])</f>
        <v>0</v>
      </c>
    </row>
    <row r="1137" spans="1:12" x14ac:dyDescent="0.3">
      <c r="A1137">
        <v>1141</v>
      </c>
      <c r="B1137" t="s">
        <v>4833</v>
      </c>
      <c r="C1137" t="s">
        <v>4834</v>
      </c>
      <c r="D1137" t="s">
        <v>4493</v>
      </c>
      <c r="E1137" t="s">
        <v>1189</v>
      </c>
      <c r="F1137">
        <v>60</v>
      </c>
      <c r="G1137" t="s">
        <v>4835</v>
      </c>
      <c r="H1137" t="s">
        <v>521</v>
      </c>
      <c r="I1137" s="10">
        <v>39985</v>
      </c>
      <c r="J1137">
        <v>19</v>
      </c>
      <c r="K1137" t="s">
        <v>1707</v>
      </c>
      <c r="L1137">
        <f>COUNTBLANK(Portfolio434[[#This Row],[ID]:[Product]])</f>
        <v>0</v>
      </c>
    </row>
    <row r="1138" spans="1:12" x14ac:dyDescent="0.3">
      <c r="A1138">
        <v>1142</v>
      </c>
      <c r="B1138" t="s">
        <v>4836</v>
      </c>
      <c r="C1138" t="s">
        <v>4006</v>
      </c>
      <c r="D1138" t="s">
        <v>4493</v>
      </c>
      <c r="E1138" t="s">
        <v>1189</v>
      </c>
      <c r="F1138">
        <v>30</v>
      </c>
      <c r="G1138" t="s">
        <v>4837</v>
      </c>
      <c r="H1138" t="s">
        <v>678</v>
      </c>
      <c r="I1138" s="10">
        <v>40381</v>
      </c>
      <c r="J1138">
        <v>67</v>
      </c>
      <c r="K1138" t="s">
        <v>1007</v>
      </c>
      <c r="L1138">
        <f>COUNTBLANK(Portfolio434[[#This Row],[ID]:[Product]])</f>
        <v>0</v>
      </c>
    </row>
    <row r="1139" spans="1:12" x14ac:dyDescent="0.3">
      <c r="A1139">
        <v>1143</v>
      </c>
      <c r="B1139" t="s">
        <v>4838</v>
      </c>
      <c r="C1139" t="s">
        <v>4839</v>
      </c>
      <c r="D1139" t="s">
        <v>4493</v>
      </c>
      <c r="E1139" t="s">
        <v>4651</v>
      </c>
      <c r="F1139">
        <v>60</v>
      </c>
      <c r="G1139" t="s">
        <v>4840</v>
      </c>
      <c r="H1139" t="s">
        <v>2412</v>
      </c>
      <c r="I1139" s="10">
        <v>40399</v>
      </c>
      <c r="J1139">
        <v>42</v>
      </c>
      <c r="K1139" t="s">
        <v>1707</v>
      </c>
      <c r="L1139">
        <f>COUNTBLANK(Portfolio434[[#This Row],[ID]:[Product]])</f>
        <v>0</v>
      </c>
    </row>
    <row r="1140" spans="1:12" x14ac:dyDescent="0.3">
      <c r="A1140">
        <v>1144</v>
      </c>
      <c r="B1140" t="s">
        <v>4520</v>
      </c>
      <c r="C1140" t="s">
        <v>3791</v>
      </c>
      <c r="D1140" t="s">
        <v>4493</v>
      </c>
      <c r="E1140" t="s">
        <v>1189</v>
      </c>
      <c r="F1140">
        <v>90</v>
      </c>
      <c r="G1140" t="s">
        <v>2396</v>
      </c>
      <c r="H1140" t="s">
        <v>86</v>
      </c>
      <c r="I1140" s="10">
        <v>39631</v>
      </c>
      <c r="J1140">
        <v>74</v>
      </c>
      <c r="K1140" t="s">
        <v>1700</v>
      </c>
      <c r="L1140">
        <f>COUNTBLANK(Portfolio434[[#This Row],[ID]:[Product]])</f>
        <v>0</v>
      </c>
    </row>
    <row r="1141" spans="1:12" x14ac:dyDescent="0.3">
      <c r="A1141">
        <v>1145</v>
      </c>
      <c r="B1141" t="s">
        <v>4345</v>
      </c>
      <c r="C1141" t="s">
        <v>4841</v>
      </c>
      <c r="D1141" t="s">
        <v>4493</v>
      </c>
      <c r="E1141" t="s">
        <v>1189</v>
      </c>
      <c r="F1141">
        <v>90</v>
      </c>
      <c r="G1141" t="s">
        <v>4842</v>
      </c>
      <c r="H1141" t="s">
        <v>4843</v>
      </c>
      <c r="I1141" s="10">
        <v>40187</v>
      </c>
      <c r="J1141">
        <v>84</v>
      </c>
      <c r="K1141" t="s">
        <v>1673</v>
      </c>
      <c r="L1141">
        <f>COUNTBLANK(Portfolio434[[#This Row],[ID]:[Product]])</f>
        <v>0</v>
      </c>
    </row>
    <row r="1142" spans="1:12" x14ac:dyDescent="0.3">
      <c r="A1142">
        <v>1146</v>
      </c>
      <c r="B1142" t="s">
        <v>39</v>
      </c>
      <c r="C1142" t="s">
        <v>1822</v>
      </c>
      <c r="D1142" t="s">
        <v>4493</v>
      </c>
      <c r="E1142" t="s">
        <v>1189</v>
      </c>
      <c r="F1142">
        <v>30</v>
      </c>
      <c r="G1142" t="s">
        <v>4844</v>
      </c>
      <c r="H1142" t="s">
        <v>148</v>
      </c>
      <c r="I1142" s="10">
        <v>39889</v>
      </c>
      <c r="J1142">
        <v>100</v>
      </c>
      <c r="K1142" t="s">
        <v>1700</v>
      </c>
      <c r="L1142">
        <f>COUNTBLANK(Portfolio434[[#This Row],[ID]:[Product]])</f>
        <v>0</v>
      </c>
    </row>
    <row r="1143" spans="1:12" x14ac:dyDescent="0.3">
      <c r="A1143">
        <v>1147</v>
      </c>
      <c r="B1143" t="s">
        <v>4845</v>
      </c>
      <c r="C1143" t="s">
        <v>4846</v>
      </c>
      <c r="D1143" t="s">
        <v>4493</v>
      </c>
      <c r="E1143" t="s">
        <v>1189</v>
      </c>
      <c r="F1143">
        <v>30</v>
      </c>
      <c r="G1143" t="s">
        <v>4847</v>
      </c>
      <c r="H1143" t="s">
        <v>2271</v>
      </c>
      <c r="I1143" s="10">
        <v>39800</v>
      </c>
      <c r="J1143">
        <v>43</v>
      </c>
      <c r="K1143" t="s">
        <v>1696</v>
      </c>
      <c r="L1143">
        <f>COUNTBLANK(Portfolio434[[#This Row],[ID]:[Product]])</f>
        <v>0</v>
      </c>
    </row>
    <row r="1144" spans="1:12" x14ac:dyDescent="0.3">
      <c r="A1144">
        <v>1148</v>
      </c>
      <c r="B1144" t="s">
        <v>4824</v>
      </c>
      <c r="C1144" t="s">
        <v>2182</v>
      </c>
      <c r="D1144" t="s">
        <v>4493</v>
      </c>
      <c r="E1144" t="s">
        <v>1189</v>
      </c>
      <c r="F1144">
        <v>30</v>
      </c>
      <c r="G1144" t="s">
        <v>4848</v>
      </c>
      <c r="H1144" t="s">
        <v>453</v>
      </c>
      <c r="I1144" s="10">
        <v>39482</v>
      </c>
      <c r="J1144">
        <v>74</v>
      </c>
      <c r="K1144" t="s">
        <v>1707</v>
      </c>
      <c r="L1144">
        <f>COUNTBLANK(Portfolio434[[#This Row],[ID]:[Product]])</f>
        <v>0</v>
      </c>
    </row>
    <row r="1145" spans="1:12" x14ac:dyDescent="0.3">
      <c r="A1145">
        <v>1149</v>
      </c>
      <c r="B1145" t="s">
        <v>4849</v>
      </c>
      <c r="C1145" t="s">
        <v>4775</v>
      </c>
      <c r="D1145" t="s">
        <v>4493</v>
      </c>
      <c r="E1145" t="s">
        <v>1189</v>
      </c>
      <c r="F1145">
        <v>30</v>
      </c>
      <c r="G1145" t="s">
        <v>4850</v>
      </c>
      <c r="H1145" t="s">
        <v>820</v>
      </c>
      <c r="I1145" s="10">
        <v>39669</v>
      </c>
      <c r="J1145">
        <v>18</v>
      </c>
      <c r="K1145" t="s">
        <v>1772</v>
      </c>
      <c r="L1145">
        <f>COUNTBLANK(Portfolio434[[#This Row],[ID]:[Product]])</f>
        <v>0</v>
      </c>
    </row>
    <row r="1146" spans="1:12" x14ac:dyDescent="0.3">
      <c r="A1146">
        <v>1150</v>
      </c>
      <c r="B1146" t="s">
        <v>4851</v>
      </c>
      <c r="C1146" t="s">
        <v>4852</v>
      </c>
      <c r="D1146" t="s">
        <v>4493</v>
      </c>
      <c r="E1146" t="s">
        <v>1189</v>
      </c>
      <c r="F1146">
        <v>30</v>
      </c>
      <c r="G1146" t="s">
        <v>4853</v>
      </c>
      <c r="H1146" t="s">
        <v>220</v>
      </c>
      <c r="I1146" s="10">
        <v>39449</v>
      </c>
      <c r="J1146">
        <v>78</v>
      </c>
      <c r="K1146" t="s">
        <v>1007</v>
      </c>
      <c r="L1146">
        <f>COUNTBLANK(Portfolio434[[#This Row],[ID]:[Product]])</f>
        <v>0</v>
      </c>
    </row>
    <row r="1147" spans="1:12" x14ac:dyDescent="0.3">
      <c r="A1147">
        <v>1151</v>
      </c>
      <c r="B1147" t="s">
        <v>4854</v>
      </c>
      <c r="C1147" t="s">
        <v>3955</v>
      </c>
      <c r="D1147" t="s">
        <v>4493</v>
      </c>
      <c r="E1147" t="s">
        <v>1189</v>
      </c>
      <c r="F1147">
        <v>90</v>
      </c>
      <c r="G1147" t="s">
        <v>4497</v>
      </c>
      <c r="H1147" t="s">
        <v>31</v>
      </c>
      <c r="I1147" s="10">
        <v>40528</v>
      </c>
      <c r="J1147">
        <v>27</v>
      </c>
      <c r="K1147" t="s">
        <v>1673</v>
      </c>
      <c r="L1147">
        <f>COUNTBLANK(Portfolio434[[#This Row],[ID]:[Product]])</f>
        <v>0</v>
      </c>
    </row>
    <row r="1148" spans="1:12" x14ac:dyDescent="0.3">
      <c r="A1148">
        <v>1152</v>
      </c>
      <c r="B1148" t="s">
        <v>4855</v>
      </c>
      <c r="C1148" t="s">
        <v>4856</v>
      </c>
      <c r="D1148" t="s">
        <v>4493</v>
      </c>
      <c r="E1148" t="s">
        <v>1189</v>
      </c>
      <c r="F1148">
        <v>30</v>
      </c>
      <c r="G1148" t="s">
        <v>4857</v>
      </c>
      <c r="H1148" t="s">
        <v>420</v>
      </c>
      <c r="I1148" s="10">
        <v>39620</v>
      </c>
      <c r="J1148">
        <v>29</v>
      </c>
      <c r="K1148" t="s">
        <v>1692</v>
      </c>
      <c r="L1148">
        <f>COUNTBLANK(Portfolio434[[#This Row],[ID]:[Product]])</f>
        <v>0</v>
      </c>
    </row>
    <row r="1149" spans="1:12" x14ac:dyDescent="0.3">
      <c r="A1149">
        <v>1153</v>
      </c>
      <c r="B1149" t="s">
        <v>3659</v>
      </c>
      <c r="C1149" t="s">
        <v>4858</v>
      </c>
      <c r="D1149" t="s">
        <v>4493</v>
      </c>
      <c r="E1149" t="s">
        <v>1189</v>
      </c>
      <c r="F1149">
        <v>30</v>
      </c>
      <c r="G1149" t="s">
        <v>4859</v>
      </c>
      <c r="H1149" t="s">
        <v>1621</v>
      </c>
      <c r="I1149" s="10">
        <v>39635</v>
      </c>
      <c r="J1149">
        <v>39</v>
      </c>
      <c r="K1149" t="s">
        <v>1700</v>
      </c>
      <c r="L1149">
        <f>COUNTBLANK(Portfolio434[[#This Row],[ID]:[Product]])</f>
        <v>0</v>
      </c>
    </row>
    <row r="1150" spans="1:12" x14ac:dyDescent="0.3">
      <c r="A1150">
        <v>1154</v>
      </c>
      <c r="B1150" t="s">
        <v>4575</v>
      </c>
      <c r="C1150" t="s">
        <v>4860</v>
      </c>
      <c r="D1150" t="s">
        <v>4493</v>
      </c>
      <c r="E1150" t="s">
        <v>1189</v>
      </c>
      <c r="F1150">
        <v>60</v>
      </c>
      <c r="G1150" t="s">
        <v>4861</v>
      </c>
      <c r="H1150" t="s">
        <v>1013</v>
      </c>
      <c r="I1150" s="10">
        <v>40443</v>
      </c>
      <c r="J1150">
        <v>71</v>
      </c>
      <c r="K1150" t="s">
        <v>1677</v>
      </c>
      <c r="L1150">
        <f>COUNTBLANK(Portfolio434[[#This Row],[ID]:[Product]])</f>
        <v>0</v>
      </c>
    </row>
    <row r="1151" spans="1:12" x14ac:dyDescent="0.3">
      <c r="A1151">
        <v>1155</v>
      </c>
      <c r="B1151" t="s">
        <v>4862</v>
      </c>
      <c r="C1151" t="s">
        <v>2879</v>
      </c>
      <c r="D1151" t="s">
        <v>4493</v>
      </c>
      <c r="E1151" t="s">
        <v>1189</v>
      </c>
      <c r="F1151">
        <v>60</v>
      </c>
      <c r="G1151" t="s">
        <v>4863</v>
      </c>
      <c r="H1151" t="s">
        <v>1422</v>
      </c>
      <c r="I1151" s="10">
        <v>40407</v>
      </c>
      <c r="J1151">
        <v>38</v>
      </c>
      <c r="K1151" t="s">
        <v>1772</v>
      </c>
      <c r="L1151">
        <f>COUNTBLANK(Portfolio434[[#This Row],[ID]:[Product]])</f>
        <v>0</v>
      </c>
    </row>
    <row r="1152" spans="1:12" x14ac:dyDescent="0.3">
      <c r="A1152">
        <v>1156</v>
      </c>
      <c r="B1152" t="s">
        <v>4864</v>
      </c>
      <c r="C1152" t="s">
        <v>4865</v>
      </c>
      <c r="D1152" t="s">
        <v>4493</v>
      </c>
      <c r="E1152" t="s">
        <v>1189</v>
      </c>
      <c r="F1152">
        <v>60</v>
      </c>
      <c r="G1152" t="s">
        <v>4866</v>
      </c>
      <c r="H1152" t="s">
        <v>4867</v>
      </c>
      <c r="I1152" s="10">
        <v>39618</v>
      </c>
      <c r="J1152">
        <v>5</v>
      </c>
      <c r="K1152" t="s">
        <v>1692</v>
      </c>
      <c r="L1152">
        <f>COUNTBLANK(Portfolio434[[#This Row],[ID]:[Product]])</f>
        <v>0</v>
      </c>
    </row>
    <row r="1153" spans="1:12" x14ac:dyDescent="0.3">
      <c r="A1153">
        <v>1157</v>
      </c>
      <c r="B1153" t="s">
        <v>4868</v>
      </c>
      <c r="C1153" t="s">
        <v>2673</v>
      </c>
      <c r="D1153" t="s">
        <v>4493</v>
      </c>
      <c r="E1153" t="s">
        <v>1189</v>
      </c>
      <c r="F1153">
        <v>90</v>
      </c>
      <c r="G1153" t="s">
        <v>4869</v>
      </c>
      <c r="H1153" t="s">
        <v>1423</v>
      </c>
      <c r="I1153" s="10">
        <v>40418</v>
      </c>
      <c r="J1153">
        <v>7</v>
      </c>
      <c r="K1153" t="s">
        <v>1700</v>
      </c>
      <c r="L1153">
        <f>COUNTBLANK(Portfolio434[[#This Row],[ID]:[Product]])</f>
        <v>0</v>
      </c>
    </row>
    <row r="1154" spans="1:12" x14ac:dyDescent="0.3">
      <c r="A1154">
        <v>1158</v>
      </c>
      <c r="B1154" t="s">
        <v>1657</v>
      </c>
      <c r="C1154" t="s">
        <v>4870</v>
      </c>
      <c r="D1154" t="s">
        <v>4493</v>
      </c>
      <c r="E1154" t="s">
        <v>1189</v>
      </c>
      <c r="F1154">
        <v>90</v>
      </c>
      <c r="G1154" t="s">
        <v>4871</v>
      </c>
      <c r="H1154" t="s">
        <v>843</v>
      </c>
      <c r="I1154" s="10">
        <v>39952</v>
      </c>
      <c r="J1154">
        <v>29</v>
      </c>
      <c r="K1154" t="s">
        <v>1721</v>
      </c>
      <c r="L1154">
        <f>COUNTBLANK(Portfolio434[[#This Row],[ID]:[Product]])</f>
        <v>0</v>
      </c>
    </row>
    <row r="1155" spans="1:12" x14ac:dyDescent="0.3">
      <c r="A1155">
        <v>1159</v>
      </c>
      <c r="B1155" t="s">
        <v>4872</v>
      </c>
      <c r="C1155" t="s">
        <v>4873</v>
      </c>
      <c r="D1155" t="s">
        <v>4493</v>
      </c>
      <c r="E1155" t="s">
        <v>1189</v>
      </c>
      <c r="F1155">
        <v>30</v>
      </c>
      <c r="G1155" t="s">
        <v>4874</v>
      </c>
      <c r="H1155" t="s">
        <v>159</v>
      </c>
      <c r="I1155" s="10">
        <v>40494</v>
      </c>
      <c r="J1155">
        <v>37</v>
      </c>
      <c r="K1155" t="s">
        <v>1677</v>
      </c>
      <c r="L1155">
        <f>COUNTBLANK(Portfolio434[[#This Row],[ID]:[Product]])</f>
        <v>0</v>
      </c>
    </row>
    <row r="1156" spans="1:12" x14ac:dyDescent="0.3">
      <c r="A1156">
        <v>1160</v>
      </c>
      <c r="B1156" t="s">
        <v>4875</v>
      </c>
      <c r="C1156" t="s">
        <v>3224</v>
      </c>
      <c r="D1156" t="s">
        <v>4493</v>
      </c>
      <c r="E1156" t="s">
        <v>1189</v>
      </c>
      <c r="F1156">
        <v>30</v>
      </c>
      <c r="G1156" t="s">
        <v>4876</v>
      </c>
      <c r="H1156" t="s">
        <v>2103</v>
      </c>
      <c r="I1156" s="10">
        <v>39958</v>
      </c>
      <c r="J1156">
        <v>20</v>
      </c>
      <c r="K1156" t="s">
        <v>1673</v>
      </c>
      <c r="L1156">
        <f>COUNTBLANK(Portfolio434[[#This Row],[ID]:[Product]])</f>
        <v>0</v>
      </c>
    </row>
    <row r="1157" spans="1:12" x14ac:dyDescent="0.3">
      <c r="A1157">
        <v>1161</v>
      </c>
      <c r="B1157" t="s">
        <v>4877</v>
      </c>
      <c r="C1157" t="s">
        <v>4221</v>
      </c>
      <c r="D1157" t="s">
        <v>4493</v>
      </c>
      <c r="E1157" t="s">
        <v>1189</v>
      </c>
      <c r="F1157">
        <v>30</v>
      </c>
      <c r="G1157" t="s">
        <v>4878</v>
      </c>
      <c r="H1157" t="s">
        <v>2591</v>
      </c>
      <c r="I1157" s="10">
        <v>39830</v>
      </c>
      <c r="J1157">
        <v>69</v>
      </c>
      <c r="K1157" t="s">
        <v>1007</v>
      </c>
      <c r="L1157">
        <f>COUNTBLANK(Portfolio434[[#This Row],[ID]:[Product]])</f>
        <v>0</v>
      </c>
    </row>
    <row r="1158" spans="1:12" x14ac:dyDescent="0.3">
      <c r="A1158">
        <v>1162</v>
      </c>
      <c r="B1158" t="s">
        <v>4879</v>
      </c>
      <c r="C1158" t="s">
        <v>4880</v>
      </c>
      <c r="D1158" t="s">
        <v>4493</v>
      </c>
      <c r="E1158" t="s">
        <v>1189</v>
      </c>
      <c r="F1158">
        <v>60</v>
      </c>
      <c r="G1158" t="s">
        <v>4881</v>
      </c>
      <c r="H1158" t="s">
        <v>427</v>
      </c>
      <c r="I1158" s="10">
        <v>40074</v>
      </c>
      <c r="J1158">
        <v>26</v>
      </c>
      <c r="K1158" t="s">
        <v>1700</v>
      </c>
      <c r="L1158">
        <f>COUNTBLANK(Portfolio434[[#This Row],[ID]:[Product]])</f>
        <v>0</v>
      </c>
    </row>
    <row r="1159" spans="1:12" x14ac:dyDescent="0.3">
      <c r="A1159">
        <v>1164</v>
      </c>
      <c r="B1159" t="s">
        <v>4884</v>
      </c>
      <c r="C1159" t="s">
        <v>1955</v>
      </c>
      <c r="D1159" t="s">
        <v>4493</v>
      </c>
      <c r="E1159" t="s">
        <v>1189</v>
      </c>
      <c r="F1159">
        <v>30</v>
      </c>
      <c r="G1159" t="s">
        <v>4885</v>
      </c>
      <c r="H1159" t="s">
        <v>4886</v>
      </c>
      <c r="I1159" s="10">
        <v>40384</v>
      </c>
      <c r="J1159">
        <v>93</v>
      </c>
      <c r="K1159" t="s">
        <v>1696</v>
      </c>
      <c r="L1159">
        <f>COUNTBLANK(Portfolio434[[#This Row],[ID]:[Product]])</f>
        <v>0</v>
      </c>
    </row>
    <row r="1160" spans="1:12" x14ac:dyDescent="0.3">
      <c r="A1160">
        <v>1165</v>
      </c>
      <c r="B1160" t="s">
        <v>4887</v>
      </c>
      <c r="C1160" t="s">
        <v>2719</v>
      </c>
      <c r="D1160" t="s">
        <v>4493</v>
      </c>
      <c r="E1160" t="s">
        <v>1189</v>
      </c>
      <c r="F1160">
        <v>90</v>
      </c>
      <c r="G1160" t="s">
        <v>4888</v>
      </c>
      <c r="H1160" t="s">
        <v>4142</v>
      </c>
      <c r="I1160" s="10">
        <v>40293</v>
      </c>
      <c r="J1160">
        <v>15</v>
      </c>
      <c r="K1160" t="s">
        <v>1007</v>
      </c>
      <c r="L1160">
        <f>COUNTBLANK(Portfolio434[[#This Row],[ID]:[Product]])</f>
        <v>0</v>
      </c>
    </row>
    <row r="1161" spans="1:12" x14ac:dyDescent="0.3">
      <c r="A1161">
        <v>1166</v>
      </c>
      <c r="B1161" t="s">
        <v>4889</v>
      </c>
      <c r="C1161" t="s">
        <v>4890</v>
      </c>
      <c r="D1161" t="s">
        <v>4493</v>
      </c>
      <c r="E1161" t="s">
        <v>1189</v>
      </c>
      <c r="F1161">
        <v>30</v>
      </c>
      <c r="G1161" t="s">
        <v>4891</v>
      </c>
      <c r="H1161" t="s">
        <v>641</v>
      </c>
      <c r="I1161" s="10">
        <v>39708</v>
      </c>
      <c r="J1161">
        <v>15</v>
      </c>
      <c r="K1161" t="s">
        <v>1677</v>
      </c>
      <c r="L1161">
        <f>COUNTBLANK(Portfolio434[[#This Row],[ID]:[Product]])</f>
        <v>0</v>
      </c>
    </row>
    <row r="1162" spans="1:12" x14ac:dyDescent="0.3">
      <c r="A1162">
        <v>1167</v>
      </c>
      <c r="B1162" t="s">
        <v>4725</v>
      </c>
      <c r="C1162" t="s">
        <v>2158</v>
      </c>
      <c r="D1162" t="s">
        <v>1946</v>
      </c>
      <c r="E1162" t="s">
        <v>1189</v>
      </c>
      <c r="F1162">
        <v>30</v>
      </c>
      <c r="G1162" t="s">
        <v>4892</v>
      </c>
      <c r="H1162" t="s">
        <v>1083</v>
      </c>
      <c r="I1162" s="10">
        <v>39794</v>
      </c>
      <c r="J1162">
        <v>11</v>
      </c>
      <c r="K1162" t="s">
        <v>1673</v>
      </c>
      <c r="L1162">
        <f>COUNTBLANK(Portfolio434[[#This Row],[ID]:[Product]])</f>
        <v>0</v>
      </c>
    </row>
    <row r="1163" spans="1:12" x14ac:dyDescent="0.3">
      <c r="A1163">
        <v>1168</v>
      </c>
      <c r="B1163" t="s">
        <v>4893</v>
      </c>
      <c r="C1163" t="s">
        <v>4894</v>
      </c>
      <c r="D1163" t="s">
        <v>4493</v>
      </c>
      <c r="E1163" t="s">
        <v>1189</v>
      </c>
      <c r="F1163">
        <v>90</v>
      </c>
      <c r="G1163" t="s">
        <v>4895</v>
      </c>
      <c r="H1163" t="s">
        <v>20</v>
      </c>
      <c r="I1163" s="10">
        <v>40453</v>
      </c>
      <c r="J1163">
        <v>98</v>
      </c>
      <c r="K1163" t="s">
        <v>1692</v>
      </c>
      <c r="L1163">
        <f>COUNTBLANK(Portfolio434[[#This Row],[ID]:[Product]])</f>
        <v>0</v>
      </c>
    </row>
    <row r="1164" spans="1:12" x14ac:dyDescent="0.3">
      <c r="A1164">
        <v>1169</v>
      </c>
      <c r="B1164" t="s">
        <v>4896</v>
      </c>
      <c r="C1164" t="s">
        <v>4897</v>
      </c>
      <c r="D1164" t="s">
        <v>4493</v>
      </c>
      <c r="E1164" t="s">
        <v>4898</v>
      </c>
      <c r="F1164">
        <v>90</v>
      </c>
      <c r="G1164" t="s">
        <v>4899</v>
      </c>
      <c r="H1164" t="s">
        <v>3551</v>
      </c>
      <c r="I1164" s="10">
        <v>39518</v>
      </c>
      <c r="J1164">
        <v>20</v>
      </c>
      <c r="K1164" t="s">
        <v>1700</v>
      </c>
      <c r="L1164">
        <f>COUNTBLANK(Portfolio434[[#This Row],[ID]:[Product]])</f>
        <v>0</v>
      </c>
    </row>
    <row r="1165" spans="1:12" x14ac:dyDescent="0.3">
      <c r="A1165">
        <v>1170</v>
      </c>
      <c r="B1165" t="s">
        <v>4900</v>
      </c>
      <c r="C1165" t="s">
        <v>4901</v>
      </c>
      <c r="D1165" t="s">
        <v>4493</v>
      </c>
      <c r="E1165" t="s">
        <v>1189</v>
      </c>
      <c r="F1165">
        <v>90</v>
      </c>
      <c r="G1165" t="s">
        <v>1775</v>
      </c>
      <c r="H1165" t="s">
        <v>476</v>
      </c>
      <c r="I1165" s="10">
        <v>39480</v>
      </c>
      <c r="J1165">
        <v>73</v>
      </c>
      <c r="K1165" t="s">
        <v>1700</v>
      </c>
      <c r="L1165">
        <f>COUNTBLANK(Portfolio434[[#This Row],[ID]:[Product]])</f>
        <v>0</v>
      </c>
    </row>
    <row r="1166" spans="1:12" x14ac:dyDescent="0.3">
      <c r="A1166">
        <v>1171</v>
      </c>
      <c r="B1166" t="s">
        <v>4902</v>
      </c>
      <c r="C1166" t="s">
        <v>4097</v>
      </c>
      <c r="D1166" t="s">
        <v>4493</v>
      </c>
      <c r="E1166" t="s">
        <v>1189</v>
      </c>
      <c r="F1166">
        <v>60</v>
      </c>
      <c r="G1166" t="s">
        <v>4903</v>
      </c>
      <c r="H1166" t="s">
        <v>428</v>
      </c>
      <c r="I1166" s="10">
        <v>40321</v>
      </c>
      <c r="J1166">
        <v>26</v>
      </c>
      <c r="K1166" t="s">
        <v>1692</v>
      </c>
      <c r="L1166">
        <f>COUNTBLANK(Portfolio434[[#This Row],[ID]:[Product]])</f>
        <v>0</v>
      </c>
    </row>
    <row r="1167" spans="1:12" x14ac:dyDescent="0.3">
      <c r="A1167">
        <v>1172</v>
      </c>
      <c r="B1167" t="s">
        <v>4904</v>
      </c>
      <c r="C1167" t="s">
        <v>4583</v>
      </c>
      <c r="D1167" t="s">
        <v>4493</v>
      </c>
      <c r="E1167" t="s">
        <v>1189</v>
      </c>
      <c r="F1167">
        <v>30</v>
      </c>
      <c r="G1167" t="s">
        <v>4905</v>
      </c>
      <c r="H1167" t="s">
        <v>1499</v>
      </c>
      <c r="I1167" s="10">
        <v>40080</v>
      </c>
      <c r="J1167">
        <v>7</v>
      </c>
      <c r="K1167" t="s">
        <v>1692</v>
      </c>
      <c r="L1167">
        <f>COUNTBLANK(Portfolio434[[#This Row],[ID]:[Product]])</f>
        <v>0</v>
      </c>
    </row>
    <row r="1168" spans="1:12" x14ac:dyDescent="0.3">
      <c r="A1168">
        <v>1173</v>
      </c>
      <c r="B1168" t="s">
        <v>4906</v>
      </c>
      <c r="C1168" t="s">
        <v>4907</v>
      </c>
      <c r="D1168" t="s">
        <v>4493</v>
      </c>
      <c r="E1168" t="s">
        <v>1189</v>
      </c>
      <c r="F1168">
        <v>60</v>
      </c>
      <c r="G1168" t="s">
        <v>4908</v>
      </c>
      <c r="H1168" t="s">
        <v>1353</v>
      </c>
      <c r="I1168" s="10">
        <v>39822</v>
      </c>
      <c r="J1168">
        <v>99</v>
      </c>
      <c r="K1168" t="s">
        <v>1721</v>
      </c>
      <c r="L1168">
        <f>COUNTBLANK(Portfolio434[[#This Row],[ID]:[Product]])</f>
        <v>0</v>
      </c>
    </row>
    <row r="1169" spans="1:12" x14ac:dyDescent="0.3">
      <c r="A1169">
        <v>1174</v>
      </c>
      <c r="B1169" t="s">
        <v>4909</v>
      </c>
      <c r="C1169" t="s">
        <v>4910</v>
      </c>
      <c r="D1169" t="s">
        <v>4493</v>
      </c>
      <c r="E1169" t="s">
        <v>4614</v>
      </c>
      <c r="F1169">
        <v>90</v>
      </c>
      <c r="G1169" t="s">
        <v>4911</v>
      </c>
      <c r="H1169" t="s">
        <v>803</v>
      </c>
      <c r="I1169" s="10">
        <v>40102</v>
      </c>
      <c r="J1169">
        <v>57</v>
      </c>
      <c r="K1169" t="s">
        <v>1772</v>
      </c>
      <c r="L1169">
        <f>COUNTBLANK(Portfolio434[[#This Row],[ID]:[Product]])</f>
        <v>0</v>
      </c>
    </row>
    <row r="1170" spans="1:12" x14ac:dyDescent="0.3">
      <c r="A1170">
        <v>1175</v>
      </c>
      <c r="B1170" t="s">
        <v>4912</v>
      </c>
      <c r="C1170" t="s">
        <v>3382</v>
      </c>
      <c r="D1170" t="s">
        <v>4493</v>
      </c>
      <c r="E1170" t="s">
        <v>1189</v>
      </c>
      <c r="F1170">
        <v>30</v>
      </c>
      <c r="G1170" t="s">
        <v>4913</v>
      </c>
      <c r="H1170" t="s">
        <v>813</v>
      </c>
      <c r="I1170" s="10">
        <v>40395</v>
      </c>
      <c r="J1170">
        <v>10</v>
      </c>
      <c r="K1170" t="s">
        <v>1707</v>
      </c>
      <c r="L1170">
        <f>COUNTBLANK(Portfolio434[[#This Row],[ID]:[Product]])</f>
        <v>0</v>
      </c>
    </row>
    <row r="1171" spans="1:12" x14ac:dyDescent="0.3">
      <c r="A1171">
        <v>1176</v>
      </c>
      <c r="B1171" t="s">
        <v>4914</v>
      </c>
      <c r="C1171" t="s">
        <v>3256</v>
      </c>
      <c r="D1171" t="s">
        <v>4493</v>
      </c>
      <c r="E1171" t="s">
        <v>1189</v>
      </c>
      <c r="F1171">
        <v>30</v>
      </c>
      <c r="G1171" t="s">
        <v>4915</v>
      </c>
      <c r="H1171" t="s">
        <v>705</v>
      </c>
      <c r="I1171" s="10">
        <v>40089</v>
      </c>
      <c r="J1171">
        <v>44</v>
      </c>
      <c r="K1171" t="s">
        <v>1700</v>
      </c>
      <c r="L1171">
        <f>COUNTBLANK(Portfolio434[[#This Row],[ID]:[Product]])</f>
        <v>0</v>
      </c>
    </row>
    <row r="1172" spans="1:12" x14ac:dyDescent="0.3">
      <c r="A1172">
        <v>1177</v>
      </c>
      <c r="B1172" t="s">
        <v>4879</v>
      </c>
      <c r="C1172" t="s">
        <v>2285</v>
      </c>
      <c r="D1172" t="s">
        <v>4493</v>
      </c>
      <c r="E1172" t="s">
        <v>1189</v>
      </c>
      <c r="F1172">
        <v>30</v>
      </c>
      <c r="G1172" t="s">
        <v>4916</v>
      </c>
      <c r="H1172" t="s">
        <v>725</v>
      </c>
      <c r="I1172" s="10">
        <v>39909</v>
      </c>
      <c r="J1172">
        <v>59</v>
      </c>
      <c r="K1172" t="s">
        <v>1007</v>
      </c>
      <c r="L1172">
        <f>COUNTBLANK(Portfolio434[[#This Row],[ID]:[Product]])</f>
        <v>0</v>
      </c>
    </row>
    <row r="1173" spans="1:12" x14ac:dyDescent="0.3">
      <c r="A1173">
        <v>1178</v>
      </c>
      <c r="B1173" t="s">
        <v>4917</v>
      </c>
      <c r="C1173" t="s">
        <v>4586</v>
      </c>
      <c r="D1173" t="s">
        <v>4493</v>
      </c>
      <c r="E1173" t="s">
        <v>1189</v>
      </c>
      <c r="F1173">
        <v>60</v>
      </c>
      <c r="G1173" t="s">
        <v>4918</v>
      </c>
      <c r="H1173" t="s">
        <v>837</v>
      </c>
      <c r="I1173" s="10">
        <v>39632</v>
      </c>
      <c r="J1173">
        <v>48</v>
      </c>
      <c r="K1173" t="s">
        <v>1721</v>
      </c>
      <c r="L1173">
        <f>COUNTBLANK(Portfolio434[[#This Row],[ID]:[Product]])</f>
        <v>0</v>
      </c>
    </row>
    <row r="1174" spans="1:12" x14ac:dyDescent="0.3">
      <c r="A1174">
        <v>1179</v>
      </c>
      <c r="B1174" t="s">
        <v>4919</v>
      </c>
      <c r="C1174" t="s">
        <v>3156</v>
      </c>
      <c r="D1174" t="s">
        <v>4493</v>
      </c>
      <c r="E1174" t="s">
        <v>1189</v>
      </c>
      <c r="F1174">
        <v>90</v>
      </c>
      <c r="G1174" t="s">
        <v>4920</v>
      </c>
      <c r="H1174" t="s">
        <v>331</v>
      </c>
      <c r="I1174" s="10">
        <v>40271</v>
      </c>
      <c r="J1174">
        <v>44</v>
      </c>
      <c r="K1174" t="s">
        <v>1677</v>
      </c>
      <c r="L1174">
        <f>COUNTBLANK(Portfolio434[[#This Row],[ID]:[Product]])</f>
        <v>0</v>
      </c>
    </row>
    <row r="1175" spans="1:12" x14ac:dyDescent="0.3">
      <c r="A1175">
        <v>1180</v>
      </c>
      <c r="B1175" t="s">
        <v>4921</v>
      </c>
      <c r="C1175" t="s">
        <v>4922</v>
      </c>
      <c r="D1175" t="s">
        <v>4493</v>
      </c>
      <c r="E1175" t="s">
        <v>1189</v>
      </c>
      <c r="F1175">
        <v>60</v>
      </c>
      <c r="G1175" t="s">
        <v>4923</v>
      </c>
      <c r="H1175" t="s">
        <v>72</v>
      </c>
      <c r="I1175" s="10">
        <v>39472</v>
      </c>
      <c r="J1175">
        <v>35</v>
      </c>
      <c r="K1175" t="s">
        <v>1677</v>
      </c>
      <c r="L1175">
        <f>COUNTBLANK(Portfolio434[[#This Row],[ID]:[Product]])</f>
        <v>0</v>
      </c>
    </row>
    <row r="1176" spans="1:12" x14ac:dyDescent="0.3">
      <c r="A1176">
        <v>1181</v>
      </c>
      <c r="B1176" t="s">
        <v>4924</v>
      </c>
      <c r="C1176" t="s">
        <v>4925</v>
      </c>
      <c r="D1176" t="s">
        <v>4493</v>
      </c>
      <c r="E1176" t="s">
        <v>1189</v>
      </c>
      <c r="F1176">
        <v>90</v>
      </c>
      <c r="G1176" t="s">
        <v>4926</v>
      </c>
      <c r="H1176" t="s">
        <v>1621</v>
      </c>
      <c r="I1176" s="10">
        <v>39804</v>
      </c>
      <c r="J1176">
        <v>42</v>
      </c>
      <c r="K1176" t="s">
        <v>851</v>
      </c>
      <c r="L1176">
        <f>COUNTBLANK(Portfolio434[[#This Row],[ID]:[Product]])</f>
        <v>0</v>
      </c>
    </row>
    <row r="1177" spans="1:12" x14ac:dyDescent="0.3">
      <c r="A1177">
        <v>1182</v>
      </c>
      <c r="B1177" t="s">
        <v>4927</v>
      </c>
      <c r="C1177" t="s">
        <v>2741</v>
      </c>
      <c r="D1177" t="s">
        <v>4493</v>
      </c>
      <c r="E1177" t="s">
        <v>4651</v>
      </c>
      <c r="F1177">
        <v>30</v>
      </c>
      <c r="G1177" t="s">
        <v>4928</v>
      </c>
      <c r="H1177" t="s">
        <v>751</v>
      </c>
      <c r="I1177" s="10">
        <v>39501</v>
      </c>
      <c r="J1177">
        <v>3</v>
      </c>
      <c r="K1177" t="s">
        <v>1673</v>
      </c>
      <c r="L1177">
        <f>COUNTBLANK(Portfolio434[[#This Row],[ID]:[Product]])</f>
        <v>0</v>
      </c>
    </row>
    <row r="1178" spans="1:12" x14ac:dyDescent="0.3">
      <c r="A1178">
        <v>1183</v>
      </c>
      <c r="B1178" t="s">
        <v>1976</v>
      </c>
      <c r="C1178" t="s">
        <v>3784</v>
      </c>
      <c r="D1178" t="s">
        <v>4493</v>
      </c>
      <c r="E1178" t="s">
        <v>1189</v>
      </c>
      <c r="F1178">
        <v>30</v>
      </c>
      <c r="G1178" t="s">
        <v>4929</v>
      </c>
      <c r="H1178" t="s">
        <v>931</v>
      </c>
      <c r="I1178" s="10">
        <v>40151</v>
      </c>
      <c r="J1178">
        <v>22</v>
      </c>
      <c r="K1178" t="s">
        <v>1700</v>
      </c>
      <c r="L1178">
        <f>COUNTBLANK(Portfolio434[[#This Row],[ID]:[Product]])</f>
        <v>0</v>
      </c>
    </row>
    <row r="1179" spans="1:12" x14ac:dyDescent="0.3">
      <c r="A1179">
        <v>1184</v>
      </c>
      <c r="B1179" t="s">
        <v>4930</v>
      </c>
      <c r="C1179" t="s">
        <v>2633</v>
      </c>
      <c r="D1179" t="s">
        <v>4493</v>
      </c>
      <c r="E1179" t="s">
        <v>1189</v>
      </c>
      <c r="F1179">
        <v>30</v>
      </c>
      <c r="G1179" t="s">
        <v>4931</v>
      </c>
      <c r="H1179" t="s">
        <v>104</v>
      </c>
      <c r="I1179" s="10">
        <v>40319</v>
      </c>
      <c r="J1179">
        <v>57</v>
      </c>
      <c r="K1179" t="s">
        <v>1721</v>
      </c>
      <c r="L1179">
        <f>COUNTBLANK(Portfolio434[[#This Row],[ID]:[Product]])</f>
        <v>0</v>
      </c>
    </row>
    <row r="1180" spans="1:12" x14ac:dyDescent="0.3">
      <c r="A1180">
        <v>1185</v>
      </c>
      <c r="B1180" t="s">
        <v>4932</v>
      </c>
      <c r="C1180" t="s">
        <v>4255</v>
      </c>
      <c r="D1180" t="s">
        <v>4493</v>
      </c>
      <c r="E1180" t="s">
        <v>1189</v>
      </c>
      <c r="F1180">
        <v>30</v>
      </c>
      <c r="G1180" t="s">
        <v>4933</v>
      </c>
      <c r="H1180" t="s">
        <v>4934</v>
      </c>
      <c r="I1180" s="10">
        <v>40299</v>
      </c>
      <c r="J1180">
        <v>80</v>
      </c>
      <c r="K1180" t="s">
        <v>1700</v>
      </c>
      <c r="L1180">
        <f>COUNTBLANK(Portfolio434[[#This Row],[ID]:[Product]])</f>
        <v>0</v>
      </c>
    </row>
    <row r="1181" spans="1:12" x14ac:dyDescent="0.3">
      <c r="A1181">
        <v>1186</v>
      </c>
      <c r="B1181" t="s">
        <v>4935</v>
      </c>
      <c r="C1181" t="s">
        <v>4936</v>
      </c>
      <c r="D1181" t="s">
        <v>4493</v>
      </c>
      <c r="E1181" t="s">
        <v>1189</v>
      </c>
      <c r="F1181">
        <v>60</v>
      </c>
      <c r="G1181" t="s">
        <v>4937</v>
      </c>
      <c r="H1181" t="s">
        <v>1160</v>
      </c>
      <c r="I1181" s="10">
        <v>39584</v>
      </c>
      <c r="J1181">
        <v>8</v>
      </c>
      <c r="K1181" t="s">
        <v>1696</v>
      </c>
      <c r="L1181">
        <f>COUNTBLANK(Portfolio434[[#This Row],[ID]:[Product]])</f>
        <v>0</v>
      </c>
    </row>
    <row r="1182" spans="1:12" x14ac:dyDescent="0.3">
      <c r="A1182">
        <v>1187</v>
      </c>
      <c r="B1182" t="s">
        <v>4938</v>
      </c>
      <c r="C1182" t="s">
        <v>4939</v>
      </c>
      <c r="D1182" t="s">
        <v>1946</v>
      </c>
      <c r="E1182" t="s">
        <v>1189</v>
      </c>
      <c r="F1182">
        <v>90</v>
      </c>
      <c r="G1182" t="s">
        <v>4940</v>
      </c>
      <c r="H1182" t="s">
        <v>587</v>
      </c>
      <c r="I1182" s="10">
        <v>39639</v>
      </c>
      <c r="J1182">
        <v>2</v>
      </c>
      <c r="K1182" t="s">
        <v>851</v>
      </c>
      <c r="L1182">
        <f>COUNTBLANK(Portfolio434[[#This Row],[ID]:[Product]])</f>
        <v>0</v>
      </c>
    </row>
    <row r="1183" spans="1:12" x14ac:dyDescent="0.3">
      <c r="A1183">
        <v>1188</v>
      </c>
      <c r="B1183" t="s">
        <v>4941</v>
      </c>
      <c r="C1183" t="s">
        <v>4942</v>
      </c>
      <c r="D1183" t="s">
        <v>4493</v>
      </c>
      <c r="E1183" t="s">
        <v>1189</v>
      </c>
      <c r="F1183">
        <v>30</v>
      </c>
      <c r="G1183" t="s">
        <v>4943</v>
      </c>
      <c r="H1183" t="s">
        <v>110</v>
      </c>
      <c r="I1183" s="10">
        <v>39601</v>
      </c>
      <c r="J1183">
        <v>91</v>
      </c>
      <c r="K1183" t="s">
        <v>1707</v>
      </c>
      <c r="L1183">
        <f>COUNTBLANK(Portfolio434[[#This Row],[ID]:[Product]])</f>
        <v>0</v>
      </c>
    </row>
    <row r="1184" spans="1:12" x14ac:dyDescent="0.3">
      <c r="A1184">
        <v>1189</v>
      </c>
      <c r="B1184" t="s">
        <v>4944</v>
      </c>
      <c r="C1184" t="s">
        <v>1897</v>
      </c>
      <c r="D1184" t="s">
        <v>4493</v>
      </c>
      <c r="E1184" t="s">
        <v>1189</v>
      </c>
      <c r="F1184">
        <v>60</v>
      </c>
      <c r="G1184" t="s">
        <v>4945</v>
      </c>
      <c r="H1184" t="s">
        <v>718</v>
      </c>
      <c r="I1184" s="10">
        <v>40218</v>
      </c>
      <c r="J1184">
        <v>46</v>
      </c>
      <c r="K1184" t="s">
        <v>1677</v>
      </c>
      <c r="L1184">
        <f>COUNTBLANK(Portfolio434[[#This Row],[ID]:[Product]])</f>
        <v>0</v>
      </c>
    </row>
    <row r="1185" spans="1:12" x14ac:dyDescent="0.3">
      <c r="A1185">
        <v>1190</v>
      </c>
      <c r="B1185" t="s">
        <v>4946</v>
      </c>
      <c r="C1185" t="s">
        <v>4947</v>
      </c>
      <c r="D1185" t="s">
        <v>4493</v>
      </c>
      <c r="E1185" t="s">
        <v>1189</v>
      </c>
      <c r="F1185">
        <v>90</v>
      </c>
      <c r="G1185" t="s">
        <v>4948</v>
      </c>
      <c r="H1185" t="s">
        <v>4949</v>
      </c>
      <c r="I1185" s="10">
        <v>39838</v>
      </c>
      <c r="J1185">
        <v>24</v>
      </c>
      <c r="K1185" t="s">
        <v>1673</v>
      </c>
      <c r="L1185">
        <f>COUNTBLANK(Portfolio434[[#This Row],[ID]:[Product]])</f>
        <v>0</v>
      </c>
    </row>
    <row r="1186" spans="1:12" x14ac:dyDescent="0.3">
      <c r="A1186">
        <v>1191</v>
      </c>
      <c r="B1186" t="s">
        <v>4950</v>
      </c>
      <c r="C1186" t="s">
        <v>3922</v>
      </c>
      <c r="D1186" t="s">
        <v>4493</v>
      </c>
      <c r="E1186" t="s">
        <v>1189</v>
      </c>
      <c r="F1186">
        <v>30</v>
      </c>
      <c r="G1186" t="s">
        <v>4951</v>
      </c>
      <c r="H1186" t="s">
        <v>2042</v>
      </c>
      <c r="I1186" s="10">
        <v>40480</v>
      </c>
      <c r="J1186">
        <v>57</v>
      </c>
      <c r="K1186" t="s">
        <v>1696</v>
      </c>
      <c r="L1186">
        <f>COUNTBLANK(Portfolio434[[#This Row],[ID]:[Product]])</f>
        <v>0</v>
      </c>
    </row>
    <row r="1187" spans="1:12" x14ac:dyDescent="0.3">
      <c r="A1187">
        <v>1192</v>
      </c>
      <c r="B1187" t="s">
        <v>4952</v>
      </c>
      <c r="C1187" t="s">
        <v>2999</v>
      </c>
      <c r="D1187" t="s">
        <v>4493</v>
      </c>
      <c r="E1187" t="s">
        <v>1189</v>
      </c>
      <c r="F1187">
        <v>30</v>
      </c>
      <c r="G1187" t="s">
        <v>4953</v>
      </c>
      <c r="H1187" t="s">
        <v>4954</v>
      </c>
      <c r="I1187" s="10">
        <v>39580</v>
      </c>
      <c r="J1187">
        <v>68</v>
      </c>
      <c r="K1187" t="s">
        <v>1692</v>
      </c>
      <c r="L1187">
        <f>COUNTBLANK(Portfolio434[[#This Row],[ID]:[Product]])</f>
        <v>0</v>
      </c>
    </row>
    <row r="1188" spans="1:12" x14ac:dyDescent="0.3">
      <c r="A1188">
        <v>1193</v>
      </c>
      <c r="B1188" t="s">
        <v>4955</v>
      </c>
      <c r="C1188" t="s">
        <v>2514</v>
      </c>
      <c r="D1188" t="s">
        <v>4493</v>
      </c>
      <c r="E1188" t="s">
        <v>1189</v>
      </c>
      <c r="F1188">
        <v>90</v>
      </c>
      <c r="G1188" t="s">
        <v>4956</v>
      </c>
      <c r="H1188" t="s">
        <v>372</v>
      </c>
      <c r="I1188" s="10">
        <v>40253</v>
      </c>
      <c r="J1188">
        <v>2</v>
      </c>
      <c r="K1188" t="s">
        <v>1696</v>
      </c>
      <c r="L1188">
        <f>COUNTBLANK(Portfolio434[[#This Row],[ID]:[Product]])</f>
        <v>0</v>
      </c>
    </row>
    <row r="1189" spans="1:12" x14ac:dyDescent="0.3">
      <c r="A1189">
        <v>1194</v>
      </c>
      <c r="B1189" t="s">
        <v>4957</v>
      </c>
      <c r="C1189" t="s">
        <v>3669</v>
      </c>
      <c r="D1189" t="s">
        <v>4493</v>
      </c>
      <c r="E1189" t="s">
        <v>1189</v>
      </c>
      <c r="F1189">
        <v>90</v>
      </c>
      <c r="G1189" t="s">
        <v>4958</v>
      </c>
      <c r="H1189" t="s">
        <v>353</v>
      </c>
      <c r="I1189" s="10">
        <v>39760</v>
      </c>
      <c r="J1189">
        <v>38</v>
      </c>
      <c r="K1189" t="s">
        <v>1692</v>
      </c>
      <c r="L1189">
        <f>COUNTBLANK(Portfolio434[[#This Row],[ID]:[Product]])</f>
        <v>0</v>
      </c>
    </row>
    <row r="1190" spans="1:12" x14ac:dyDescent="0.3">
      <c r="A1190">
        <v>1195</v>
      </c>
      <c r="B1190" t="s">
        <v>4959</v>
      </c>
      <c r="C1190" t="s">
        <v>1621</v>
      </c>
      <c r="D1190" t="s">
        <v>4493</v>
      </c>
      <c r="E1190" t="s">
        <v>1189</v>
      </c>
      <c r="F1190">
        <v>90</v>
      </c>
      <c r="G1190" t="s">
        <v>4960</v>
      </c>
      <c r="H1190" t="s">
        <v>791</v>
      </c>
      <c r="I1190" s="10">
        <v>40529</v>
      </c>
      <c r="J1190">
        <v>25</v>
      </c>
      <c r="K1190" t="s">
        <v>1677</v>
      </c>
      <c r="L1190">
        <f>COUNTBLANK(Portfolio434[[#This Row],[ID]:[Product]])</f>
        <v>0</v>
      </c>
    </row>
    <row r="1191" spans="1:12" x14ac:dyDescent="0.3">
      <c r="A1191">
        <v>1196</v>
      </c>
      <c r="B1191" t="s">
        <v>4961</v>
      </c>
      <c r="C1191" t="s">
        <v>4962</v>
      </c>
      <c r="D1191" t="s">
        <v>4493</v>
      </c>
      <c r="E1191" t="s">
        <v>1189</v>
      </c>
      <c r="F1191">
        <v>30</v>
      </c>
      <c r="G1191" t="s">
        <v>4963</v>
      </c>
      <c r="H1191" t="s">
        <v>4396</v>
      </c>
      <c r="I1191" s="10">
        <v>39589</v>
      </c>
      <c r="J1191">
        <v>19</v>
      </c>
      <c r="K1191" t="s">
        <v>1696</v>
      </c>
      <c r="L1191">
        <f>COUNTBLANK(Portfolio434[[#This Row],[ID]:[Product]])</f>
        <v>0</v>
      </c>
    </row>
    <row r="1192" spans="1:12" x14ac:dyDescent="0.3">
      <c r="A1192">
        <v>1197</v>
      </c>
      <c r="B1192" t="s">
        <v>4964</v>
      </c>
      <c r="C1192" t="s">
        <v>1935</v>
      </c>
      <c r="D1192" t="s">
        <v>4493</v>
      </c>
      <c r="E1192" t="s">
        <v>1189</v>
      </c>
      <c r="F1192">
        <v>60</v>
      </c>
      <c r="G1192" t="s">
        <v>4965</v>
      </c>
      <c r="H1192" t="s">
        <v>1622</v>
      </c>
      <c r="I1192" s="10">
        <v>40221</v>
      </c>
      <c r="J1192">
        <v>45</v>
      </c>
      <c r="K1192" t="s">
        <v>1721</v>
      </c>
      <c r="L1192">
        <f>COUNTBLANK(Portfolio434[[#This Row],[ID]:[Product]])</f>
        <v>0</v>
      </c>
    </row>
    <row r="1193" spans="1:12" x14ac:dyDescent="0.3">
      <c r="A1193">
        <v>1198</v>
      </c>
      <c r="B1193" t="s">
        <v>4966</v>
      </c>
      <c r="C1193" t="s">
        <v>4967</v>
      </c>
      <c r="D1193" t="s">
        <v>4493</v>
      </c>
      <c r="E1193" t="s">
        <v>1189</v>
      </c>
      <c r="F1193">
        <v>90</v>
      </c>
      <c r="G1193" t="s">
        <v>4968</v>
      </c>
      <c r="H1193" t="s">
        <v>532</v>
      </c>
      <c r="I1193" s="10">
        <v>40028</v>
      </c>
      <c r="J1193">
        <v>16</v>
      </c>
      <c r="K1193" t="s">
        <v>1007</v>
      </c>
      <c r="L1193">
        <f>COUNTBLANK(Portfolio434[[#This Row],[ID]:[Product]])</f>
        <v>0</v>
      </c>
    </row>
    <row r="1194" spans="1:12" x14ac:dyDescent="0.3">
      <c r="A1194">
        <v>1199</v>
      </c>
      <c r="B1194" t="s">
        <v>4969</v>
      </c>
      <c r="C1194" t="s">
        <v>4710</v>
      </c>
      <c r="D1194" t="s">
        <v>4493</v>
      </c>
      <c r="E1194" t="s">
        <v>1189</v>
      </c>
      <c r="F1194">
        <v>60</v>
      </c>
      <c r="G1194" t="s">
        <v>4970</v>
      </c>
      <c r="H1194" t="s">
        <v>332</v>
      </c>
      <c r="I1194" s="10">
        <v>39784</v>
      </c>
      <c r="J1194">
        <v>55</v>
      </c>
      <c r="K1194" t="s">
        <v>1700</v>
      </c>
      <c r="L1194">
        <f>COUNTBLANK(Portfolio434[[#This Row],[ID]:[Product]])</f>
        <v>0</v>
      </c>
    </row>
    <row r="1195" spans="1:12" x14ac:dyDescent="0.3">
      <c r="A1195">
        <v>1200</v>
      </c>
      <c r="B1195" t="s">
        <v>4733</v>
      </c>
      <c r="C1195" t="s">
        <v>2062</v>
      </c>
      <c r="D1195" t="s">
        <v>1946</v>
      </c>
      <c r="E1195" t="s">
        <v>1189</v>
      </c>
      <c r="F1195">
        <v>30</v>
      </c>
      <c r="G1195" t="s">
        <v>4971</v>
      </c>
      <c r="H1195" t="s">
        <v>1408</v>
      </c>
      <c r="I1195" s="10">
        <v>39870</v>
      </c>
      <c r="J1195">
        <v>28</v>
      </c>
      <c r="K1195" t="s">
        <v>1692</v>
      </c>
      <c r="L1195">
        <f>COUNTBLANK(Portfolio434[[#This Row],[ID]:[Product]])</f>
        <v>0</v>
      </c>
    </row>
    <row r="1196" spans="1:12" x14ac:dyDescent="0.3">
      <c r="A1196">
        <v>1201</v>
      </c>
      <c r="B1196" t="s">
        <v>3313</v>
      </c>
      <c r="C1196" t="s">
        <v>4972</v>
      </c>
      <c r="D1196" t="s">
        <v>4493</v>
      </c>
      <c r="E1196" t="s">
        <v>1189</v>
      </c>
      <c r="F1196">
        <v>30</v>
      </c>
      <c r="G1196" t="s">
        <v>4973</v>
      </c>
      <c r="H1196" t="s">
        <v>357</v>
      </c>
      <c r="I1196" s="10">
        <v>39614</v>
      </c>
      <c r="J1196">
        <v>66</v>
      </c>
      <c r="K1196" t="s">
        <v>1007</v>
      </c>
      <c r="L1196">
        <f>COUNTBLANK(Portfolio434[[#This Row],[ID]:[Product]])</f>
        <v>0</v>
      </c>
    </row>
    <row r="1197" spans="1:12" x14ac:dyDescent="0.3">
      <c r="A1197">
        <v>1202</v>
      </c>
      <c r="B1197" t="s">
        <v>4974</v>
      </c>
      <c r="C1197" t="s">
        <v>4975</v>
      </c>
      <c r="D1197" t="s">
        <v>4493</v>
      </c>
      <c r="E1197" t="s">
        <v>1189</v>
      </c>
      <c r="F1197">
        <v>30</v>
      </c>
      <c r="G1197" t="s">
        <v>4976</v>
      </c>
      <c r="H1197" t="s">
        <v>4977</v>
      </c>
      <c r="I1197" s="10">
        <v>39762</v>
      </c>
      <c r="J1197">
        <v>47</v>
      </c>
      <c r="K1197" t="s">
        <v>1721</v>
      </c>
      <c r="L1197">
        <f>COUNTBLANK(Portfolio434[[#This Row],[ID]:[Product]])</f>
        <v>0</v>
      </c>
    </row>
    <row r="1198" spans="1:12" x14ac:dyDescent="0.3">
      <c r="A1198">
        <v>1203</v>
      </c>
      <c r="B1198" t="s">
        <v>2049</v>
      </c>
      <c r="C1198" t="s">
        <v>4170</v>
      </c>
      <c r="D1198" t="s">
        <v>4493</v>
      </c>
      <c r="E1198" t="s">
        <v>1189</v>
      </c>
      <c r="F1198">
        <v>30</v>
      </c>
      <c r="G1198" t="s">
        <v>4978</v>
      </c>
      <c r="H1198" t="s">
        <v>4979</v>
      </c>
      <c r="I1198" s="10">
        <v>39835</v>
      </c>
      <c r="J1198">
        <v>63</v>
      </c>
      <c r="K1198" t="s">
        <v>1673</v>
      </c>
      <c r="L1198">
        <f>COUNTBLANK(Portfolio434[[#This Row],[ID]:[Product]])</f>
        <v>0</v>
      </c>
    </row>
    <row r="1199" spans="1:12" x14ac:dyDescent="0.3">
      <c r="A1199">
        <v>1204</v>
      </c>
      <c r="B1199" t="s">
        <v>4980</v>
      </c>
      <c r="C1199" t="s">
        <v>2517</v>
      </c>
      <c r="D1199" t="s">
        <v>4493</v>
      </c>
      <c r="E1199" t="s">
        <v>1189</v>
      </c>
      <c r="F1199">
        <v>30</v>
      </c>
      <c r="G1199" t="s">
        <v>3699</v>
      </c>
      <c r="H1199" t="s">
        <v>587</v>
      </c>
      <c r="I1199" s="10">
        <v>39928</v>
      </c>
      <c r="J1199">
        <v>80</v>
      </c>
      <c r="K1199" t="s">
        <v>1673</v>
      </c>
      <c r="L1199">
        <f>COUNTBLANK(Portfolio434[[#This Row],[ID]:[Product]])</f>
        <v>0</v>
      </c>
    </row>
    <row r="1200" spans="1:12" x14ac:dyDescent="0.3">
      <c r="A1200">
        <v>1205</v>
      </c>
      <c r="B1200" t="s">
        <v>4649</v>
      </c>
      <c r="C1200" t="s">
        <v>1682</v>
      </c>
      <c r="D1200" t="s">
        <v>4493</v>
      </c>
      <c r="E1200" t="s">
        <v>1189</v>
      </c>
      <c r="F1200">
        <v>90</v>
      </c>
      <c r="G1200" t="s">
        <v>4981</v>
      </c>
      <c r="H1200" t="s">
        <v>427</v>
      </c>
      <c r="I1200" s="10">
        <v>40340</v>
      </c>
      <c r="J1200">
        <v>93</v>
      </c>
      <c r="K1200" t="s">
        <v>1772</v>
      </c>
      <c r="L1200">
        <f>COUNTBLANK(Portfolio434[[#This Row],[ID]:[Product]])</f>
        <v>0</v>
      </c>
    </row>
    <row r="1201" spans="1:12" x14ac:dyDescent="0.3">
      <c r="A1201">
        <v>1206</v>
      </c>
      <c r="B1201" t="s">
        <v>4982</v>
      </c>
      <c r="C1201" t="s">
        <v>4983</v>
      </c>
      <c r="D1201" t="s">
        <v>4493</v>
      </c>
      <c r="E1201" t="s">
        <v>1189</v>
      </c>
      <c r="F1201">
        <v>60</v>
      </c>
      <c r="G1201" t="s">
        <v>4984</v>
      </c>
      <c r="H1201" t="s">
        <v>1636</v>
      </c>
      <c r="I1201" s="10">
        <v>40359</v>
      </c>
      <c r="J1201">
        <v>100</v>
      </c>
      <c r="K1201" t="s">
        <v>1707</v>
      </c>
      <c r="L1201">
        <f>COUNTBLANK(Portfolio434[[#This Row],[ID]:[Product]])</f>
        <v>0</v>
      </c>
    </row>
    <row r="1202" spans="1:12" x14ac:dyDescent="0.3">
      <c r="A1202">
        <v>1207</v>
      </c>
      <c r="B1202" t="s">
        <v>4985</v>
      </c>
      <c r="C1202" t="s">
        <v>2747</v>
      </c>
      <c r="D1202" t="s">
        <v>4493</v>
      </c>
      <c r="E1202" t="s">
        <v>1189</v>
      </c>
      <c r="F1202">
        <v>60</v>
      </c>
      <c r="G1202" t="s">
        <v>4986</v>
      </c>
      <c r="H1202" t="s">
        <v>4987</v>
      </c>
      <c r="I1202" s="10">
        <v>40028</v>
      </c>
      <c r="J1202">
        <v>77</v>
      </c>
      <c r="K1202" t="s">
        <v>1707</v>
      </c>
      <c r="L1202">
        <f>COUNTBLANK(Portfolio434[[#This Row],[ID]:[Product]])</f>
        <v>0</v>
      </c>
    </row>
    <row r="1203" spans="1:12" x14ac:dyDescent="0.3">
      <c r="A1203">
        <v>1208</v>
      </c>
      <c r="B1203" t="s">
        <v>4988</v>
      </c>
      <c r="C1203" t="s">
        <v>2417</v>
      </c>
      <c r="D1203" t="s">
        <v>1946</v>
      </c>
      <c r="E1203" t="s">
        <v>1189</v>
      </c>
      <c r="F1203">
        <v>30</v>
      </c>
      <c r="G1203" t="s">
        <v>4989</v>
      </c>
      <c r="H1203" t="s">
        <v>649</v>
      </c>
      <c r="I1203" s="10">
        <v>40176</v>
      </c>
      <c r="J1203">
        <v>15</v>
      </c>
      <c r="K1203" t="s">
        <v>1696</v>
      </c>
      <c r="L1203">
        <f>COUNTBLANK(Portfolio434[[#This Row],[ID]:[Product]])</f>
        <v>0</v>
      </c>
    </row>
    <row r="1204" spans="1:12" x14ac:dyDescent="0.3">
      <c r="A1204">
        <v>1210</v>
      </c>
      <c r="B1204" t="s">
        <v>4992</v>
      </c>
      <c r="C1204" t="s">
        <v>4993</v>
      </c>
      <c r="D1204" t="s">
        <v>4493</v>
      </c>
      <c r="E1204" t="s">
        <v>1189</v>
      </c>
      <c r="F1204">
        <v>90</v>
      </c>
      <c r="G1204" t="s">
        <v>4994</v>
      </c>
      <c r="H1204" t="s">
        <v>480</v>
      </c>
      <c r="I1204" s="10">
        <v>39466</v>
      </c>
      <c r="J1204">
        <v>69</v>
      </c>
      <c r="K1204" t="s">
        <v>1772</v>
      </c>
      <c r="L1204">
        <f>COUNTBLANK(Portfolio434[[#This Row],[ID]:[Product]])</f>
        <v>0</v>
      </c>
    </row>
    <row r="1205" spans="1:12" x14ac:dyDescent="0.3">
      <c r="A1205">
        <v>1211</v>
      </c>
      <c r="B1205" t="s">
        <v>4995</v>
      </c>
      <c r="C1205" t="s">
        <v>3424</v>
      </c>
      <c r="D1205" t="s">
        <v>4493</v>
      </c>
      <c r="E1205" t="s">
        <v>1189</v>
      </c>
      <c r="F1205">
        <v>60</v>
      </c>
      <c r="G1205" t="s">
        <v>4996</v>
      </c>
      <c r="H1205" t="s">
        <v>1371</v>
      </c>
      <c r="I1205" s="10">
        <v>40207</v>
      </c>
      <c r="J1205">
        <v>90</v>
      </c>
      <c r="K1205" t="s">
        <v>851</v>
      </c>
      <c r="L1205">
        <f>COUNTBLANK(Portfolio434[[#This Row],[ID]:[Product]])</f>
        <v>0</v>
      </c>
    </row>
    <row r="1206" spans="1:12" x14ac:dyDescent="0.3">
      <c r="A1206">
        <v>1212</v>
      </c>
      <c r="B1206" t="s">
        <v>4997</v>
      </c>
      <c r="C1206" t="s">
        <v>4998</v>
      </c>
      <c r="D1206" t="s">
        <v>4493</v>
      </c>
      <c r="E1206" t="s">
        <v>1189</v>
      </c>
      <c r="F1206">
        <v>30</v>
      </c>
      <c r="G1206" t="s">
        <v>4999</v>
      </c>
      <c r="H1206" t="s">
        <v>1315</v>
      </c>
      <c r="I1206" s="10">
        <v>40289</v>
      </c>
      <c r="J1206">
        <v>68</v>
      </c>
      <c r="K1206" t="s">
        <v>1772</v>
      </c>
      <c r="L1206">
        <f>COUNTBLANK(Portfolio434[[#This Row],[ID]:[Product]])</f>
        <v>0</v>
      </c>
    </row>
    <row r="1207" spans="1:12" x14ac:dyDescent="0.3">
      <c r="A1207">
        <v>1213</v>
      </c>
      <c r="B1207" t="s">
        <v>5000</v>
      </c>
      <c r="C1207" t="s">
        <v>5001</v>
      </c>
      <c r="D1207" t="s">
        <v>4493</v>
      </c>
      <c r="E1207" t="s">
        <v>1189</v>
      </c>
      <c r="F1207">
        <v>30</v>
      </c>
      <c r="G1207" t="s">
        <v>5002</v>
      </c>
      <c r="H1207" t="s">
        <v>1440</v>
      </c>
      <c r="I1207" s="10">
        <v>40278</v>
      </c>
      <c r="J1207">
        <v>72</v>
      </c>
      <c r="K1207" t="s">
        <v>1677</v>
      </c>
      <c r="L1207">
        <f>COUNTBLANK(Portfolio434[[#This Row],[ID]:[Product]])</f>
        <v>0</v>
      </c>
    </row>
    <row r="1208" spans="1:12" x14ac:dyDescent="0.3">
      <c r="A1208">
        <v>1214</v>
      </c>
      <c r="B1208" t="s">
        <v>5003</v>
      </c>
      <c r="C1208" t="s">
        <v>5004</v>
      </c>
      <c r="D1208" t="s">
        <v>4493</v>
      </c>
      <c r="E1208" t="s">
        <v>1189</v>
      </c>
      <c r="F1208">
        <v>90</v>
      </c>
      <c r="G1208" t="s">
        <v>5005</v>
      </c>
      <c r="H1208" t="s">
        <v>395</v>
      </c>
      <c r="I1208" s="10">
        <v>40295</v>
      </c>
      <c r="J1208">
        <v>25</v>
      </c>
      <c r="K1208" t="s">
        <v>1692</v>
      </c>
      <c r="L1208">
        <f>COUNTBLANK(Portfolio434[[#This Row],[ID]:[Product]])</f>
        <v>0</v>
      </c>
    </row>
    <row r="1209" spans="1:12" x14ac:dyDescent="0.3">
      <c r="A1209">
        <v>1215</v>
      </c>
      <c r="B1209" t="s">
        <v>5006</v>
      </c>
      <c r="C1209" t="s">
        <v>5007</v>
      </c>
      <c r="D1209" t="s">
        <v>4493</v>
      </c>
      <c r="E1209" t="s">
        <v>1189</v>
      </c>
      <c r="F1209">
        <v>90</v>
      </c>
      <c r="G1209" t="s">
        <v>5008</v>
      </c>
      <c r="H1209" t="s">
        <v>456</v>
      </c>
      <c r="I1209" s="10">
        <v>40164</v>
      </c>
      <c r="J1209">
        <v>10</v>
      </c>
      <c r="K1209" t="s">
        <v>1673</v>
      </c>
      <c r="L1209">
        <f>COUNTBLANK(Portfolio434[[#This Row],[ID]:[Product]])</f>
        <v>0</v>
      </c>
    </row>
    <row r="1210" spans="1:12" x14ac:dyDescent="0.3">
      <c r="A1210">
        <v>1216</v>
      </c>
      <c r="B1210" t="s">
        <v>3378</v>
      </c>
      <c r="C1210" t="s">
        <v>5009</v>
      </c>
      <c r="D1210" t="s">
        <v>4493</v>
      </c>
      <c r="E1210" t="s">
        <v>1189</v>
      </c>
      <c r="F1210">
        <v>60</v>
      </c>
      <c r="G1210" t="s">
        <v>5010</v>
      </c>
      <c r="H1210" t="s">
        <v>3830</v>
      </c>
      <c r="I1210" s="10">
        <v>39756</v>
      </c>
      <c r="J1210">
        <v>32</v>
      </c>
      <c r="K1210" t="s">
        <v>1007</v>
      </c>
      <c r="L1210">
        <f>COUNTBLANK(Portfolio434[[#This Row],[ID]:[Product]])</f>
        <v>0</v>
      </c>
    </row>
    <row r="1211" spans="1:12" x14ac:dyDescent="0.3">
      <c r="A1211">
        <v>1217</v>
      </c>
      <c r="B1211" t="s">
        <v>5011</v>
      </c>
      <c r="C1211" t="s">
        <v>3952</v>
      </c>
      <c r="D1211" t="s">
        <v>4493</v>
      </c>
      <c r="E1211" t="s">
        <v>1189</v>
      </c>
      <c r="F1211">
        <v>60</v>
      </c>
      <c r="G1211" t="s">
        <v>5012</v>
      </c>
      <c r="H1211" t="s">
        <v>608</v>
      </c>
      <c r="I1211" s="10">
        <v>39486</v>
      </c>
      <c r="J1211">
        <v>26</v>
      </c>
      <c r="K1211" t="s">
        <v>1700</v>
      </c>
      <c r="L1211">
        <f>COUNTBLANK(Portfolio434[[#This Row],[ID]:[Product]])</f>
        <v>0</v>
      </c>
    </row>
    <row r="1212" spans="1:12" x14ac:dyDescent="0.3">
      <c r="A1212">
        <v>1218</v>
      </c>
      <c r="B1212" t="s">
        <v>5013</v>
      </c>
      <c r="C1212" t="s">
        <v>5014</v>
      </c>
      <c r="D1212" t="s">
        <v>4493</v>
      </c>
      <c r="E1212" t="s">
        <v>1189</v>
      </c>
      <c r="F1212">
        <v>90</v>
      </c>
      <c r="G1212" t="s">
        <v>5015</v>
      </c>
      <c r="H1212" t="s">
        <v>33</v>
      </c>
      <c r="I1212" s="10">
        <v>40117</v>
      </c>
      <c r="J1212">
        <v>63</v>
      </c>
      <c r="K1212" t="s">
        <v>1772</v>
      </c>
      <c r="L1212">
        <f>COUNTBLANK(Portfolio434[[#This Row],[ID]:[Product]])</f>
        <v>0</v>
      </c>
    </row>
    <row r="1213" spans="1:12" x14ac:dyDescent="0.3">
      <c r="A1213">
        <v>1219</v>
      </c>
      <c r="B1213" t="s">
        <v>5016</v>
      </c>
      <c r="C1213" t="s">
        <v>5017</v>
      </c>
      <c r="D1213" t="s">
        <v>4493</v>
      </c>
      <c r="E1213" t="s">
        <v>1189</v>
      </c>
      <c r="F1213">
        <v>30</v>
      </c>
      <c r="G1213" t="s">
        <v>5018</v>
      </c>
      <c r="H1213" t="s">
        <v>2103</v>
      </c>
      <c r="I1213" s="10">
        <v>40187</v>
      </c>
      <c r="J1213">
        <v>7</v>
      </c>
      <c r="K1213" t="s">
        <v>1696</v>
      </c>
      <c r="L1213">
        <f>COUNTBLANK(Portfolio434[[#This Row],[ID]:[Product]])</f>
        <v>0</v>
      </c>
    </row>
    <row r="1214" spans="1:12" x14ac:dyDescent="0.3">
      <c r="A1214">
        <v>1220</v>
      </c>
      <c r="B1214" t="s">
        <v>5019</v>
      </c>
      <c r="C1214" t="s">
        <v>3006</v>
      </c>
      <c r="D1214" t="s">
        <v>4493</v>
      </c>
      <c r="E1214" t="s">
        <v>1189</v>
      </c>
      <c r="F1214">
        <v>30</v>
      </c>
      <c r="G1214" t="s">
        <v>5020</v>
      </c>
      <c r="H1214" t="s">
        <v>712</v>
      </c>
      <c r="I1214" s="10">
        <v>39520</v>
      </c>
      <c r="J1214">
        <v>96</v>
      </c>
      <c r="K1214" t="s">
        <v>1696</v>
      </c>
      <c r="L1214">
        <f>COUNTBLANK(Portfolio434[[#This Row],[ID]:[Product]])</f>
        <v>0</v>
      </c>
    </row>
    <row r="1215" spans="1:12" x14ac:dyDescent="0.3">
      <c r="A1215">
        <v>1221</v>
      </c>
      <c r="B1215" t="s">
        <v>5021</v>
      </c>
      <c r="C1215" t="s">
        <v>5022</v>
      </c>
      <c r="D1215" t="s">
        <v>4493</v>
      </c>
      <c r="E1215" t="s">
        <v>1189</v>
      </c>
      <c r="F1215">
        <v>90</v>
      </c>
      <c r="G1215" t="s">
        <v>5023</v>
      </c>
      <c r="H1215" t="s">
        <v>5024</v>
      </c>
      <c r="I1215" s="10">
        <v>40015</v>
      </c>
      <c r="J1215">
        <v>87</v>
      </c>
      <c r="K1215" t="s">
        <v>1772</v>
      </c>
      <c r="L1215">
        <f>COUNTBLANK(Portfolio434[[#This Row],[ID]:[Product]])</f>
        <v>0</v>
      </c>
    </row>
    <row r="1216" spans="1:12" x14ac:dyDescent="0.3">
      <c r="A1216">
        <v>1222</v>
      </c>
      <c r="B1216" t="s">
        <v>5025</v>
      </c>
      <c r="C1216" t="s">
        <v>5026</v>
      </c>
      <c r="D1216" t="s">
        <v>4493</v>
      </c>
      <c r="E1216" t="s">
        <v>1189</v>
      </c>
      <c r="F1216">
        <v>30</v>
      </c>
      <c r="G1216" t="s">
        <v>5027</v>
      </c>
      <c r="H1216" t="s">
        <v>128</v>
      </c>
      <c r="I1216" s="10">
        <v>39575</v>
      </c>
      <c r="J1216">
        <v>59</v>
      </c>
      <c r="K1216" t="s">
        <v>1673</v>
      </c>
      <c r="L1216">
        <f>COUNTBLANK(Portfolio434[[#This Row],[ID]:[Product]])</f>
        <v>0</v>
      </c>
    </row>
    <row r="1217" spans="1:12" x14ac:dyDescent="0.3">
      <c r="A1217">
        <v>1223</v>
      </c>
      <c r="B1217" t="s">
        <v>4527</v>
      </c>
      <c r="C1217" t="s">
        <v>2133</v>
      </c>
      <c r="D1217" t="s">
        <v>4493</v>
      </c>
      <c r="E1217" t="s">
        <v>1189</v>
      </c>
      <c r="F1217">
        <v>90</v>
      </c>
      <c r="G1217" t="s">
        <v>5028</v>
      </c>
      <c r="H1217" t="s">
        <v>264</v>
      </c>
      <c r="I1217" s="10">
        <v>40514</v>
      </c>
      <c r="J1217">
        <v>65</v>
      </c>
      <c r="K1217" t="s">
        <v>1772</v>
      </c>
      <c r="L1217">
        <f>COUNTBLANK(Portfolio434[[#This Row],[ID]:[Product]])</f>
        <v>0</v>
      </c>
    </row>
    <row r="1218" spans="1:12" x14ac:dyDescent="0.3">
      <c r="A1218">
        <v>1224</v>
      </c>
      <c r="B1218" t="s">
        <v>1855</v>
      </c>
      <c r="C1218" t="s">
        <v>3279</v>
      </c>
      <c r="D1218" t="s">
        <v>4493</v>
      </c>
      <c r="E1218" t="s">
        <v>1189</v>
      </c>
      <c r="F1218">
        <v>90</v>
      </c>
      <c r="G1218" t="s">
        <v>5029</v>
      </c>
      <c r="H1218" t="s">
        <v>1119</v>
      </c>
      <c r="I1218" s="10">
        <v>40337</v>
      </c>
      <c r="J1218">
        <v>6</v>
      </c>
      <c r="K1218" t="s">
        <v>1721</v>
      </c>
      <c r="L1218">
        <f>COUNTBLANK(Portfolio434[[#This Row],[ID]:[Product]])</f>
        <v>0</v>
      </c>
    </row>
    <row r="1219" spans="1:12" x14ac:dyDescent="0.3">
      <c r="A1219">
        <v>1225</v>
      </c>
      <c r="B1219" t="s">
        <v>4637</v>
      </c>
      <c r="C1219" t="s">
        <v>2614</v>
      </c>
      <c r="D1219" t="s">
        <v>4493</v>
      </c>
      <c r="E1219" t="s">
        <v>1189</v>
      </c>
      <c r="F1219">
        <v>30</v>
      </c>
      <c r="G1219" t="s">
        <v>5030</v>
      </c>
      <c r="H1219" t="s">
        <v>2690</v>
      </c>
      <c r="I1219" s="10">
        <v>39953</v>
      </c>
      <c r="J1219">
        <v>32</v>
      </c>
      <c r="K1219" t="s">
        <v>1692</v>
      </c>
      <c r="L1219">
        <f>COUNTBLANK(Portfolio434[[#This Row],[ID]:[Product]])</f>
        <v>0</v>
      </c>
    </row>
    <row r="1220" spans="1:12" x14ac:dyDescent="0.3">
      <c r="A1220">
        <v>1226</v>
      </c>
      <c r="B1220" t="s">
        <v>5031</v>
      </c>
      <c r="C1220" t="s">
        <v>1912</v>
      </c>
      <c r="D1220" t="s">
        <v>4493</v>
      </c>
      <c r="E1220" t="s">
        <v>1189</v>
      </c>
      <c r="F1220">
        <v>60</v>
      </c>
      <c r="G1220" t="s">
        <v>5032</v>
      </c>
      <c r="H1220" t="s">
        <v>364</v>
      </c>
      <c r="I1220" s="10">
        <v>39948</v>
      </c>
      <c r="J1220">
        <v>13</v>
      </c>
      <c r="K1220" t="s">
        <v>1692</v>
      </c>
      <c r="L1220">
        <f>COUNTBLANK(Portfolio434[[#This Row],[ID]:[Product]])</f>
        <v>0</v>
      </c>
    </row>
    <row r="1221" spans="1:12" x14ac:dyDescent="0.3">
      <c r="A1221">
        <v>1227</v>
      </c>
      <c r="B1221" t="s">
        <v>5033</v>
      </c>
      <c r="C1221" t="s">
        <v>3647</v>
      </c>
      <c r="D1221" t="s">
        <v>4493</v>
      </c>
      <c r="E1221" t="s">
        <v>1189</v>
      </c>
      <c r="F1221">
        <v>30</v>
      </c>
      <c r="G1221" t="s">
        <v>5034</v>
      </c>
      <c r="H1221" t="s">
        <v>566</v>
      </c>
      <c r="I1221" s="10">
        <v>39684</v>
      </c>
      <c r="J1221">
        <v>36</v>
      </c>
      <c r="K1221" t="s">
        <v>1007</v>
      </c>
      <c r="L1221">
        <f>COUNTBLANK(Portfolio434[[#This Row],[ID]:[Product]])</f>
        <v>0</v>
      </c>
    </row>
    <row r="1222" spans="1:12" x14ac:dyDescent="0.3">
      <c r="A1222">
        <v>1228</v>
      </c>
      <c r="B1222" t="s">
        <v>5035</v>
      </c>
      <c r="C1222" t="s">
        <v>5036</v>
      </c>
      <c r="D1222" t="s">
        <v>4493</v>
      </c>
      <c r="E1222" t="s">
        <v>1189</v>
      </c>
      <c r="F1222">
        <v>60</v>
      </c>
      <c r="G1222" t="s">
        <v>5037</v>
      </c>
      <c r="H1222" t="s">
        <v>661</v>
      </c>
      <c r="I1222" s="10">
        <v>40032</v>
      </c>
      <c r="J1222">
        <v>5</v>
      </c>
      <c r="K1222" t="s">
        <v>1721</v>
      </c>
      <c r="L1222">
        <f>COUNTBLANK(Portfolio434[[#This Row],[ID]:[Product]])</f>
        <v>0</v>
      </c>
    </row>
    <row r="1223" spans="1:12" x14ac:dyDescent="0.3">
      <c r="A1223">
        <v>1229</v>
      </c>
      <c r="B1223" t="s">
        <v>5038</v>
      </c>
      <c r="C1223" t="s">
        <v>5039</v>
      </c>
      <c r="D1223" t="s">
        <v>4493</v>
      </c>
      <c r="E1223" t="s">
        <v>1189</v>
      </c>
      <c r="F1223">
        <v>60</v>
      </c>
      <c r="G1223" t="s">
        <v>5040</v>
      </c>
      <c r="H1223" t="s">
        <v>3374</v>
      </c>
      <c r="I1223" s="10">
        <v>39803</v>
      </c>
      <c r="J1223">
        <v>70</v>
      </c>
      <c r="K1223" t="s">
        <v>1677</v>
      </c>
      <c r="L1223">
        <f>COUNTBLANK(Portfolio434[[#This Row],[ID]:[Product]])</f>
        <v>0</v>
      </c>
    </row>
    <row r="1224" spans="1:12" x14ac:dyDescent="0.3">
      <c r="A1224">
        <v>1230</v>
      </c>
      <c r="B1224" t="s">
        <v>4579</v>
      </c>
      <c r="C1224" t="s">
        <v>2436</v>
      </c>
      <c r="D1224" t="s">
        <v>4493</v>
      </c>
      <c r="E1224" t="s">
        <v>1189</v>
      </c>
      <c r="F1224">
        <v>90</v>
      </c>
      <c r="G1224" t="s">
        <v>4349</v>
      </c>
      <c r="H1224" t="s">
        <v>3065</v>
      </c>
      <c r="I1224" s="10">
        <v>40405</v>
      </c>
      <c r="J1224">
        <v>2</v>
      </c>
      <c r="K1224" t="s">
        <v>1721</v>
      </c>
      <c r="L1224">
        <f>COUNTBLANK(Portfolio434[[#This Row],[ID]:[Product]])</f>
        <v>0</v>
      </c>
    </row>
    <row r="1225" spans="1:12" x14ac:dyDescent="0.3">
      <c r="A1225">
        <v>1231</v>
      </c>
      <c r="B1225" t="s">
        <v>3849</v>
      </c>
      <c r="C1225" t="s">
        <v>5041</v>
      </c>
      <c r="D1225" t="s">
        <v>4493</v>
      </c>
      <c r="E1225" t="s">
        <v>1189</v>
      </c>
      <c r="F1225">
        <v>30</v>
      </c>
      <c r="G1225" t="s">
        <v>5042</v>
      </c>
      <c r="H1225" t="s">
        <v>5043</v>
      </c>
      <c r="I1225" s="10">
        <v>39478</v>
      </c>
      <c r="J1225">
        <v>80</v>
      </c>
      <c r="K1225" t="s">
        <v>1700</v>
      </c>
      <c r="L1225">
        <f>COUNTBLANK(Portfolio434[[#This Row],[ID]:[Product]])</f>
        <v>0</v>
      </c>
    </row>
    <row r="1226" spans="1:12" x14ac:dyDescent="0.3">
      <c r="A1226">
        <v>1232</v>
      </c>
      <c r="B1226" t="s">
        <v>5044</v>
      </c>
      <c r="C1226" t="s">
        <v>5045</v>
      </c>
      <c r="D1226" t="s">
        <v>4493</v>
      </c>
      <c r="E1226" t="s">
        <v>1189</v>
      </c>
      <c r="F1226">
        <v>30</v>
      </c>
      <c r="G1226" t="s">
        <v>5046</v>
      </c>
      <c r="H1226" t="s">
        <v>459</v>
      </c>
      <c r="I1226" s="10">
        <v>39533</v>
      </c>
      <c r="J1226">
        <v>90</v>
      </c>
      <c r="K1226" t="s">
        <v>1692</v>
      </c>
      <c r="L1226">
        <f>COUNTBLANK(Portfolio434[[#This Row],[ID]:[Product]])</f>
        <v>0</v>
      </c>
    </row>
    <row r="1227" spans="1:12" x14ac:dyDescent="0.3">
      <c r="A1227">
        <v>1233</v>
      </c>
      <c r="B1227" t="s">
        <v>5047</v>
      </c>
      <c r="C1227" t="s">
        <v>2924</v>
      </c>
      <c r="D1227" t="s">
        <v>4493</v>
      </c>
      <c r="E1227" t="s">
        <v>1189</v>
      </c>
      <c r="F1227">
        <v>60</v>
      </c>
      <c r="G1227" t="s">
        <v>5048</v>
      </c>
      <c r="H1227" t="s">
        <v>1213</v>
      </c>
      <c r="I1227" s="10">
        <v>39742</v>
      </c>
      <c r="J1227">
        <v>5</v>
      </c>
      <c r="K1227" t="s">
        <v>1696</v>
      </c>
      <c r="L1227">
        <f>COUNTBLANK(Portfolio434[[#This Row],[ID]:[Product]])</f>
        <v>0</v>
      </c>
    </row>
    <row r="1228" spans="1:12" x14ac:dyDescent="0.3">
      <c r="A1228">
        <v>1234</v>
      </c>
      <c r="B1228" t="s">
        <v>2429</v>
      </c>
      <c r="C1228" t="s">
        <v>5049</v>
      </c>
      <c r="D1228" t="s">
        <v>4493</v>
      </c>
      <c r="E1228" t="s">
        <v>1189</v>
      </c>
      <c r="F1228">
        <v>60</v>
      </c>
      <c r="G1228" t="s">
        <v>5050</v>
      </c>
      <c r="H1228" t="s">
        <v>813</v>
      </c>
      <c r="I1228" s="10">
        <v>39655</v>
      </c>
      <c r="J1228">
        <v>28</v>
      </c>
      <c r="K1228" t="s">
        <v>1721</v>
      </c>
      <c r="L1228">
        <f>COUNTBLANK(Portfolio434[[#This Row],[ID]:[Product]])</f>
        <v>0</v>
      </c>
    </row>
    <row r="1229" spans="1:12" x14ac:dyDescent="0.3">
      <c r="A1229">
        <v>1235</v>
      </c>
      <c r="B1229" t="s">
        <v>5051</v>
      </c>
      <c r="C1229" t="s">
        <v>5052</v>
      </c>
      <c r="D1229" t="s">
        <v>4493</v>
      </c>
      <c r="E1229" t="s">
        <v>1189</v>
      </c>
      <c r="F1229">
        <v>90</v>
      </c>
      <c r="G1229" t="s">
        <v>5053</v>
      </c>
      <c r="H1229" t="s">
        <v>194</v>
      </c>
      <c r="I1229" s="10">
        <v>39979</v>
      </c>
      <c r="J1229">
        <v>28</v>
      </c>
      <c r="K1229" t="s">
        <v>1007</v>
      </c>
      <c r="L1229">
        <f>COUNTBLANK(Portfolio434[[#This Row],[ID]:[Product]])</f>
        <v>0</v>
      </c>
    </row>
    <row r="1230" spans="1:12" x14ac:dyDescent="0.3">
      <c r="A1230">
        <v>1236</v>
      </c>
      <c r="B1230" t="s">
        <v>5054</v>
      </c>
      <c r="C1230" t="s">
        <v>2453</v>
      </c>
      <c r="D1230" t="s">
        <v>4493</v>
      </c>
      <c r="E1230" t="s">
        <v>1189</v>
      </c>
      <c r="F1230">
        <v>90</v>
      </c>
      <c r="G1230" t="s">
        <v>5055</v>
      </c>
      <c r="H1230" t="s">
        <v>1246</v>
      </c>
      <c r="I1230" s="10">
        <v>40124</v>
      </c>
      <c r="J1230">
        <v>59</v>
      </c>
      <c r="K1230" t="s">
        <v>1721</v>
      </c>
      <c r="L1230">
        <f>COUNTBLANK(Portfolio434[[#This Row],[ID]:[Product]])</f>
        <v>0</v>
      </c>
    </row>
    <row r="1231" spans="1:12" x14ac:dyDescent="0.3">
      <c r="A1231">
        <v>1237</v>
      </c>
      <c r="B1231" t="s">
        <v>5056</v>
      </c>
      <c r="C1231" t="s">
        <v>2646</v>
      </c>
      <c r="D1231" t="s">
        <v>4493</v>
      </c>
      <c r="E1231" t="s">
        <v>1189</v>
      </c>
      <c r="F1231">
        <v>90</v>
      </c>
      <c r="G1231" t="s">
        <v>5057</v>
      </c>
      <c r="H1231" t="s">
        <v>716</v>
      </c>
      <c r="I1231" s="10">
        <v>40169</v>
      </c>
      <c r="J1231">
        <v>75</v>
      </c>
      <c r="K1231" t="s">
        <v>1692</v>
      </c>
      <c r="L1231">
        <f>COUNTBLANK(Portfolio434[[#This Row],[ID]:[Product]])</f>
        <v>0</v>
      </c>
    </row>
    <row r="1232" spans="1:12" x14ac:dyDescent="0.3">
      <c r="A1232">
        <v>1238</v>
      </c>
      <c r="B1232" t="s">
        <v>5058</v>
      </c>
      <c r="C1232" t="s">
        <v>2735</v>
      </c>
      <c r="D1232" t="s">
        <v>4493</v>
      </c>
      <c r="E1232" t="s">
        <v>1189</v>
      </c>
      <c r="F1232">
        <v>60</v>
      </c>
      <c r="G1232" t="s">
        <v>5059</v>
      </c>
      <c r="H1232" t="s">
        <v>741</v>
      </c>
      <c r="I1232" s="10">
        <v>39782</v>
      </c>
      <c r="J1232">
        <v>72</v>
      </c>
      <c r="K1232" t="s">
        <v>1696</v>
      </c>
      <c r="L1232">
        <f>COUNTBLANK(Portfolio434[[#This Row],[ID]:[Product]])</f>
        <v>0</v>
      </c>
    </row>
    <row r="1233" spans="1:12" x14ac:dyDescent="0.3">
      <c r="A1233">
        <v>1239</v>
      </c>
      <c r="B1233" t="s">
        <v>5060</v>
      </c>
      <c r="C1233" t="s">
        <v>5061</v>
      </c>
      <c r="D1233" t="s">
        <v>4493</v>
      </c>
      <c r="E1233" t="s">
        <v>1189</v>
      </c>
      <c r="F1233">
        <v>60</v>
      </c>
      <c r="G1233" t="s">
        <v>5062</v>
      </c>
      <c r="H1233" t="s">
        <v>645</v>
      </c>
      <c r="I1233" s="10">
        <v>40120</v>
      </c>
      <c r="J1233">
        <v>19</v>
      </c>
      <c r="K1233" t="s">
        <v>1772</v>
      </c>
      <c r="L1233">
        <f>COUNTBLANK(Portfolio434[[#This Row],[ID]:[Product]])</f>
        <v>0</v>
      </c>
    </row>
    <row r="1234" spans="1:12" x14ac:dyDescent="0.3">
      <c r="A1234">
        <v>1240</v>
      </c>
      <c r="B1234" t="s">
        <v>5063</v>
      </c>
      <c r="C1234" t="s">
        <v>1850</v>
      </c>
      <c r="D1234" t="s">
        <v>4493</v>
      </c>
      <c r="E1234" t="s">
        <v>1189</v>
      </c>
      <c r="F1234">
        <v>90</v>
      </c>
      <c r="G1234" t="s">
        <v>5064</v>
      </c>
      <c r="H1234" t="s">
        <v>282</v>
      </c>
      <c r="I1234" s="10">
        <v>39617</v>
      </c>
      <c r="J1234">
        <v>62</v>
      </c>
      <c r="K1234" t="s">
        <v>1692</v>
      </c>
      <c r="L1234">
        <f>COUNTBLANK(Portfolio434[[#This Row],[ID]:[Product]])</f>
        <v>0</v>
      </c>
    </row>
    <row r="1235" spans="1:12" x14ac:dyDescent="0.3">
      <c r="A1235">
        <v>1241</v>
      </c>
      <c r="B1235" t="s">
        <v>5065</v>
      </c>
      <c r="C1235" t="s">
        <v>5066</v>
      </c>
      <c r="D1235" t="s">
        <v>4493</v>
      </c>
      <c r="E1235" t="s">
        <v>1189</v>
      </c>
      <c r="F1235">
        <v>30</v>
      </c>
      <c r="G1235" t="s">
        <v>5067</v>
      </c>
      <c r="H1235" t="s">
        <v>62</v>
      </c>
      <c r="I1235" s="10">
        <v>40063</v>
      </c>
      <c r="J1235">
        <v>13</v>
      </c>
      <c r="K1235" t="s">
        <v>1700</v>
      </c>
      <c r="L1235">
        <f>COUNTBLANK(Portfolio434[[#This Row],[ID]:[Product]])</f>
        <v>0</v>
      </c>
    </row>
    <row r="1236" spans="1:12" x14ac:dyDescent="0.3">
      <c r="A1236">
        <v>1242</v>
      </c>
      <c r="B1236" t="s">
        <v>5068</v>
      </c>
      <c r="C1236" t="s">
        <v>3992</v>
      </c>
      <c r="D1236" t="s">
        <v>4493</v>
      </c>
      <c r="E1236" t="s">
        <v>1189</v>
      </c>
      <c r="F1236">
        <v>90</v>
      </c>
      <c r="G1236" t="s">
        <v>5069</v>
      </c>
      <c r="H1236" t="s">
        <v>1600</v>
      </c>
      <c r="I1236" s="10">
        <v>40213</v>
      </c>
      <c r="J1236">
        <v>41</v>
      </c>
      <c r="K1236" t="s">
        <v>851</v>
      </c>
      <c r="L1236">
        <f>COUNTBLANK(Portfolio434[[#This Row],[ID]:[Product]])</f>
        <v>0</v>
      </c>
    </row>
    <row r="1237" spans="1:12" x14ac:dyDescent="0.3">
      <c r="A1237">
        <v>1243</v>
      </c>
      <c r="B1237" t="s">
        <v>4775</v>
      </c>
      <c r="C1237" t="s">
        <v>3872</v>
      </c>
      <c r="D1237" t="s">
        <v>4493</v>
      </c>
      <c r="E1237" t="s">
        <v>1189</v>
      </c>
      <c r="F1237">
        <v>90</v>
      </c>
      <c r="G1237" t="s">
        <v>5070</v>
      </c>
      <c r="H1237" t="s">
        <v>1308</v>
      </c>
      <c r="I1237" s="10">
        <v>40432</v>
      </c>
      <c r="J1237">
        <v>58</v>
      </c>
      <c r="K1237" t="s">
        <v>1700</v>
      </c>
      <c r="L1237">
        <f>COUNTBLANK(Portfolio434[[#This Row],[ID]:[Product]])</f>
        <v>0</v>
      </c>
    </row>
    <row r="1238" spans="1:12" x14ac:dyDescent="0.3">
      <c r="A1238">
        <v>1244</v>
      </c>
      <c r="B1238" t="s">
        <v>5071</v>
      </c>
      <c r="C1238" t="s">
        <v>3253</v>
      </c>
      <c r="D1238" t="s">
        <v>4493</v>
      </c>
      <c r="E1238" t="s">
        <v>1189</v>
      </c>
      <c r="F1238">
        <v>60</v>
      </c>
      <c r="G1238" t="s">
        <v>5072</v>
      </c>
      <c r="H1238" t="s">
        <v>364</v>
      </c>
      <c r="I1238" s="10">
        <v>39468</v>
      </c>
      <c r="J1238">
        <v>50</v>
      </c>
      <c r="K1238" t="s">
        <v>1677</v>
      </c>
      <c r="L1238">
        <f>COUNTBLANK(Portfolio434[[#This Row],[ID]:[Product]])</f>
        <v>0</v>
      </c>
    </row>
    <row r="1239" spans="1:12" x14ac:dyDescent="0.3">
      <c r="A1239">
        <v>1245</v>
      </c>
      <c r="B1239" t="s">
        <v>5073</v>
      </c>
      <c r="C1239" t="s">
        <v>5074</v>
      </c>
      <c r="D1239" t="s">
        <v>4493</v>
      </c>
      <c r="E1239" t="s">
        <v>1189</v>
      </c>
      <c r="F1239">
        <v>90</v>
      </c>
      <c r="G1239" t="s">
        <v>5075</v>
      </c>
      <c r="H1239" t="s">
        <v>1198</v>
      </c>
      <c r="I1239" s="10">
        <v>39722</v>
      </c>
      <c r="J1239">
        <v>85</v>
      </c>
      <c r="K1239" t="s">
        <v>1700</v>
      </c>
      <c r="L1239">
        <f>COUNTBLANK(Portfolio434[[#This Row],[ID]:[Product]])</f>
        <v>0</v>
      </c>
    </row>
    <row r="1240" spans="1:12" x14ac:dyDescent="0.3">
      <c r="A1240">
        <v>1246</v>
      </c>
      <c r="B1240" t="s">
        <v>4517</v>
      </c>
      <c r="C1240" t="s">
        <v>2944</v>
      </c>
      <c r="D1240" t="s">
        <v>4493</v>
      </c>
      <c r="E1240" t="s">
        <v>1189</v>
      </c>
      <c r="F1240">
        <v>90</v>
      </c>
      <c r="G1240" t="s">
        <v>5076</v>
      </c>
      <c r="H1240" t="s">
        <v>159</v>
      </c>
      <c r="I1240" s="10">
        <v>40460</v>
      </c>
      <c r="J1240">
        <v>18</v>
      </c>
      <c r="K1240" t="s">
        <v>1692</v>
      </c>
      <c r="L1240">
        <f>COUNTBLANK(Portfolio434[[#This Row],[ID]:[Product]])</f>
        <v>0</v>
      </c>
    </row>
    <row r="1241" spans="1:12" x14ac:dyDescent="0.3">
      <c r="A1241">
        <v>1247</v>
      </c>
      <c r="B1241" t="s">
        <v>5077</v>
      </c>
      <c r="C1241" t="s">
        <v>5078</v>
      </c>
      <c r="D1241" t="s">
        <v>4493</v>
      </c>
      <c r="E1241" t="s">
        <v>1189</v>
      </c>
      <c r="F1241">
        <v>30</v>
      </c>
      <c r="G1241" t="s">
        <v>1950</v>
      </c>
      <c r="H1241" t="s">
        <v>440</v>
      </c>
      <c r="I1241" s="10">
        <v>40294</v>
      </c>
      <c r="J1241">
        <v>66</v>
      </c>
      <c r="K1241" t="s">
        <v>1677</v>
      </c>
      <c r="L1241">
        <f>COUNTBLANK(Portfolio434[[#This Row],[ID]:[Product]])</f>
        <v>0</v>
      </c>
    </row>
    <row r="1242" spans="1:12" x14ac:dyDescent="0.3">
      <c r="A1242">
        <v>1248</v>
      </c>
      <c r="B1242" t="s">
        <v>5044</v>
      </c>
      <c r="C1242" t="s">
        <v>4712</v>
      </c>
      <c r="D1242" t="s">
        <v>4493</v>
      </c>
      <c r="E1242" t="s">
        <v>1189</v>
      </c>
      <c r="F1242">
        <v>30</v>
      </c>
      <c r="G1242" t="s">
        <v>5079</v>
      </c>
      <c r="H1242" t="s">
        <v>1429</v>
      </c>
      <c r="I1242" s="10">
        <v>39850</v>
      </c>
      <c r="J1242">
        <v>26</v>
      </c>
      <c r="K1242" t="s">
        <v>1696</v>
      </c>
      <c r="L1242">
        <f>COUNTBLANK(Portfolio434[[#This Row],[ID]:[Product]])</f>
        <v>0</v>
      </c>
    </row>
    <row r="1243" spans="1:12" x14ac:dyDescent="0.3">
      <c r="A1243">
        <v>1249</v>
      </c>
      <c r="B1243" t="s">
        <v>5077</v>
      </c>
      <c r="C1243" t="s">
        <v>3832</v>
      </c>
      <c r="D1243" t="s">
        <v>1946</v>
      </c>
      <c r="E1243" t="s">
        <v>1189</v>
      </c>
      <c r="F1243">
        <v>60</v>
      </c>
      <c r="G1243" t="s">
        <v>4346</v>
      </c>
      <c r="H1243" t="s">
        <v>171</v>
      </c>
      <c r="I1243" s="10">
        <v>40211</v>
      </c>
      <c r="J1243">
        <v>50</v>
      </c>
      <c r="K1243" t="s">
        <v>1007</v>
      </c>
      <c r="L1243">
        <f>COUNTBLANK(Portfolio434[[#This Row],[ID]:[Product]])</f>
        <v>0</v>
      </c>
    </row>
    <row r="1244" spans="1:12" x14ac:dyDescent="0.3">
      <c r="A1244">
        <v>1250</v>
      </c>
      <c r="B1244" t="s">
        <v>4023</v>
      </c>
      <c r="C1244" t="s">
        <v>1664</v>
      </c>
      <c r="D1244" t="s">
        <v>4493</v>
      </c>
      <c r="E1244" t="s">
        <v>1189</v>
      </c>
      <c r="F1244">
        <v>30</v>
      </c>
      <c r="G1244" t="s">
        <v>5080</v>
      </c>
      <c r="H1244" t="s">
        <v>1159</v>
      </c>
      <c r="I1244" s="10">
        <v>39576</v>
      </c>
      <c r="J1244">
        <v>13</v>
      </c>
      <c r="K1244" t="s">
        <v>851</v>
      </c>
      <c r="L1244">
        <f>COUNTBLANK(Portfolio434[[#This Row],[ID]:[Product]])</f>
        <v>0</v>
      </c>
    </row>
    <row r="1245" spans="1:12" x14ac:dyDescent="0.3">
      <c r="A1245">
        <v>1251</v>
      </c>
      <c r="B1245" t="s">
        <v>5081</v>
      </c>
      <c r="C1245" t="s">
        <v>5082</v>
      </c>
      <c r="D1245" t="s">
        <v>4493</v>
      </c>
      <c r="E1245" t="s">
        <v>1189</v>
      </c>
      <c r="F1245">
        <v>90</v>
      </c>
      <c r="G1245" t="s">
        <v>5083</v>
      </c>
      <c r="H1245" t="s">
        <v>1045</v>
      </c>
      <c r="I1245" s="10">
        <v>39585</v>
      </c>
      <c r="J1245">
        <v>26</v>
      </c>
      <c r="K1245" t="s">
        <v>851</v>
      </c>
      <c r="L1245">
        <f>COUNTBLANK(Portfolio434[[#This Row],[ID]:[Product]])</f>
        <v>0</v>
      </c>
    </row>
    <row r="1246" spans="1:12" x14ac:dyDescent="0.3">
      <c r="A1246">
        <v>1252</v>
      </c>
      <c r="B1246" t="s">
        <v>5084</v>
      </c>
      <c r="C1246" t="s">
        <v>4841</v>
      </c>
      <c r="D1246" t="s">
        <v>4493</v>
      </c>
      <c r="E1246" t="s">
        <v>1189</v>
      </c>
      <c r="F1246">
        <v>90</v>
      </c>
      <c r="G1246" t="s">
        <v>5085</v>
      </c>
      <c r="H1246" t="s">
        <v>33</v>
      </c>
      <c r="I1246" s="10">
        <v>40199</v>
      </c>
      <c r="J1246">
        <v>92</v>
      </c>
      <c r="K1246" t="s">
        <v>1707</v>
      </c>
      <c r="L1246">
        <f>COUNTBLANK(Portfolio434[[#This Row],[ID]:[Product]])</f>
        <v>0</v>
      </c>
    </row>
    <row r="1247" spans="1:12" x14ac:dyDescent="0.3">
      <c r="A1247">
        <v>1253</v>
      </c>
      <c r="B1247" t="s">
        <v>4696</v>
      </c>
      <c r="C1247" t="s">
        <v>2260</v>
      </c>
      <c r="D1247" t="s">
        <v>4493</v>
      </c>
      <c r="E1247" t="s">
        <v>1189</v>
      </c>
      <c r="F1247">
        <v>60</v>
      </c>
      <c r="G1247" t="s">
        <v>5086</v>
      </c>
      <c r="H1247" t="s">
        <v>2317</v>
      </c>
      <c r="I1247" s="10">
        <v>39535</v>
      </c>
      <c r="J1247">
        <v>5</v>
      </c>
      <c r="K1247" t="s">
        <v>1721</v>
      </c>
      <c r="L1247">
        <f>COUNTBLANK(Portfolio434[[#This Row],[ID]:[Product]])</f>
        <v>0</v>
      </c>
    </row>
    <row r="1248" spans="1:12" x14ac:dyDescent="0.3">
      <c r="A1248">
        <v>1254</v>
      </c>
      <c r="B1248" t="s">
        <v>3595</v>
      </c>
      <c r="C1248" t="s">
        <v>5087</v>
      </c>
      <c r="D1248" t="s">
        <v>4493</v>
      </c>
      <c r="E1248" t="s">
        <v>1189</v>
      </c>
      <c r="F1248">
        <v>90</v>
      </c>
      <c r="G1248" t="s">
        <v>5088</v>
      </c>
      <c r="H1248" t="s">
        <v>2671</v>
      </c>
      <c r="I1248" s="10">
        <v>39986</v>
      </c>
      <c r="J1248">
        <v>11</v>
      </c>
      <c r="K1248" t="s">
        <v>1696</v>
      </c>
      <c r="L1248">
        <f>COUNTBLANK(Portfolio434[[#This Row],[ID]:[Product]])</f>
        <v>0</v>
      </c>
    </row>
    <row r="1249" spans="1:12" x14ac:dyDescent="0.3">
      <c r="A1249">
        <v>1255</v>
      </c>
      <c r="B1249" t="s">
        <v>3423</v>
      </c>
      <c r="C1249" t="s">
        <v>5089</v>
      </c>
      <c r="D1249" t="s">
        <v>4493</v>
      </c>
      <c r="E1249" t="s">
        <v>1189</v>
      </c>
      <c r="F1249">
        <v>90</v>
      </c>
      <c r="G1249" t="s">
        <v>5090</v>
      </c>
      <c r="H1249" t="s">
        <v>157</v>
      </c>
      <c r="I1249" s="10">
        <v>40322</v>
      </c>
      <c r="J1249">
        <v>35</v>
      </c>
      <c r="K1249" t="s">
        <v>1692</v>
      </c>
      <c r="L1249">
        <f>COUNTBLANK(Portfolio434[[#This Row],[ID]:[Product]])</f>
        <v>0</v>
      </c>
    </row>
    <row r="1250" spans="1:12" x14ac:dyDescent="0.3">
      <c r="A1250">
        <v>1256</v>
      </c>
      <c r="B1250" t="s">
        <v>4025</v>
      </c>
      <c r="C1250" t="s">
        <v>3356</v>
      </c>
      <c r="D1250" t="s">
        <v>4493</v>
      </c>
      <c r="E1250" t="s">
        <v>1189</v>
      </c>
      <c r="F1250">
        <v>30</v>
      </c>
      <c r="G1250" t="s">
        <v>5091</v>
      </c>
      <c r="H1250" t="s">
        <v>3942</v>
      </c>
      <c r="I1250" s="10">
        <v>39764</v>
      </c>
      <c r="J1250">
        <v>8</v>
      </c>
      <c r="K1250" t="s">
        <v>851</v>
      </c>
      <c r="L1250">
        <f>COUNTBLANK(Portfolio434[[#This Row],[ID]:[Product]])</f>
        <v>0</v>
      </c>
    </row>
    <row r="1251" spans="1:12" x14ac:dyDescent="0.3">
      <c r="A1251">
        <v>1257</v>
      </c>
      <c r="B1251" t="s">
        <v>5092</v>
      </c>
      <c r="C1251" t="s">
        <v>5093</v>
      </c>
      <c r="D1251" t="s">
        <v>4493</v>
      </c>
      <c r="E1251" t="s">
        <v>1189</v>
      </c>
      <c r="F1251">
        <v>60</v>
      </c>
      <c r="G1251" t="s">
        <v>5094</v>
      </c>
      <c r="H1251" t="s">
        <v>394</v>
      </c>
      <c r="I1251" s="10">
        <v>39753</v>
      </c>
      <c r="J1251">
        <v>34</v>
      </c>
      <c r="K1251" t="s">
        <v>1677</v>
      </c>
      <c r="L1251">
        <f>COUNTBLANK(Portfolio434[[#This Row],[ID]:[Product]])</f>
        <v>0</v>
      </c>
    </row>
    <row r="1252" spans="1:12" x14ac:dyDescent="0.3">
      <c r="A1252">
        <v>1258</v>
      </c>
      <c r="B1252" t="s">
        <v>5095</v>
      </c>
      <c r="C1252" t="s">
        <v>5096</v>
      </c>
      <c r="D1252" t="s">
        <v>4493</v>
      </c>
      <c r="E1252" t="s">
        <v>1189</v>
      </c>
      <c r="F1252">
        <v>30</v>
      </c>
      <c r="G1252" t="s">
        <v>5097</v>
      </c>
      <c r="H1252" t="s">
        <v>1621</v>
      </c>
      <c r="I1252" s="10">
        <v>40363</v>
      </c>
      <c r="J1252">
        <v>25</v>
      </c>
      <c r="K1252" t="s">
        <v>1673</v>
      </c>
      <c r="L1252">
        <f>COUNTBLANK(Portfolio434[[#This Row],[ID]:[Product]])</f>
        <v>0</v>
      </c>
    </row>
    <row r="1253" spans="1:12" x14ac:dyDescent="0.3">
      <c r="A1253">
        <v>1259</v>
      </c>
      <c r="B1253" t="s">
        <v>4170</v>
      </c>
      <c r="C1253" t="s">
        <v>5098</v>
      </c>
      <c r="D1253" t="s">
        <v>4493</v>
      </c>
      <c r="E1253" t="s">
        <v>1189</v>
      </c>
      <c r="F1253">
        <v>30</v>
      </c>
      <c r="G1253" t="s">
        <v>5099</v>
      </c>
      <c r="H1253" t="s">
        <v>1516</v>
      </c>
      <c r="I1253" s="10">
        <v>39539</v>
      </c>
      <c r="J1253">
        <v>55</v>
      </c>
      <c r="K1253" t="s">
        <v>1007</v>
      </c>
      <c r="L1253">
        <f>COUNTBLANK(Portfolio434[[#This Row],[ID]:[Product]])</f>
        <v>0</v>
      </c>
    </row>
    <row r="1254" spans="1:12" x14ac:dyDescent="0.3">
      <c r="A1254">
        <v>1260</v>
      </c>
      <c r="B1254" t="s">
        <v>3969</v>
      </c>
      <c r="C1254" t="s">
        <v>5041</v>
      </c>
      <c r="D1254" t="s">
        <v>4493</v>
      </c>
      <c r="E1254" t="s">
        <v>4651</v>
      </c>
      <c r="F1254">
        <v>60</v>
      </c>
      <c r="G1254" t="s">
        <v>5100</v>
      </c>
      <c r="H1254" t="s">
        <v>812</v>
      </c>
      <c r="I1254" s="10">
        <v>40344</v>
      </c>
      <c r="J1254">
        <v>27</v>
      </c>
      <c r="K1254" t="s">
        <v>1007</v>
      </c>
      <c r="L1254">
        <f>COUNTBLANK(Portfolio434[[#This Row],[ID]:[Product]])</f>
        <v>0</v>
      </c>
    </row>
    <row r="1255" spans="1:12" x14ac:dyDescent="0.3">
      <c r="A1255">
        <v>1261</v>
      </c>
      <c r="B1255" t="s">
        <v>5011</v>
      </c>
      <c r="C1255" t="s">
        <v>2540</v>
      </c>
      <c r="D1255" t="s">
        <v>4493</v>
      </c>
      <c r="E1255" t="s">
        <v>1189</v>
      </c>
      <c r="F1255">
        <v>90</v>
      </c>
      <c r="G1255" t="s">
        <v>5101</v>
      </c>
      <c r="H1255" t="s">
        <v>66</v>
      </c>
      <c r="I1255" s="10">
        <v>39862</v>
      </c>
      <c r="J1255">
        <v>64</v>
      </c>
      <c r="K1255" t="s">
        <v>1700</v>
      </c>
      <c r="L1255">
        <f>COUNTBLANK(Portfolio434[[#This Row],[ID]:[Product]])</f>
        <v>0</v>
      </c>
    </row>
    <row r="1256" spans="1:12" x14ac:dyDescent="0.3">
      <c r="A1256">
        <v>1262</v>
      </c>
      <c r="B1256" t="s">
        <v>5102</v>
      </c>
      <c r="C1256" t="s">
        <v>3992</v>
      </c>
      <c r="D1256" t="s">
        <v>4493</v>
      </c>
      <c r="E1256" t="s">
        <v>1189</v>
      </c>
      <c r="F1256">
        <v>30</v>
      </c>
      <c r="G1256" t="s">
        <v>5103</v>
      </c>
      <c r="H1256" t="s">
        <v>4987</v>
      </c>
      <c r="I1256" s="10">
        <v>39468</v>
      </c>
      <c r="J1256">
        <v>46</v>
      </c>
      <c r="K1256" t="s">
        <v>1677</v>
      </c>
      <c r="L1256">
        <f>COUNTBLANK(Portfolio434[[#This Row],[ID]:[Product]])</f>
        <v>0</v>
      </c>
    </row>
    <row r="1257" spans="1:12" x14ac:dyDescent="0.3">
      <c r="A1257">
        <v>1263</v>
      </c>
      <c r="B1257" t="s">
        <v>5104</v>
      </c>
      <c r="C1257" t="s">
        <v>2962</v>
      </c>
      <c r="D1257" t="s">
        <v>4493</v>
      </c>
      <c r="E1257" t="s">
        <v>1189</v>
      </c>
      <c r="F1257">
        <v>30</v>
      </c>
      <c r="G1257" t="s">
        <v>5105</v>
      </c>
      <c r="H1257" t="s">
        <v>3466</v>
      </c>
      <c r="I1257" s="10">
        <v>39701</v>
      </c>
      <c r="J1257">
        <v>61</v>
      </c>
      <c r="K1257" t="s">
        <v>1721</v>
      </c>
      <c r="L1257">
        <f>COUNTBLANK(Portfolio434[[#This Row],[ID]:[Product]])</f>
        <v>0</v>
      </c>
    </row>
    <row r="1258" spans="1:12" x14ac:dyDescent="0.3">
      <c r="A1258">
        <v>1264</v>
      </c>
      <c r="B1258" t="s">
        <v>5106</v>
      </c>
      <c r="C1258" t="s">
        <v>2362</v>
      </c>
      <c r="D1258" t="s">
        <v>4493</v>
      </c>
      <c r="E1258" t="s">
        <v>1189</v>
      </c>
      <c r="F1258">
        <v>90</v>
      </c>
      <c r="G1258" t="s">
        <v>5107</v>
      </c>
      <c r="H1258" t="s">
        <v>788</v>
      </c>
      <c r="I1258" s="10">
        <v>40262</v>
      </c>
      <c r="J1258">
        <v>60</v>
      </c>
      <c r="K1258" t="s">
        <v>1673</v>
      </c>
      <c r="L1258">
        <f>COUNTBLANK(Portfolio434[[#This Row],[ID]:[Product]])</f>
        <v>0</v>
      </c>
    </row>
    <row r="1259" spans="1:12" x14ac:dyDescent="0.3">
      <c r="A1259">
        <v>1265</v>
      </c>
      <c r="B1259" t="s">
        <v>5108</v>
      </c>
      <c r="C1259" t="s">
        <v>3240</v>
      </c>
      <c r="D1259" t="s">
        <v>4493</v>
      </c>
      <c r="E1259" t="s">
        <v>1189</v>
      </c>
      <c r="F1259">
        <v>30</v>
      </c>
      <c r="G1259" t="s">
        <v>5109</v>
      </c>
      <c r="H1259" t="s">
        <v>1643</v>
      </c>
      <c r="I1259" s="10">
        <v>39627</v>
      </c>
      <c r="J1259">
        <v>9</v>
      </c>
      <c r="K1259" t="s">
        <v>1692</v>
      </c>
      <c r="L1259">
        <f>COUNTBLANK(Portfolio434[[#This Row],[ID]:[Product]])</f>
        <v>0</v>
      </c>
    </row>
    <row r="1260" spans="1:12" x14ac:dyDescent="0.3">
      <c r="A1260">
        <v>1266</v>
      </c>
      <c r="B1260" t="s">
        <v>5110</v>
      </c>
      <c r="C1260" t="s">
        <v>5111</v>
      </c>
      <c r="D1260" t="s">
        <v>4493</v>
      </c>
      <c r="E1260" t="s">
        <v>1189</v>
      </c>
      <c r="F1260">
        <v>30</v>
      </c>
      <c r="G1260" t="s">
        <v>5112</v>
      </c>
      <c r="H1260" t="s">
        <v>124</v>
      </c>
      <c r="I1260" s="10">
        <v>39983</v>
      </c>
      <c r="J1260">
        <v>89</v>
      </c>
      <c r="K1260" t="s">
        <v>851</v>
      </c>
      <c r="L1260">
        <f>COUNTBLANK(Portfolio434[[#This Row],[ID]:[Product]])</f>
        <v>0</v>
      </c>
    </row>
    <row r="1261" spans="1:12" x14ac:dyDescent="0.3">
      <c r="A1261">
        <v>1267</v>
      </c>
      <c r="B1261" t="s">
        <v>5113</v>
      </c>
      <c r="C1261" t="s">
        <v>2356</v>
      </c>
      <c r="D1261" t="s">
        <v>4493</v>
      </c>
      <c r="E1261" t="s">
        <v>1189</v>
      </c>
      <c r="F1261">
        <v>60</v>
      </c>
      <c r="G1261" t="s">
        <v>5114</v>
      </c>
      <c r="H1261" t="s">
        <v>515</v>
      </c>
      <c r="I1261" s="10">
        <v>40479</v>
      </c>
      <c r="J1261">
        <v>95</v>
      </c>
      <c r="K1261" t="s">
        <v>1772</v>
      </c>
      <c r="L1261">
        <f>COUNTBLANK(Portfolio434[[#This Row],[ID]:[Product]])</f>
        <v>0</v>
      </c>
    </row>
    <row r="1262" spans="1:12" x14ac:dyDescent="0.3">
      <c r="A1262">
        <v>1268</v>
      </c>
      <c r="B1262" t="s">
        <v>4964</v>
      </c>
      <c r="C1262" t="s">
        <v>5115</v>
      </c>
      <c r="D1262" t="s">
        <v>4493</v>
      </c>
      <c r="E1262" t="s">
        <v>1189</v>
      </c>
      <c r="F1262">
        <v>90</v>
      </c>
      <c r="G1262" t="s">
        <v>5116</v>
      </c>
      <c r="H1262" t="s">
        <v>80</v>
      </c>
      <c r="I1262" s="10">
        <v>40395</v>
      </c>
      <c r="J1262">
        <v>18</v>
      </c>
      <c r="K1262" t="s">
        <v>1673</v>
      </c>
      <c r="L1262">
        <f>COUNTBLANK(Portfolio434[[#This Row],[ID]:[Product]])</f>
        <v>0</v>
      </c>
    </row>
    <row r="1263" spans="1:12" x14ac:dyDescent="0.3">
      <c r="A1263">
        <v>1269</v>
      </c>
      <c r="B1263" t="s">
        <v>5054</v>
      </c>
      <c r="C1263" t="s">
        <v>5117</v>
      </c>
      <c r="D1263" t="s">
        <v>4493</v>
      </c>
      <c r="E1263" t="s">
        <v>1189</v>
      </c>
      <c r="F1263">
        <v>90</v>
      </c>
      <c r="G1263" t="s">
        <v>5118</v>
      </c>
      <c r="H1263" t="s">
        <v>1490</v>
      </c>
      <c r="I1263" s="10">
        <v>40133</v>
      </c>
      <c r="J1263">
        <v>21</v>
      </c>
      <c r="K1263" t="s">
        <v>1772</v>
      </c>
      <c r="L1263">
        <f>COUNTBLANK(Portfolio434[[#This Row],[ID]:[Product]])</f>
        <v>0</v>
      </c>
    </row>
    <row r="1264" spans="1:12" x14ac:dyDescent="0.3">
      <c r="A1264">
        <v>1270</v>
      </c>
      <c r="B1264" t="s">
        <v>5119</v>
      </c>
      <c r="C1264" t="s">
        <v>5120</v>
      </c>
      <c r="D1264" t="s">
        <v>4493</v>
      </c>
      <c r="E1264" t="s">
        <v>1189</v>
      </c>
      <c r="F1264">
        <v>90</v>
      </c>
      <c r="G1264" t="s">
        <v>5121</v>
      </c>
      <c r="H1264" t="s">
        <v>1243</v>
      </c>
      <c r="I1264" s="10">
        <v>40290</v>
      </c>
      <c r="J1264">
        <v>47</v>
      </c>
      <c r="K1264" t="s">
        <v>1007</v>
      </c>
      <c r="L1264">
        <f>COUNTBLANK(Portfolio434[[#This Row],[ID]:[Product]])</f>
        <v>0</v>
      </c>
    </row>
    <row r="1265" spans="1:12" x14ac:dyDescent="0.3">
      <c r="A1265">
        <v>1271</v>
      </c>
      <c r="B1265" t="s">
        <v>5122</v>
      </c>
      <c r="C1265" t="s">
        <v>4028</v>
      </c>
      <c r="D1265" t="s">
        <v>4493</v>
      </c>
      <c r="E1265" t="s">
        <v>1189</v>
      </c>
      <c r="F1265">
        <v>60</v>
      </c>
      <c r="G1265" t="s">
        <v>5123</v>
      </c>
      <c r="H1265" t="s">
        <v>148</v>
      </c>
      <c r="I1265" s="10">
        <v>40398</v>
      </c>
      <c r="J1265">
        <v>10</v>
      </c>
      <c r="K1265" t="s">
        <v>1707</v>
      </c>
      <c r="L1265">
        <f>COUNTBLANK(Portfolio434[[#This Row],[ID]:[Product]])</f>
        <v>0</v>
      </c>
    </row>
    <row r="1266" spans="1:12" x14ac:dyDescent="0.3">
      <c r="A1266">
        <v>1272</v>
      </c>
      <c r="B1266" t="s">
        <v>5124</v>
      </c>
      <c r="C1266" t="s">
        <v>5125</v>
      </c>
      <c r="D1266" t="s">
        <v>4493</v>
      </c>
      <c r="E1266" t="s">
        <v>1189</v>
      </c>
      <c r="F1266">
        <v>30</v>
      </c>
      <c r="G1266" t="s">
        <v>5126</v>
      </c>
      <c r="H1266" t="s">
        <v>289</v>
      </c>
      <c r="I1266" s="10">
        <v>40331</v>
      </c>
      <c r="J1266">
        <v>62</v>
      </c>
      <c r="K1266" t="s">
        <v>851</v>
      </c>
      <c r="L1266">
        <f>COUNTBLANK(Portfolio434[[#This Row],[ID]:[Product]])</f>
        <v>0</v>
      </c>
    </row>
    <row r="1267" spans="1:12" x14ac:dyDescent="0.3">
      <c r="A1267">
        <v>1273</v>
      </c>
      <c r="B1267" t="s">
        <v>5127</v>
      </c>
      <c r="C1267" t="s">
        <v>1704</v>
      </c>
      <c r="D1267" t="s">
        <v>4493</v>
      </c>
      <c r="E1267" t="s">
        <v>1189</v>
      </c>
      <c r="F1267">
        <v>30</v>
      </c>
      <c r="G1267" t="s">
        <v>5128</v>
      </c>
      <c r="H1267" t="s">
        <v>142</v>
      </c>
      <c r="I1267" s="10">
        <v>39947</v>
      </c>
      <c r="J1267">
        <v>43</v>
      </c>
      <c r="K1267" t="s">
        <v>1696</v>
      </c>
      <c r="L1267">
        <f>COUNTBLANK(Portfolio434[[#This Row],[ID]:[Product]])</f>
        <v>0</v>
      </c>
    </row>
    <row r="1268" spans="1:12" x14ac:dyDescent="0.3">
      <c r="A1268">
        <v>1274</v>
      </c>
      <c r="B1268" t="s">
        <v>1855</v>
      </c>
      <c r="C1268" t="s">
        <v>4436</v>
      </c>
      <c r="D1268" t="s">
        <v>4493</v>
      </c>
      <c r="E1268" t="s">
        <v>1189</v>
      </c>
      <c r="F1268">
        <v>30</v>
      </c>
      <c r="G1268" t="s">
        <v>5129</v>
      </c>
      <c r="H1268" t="s">
        <v>5130</v>
      </c>
      <c r="I1268" s="10">
        <v>40502</v>
      </c>
      <c r="J1268">
        <v>38</v>
      </c>
      <c r="K1268" t="s">
        <v>1692</v>
      </c>
      <c r="L1268">
        <f>COUNTBLANK(Portfolio434[[#This Row],[ID]:[Product]])</f>
        <v>0</v>
      </c>
    </row>
    <row r="1269" spans="1:12" x14ac:dyDescent="0.3">
      <c r="A1269">
        <v>1275</v>
      </c>
      <c r="B1269" t="s">
        <v>5131</v>
      </c>
      <c r="C1269" t="s">
        <v>5132</v>
      </c>
      <c r="D1269" t="s">
        <v>4493</v>
      </c>
      <c r="E1269" t="s">
        <v>1189</v>
      </c>
      <c r="F1269">
        <v>30</v>
      </c>
      <c r="G1269" t="s">
        <v>5133</v>
      </c>
      <c r="H1269" t="s">
        <v>506</v>
      </c>
      <c r="I1269" s="10">
        <v>39575</v>
      </c>
      <c r="J1269">
        <v>22</v>
      </c>
      <c r="K1269" t="s">
        <v>1677</v>
      </c>
      <c r="L1269">
        <f>COUNTBLANK(Portfolio434[[#This Row],[ID]:[Product]])</f>
        <v>0</v>
      </c>
    </row>
    <row r="1270" spans="1:12" x14ac:dyDescent="0.3">
      <c r="A1270">
        <v>1276</v>
      </c>
      <c r="B1270" t="s">
        <v>5134</v>
      </c>
      <c r="C1270" t="s">
        <v>4569</v>
      </c>
      <c r="D1270" t="s">
        <v>4493</v>
      </c>
      <c r="E1270" t="s">
        <v>1189</v>
      </c>
      <c r="F1270">
        <v>60</v>
      </c>
      <c r="G1270" t="s">
        <v>5135</v>
      </c>
      <c r="H1270" t="s">
        <v>5136</v>
      </c>
      <c r="I1270" s="10">
        <v>40022</v>
      </c>
      <c r="J1270">
        <v>56</v>
      </c>
      <c r="K1270" t="s">
        <v>1721</v>
      </c>
      <c r="L1270">
        <f>COUNTBLANK(Portfolio434[[#This Row],[ID]:[Product]])</f>
        <v>0</v>
      </c>
    </row>
    <row r="1271" spans="1:12" x14ac:dyDescent="0.3">
      <c r="A1271">
        <v>1277</v>
      </c>
      <c r="B1271" t="s">
        <v>5137</v>
      </c>
      <c r="C1271" t="s">
        <v>1955</v>
      </c>
      <c r="D1271" t="s">
        <v>4493</v>
      </c>
      <c r="E1271" t="s">
        <v>1189</v>
      </c>
      <c r="F1271">
        <v>90</v>
      </c>
      <c r="G1271" t="s">
        <v>3439</v>
      </c>
      <c r="H1271" t="s">
        <v>1037</v>
      </c>
      <c r="I1271" s="10">
        <v>40053</v>
      </c>
      <c r="J1271">
        <v>55</v>
      </c>
      <c r="K1271" t="s">
        <v>1700</v>
      </c>
      <c r="L1271">
        <f>COUNTBLANK(Portfolio434[[#This Row],[ID]:[Product]])</f>
        <v>0</v>
      </c>
    </row>
    <row r="1272" spans="1:12" x14ac:dyDescent="0.3">
      <c r="A1272">
        <v>1278</v>
      </c>
      <c r="B1272" t="s">
        <v>5138</v>
      </c>
      <c r="C1272" t="s">
        <v>4546</v>
      </c>
      <c r="D1272" t="s">
        <v>4493</v>
      </c>
      <c r="E1272" t="s">
        <v>1189</v>
      </c>
      <c r="F1272">
        <v>30</v>
      </c>
      <c r="G1272" t="s">
        <v>5139</v>
      </c>
      <c r="H1272" t="s">
        <v>542</v>
      </c>
      <c r="I1272" s="10">
        <v>39723</v>
      </c>
      <c r="J1272">
        <v>58</v>
      </c>
      <c r="K1272" t="s">
        <v>1772</v>
      </c>
      <c r="L1272">
        <f>COUNTBLANK(Portfolio434[[#This Row],[ID]:[Product]])</f>
        <v>0</v>
      </c>
    </row>
    <row r="1273" spans="1:12" x14ac:dyDescent="0.3">
      <c r="A1273">
        <v>1279</v>
      </c>
      <c r="B1273" t="s">
        <v>5140</v>
      </c>
      <c r="C1273" t="s">
        <v>5141</v>
      </c>
      <c r="D1273" t="s">
        <v>4493</v>
      </c>
      <c r="E1273" t="s">
        <v>1189</v>
      </c>
      <c r="F1273">
        <v>90</v>
      </c>
      <c r="G1273" t="s">
        <v>5142</v>
      </c>
      <c r="H1273" t="s">
        <v>820</v>
      </c>
      <c r="I1273" s="10">
        <v>40267</v>
      </c>
      <c r="J1273">
        <v>65</v>
      </c>
      <c r="K1273" t="s">
        <v>1772</v>
      </c>
      <c r="L1273">
        <f>COUNTBLANK(Portfolio434[[#This Row],[ID]:[Product]])</f>
        <v>0</v>
      </c>
    </row>
    <row r="1274" spans="1:12" x14ac:dyDescent="0.3">
      <c r="A1274">
        <v>1280</v>
      </c>
      <c r="B1274" t="s">
        <v>5143</v>
      </c>
      <c r="C1274" t="s">
        <v>5144</v>
      </c>
      <c r="D1274" t="s">
        <v>4493</v>
      </c>
      <c r="E1274" t="s">
        <v>1189</v>
      </c>
      <c r="F1274">
        <v>60</v>
      </c>
      <c r="G1274" t="s">
        <v>5145</v>
      </c>
      <c r="H1274" t="s">
        <v>5146</v>
      </c>
      <c r="I1274" s="10">
        <v>40325</v>
      </c>
      <c r="J1274">
        <v>16</v>
      </c>
      <c r="K1274" t="s">
        <v>1692</v>
      </c>
      <c r="L1274">
        <f>COUNTBLANK(Portfolio434[[#This Row],[ID]:[Product]])</f>
        <v>0</v>
      </c>
    </row>
    <row r="1275" spans="1:12" x14ac:dyDescent="0.3">
      <c r="A1275">
        <v>1281</v>
      </c>
      <c r="B1275" t="s">
        <v>5147</v>
      </c>
      <c r="C1275" t="s">
        <v>3048</v>
      </c>
      <c r="D1275" t="s">
        <v>4493</v>
      </c>
      <c r="E1275" t="s">
        <v>1189</v>
      </c>
      <c r="F1275">
        <v>30</v>
      </c>
      <c r="G1275" t="s">
        <v>5148</v>
      </c>
      <c r="H1275" t="s">
        <v>325</v>
      </c>
      <c r="I1275" s="10">
        <v>40009</v>
      </c>
      <c r="J1275">
        <v>29</v>
      </c>
      <c r="K1275" t="s">
        <v>1007</v>
      </c>
      <c r="L1275">
        <f>COUNTBLANK(Portfolio434[[#This Row],[ID]:[Product]])</f>
        <v>0</v>
      </c>
    </row>
    <row r="1276" spans="1:12" x14ac:dyDescent="0.3">
      <c r="A1276">
        <v>1282</v>
      </c>
      <c r="B1276" t="s">
        <v>5149</v>
      </c>
      <c r="C1276" t="s">
        <v>5150</v>
      </c>
      <c r="D1276" t="s">
        <v>4493</v>
      </c>
      <c r="E1276" t="s">
        <v>1189</v>
      </c>
      <c r="F1276">
        <v>30</v>
      </c>
      <c r="G1276" t="s">
        <v>5151</v>
      </c>
      <c r="H1276" t="s">
        <v>802</v>
      </c>
      <c r="I1276" s="10">
        <v>39881</v>
      </c>
      <c r="J1276">
        <v>30</v>
      </c>
      <c r="K1276" t="s">
        <v>1721</v>
      </c>
      <c r="L1276">
        <f>COUNTBLANK(Portfolio434[[#This Row],[ID]:[Product]])</f>
        <v>0</v>
      </c>
    </row>
    <row r="1277" spans="1:12" x14ac:dyDescent="0.3">
      <c r="A1277">
        <v>1283</v>
      </c>
      <c r="B1277" t="s">
        <v>5152</v>
      </c>
      <c r="C1277" t="s">
        <v>5153</v>
      </c>
      <c r="D1277" t="s">
        <v>4493</v>
      </c>
      <c r="E1277" t="s">
        <v>1189</v>
      </c>
      <c r="F1277">
        <v>60</v>
      </c>
      <c r="G1277" t="s">
        <v>5154</v>
      </c>
      <c r="H1277" t="s">
        <v>382</v>
      </c>
      <c r="I1277" s="10">
        <v>39750</v>
      </c>
      <c r="J1277">
        <v>35</v>
      </c>
      <c r="K1277" t="s">
        <v>1700</v>
      </c>
      <c r="L1277">
        <f>COUNTBLANK(Portfolio434[[#This Row],[ID]:[Product]])</f>
        <v>0</v>
      </c>
    </row>
    <row r="1278" spans="1:12" x14ac:dyDescent="0.3">
      <c r="A1278">
        <v>1284</v>
      </c>
      <c r="B1278" t="s">
        <v>4669</v>
      </c>
      <c r="C1278" t="s">
        <v>4250</v>
      </c>
      <c r="D1278" t="s">
        <v>4493</v>
      </c>
      <c r="E1278" t="s">
        <v>1189</v>
      </c>
      <c r="F1278">
        <v>60</v>
      </c>
      <c r="G1278" t="s">
        <v>5155</v>
      </c>
      <c r="H1278" t="s">
        <v>220</v>
      </c>
      <c r="I1278" s="10">
        <v>40266</v>
      </c>
      <c r="J1278">
        <v>57</v>
      </c>
      <c r="K1278" t="s">
        <v>1721</v>
      </c>
      <c r="L1278">
        <f>COUNTBLANK(Portfolio434[[#This Row],[ID]:[Product]])</f>
        <v>0</v>
      </c>
    </row>
    <row r="1279" spans="1:12" x14ac:dyDescent="0.3">
      <c r="A1279">
        <v>1285</v>
      </c>
      <c r="B1279" t="s">
        <v>5156</v>
      </c>
      <c r="C1279" t="s">
        <v>5157</v>
      </c>
      <c r="D1279" t="s">
        <v>4493</v>
      </c>
      <c r="E1279" t="s">
        <v>1189</v>
      </c>
      <c r="F1279">
        <v>30</v>
      </c>
      <c r="G1279" t="s">
        <v>5158</v>
      </c>
      <c r="H1279" t="s">
        <v>275</v>
      </c>
      <c r="I1279" s="10">
        <v>39600</v>
      </c>
      <c r="J1279">
        <v>72</v>
      </c>
      <c r="K1279" t="s">
        <v>1707</v>
      </c>
      <c r="L1279">
        <f>COUNTBLANK(Portfolio434[[#This Row],[ID]:[Product]])</f>
        <v>0</v>
      </c>
    </row>
    <row r="1280" spans="1:12" x14ac:dyDescent="0.3">
      <c r="A1280">
        <v>1286</v>
      </c>
      <c r="B1280" t="s">
        <v>5159</v>
      </c>
      <c r="C1280" t="s">
        <v>5160</v>
      </c>
      <c r="D1280" t="s">
        <v>4493</v>
      </c>
      <c r="E1280" t="s">
        <v>1189</v>
      </c>
      <c r="F1280">
        <v>60</v>
      </c>
      <c r="G1280" t="s">
        <v>4389</v>
      </c>
      <c r="H1280" t="s">
        <v>593</v>
      </c>
      <c r="I1280" s="10">
        <v>39700</v>
      </c>
      <c r="J1280">
        <v>52</v>
      </c>
      <c r="K1280" t="s">
        <v>1700</v>
      </c>
      <c r="L1280">
        <f>COUNTBLANK(Portfolio434[[#This Row],[ID]:[Product]])</f>
        <v>0</v>
      </c>
    </row>
    <row r="1281" spans="1:12" x14ac:dyDescent="0.3">
      <c r="A1281">
        <v>1287</v>
      </c>
      <c r="B1281" t="s">
        <v>5161</v>
      </c>
      <c r="C1281" t="s">
        <v>5162</v>
      </c>
      <c r="D1281" t="s">
        <v>4493</v>
      </c>
      <c r="E1281" t="s">
        <v>1189</v>
      </c>
      <c r="F1281">
        <v>30</v>
      </c>
      <c r="G1281" t="s">
        <v>5163</v>
      </c>
      <c r="H1281" t="s">
        <v>722</v>
      </c>
      <c r="I1281" s="10">
        <v>39630</v>
      </c>
      <c r="J1281">
        <v>41</v>
      </c>
      <c r="K1281" t="s">
        <v>1696</v>
      </c>
      <c r="L1281">
        <f>COUNTBLANK(Portfolio434[[#This Row],[ID]:[Product]])</f>
        <v>0</v>
      </c>
    </row>
    <row r="1282" spans="1:12" x14ac:dyDescent="0.3">
      <c r="A1282">
        <v>1288</v>
      </c>
      <c r="B1282" t="s">
        <v>3762</v>
      </c>
      <c r="C1282" t="s">
        <v>5164</v>
      </c>
      <c r="D1282" t="s">
        <v>4493</v>
      </c>
      <c r="E1282" t="s">
        <v>1189</v>
      </c>
      <c r="F1282">
        <v>60</v>
      </c>
      <c r="G1282" t="s">
        <v>5165</v>
      </c>
      <c r="H1282" t="s">
        <v>1091</v>
      </c>
      <c r="I1282" s="10">
        <v>39778</v>
      </c>
      <c r="J1282">
        <v>48</v>
      </c>
      <c r="K1282" t="s">
        <v>1721</v>
      </c>
      <c r="L1282">
        <f>COUNTBLANK(Portfolio434[[#This Row],[ID]:[Product]])</f>
        <v>0</v>
      </c>
    </row>
    <row r="1283" spans="1:12" x14ac:dyDescent="0.3">
      <c r="A1283">
        <v>1289</v>
      </c>
      <c r="B1283" t="s">
        <v>5166</v>
      </c>
      <c r="C1283" t="s">
        <v>5167</v>
      </c>
      <c r="D1283" t="s">
        <v>4493</v>
      </c>
      <c r="E1283" t="s">
        <v>1189</v>
      </c>
      <c r="F1283">
        <v>30</v>
      </c>
      <c r="G1283" t="s">
        <v>5168</v>
      </c>
      <c r="H1283" t="s">
        <v>241</v>
      </c>
      <c r="I1283" s="10">
        <v>40475</v>
      </c>
      <c r="J1283">
        <v>84</v>
      </c>
      <c r="K1283" t="s">
        <v>1721</v>
      </c>
      <c r="L1283">
        <f>COUNTBLANK(Portfolio434[[#This Row],[ID]:[Product]])</f>
        <v>0</v>
      </c>
    </row>
    <row r="1284" spans="1:12" x14ac:dyDescent="0.3">
      <c r="A1284">
        <v>1290</v>
      </c>
      <c r="B1284" t="s">
        <v>5169</v>
      </c>
      <c r="C1284" t="s">
        <v>3726</v>
      </c>
      <c r="D1284" t="s">
        <v>4493</v>
      </c>
      <c r="E1284" t="s">
        <v>1189</v>
      </c>
      <c r="F1284">
        <v>60</v>
      </c>
      <c r="G1284" t="s">
        <v>5170</v>
      </c>
      <c r="H1284" t="s">
        <v>142</v>
      </c>
      <c r="I1284" s="10">
        <v>39637</v>
      </c>
      <c r="J1284">
        <v>50</v>
      </c>
      <c r="K1284" t="s">
        <v>1696</v>
      </c>
      <c r="L1284">
        <f>COUNTBLANK(Portfolio434[[#This Row],[ID]:[Product]])</f>
        <v>0</v>
      </c>
    </row>
    <row r="1285" spans="1:12" x14ac:dyDescent="0.3">
      <c r="A1285">
        <v>1291</v>
      </c>
      <c r="B1285" t="s">
        <v>5171</v>
      </c>
      <c r="C1285" t="s">
        <v>4017</v>
      </c>
      <c r="D1285" t="s">
        <v>4493</v>
      </c>
      <c r="E1285" t="s">
        <v>4614</v>
      </c>
      <c r="F1285">
        <v>90</v>
      </c>
      <c r="G1285" t="s">
        <v>4698</v>
      </c>
      <c r="H1285" t="s">
        <v>514</v>
      </c>
      <c r="I1285" s="10">
        <v>39819</v>
      </c>
      <c r="J1285">
        <v>57</v>
      </c>
      <c r="K1285" t="s">
        <v>1696</v>
      </c>
      <c r="L1285">
        <f>COUNTBLANK(Portfolio434[[#This Row],[ID]:[Product]])</f>
        <v>0</v>
      </c>
    </row>
    <row r="1286" spans="1:12" x14ac:dyDescent="0.3">
      <c r="A1286">
        <v>1292</v>
      </c>
      <c r="B1286" t="s">
        <v>3426</v>
      </c>
      <c r="C1286" t="s">
        <v>5172</v>
      </c>
      <c r="D1286" t="s">
        <v>4493</v>
      </c>
      <c r="E1286" t="s">
        <v>1189</v>
      </c>
      <c r="F1286">
        <v>90</v>
      </c>
      <c r="G1286" t="s">
        <v>5173</v>
      </c>
      <c r="H1286" t="s">
        <v>1424</v>
      </c>
      <c r="I1286" s="10">
        <v>40250</v>
      </c>
      <c r="J1286">
        <v>60</v>
      </c>
      <c r="K1286" t="s">
        <v>1677</v>
      </c>
      <c r="L1286">
        <f>COUNTBLANK(Portfolio434[[#This Row],[ID]:[Product]])</f>
        <v>0</v>
      </c>
    </row>
    <row r="1287" spans="1:12" x14ac:dyDescent="0.3">
      <c r="A1287">
        <v>1293</v>
      </c>
      <c r="B1287" t="s">
        <v>4664</v>
      </c>
      <c r="C1287" t="s">
        <v>5174</v>
      </c>
      <c r="D1287" t="s">
        <v>4493</v>
      </c>
      <c r="E1287" t="s">
        <v>1189</v>
      </c>
      <c r="F1287">
        <v>30</v>
      </c>
      <c r="G1287" t="s">
        <v>5175</v>
      </c>
      <c r="H1287" t="s">
        <v>5176</v>
      </c>
      <c r="I1287" s="10">
        <v>40123</v>
      </c>
      <c r="J1287">
        <v>4</v>
      </c>
      <c r="K1287" t="s">
        <v>1007</v>
      </c>
      <c r="L1287">
        <f>COUNTBLANK(Portfolio434[[#This Row],[ID]:[Product]])</f>
        <v>0</v>
      </c>
    </row>
    <row r="1288" spans="1:12" x14ac:dyDescent="0.3">
      <c r="A1288">
        <v>1294</v>
      </c>
      <c r="B1288" t="s">
        <v>5177</v>
      </c>
      <c r="C1288" t="s">
        <v>3551</v>
      </c>
      <c r="D1288" t="s">
        <v>4493</v>
      </c>
      <c r="E1288" t="s">
        <v>1189</v>
      </c>
      <c r="F1288">
        <v>90</v>
      </c>
      <c r="G1288" t="s">
        <v>5178</v>
      </c>
      <c r="H1288" t="s">
        <v>519</v>
      </c>
      <c r="I1288" s="10">
        <v>40232</v>
      </c>
      <c r="J1288">
        <v>26</v>
      </c>
      <c r="K1288" t="s">
        <v>1677</v>
      </c>
      <c r="L1288">
        <f>COUNTBLANK(Portfolio434[[#This Row],[ID]:[Product]])</f>
        <v>0</v>
      </c>
    </row>
    <row r="1289" spans="1:12" x14ac:dyDescent="0.3">
      <c r="A1289">
        <v>1295</v>
      </c>
      <c r="B1289" t="s">
        <v>4982</v>
      </c>
      <c r="C1289" t="s">
        <v>5179</v>
      </c>
      <c r="D1289" t="s">
        <v>4493</v>
      </c>
      <c r="E1289" t="s">
        <v>1189</v>
      </c>
      <c r="F1289">
        <v>30</v>
      </c>
      <c r="G1289" t="s">
        <v>5180</v>
      </c>
      <c r="H1289" t="s">
        <v>1629</v>
      </c>
      <c r="I1289" s="10">
        <v>40177</v>
      </c>
      <c r="J1289">
        <v>73</v>
      </c>
      <c r="K1289" t="s">
        <v>1707</v>
      </c>
      <c r="L1289">
        <f>COUNTBLANK(Portfolio434[[#This Row],[ID]:[Product]])</f>
        <v>0</v>
      </c>
    </row>
    <row r="1290" spans="1:12" x14ac:dyDescent="0.3">
      <c r="A1290">
        <v>1296</v>
      </c>
      <c r="B1290" t="s">
        <v>5181</v>
      </c>
      <c r="C1290" t="s">
        <v>4664</v>
      </c>
      <c r="D1290" t="s">
        <v>4493</v>
      </c>
      <c r="E1290" t="s">
        <v>1189</v>
      </c>
      <c r="F1290">
        <v>60</v>
      </c>
      <c r="G1290" t="s">
        <v>5182</v>
      </c>
      <c r="H1290" t="s">
        <v>253</v>
      </c>
      <c r="I1290" s="10">
        <v>39593</v>
      </c>
      <c r="J1290">
        <v>14</v>
      </c>
      <c r="K1290" t="s">
        <v>851</v>
      </c>
      <c r="L1290">
        <f>COUNTBLANK(Portfolio434[[#This Row],[ID]:[Product]])</f>
        <v>0</v>
      </c>
    </row>
    <row r="1291" spans="1:12" x14ac:dyDescent="0.3">
      <c r="A1291">
        <v>1297</v>
      </c>
      <c r="B1291" t="s">
        <v>5183</v>
      </c>
      <c r="C1291" t="s">
        <v>5184</v>
      </c>
      <c r="D1291" t="s">
        <v>4493</v>
      </c>
      <c r="E1291" t="s">
        <v>1189</v>
      </c>
      <c r="F1291">
        <v>60</v>
      </c>
      <c r="G1291" t="s">
        <v>5185</v>
      </c>
      <c r="H1291" t="s">
        <v>727</v>
      </c>
      <c r="I1291" s="10">
        <v>40090</v>
      </c>
      <c r="J1291">
        <v>55</v>
      </c>
      <c r="K1291" t="s">
        <v>1677</v>
      </c>
      <c r="L1291">
        <f>COUNTBLANK(Portfolio434[[#This Row],[ID]:[Product]])</f>
        <v>0</v>
      </c>
    </row>
    <row r="1292" spans="1:12" x14ac:dyDescent="0.3">
      <c r="A1292">
        <v>1298</v>
      </c>
      <c r="B1292" t="s">
        <v>4909</v>
      </c>
      <c r="C1292" t="s">
        <v>5186</v>
      </c>
      <c r="D1292" t="s">
        <v>4493</v>
      </c>
      <c r="E1292" t="s">
        <v>1189</v>
      </c>
      <c r="F1292">
        <v>60</v>
      </c>
      <c r="G1292" t="s">
        <v>5187</v>
      </c>
      <c r="H1292" t="s">
        <v>588</v>
      </c>
      <c r="I1292" s="10">
        <v>40469</v>
      </c>
      <c r="J1292">
        <v>8</v>
      </c>
      <c r="K1292" t="s">
        <v>851</v>
      </c>
      <c r="L1292">
        <f>COUNTBLANK(Portfolio434[[#This Row],[ID]:[Product]])</f>
        <v>0</v>
      </c>
    </row>
    <row r="1293" spans="1:12" x14ac:dyDescent="0.3">
      <c r="A1293">
        <v>1299</v>
      </c>
      <c r="B1293" t="s">
        <v>5188</v>
      </c>
      <c r="C1293" t="s">
        <v>2695</v>
      </c>
      <c r="D1293" t="s">
        <v>4493</v>
      </c>
      <c r="E1293" t="s">
        <v>1189</v>
      </c>
      <c r="F1293">
        <v>30</v>
      </c>
      <c r="G1293" t="s">
        <v>5189</v>
      </c>
      <c r="H1293" t="s">
        <v>239</v>
      </c>
      <c r="I1293" s="10">
        <v>39966</v>
      </c>
      <c r="J1293">
        <v>40</v>
      </c>
      <c r="K1293" t="s">
        <v>851</v>
      </c>
      <c r="L1293">
        <f>COUNTBLANK(Portfolio434[[#This Row],[ID]:[Product]])</f>
        <v>0</v>
      </c>
    </row>
    <row r="1294" spans="1:12" x14ac:dyDescent="0.3">
      <c r="A1294">
        <v>1300</v>
      </c>
      <c r="B1294" t="s">
        <v>5190</v>
      </c>
      <c r="C1294" t="s">
        <v>2094</v>
      </c>
      <c r="D1294" t="s">
        <v>4493</v>
      </c>
      <c r="E1294" t="s">
        <v>1189</v>
      </c>
      <c r="F1294">
        <v>60</v>
      </c>
      <c r="G1294" t="s">
        <v>5191</v>
      </c>
      <c r="H1294" t="s">
        <v>603</v>
      </c>
      <c r="I1294" s="10">
        <v>40465</v>
      </c>
      <c r="J1294">
        <v>31</v>
      </c>
      <c r="K1294" t="s">
        <v>1677</v>
      </c>
      <c r="L1294">
        <f>COUNTBLANK(Portfolio434[[#This Row],[ID]:[Product]])</f>
        <v>0</v>
      </c>
    </row>
    <row r="1295" spans="1:12" x14ac:dyDescent="0.3">
      <c r="A1295">
        <v>1301</v>
      </c>
      <c r="B1295" t="s">
        <v>3632</v>
      </c>
      <c r="C1295" t="s">
        <v>2897</v>
      </c>
      <c r="D1295" t="s">
        <v>4493</v>
      </c>
      <c r="E1295" t="s">
        <v>1189</v>
      </c>
      <c r="F1295">
        <v>90</v>
      </c>
      <c r="G1295" t="s">
        <v>5192</v>
      </c>
      <c r="H1295" t="s">
        <v>5146</v>
      </c>
      <c r="I1295" s="10">
        <v>39956</v>
      </c>
      <c r="J1295">
        <v>5</v>
      </c>
      <c r="K1295" t="s">
        <v>1692</v>
      </c>
      <c r="L1295">
        <f>COUNTBLANK(Portfolio434[[#This Row],[ID]:[Product]])</f>
        <v>0</v>
      </c>
    </row>
    <row r="1296" spans="1:12" x14ac:dyDescent="0.3">
      <c r="A1296">
        <v>1302</v>
      </c>
      <c r="B1296" t="s">
        <v>5193</v>
      </c>
      <c r="C1296" t="s">
        <v>3356</v>
      </c>
      <c r="D1296" t="s">
        <v>4493</v>
      </c>
      <c r="E1296" t="s">
        <v>1189</v>
      </c>
      <c r="F1296">
        <v>90</v>
      </c>
      <c r="G1296" t="s">
        <v>5194</v>
      </c>
      <c r="H1296" t="s">
        <v>447</v>
      </c>
      <c r="I1296" s="10">
        <v>40511</v>
      </c>
      <c r="J1296">
        <v>99</v>
      </c>
      <c r="K1296" t="s">
        <v>1007</v>
      </c>
      <c r="L1296">
        <f>COUNTBLANK(Portfolio434[[#This Row],[ID]:[Product]])</f>
        <v>0</v>
      </c>
    </row>
    <row r="1297" spans="1:12" x14ac:dyDescent="0.3">
      <c r="A1297">
        <v>1303</v>
      </c>
      <c r="B1297" t="s">
        <v>1900</v>
      </c>
      <c r="C1297" t="s">
        <v>1835</v>
      </c>
      <c r="D1297" t="s">
        <v>4493</v>
      </c>
      <c r="E1297" t="s">
        <v>1189</v>
      </c>
      <c r="F1297">
        <v>90</v>
      </c>
      <c r="G1297" t="s">
        <v>5195</v>
      </c>
      <c r="H1297" t="s">
        <v>658</v>
      </c>
      <c r="I1297" s="10">
        <v>39491</v>
      </c>
      <c r="J1297">
        <v>25</v>
      </c>
      <c r="K1297" t="s">
        <v>1677</v>
      </c>
      <c r="L1297">
        <f>COUNTBLANK(Portfolio434[[#This Row],[ID]:[Product]])</f>
        <v>0</v>
      </c>
    </row>
    <row r="1298" spans="1:12" x14ac:dyDescent="0.3">
      <c r="A1298">
        <v>1304</v>
      </c>
      <c r="B1298" t="s">
        <v>5196</v>
      </c>
      <c r="C1298" t="s">
        <v>5197</v>
      </c>
      <c r="D1298" t="s">
        <v>4493</v>
      </c>
      <c r="E1298" t="s">
        <v>1189</v>
      </c>
      <c r="F1298">
        <v>60</v>
      </c>
      <c r="G1298" t="s">
        <v>5198</v>
      </c>
      <c r="H1298" t="s">
        <v>121</v>
      </c>
      <c r="I1298" s="10">
        <v>39852</v>
      </c>
      <c r="J1298">
        <v>88</v>
      </c>
      <c r="K1298" t="s">
        <v>1721</v>
      </c>
      <c r="L1298">
        <f>COUNTBLANK(Portfolio434[[#This Row],[ID]:[Product]])</f>
        <v>0</v>
      </c>
    </row>
    <row r="1299" spans="1:12" x14ac:dyDescent="0.3">
      <c r="A1299">
        <v>1305</v>
      </c>
      <c r="B1299" t="s">
        <v>5199</v>
      </c>
      <c r="C1299" t="s">
        <v>5200</v>
      </c>
      <c r="D1299" t="s">
        <v>4493</v>
      </c>
      <c r="E1299" t="s">
        <v>1189</v>
      </c>
      <c r="F1299">
        <v>60</v>
      </c>
      <c r="G1299" t="s">
        <v>5201</v>
      </c>
      <c r="H1299" t="s">
        <v>2431</v>
      </c>
      <c r="I1299" s="10">
        <v>40068</v>
      </c>
      <c r="J1299">
        <v>8</v>
      </c>
      <c r="K1299" t="s">
        <v>1721</v>
      </c>
      <c r="L1299">
        <f>COUNTBLANK(Portfolio434[[#This Row],[ID]:[Product]])</f>
        <v>0</v>
      </c>
    </row>
    <row r="1300" spans="1:12" x14ac:dyDescent="0.3">
      <c r="A1300">
        <v>1306</v>
      </c>
      <c r="B1300" t="s">
        <v>5202</v>
      </c>
      <c r="C1300" t="s">
        <v>5203</v>
      </c>
      <c r="D1300" t="s">
        <v>4601</v>
      </c>
      <c r="E1300" t="s">
        <v>1189</v>
      </c>
      <c r="F1300">
        <v>60</v>
      </c>
      <c r="G1300" t="s">
        <v>5204</v>
      </c>
      <c r="H1300" t="s">
        <v>73</v>
      </c>
      <c r="I1300" s="10">
        <v>40061</v>
      </c>
      <c r="J1300">
        <v>35</v>
      </c>
      <c r="K1300" t="s">
        <v>1673</v>
      </c>
      <c r="L1300">
        <f>COUNTBLANK(Portfolio434[[#This Row],[ID]:[Product]])</f>
        <v>0</v>
      </c>
    </row>
    <row r="1301" spans="1:12" x14ac:dyDescent="0.3">
      <c r="A1301">
        <v>1307</v>
      </c>
      <c r="B1301" t="s">
        <v>5205</v>
      </c>
      <c r="C1301" t="s">
        <v>5206</v>
      </c>
      <c r="D1301" t="s">
        <v>4493</v>
      </c>
      <c r="E1301" t="s">
        <v>1189</v>
      </c>
      <c r="F1301">
        <v>90</v>
      </c>
      <c r="G1301" t="s">
        <v>5207</v>
      </c>
      <c r="H1301" t="s">
        <v>5208</v>
      </c>
      <c r="I1301" s="10">
        <v>39553</v>
      </c>
      <c r="J1301">
        <v>57</v>
      </c>
      <c r="K1301" t="s">
        <v>1721</v>
      </c>
      <c r="L1301">
        <f>COUNTBLANK(Portfolio434[[#This Row],[ID]:[Product]])</f>
        <v>0</v>
      </c>
    </row>
    <row r="1302" spans="1:12" x14ac:dyDescent="0.3">
      <c r="A1302">
        <v>1308</v>
      </c>
      <c r="B1302" t="s">
        <v>4992</v>
      </c>
      <c r="C1302" t="s">
        <v>5203</v>
      </c>
      <c r="D1302" t="s">
        <v>4493</v>
      </c>
      <c r="E1302" t="s">
        <v>1189</v>
      </c>
      <c r="F1302">
        <v>90</v>
      </c>
      <c r="G1302" t="s">
        <v>5209</v>
      </c>
      <c r="H1302" t="s">
        <v>467</v>
      </c>
      <c r="I1302" s="10">
        <v>39485</v>
      </c>
      <c r="J1302">
        <v>60</v>
      </c>
      <c r="K1302" t="s">
        <v>1007</v>
      </c>
      <c r="L1302">
        <f>COUNTBLANK(Portfolio434[[#This Row],[ID]:[Product]])</f>
        <v>0</v>
      </c>
    </row>
    <row r="1303" spans="1:12" x14ac:dyDescent="0.3">
      <c r="A1303">
        <v>1309</v>
      </c>
      <c r="B1303" t="s">
        <v>5210</v>
      </c>
      <c r="C1303" t="s">
        <v>5211</v>
      </c>
      <c r="D1303" t="s">
        <v>4493</v>
      </c>
      <c r="E1303" t="s">
        <v>1189</v>
      </c>
      <c r="F1303">
        <v>60</v>
      </c>
      <c r="G1303" t="s">
        <v>5212</v>
      </c>
      <c r="H1303" t="s">
        <v>5213</v>
      </c>
      <c r="I1303" s="10">
        <v>39901</v>
      </c>
      <c r="J1303">
        <v>57</v>
      </c>
      <c r="K1303" t="s">
        <v>1677</v>
      </c>
      <c r="L1303">
        <f>COUNTBLANK(Portfolio434[[#This Row],[ID]:[Product]])</f>
        <v>0</v>
      </c>
    </row>
    <row r="1304" spans="1:12" x14ac:dyDescent="0.3">
      <c r="A1304">
        <v>1310</v>
      </c>
      <c r="B1304" t="s">
        <v>3381</v>
      </c>
      <c r="C1304" t="s">
        <v>5214</v>
      </c>
      <c r="D1304" t="s">
        <v>4493</v>
      </c>
      <c r="E1304" t="s">
        <v>1189</v>
      </c>
      <c r="F1304">
        <v>30</v>
      </c>
      <c r="G1304" t="s">
        <v>5215</v>
      </c>
      <c r="H1304" t="s">
        <v>1506</v>
      </c>
      <c r="I1304" s="10">
        <v>40002</v>
      </c>
      <c r="J1304">
        <v>21</v>
      </c>
      <c r="K1304" t="s">
        <v>1772</v>
      </c>
      <c r="L1304">
        <f>COUNTBLANK(Portfolio434[[#This Row],[ID]:[Product]])</f>
        <v>0</v>
      </c>
    </row>
    <row r="1305" spans="1:12" x14ac:dyDescent="0.3">
      <c r="A1305">
        <v>1311</v>
      </c>
      <c r="B1305" t="s">
        <v>5216</v>
      </c>
      <c r="C1305" t="s">
        <v>3701</v>
      </c>
      <c r="D1305" t="s">
        <v>4493</v>
      </c>
      <c r="E1305" t="s">
        <v>1189</v>
      </c>
      <c r="F1305">
        <v>60</v>
      </c>
      <c r="G1305" t="s">
        <v>5217</v>
      </c>
      <c r="H1305" t="s">
        <v>749</v>
      </c>
      <c r="I1305" s="10">
        <v>39808</v>
      </c>
      <c r="J1305">
        <v>82</v>
      </c>
      <c r="K1305" t="s">
        <v>1696</v>
      </c>
      <c r="L1305">
        <f>COUNTBLANK(Portfolio434[[#This Row],[ID]:[Product]])</f>
        <v>0</v>
      </c>
    </row>
    <row r="1306" spans="1:12" x14ac:dyDescent="0.3">
      <c r="A1306">
        <v>1312</v>
      </c>
      <c r="B1306" t="s">
        <v>3529</v>
      </c>
      <c r="C1306" t="s">
        <v>5218</v>
      </c>
      <c r="D1306" t="s">
        <v>4493</v>
      </c>
      <c r="E1306" t="s">
        <v>1189</v>
      </c>
      <c r="F1306">
        <v>90</v>
      </c>
      <c r="G1306" t="s">
        <v>5219</v>
      </c>
      <c r="H1306" t="s">
        <v>4513</v>
      </c>
      <c r="I1306" s="10">
        <v>39813</v>
      </c>
      <c r="J1306">
        <v>75</v>
      </c>
      <c r="K1306" t="s">
        <v>1772</v>
      </c>
      <c r="L1306">
        <f>COUNTBLANK(Portfolio434[[#This Row],[ID]:[Product]])</f>
        <v>0</v>
      </c>
    </row>
    <row r="1307" spans="1:12" x14ac:dyDescent="0.3">
      <c r="A1307">
        <v>1313</v>
      </c>
      <c r="B1307" t="s">
        <v>5220</v>
      </c>
      <c r="C1307" t="s">
        <v>3075</v>
      </c>
      <c r="D1307" t="s">
        <v>4493</v>
      </c>
      <c r="E1307" t="s">
        <v>1189</v>
      </c>
      <c r="F1307">
        <v>30</v>
      </c>
      <c r="G1307" t="s">
        <v>5221</v>
      </c>
      <c r="H1307" t="s">
        <v>459</v>
      </c>
      <c r="I1307" s="10">
        <v>39700</v>
      </c>
      <c r="J1307">
        <v>36</v>
      </c>
      <c r="K1307" t="s">
        <v>1673</v>
      </c>
      <c r="L1307">
        <f>COUNTBLANK(Portfolio434[[#This Row],[ID]:[Product]])</f>
        <v>0</v>
      </c>
    </row>
    <row r="1308" spans="1:12" x14ac:dyDescent="0.3">
      <c r="A1308">
        <v>1314</v>
      </c>
      <c r="B1308" t="s">
        <v>5054</v>
      </c>
      <c r="C1308" t="s">
        <v>5222</v>
      </c>
      <c r="D1308" t="s">
        <v>4493</v>
      </c>
      <c r="E1308" t="s">
        <v>1189</v>
      </c>
      <c r="F1308">
        <v>30</v>
      </c>
      <c r="G1308" t="s">
        <v>5223</v>
      </c>
      <c r="H1308" t="s">
        <v>1625</v>
      </c>
      <c r="I1308" s="10">
        <v>39659</v>
      </c>
      <c r="J1308">
        <v>91</v>
      </c>
      <c r="K1308" t="s">
        <v>1772</v>
      </c>
      <c r="L1308">
        <f>COUNTBLANK(Portfolio434[[#This Row],[ID]:[Product]])</f>
        <v>0</v>
      </c>
    </row>
    <row r="1309" spans="1:12" x14ac:dyDescent="0.3">
      <c r="A1309">
        <v>1315</v>
      </c>
      <c r="B1309" t="s">
        <v>4517</v>
      </c>
      <c r="C1309" t="s">
        <v>4023</v>
      </c>
      <c r="D1309" t="s">
        <v>4493</v>
      </c>
      <c r="E1309" t="s">
        <v>1189</v>
      </c>
      <c r="F1309">
        <v>30</v>
      </c>
      <c r="G1309" t="s">
        <v>5224</v>
      </c>
      <c r="H1309" t="s">
        <v>5225</v>
      </c>
      <c r="I1309" s="10">
        <v>40408</v>
      </c>
      <c r="J1309">
        <v>9</v>
      </c>
      <c r="K1309" t="s">
        <v>1696</v>
      </c>
      <c r="L1309">
        <f>COUNTBLANK(Portfolio434[[#This Row],[ID]:[Product]])</f>
        <v>0</v>
      </c>
    </row>
    <row r="1310" spans="1:12" x14ac:dyDescent="0.3">
      <c r="A1310">
        <v>1316</v>
      </c>
      <c r="B1310" t="s">
        <v>3996</v>
      </c>
      <c r="C1310" t="s">
        <v>5226</v>
      </c>
      <c r="D1310" t="s">
        <v>4493</v>
      </c>
      <c r="E1310" t="s">
        <v>1189</v>
      </c>
      <c r="F1310">
        <v>90</v>
      </c>
      <c r="G1310" t="s">
        <v>5227</v>
      </c>
      <c r="H1310" t="s">
        <v>187</v>
      </c>
      <c r="I1310" s="10">
        <v>39448</v>
      </c>
      <c r="J1310">
        <v>63</v>
      </c>
      <c r="K1310" t="s">
        <v>1673</v>
      </c>
      <c r="L1310">
        <f>COUNTBLANK(Portfolio434[[#This Row],[ID]:[Product]])</f>
        <v>0</v>
      </c>
    </row>
    <row r="1311" spans="1:12" x14ac:dyDescent="0.3">
      <c r="A1311">
        <v>1317</v>
      </c>
      <c r="B1311" t="s">
        <v>5228</v>
      </c>
      <c r="C1311" t="s">
        <v>5229</v>
      </c>
      <c r="D1311" t="s">
        <v>4493</v>
      </c>
      <c r="E1311" t="s">
        <v>1189</v>
      </c>
      <c r="F1311">
        <v>60</v>
      </c>
      <c r="G1311" t="s">
        <v>5230</v>
      </c>
      <c r="H1311" t="s">
        <v>5231</v>
      </c>
      <c r="I1311" s="10">
        <v>39935</v>
      </c>
      <c r="J1311">
        <v>66</v>
      </c>
      <c r="K1311" t="s">
        <v>1721</v>
      </c>
      <c r="L1311">
        <f>COUNTBLANK(Portfolio434[[#This Row],[ID]:[Product]])</f>
        <v>0</v>
      </c>
    </row>
    <row r="1312" spans="1:12" x14ac:dyDescent="0.3">
      <c r="A1312">
        <v>1318</v>
      </c>
      <c r="B1312" t="s">
        <v>3382</v>
      </c>
      <c r="C1312" t="s">
        <v>3173</v>
      </c>
      <c r="D1312" t="s">
        <v>4493</v>
      </c>
      <c r="E1312" t="s">
        <v>1189</v>
      </c>
      <c r="F1312">
        <v>30</v>
      </c>
      <c r="G1312" t="s">
        <v>5232</v>
      </c>
      <c r="H1312" t="s">
        <v>618</v>
      </c>
      <c r="I1312" s="10">
        <v>39539</v>
      </c>
      <c r="J1312">
        <v>60</v>
      </c>
      <c r="K1312" t="s">
        <v>1692</v>
      </c>
      <c r="L1312">
        <f>COUNTBLANK(Portfolio434[[#This Row],[ID]:[Product]])</f>
        <v>0</v>
      </c>
    </row>
    <row r="1313" spans="1:12" x14ac:dyDescent="0.3">
      <c r="A1313">
        <v>1319</v>
      </c>
      <c r="B1313" t="s">
        <v>5233</v>
      </c>
      <c r="C1313" t="s">
        <v>5234</v>
      </c>
      <c r="D1313" t="s">
        <v>4493</v>
      </c>
      <c r="E1313" t="s">
        <v>1189</v>
      </c>
      <c r="F1313">
        <v>30</v>
      </c>
      <c r="G1313" t="s">
        <v>5235</v>
      </c>
      <c r="H1313" t="s">
        <v>76</v>
      </c>
      <c r="I1313" s="10">
        <v>40356</v>
      </c>
      <c r="J1313">
        <v>58</v>
      </c>
      <c r="K1313" t="s">
        <v>1696</v>
      </c>
      <c r="L1313">
        <f>COUNTBLANK(Portfolio434[[#This Row],[ID]:[Product]])</f>
        <v>0</v>
      </c>
    </row>
    <row r="1314" spans="1:12" x14ac:dyDescent="0.3">
      <c r="A1314">
        <v>1320</v>
      </c>
      <c r="B1314" t="s">
        <v>5236</v>
      </c>
      <c r="C1314" t="s">
        <v>2643</v>
      </c>
      <c r="D1314" t="s">
        <v>4493</v>
      </c>
      <c r="E1314" t="s">
        <v>1189</v>
      </c>
      <c r="F1314">
        <v>30</v>
      </c>
      <c r="G1314" t="s">
        <v>5237</v>
      </c>
      <c r="H1314" t="s">
        <v>1068</v>
      </c>
      <c r="I1314" s="10">
        <v>40106</v>
      </c>
      <c r="J1314">
        <v>4</v>
      </c>
      <c r="K1314" t="s">
        <v>1721</v>
      </c>
      <c r="L1314">
        <f>COUNTBLANK(Portfolio434[[#This Row],[ID]:[Product]])</f>
        <v>0</v>
      </c>
    </row>
    <row r="1315" spans="1:12" x14ac:dyDescent="0.3">
      <c r="A1315">
        <v>1321</v>
      </c>
      <c r="B1315" t="s">
        <v>5238</v>
      </c>
      <c r="C1315" t="s">
        <v>3420</v>
      </c>
      <c r="D1315" t="s">
        <v>4493</v>
      </c>
      <c r="E1315" t="s">
        <v>1189</v>
      </c>
      <c r="F1315">
        <v>30</v>
      </c>
      <c r="G1315" t="s">
        <v>5239</v>
      </c>
      <c r="H1315" t="s">
        <v>1211</v>
      </c>
      <c r="I1315" s="10">
        <v>39652</v>
      </c>
      <c r="J1315">
        <v>58</v>
      </c>
      <c r="K1315" t="s">
        <v>1673</v>
      </c>
      <c r="L1315">
        <f>COUNTBLANK(Portfolio434[[#This Row],[ID]:[Product]])</f>
        <v>0</v>
      </c>
    </row>
    <row r="1316" spans="1:12" x14ac:dyDescent="0.3">
      <c r="A1316">
        <v>1322</v>
      </c>
      <c r="B1316" t="s">
        <v>5240</v>
      </c>
      <c r="C1316" t="s">
        <v>4805</v>
      </c>
      <c r="D1316" t="s">
        <v>4493</v>
      </c>
      <c r="E1316" t="s">
        <v>1189</v>
      </c>
      <c r="F1316">
        <v>90</v>
      </c>
      <c r="G1316" t="s">
        <v>5241</v>
      </c>
      <c r="H1316" t="s">
        <v>4744</v>
      </c>
      <c r="I1316" s="10">
        <v>39686</v>
      </c>
      <c r="J1316">
        <v>63</v>
      </c>
      <c r="K1316" t="s">
        <v>851</v>
      </c>
      <c r="L1316">
        <f>COUNTBLANK(Portfolio434[[#This Row],[ID]:[Product]])</f>
        <v>0</v>
      </c>
    </row>
    <row r="1317" spans="1:12" x14ac:dyDescent="0.3">
      <c r="A1317">
        <v>1323</v>
      </c>
      <c r="B1317" t="s">
        <v>5242</v>
      </c>
      <c r="C1317" t="s">
        <v>4423</v>
      </c>
      <c r="D1317" t="s">
        <v>4493</v>
      </c>
      <c r="E1317" t="s">
        <v>1189</v>
      </c>
      <c r="F1317">
        <v>90</v>
      </c>
      <c r="G1317" t="s">
        <v>5243</v>
      </c>
      <c r="H1317" t="s">
        <v>1623</v>
      </c>
      <c r="I1317" s="10">
        <v>40250</v>
      </c>
      <c r="J1317">
        <v>19</v>
      </c>
      <c r="K1317" t="s">
        <v>1692</v>
      </c>
      <c r="L1317">
        <f>COUNTBLANK(Portfolio434[[#This Row],[ID]:[Product]])</f>
        <v>0</v>
      </c>
    </row>
    <row r="1318" spans="1:12" x14ac:dyDescent="0.3">
      <c r="A1318">
        <v>1324</v>
      </c>
      <c r="B1318" t="s">
        <v>4998</v>
      </c>
      <c r="C1318" t="s">
        <v>1785</v>
      </c>
      <c r="D1318" t="s">
        <v>4493</v>
      </c>
      <c r="E1318" t="s">
        <v>1189</v>
      </c>
      <c r="F1318">
        <v>90</v>
      </c>
      <c r="G1318" t="s">
        <v>5244</v>
      </c>
      <c r="H1318" t="s">
        <v>731</v>
      </c>
      <c r="I1318" s="10">
        <v>39476</v>
      </c>
      <c r="J1318">
        <v>79</v>
      </c>
      <c r="K1318" t="s">
        <v>1772</v>
      </c>
      <c r="L1318">
        <f>COUNTBLANK(Portfolio434[[#This Row],[ID]:[Product]])</f>
        <v>0</v>
      </c>
    </row>
    <row r="1319" spans="1:12" x14ac:dyDescent="0.3">
      <c r="A1319">
        <v>1325</v>
      </c>
      <c r="B1319" t="s">
        <v>5245</v>
      </c>
      <c r="C1319" t="s">
        <v>4288</v>
      </c>
      <c r="D1319" t="s">
        <v>4493</v>
      </c>
      <c r="E1319" t="s">
        <v>1189</v>
      </c>
      <c r="F1319">
        <v>30</v>
      </c>
      <c r="G1319" t="s">
        <v>5246</v>
      </c>
      <c r="H1319" t="s">
        <v>1604</v>
      </c>
      <c r="I1319" s="10">
        <v>40312</v>
      </c>
      <c r="J1319">
        <v>62</v>
      </c>
      <c r="K1319" t="s">
        <v>1007</v>
      </c>
      <c r="L1319">
        <f>COUNTBLANK(Portfolio434[[#This Row],[ID]:[Product]])</f>
        <v>0</v>
      </c>
    </row>
    <row r="1320" spans="1:12" x14ac:dyDescent="0.3">
      <c r="A1320">
        <v>1326</v>
      </c>
      <c r="B1320" t="s">
        <v>5247</v>
      </c>
      <c r="C1320" t="s">
        <v>2713</v>
      </c>
      <c r="D1320" t="s">
        <v>4493</v>
      </c>
      <c r="E1320" t="s">
        <v>1189</v>
      </c>
      <c r="F1320">
        <v>90</v>
      </c>
      <c r="G1320" t="s">
        <v>5248</v>
      </c>
      <c r="H1320" t="s">
        <v>1606</v>
      </c>
      <c r="I1320" s="10">
        <v>40231</v>
      </c>
      <c r="J1320">
        <v>15</v>
      </c>
      <c r="K1320" t="s">
        <v>851</v>
      </c>
      <c r="L1320">
        <f>COUNTBLANK(Portfolio434[[#This Row],[ID]:[Product]])</f>
        <v>0</v>
      </c>
    </row>
    <row r="1321" spans="1:12" x14ac:dyDescent="0.3">
      <c r="A1321">
        <v>1327</v>
      </c>
      <c r="B1321" t="s">
        <v>5249</v>
      </c>
      <c r="C1321" t="s">
        <v>5250</v>
      </c>
      <c r="D1321" t="s">
        <v>4493</v>
      </c>
      <c r="E1321" t="s">
        <v>1189</v>
      </c>
      <c r="F1321">
        <v>30</v>
      </c>
      <c r="G1321" t="s">
        <v>5251</v>
      </c>
      <c r="H1321" t="s">
        <v>10</v>
      </c>
      <c r="I1321" s="10">
        <v>39537</v>
      </c>
      <c r="J1321">
        <v>90</v>
      </c>
      <c r="K1321" t="s">
        <v>851</v>
      </c>
      <c r="L1321">
        <f>COUNTBLANK(Portfolio434[[#This Row],[ID]:[Product]])</f>
        <v>0</v>
      </c>
    </row>
    <row r="1322" spans="1:12" x14ac:dyDescent="0.3">
      <c r="A1322">
        <v>1328</v>
      </c>
      <c r="B1322" t="s">
        <v>4520</v>
      </c>
      <c r="C1322" t="s">
        <v>1935</v>
      </c>
      <c r="D1322" t="s">
        <v>4493</v>
      </c>
      <c r="E1322" t="s">
        <v>1189</v>
      </c>
      <c r="F1322">
        <v>60</v>
      </c>
      <c r="G1322" t="s">
        <v>5252</v>
      </c>
      <c r="H1322" t="s">
        <v>747</v>
      </c>
      <c r="I1322" s="10">
        <v>40539</v>
      </c>
      <c r="J1322">
        <v>25</v>
      </c>
      <c r="K1322" t="s">
        <v>1007</v>
      </c>
      <c r="L1322">
        <f>COUNTBLANK(Portfolio434[[#This Row],[ID]:[Product]])</f>
        <v>0</v>
      </c>
    </row>
    <row r="1323" spans="1:12" x14ac:dyDescent="0.3">
      <c r="A1323">
        <v>1329</v>
      </c>
      <c r="B1323" t="s">
        <v>5253</v>
      </c>
      <c r="C1323" t="s">
        <v>4947</v>
      </c>
      <c r="D1323" t="s">
        <v>4493</v>
      </c>
      <c r="E1323" t="s">
        <v>1189</v>
      </c>
      <c r="F1323">
        <v>30</v>
      </c>
      <c r="G1323" t="s">
        <v>5254</v>
      </c>
      <c r="H1323" t="s">
        <v>34</v>
      </c>
      <c r="I1323" s="10">
        <v>39763</v>
      </c>
      <c r="J1323">
        <v>18</v>
      </c>
      <c r="K1323" t="s">
        <v>1696</v>
      </c>
      <c r="L1323">
        <f>COUNTBLANK(Portfolio434[[#This Row],[ID]:[Product]])</f>
        <v>0</v>
      </c>
    </row>
    <row r="1324" spans="1:12" x14ac:dyDescent="0.3">
      <c r="A1324">
        <v>1330</v>
      </c>
      <c r="B1324" t="s">
        <v>5255</v>
      </c>
      <c r="C1324" t="s">
        <v>3308</v>
      </c>
      <c r="D1324" t="s">
        <v>4493</v>
      </c>
      <c r="E1324" t="s">
        <v>1189</v>
      </c>
      <c r="F1324">
        <v>30</v>
      </c>
      <c r="G1324" t="s">
        <v>5256</v>
      </c>
      <c r="H1324" t="s">
        <v>732</v>
      </c>
      <c r="I1324" s="10">
        <v>39745</v>
      </c>
      <c r="J1324">
        <v>56</v>
      </c>
      <c r="K1324" t="s">
        <v>1692</v>
      </c>
      <c r="L1324">
        <f>COUNTBLANK(Portfolio434[[#This Row],[ID]:[Product]])</f>
        <v>0</v>
      </c>
    </row>
    <row r="1325" spans="1:12" x14ac:dyDescent="0.3">
      <c r="A1325">
        <v>1331</v>
      </c>
      <c r="B1325" t="s">
        <v>5257</v>
      </c>
      <c r="C1325" t="s">
        <v>2090</v>
      </c>
      <c r="D1325" t="s">
        <v>4493</v>
      </c>
      <c r="E1325" t="s">
        <v>1189</v>
      </c>
      <c r="F1325">
        <v>90</v>
      </c>
      <c r="G1325" t="s">
        <v>5258</v>
      </c>
      <c r="H1325" t="s">
        <v>5259</v>
      </c>
      <c r="I1325" s="10">
        <v>40357</v>
      </c>
      <c r="J1325">
        <v>37</v>
      </c>
      <c r="K1325" t="s">
        <v>851</v>
      </c>
      <c r="L1325">
        <f>COUNTBLANK(Portfolio434[[#This Row],[ID]:[Product]])</f>
        <v>0</v>
      </c>
    </row>
    <row r="1326" spans="1:12" x14ac:dyDescent="0.3">
      <c r="A1326">
        <v>1332</v>
      </c>
      <c r="B1326" t="s">
        <v>5260</v>
      </c>
      <c r="C1326" t="s">
        <v>5261</v>
      </c>
      <c r="D1326" t="s">
        <v>4493</v>
      </c>
      <c r="E1326" t="s">
        <v>1189</v>
      </c>
      <c r="F1326">
        <v>30</v>
      </c>
      <c r="G1326" t="s">
        <v>5262</v>
      </c>
      <c r="H1326" t="s">
        <v>1407</v>
      </c>
      <c r="I1326" s="10">
        <v>40060</v>
      </c>
      <c r="J1326">
        <v>74</v>
      </c>
      <c r="K1326" t="s">
        <v>851</v>
      </c>
      <c r="L1326">
        <f>COUNTBLANK(Portfolio434[[#This Row],[ID]:[Product]])</f>
        <v>0</v>
      </c>
    </row>
    <row r="1327" spans="1:12" x14ac:dyDescent="0.3">
      <c r="A1327">
        <v>1333</v>
      </c>
      <c r="B1327" t="s">
        <v>5263</v>
      </c>
      <c r="C1327" t="s">
        <v>2207</v>
      </c>
      <c r="D1327" t="s">
        <v>4493</v>
      </c>
      <c r="E1327" t="s">
        <v>1189</v>
      </c>
      <c r="F1327">
        <v>60</v>
      </c>
      <c r="G1327" t="s">
        <v>5264</v>
      </c>
      <c r="H1327" t="s">
        <v>762</v>
      </c>
      <c r="I1327" s="10">
        <v>40461</v>
      </c>
      <c r="J1327">
        <v>3</v>
      </c>
      <c r="K1327" t="s">
        <v>1692</v>
      </c>
      <c r="L1327">
        <f>COUNTBLANK(Portfolio434[[#This Row],[ID]:[Product]])</f>
        <v>0</v>
      </c>
    </row>
    <row r="1328" spans="1:12" x14ac:dyDescent="0.3">
      <c r="A1328">
        <v>1334</v>
      </c>
      <c r="B1328" t="s">
        <v>5265</v>
      </c>
      <c r="C1328" t="s">
        <v>2385</v>
      </c>
      <c r="D1328" t="s">
        <v>4493</v>
      </c>
      <c r="E1328" t="s">
        <v>1189</v>
      </c>
      <c r="F1328">
        <v>90</v>
      </c>
      <c r="G1328" t="s">
        <v>5266</v>
      </c>
      <c r="H1328" t="s">
        <v>5267</v>
      </c>
      <c r="I1328" s="10">
        <v>40173</v>
      </c>
      <c r="J1328">
        <v>6</v>
      </c>
      <c r="K1328" t="s">
        <v>851</v>
      </c>
      <c r="L1328">
        <f>COUNTBLANK(Portfolio434[[#This Row],[ID]:[Product]])</f>
        <v>0</v>
      </c>
    </row>
    <row r="1329" spans="1:12" x14ac:dyDescent="0.3">
      <c r="A1329">
        <v>1335</v>
      </c>
      <c r="B1329" t="s">
        <v>4932</v>
      </c>
      <c r="C1329" t="s">
        <v>2931</v>
      </c>
      <c r="D1329" t="s">
        <v>4493</v>
      </c>
      <c r="E1329" t="s">
        <v>1189</v>
      </c>
      <c r="F1329">
        <v>90</v>
      </c>
      <c r="G1329" t="s">
        <v>5268</v>
      </c>
      <c r="H1329" t="s">
        <v>790</v>
      </c>
      <c r="I1329" s="10">
        <v>40412</v>
      </c>
      <c r="J1329">
        <v>39</v>
      </c>
      <c r="K1329" t="s">
        <v>1692</v>
      </c>
      <c r="L1329">
        <f>COUNTBLANK(Portfolio434[[#This Row],[ID]:[Product]])</f>
        <v>0</v>
      </c>
    </row>
    <row r="1330" spans="1:12" x14ac:dyDescent="0.3">
      <c r="A1330">
        <v>1336</v>
      </c>
      <c r="B1330" t="s">
        <v>5269</v>
      </c>
      <c r="C1330" t="s">
        <v>4085</v>
      </c>
      <c r="D1330" t="s">
        <v>4493</v>
      </c>
      <c r="E1330" t="s">
        <v>1189</v>
      </c>
      <c r="F1330">
        <v>90</v>
      </c>
      <c r="G1330" t="s">
        <v>5270</v>
      </c>
      <c r="H1330" t="s">
        <v>2003</v>
      </c>
      <c r="I1330" s="10">
        <v>40097</v>
      </c>
      <c r="J1330">
        <v>16</v>
      </c>
      <c r="K1330" t="s">
        <v>1673</v>
      </c>
      <c r="L1330">
        <f>COUNTBLANK(Portfolio434[[#This Row],[ID]:[Product]])</f>
        <v>0</v>
      </c>
    </row>
    <row r="1331" spans="1:12" x14ac:dyDescent="0.3">
      <c r="A1331">
        <v>1337</v>
      </c>
      <c r="B1331" t="s">
        <v>4371</v>
      </c>
      <c r="C1331" t="s">
        <v>3972</v>
      </c>
      <c r="D1331" t="s">
        <v>4601</v>
      </c>
      <c r="E1331" t="s">
        <v>1189</v>
      </c>
      <c r="F1331">
        <v>30</v>
      </c>
      <c r="G1331" t="s">
        <v>5271</v>
      </c>
      <c r="H1331" t="s">
        <v>518</v>
      </c>
      <c r="I1331" s="10">
        <v>40151</v>
      </c>
      <c r="J1331">
        <v>83</v>
      </c>
      <c r="K1331" t="s">
        <v>1700</v>
      </c>
      <c r="L1331">
        <f>COUNTBLANK(Portfolio434[[#This Row],[ID]:[Product]])</f>
        <v>0</v>
      </c>
    </row>
    <row r="1332" spans="1:12" x14ac:dyDescent="0.3">
      <c r="A1332">
        <v>1338</v>
      </c>
      <c r="B1332" t="s">
        <v>5272</v>
      </c>
      <c r="C1332" t="s">
        <v>5174</v>
      </c>
      <c r="D1332" t="s">
        <v>4493</v>
      </c>
      <c r="E1332" t="s">
        <v>1189</v>
      </c>
      <c r="F1332">
        <v>30</v>
      </c>
      <c r="G1332" t="s">
        <v>5273</v>
      </c>
      <c r="H1332" t="s">
        <v>5274</v>
      </c>
      <c r="I1332" s="10">
        <v>39711</v>
      </c>
      <c r="J1332">
        <v>7</v>
      </c>
      <c r="K1332" t="s">
        <v>1696</v>
      </c>
      <c r="L1332">
        <f>COUNTBLANK(Portfolio434[[#This Row],[ID]:[Product]])</f>
        <v>0</v>
      </c>
    </row>
    <row r="1333" spans="1:12" x14ac:dyDescent="0.3">
      <c r="A1333">
        <v>1339</v>
      </c>
      <c r="B1333" t="s">
        <v>5275</v>
      </c>
      <c r="C1333" t="s">
        <v>5276</v>
      </c>
      <c r="D1333" t="s">
        <v>4493</v>
      </c>
      <c r="E1333" t="s">
        <v>1189</v>
      </c>
      <c r="F1333">
        <v>90</v>
      </c>
      <c r="G1333" t="s">
        <v>5277</v>
      </c>
      <c r="H1333" t="s">
        <v>270</v>
      </c>
      <c r="I1333" s="10">
        <v>40093</v>
      </c>
      <c r="J1333">
        <v>39</v>
      </c>
      <c r="K1333" t="s">
        <v>851</v>
      </c>
      <c r="L1333">
        <f>COUNTBLANK(Portfolio434[[#This Row],[ID]:[Product]])</f>
        <v>0</v>
      </c>
    </row>
    <row r="1334" spans="1:12" x14ac:dyDescent="0.3">
      <c r="A1334">
        <v>1340</v>
      </c>
      <c r="B1334" t="s">
        <v>3314</v>
      </c>
      <c r="C1334" t="s">
        <v>5278</v>
      </c>
      <c r="D1334" t="s">
        <v>4493</v>
      </c>
      <c r="E1334" t="s">
        <v>1189</v>
      </c>
      <c r="F1334">
        <v>60</v>
      </c>
      <c r="G1334" t="s">
        <v>5279</v>
      </c>
      <c r="H1334" t="s">
        <v>5280</v>
      </c>
      <c r="I1334" s="10">
        <v>39776</v>
      </c>
      <c r="J1334">
        <v>38</v>
      </c>
      <c r="K1334" t="s">
        <v>1772</v>
      </c>
      <c r="L1334">
        <f>COUNTBLANK(Portfolio434[[#This Row],[ID]:[Product]])</f>
        <v>0</v>
      </c>
    </row>
    <row r="1335" spans="1:12" x14ac:dyDescent="0.3">
      <c r="A1335">
        <v>1341</v>
      </c>
      <c r="B1335" t="s">
        <v>5281</v>
      </c>
      <c r="C1335" t="s">
        <v>4110</v>
      </c>
      <c r="D1335" t="s">
        <v>4493</v>
      </c>
      <c r="E1335" t="s">
        <v>1189</v>
      </c>
      <c r="F1335">
        <v>90</v>
      </c>
      <c r="G1335" t="s">
        <v>5282</v>
      </c>
      <c r="H1335" t="s">
        <v>2591</v>
      </c>
      <c r="I1335" s="10">
        <v>40088</v>
      </c>
      <c r="J1335">
        <v>66</v>
      </c>
      <c r="K1335" t="s">
        <v>1696</v>
      </c>
      <c r="L1335">
        <f>COUNTBLANK(Portfolio434[[#This Row],[ID]:[Product]])</f>
        <v>0</v>
      </c>
    </row>
    <row r="1336" spans="1:12" x14ac:dyDescent="0.3">
      <c r="A1336">
        <v>1342</v>
      </c>
      <c r="B1336" t="s">
        <v>5283</v>
      </c>
      <c r="C1336" t="s">
        <v>5284</v>
      </c>
      <c r="D1336" t="s">
        <v>4493</v>
      </c>
      <c r="E1336" t="s">
        <v>1189</v>
      </c>
      <c r="F1336">
        <v>90</v>
      </c>
      <c r="G1336" t="s">
        <v>5285</v>
      </c>
      <c r="H1336" t="s">
        <v>359</v>
      </c>
      <c r="I1336" s="10">
        <v>39927</v>
      </c>
      <c r="J1336">
        <v>80</v>
      </c>
      <c r="K1336" t="s">
        <v>1007</v>
      </c>
      <c r="L1336">
        <f>COUNTBLANK(Portfolio434[[#This Row],[ID]:[Product]])</f>
        <v>0</v>
      </c>
    </row>
    <row r="1337" spans="1:12" x14ac:dyDescent="0.3">
      <c r="A1337">
        <v>1343</v>
      </c>
      <c r="B1337" t="s">
        <v>5286</v>
      </c>
      <c r="C1337" t="s">
        <v>1847</v>
      </c>
      <c r="D1337" t="s">
        <v>4493</v>
      </c>
      <c r="E1337" t="s">
        <v>1189</v>
      </c>
      <c r="F1337">
        <v>90</v>
      </c>
      <c r="G1337" t="s">
        <v>5287</v>
      </c>
      <c r="H1337" t="s">
        <v>1519</v>
      </c>
      <c r="I1337" s="10">
        <v>39741</v>
      </c>
      <c r="J1337">
        <v>92</v>
      </c>
      <c r="K1337" t="s">
        <v>1696</v>
      </c>
      <c r="L1337">
        <f>COUNTBLANK(Portfolio434[[#This Row],[ID]:[Product]])</f>
        <v>0</v>
      </c>
    </row>
    <row r="1338" spans="1:12" x14ac:dyDescent="0.3">
      <c r="A1338">
        <v>1344</v>
      </c>
      <c r="B1338" t="s">
        <v>5288</v>
      </c>
      <c r="C1338" t="s">
        <v>5289</v>
      </c>
      <c r="D1338" t="s">
        <v>4493</v>
      </c>
      <c r="E1338" t="s">
        <v>1189</v>
      </c>
      <c r="F1338">
        <v>30</v>
      </c>
      <c r="G1338" t="s">
        <v>5290</v>
      </c>
      <c r="H1338" t="s">
        <v>1610</v>
      </c>
      <c r="I1338" s="10">
        <v>40230</v>
      </c>
      <c r="J1338">
        <v>81</v>
      </c>
      <c r="K1338" t="s">
        <v>1673</v>
      </c>
      <c r="L1338">
        <f>COUNTBLANK(Portfolio434[[#This Row],[ID]:[Product]])</f>
        <v>0</v>
      </c>
    </row>
    <row r="1339" spans="1:12" x14ac:dyDescent="0.3">
      <c r="A1339">
        <v>1345</v>
      </c>
      <c r="B1339" t="s">
        <v>5291</v>
      </c>
      <c r="C1339" t="s">
        <v>4785</v>
      </c>
      <c r="D1339" t="s">
        <v>4493</v>
      </c>
      <c r="E1339" t="s">
        <v>1189</v>
      </c>
      <c r="F1339">
        <v>60</v>
      </c>
      <c r="G1339" t="s">
        <v>5292</v>
      </c>
      <c r="H1339" t="s">
        <v>1393</v>
      </c>
      <c r="I1339" s="10">
        <v>40108</v>
      </c>
      <c r="J1339">
        <v>47</v>
      </c>
      <c r="K1339" t="s">
        <v>1007</v>
      </c>
      <c r="L1339">
        <f>COUNTBLANK(Portfolio434[[#This Row],[ID]:[Product]])</f>
        <v>0</v>
      </c>
    </row>
    <row r="1340" spans="1:12" x14ac:dyDescent="0.3">
      <c r="A1340">
        <v>1346</v>
      </c>
      <c r="B1340" t="s">
        <v>5293</v>
      </c>
      <c r="C1340" t="s">
        <v>2211</v>
      </c>
      <c r="D1340" t="s">
        <v>4493</v>
      </c>
      <c r="E1340" t="s">
        <v>1189</v>
      </c>
      <c r="F1340">
        <v>30</v>
      </c>
      <c r="G1340" t="s">
        <v>5294</v>
      </c>
      <c r="H1340" t="s">
        <v>676</v>
      </c>
      <c r="I1340" s="10">
        <v>39734</v>
      </c>
      <c r="J1340">
        <v>72</v>
      </c>
      <c r="K1340" t="s">
        <v>1700</v>
      </c>
      <c r="L1340">
        <f>COUNTBLANK(Portfolio434[[#This Row],[ID]:[Product]])</f>
        <v>0</v>
      </c>
    </row>
    <row r="1341" spans="1:12" x14ac:dyDescent="0.3">
      <c r="A1341">
        <v>1347</v>
      </c>
      <c r="B1341" t="s">
        <v>5104</v>
      </c>
      <c r="C1341" t="s">
        <v>2579</v>
      </c>
      <c r="D1341" t="s">
        <v>4493</v>
      </c>
      <c r="E1341" t="s">
        <v>1189</v>
      </c>
      <c r="F1341">
        <v>90</v>
      </c>
      <c r="G1341" t="s">
        <v>5295</v>
      </c>
      <c r="H1341" t="s">
        <v>359</v>
      </c>
      <c r="I1341" s="10">
        <v>40190</v>
      </c>
      <c r="J1341">
        <v>23</v>
      </c>
      <c r="K1341" t="s">
        <v>1696</v>
      </c>
      <c r="L1341">
        <f>COUNTBLANK(Portfolio434[[#This Row],[ID]:[Product]])</f>
        <v>0</v>
      </c>
    </row>
    <row r="1342" spans="1:12" x14ac:dyDescent="0.3">
      <c r="A1342">
        <v>1348</v>
      </c>
      <c r="B1342" t="s">
        <v>3632</v>
      </c>
      <c r="C1342" t="s">
        <v>1935</v>
      </c>
      <c r="D1342" t="s">
        <v>4493</v>
      </c>
      <c r="E1342" t="s">
        <v>1189</v>
      </c>
      <c r="F1342">
        <v>90</v>
      </c>
      <c r="G1342" t="s">
        <v>5296</v>
      </c>
      <c r="H1342" t="s">
        <v>5297</v>
      </c>
      <c r="I1342" s="10">
        <v>39663</v>
      </c>
      <c r="J1342">
        <v>86</v>
      </c>
      <c r="K1342" t="s">
        <v>1007</v>
      </c>
      <c r="L1342">
        <f>COUNTBLANK(Portfolio434[[#This Row],[ID]:[Product]])</f>
        <v>0</v>
      </c>
    </row>
    <row r="1343" spans="1:12" x14ac:dyDescent="0.3">
      <c r="A1343">
        <v>1349</v>
      </c>
      <c r="B1343" t="s">
        <v>5298</v>
      </c>
      <c r="C1343" t="s">
        <v>5278</v>
      </c>
      <c r="D1343" t="s">
        <v>4493</v>
      </c>
      <c r="E1343" t="s">
        <v>1189</v>
      </c>
      <c r="F1343">
        <v>60</v>
      </c>
      <c r="G1343" t="s">
        <v>5299</v>
      </c>
      <c r="H1343" t="s">
        <v>779</v>
      </c>
      <c r="I1343" s="10">
        <v>40267</v>
      </c>
      <c r="J1343">
        <v>60</v>
      </c>
      <c r="K1343" t="s">
        <v>851</v>
      </c>
      <c r="L1343">
        <f>COUNTBLANK(Portfolio434[[#This Row],[ID]:[Product]])</f>
        <v>0</v>
      </c>
    </row>
    <row r="1344" spans="1:12" x14ac:dyDescent="0.3">
      <c r="A1344">
        <v>1350</v>
      </c>
      <c r="B1344" t="s">
        <v>5300</v>
      </c>
      <c r="C1344" t="s">
        <v>2618</v>
      </c>
      <c r="D1344" t="s">
        <v>4493</v>
      </c>
      <c r="E1344" t="s">
        <v>1189</v>
      </c>
      <c r="F1344">
        <v>30</v>
      </c>
      <c r="G1344" t="s">
        <v>5301</v>
      </c>
      <c r="H1344" t="s">
        <v>553</v>
      </c>
      <c r="I1344" s="10">
        <v>40325</v>
      </c>
      <c r="J1344">
        <v>9</v>
      </c>
      <c r="K1344" t="s">
        <v>1007</v>
      </c>
      <c r="L1344">
        <f>COUNTBLANK(Portfolio434[[#This Row],[ID]:[Product]])</f>
        <v>0</v>
      </c>
    </row>
    <row r="1345" spans="1:12" x14ac:dyDescent="0.3">
      <c r="A1345">
        <v>1351</v>
      </c>
      <c r="B1345" t="s">
        <v>5302</v>
      </c>
      <c r="C1345" t="s">
        <v>4573</v>
      </c>
      <c r="D1345" t="s">
        <v>4493</v>
      </c>
      <c r="E1345" t="s">
        <v>1189</v>
      </c>
      <c r="F1345">
        <v>30</v>
      </c>
      <c r="G1345" t="s">
        <v>5303</v>
      </c>
      <c r="H1345" t="s">
        <v>746</v>
      </c>
      <c r="I1345" s="10">
        <v>40035</v>
      </c>
      <c r="J1345">
        <v>63</v>
      </c>
      <c r="K1345" t="s">
        <v>1772</v>
      </c>
      <c r="L1345">
        <f>COUNTBLANK(Portfolio434[[#This Row],[ID]:[Product]])</f>
        <v>0</v>
      </c>
    </row>
    <row r="1346" spans="1:12" x14ac:dyDescent="0.3">
      <c r="A1346">
        <v>1352</v>
      </c>
      <c r="B1346" t="s">
        <v>4532</v>
      </c>
      <c r="C1346" t="s">
        <v>2474</v>
      </c>
      <c r="D1346" t="s">
        <v>4493</v>
      </c>
      <c r="E1346" t="s">
        <v>1189</v>
      </c>
      <c r="F1346">
        <v>90</v>
      </c>
      <c r="G1346" t="s">
        <v>5304</v>
      </c>
      <c r="H1346" t="s">
        <v>1629</v>
      </c>
      <c r="I1346" s="10">
        <v>40474</v>
      </c>
      <c r="J1346">
        <v>48</v>
      </c>
      <c r="K1346" t="s">
        <v>1673</v>
      </c>
      <c r="L1346">
        <f>COUNTBLANK(Portfolio434[[#This Row],[ID]:[Product]])</f>
        <v>0</v>
      </c>
    </row>
    <row r="1347" spans="1:12" x14ac:dyDescent="0.3">
      <c r="A1347">
        <v>1353</v>
      </c>
      <c r="B1347" t="s">
        <v>2976</v>
      </c>
      <c r="C1347" t="s">
        <v>4538</v>
      </c>
      <c r="D1347" t="s">
        <v>4493</v>
      </c>
      <c r="E1347" t="s">
        <v>1189</v>
      </c>
      <c r="F1347">
        <v>30</v>
      </c>
      <c r="G1347" t="s">
        <v>5305</v>
      </c>
      <c r="H1347" t="s">
        <v>28</v>
      </c>
      <c r="I1347" s="10">
        <v>40298</v>
      </c>
      <c r="J1347">
        <v>29</v>
      </c>
      <c r="K1347" t="s">
        <v>1696</v>
      </c>
      <c r="L1347">
        <f>COUNTBLANK(Portfolio434[[#This Row],[ID]:[Product]])</f>
        <v>0</v>
      </c>
    </row>
    <row r="1348" spans="1:12" x14ac:dyDescent="0.3">
      <c r="A1348">
        <v>1354</v>
      </c>
      <c r="B1348" t="s">
        <v>5140</v>
      </c>
      <c r="C1348" t="s">
        <v>5306</v>
      </c>
      <c r="D1348" t="s">
        <v>4493</v>
      </c>
      <c r="E1348" t="s">
        <v>1189</v>
      </c>
      <c r="F1348">
        <v>90</v>
      </c>
      <c r="G1348" t="s">
        <v>5307</v>
      </c>
      <c r="H1348" t="s">
        <v>1166</v>
      </c>
      <c r="I1348" s="10">
        <v>40238</v>
      </c>
      <c r="J1348">
        <v>38</v>
      </c>
      <c r="K1348" t="s">
        <v>851</v>
      </c>
      <c r="L1348">
        <f>COUNTBLANK(Portfolio434[[#This Row],[ID]:[Product]])</f>
        <v>0</v>
      </c>
    </row>
    <row r="1349" spans="1:12" x14ac:dyDescent="0.3">
      <c r="A1349">
        <v>1355</v>
      </c>
      <c r="B1349" t="s">
        <v>5308</v>
      </c>
      <c r="C1349" t="s">
        <v>5309</v>
      </c>
      <c r="D1349" t="s">
        <v>4493</v>
      </c>
      <c r="E1349" t="s">
        <v>1189</v>
      </c>
      <c r="F1349">
        <v>30</v>
      </c>
      <c r="G1349" t="s">
        <v>5310</v>
      </c>
      <c r="H1349" t="s">
        <v>786</v>
      </c>
      <c r="I1349" s="10">
        <v>39461</v>
      </c>
      <c r="J1349">
        <v>14</v>
      </c>
      <c r="K1349" t="s">
        <v>1673</v>
      </c>
      <c r="L1349">
        <f>COUNTBLANK(Portfolio434[[#This Row],[ID]:[Product]])</f>
        <v>0</v>
      </c>
    </row>
    <row r="1350" spans="1:12" x14ac:dyDescent="0.3">
      <c r="A1350">
        <v>1356</v>
      </c>
      <c r="B1350" t="s">
        <v>4613</v>
      </c>
      <c r="C1350" t="s">
        <v>5311</v>
      </c>
      <c r="D1350" t="s">
        <v>4493</v>
      </c>
      <c r="E1350" t="s">
        <v>1189</v>
      </c>
      <c r="F1350">
        <v>60</v>
      </c>
      <c r="G1350" t="s">
        <v>5312</v>
      </c>
      <c r="H1350" t="s">
        <v>720</v>
      </c>
      <c r="I1350" s="10">
        <v>39941</v>
      </c>
      <c r="J1350">
        <v>59</v>
      </c>
      <c r="K1350" t="s">
        <v>1692</v>
      </c>
      <c r="L1350">
        <f>COUNTBLANK(Portfolio434[[#This Row],[ID]:[Product]])</f>
        <v>0</v>
      </c>
    </row>
    <row r="1351" spans="1:12" x14ac:dyDescent="0.3">
      <c r="A1351">
        <v>1357</v>
      </c>
      <c r="B1351" t="s">
        <v>3297</v>
      </c>
      <c r="C1351" t="s">
        <v>5313</v>
      </c>
      <c r="D1351" t="s">
        <v>4493</v>
      </c>
      <c r="E1351" t="s">
        <v>1189</v>
      </c>
      <c r="F1351">
        <v>90</v>
      </c>
      <c r="G1351" t="s">
        <v>5314</v>
      </c>
      <c r="H1351" t="s">
        <v>360</v>
      </c>
      <c r="I1351" s="10">
        <v>40155</v>
      </c>
      <c r="J1351">
        <v>16</v>
      </c>
      <c r="K1351" t="s">
        <v>1007</v>
      </c>
      <c r="L1351">
        <f>COUNTBLANK(Portfolio434[[#This Row],[ID]:[Product]])</f>
        <v>0</v>
      </c>
    </row>
    <row r="1352" spans="1:12" x14ac:dyDescent="0.3">
      <c r="A1352">
        <v>1358</v>
      </c>
      <c r="B1352" t="s">
        <v>5315</v>
      </c>
      <c r="C1352" t="s">
        <v>5184</v>
      </c>
      <c r="D1352" t="s">
        <v>4493</v>
      </c>
      <c r="E1352" t="s">
        <v>1189</v>
      </c>
      <c r="F1352">
        <v>60</v>
      </c>
      <c r="G1352" t="s">
        <v>5316</v>
      </c>
      <c r="H1352" t="s">
        <v>1022</v>
      </c>
      <c r="I1352" s="10">
        <v>40287</v>
      </c>
      <c r="J1352">
        <v>88</v>
      </c>
      <c r="K1352" t="s">
        <v>1700</v>
      </c>
      <c r="L1352">
        <f>COUNTBLANK(Portfolio434[[#This Row],[ID]:[Product]])</f>
        <v>0</v>
      </c>
    </row>
    <row r="1353" spans="1:12" x14ac:dyDescent="0.3">
      <c r="A1353">
        <v>1359</v>
      </c>
      <c r="B1353" t="s">
        <v>5317</v>
      </c>
      <c r="C1353" t="s">
        <v>5318</v>
      </c>
      <c r="D1353" t="s">
        <v>4493</v>
      </c>
      <c r="E1353" t="s">
        <v>1189</v>
      </c>
      <c r="F1353">
        <v>90</v>
      </c>
      <c r="G1353" t="s">
        <v>5319</v>
      </c>
      <c r="H1353" t="s">
        <v>5320</v>
      </c>
      <c r="I1353" s="10">
        <v>39699</v>
      </c>
      <c r="J1353">
        <v>87</v>
      </c>
      <c r="K1353" t="s">
        <v>1707</v>
      </c>
      <c r="L1353">
        <f>COUNTBLANK(Portfolio434[[#This Row],[ID]:[Product]])</f>
        <v>0</v>
      </c>
    </row>
    <row r="1354" spans="1:12" x14ac:dyDescent="0.3">
      <c r="A1354">
        <v>1360</v>
      </c>
      <c r="B1354" t="s">
        <v>5321</v>
      </c>
      <c r="C1354" t="s">
        <v>4455</v>
      </c>
      <c r="D1354" t="s">
        <v>4493</v>
      </c>
      <c r="E1354" t="s">
        <v>1189</v>
      </c>
      <c r="F1354">
        <v>90</v>
      </c>
      <c r="G1354" t="s">
        <v>5322</v>
      </c>
      <c r="H1354" t="s">
        <v>528</v>
      </c>
      <c r="I1354" s="10">
        <v>39538</v>
      </c>
      <c r="J1354">
        <v>68</v>
      </c>
      <c r="K1354" t="s">
        <v>1696</v>
      </c>
      <c r="L1354">
        <f>COUNTBLANK(Portfolio434[[#This Row],[ID]:[Product]])</f>
        <v>0</v>
      </c>
    </row>
    <row r="1355" spans="1:12" x14ac:dyDescent="0.3">
      <c r="A1355">
        <v>1361</v>
      </c>
      <c r="B1355" t="s">
        <v>5060</v>
      </c>
      <c r="C1355" t="s">
        <v>4890</v>
      </c>
      <c r="D1355" t="s">
        <v>4493</v>
      </c>
      <c r="E1355" t="s">
        <v>1189</v>
      </c>
      <c r="F1355">
        <v>90</v>
      </c>
      <c r="G1355" t="s">
        <v>5323</v>
      </c>
      <c r="H1355" t="s">
        <v>1600</v>
      </c>
      <c r="I1355" s="10">
        <v>39467</v>
      </c>
      <c r="J1355">
        <v>72</v>
      </c>
      <c r="K1355" t="s">
        <v>1721</v>
      </c>
      <c r="L1355">
        <f>COUNTBLANK(Portfolio434[[#This Row],[ID]:[Product]])</f>
        <v>0</v>
      </c>
    </row>
    <row r="1356" spans="1:12" x14ac:dyDescent="0.3">
      <c r="A1356">
        <v>1362</v>
      </c>
      <c r="B1356" t="s">
        <v>4033</v>
      </c>
      <c r="C1356" t="s">
        <v>3303</v>
      </c>
      <c r="D1356" t="s">
        <v>4493</v>
      </c>
      <c r="E1356" t="s">
        <v>1189</v>
      </c>
      <c r="F1356">
        <v>30</v>
      </c>
      <c r="G1356" t="s">
        <v>5324</v>
      </c>
      <c r="H1356" t="s">
        <v>78</v>
      </c>
      <c r="I1356" s="10">
        <v>39729</v>
      </c>
      <c r="J1356">
        <v>12</v>
      </c>
      <c r="K1356" t="s">
        <v>1673</v>
      </c>
      <c r="L1356">
        <f>COUNTBLANK(Portfolio434[[#This Row],[ID]:[Product]])</f>
        <v>0</v>
      </c>
    </row>
    <row r="1357" spans="1:12" x14ac:dyDescent="0.3">
      <c r="A1357">
        <v>1363</v>
      </c>
      <c r="B1357" t="s">
        <v>5325</v>
      </c>
      <c r="C1357" t="s">
        <v>3414</v>
      </c>
      <c r="D1357" t="s">
        <v>4493</v>
      </c>
      <c r="E1357" t="s">
        <v>1189</v>
      </c>
      <c r="F1357">
        <v>30</v>
      </c>
      <c r="G1357" t="s">
        <v>5326</v>
      </c>
      <c r="H1357" t="s">
        <v>2774</v>
      </c>
      <c r="I1357" s="10">
        <v>40283</v>
      </c>
      <c r="J1357">
        <v>62</v>
      </c>
      <c r="K1357" t="s">
        <v>1700</v>
      </c>
      <c r="L1357">
        <f>COUNTBLANK(Portfolio434[[#This Row],[ID]:[Product]])</f>
        <v>0</v>
      </c>
    </row>
    <row r="1358" spans="1:12" x14ac:dyDescent="0.3">
      <c r="A1358">
        <v>1364</v>
      </c>
      <c r="B1358" t="s">
        <v>5327</v>
      </c>
      <c r="C1358" t="s">
        <v>5328</v>
      </c>
      <c r="D1358" t="s">
        <v>4493</v>
      </c>
      <c r="E1358" t="s">
        <v>1189</v>
      </c>
      <c r="F1358">
        <v>30</v>
      </c>
      <c r="G1358" t="s">
        <v>5329</v>
      </c>
      <c r="H1358" t="s">
        <v>433</v>
      </c>
      <c r="I1358" s="10">
        <v>40004</v>
      </c>
      <c r="J1358">
        <v>22</v>
      </c>
      <c r="K1358" t="s">
        <v>1007</v>
      </c>
      <c r="L1358">
        <f>COUNTBLANK(Portfolio434[[#This Row],[ID]:[Product]])</f>
        <v>0</v>
      </c>
    </row>
    <row r="1359" spans="1:12" x14ac:dyDescent="0.3">
      <c r="A1359">
        <v>1365</v>
      </c>
      <c r="B1359" t="s">
        <v>5188</v>
      </c>
      <c r="C1359" t="s">
        <v>2612</v>
      </c>
      <c r="D1359" t="s">
        <v>4493</v>
      </c>
      <c r="E1359" t="s">
        <v>1189</v>
      </c>
      <c r="F1359">
        <v>90</v>
      </c>
      <c r="G1359" t="s">
        <v>5330</v>
      </c>
      <c r="H1359" t="s">
        <v>1136</v>
      </c>
      <c r="I1359" s="10">
        <v>40278</v>
      </c>
      <c r="J1359">
        <v>87</v>
      </c>
      <c r="K1359" t="s">
        <v>1677</v>
      </c>
      <c r="L1359">
        <f>COUNTBLANK(Portfolio434[[#This Row],[ID]:[Product]])</f>
        <v>0</v>
      </c>
    </row>
    <row r="1360" spans="1:12" x14ac:dyDescent="0.3">
      <c r="A1360">
        <v>1366</v>
      </c>
      <c r="B1360" t="s">
        <v>5331</v>
      </c>
      <c r="C1360" t="s">
        <v>5332</v>
      </c>
      <c r="D1360" t="s">
        <v>4493</v>
      </c>
      <c r="E1360" t="s">
        <v>1189</v>
      </c>
      <c r="F1360">
        <v>30</v>
      </c>
      <c r="G1360" t="s">
        <v>5333</v>
      </c>
      <c r="H1360" t="s">
        <v>2003</v>
      </c>
      <c r="I1360" s="10">
        <v>40098</v>
      </c>
      <c r="J1360">
        <v>40</v>
      </c>
      <c r="K1360" t="s">
        <v>1772</v>
      </c>
      <c r="L1360">
        <f>COUNTBLANK(Portfolio434[[#This Row],[ID]:[Product]])</f>
        <v>0</v>
      </c>
    </row>
    <row r="1361" spans="1:12" x14ac:dyDescent="0.3">
      <c r="A1361">
        <v>1367</v>
      </c>
      <c r="B1361" t="s">
        <v>2398</v>
      </c>
      <c r="C1361" t="s">
        <v>4712</v>
      </c>
      <c r="D1361" t="s">
        <v>4493</v>
      </c>
      <c r="E1361" t="s">
        <v>1189</v>
      </c>
      <c r="F1361">
        <v>60</v>
      </c>
      <c r="G1361" t="s">
        <v>5334</v>
      </c>
      <c r="H1361" t="s">
        <v>1423</v>
      </c>
      <c r="I1361" s="10">
        <v>39601</v>
      </c>
      <c r="J1361">
        <v>28</v>
      </c>
      <c r="K1361" t="s">
        <v>1696</v>
      </c>
      <c r="L1361">
        <f>COUNTBLANK(Portfolio434[[#This Row],[ID]:[Product]])</f>
        <v>0</v>
      </c>
    </row>
    <row r="1362" spans="1:12" x14ac:dyDescent="0.3">
      <c r="A1362">
        <v>1368</v>
      </c>
      <c r="B1362" t="s">
        <v>5335</v>
      </c>
      <c r="C1362" t="s">
        <v>5336</v>
      </c>
      <c r="D1362" t="s">
        <v>4493</v>
      </c>
      <c r="E1362" t="s">
        <v>1189</v>
      </c>
      <c r="F1362">
        <v>90</v>
      </c>
      <c r="G1362" t="s">
        <v>5337</v>
      </c>
      <c r="H1362" t="s">
        <v>402</v>
      </c>
      <c r="I1362" s="10">
        <v>39696</v>
      </c>
      <c r="J1362">
        <v>21</v>
      </c>
      <c r="K1362" t="s">
        <v>1707</v>
      </c>
      <c r="L1362">
        <f>COUNTBLANK(Portfolio434[[#This Row],[ID]:[Product]])</f>
        <v>0</v>
      </c>
    </row>
    <row r="1363" spans="1:12" x14ac:dyDescent="0.3">
      <c r="A1363">
        <v>1369</v>
      </c>
      <c r="B1363" t="s">
        <v>4585</v>
      </c>
      <c r="C1363" t="s">
        <v>5338</v>
      </c>
      <c r="D1363" t="s">
        <v>4493</v>
      </c>
      <c r="E1363" t="s">
        <v>4614</v>
      </c>
      <c r="F1363">
        <v>60</v>
      </c>
      <c r="G1363" t="s">
        <v>5339</v>
      </c>
      <c r="H1363" t="s">
        <v>592</v>
      </c>
      <c r="I1363" s="10">
        <v>39922</v>
      </c>
      <c r="J1363">
        <v>44</v>
      </c>
      <c r="K1363" t="s">
        <v>1721</v>
      </c>
      <c r="L1363">
        <f>COUNTBLANK(Portfolio434[[#This Row],[ID]:[Product]])</f>
        <v>0</v>
      </c>
    </row>
    <row r="1364" spans="1:12" x14ac:dyDescent="0.3">
      <c r="A1364">
        <v>1370</v>
      </c>
      <c r="B1364" t="s">
        <v>3300</v>
      </c>
      <c r="C1364" t="s">
        <v>5197</v>
      </c>
      <c r="D1364" t="s">
        <v>4493</v>
      </c>
      <c r="E1364" t="s">
        <v>1189</v>
      </c>
      <c r="F1364">
        <v>30</v>
      </c>
      <c r="G1364" t="s">
        <v>5340</v>
      </c>
      <c r="H1364" t="s">
        <v>696</v>
      </c>
      <c r="I1364" s="10">
        <v>40274</v>
      </c>
      <c r="J1364">
        <v>29</v>
      </c>
      <c r="K1364" t="s">
        <v>1677</v>
      </c>
      <c r="L1364">
        <f>COUNTBLANK(Portfolio434[[#This Row],[ID]:[Product]])</f>
        <v>0</v>
      </c>
    </row>
    <row r="1365" spans="1:12" x14ac:dyDescent="0.3">
      <c r="A1365">
        <v>1371</v>
      </c>
      <c r="B1365" t="s">
        <v>3173</v>
      </c>
      <c r="C1365" t="s">
        <v>5341</v>
      </c>
      <c r="D1365" t="s">
        <v>4493</v>
      </c>
      <c r="E1365" t="s">
        <v>1189</v>
      </c>
      <c r="F1365">
        <v>60</v>
      </c>
      <c r="G1365" t="s">
        <v>5342</v>
      </c>
      <c r="H1365" t="s">
        <v>103</v>
      </c>
      <c r="I1365" s="10">
        <v>39826</v>
      </c>
      <c r="J1365">
        <v>41</v>
      </c>
      <c r="K1365" t="s">
        <v>1700</v>
      </c>
      <c r="L1365">
        <f>COUNTBLANK(Portfolio434[[#This Row],[ID]:[Product]])</f>
        <v>0</v>
      </c>
    </row>
    <row r="1366" spans="1:12" x14ac:dyDescent="0.3">
      <c r="A1366">
        <v>1372</v>
      </c>
      <c r="B1366" t="s">
        <v>5343</v>
      </c>
      <c r="C1366" t="s">
        <v>3927</v>
      </c>
      <c r="D1366" t="s">
        <v>4493</v>
      </c>
      <c r="E1366" t="s">
        <v>1189</v>
      </c>
      <c r="F1366">
        <v>90</v>
      </c>
      <c r="G1366" t="s">
        <v>5344</v>
      </c>
      <c r="H1366" t="s">
        <v>403</v>
      </c>
      <c r="I1366" s="10">
        <v>39524</v>
      </c>
      <c r="J1366">
        <v>65</v>
      </c>
      <c r="K1366" t="s">
        <v>851</v>
      </c>
      <c r="L1366">
        <f>COUNTBLANK(Portfolio434[[#This Row],[ID]:[Product]])</f>
        <v>0</v>
      </c>
    </row>
    <row r="1367" spans="1:12" x14ac:dyDescent="0.3">
      <c r="A1367">
        <v>1373</v>
      </c>
      <c r="B1367" t="s">
        <v>5345</v>
      </c>
      <c r="C1367" t="s">
        <v>5346</v>
      </c>
      <c r="D1367" t="s">
        <v>1719</v>
      </c>
      <c r="E1367" t="s">
        <v>1189</v>
      </c>
      <c r="F1367">
        <v>60</v>
      </c>
      <c r="G1367" t="s">
        <v>5347</v>
      </c>
      <c r="H1367" t="s">
        <v>218</v>
      </c>
      <c r="I1367" s="10">
        <v>40341</v>
      </c>
      <c r="J1367">
        <v>58</v>
      </c>
      <c r="K1367" t="s">
        <v>1007</v>
      </c>
      <c r="L1367">
        <f>COUNTBLANK(Portfolio434[[#This Row],[ID]:[Product]])</f>
        <v>0</v>
      </c>
    </row>
    <row r="1368" spans="1:12" x14ac:dyDescent="0.3">
      <c r="A1368">
        <v>1374</v>
      </c>
      <c r="B1368" t="s">
        <v>5348</v>
      </c>
      <c r="C1368" t="s">
        <v>2582</v>
      </c>
      <c r="D1368" t="s">
        <v>1946</v>
      </c>
      <c r="E1368" t="s">
        <v>1189</v>
      </c>
      <c r="F1368">
        <v>30</v>
      </c>
      <c r="G1368" t="s">
        <v>5349</v>
      </c>
      <c r="H1368" t="s">
        <v>5320</v>
      </c>
      <c r="I1368" s="10">
        <v>40319</v>
      </c>
      <c r="J1368">
        <v>12</v>
      </c>
      <c r="K1368" t="s">
        <v>1772</v>
      </c>
      <c r="L1368">
        <f>COUNTBLANK(Portfolio434[[#This Row],[ID]:[Product]])</f>
        <v>0</v>
      </c>
    </row>
    <row r="1369" spans="1:12" x14ac:dyDescent="0.3">
      <c r="A1369">
        <v>1375</v>
      </c>
      <c r="B1369" t="s">
        <v>5350</v>
      </c>
      <c r="C1369" t="s">
        <v>3264</v>
      </c>
      <c r="D1369" t="s">
        <v>1946</v>
      </c>
      <c r="E1369" t="s">
        <v>1189</v>
      </c>
      <c r="F1369">
        <v>60</v>
      </c>
      <c r="G1369" t="s">
        <v>5351</v>
      </c>
      <c r="H1369" t="s">
        <v>1232</v>
      </c>
      <c r="I1369" s="10">
        <v>39789</v>
      </c>
      <c r="J1369">
        <v>71</v>
      </c>
      <c r="K1369" t="s">
        <v>1700</v>
      </c>
      <c r="L1369">
        <f>COUNTBLANK(Portfolio434[[#This Row],[ID]:[Product]])</f>
        <v>0</v>
      </c>
    </row>
    <row r="1370" spans="1:12" x14ac:dyDescent="0.3">
      <c r="A1370">
        <v>1376</v>
      </c>
      <c r="B1370" t="s">
        <v>5352</v>
      </c>
      <c r="C1370" t="s">
        <v>5353</v>
      </c>
      <c r="D1370" t="s">
        <v>4493</v>
      </c>
      <c r="E1370" t="s">
        <v>1189</v>
      </c>
      <c r="F1370">
        <v>90</v>
      </c>
      <c r="G1370" t="s">
        <v>5354</v>
      </c>
      <c r="H1370" t="s">
        <v>2271</v>
      </c>
      <c r="I1370" s="10">
        <v>40208</v>
      </c>
      <c r="J1370">
        <v>8</v>
      </c>
      <c r="K1370" t="s">
        <v>1677</v>
      </c>
      <c r="L1370">
        <f>COUNTBLANK(Portfolio434[[#This Row],[ID]:[Product]])</f>
        <v>0</v>
      </c>
    </row>
    <row r="1371" spans="1:12" x14ac:dyDescent="0.3">
      <c r="A1371">
        <v>1377</v>
      </c>
      <c r="B1371" t="s">
        <v>4700</v>
      </c>
      <c r="C1371" t="s">
        <v>1873</v>
      </c>
      <c r="D1371" t="s">
        <v>4493</v>
      </c>
      <c r="E1371" t="s">
        <v>4651</v>
      </c>
      <c r="F1371">
        <v>30</v>
      </c>
      <c r="G1371" t="s">
        <v>5355</v>
      </c>
      <c r="H1371" t="s">
        <v>688</v>
      </c>
      <c r="I1371" s="10">
        <v>39862</v>
      </c>
      <c r="J1371">
        <v>38</v>
      </c>
      <c r="K1371" t="s">
        <v>1696</v>
      </c>
      <c r="L1371">
        <f>COUNTBLANK(Portfolio434[[#This Row],[ID]:[Product]])</f>
        <v>0</v>
      </c>
    </row>
    <row r="1372" spans="1:12" x14ac:dyDescent="0.3">
      <c r="A1372">
        <v>1378</v>
      </c>
      <c r="B1372" t="s">
        <v>5356</v>
      </c>
      <c r="C1372" t="s">
        <v>3878</v>
      </c>
      <c r="D1372" t="s">
        <v>4493</v>
      </c>
      <c r="E1372" t="s">
        <v>1189</v>
      </c>
      <c r="F1372">
        <v>60</v>
      </c>
      <c r="G1372" t="s">
        <v>5357</v>
      </c>
      <c r="H1372" t="s">
        <v>268</v>
      </c>
      <c r="I1372" s="10">
        <v>39832</v>
      </c>
      <c r="J1372">
        <v>47</v>
      </c>
      <c r="K1372" t="s">
        <v>1707</v>
      </c>
      <c r="L1372">
        <f>COUNTBLANK(Portfolio434[[#This Row],[ID]:[Product]])</f>
        <v>0</v>
      </c>
    </row>
    <row r="1373" spans="1:12" x14ac:dyDescent="0.3">
      <c r="A1373">
        <v>1379</v>
      </c>
      <c r="B1373" t="s">
        <v>5358</v>
      </c>
      <c r="C1373" t="s">
        <v>2508</v>
      </c>
      <c r="D1373" t="s">
        <v>4493</v>
      </c>
      <c r="E1373" t="s">
        <v>1189</v>
      </c>
      <c r="F1373">
        <v>90</v>
      </c>
      <c r="G1373" t="s">
        <v>5359</v>
      </c>
      <c r="H1373" t="s">
        <v>5146</v>
      </c>
      <c r="I1373" s="10">
        <v>39917</v>
      </c>
      <c r="J1373">
        <v>52</v>
      </c>
      <c r="K1373" t="s">
        <v>1673</v>
      </c>
      <c r="L1373">
        <f>COUNTBLANK(Portfolio434[[#This Row],[ID]:[Product]])</f>
        <v>0</v>
      </c>
    </row>
    <row r="1374" spans="1:12" x14ac:dyDescent="0.3">
      <c r="A1374">
        <v>1380</v>
      </c>
      <c r="B1374" t="s">
        <v>3606</v>
      </c>
      <c r="C1374" t="s">
        <v>5360</v>
      </c>
      <c r="D1374" t="s">
        <v>4493</v>
      </c>
      <c r="E1374" t="s">
        <v>1189</v>
      </c>
      <c r="F1374">
        <v>30</v>
      </c>
      <c r="G1374" t="s">
        <v>5361</v>
      </c>
      <c r="H1374" t="s">
        <v>5362</v>
      </c>
      <c r="I1374" s="10">
        <v>39541</v>
      </c>
      <c r="J1374">
        <v>3</v>
      </c>
      <c r="K1374" t="s">
        <v>1007</v>
      </c>
      <c r="L1374">
        <f>COUNTBLANK(Portfolio434[[#This Row],[ID]:[Product]])</f>
        <v>0</v>
      </c>
    </row>
    <row r="1375" spans="1:12" x14ac:dyDescent="0.3">
      <c r="A1375">
        <v>1381</v>
      </c>
      <c r="B1375" t="s">
        <v>5363</v>
      </c>
      <c r="C1375" t="s">
        <v>5364</v>
      </c>
      <c r="D1375" t="s">
        <v>4493</v>
      </c>
      <c r="E1375" t="s">
        <v>1189</v>
      </c>
      <c r="F1375">
        <v>60</v>
      </c>
      <c r="G1375" t="s">
        <v>5365</v>
      </c>
      <c r="H1375" t="s">
        <v>746</v>
      </c>
      <c r="I1375" s="10">
        <v>40322</v>
      </c>
      <c r="J1375">
        <v>31</v>
      </c>
      <c r="K1375" t="s">
        <v>1721</v>
      </c>
      <c r="L1375">
        <f>COUNTBLANK(Portfolio434[[#This Row],[ID]:[Product]])</f>
        <v>0</v>
      </c>
    </row>
    <row r="1376" spans="1:12" x14ac:dyDescent="0.3">
      <c r="A1376">
        <v>1382</v>
      </c>
      <c r="B1376" t="s">
        <v>4514</v>
      </c>
      <c r="C1376" t="s">
        <v>5366</v>
      </c>
      <c r="D1376" t="s">
        <v>4493</v>
      </c>
      <c r="E1376" t="s">
        <v>1189</v>
      </c>
      <c r="F1376">
        <v>90</v>
      </c>
      <c r="G1376" t="s">
        <v>5367</v>
      </c>
      <c r="H1376" t="s">
        <v>4768</v>
      </c>
      <c r="I1376" s="10">
        <v>39593</v>
      </c>
      <c r="J1376">
        <v>72</v>
      </c>
      <c r="K1376" t="s">
        <v>1673</v>
      </c>
      <c r="L1376">
        <f>COUNTBLANK(Portfolio434[[#This Row],[ID]:[Product]])</f>
        <v>0</v>
      </c>
    </row>
    <row r="1377" spans="1:12" x14ac:dyDescent="0.3">
      <c r="A1377">
        <v>1383</v>
      </c>
      <c r="B1377" t="s">
        <v>5368</v>
      </c>
      <c r="C1377" t="s">
        <v>5369</v>
      </c>
      <c r="D1377" t="s">
        <v>4493</v>
      </c>
      <c r="E1377" t="s">
        <v>1189</v>
      </c>
      <c r="F1377">
        <v>60</v>
      </c>
      <c r="G1377" t="s">
        <v>5370</v>
      </c>
      <c r="H1377" t="s">
        <v>3790</v>
      </c>
      <c r="I1377" s="10">
        <v>39488</v>
      </c>
      <c r="J1377">
        <v>30</v>
      </c>
      <c r="K1377" t="s">
        <v>851</v>
      </c>
      <c r="L1377">
        <f>COUNTBLANK(Portfolio434[[#This Row],[ID]:[Product]])</f>
        <v>0</v>
      </c>
    </row>
    <row r="1378" spans="1:12" x14ac:dyDescent="0.3">
      <c r="A1378">
        <v>1384</v>
      </c>
      <c r="B1378" t="s">
        <v>5325</v>
      </c>
      <c r="C1378" t="s">
        <v>5371</v>
      </c>
      <c r="D1378" t="s">
        <v>4493</v>
      </c>
      <c r="E1378" t="s">
        <v>1189</v>
      </c>
      <c r="F1378">
        <v>90</v>
      </c>
      <c r="G1378" t="s">
        <v>5372</v>
      </c>
      <c r="H1378" t="s">
        <v>1518</v>
      </c>
      <c r="I1378" s="10">
        <v>39511</v>
      </c>
      <c r="J1378">
        <v>56</v>
      </c>
      <c r="K1378" t="s">
        <v>1700</v>
      </c>
      <c r="L1378">
        <f>COUNTBLANK(Portfolio434[[#This Row],[ID]:[Product]])</f>
        <v>0</v>
      </c>
    </row>
    <row r="1379" spans="1:12" x14ac:dyDescent="0.3">
      <c r="A1379">
        <v>1385</v>
      </c>
      <c r="B1379" t="s">
        <v>5373</v>
      </c>
      <c r="C1379" t="s">
        <v>5138</v>
      </c>
      <c r="D1379" t="s">
        <v>4493</v>
      </c>
      <c r="E1379" t="s">
        <v>1189</v>
      </c>
      <c r="F1379">
        <v>30</v>
      </c>
      <c r="G1379" t="s">
        <v>5374</v>
      </c>
      <c r="H1379" t="s">
        <v>241</v>
      </c>
      <c r="I1379" s="10">
        <v>39948</v>
      </c>
      <c r="J1379">
        <v>73</v>
      </c>
      <c r="K1379" t="s">
        <v>1721</v>
      </c>
      <c r="L1379">
        <f>COUNTBLANK(Portfolio434[[#This Row],[ID]:[Product]])</f>
        <v>0</v>
      </c>
    </row>
    <row r="1380" spans="1:12" x14ac:dyDescent="0.3">
      <c r="A1380">
        <v>1386</v>
      </c>
      <c r="B1380" t="s">
        <v>4912</v>
      </c>
      <c r="C1380" t="s">
        <v>5375</v>
      </c>
      <c r="D1380" t="s">
        <v>4493</v>
      </c>
      <c r="E1380" t="s">
        <v>1189</v>
      </c>
      <c r="F1380">
        <v>60</v>
      </c>
      <c r="G1380" t="s">
        <v>5376</v>
      </c>
      <c r="H1380" t="s">
        <v>410</v>
      </c>
      <c r="I1380" s="10">
        <v>39921</v>
      </c>
      <c r="J1380">
        <v>51</v>
      </c>
      <c r="K1380" t="s">
        <v>1707</v>
      </c>
      <c r="L1380">
        <f>COUNTBLANK(Portfolio434[[#This Row],[ID]:[Product]])</f>
        <v>0</v>
      </c>
    </row>
    <row r="1381" spans="1:12" x14ac:dyDescent="0.3">
      <c r="A1381">
        <v>1387</v>
      </c>
      <c r="B1381" t="s">
        <v>5377</v>
      </c>
      <c r="C1381" t="s">
        <v>2567</v>
      </c>
      <c r="D1381" t="s">
        <v>4493</v>
      </c>
      <c r="E1381" t="s">
        <v>1189</v>
      </c>
      <c r="F1381">
        <v>30</v>
      </c>
      <c r="G1381" t="s">
        <v>5378</v>
      </c>
      <c r="H1381" t="s">
        <v>1401</v>
      </c>
      <c r="I1381" s="10">
        <v>40468</v>
      </c>
      <c r="J1381">
        <v>18</v>
      </c>
      <c r="K1381" t="s">
        <v>1696</v>
      </c>
      <c r="L1381">
        <f>COUNTBLANK(Portfolio434[[#This Row],[ID]:[Product]])</f>
        <v>0</v>
      </c>
    </row>
    <row r="1382" spans="1:12" x14ac:dyDescent="0.3">
      <c r="A1382">
        <v>1388</v>
      </c>
      <c r="B1382" t="s">
        <v>4537</v>
      </c>
      <c r="C1382" t="s">
        <v>5379</v>
      </c>
      <c r="D1382" t="s">
        <v>4493</v>
      </c>
      <c r="E1382" t="s">
        <v>1189</v>
      </c>
      <c r="F1382">
        <v>30</v>
      </c>
      <c r="G1382" t="s">
        <v>5380</v>
      </c>
      <c r="H1382" t="s">
        <v>722</v>
      </c>
      <c r="I1382" s="10">
        <v>40274</v>
      </c>
      <c r="J1382">
        <v>76</v>
      </c>
      <c r="K1382" t="s">
        <v>1696</v>
      </c>
      <c r="L1382">
        <f>COUNTBLANK(Portfolio434[[#This Row],[ID]:[Product]])</f>
        <v>0</v>
      </c>
    </row>
    <row r="1383" spans="1:12" x14ac:dyDescent="0.3">
      <c r="A1383">
        <v>1389</v>
      </c>
      <c r="B1383" t="s">
        <v>5381</v>
      </c>
      <c r="C1383" t="s">
        <v>5382</v>
      </c>
      <c r="D1383" t="s">
        <v>4493</v>
      </c>
      <c r="E1383" t="s">
        <v>1189</v>
      </c>
      <c r="F1383">
        <v>60</v>
      </c>
      <c r="G1383" t="s">
        <v>5383</v>
      </c>
      <c r="H1383" t="s">
        <v>477</v>
      </c>
      <c r="I1383" s="10">
        <v>40475</v>
      </c>
      <c r="J1383">
        <v>39</v>
      </c>
      <c r="K1383" t="s">
        <v>1007</v>
      </c>
      <c r="L1383">
        <f>COUNTBLANK(Portfolio434[[#This Row],[ID]:[Product]])</f>
        <v>0</v>
      </c>
    </row>
    <row r="1384" spans="1:12" x14ac:dyDescent="0.3">
      <c r="A1384">
        <v>1391</v>
      </c>
      <c r="B1384" t="s">
        <v>5386</v>
      </c>
      <c r="C1384" t="s">
        <v>4632</v>
      </c>
      <c r="D1384" t="s">
        <v>4493</v>
      </c>
      <c r="E1384" t="s">
        <v>1189</v>
      </c>
      <c r="F1384">
        <v>60</v>
      </c>
      <c r="G1384" t="s">
        <v>5387</v>
      </c>
      <c r="H1384" t="s">
        <v>801</v>
      </c>
      <c r="I1384" s="10">
        <v>40388</v>
      </c>
      <c r="J1384">
        <v>41</v>
      </c>
      <c r="K1384" t="s">
        <v>851</v>
      </c>
      <c r="L1384">
        <f>COUNTBLANK(Portfolio434[[#This Row],[ID]:[Product]])</f>
        <v>0</v>
      </c>
    </row>
    <row r="1385" spans="1:12" x14ac:dyDescent="0.3">
      <c r="A1385">
        <v>1392</v>
      </c>
      <c r="B1385" t="s">
        <v>5388</v>
      </c>
      <c r="C1385" t="s">
        <v>4830</v>
      </c>
      <c r="D1385" t="s">
        <v>4493</v>
      </c>
      <c r="E1385" t="s">
        <v>1189</v>
      </c>
      <c r="F1385">
        <v>30</v>
      </c>
      <c r="G1385" t="s">
        <v>5389</v>
      </c>
      <c r="H1385" t="s">
        <v>696</v>
      </c>
      <c r="I1385" s="10">
        <v>39604</v>
      </c>
      <c r="J1385">
        <v>20</v>
      </c>
      <c r="K1385" t="s">
        <v>1772</v>
      </c>
      <c r="L1385">
        <f>COUNTBLANK(Portfolio434[[#This Row],[ID]:[Product]])</f>
        <v>0</v>
      </c>
    </row>
    <row r="1386" spans="1:12" x14ac:dyDescent="0.3">
      <c r="A1386">
        <v>1393</v>
      </c>
      <c r="B1386" t="s">
        <v>5390</v>
      </c>
      <c r="C1386" t="s">
        <v>5391</v>
      </c>
      <c r="D1386" t="s">
        <v>4493</v>
      </c>
      <c r="E1386" t="s">
        <v>1189</v>
      </c>
      <c r="F1386">
        <v>90</v>
      </c>
      <c r="G1386" t="s">
        <v>5392</v>
      </c>
      <c r="H1386" t="s">
        <v>5393</v>
      </c>
      <c r="I1386" s="10">
        <v>40024</v>
      </c>
      <c r="J1386">
        <v>92</v>
      </c>
      <c r="K1386" t="s">
        <v>1007</v>
      </c>
      <c r="L1386">
        <f>COUNTBLANK(Portfolio434[[#This Row],[ID]:[Product]])</f>
        <v>0</v>
      </c>
    </row>
    <row r="1387" spans="1:12" x14ac:dyDescent="0.3">
      <c r="A1387">
        <v>1394</v>
      </c>
      <c r="B1387" t="s">
        <v>5394</v>
      </c>
      <c r="C1387" t="s">
        <v>5395</v>
      </c>
      <c r="D1387" t="s">
        <v>4493</v>
      </c>
      <c r="E1387" t="s">
        <v>1189</v>
      </c>
      <c r="F1387">
        <v>30</v>
      </c>
      <c r="G1387" t="s">
        <v>5396</v>
      </c>
      <c r="H1387" t="s">
        <v>3880</v>
      </c>
      <c r="I1387" s="10">
        <v>40146</v>
      </c>
      <c r="J1387">
        <v>49</v>
      </c>
      <c r="K1387" t="s">
        <v>1700</v>
      </c>
      <c r="L1387">
        <f>COUNTBLANK(Portfolio434[[#This Row],[ID]:[Product]])</f>
        <v>0</v>
      </c>
    </row>
    <row r="1388" spans="1:12" x14ac:dyDescent="0.3">
      <c r="A1388">
        <v>1395</v>
      </c>
      <c r="B1388" t="s">
        <v>2001</v>
      </c>
      <c r="C1388" t="s">
        <v>5397</v>
      </c>
      <c r="D1388" t="s">
        <v>4493</v>
      </c>
      <c r="E1388" t="s">
        <v>1189</v>
      </c>
      <c r="F1388">
        <v>90</v>
      </c>
      <c r="G1388" t="s">
        <v>5398</v>
      </c>
      <c r="H1388" t="s">
        <v>496</v>
      </c>
      <c r="I1388" s="10">
        <v>39469</v>
      </c>
      <c r="J1388">
        <v>88</v>
      </c>
      <c r="K1388" t="s">
        <v>1700</v>
      </c>
      <c r="L1388">
        <f>COUNTBLANK(Portfolio434[[#This Row],[ID]:[Product]])</f>
        <v>0</v>
      </c>
    </row>
    <row r="1389" spans="1:12" x14ac:dyDescent="0.3">
      <c r="A1389">
        <v>1396</v>
      </c>
      <c r="B1389" t="s">
        <v>3992</v>
      </c>
      <c r="C1389" t="s">
        <v>5399</v>
      </c>
      <c r="D1389" t="s">
        <v>4493</v>
      </c>
      <c r="E1389" t="s">
        <v>1189</v>
      </c>
      <c r="F1389">
        <v>30</v>
      </c>
      <c r="G1389" t="s">
        <v>5400</v>
      </c>
      <c r="H1389" t="s">
        <v>5401</v>
      </c>
      <c r="I1389" s="10">
        <v>40022</v>
      </c>
      <c r="J1389">
        <v>50</v>
      </c>
      <c r="K1389" t="s">
        <v>1707</v>
      </c>
      <c r="L1389">
        <f>COUNTBLANK(Portfolio434[[#This Row],[ID]:[Product]])</f>
        <v>0</v>
      </c>
    </row>
    <row r="1390" spans="1:12" x14ac:dyDescent="0.3">
      <c r="A1390">
        <v>1397</v>
      </c>
      <c r="B1390" t="s">
        <v>5402</v>
      </c>
      <c r="C1390" t="s">
        <v>5403</v>
      </c>
      <c r="D1390" t="s">
        <v>4493</v>
      </c>
      <c r="E1390" t="s">
        <v>1189</v>
      </c>
      <c r="F1390">
        <v>30</v>
      </c>
      <c r="G1390" t="s">
        <v>5404</v>
      </c>
      <c r="H1390" t="s">
        <v>3980</v>
      </c>
      <c r="I1390" s="10">
        <v>40229</v>
      </c>
      <c r="J1390">
        <v>37</v>
      </c>
      <c r="K1390" t="s">
        <v>1707</v>
      </c>
      <c r="L1390">
        <f>COUNTBLANK(Portfolio434[[#This Row],[ID]:[Product]])</f>
        <v>0</v>
      </c>
    </row>
    <row r="1391" spans="1:12" x14ac:dyDescent="0.3">
      <c r="A1391">
        <v>1398</v>
      </c>
      <c r="B1391" t="s">
        <v>5405</v>
      </c>
      <c r="C1391" t="s">
        <v>3034</v>
      </c>
      <c r="D1391" t="s">
        <v>4493</v>
      </c>
      <c r="E1391" t="s">
        <v>1189</v>
      </c>
      <c r="F1391">
        <v>90</v>
      </c>
      <c r="G1391" t="s">
        <v>5406</v>
      </c>
      <c r="H1391" t="s">
        <v>5407</v>
      </c>
      <c r="I1391" s="10">
        <v>40010</v>
      </c>
      <c r="J1391">
        <v>78</v>
      </c>
      <c r="K1391" t="s">
        <v>851</v>
      </c>
      <c r="L1391">
        <f>COUNTBLANK(Portfolio434[[#This Row],[ID]:[Product]])</f>
        <v>0</v>
      </c>
    </row>
    <row r="1392" spans="1:12" x14ac:dyDescent="0.3">
      <c r="A1392">
        <v>1399</v>
      </c>
      <c r="B1392" t="s">
        <v>5408</v>
      </c>
      <c r="C1392" t="s">
        <v>5409</v>
      </c>
      <c r="D1392" t="s">
        <v>4493</v>
      </c>
      <c r="E1392" t="s">
        <v>1189</v>
      </c>
      <c r="F1392">
        <v>30</v>
      </c>
      <c r="G1392" t="s">
        <v>5410</v>
      </c>
      <c r="H1392" t="s">
        <v>1820</v>
      </c>
      <c r="I1392" s="10">
        <v>40071</v>
      </c>
      <c r="J1392">
        <v>66</v>
      </c>
      <c r="K1392" t="s">
        <v>1700</v>
      </c>
      <c r="L1392">
        <f>COUNTBLANK(Portfolio434[[#This Row],[ID]:[Product]])</f>
        <v>0</v>
      </c>
    </row>
    <row r="1393" spans="1:12" x14ac:dyDescent="0.3">
      <c r="A1393">
        <v>1400</v>
      </c>
      <c r="B1393" t="s">
        <v>5149</v>
      </c>
      <c r="C1393" t="s">
        <v>5411</v>
      </c>
      <c r="D1393" t="s">
        <v>4493</v>
      </c>
      <c r="E1393" t="s">
        <v>1189</v>
      </c>
      <c r="F1393">
        <v>30</v>
      </c>
      <c r="G1393" t="s">
        <v>5412</v>
      </c>
      <c r="H1393" t="s">
        <v>1519</v>
      </c>
      <c r="I1393" s="10">
        <v>39473</v>
      </c>
      <c r="J1393">
        <v>76</v>
      </c>
      <c r="K1393" t="s">
        <v>1696</v>
      </c>
      <c r="L1393">
        <f>COUNTBLANK(Portfolio434[[#This Row],[ID]:[Product]])</f>
        <v>0</v>
      </c>
    </row>
    <row r="1394" spans="1:12" x14ac:dyDescent="0.3">
      <c r="A1394">
        <v>1401</v>
      </c>
      <c r="B1394" t="s">
        <v>5413</v>
      </c>
      <c r="C1394" t="s">
        <v>5414</v>
      </c>
      <c r="D1394" t="s">
        <v>4493</v>
      </c>
      <c r="E1394" t="s">
        <v>1189</v>
      </c>
      <c r="F1394">
        <v>90</v>
      </c>
      <c r="G1394" t="s">
        <v>5415</v>
      </c>
      <c r="H1394" t="s">
        <v>1013</v>
      </c>
      <c r="I1394" s="10">
        <v>40204</v>
      </c>
      <c r="J1394">
        <v>64</v>
      </c>
      <c r="K1394" t="s">
        <v>1707</v>
      </c>
      <c r="L1394">
        <f>COUNTBLANK(Portfolio434[[#This Row],[ID]:[Product]])</f>
        <v>0</v>
      </c>
    </row>
    <row r="1395" spans="1:12" x14ac:dyDescent="0.3">
      <c r="A1395">
        <v>1402</v>
      </c>
      <c r="B1395" t="s">
        <v>5416</v>
      </c>
      <c r="C1395" t="s">
        <v>5417</v>
      </c>
      <c r="D1395" t="s">
        <v>4493</v>
      </c>
      <c r="E1395" t="s">
        <v>1189</v>
      </c>
      <c r="F1395">
        <v>60</v>
      </c>
      <c r="G1395" t="s">
        <v>5418</v>
      </c>
      <c r="H1395" t="s">
        <v>1609</v>
      </c>
      <c r="I1395" s="10">
        <v>40380</v>
      </c>
      <c r="J1395">
        <v>76</v>
      </c>
      <c r="K1395" t="s">
        <v>1007</v>
      </c>
      <c r="L1395">
        <f>COUNTBLANK(Portfolio434[[#This Row],[ID]:[Product]])</f>
        <v>0</v>
      </c>
    </row>
    <row r="1396" spans="1:12" x14ac:dyDescent="0.3">
      <c r="A1396">
        <v>1403</v>
      </c>
      <c r="B1396" t="s">
        <v>5419</v>
      </c>
      <c r="C1396" t="s">
        <v>5420</v>
      </c>
      <c r="D1396" t="s">
        <v>4493</v>
      </c>
      <c r="E1396" t="s">
        <v>1189</v>
      </c>
      <c r="F1396">
        <v>60</v>
      </c>
      <c r="G1396" t="s">
        <v>5421</v>
      </c>
      <c r="H1396" t="s">
        <v>965</v>
      </c>
      <c r="I1396" s="10">
        <v>39572</v>
      </c>
      <c r="J1396">
        <v>40</v>
      </c>
      <c r="K1396" t="s">
        <v>1696</v>
      </c>
      <c r="L1396">
        <f>COUNTBLANK(Portfolio434[[#This Row],[ID]:[Product]])</f>
        <v>0</v>
      </c>
    </row>
    <row r="1397" spans="1:12" x14ac:dyDescent="0.3">
      <c r="A1397">
        <v>1404</v>
      </c>
      <c r="B1397" t="s">
        <v>5422</v>
      </c>
      <c r="C1397" t="s">
        <v>3493</v>
      </c>
      <c r="D1397" t="s">
        <v>4493</v>
      </c>
      <c r="E1397" t="s">
        <v>1189</v>
      </c>
      <c r="F1397">
        <v>30</v>
      </c>
      <c r="G1397" t="s">
        <v>5423</v>
      </c>
      <c r="H1397" t="s">
        <v>2785</v>
      </c>
      <c r="I1397" s="10">
        <v>39552</v>
      </c>
      <c r="J1397">
        <v>15</v>
      </c>
      <c r="K1397" t="s">
        <v>1707</v>
      </c>
      <c r="L1397">
        <f>COUNTBLANK(Portfolio434[[#This Row],[ID]:[Product]])</f>
        <v>0</v>
      </c>
    </row>
    <row r="1398" spans="1:12" x14ac:dyDescent="0.3">
      <c r="A1398">
        <v>1405</v>
      </c>
      <c r="B1398" t="s">
        <v>5424</v>
      </c>
      <c r="C1398" t="s">
        <v>5425</v>
      </c>
      <c r="D1398" t="s">
        <v>4493</v>
      </c>
      <c r="E1398" t="s">
        <v>1189</v>
      </c>
      <c r="F1398">
        <v>60</v>
      </c>
      <c r="G1398" t="s">
        <v>5426</v>
      </c>
      <c r="H1398" t="s">
        <v>466</v>
      </c>
      <c r="I1398" s="10">
        <v>40385</v>
      </c>
      <c r="J1398">
        <v>7</v>
      </c>
      <c r="K1398" t="s">
        <v>1677</v>
      </c>
      <c r="L1398">
        <f>COUNTBLANK(Portfolio434[[#This Row],[ID]:[Product]])</f>
        <v>0</v>
      </c>
    </row>
    <row r="1399" spans="1:12" x14ac:dyDescent="0.3">
      <c r="A1399">
        <v>1406</v>
      </c>
      <c r="B1399" t="s">
        <v>2025</v>
      </c>
      <c r="C1399" t="s">
        <v>4975</v>
      </c>
      <c r="D1399" t="s">
        <v>4601</v>
      </c>
      <c r="E1399" t="s">
        <v>1189</v>
      </c>
      <c r="F1399">
        <v>30</v>
      </c>
      <c r="G1399" t="s">
        <v>5427</v>
      </c>
      <c r="H1399" t="s">
        <v>595</v>
      </c>
      <c r="I1399" s="10">
        <v>39809</v>
      </c>
      <c r="J1399">
        <v>89</v>
      </c>
      <c r="K1399" t="s">
        <v>1692</v>
      </c>
      <c r="L1399">
        <f>COUNTBLANK(Portfolio434[[#This Row],[ID]:[Product]])</f>
        <v>0</v>
      </c>
    </row>
    <row r="1400" spans="1:12" x14ac:dyDescent="0.3">
      <c r="A1400">
        <v>1407</v>
      </c>
      <c r="B1400" t="s">
        <v>5428</v>
      </c>
      <c r="C1400" t="s">
        <v>5429</v>
      </c>
      <c r="D1400" t="s">
        <v>4493</v>
      </c>
      <c r="E1400" t="s">
        <v>1189</v>
      </c>
      <c r="F1400">
        <v>60</v>
      </c>
      <c r="G1400" t="s">
        <v>5430</v>
      </c>
      <c r="H1400" t="s">
        <v>1072</v>
      </c>
      <c r="I1400" s="10">
        <v>39681</v>
      </c>
      <c r="J1400">
        <v>92</v>
      </c>
      <c r="K1400" t="s">
        <v>1673</v>
      </c>
      <c r="L1400">
        <f>COUNTBLANK(Portfolio434[[#This Row],[ID]:[Product]])</f>
        <v>0</v>
      </c>
    </row>
    <row r="1401" spans="1:12" x14ac:dyDescent="0.3">
      <c r="A1401">
        <v>1408</v>
      </c>
      <c r="B1401" t="s">
        <v>5431</v>
      </c>
      <c r="C1401" t="s">
        <v>5432</v>
      </c>
      <c r="D1401" t="s">
        <v>4493</v>
      </c>
      <c r="E1401" t="s">
        <v>1189</v>
      </c>
      <c r="F1401">
        <v>30</v>
      </c>
      <c r="G1401" t="s">
        <v>5433</v>
      </c>
      <c r="H1401" t="s">
        <v>1435</v>
      </c>
      <c r="I1401" s="10">
        <v>39472</v>
      </c>
      <c r="J1401">
        <v>29</v>
      </c>
      <c r="K1401" t="s">
        <v>1700</v>
      </c>
      <c r="L1401">
        <f>COUNTBLANK(Portfolio434[[#This Row],[ID]:[Product]])</f>
        <v>0</v>
      </c>
    </row>
    <row r="1402" spans="1:12" x14ac:dyDescent="0.3">
      <c r="A1402">
        <v>1409</v>
      </c>
      <c r="B1402" t="s">
        <v>5434</v>
      </c>
      <c r="C1402" t="s">
        <v>2973</v>
      </c>
      <c r="D1402" t="s">
        <v>4493</v>
      </c>
      <c r="E1402" t="s">
        <v>1189</v>
      </c>
      <c r="F1402">
        <v>90</v>
      </c>
      <c r="G1402" t="s">
        <v>5435</v>
      </c>
      <c r="H1402" t="s">
        <v>1090</v>
      </c>
      <c r="I1402" s="10">
        <v>39783</v>
      </c>
      <c r="J1402">
        <v>82</v>
      </c>
      <c r="K1402" t="s">
        <v>1696</v>
      </c>
      <c r="L1402">
        <f>COUNTBLANK(Portfolio434[[#This Row],[ID]:[Product]])</f>
        <v>0</v>
      </c>
    </row>
    <row r="1403" spans="1:12" x14ac:dyDescent="0.3">
      <c r="A1403">
        <v>1410</v>
      </c>
      <c r="B1403" t="s">
        <v>5104</v>
      </c>
      <c r="C1403" t="s">
        <v>5436</v>
      </c>
      <c r="D1403" t="s">
        <v>4493</v>
      </c>
      <c r="E1403" t="s">
        <v>1189</v>
      </c>
      <c r="F1403">
        <v>90</v>
      </c>
      <c r="G1403" t="s">
        <v>5437</v>
      </c>
      <c r="H1403" t="s">
        <v>4791</v>
      </c>
      <c r="I1403" s="10">
        <v>39677</v>
      </c>
      <c r="J1403">
        <v>90</v>
      </c>
      <c r="K1403" t="s">
        <v>1772</v>
      </c>
      <c r="L1403">
        <f>COUNTBLANK(Portfolio434[[#This Row],[ID]:[Product]])</f>
        <v>0</v>
      </c>
    </row>
    <row r="1404" spans="1:12" x14ac:dyDescent="0.3">
      <c r="A1404">
        <v>1411</v>
      </c>
      <c r="B1404" t="s">
        <v>3103</v>
      </c>
      <c r="C1404" t="s">
        <v>3291</v>
      </c>
      <c r="D1404" t="s">
        <v>4493</v>
      </c>
      <c r="E1404" t="s">
        <v>1189</v>
      </c>
      <c r="F1404">
        <v>90</v>
      </c>
      <c r="G1404" t="s">
        <v>5438</v>
      </c>
      <c r="H1404" t="s">
        <v>1623</v>
      </c>
      <c r="I1404" s="10">
        <v>40412</v>
      </c>
      <c r="J1404">
        <v>70</v>
      </c>
      <c r="K1404" t="s">
        <v>1772</v>
      </c>
      <c r="L1404">
        <f>COUNTBLANK(Portfolio434[[#This Row],[ID]:[Product]])</f>
        <v>0</v>
      </c>
    </row>
    <row r="1405" spans="1:12" x14ac:dyDescent="0.3">
      <c r="A1405">
        <v>1412</v>
      </c>
      <c r="B1405" t="s">
        <v>5439</v>
      </c>
      <c r="C1405" t="s">
        <v>3825</v>
      </c>
      <c r="D1405" t="s">
        <v>4493</v>
      </c>
      <c r="E1405" t="s">
        <v>1189</v>
      </c>
      <c r="F1405">
        <v>90</v>
      </c>
      <c r="G1405" t="s">
        <v>5440</v>
      </c>
      <c r="H1405" t="s">
        <v>976</v>
      </c>
      <c r="I1405" s="10">
        <v>39904</v>
      </c>
      <c r="J1405">
        <v>85</v>
      </c>
      <c r="K1405" t="s">
        <v>1007</v>
      </c>
      <c r="L1405">
        <f>COUNTBLANK(Portfolio434[[#This Row],[ID]:[Product]])</f>
        <v>0</v>
      </c>
    </row>
    <row r="1406" spans="1:12" x14ac:dyDescent="0.3">
      <c r="A1406">
        <v>1413</v>
      </c>
      <c r="B1406" t="s">
        <v>5441</v>
      </c>
      <c r="C1406" t="s">
        <v>2296</v>
      </c>
      <c r="D1406" t="s">
        <v>4493</v>
      </c>
      <c r="E1406" t="s">
        <v>1189</v>
      </c>
      <c r="F1406">
        <v>90</v>
      </c>
      <c r="G1406" t="s">
        <v>5442</v>
      </c>
      <c r="H1406" t="s">
        <v>509</v>
      </c>
      <c r="I1406" s="10">
        <v>39826</v>
      </c>
      <c r="J1406">
        <v>52</v>
      </c>
      <c r="K1406" t="s">
        <v>1696</v>
      </c>
      <c r="L1406">
        <f>COUNTBLANK(Portfolio434[[#This Row],[ID]:[Product]])</f>
        <v>0</v>
      </c>
    </row>
    <row r="1407" spans="1:12" x14ac:dyDescent="0.3">
      <c r="A1407">
        <v>1414</v>
      </c>
      <c r="B1407" t="s">
        <v>5293</v>
      </c>
      <c r="C1407" t="s">
        <v>5443</v>
      </c>
      <c r="D1407" t="s">
        <v>4493</v>
      </c>
      <c r="E1407" t="s">
        <v>1189</v>
      </c>
      <c r="F1407">
        <v>30</v>
      </c>
      <c r="G1407" t="s">
        <v>5444</v>
      </c>
      <c r="H1407" t="s">
        <v>485</v>
      </c>
      <c r="I1407" s="10">
        <v>40356</v>
      </c>
      <c r="J1407">
        <v>28</v>
      </c>
      <c r="K1407" t="s">
        <v>1696</v>
      </c>
      <c r="L1407">
        <f>COUNTBLANK(Portfolio434[[#This Row],[ID]:[Product]])</f>
        <v>0</v>
      </c>
    </row>
    <row r="1408" spans="1:12" x14ac:dyDescent="0.3">
      <c r="A1408">
        <v>1415</v>
      </c>
      <c r="B1408" t="s">
        <v>4959</v>
      </c>
      <c r="C1408" t="s">
        <v>5445</v>
      </c>
      <c r="D1408" t="s">
        <v>4493</v>
      </c>
      <c r="E1408" t="s">
        <v>1189</v>
      </c>
      <c r="F1408">
        <v>90</v>
      </c>
      <c r="G1408" t="s">
        <v>5446</v>
      </c>
      <c r="H1408" t="s">
        <v>3434</v>
      </c>
      <c r="I1408" s="10">
        <v>39537</v>
      </c>
      <c r="J1408">
        <v>33</v>
      </c>
      <c r="K1408" t="s">
        <v>1721</v>
      </c>
      <c r="L1408">
        <f>COUNTBLANK(Portfolio434[[#This Row],[ID]:[Product]])</f>
        <v>0</v>
      </c>
    </row>
    <row r="1409" spans="1:12" x14ac:dyDescent="0.3">
      <c r="A1409">
        <v>1416</v>
      </c>
      <c r="B1409" t="s">
        <v>5447</v>
      </c>
      <c r="C1409" t="s">
        <v>5448</v>
      </c>
      <c r="D1409" t="s">
        <v>4493</v>
      </c>
      <c r="E1409" t="s">
        <v>1189</v>
      </c>
      <c r="F1409">
        <v>30</v>
      </c>
      <c r="G1409" t="s">
        <v>5449</v>
      </c>
      <c r="H1409" t="s">
        <v>105</v>
      </c>
      <c r="I1409" s="10">
        <v>40232</v>
      </c>
      <c r="J1409">
        <v>4</v>
      </c>
      <c r="K1409" t="s">
        <v>1721</v>
      </c>
      <c r="L1409">
        <f>COUNTBLANK(Portfolio434[[#This Row],[ID]:[Product]])</f>
        <v>0</v>
      </c>
    </row>
    <row r="1410" spans="1:12" x14ac:dyDescent="0.3">
      <c r="A1410">
        <v>1417</v>
      </c>
      <c r="B1410" t="s">
        <v>5056</v>
      </c>
      <c r="C1410" t="s">
        <v>4337</v>
      </c>
      <c r="D1410" t="s">
        <v>4493</v>
      </c>
      <c r="E1410" t="s">
        <v>1189</v>
      </c>
      <c r="F1410">
        <v>60</v>
      </c>
      <c r="G1410" t="s">
        <v>5450</v>
      </c>
      <c r="H1410" t="s">
        <v>1624</v>
      </c>
      <c r="I1410" s="10">
        <v>40520</v>
      </c>
      <c r="J1410">
        <v>64</v>
      </c>
      <c r="K1410" t="s">
        <v>1696</v>
      </c>
      <c r="L1410">
        <f>COUNTBLANK(Portfolio434[[#This Row],[ID]:[Product]])</f>
        <v>0</v>
      </c>
    </row>
    <row r="1411" spans="1:12" x14ac:dyDescent="0.3">
      <c r="A1411">
        <v>1418</v>
      </c>
      <c r="B1411" t="s">
        <v>5451</v>
      </c>
      <c r="C1411" t="s">
        <v>1844</v>
      </c>
      <c r="D1411" t="s">
        <v>4493</v>
      </c>
      <c r="E1411" t="s">
        <v>1189</v>
      </c>
      <c r="F1411">
        <v>30</v>
      </c>
      <c r="G1411" t="s">
        <v>5452</v>
      </c>
      <c r="H1411" t="s">
        <v>1182</v>
      </c>
      <c r="I1411" s="10">
        <v>39559</v>
      </c>
      <c r="J1411">
        <v>76</v>
      </c>
      <c r="K1411" t="s">
        <v>1677</v>
      </c>
      <c r="L1411">
        <f>COUNTBLANK(Portfolio434[[#This Row],[ID]:[Product]])</f>
        <v>0</v>
      </c>
    </row>
    <row r="1412" spans="1:12" x14ac:dyDescent="0.3">
      <c r="A1412">
        <v>1419</v>
      </c>
      <c r="B1412" t="s">
        <v>5356</v>
      </c>
      <c r="C1412" t="s">
        <v>5001</v>
      </c>
      <c r="D1412" t="s">
        <v>4493</v>
      </c>
      <c r="E1412" t="s">
        <v>1189</v>
      </c>
      <c r="F1412">
        <v>30</v>
      </c>
      <c r="G1412" t="s">
        <v>5453</v>
      </c>
      <c r="H1412" t="s">
        <v>3329</v>
      </c>
      <c r="I1412" s="10">
        <v>39707</v>
      </c>
      <c r="J1412">
        <v>6</v>
      </c>
      <c r="K1412" t="s">
        <v>1696</v>
      </c>
      <c r="L1412">
        <f>COUNTBLANK(Portfolio434[[#This Row],[ID]:[Product]])</f>
        <v>0</v>
      </c>
    </row>
    <row r="1413" spans="1:12" x14ac:dyDescent="0.3">
      <c r="A1413">
        <v>1420</v>
      </c>
      <c r="B1413" t="s">
        <v>4966</v>
      </c>
      <c r="C1413" t="s">
        <v>5454</v>
      </c>
      <c r="D1413" t="s">
        <v>4493</v>
      </c>
      <c r="E1413" t="s">
        <v>1189</v>
      </c>
      <c r="F1413">
        <v>60</v>
      </c>
      <c r="G1413" t="s">
        <v>5455</v>
      </c>
      <c r="H1413" t="s">
        <v>1067</v>
      </c>
      <c r="I1413" s="10">
        <v>40201</v>
      </c>
      <c r="J1413">
        <v>4</v>
      </c>
      <c r="K1413" t="s">
        <v>1696</v>
      </c>
      <c r="L1413">
        <f>COUNTBLANK(Portfolio434[[#This Row],[ID]:[Product]])</f>
        <v>0</v>
      </c>
    </row>
    <row r="1414" spans="1:12" x14ac:dyDescent="0.3">
      <c r="A1414">
        <v>1421</v>
      </c>
      <c r="B1414" t="s">
        <v>5456</v>
      </c>
      <c r="C1414" t="s">
        <v>5457</v>
      </c>
      <c r="D1414" t="s">
        <v>4493</v>
      </c>
      <c r="E1414" t="s">
        <v>1189</v>
      </c>
      <c r="F1414">
        <v>30</v>
      </c>
      <c r="G1414" t="s">
        <v>5458</v>
      </c>
      <c r="H1414" t="s">
        <v>22</v>
      </c>
      <c r="I1414" s="10">
        <v>39901</v>
      </c>
      <c r="J1414">
        <v>7</v>
      </c>
      <c r="K1414" t="s">
        <v>1677</v>
      </c>
      <c r="L1414">
        <f>COUNTBLANK(Portfolio434[[#This Row],[ID]:[Product]])</f>
        <v>0</v>
      </c>
    </row>
    <row r="1415" spans="1:12" x14ac:dyDescent="0.3">
      <c r="A1415">
        <v>1422</v>
      </c>
      <c r="B1415" t="s">
        <v>5459</v>
      </c>
      <c r="C1415" t="s">
        <v>5460</v>
      </c>
      <c r="D1415" t="s">
        <v>4493</v>
      </c>
      <c r="E1415" t="s">
        <v>1189</v>
      </c>
      <c r="F1415">
        <v>60</v>
      </c>
      <c r="G1415" t="s">
        <v>5461</v>
      </c>
      <c r="H1415" t="s">
        <v>547</v>
      </c>
      <c r="I1415" s="10">
        <v>39472</v>
      </c>
      <c r="J1415">
        <v>88</v>
      </c>
      <c r="K1415" t="s">
        <v>1707</v>
      </c>
      <c r="L1415">
        <f>COUNTBLANK(Portfolio434[[#This Row],[ID]:[Product]])</f>
        <v>0</v>
      </c>
    </row>
    <row r="1416" spans="1:12" x14ac:dyDescent="0.3">
      <c r="A1416">
        <v>1423</v>
      </c>
      <c r="B1416" t="s">
        <v>5462</v>
      </c>
      <c r="C1416" t="s">
        <v>4172</v>
      </c>
      <c r="D1416" t="s">
        <v>4493</v>
      </c>
      <c r="E1416" t="s">
        <v>1189</v>
      </c>
      <c r="F1416">
        <v>60</v>
      </c>
      <c r="G1416" t="s">
        <v>5463</v>
      </c>
      <c r="H1416" t="s">
        <v>380</v>
      </c>
      <c r="I1416" s="10">
        <v>40235</v>
      </c>
      <c r="J1416">
        <v>25</v>
      </c>
      <c r="K1416" t="s">
        <v>1696</v>
      </c>
      <c r="L1416">
        <f>COUNTBLANK(Portfolio434[[#This Row],[ID]:[Product]])</f>
        <v>0</v>
      </c>
    </row>
    <row r="1417" spans="1:12" x14ac:dyDescent="0.3">
      <c r="A1417">
        <v>1424</v>
      </c>
      <c r="B1417" t="s">
        <v>1815</v>
      </c>
      <c r="C1417" t="s">
        <v>2105</v>
      </c>
      <c r="D1417" t="s">
        <v>4493</v>
      </c>
      <c r="E1417" t="s">
        <v>1189</v>
      </c>
      <c r="F1417">
        <v>30</v>
      </c>
      <c r="G1417" t="s">
        <v>5464</v>
      </c>
      <c r="H1417" t="s">
        <v>4069</v>
      </c>
      <c r="I1417" s="10">
        <v>40463</v>
      </c>
      <c r="J1417">
        <v>55</v>
      </c>
      <c r="K1417" t="s">
        <v>1721</v>
      </c>
      <c r="L1417">
        <f>COUNTBLANK(Portfolio434[[#This Row],[ID]:[Product]])</f>
        <v>0</v>
      </c>
    </row>
    <row r="1418" spans="1:12" x14ac:dyDescent="0.3">
      <c r="A1418">
        <v>1425</v>
      </c>
      <c r="B1418" t="s">
        <v>4930</v>
      </c>
      <c r="C1418" t="s">
        <v>4480</v>
      </c>
      <c r="D1418" t="s">
        <v>4493</v>
      </c>
      <c r="E1418" t="s">
        <v>1189</v>
      </c>
      <c r="F1418">
        <v>90</v>
      </c>
      <c r="G1418" t="s">
        <v>5465</v>
      </c>
      <c r="H1418" t="s">
        <v>220</v>
      </c>
      <c r="I1418" s="10">
        <v>40064</v>
      </c>
      <c r="J1418">
        <v>54</v>
      </c>
      <c r="K1418" t="s">
        <v>1007</v>
      </c>
      <c r="L1418">
        <f>COUNTBLANK(Portfolio434[[#This Row],[ID]:[Product]])</f>
        <v>0</v>
      </c>
    </row>
    <row r="1419" spans="1:12" x14ac:dyDescent="0.3">
      <c r="A1419">
        <v>1426</v>
      </c>
      <c r="B1419" t="s">
        <v>3606</v>
      </c>
      <c r="C1419" t="s">
        <v>5466</v>
      </c>
      <c r="D1419" t="s">
        <v>4493</v>
      </c>
      <c r="E1419" t="s">
        <v>1189</v>
      </c>
      <c r="F1419">
        <v>30</v>
      </c>
      <c r="G1419" t="s">
        <v>5467</v>
      </c>
      <c r="H1419" t="s">
        <v>669</v>
      </c>
      <c r="I1419" s="10">
        <v>39626</v>
      </c>
      <c r="J1419">
        <v>43</v>
      </c>
      <c r="K1419" t="s">
        <v>1707</v>
      </c>
      <c r="L1419">
        <f>COUNTBLANK(Portfolio434[[#This Row],[ID]:[Product]])</f>
        <v>0</v>
      </c>
    </row>
    <row r="1420" spans="1:12" x14ac:dyDescent="0.3">
      <c r="A1420">
        <v>1427</v>
      </c>
      <c r="B1420" t="s">
        <v>5468</v>
      </c>
      <c r="C1420" t="s">
        <v>3731</v>
      </c>
      <c r="D1420" t="s">
        <v>4601</v>
      </c>
      <c r="E1420" t="s">
        <v>1189</v>
      </c>
      <c r="F1420">
        <v>60</v>
      </c>
      <c r="G1420" t="s">
        <v>5469</v>
      </c>
      <c r="H1420" t="s">
        <v>208</v>
      </c>
      <c r="I1420" s="10">
        <v>39834</v>
      </c>
      <c r="J1420">
        <v>93</v>
      </c>
      <c r="K1420" t="s">
        <v>1692</v>
      </c>
      <c r="L1420">
        <f>COUNTBLANK(Portfolio434[[#This Row],[ID]:[Product]])</f>
        <v>0</v>
      </c>
    </row>
    <row r="1421" spans="1:12" x14ac:dyDescent="0.3">
      <c r="A1421">
        <v>1428</v>
      </c>
      <c r="B1421" t="s">
        <v>5470</v>
      </c>
      <c r="C1421" t="s">
        <v>4720</v>
      </c>
      <c r="D1421" t="s">
        <v>4493</v>
      </c>
      <c r="E1421" t="s">
        <v>1189</v>
      </c>
      <c r="F1421">
        <v>60</v>
      </c>
      <c r="G1421" t="s">
        <v>5471</v>
      </c>
      <c r="H1421" t="s">
        <v>131</v>
      </c>
      <c r="I1421" s="10">
        <v>39839</v>
      </c>
      <c r="J1421">
        <v>32</v>
      </c>
      <c r="K1421" t="s">
        <v>1721</v>
      </c>
      <c r="L1421">
        <f>COUNTBLANK(Portfolio434[[#This Row],[ID]:[Product]])</f>
        <v>0</v>
      </c>
    </row>
    <row r="1422" spans="1:12" x14ac:dyDescent="0.3">
      <c r="A1422">
        <v>1429</v>
      </c>
      <c r="B1422" t="s">
        <v>4930</v>
      </c>
      <c r="C1422" t="s">
        <v>5472</v>
      </c>
      <c r="D1422" t="s">
        <v>4493</v>
      </c>
      <c r="E1422" t="s">
        <v>1189</v>
      </c>
      <c r="F1422">
        <v>30</v>
      </c>
      <c r="G1422" t="s">
        <v>5473</v>
      </c>
      <c r="H1422" t="s">
        <v>765</v>
      </c>
      <c r="I1422" s="10">
        <v>40039</v>
      </c>
      <c r="J1422">
        <v>25</v>
      </c>
      <c r="K1422" t="s">
        <v>1700</v>
      </c>
      <c r="L1422">
        <f>COUNTBLANK(Portfolio434[[#This Row],[ID]:[Product]])</f>
        <v>0</v>
      </c>
    </row>
    <row r="1423" spans="1:12" x14ac:dyDescent="0.3">
      <c r="A1423">
        <v>1430</v>
      </c>
      <c r="B1423" t="s">
        <v>4827</v>
      </c>
      <c r="C1423" t="s">
        <v>5474</v>
      </c>
      <c r="D1423" t="s">
        <v>4493</v>
      </c>
      <c r="E1423" t="s">
        <v>1189</v>
      </c>
      <c r="F1423">
        <v>30</v>
      </c>
      <c r="G1423" t="s">
        <v>5475</v>
      </c>
      <c r="H1423" t="s">
        <v>1611</v>
      </c>
      <c r="I1423" s="10">
        <v>39637</v>
      </c>
      <c r="J1423">
        <v>93</v>
      </c>
      <c r="K1423" t="s">
        <v>1700</v>
      </c>
      <c r="L1423">
        <f>COUNTBLANK(Portfolio434[[#This Row],[ID]:[Product]])</f>
        <v>0</v>
      </c>
    </row>
    <row r="1424" spans="1:12" x14ac:dyDescent="0.3">
      <c r="A1424">
        <v>1431</v>
      </c>
      <c r="B1424" t="s">
        <v>5291</v>
      </c>
      <c r="C1424" t="s">
        <v>5395</v>
      </c>
      <c r="D1424" t="s">
        <v>4493</v>
      </c>
      <c r="E1424" t="s">
        <v>1189</v>
      </c>
      <c r="F1424">
        <v>30</v>
      </c>
      <c r="G1424" t="s">
        <v>5476</v>
      </c>
      <c r="H1424" t="s">
        <v>476</v>
      </c>
      <c r="I1424" s="10">
        <v>40453</v>
      </c>
      <c r="J1424">
        <v>29</v>
      </c>
      <c r="K1424" t="s">
        <v>1696</v>
      </c>
      <c r="L1424">
        <f>COUNTBLANK(Portfolio434[[#This Row],[ID]:[Product]])</f>
        <v>0</v>
      </c>
    </row>
    <row r="1425" spans="1:12" x14ac:dyDescent="0.3">
      <c r="A1425">
        <v>1432</v>
      </c>
      <c r="B1425" t="s">
        <v>3037</v>
      </c>
      <c r="C1425" t="s">
        <v>5477</v>
      </c>
      <c r="D1425" t="s">
        <v>4493</v>
      </c>
      <c r="E1425" t="s">
        <v>1189</v>
      </c>
      <c r="F1425">
        <v>90</v>
      </c>
      <c r="G1425" t="s">
        <v>5478</v>
      </c>
      <c r="H1425" t="s">
        <v>1608</v>
      </c>
      <c r="I1425" s="10">
        <v>40248</v>
      </c>
      <c r="J1425">
        <v>59</v>
      </c>
      <c r="K1425" t="s">
        <v>1692</v>
      </c>
      <c r="L1425">
        <f>COUNTBLANK(Portfolio434[[#This Row],[ID]:[Product]])</f>
        <v>0</v>
      </c>
    </row>
    <row r="1426" spans="1:12" x14ac:dyDescent="0.3">
      <c r="A1426">
        <v>1433</v>
      </c>
      <c r="B1426" t="s">
        <v>5019</v>
      </c>
      <c r="C1426" t="s">
        <v>3808</v>
      </c>
      <c r="D1426" t="s">
        <v>4493</v>
      </c>
      <c r="E1426" t="s">
        <v>1189</v>
      </c>
      <c r="F1426">
        <v>30</v>
      </c>
      <c r="G1426" t="s">
        <v>5479</v>
      </c>
      <c r="H1426" t="s">
        <v>501</v>
      </c>
      <c r="I1426" s="10">
        <v>39627</v>
      </c>
      <c r="J1426">
        <v>21</v>
      </c>
      <c r="K1426" t="s">
        <v>1696</v>
      </c>
      <c r="L1426">
        <f>COUNTBLANK(Portfolio434[[#This Row],[ID]:[Product]])</f>
        <v>0</v>
      </c>
    </row>
    <row r="1427" spans="1:12" x14ac:dyDescent="0.3">
      <c r="A1427">
        <v>1434</v>
      </c>
      <c r="B1427" t="s">
        <v>5480</v>
      </c>
      <c r="C1427" t="s">
        <v>5481</v>
      </c>
      <c r="D1427" t="s">
        <v>4493</v>
      </c>
      <c r="E1427" t="s">
        <v>1189</v>
      </c>
      <c r="F1427">
        <v>30</v>
      </c>
      <c r="G1427" t="s">
        <v>5482</v>
      </c>
      <c r="H1427" t="s">
        <v>5483</v>
      </c>
      <c r="I1427" s="10">
        <v>39754</v>
      </c>
      <c r="J1427">
        <v>24</v>
      </c>
      <c r="K1427" t="s">
        <v>1692</v>
      </c>
      <c r="L1427">
        <f>COUNTBLANK(Portfolio434[[#This Row],[ID]:[Product]])</f>
        <v>0</v>
      </c>
    </row>
    <row r="1428" spans="1:12" x14ac:dyDescent="0.3">
      <c r="A1428">
        <v>1435</v>
      </c>
      <c r="B1428" t="s">
        <v>5484</v>
      </c>
      <c r="C1428" t="s">
        <v>4679</v>
      </c>
      <c r="D1428" t="s">
        <v>4493</v>
      </c>
      <c r="E1428" t="s">
        <v>1189</v>
      </c>
      <c r="F1428">
        <v>60</v>
      </c>
      <c r="G1428" t="s">
        <v>5485</v>
      </c>
      <c r="H1428" t="s">
        <v>204</v>
      </c>
      <c r="I1428" s="10">
        <v>40154</v>
      </c>
      <c r="J1428">
        <v>10</v>
      </c>
      <c r="K1428" t="s">
        <v>1677</v>
      </c>
      <c r="L1428">
        <f>COUNTBLANK(Portfolio434[[#This Row],[ID]:[Product]])</f>
        <v>0</v>
      </c>
    </row>
    <row r="1429" spans="1:12" x14ac:dyDescent="0.3">
      <c r="A1429">
        <v>1436</v>
      </c>
      <c r="B1429" t="s">
        <v>5486</v>
      </c>
      <c r="C1429" t="s">
        <v>5487</v>
      </c>
      <c r="D1429" t="s">
        <v>4493</v>
      </c>
      <c r="E1429" t="s">
        <v>1189</v>
      </c>
      <c r="F1429">
        <v>90</v>
      </c>
      <c r="G1429" t="s">
        <v>5488</v>
      </c>
      <c r="H1429" t="s">
        <v>972</v>
      </c>
      <c r="I1429" s="10">
        <v>39584</v>
      </c>
      <c r="J1429">
        <v>63</v>
      </c>
      <c r="K1429" t="s">
        <v>1007</v>
      </c>
      <c r="L1429">
        <f>COUNTBLANK(Portfolio434[[#This Row],[ID]:[Product]])</f>
        <v>0</v>
      </c>
    </row>
    <row r="1430" spans="1:12" x14ac:dyDescent="0.3">
      <c r="A1430">
        <v>1437</v>
      </c>
      <c r="B1430" t="s">
        <v>4736</v>
      </c>
      <c r="C1430" t="s">
        <v>5489</v>
      </c>
      <c r="D1430" t="s">
        <v>4493</v>
      </c>
      <c r="E1430" t="s">
        <v>1189</v>
      </c>
      <c r="F1430">
        <v>30</v>
      </c>
      <c r="G1430" t="s">
        <v>5490</v>
      </c>
      <c r="H1430" t="s">
        <v>87</v>
      </c>
      <c r="I1430" s="10">
        <v>39946</v>
      </c>
      <c r="J1430">
        <v>86</v>
      </c>
      <c r="K1430" t="s">
        <v>1700</v>
      </c>
      <c r="L1430">
        <f>COUNTBLANK(Portfolio434[[#This Row],[ID]:[Product]])</f>
        <v>0</v>
      </c>
    </row>
    <row r="1431" spans="1:12" x14ac:dyDescent="0.3">
      <c r="A1431">
        <v>1438</v>
      </c>
      <c r="B1431" t="s">
        <v>5491</v>
      </c>
      <c r="C1431" t="s">
        <v>5492</v>
      </c>
      <c r="D1431" t="s">
        <v>4493</v>
      </c>
      <c r="E1431" t="s">
        <v>1189</v>
      </c>
      <c r="F1431">
        <v>60</v>
      </c>
      <c r="G1431" t="s">
        <v>5493</v>
      </c>
      <c r="H1431" t="s">
        <v>5494</v>
      </c>
      <c r="I1431" s="10">
        <v>40314</v>
      </c>
      <c r="J1431">
        <v>89</v>
      </c>
      <c r="K1431" t="s">
        <v>1707</v>
      </c>
      <c r="L1431">
        <f>COUNTBLANK(Portfolio434[[#This Row],[ID]:[Product]])</f>
        <v>0</v>
      </c>
    </row>
    <row r="1432" spans="1:12" x14ac:dyDescent="0.3">
      <c r="A1432">
        <v>1439</v>
      </c>
      <c r="B1432" t="s">
        <v>5495</v>
      </c>
      <c r="C1432" t="s">
        <v>2450</v>
      </c>
      <c r="D1432" t="s">
        <v>4493</v>
      </c>
      <c r="E1432" t="s">
        <v>1189</v>
      </c>
      <c r="F1432">
        <v>60</v>
      </c>
      <c r="G1432" t="s">
        <v>5496</v>
      </c>
      <c r="H1432" t="s">
        <v>2733</v>
      </c>
      <c r="I1432" s="10">
        <v>40237</v>
      </c>
      <c r="J1432">
        <v>33</v>
      </c>
      <c r="K1432" t="s">
        <v>1673</v>
      </c>
      <c r="L1432">
        <f>COUNTBLANK(Portfolio434[[#This Row],[ID]:[Product]])</f>
        <v>0</v>
      </c>
    </row>
    <row r="1433" spans="1:12" x14ac:dyDescent="0.3">
      <c r="A1433">
        <v>1440</v>
      </c>
      <c r="B1433" t="s">
        <v>5497</v>
      </c>
      <c r="C1433" t="s">
        <v>1793</v>
      </c>
      <c r="D1433" t="s">
        <v>4493</v>
      </c>
      <c r="E1433" t="s">
        <v>1189</v>
      </c>
      <c r="F1433">
        <v>30</v>
      </c>
      <c r="G1433" t="s">
        <v>5498</v>
      </c>
      <c r="H1433" t="s">
        <v>257</v>
      </c>
      <c r="I1433" s="10">
        <v>39940</v>
      </c>
      <c r="J1433">
        <v>21</v>
      </c>
      <c r="K1433" t="s">
        <v>1707</v>
      </c>
      <c r="L1433">
        <f>COUNTBLANK(Portfolio434[[#This Row],[ID]:[Product]])</f>
        <v>0</v>
      </c>
    </row>
    <row r="1434" spans="1:12" x14ac:dyDescent="0.3">
      <c r="A1434">
        <v>1441</v>
      </c>
      <c r="B1434" t="s">
        <v>5499</v>
      </c>
      <c r="C1434" t="s">
        <v>5500</v>
      </c>
      <c r="D1434" t="s">
        <v>4493</v>
      </c>
      <c r="E1434" t="s">
        <v>1189</v>
      </c>
      <c r="F1434">
        <v>60</v>
      </c>
      <c r="G1434" t="s">
        <v>5385</v>
      </c>
      <c r="H1434" t="s">
        <v>198</v>
      </c>
      <c r="I1434" s="10">
        <v>39599</v>
      </c>
      <c r="J1434">
        <v>56</v>
      </c>
      <c r="K1434" t="s">
        <v>1677</v>
      </c>
      <c r="L1434">
        <f>COUNTBLANK(Portfolio434[[#This Row],[ID]:[Product]])</f>
        <v>0</v>
      </c>
    </row>
    <row r="1435" spans="1:12" x14ac:dyDescent="0.3">
      <c r="A1435">
        <v>1442</v>
      </c>
      <c r="B1435" t="s">
        <v>4833</v>
      </c>
      <c r="C1435" t="s">
        <v>5501</v>
      </c>
      <c r="D1435" t="s">
        <v>4493</v>
      </c>
      <c r="E1435" t="s">
        <v>1189</v>
      </c>
      <c r="F1435">
        <v>60</v>
      </c>
      <c r="G1435" t="s">
        <v>5502</v>
      </c>
      <c r="H1435" t="s">
        <v>219</v>
      </c>
      <c r="I1435" s="10">
        <v>40094</v>
      </c>
      <c r="J1435">
        <v>77</v>
      </c>
      <c r="K1435" t="s">
        <v>1707</v>
      </c>
      <c r="L1435">
        <f>COUNTBLANK(Portfolio434[[#This Row],[ID]:[Product]])</f>
        <v>0</v>
      </c>
    </row>
    <row r="1436" spans="1:12" x14ac:dyDescent="0.3">
      <c r="A1436">
        <v>1443</v>
      </c>
      <c r="B1436" t="s">
        <v>5470</v>
      </c>
      <c r="C1436" t="s">
        <v>5503</v>
      </c>
      <c r="D1436" t="s">
        <v>4493</v>
      </c>
      <c r="E1436" t="s">
        <v>1189</v>
      </c>
      <c r="F1436">
        <v>90</v>
      </c>
      <c r="G1436" t="s">
        <v>5504</v>
      </c>
      <c r="H1436" t="s">
        <v>531</v>
      </c>
      <c r="I1436" s="10">
        <v>40304</v>
      </c>
      <c r="J1436">
        <v>54</v>
      </c>
      <c r="K1436" t="s">
        <v>1721</v>
      </c>
      <c r="L1436">
        <f>COUNTBLANK(Portfolio434[[#This Row],[ID]:[Product]])</f>
        <v>0</v>
      </c>
    </row>
    <row r="1437" spans="1:12" x14ac:dyDescent="0.3">
      <c r="A1437">
        <v>1444</v>
      </c>
      <c r="B1437" t="s">
        <v>5505</v>
      </c>
      <c r="C1437" t="s">
        <v>4129</v>
      </c>
      <c r="D1437" t="s">
        <v>4493</v>
      </c>
      <c r="E1437" t="s">
        <v>1189</v>
      </c>
      <c r="F1437">
        <v>30</v>
      </c>
      <c r="G1437" t="s">
        <v>5506</v>
      </c>
      <c r="H1437" t="s">
        <v>52</v>
      </c>
      <c r="I1437" s="10">
        <v>40478</v>
      </c>
      <c r="J1437">
        <v>11</v>
      </c>
      <c r="K1437" t="s">
        <v>1721</v>
      </c>
      <c r="L1437">
        <f>COUNTBLANK(Portfolio434[[#This Row],[ID]:[Product]])</f>
        <v>0</v>
      </c>
    </row>
    <row r="1438" spans="1:12" x14ac:dyDescent="0.3">
      <c r="A1438">
        <v>1445</v>
      </c>
      <c r="B1438" t="s">
        <v>5507</v>
      </c>
      <c r="C1438" t="s">
        <v>5508</v>
      </c>
      <c r="D1438" t="s">
        <v>4493</v>
      </c>
      <c r="E1438" t="s">
        <v>1189</v>
      </c>
      <c r="F1438">
        <v>30</v>
      </c>
      <c r="G1438" t="s">
        <v>5509</v>
      </c>
      <c r="H1438" t="s">
        <v>1232</v>
      </c>
      <c r="I1438" s="10">
        <v>39601</v>
      </c>
      <c r="J1438">
        <v>99</v>
      </c>
      <c r="K1438" t="s">
        <v>1696</v>
      </c>
      <c r="L1438">
        <f>COUNTBLANK(Portfolio434[[#This Row],[ID]:[Product]])</f>
        <v>0</v>
      </c>
    </row>
    <row r="1439" spans="1:12" x14ac:dyDescent="0.3">
      <c r="A1439">
        <v>1446</v>
      </c>
      <c r="B1439" t="s">
        <v>3776</v>
      </c>
      <c r="C1439" t="s">
        <v>2334</v>
      </c>
      <c r="D1439" t="s">
        <v>4493</v>
      </c>
      <c r="E1439" t="s">
        <v>1189</v>
      </c>
      <c r="F1439">
        <v>90</v>
      </c>
      <c r="G1439" t="s">
        <v>5510</v>
      </c>
      <c r="H1439" t="s">
        <v>194</v>
      </c>
      <c r="I1439" s="10">
        <v>40148</v>
      </c>
      <c r="J1439">
        <v>48</v>
      </c>
      <c r="K1439" t="s">
        <v>1007</v>
      </c>
      <c r="L1439">
        <f>COUNTBLANK(Portfolio434[[#This Row],[ID]:[Product]])</f>
        <v>0</v>
      </c>
    </row>
    <row r="1440" spans="1:12" x14ac:dyDescent="0.3">
      <c r="A1440">
        <v>1447</v>
      </c>
      <c r="B1440" t="s">
        <v>4146</v>
      </c>
      <c r="C1440" t="s">
        <v>2596</v>
      </c>
      <c r="D1440" t="s">
        <v>4493</v>
      </c>
      <c r="E1440" t="s">
        <v>4614</v>
      </c>
      <c r="F1440">
        <v>30</v>
      </c>
      <c r="G1440" t="s">
        <v>5511</v>
      </c>
      <c r="H1440" t="s">
        <v>5512</v>
      </c>
      <c r="I1440" s="10">
        <v>39908</v>
      </c>
      <c r="J1440">
        <v>48</v>
      </c>
      <c r="K1440" t="s">
        <v>1772</v>
      </c>
      <c r="L1440">
        <f>COUNTBLANK(Portfolio434[[#This Row],[ID]:[Product]])</f>
        <v>0</v>
      </c>
    </row>
    <row r="1441" spans="1:12" x14ac:dyDescent="0.3">
      <c r="A1441">
        <v>1448</v>
      </c>
      <c r="B1441" t="s">
        <v>5513</v>
      </c>
      <c r="C1441" t="s">
        <v>3791</v>
      </c>
      <c r="D1441" t="s">
        <v>4493</v>
      </c>
      <c r="E1441" t="s">
        <v>1189</v>
      </c>
      <c r="F1441">
        <v>60</v>
      </c>
      <c r="G1441" t="s">
        <v>5514</v>
      </c>
      <c r="H1441" t="s">
        <v>1405</v>
      </c>
      <c r="I1441" s="10">
        <v>40170</v>
      </c>
      <c r="J1441">
        <v>65</v>
      </c>
      <c r="K1441" t="s">
        <v>1696</v>
      </c>
      <c r="L1441">
        <f>COUNTBLANK(Portfolio434[[#This Row],[ID]:[Product]])</f>
        <v>0</v>
      </c>
    </row>
    <row r="1442" spans="1:12" x14ac:dyDescent="0.3">
      <c r="A1442">
        <v>1449</v>
      </c>
      <c r="B1442" t="s">
        <v>5515</v>
      </c>
      <c r="C1442" t="s">
        <v>5516</v>
      </c>
      <c r="D1442" t="s">
        <v>4493</v>
      </c>
      <c r="E1442" t="s">
        <v>1189</v>
      </c>
      <c r="F1442">
        <v>30</v>
      </c>
      <c r="G1442" t="s">
        <v>5517</v>
      </c>
      <c r="H1442" t="s">
        <v>73</v>
      </c>
      <c r="I1442" s="10">
        <v>39547</v>
      </c>
      <c r="J1442">
        <v>79</v>
      </c>
      <c r="K1442" t="s">
        <v>1721</v>
      </c>
      <c r="L1442">
        <f>COUNTBLANK(Portfolio434[[#This Row],[ID]:[Product]])</f>
        <v>0</v>
      </c>
    </row>
    <row r="1443" spans="1:12" x14ac:dyDescent="0.3">
      <c r="A1443">
        <v>1450</v>
      </c>
      <c r="B1443" t="s">
        <v>4757</v>
      </c>
      <c r="C1443" t="s">
        <v>5518</v>
      </c>
      <c r="D1443" t="s">
        <v>4493</v>
      </c>
      <c r="E1443" t="s">
        <v>1189</v>
      </c>
      <c r="F1443">
        <v>30</v>
      </c>
      <c r="G1443" t="s">
        <v>5519</v>
      </c>
      <c r="H1443" t="s">
        <v>2733</v>
      </c>
      <c r="I1443" s="10">
        <v>39972</v>
      </c>
      <c r="J1443">
        <v>89</v>
      </c>
      <c r="K1443" t="s">
        <v>1700</v>
      </c>
      <c r="L1443">
        <f>COUNTBLANK(Portfolio434[[#This Row],[ID]:[Product]])</f>
        <v>0</v>
      </c>
    </row>
    <row r="1444" spans="1:12" x14ac:dyDescent="0.3">
      <c r="A1444">
        <v>1451</v>
      </c>
      <c r="B1444" t="s">
        <v>5520</v>
      </c>
      <c r="C1444" t="s">
        <v>4245</v>
      </c>
      <c r="D1444" t="s">
        <v>4493</v>
      </c>
      <c r="E1444" t="s">
        <v>1189</v>
      </c>
      <c r="F1444">
        <v>30</v>
      </c>
      <c r="G1444" t="s">
        <v>3956</v>
      </c>
      <c r="H1444" t="s">
        <v>1198</v>
      </c>
      <c r="I1444" s="10">
        <v>40193</v>
      </c>
      <c r="J1444">
        <v>51</v>
      </c>
      <c r="K1444" t="s">
        <v>1772</v>
      </c>
      <c r="L1444">
        <f>COUNTBLANK(Portfolio434[[#This Row],[ID]:[Product]])</f>
        <v>0</v>
      </c>
    </row>
    <row r="1445" spans="1:12" x14ac:dyDescent="0.3">
      <c r="A1445">
        <v>1452</v>
      </c>
      <c r="B1445" t="s">
        <v>5443</v>
      </c>
      <c r="C1445" t="s">
        <v>5521</v>
      </c>
      <c r="D1445" t="s">
        <v>4493</v>
      </c>
      <c r="E1445" t="s">
        <v>1189</v>
      </c>
      <c r="F1445">
        <v>90</v>
      </c>
      <c r="G1445" t="s">
        <v>5522</v>
      </c>
      <c r="H1445" t="s">
        <v>4128</v>
      </c>
      <c r="I1445" s="10">
        <v>39449</v>
      </c>
      <c r="J1445">
        <v>17</v>
      </c>
      <c r="K1445" t="s">
        <v>1772</v>
      </c>
      <c r="L1445">
        <f>COUNTBLANK(Portfolio434[[#This Row],[ID]:[Product]])</f>
        <v>0</v>
      </c>
    </row>
    <row r="1446" spans="1:12" x14ac:dyDescent="0.3">
      <c r="A1446">
        <v>1453</v>
      </c>
      <c r="B1446" t="s">
        <v>1705</v>
      </c>
      <c r="C1446" t="s">
        <v>5523</v>
      </c>
      <c r="D1446" t="s">
        <v>4493</v>
      </c>
      <c r="E1446" t="s">
        <v>1189</v>
      </c>
      <c r="F1446">
        <v>90</v>
      </c>
      <c r="G1446" t="s">
        <v>3673</v>
      </c>
      <c r="H1446" t="s">
        <v>484</v>
      </c>
      <c r="I1446" s="10">
        <v>40351</v>
      </c>
      <c r="J1446">
        <v>93</v>
      </c>
      <c r="K1446" t="s">
        <v>1721</v>
      </c>
      <c r="L1446">
        <f>COUNTBLANK(Portfolio434[[#This Row],[ID]:[Product]])</f>
        <v>0</v>
      </c>
    </row>
    <row r="1447" spans="1:12" x14ac:dyDescent="0.3">
      <c r="A1447">
        <v>1454</v>
      </c>
      <c r="B1447" t="s">
        <v>5524</v>
      </c>
      <c r="C1447" t="s">
        <v>5525</v>
      </c>
      <c r="D1447" t="s">
        <v>4601</v>
      </c>
      <c r="E1447" t="s">
        <v>1189</v>
      </c>
      <c r="F1447">
        <v>30</v>
      </c>
      <c r="G1447" t="s">
        <v>5526</v>
      </c>
      <c r="H1447" t="s">
        <v>9</v>
      </c>
      <c r="I1447" s="10">
        <v>40246</v>
      </c>
      <c r="J1447">
        <v>65</v>
      </c>
      <c r="K1447" t="s">
        <v>1707</v>
      </c>
      <c r="L1447">
        <f>COUNTBLANK(Portfolio434[[#This Row],[ID]:[Product]])</f>
        <v>0</v>
      </c>
    </row>
    <row r="1448" spans="1:12" x14ac:dyDescent="0.3">
      <c r="A1448">
        <v>1455</v>
      </c>
      <c r="B1448" t="s">
        <v>5527</v>
      </c>
      <c r="C1448" t="s">
        <v>2805</v>
      </c>
      <c r="D1448" t="s">
        <v>4493</v>
      </c>
      <c r="E1448" t="s">
        <v>4651</v>
      </c>
      <c r="F1448">
        <v>60</v>
      </c>
      <c r="G1448" t="s">
        <v>5528</v>
      </c>
      <c r="H1448" t="s">
        <v>5529</v>
      </c>
      <c r="I1448" s="10">
        <v>40062</v>
      </c>
      <c r="J1448">
        <v>14</v>
      </c>
      <c r="K1448" t="s">
        <v>1677</v>
      </c>
      <c r="L1448">
        <f>COUNTBLANK(Portfolio434[[#This Row],[ID]:[Product]])</f>
        <v>0</v>
      </c>
    </row>
    <row r="1449" spans="1:12" x14ac:dyDescent="0.3">
      <c r="A1449">
        <v>1456</v>
      </c>
      <c r="B1449" t="s">
        <v>4345</v>
      </c>
      <c r="C1449" t="s">
        <v>5530</v>
      </c>
      <c r="D1449" t="s">
        <v>4493</v>
      </c>
      <c r="E1449" t="s">
        <v>1189</v>
      </c>
      <c r="F1449">
        <v>60</v>
      </c>
      <c r="G1449" t="s">
        <v>5531</v>
      </c>
      <c r="H1449" t="s">
        <v>673</v>
      </c>
      <c r="I1449" s="10">
        <v>39650</v>
      </c>
      <c r="J1449">
        <v>48</v>
      </c>
      <c r="K1449" t="s">
        <v>1772</v>
      </c>
      <c r="L1449">
        <f>COUNTBLANK(Portfolio434[[#This Row],[ID]:[Product]])</f>
        <v>0</v>
      </c>
    </row>
    <row r="1450" spans="1:12" x14ac:dyDescent="0.3">
      <c r="A1450">
        <v>1457</v>
      </c>
      <c r="B1450" t="s">
        <v>5532</v>
      </c>
      <c r="C1450" t="s">
        <v>3261</v>
      </c>
      <c r="D1450" t="s">
        <v>4493</v>
      </c>
      <c r="E1450" t="s">
        <v>1189</v>
      </c>
      <c r="F1450">
        <v>60</v>
      </c>
      <c r="G1450" t="s">
        <v>5533</v>
      </c>
      <c r="H1450" t="s">
        <v>3547</v>
      </c>
      <c r="I1450" s="10">
        <v>40409</v>
      </c>
      <c r="J1450">
        <v>33</v>
      </c>
      <c r="K1450" t="s">
        <v>851</v>
      </c>
      <c r="L1450">
        <f>COUNTBLANK(Portfolio434[[#This Row],[ID]:[Product]])</f>
        <v>0</v>
      </c>
    </row>
    <row r="1451" spans="1:12" x14ac:dyDescent="0.3">
      <c r="A1451">
        <v>1458</v>
      </c>
      <c r="B1451" t="s">
        <v>5534</v>
      </c>
      <c r="C1451" t="s">
        <v>3514</v>
      </c>
      <c r="D1451" t="s">
        <v>4493</v>
      </c>
      <c r="E1451" t="s">
        <v>1189</v>
      </c>
      <c r="F1451">
        <v>30</v>
      </c>
      <c r="G1451" t="s">
        <v>5535</v>
      </c>
      <c r="H1451" t="s">
        <v>3462</v>
      </c>
      <c r="I1451" s="10">
        <v>40088</v>
      </c>
      <c r="J1451">
        <v>67</v>
      </c>
      <c r="K1451" t="s">
        <v>1772</v>
      </c>
      <c r="L1451">
        <f>COUNTBLANK(Portfolio434[[#This Row],[ID]:[Product]])</f>
        <v>0</v>
      </c>
    </row>
    <row r="1452" spans="1:12" x14ac:dyDescent="0.3">
      <c r="A1452">
        <v>1459</v>
      </c>
      <c r="B1452" t="s">
        <v>5536</v>
      </c>
      <c r="C1452" t="s">
        <v>2433</v>
      </c>
      <c r="D1452" t="s">
        <v>4493</v>
      </c>
      <c r="E1452" t="s">
        <v>1189</v>
      </c>
      <c r="F1452">
        <v>90</v>
      </c>
      <c r="G1452" t="s">
        <v>5537</v>
      </c>
      <c r="H1452" t="s">
        <v>4803</v>
      </c>
      <c r="I1452" s="10">
        <v>40007</v>
      </c>
      <c r="J1452">
        <v>50</v>
      </c>
      <c r="K1452" t="s">
        <v>851</v>
      </c>
      <c r="L1452">
        <f>COUNTBLANK(Portfolio434[[#This Row],[ID]:[Product]])</f>
        <v>0</v>
      </c>
    </row>
    <row r="1453" spans="1:12" x14ac:dyDescent="0.3">
      <c r="A1453">
        <v>1460</v>
      </c>
      <c r="B1453" t="s">
        <v>5538</v>
      </c>
      <c r="C1453" t="s">
        <v>5539</v>
      </c>
      <c r="D1453" t="s">
        <v>4493</v>
      </c>
      <c r="E1453" t="s">
        <v>1189</v>
      </c>
      <c r="F1453">
        <v>60</v>
      </c>
      <c r="G1453" t="s">
        <v>5540</v>
      </c>
      <c r="H1453" t="s">
        <v>20</v>
      </c>
      <c r="I1453" s="10">
        <v>40278</v>
      </c>
      <c r="J1453">
        <v>44</v>
      </c>
      <c r="K1453" t="s">
        <v>851</v>
      </c>
      <c r="L1453">
        <f>COUNTBLANK(Portfolio434[[#This Row],[ID]:[Product]])</f>
        <v>0</v>
      </c>
    </row>
    <row r="1454" spans="1:12" x14ac:dyDescent="0.3">
      <c r="A1454">
        <v>1461</v>
      </c>
      <c r="B1454" t="s">
        <v>5527</v>
      </c>
      <c r="C1454" t="s">
        <v>5541</v>
      </c>
      <c r="D1454" t="s">
        <v>4493</v>
      </c>
      <c r="E1454" t="s">
        <v>1189</v>
      </c>
      <c r="F1454">
        <v>30</v>
      </c>
      <c r="G1454" t="s">
        <v>5542</v>
      </c>
      <c r="H1454" t="s">
        <v>354</v>
      </c>
      <c r="I1454" s="10">
        <v>40532</v>
      </c>
      <c r="J1454">
        <v>25</v>
      </c>
      <c r="K1454" t="s">
        <v>851</v>
      </c>
      <c r="L1454">
        <f>COUNTBLANK(Portfolio434[[#This Row],[ID]:[Product]])</f>
        <v>0</v>
      </c>
    </row>
    <row r="1455" spans="1:12" x14ac:dyDescent="0.3">
      <c r="A1455">
        <v>1462</v>
      </c>
      <c r="B1455" t="s">
        <v>4957</v>
      </c>
      <c r="C1455" t="s">
        <v>5454</v>
      </c>
      <c r="D1455" t="s">
        <v>4493</v>
      </c>
      <c r="E1455" t="s">
        <v>1189</v>
      </c>
      <c r="F1455">
        <v>60</v>
      </c>
      <c r="G1455" t="s">
        <v>5543</v>
      </c>
      <c r="H1455" t="s">
        <v>518</v>
      </c>
      <c r="I1455" s="10">
        <v>39800</v>
      </c>
      <c r="J1455">
        <v>63</v>
      </c>
      <c r="K1455" t="s">
        <v>1007</v>
      </c>
      <c r="L1455">
        <f>COUNTBLANK(Portfolio434[[#This Row],[ID]:[Product]])</f>
        <v>0</v>
      </c>
    </row>
    <row r="1456" spans="1:12" x14ac:dyDescent="0.3">
      <c r="A1456">
        <v>1463</v>
      </c>
      <c r="B1456" t="s">
        <v>4893</v>
      </c>
      <c r="C1456" t="s">
        <v>5544</v>
      </c>
      <c r="D1456" t="s">
        <v>4493</v>
      </c>
      <c r="E1456" t="s">
        <v>1189</v>
      </c>
      <c r="F1456">
        <v>90</v>
      </c>
      <c r="G1456" t="s">
        <v>5545</v>
      </c>
      <c r="H1456" t="s">
        <v>1612</v>
      </c>
      <c r="I1456" s="10">
        <v>40471</v>
      </c>
      <c r="J1456">
        <v>90</v>
      </c>
      <c r="K1456" t="s">
        <v>1677</v>
      </c>
      <c r="L1456">
        <f>COUNTBLANK(Portfolio434[[#This Row],[ID]:[Product]])</f>
        <v>0</v>
      </c>
    </row>
    <row r="1457" spans="1:12" x14ac:dyDescent="0.3">
      <c r="A1457">
        <v>1464</v>
      </c>
      <c r="B1457" t="s">
        <v>5546</v>
      </c>
      <c r="C1457" t="s">
        <v>4307</v>
      </c>
      <c r="D1457" t="s">
        <v>4601</v>
      </c>
      <c r="E1457" t="s">
        <v>1189</v>
      </c>
      <c r="F1457">
        <v>60</v>
      </c>
      <c r="G1457" t="s">
        <v>5547</v>
      </c>
      <c r="H1457" t="s">
        <v>655</v>
      </c>
      <c r="I1457" s="10">
        <v>39555</v>
      </c>
      <c r="J1457">
        <v>44</v>
      </c>
      <c r="K1457" t="s">
        <v>1772</v>
      </c>
      <c r="L1457">
        <f>COUNTBLANK(Portfolio434[[#This Row],[ID]:[Product]])</f>
        <v>0</v>
      </c>
    </row>
    <row r="1458" spans="1:12" x14ac:dyDescent="0.3">
      <c r="A1458">
        <v>1465</v>
      </c>
      <c r="B1458" t="s">
        <v>5234</v>
      </c>
      <c r="C1458" t="s">
        <v>1952</v>
      </c>
      <c r="D1458" t="s">
        <v>4493</v>
      </c>
      <c r="E1458" t="s">
        <v>1189</v>
      </c>
      <c r="F1458">
        <v>30</v>
      </c>
      <c r="G1458" t="s">
        <v>5548</v>
      </c>
      <c r="H1458" t="s">
        <v>1603</v>
      </c>
      <c r="I1458" s="10">
        <v>40108</v>
      </c>
      <c r="J1458">
        <v>86</v>
      </c>
      <c r="K1458" t="s">
        <v>1677</v>
      </c>
      <c r="L1458">
        <f>COUNTBLANK(Portfolio434[[#This Row],[ID]:[Product]])</f>
        <v>0</v>
      </c>
    </row>
    <row r="1459" spans="1:12" x14ac:dyDescent="0.3">
      <c r="A1459">
        <v>1466</v>
      </c>
      <c r="B1459" t="s">
        <v>5470</v>
      </c>
      <c r="C1459" t="s">
        <v>2155</v>
      </c>
      <c r="D1459" t="s">
        <v>4493</v>
      </c>
      <c r="E1459" t="s">
        <v>1189</v>
      </c>
      <c r="F1459">
        <v>90</v>
      </c>
      <c r="G1459" t="s">
        <v>5549</v>
      </c>
      <c r="H1459" t="s">
        <v>351</v>
      </c>
      <c r="I1459" s="10">
        <v>40316</v>
      </c>
      <c r="J1459">
        <v>46</v>
      </c>
      <c r="K1459" t="s">
        <v>1692</v>
      </c>
      <c r="L1459">
        <f>COUNTBLANK(Portfolio434[[#This Row],[ID]:[Product]])</f>
        <v>0</v>
      </c>
    </row>
    <row r="1460" spans="1:12" x14ac:dyDescent="0.3">
      <c r="A1460">
        <v>1467</v>
      </c>
      <c r="B1460" t="s">
        <v>5550</v>
      </c>
      <c r="C1460" t="s">
        <v>3978</v>
      </c>
      <c r="D1460" t="s">
        <v>4493</v>
      </c>
      <c r="E1460" t="s">
        <v>1189</v>
      </c>
      <c r="F1460">
        <v>30</v>
      </c>
      <c r="G1460" t="s">
        <v>5551</v>
      </c>
      <c r="H1460" t="s">
        <v>5552</v>
      </c>
      <c r="I1460" s="10">
        <v>40202</v>
      </c>
      <c r="J1460">
        <v>26</v>
      </c>
      <c r="K1460" t="s">
        <v>1692</v>
      </c>
      <c r="L1460">
        <f>COUNTBLANK(Portfolio434[[#This Row],[ID]:[Product]])</f>
        <v>0</v>
      </c>
    </row>
    <row r="1461" spans="1:12" x14ac:dyDescent="0.3">
      <c r="A1461">
        <v>1468</v>
      </c>
      <c r="B1461" t="s">
        <v>2429</v>
      </c>
      <c r="C1461" t="s">
        <v>1822</v>
      </c>
      <c r="D1461" t="s">
        <v>4493</v>
      </c>
      <c r="E1461" t="s">
        <v>1189</v>
      </c>
      <c r="F1461">
        <v>60</v>
      </c>
      <c r="G1461" t="s">
        <v>5553</v>
      </c>
      <c r="H1461" t="s">
        <v>139</v>
      </c>
      <c r="I1461" s="10">
        <v>40445</v>
      </c>
      <c r="J1461">
        <v>85</v>
      </c>
      <c r="K1461" t="s">
        <v>1696</v>
      </c>
      <c r="L1461">
        <f>COUNTBLANK(Portfolio434[[#This Row],[ID]:[Product]])</f>
        <v>0</v>
      </c>
    </row>
    <row r="1462" spans="1:12" x14ac:dyDescent="0.3">
      <c r="A1462">
        <v>1469</v>
      </c>
      <c r="B1462" t="s">
        <v>3308</v>
      </c>
      <c r="C1462" t="s">
        <v>5554</v>
      </c>
      <c r="D1462" t="s">
        <v>4493</v>
      </c>
      <c r="E1462" t="s">
        <v>1189</v>
      </c>
      <c r="F1462">
        <v>60</v>
      </c>
      <c r="G1462" t="s">
        <v>5555</v>
      </c>
      <c r="H1462" t="s">
        <v>1494</v>
      </c>
      <c r="I1462" s="10">
        <v>39847</v>
      </c>
      <c r="J1462">
        <v>74</v>
      </c>
      <c r="K1462" t="s">
        <v>1673</v>
      </c>
      <c r="L1462">
        <f>COUNTBLANK(Portfolio434[[#This Row],[ID]:[Product]])</f>
        <v>0</v>
      </c>
    </row>
    <row r="1463" spans="1:12" x14ac:dyDescent="0.3">
      <c r="A1463">
        <v>1470</v>
      </c>
      <c r="B1463" t="s">
        <v>5556</v>
      </c>
      <c r="C1463" t="s">
        <v>5557</v>
      </c>
      <c r="D1463" t="s">
        <v>4493</v>
      </c>
      <c r="E1463" t="s">
        <v>1189</v>
      </c>
      <c r="F1463">
        <v>30</v>
      </c>
      <c r="G1463" t="s">
        <v>5558</v>
      </c>
      <c r="H1463" t="s">
        <v>1472</v>
      </c>
      <c r="I1463" s="10">
        <v>40466</v>
      </c>
      <c r="J1463">
        <v>87</v>
      </c>
      <c r="K1463" t="s">
        <v>1673</v>
      </c>
      <c r="L1463">
        <f>COUNTBLANK(Portfolio434[[#This Row],[ID]:[Product]])</f>
        <v>0</v>
      </c>
    </row>
    <row r="1464" spans="1:12" x14ac:dyDescent="0.3">
      <c r="A1464">
        <v>1471</v>
      </c>
      <c r="B1464" t="s">
        <v>4886</v>
      </c>
      <c r="C1464" t="s">
        <v>4798</v>
      </c>
      <c r="D1464" t="s">
        <v>4493</v>
      </c>
      <c r="E1464" t="s">
        <v>1189</v>
      </c>
      <c r="F1464">
        <v>30</v>
      </c>
      <c r="G1464" t="s">
        <v>5559</v>
      </c>
      <c r="H1464" t="s">
        <v>1418</v>
      </c>
      <c r="I1464" s="10">
        <v>40087</v>
      </c>
      <c r="J1464">
        <v>65</v>
      </c>
      <c r="K1464" t="s">
        <v>851</v>
      </c>
      <c r="L1464">
        <f>COUNTBLANK(Portfolio434[[#This Row],[ID]:[Product]])</f>
        <v>0</v>
      </c>
    </row>
    <row r="1465" spans="1:12" x14ac:dyDescent="0.3">
      <c r="A1465">
        <v>1472</v>
      </c>
      <c r="B1465" t="s">
        <v>4887</v>
      </c>
      <c r="C1465" t="s">
        <v>5560</v>
      </c>
      <c r="D1465" t="s">
        <v>4493</v>
      </c>
      <c r="E1465" t="s">
        <v>1189</v>
      </c>
      <c r="F1465">
        <v>90</v>
      </c>
      <c r="G1465" t="s">
        <v>5561</v>
      </c>
      <c r="H1465" t="s">
        <v>2612</v>
      </c>
      <c r="I1465" s="10">
        <v>40242</v>
      </c>
      <c r="J1465">
        <v>58</v>
      </c>
      <c r="K1465" t="s">
        <v>851</v>
      </c>
      <c r="L1465">
        <f>COUNTBLANK(Portfolio434[[#This Row],[ID]:[Product]])</f>
        <v>0</v>
      </c>
    </row>
    <row r="1466" spans="1:12" x14ac:dyDescent="0.3">
      <c r="A1466">
        <v>1473</v>
      </c>
      <c r="B1466" t="s">
        <v>5562</v>
      </c>
      <c r="C1466" t="s">
        <v>4205</v>
      </c>
      <c r="D1466" t="s">
        <v>4493</v>
      </c>
      <c r="E1466" t="s">
        <v>1189</v>
      </c>
      <c r="F1466">
        <v>60</v>
      </c>
      <c r="G1466" t="s">
        <v>5563</v>
      </c>
      <c r="H1466" t="s">
        <v>1643</v>
      </c>
      <c r="I1466" s="10">
        <v>40131</v>
      </c>
      <c r="J1466">
        <v>34</v>
      </c>
      <c r="K1466" t="s">
        <v>1677</v>
      </c>
      <c r="L1466">
        <f>COUNTBLANK(Portfolio434[[#This Row],[ID]:[Product]])</f>
        <v>0</v>
      </c>
    </row>
    <row r="1467" spans="1:12" x14ac:dyDescent="0.3">
      <c r="A1467">
        <v>1474</v>
      </c>
      <c r="B1467" t="s">
        <v>2108</v>
      </c>
      <c r="C1467" t="s">
        <v>3650</v>
      </c>
      <c r="D1467" t="s">
        <v>4493</v>
      </c>
      <c r="E1467" t="s">
        <v>1189</v>
      </c>
      <c r="F1467">
        <v>60</v>
      </c>
      <c r="G1467" t="s">
        <v>5564</v>
      </c>
      <c r="H1467" t="s">
        <v>1331</v>
      </c>
      <c r="I1467" s="10">
        <v>39711</v>
      </c>
      <c r="J1467">
        <v>83</v>
      </c>
      <c r="K1467" t="s">
        <v>1007</v>
      </c>
      <c r="L1467">
        <f>COUNTBLANK(Portfolio434[[#This Row],[ID]:[Product]])</f>
        <v>0</v>
      </c>
    </row>
    <row r="1468" spans="1:12" x14ac:dyDescent="0.3">
      <c r="A1468">
        <v>1475</v>
      </c>
      <c r="B1468" t="s">
        <v>5565</v>
      </c>
      <c r="C1468" t="s">
        <v>5566</v>
      </c>
      <c r="D1468" t="s">
        <v>4493</v>
      </c>
      <c r="E1468" t="s">
        <v>1189</v>
      </c>
      <c r="F1468">
        <v>60</v>
      </c>
      <c r="G1468" t="s">
        <v>5567</v>
      </c>
      <c r="H1468" t="s">
        <v>800</v>
      </c>
      <c r="I1468" s="10">
        <v>40415</v>
      </c>
      <c r="J1468">
        <v>78</v>
      </c>
      <c r="K1468" t="s">
        <v>851</v>
      </c>
      <c r="L1468">
        <f>COUNTBLANK(Portfolio434[[#This Row],[ID]:[Product]])</f>
        <v>0</v>
      </c>
    </row>
    <row r="1469" spans="1:12" x14ac:dyDescent="0.3">
      <c r="A1469">
        <v>1476</v>
      </c>
      <c r="B1469" t="s">
        <v>5568</v>
      </c>
      <c r="C1469" t="s">
        <v>5569</v>
      </c>
      <c r="D1469" t="s">
        <v>4493</v>
      </c>
      <c r="E1469" t="s">
        <v>1189</v>
      </c>
      <c r="F1469">
        <v>90</v>
      </c>
      <c r="G1469" t="s">
        <v>5570</v>
      </c>
      <c r="H1469" t="s">
        <v>159</v>
      </c>
      <c r="I1469" s="10">
        <v>39892</v>
      </c>
      <c r="J1469">
        <v>54</v>
      </c>
      <c r="K1469" t="s">
        <v>1673</v>
      </c>
      <c r="L1469">
        <f>COUNTBLANK(Portfolio434[[#This Row],[ID]:[Product]])</f>
        <v>0</v>
      </c>
    </row>
    <row r="1470" spans="1:12" x14ac:dyDescent="0.3">
      <c r="A1470">
        <v>1477</v>
      </c>
      <c r="B1470" t="s">
        <v>4893</v>
      </c>
      <c r="C1470" t="s">
        <v>5571</v>
      </c>
      <c r="D1470" t="s">
        <v>4493</v>
      </c>
      <c r="E1470" t="s">
        <v>1189</v>
      </c>
      <c r="F1470">
        <v>90</v>
      </c>
      <c r="G1470" t="s">
        <v>5572</v>
      </c>
      <c r="H1470" t="s">
        <v>3126</v>
      </c>
      <c r="I1470" s="10">
        <v>40468</v>
      </c>
      <c r="J1470">
        <v>48</v>
      </c>
      <c r="K1470" t="s">
        <v>1696</v>
      </c>
      <c r="L1470">
        <f>COUNTBLANK(Portfolio434[[#This Row],[ID]:[Product]])</f>
        <v>0</v>
      </c>
    </row>
    <row r="1471" spans="1:12" x14ac:dyDescent="0.3">
      <c r="A1471">
        <v>1478</v>
      </c>
      <c r="B1471" t="s">
        <v>5573</v>
      </c>
      <c r="C1471" t="s">
        <v>5574</v>
      </c>
      <c r="D1471" t="s">
        <v>4493</v>
      </c>
      <c r="E1471" t="s">
        <v>1189</v>
      </c>
      <c r="F1471">
        <v>60</v>
      </c>
      <c r="G1471" t="s">
        <v>5575</v>
      </c>
      <c r="H1471" t="s">
        <v>273</v>
      </c>
      <c r="I1471" s="10">
        <v>39791</v>
      </c>
      <c r="J1471">
        <v>10</v>
      </c>
      <c r="K1471" t="s">
        <v>1692</v>
      </c>
      <c r="L1471">
        <f>COUNTBLANK(Portfolio434[[#This Row],[ID]:[Product]])</f>
        <v>0</v>
      </c>
    </row>
    <row r="1472" spans="1:12" x14ac:dyDescent="0.3">
      <c r="A1472">
        <v>1479</v>
      </c>
      <c r="B1472" t="s">
        <v>5576</v>
      </c>
      <c r="C1472" t="s">
        <v>5577</v>
      </c>
      <c r="D1472" t="s">
        <v>4493</v>
      </c>
      <c r="E1472" t="s">
        <v>1189</v>
      </c>
      <c r="F1472">
        <v>30</v>
      </c>
      <c r="G1472" t="s">
        <v>5578</v>
      </c>
      <c r="H1472" t="s">
        <v>727</v>
      </c>
      <c r="I1472" s="10">
        <v>40327</v>
      </c>
      <c r="J1472">
        <v>50</v>
      </c>
      <c r="K1472" t="s">
        <v>1692</v>
      </c>
      <c r="L1472">
        <f>COUNTBLANK(Portfolio434[[#This Row],[ID]:[Product]])</f>
        <v>0</v>
      </c>
    </row>
    <row r="1473" spans="1:12" x14ac:dyDescent="0.3">
      <c r="A1473">
        <v>1480</v>
      </c>
      <c r="B1473" t="s">
        <v>5579</v>
      </c>
      <c r="C1473" t="s">
        <v>2155</v>
      </c>
      <c r="D1473" t="s">
        <v>4493</v>
      </c>
      <c r="E1473" t="s">
        <v>1189</v>
      </c>
      <c r="F1473">
        <v>90</v>
      </c>
      <c r="G1473" t="s">
        <v>5580</v>
      </c>
      <c r="H1473" t="s">
        <v>1504</v>
      </c>
      <c r="I1473" s="10">
        <v>40149</v>
      </c>
      <c r="J1473">
        <v>17</v>
      </c>
      <c r="K1473" t="s">
        <v>1677</v>
      </c>
      <c r="L1473">
        <f>COUNTBLANK(Portfolio434[[#This Row],[ID]:[Product]])</f>
        <v>0</v>
      </c>
    </row>
    <row r="1474" spans="1:12" x14ac:dyDescent="0.3">
      <c r="A1474">
        <v>1481</v>
      </c>
      <c r="B1474" t="s">
        <v>5546</v>
      </c>
      <c r="C1474" t="s">
        <v>5581</v>
      </c>
      <c r="D1474" t="s">
        <v>4493</v>
      </c>
      <c r="E1474" t="s">
        <v>1189</v>
      </c>
      <c r="F1474">
        <v>90</v>
      </c>
      <c r="G1474" t="s">
        <v>5582</v>
      </c>
      <c r="H1474" t="s">
        <v>99</v>
      </c>
      <c r="I1474" s="10">
        <v>40044</v>
      </c>
      <c r="J1474">
        <v>91</v>
      </c>
      <c r="K1474" t="s">
        <v>1772</v>
      </c>
      <c r="L1474">
        <f>COUNTBLANK(Portfolio434[[#This Row],[ID]:[Product]])</f>
        <v>0</v>
      </c>
    </row>
    <row r="1475" spans="1:12" x14ac:dyDescent="0.3">
      <c r="A1475">
        <v>1482</v>
      </c>
      <c r="B1475" t="s">
        <v>5583</v>
      </c>
      <c r="C1475" t="s">
        <v>5584</v>
      </c>
      <c r="D1475" t="s">
        <v>4493</v>
      </c>
      <c r="E1475" t="s">
        <v>1189</v>
      </c>
      <c r="F1475">
        <v>90</v>
      </c>
      <c r="G1475" t="s">
        <v>5585</v>
      </c>
      <c r="H1475" t="s">
        <v>5586</v>
      </c>
      <c r="I1475" s="10">
        <v>39792</v>
      </c>
      <c r="J1475">
        <v>65</v>
      </c>
      <c r="K1475" t="s">
        <v>1700</v>
      </c>
      <c r="L1475">
        <f>COUNTBLANK(Portfolio434[[#This Row],[ID]:[Product]])</f>
        <v>0</v>
      </c>
    </row>
    <row r="1476" spans="1:12" x14ac:dyDescent="0.3">
      <c r="A1476">
        <v>1483</v>
      </c>
      <c r="B1476" t="s">
        <v>5587</v>
      </c>
      <c r="C1476" t="s">
        <v>3802</v>
      </c>
      <c r="D1476" t="s">
        <v>4493</v>
      </c>
      <c r="E1476" t="s">
        <v>1189</v>
      </c>
      <c r="F1476">
        <v>60</v>
      </c>
      <c r="G1476" t="s">
        <v>5588</v>
      </c>
      <c r="H1476" t="s">
        <v>356</v>
      </c>
      <c r="I1476" s="10">
        <v>39461</v>
      </c>
      <c r="J1476">
        <v>31</v>
      </c>
      <c r="K1476" t="s">
        <v>1673</v>
      </c>
      <c r="L1476">
        <f>COUNTBLANK(Portfolio434[[#This Row],[ID]:[Product]])</f>
        <v>0</v>
      </c>
    </row>
    <row r="1477" spans="1:12" x14ac:dyDescent="0.3">
      <c r="A1477">
        <v>1484</v>
      </c>
      <c r="B1477" t="s">
        <v>5589</v>
      </c>
      <c r="C1477" t="s">
        <v>4884</v>
      </c>
      <c r="D1477" t="s">
        <v>4493</v>
      </c>
      <c r="E1477" t="s">
        <v>1189</v>
      </c>
      <c r="F1477">
        <v>30</v>
      </c>
      <c r="G1477" t="s">
        <v>5590</v>
      </c>
      <c r="H1477" t="s">
        <v>192</v>
      </c>
      <c r="I1477" s="10">
        <v>39935</v>
      </c>
      <c r="J1477">
        <v>90</v>
      </c>
      <c r="K1477" t="s">
        <v>1700</v>
      </c>
      <c r="L1477">
        <f>COUNTBLANK(Portfolio434[[#This Row],[ID]:[Product]])</f>
        <v>0</v>
      </c>
    </row>
    <row r="1478" spans="1:12" x14ac:dyDescent="0.3">
      <c r="A1478">
        <v>1485</v>
      </c>
      <c r="B1478" t="s">
        <v>5591</v>
      </c>
      <c r="C1478" t="s">
        <v>4715</v>
      </c>
      <c r="D1478" t="s">
        <v>4493</v>
      </c>
      <c r="E1478" t="s">
        <v>1189</v>
      </c>
      <c r="F1478">
        <v>90</v>
      </c>
      <c r="G1478" t="s">
        <v>5592</v>
      </c>
      <c r="H1478" t="s">
        <v>2393</v>
      </c>
      <c r="I1478" s="10">
        <v>40455</v>
      </c>
      <c r="J1478">
        <v>75</v>
      </c>
      <c r="K1478" t="s">
        <v>1007</v>
      </c>
      <c r="L1478">
        <f>COUNTBLANK(Portfolio434[[#This Row],[ID]:[Product]])</f>
        <v>0</v>
      </c>
    </row>
    <row r="1479" spans="1:12" x14ac:dyDescent="0.3">
      <c r="A1479">
        <v>1486</v>
      </c>
      <c r="B1479" t="s">
        <v>5593</v>
      </c>
      <c r="C1479" t="s">
        <v>3009</v>
      </c>
      <c r="D1479" t="s">
        <v>4493</v>
      </c>
      <c r="E1479" t="s">
        <v>1189</v>
      </c>
      <c r="F1479">
        <v>60</v>
      </c>
      <c r="G1479" t="s">
        <v>5594</v>
      </c>
      <c r="H1479" t="s">
        <v>706</v>
      </c>
      <c r="I1479" s="10">
        <v>39980</v>
      </c>
      <c r="J1479">
        <v>27</v>
      </c>
      <c r="K1479" t="s">
        <v>1677</v>
      </c>
      <c r="L1479">
        <f>COUNTBLANK(Portfolio434[[#This Row],[ID]:[Product]])</f>
        <v>0</v>
      </c>
    </row>
    <row r="1480" spans="1:12" x14ac:dyDescent="0.3">
      <c r="A1480">
        <v>1487</v>
      </c>
      <c r="B1480" t="s">
        <v>5595</v>
      </c>
      <c r="C1480" t="s">
        <v>4544</v>
      </c>
      <c r="D1480" t="s">
        <v>4493</v>
      </c>
      <c r="E1480" t="s">
        <v>1189</v>
      </c>
      <c r="F1480">
        <v>30</v>
      </c>
      <c r="G1480" t="s">
        <v>5596</v>
      </c>
      <c r="H1480" t="s">
        <v>1621</v>
      </c>
      <c r="I1480" s="10">
        <v>39594</v>
      </c>
      <c r="J1480">
        <v>83</v>
      </c>
      <c r="K1480" t="s">
        <v>1692</v>
      </c>
      <c r="L1480">
        <f>COUNTBLANK(Portfolio434[[#This Row],[ID]:[Product]])</f>
        <v>0</v>
      </c>
    </row>
    <row r="1481" spans="1:12" x14ac:dyDescent="0.3">
      <c r="A1481">
        <v>1488</v>
      </c>
      <c r="B1481" t="s">
        <v>5597</v>
      </c>
      <c r="C1481" t="s">
        <v>2214</v>
      </c>
      <c r="D1481" t="s">
        <v>4493</v>
      </c>
      <c r="E1481" t="s">
        <v>1189</v>
      </c>
      <c r="F1481">
        <v>60</v>
      </c>
      <c r="G1481" t="s">
        <v>5598</v>
      </c>
      <c r="H1481" t="s">
        <v>273</v>
      </c>
      <c r="I1481" s="10">
        <v>40177</v>
      </c>
      <c r="J1481">
        <v>73</v>
      </c>
      <c r="K1481" t="s">
        <v>1673</v>
      </c>
      <c r="L1481">
        <f>COUNTBLANK(Portfolio434[[#This Row],[ID]:[Product]])</f>
        <v>0</v>
      </c>
    </row>
    <row r="1482" spans="1:12" x14ac:dyDescent="0.3">
      <c r="A1482">
        <v>1489</v>
      </c>
      <c r="B1482" t="s">
        <v>3452</v>
      </c>
      <c r="C1482" t="s">
        <v>5599</v>
      </c>
      <c r="D1482" t="s">
        <v>4493</v>
      </c>
      <c r="E1482" t="s">
        <v>1189</v>
      </c>
      <c r="F1482">
        <v>60</v>
      </c>
      <c r="G1482" t="s">
        <v>5600</v>
      </c>
      <c r="H1482" t="s">
        <v>585</v>
      </c>
      <c r="I1482" s="10">
        <v>39689</v>
      </c>
      <c r="J1482">
        <v>4</v>
      </c>
      <c r="K1482" t="s">
        <v>1673</v>
      </c>
      <c r="L1482">
        <f>COUNTBLANK(Portfolio434[[#This Row],[ID]:[Product]])</f>
        <v>0</v>
      </c>
    </row>
    <row r="1483" spans="1:12" x14ac:dyDescent="0.3">
      <c r="A1483">
        <v>1490</v>
      </c>
      <c r="B1483" t="s">
        <v>5601</v>
      </c>
      <c r="C1483" t="s">
        <v>5602</v>
      </c>
      <c r="D1483" t="s">
        <v>4493</v>
      </c>
      <c r="E1483" t="s">
        <v>1189</v>
      </c>
      <c r="F1483">
        <v>90</v>
      </c>
      <c r="G1483" t="s">
        <v>5603</v>
      </c>
      <c r="H1483" t="s">
        <v>186</v>
      </c>
      <c r="I1483" s="10">
        <v>40161</v>
      </c>
      <c r="J1483">
        <v>98</v>
      </c>
      <c r="K1483" t="s">
        <v>851</v>
      </c>
      <c r="L1483">
        <f>COUNTBLANK(Portfolio434[[#This Row],[ID]:[Product]])</f>
        <v>0</v>
      </c>
    </row>
    <row r="1484" spans="1:12" x14ac:dyDescent="0.3">
      <c r="A1484">
        <v>1491</v>
      </c>
      <c r="B1484" t="s">
        <v>5604</v>
      </c>
      <c r="C1484" t="s">
        <v>5605</v>
      </c>
      <c r="D1484" t="s">
        <v>4493</v>
      </c>
      <c r="E1484" t="s">
        <v>1189</v>
      </c>
      <c r="F1484">
        <v>90</v>
      </c>
      <c r="G1484" t="s">
        <v>5606</v>
      </c>
      <c r="H1484" t="s">
        <v>5607</v>
      </c>
      <c r="I1484" s="10">
        <v>39714</v>
      </c>
      <c r="J1484">
        <v>35</v>
      </c>
      <c r="K1484" t="s">
        <v>1721</v>
      </c>
      <c r="L1484">
        <f>COUNTBLANK(Portfolio434[[#This Row],[ID]:[Product]])</f>
        <v>0</v>
      </c>
    </row>
    <row r="1485" spans="1:12" x14ac:dyDescent="0.3">
      <c r="A1485">
        <v>1492</v>
      </c>
      <c r="B1485" t="s">
        <v>4663</v>
      </c>
      <c r="C1485" t="s">
        <v>5608</v>
      </c>
      <c r="D1485" t="s">
        <v>4493</v>
      </c>
      <c r="E1485" t="s">
        <v>1189</v>
      </c>
      <c r="F1485">
        <v>90</v>
      </c>
      <c r="G1485" t="s">
        <v>5609</v>
      </c>
      <c r="H1485" t="s">
        <v>1165</v>
      </c>
      <c r="I1485" s="10">
        <v>39969</v>
      </c>
      <c r="J1485">
        <v>61</v>
      </c>
      <c r="K1485" t="s">
        <v>1007</v>
      </c>
      <c r="L1485">
        <f>COUNTBLANK(Portfolio434[[#This Row],[ID]:[Product]])</f>
        <v>0</v>
      </c>
    </row>
    <row r="1486" spans="1:12" x14ac:dyDescent="0.3">
      <c r="A1486">
        <v>1493</v>
      </c>
      <c r="B1486" t="s">
        <v>4887</v>
      </c>
      <c r="C1486" t="s">
        <v>5477</v>
      </c>
      <c r="D1486" t="s">
        <v>4493</v>
      </c>
      <c r="E1486" t="s">
        <v>1189</v>
      </c>
      <c r="F1486">
        <v>60</v>
      </c>
      <c r="G1486" t="s">
        <v>5610</v>
      </c>
      <c r="H1486" t="s">
        <v>1108</v>
      </c>
      <c r="I1486" s="10">
        <v>40336</v>
      </c>
      <c r="J1486">
        <v>15</v>
      </c>
      <c r="K1486" t="s">
        <v>1677</v>
      </c>
      <c r="L1486">
        <f>COUNTBLANK(Portfolio434[[#This Row],[ID]:[Product]])</f>
        <v>0</v>
      </c>
    </row>
    <row r="1487" spans="1:12" x14ac:dyDescent="0.3">
      <c r="A1487">
        <v>1494</v>
      </c>
      <c r="B1487" t="s">
        <v>2766</v>
      </c>
      <c r="C1487" t="s">
        <v>3499</v>
      </c>
      <c r="D1487" t="s">
        <v>4493</v>
      </c>
      <c r="E1487" t="s">
        <v>1189</v>
      </c>
      <c r="F1487">
        <v>30</v>
      </c>
      <c r="G1487" t="s">
        <v>5611</v>
      </c>
      <c r="H1487" t="s">
        <v>670</v>
      </c>
      <c r="I1487" s="10">
        <v>40225</v>
      </c>
      <c r="J1487">
        <v>60</v>
      </c>
      <c r="K1487" t="s">
        <v>1677</v>
      </c>
      <c r="L1487">
        <f>COUNTBLANK(Portfolio434[[#This Row],[ID]:[Product]])</f>
        <v>0</v>
      </c>
    </row>
    <row r="1488" spans="1:12" x14ac:dyDescent="0.3">
      <c r="A1488">
        <v>1495</v>
      </c>
      <c r="B1488" t="s">
        <v>5612</v>
      </c>
      <c r="C1488" t="s">
        <v>5613</v>
      </c>
      <c r="D1488" t="s">
        <v>4493</v>
      </c>
      <c r="E1488" t="s">
        <v>1189</v>
      </c>
      <c r="F1488">
        <v>30</v>
      </c>
      <c r="G1488" t="s">
        <v>5614</v>
      </c>
      <c r="H1488" t="s">
        <v>976</v>
      </c>
      <c r="I1488" s="10">
        <v>39853</v>
      </c>
      <c r="J1488">
        <v>26</v>
      </c>
      <c r="K1488" t="s">
        <v>1677</v>
      </c>
      <c r="L1488">
        <f>COUNTBLANK(Portfolio434[[#This Row],[ID]:[Product]])</f>
        <v>0</v>
      </c>
    </row>
    <row r="1489" spans="1:12" x14ac:dyDescent="0.3">
      <c r="A1489">
        <v>1496</v>
      </c>
      <c r="B1489" t="s">
        <v>5615</v>
      </c>
      <c r="C1489" t="s">
        <v>5616</v>
      </c>
      <c r="D1489" t="s">
        <v>4493</v>
      </c>
      <c r="E1489" t="s">
        <v>1189</v>
      </c>
      <c r="F1489">
        <v>90</v>
      </c>
      <c r="G1489" t="s">
        <v>5617</v>
      </c>
      <c r="H1489" t="s">
        <v>1616</v>
      </c>
      <c r="I1489" s="10">
        <v>40409</v>
      </c>
      <c r="J1489">
        <v>6</v>
      </c>
      <c r="K1489" t="s">
        <v>1707</v>
      </c>
      <c r="L1489">
        <f>COUNTBLANK(Portfolio434[[#This Row],[ID]:[Product]])</f>
        <v>0</v>
      </c>
    </row>
    <row r="1490" spans="1:12" x14ac:dyDescent="0.3">
      <c r="A1490">
        <v>1497</v>
      </c>
      <c r="B1490" t="s">
        <v>5618</v>
      </c>
      <c r="C1490" t="s">
        <v>5619</v>
      </c>
      <c r="D1490" t="s">
        <v>4493</v>
      </c>
      <c r="E1490" t="s">
        <v>1189</v>
      </c>
      <c r="F1490">
        <v>60</v>
      </c>
      <c r="G1490" t="s">
        <v>5620</v>
      </c>
      <c r="H1490" t="s">
        <v>2125</v>
      </c>
      <c r="I1490" s="10">
        <v>40278</v>
      </c>
      <c r="J1490">
        <v>39</v>
      </c>
      <c r="K1490" t="s">
        <v>1707</v>
      </c>
      <c r="L1490">
        <f>COUNTBLANK(Portfolio434[[#This Row],[ID]:[Product]])</f>
        <v>0</v>
      </c>
    </row>
    <row r="1491" spans="1:12" x14ac:dyDescent="0.3">
      <c r="A1491">
        <v>1498</v>
      </c>
      <c r="B1491" t="s">
        <v>5368</v>
      </c>
      <c r="C1491" t="s">
        <v>2235</v>
      </c>
      <c r="D1491" t="s">
        <v>4493</v>
      </c>
      <c r="E1491" t="s">
        <v>1189</v>
      </c>
      <c r="F1491">
        <v>30</v>
      </c>
      <c r="G1491" t="s">
        <v>5621</v>
      </c>
      <c r="H1491" t="s">
        <v>521</v>
      </c>
      <c r="I1491" s="10">
        <v>39599</v>
      </c>
      <c r="J1491">
        <v>19</v>
      </c>
      <c r="K1491" t="s">
        <v>1721</v>
      </c>
      <c r="L1491">
        <f>COUNTBLANK(Portfolio434[[#This Row],[ID]:[Product]])</f>
        <v>0</v>
      </c>
    </row>
    <row r="1492" spans="1:12" x14ac:dyDescent="0.3">
      <c r="A1492">
        <v>1499</v>
      </c>
      <c r="B1492" t="s">
        <v>4997</v>
      </c>
      <c r="C1492" t="s">
        <v>3972</v>
      </c>
      <c r="D1492" t="s">
        <v>4493</v>
      </c>
      <c r="E1492" t="s">
        <v>1189</v>
      </c>
      <c r="F1492">
        <v>60</v>
      </c>
      <c r="G1492" t="s">
        <v>5622</v>
      </c>
      <c r="H1492" t="s">
        <v>1336</v>
      </c>
      <c r="I1492" s="10">
        <v>40538</v>
      </c>
      <c r="J1492">
        <v>63</v>
      </c>
      <c r="K1492" t="s">
        <v>1692</v>
      </c>
      <c r="L1492">
        <f>COUNTBLANK(Portfolio434[[#This Row],[ID]:[Product]])</f>
        <v>0</v>
      </c>
    </row>
    <row r="1493" spans="1:12" x14ac:dyDescent="0.3">
      <c r="A1493">
        <v>1500</v>
      </c>
      <c r="B1493" t="s">
        <v>5623</v>
      </c>
      <c r="C1493" t="s">
        <v>5132</v>
      </c>
      <c r="D1493" t="s">
        <v>4493</v>
      </c>
      <c r="E1493" t="s">
        <v>1189</v>
      </c>
      <c r="F1493">
        <v>30</v>
      </c>
      <c r="G1493" t="s">
        <v>5624</v>
      </c>
      <c r="H1493" t="s">
        <v>235</v>
      </c>
      <c r="I1493" s="10">
        <v>39666</v>
      </c>
      <c r="J1493">
        <v>56</v>
      </c>
      <c r="K1493" t="s">
        <v>1721</v>
      </c>
      <c r="L1493">
        <f>COUNTBLANK(Portfolio434[[#This Row],[ID]:[Product]])</f>
        <v>0</v>
      </c>
    </row>
    <row r="1494" spans="1:12" x14ac:dyDescent="0.3">
      <c r="A1494">
        <v>1501</v>
      </c>
      <c r="B1494" t="s">
        <v>4655</v>
      </c>
      <c r="C1494" t="s">
        <v>5625</v>
      </c>
      <c r="D1494" t="s">
        <v>4493</v>
      </c>
      <c r="E1494" t="s">
        <v>1189</v>
      </c>
      <c r="F1494">
        <v>30</v>
      </c>
      <c r="G1494" t="s">
        <v>5626</v>
      </c>
      <c r="H1494" t="s">
        <v>1637</v>
      </c>
      <c r="I1494" s="10">
        <v>39813</v>
      </c>
      <c r="J1494">
        <v>44</v>
      </c>
      <c r="K1494" t="s">
        <v>1673</v>
      </c>
      <c r="L1494">
        <f>COUNTBLANK(Portfolio434[[#This Row],[ID]:[Product]])</f>
        <v>0</v>
      </c>
    </row>
    <row r="1495" spans="1:12" x14ac:dyDescent="0.3">
      <c r="A1495">
        <v>1502</v>
      </c>
      <c r="B1495" t="s">
        <v>5627</v>
      </c>
      <c r="C1495" t="s">
        <v>5628</v>
      </c>
      <c r="D1495" t="s">
        <v>4493</v>
      </c>
      <c r="E1495" t="s">
        <v>1189</v>
      </c>
      <c r="F1495">
        <v>60</v>
      </c>
      <c r="G1495" t="s">
        <v>5629</v>
      </c>
      <c r="H1495" t="s">
        <v>417</v>
      </c>
      <c r="I1495" s="10">
        <v>39989</v>
      </c>
      <c r="J1495">
        <v>56</v>
      </c>
      <c r="K1495" t="s">
        <v>1772</v>
      </c>
      <c r="L1495">
        <f>COUNTBLANK(Portfolio434[[#This Row],[ID]:[Product]])</f>
        <v>0</v>
      </c>
    </row>
    <row r="1496" spans="1:12" x14ac:dyDescent="0.3">
      <c r="A1496">
        <v>1503</v>
      </c>
      <c r="B1496" t="s">
        <v>5138</v>
      </c>
      <c r="C1496" t="s">
        <v>2069</v>
      </c>
      <c r="D1496" t="s">
        <v>4493</v>
      </c>
      <c r="E1496" t="s">
        <v>1189</v>
      </c>
      <c r="F1496">
        <v>60</v>
      </c>
      <c r="G1496" t="s">
        <v>5630</v>
      </c>
      <c r="H1496" t="s">
        <v>167</v>
      </c>
      <c r="I1496" s="10">
        <v>40055</v>
      </c>
      <c r="J1496">
        <v>66</v>
      </c>
      <c r="K1496" t="s">
        <v>1696</v>
      </c>
      <c r="L1496">
        <f>COUNTBLANK(Portfolio434[[#This Row],[ID]:[Product]])</f>
        <v>0</v>
      </c>
    </row>
    <row r="1497" spans="1:12" x14ac:dyDescent="0.3">
      <c r="A1497">
        <v>1504</v>
      </c>
      <c r="B1497" t="s">
        <v>4285</v>
      </c>
      <c r="C1497" t="s">
        <v>2414</v>
      </c>
      <c r="D1497" t="s">
        <v>4493</v>
      </c>
      <c r="E1497" t="s">
        <v>1189</v>
      </c>
      <c r="F1497">
        <v>60</v>
      </c>
      <c r="G1497" t="s">
        <v>5631</v>
      </c>
      <c r="H1497" t="s">
        <v>1056</v>
      </c>
      <c r="I1497" s="10">
        <v>40105</v>
      </c>
      <c r="J1497">
        <v>16</v>
      </c>
      <c r="K1497" t="s">
        <v>1673</v>
      </c>
      <c r="L1497">
        <f>COUNTBLANK(Portfolio434[[#This Row],[ID]:[Product]])</f>
        <v>0</v>
      </c>
    </row>
    <row r="1498" spans="1:12" x14ac:dyDescent="0.3">
      <c r="A1498">
        <v>1505</v>
      </c>
      <c r="B1498" t="s">
        <v>5632</v>
      </c>
      <c r="C1498" t="s">
        <v>3685</v>
      </c>
      <c r="D1498" t="s">
        <v>4493</v>
      </c>
      <c r="E1498" t="s">
        <v>1189</v>
      </c>
      <c r="F1498">
        <v>60</v>
      </c>
      <c r="G1498" t="s">
        <v>5633</v>
      </c>
      <c r="H1498" t="s">
        <v>3703</v>
      </c>
      <c r="I1498" s="10">
        <v>40008</v>
      </c>
      <c r="J1498">
        <v>89</v>
      </c>
      <c r="K1498" t="s">
        <v>1692</v>
      </c>
      <c r="L1498">
        <f>COUNTBLANK(Portfolio434[[#This Row],[ID]:[Product]])</f>
        <v>0</v>
      </c>
    </row>
    <row r="1499" spans="1:12" x14ac:dyDescent="0.3">
      <c r="A1499">
        <v>1506</v>
      </c>
      <c r="B1499" t="s">
        <v>4065</v>
      </c>
      <c r="C1499" t="s">
        <v>4375</v>
      </c>
      <c r="D1499" t="s">
        <v>4493</v>
      </c>
      <c r="E1499" t="s">
        <v>1189</v>
      </c>
      <c r="F1499">
        <v>90</v>
      </c>
      <c r="G1499" t="s">
        <v>5634</v>
      </c>
      <c r="H1499" t="s">
        <v>1001</v>
      </c>
      <c r="I1499" s="10">
        <v>40446</v>
      </c>
      <c r="J1499">
        <v>83</v>
      </c>
      <c r="K1499" t="s">
        <v>1007</v>
      </c>
      <c r="L1499">
        <f>COUNTBLANK(Portfolio434[[#This Row],[ID]:[Product]])</f>
        <v>0</v>
      </c>
    </row>
    <row r="1500" spans="1:12" x14ac:dyDescent="0.3">
      <c r="A1500">
        <v>1507</v>
      </c>
      <c r="B1500" t="s">
        <v>5635</v>
      </c>
      <c r="C1500" t="s">
        <v>5636</v>
      </c>
      <c r="D1500" t="s">
        <v>4493</v>
      </c>
      <c r="E1500" t="s">
        <v>1189</v>
      </c>
      <c r="F1500">
        <v>90</v>
      </c>
      <c r="G1500" t="s">
        <v>5637</v>
      </c>
      <c r="H1500" t="s">
        <v>669</v>
      </c>
      <c r="I1500" s="10">
        <v>40472</v>
      </c>
      <c r="J1500">
        <v>17</v>
      </c>
      <c r="K1500" t="s">
        <v>1696</v>
      </c>
      <c r="L1500">
        <f>COUNTBLANK(Portfolio434[[#This Row],[ID]:[Product]])</f>
        <v>0</v>
      </c>
    </row>
    <row r="1501" spans="1:12" x14ac:dyDescent="0.3">
      <c r="A1501">
        <v>1508</v>
      </c>
      <c r="B1501" t="s">
        <v>5612</v>
      </c>
      <c r="C1501" t="s">
        <v>2506</v>
      </c>
      <c r="D1501" t="s">
        <v>4493</v>
      </c>
      <c r="E1501" t="s">
        <v>1189</v>
      </c>
      <c r="F1501">
        <v>30</v>
      </c>
      <c r="G1501" t="s">
        <v>2457</v>
      </c>
      <c r="H1501" t="s">
        <v>332</v>
      </c>
      <c r="I1501" s="10">
        <v>40065</v>
      </c>
      <c r="J1501">
        <v>88</v>
      </c>
      <c r="K1501" t="s">
        <v>1700</v>
      </c>
      <c r="L1501">
        <f>COUNTBLANK(Portfolio434[[#This Row],[ID]:[Product]])</f>
        <v>0</v>
      </c>
    </row>
    <row r="1502" spans="1:12" x14ac:dyDescent="0.3">
      <c r="A1502">
        <v>1509</v>
      </c>
      <c r="B1502" t="s">
        <v>5638</v>
      </c>
      <c r="C1502" t="s">
        <v>2417</v>
      </c>
      <c r="D1502" t="s">
        <v>4493</v>
      </c>
      <c r="E1502" t="s">
        <v>1189</v>
      </c>
      <c r="F1502">
        <v>90</v>
      </c>
      <c r="G1502" t="s">
        <v>5639</v>
      </c>
      <c r="H1502" t="s">
        <v>392</v>
      </c>
      <c r="I1502" s="10">
        <v>39962</v>
      </c>
      <c r="J1502">
        <v>72</v>
      </c>
      <c r="K1502" t="s">
        <v>1692</v>
      </c>
      <c r="L1502">
        <f>COUNTBLANK(Portfolio434[[#This Row],[ID]:[Product]])</f>
        <v>0</v>
      </c>
    </row>
    <row r="1503" spans="1:12" x14ac:dyDescent="0.3">
      <c r="A1503">
        <v>1510</v>
      </c>
      <c r="B1503" t="s">
        <v>5640</v>
      </c>
      <c r="C1503" t="s">
        <v>5641</v>
      </c>
      <c r="D1503" t="s">
        <v>4493</v>
      </c>
      <c r="E1503" t="s">
        <v>1189</v>
      </c>
      <c r="F1503">
        <v>30</v>
      </c>
      <c r="G1503" t="s">
        <v>5642</v>
      </c>
      <c r="H1503" t="s">
        <v>525</v>
      </c>
      <c r="I1503" s="10">
        <v>40108</v>
      </c>
      <c r="J1503">
        <v>86</v>
      </c>
      <c r="K1503" t="s">
        <v>1673</v>
      </c>
      <c r="L1503">
        <f>COUNTBLANK(Portfolio434[[#This Row],[ID]:[Product]])</f>
        <v>0</v>
      </c>
    </row>
    <row r="1504" spans="1:12" x14ac:dyDescent="0.3">
      <c r="A1504">
        <v>1511</v>
      </c>
      <c r="B1504" t="s">
        <v>4980</v>
      </c>
      <c r="C1504" t="s">
        <v>5643</v>
      </c>
      <c r="D1504" t="s">
        <v>4493</v>
      </c>
      <c r="E1504" t="s">
        <v>1189</v>
      </c>
      <c r="F1504">
        <v>60</v>
      </c>
      <c r="G1504" t="s">
        <v>5644</v>
      </c>
      <c r="H1504" t="s">
        <v>165</v>
      </c>
      <c r="I1504" s="10">
        <v>40521</v>
      </c>
      <c r="J1504">
        <v>15</v>
      </c>
      <c r="K1504" t="s">
        <v>1772</v>
      </c>
      <c r="L1504">
        <f>COUNTBLANK(Portfolio434[[#This Row],[ID]:[Product]])</f>
        <v>0</v>
      </c>
    </row>
    <row r="1505" spans="1:12" x14ac:dyDescent="0.3">
      <c r="A1505">
        <v>1512</v>
      </c>
      <c r="B1505" t="s">
        <v>4836</v>
      </c>
      <c r="C1505" t="s">
        <v>5645</v>
      </c>
      <c r="D1505" t="s">
        <v>4493</v>
      </c>
      <c r="E1505" t="s">
        <v>1189</v>
      </c>
      <c r="F1505">
        <v>60</v>
      </c>
      <c r="G1505" t="s">
        <v>5646</v>
      </c>
      <c r="H1505" t="s">
        <v>549</v>
      </c>
      <c r="I1505" s="10">
        <v>39892</v>
      </c>
      <c r="J1505">
        <v>32</v>
      </c>
      <c r="K1505" t="s">
        <v>1772</v>
      </c>
      <c r="L1505">
        <f>COUNTBLANK(Portfolio434[[#This Row],[ID]:[Product]])</f>
        <v>0</v>
      </c>
    </row>
    <row r="1506" spans="1:12" x14ac:dyDescent="0.3">
      <c r="A1506">
        <v>1513</v>
      </c>
      <c r="B1506" t="s">
        <v>5298</v>
      </c>
      <c r="C1506" t="s">
        <v>503</v>
      </c>
      <c r="D1506" t="s">
        <v>1946</v>
      </c>
      <c r="E1506" t="s">
        <v>1189</v>
      </c>
      <c r="F1506">
        <v>30</v>
      </c>
      <c r="G1506" t="s">
        <v>5647</v>
      </c>
      <c r="H1506" t="s">
        <v>1237</v>
      </c>
      <c r="I1506" s="10">
        <v>39544</v>
      </c>
      <c r="J1506">
        <v>76</v>
      </c>
      <c r="K1506" t="s">
        <v>1007</v>
      </c>
      <c r="L1506">
        <f>COUNTBLANK(Portfolio434[[#This Row],[ID]:[Product]])</f>
        <v>0</v>
      </c>
    </row>
    <row r="1507" spans="1:12" x14ac:dyDescent="0.3">
      <c r="A1507">
        <v>1514</v>
      </c>
      <c r="B1507" t="s">
        <v>4696</v>
      </c>
      <c r="C1507" t="s">
        <v>5501</v>
      </c>
      <c r="D1507" t="s">
        <v>4493</v>
      </c>
      <c r="E1507" t="s">
        <v>1189</v>
      </c>
      <c r="F1507">
        <v>30</v>
      </c>
      <c r="G1507" t="s">
        <v>5648</v>
      </c>
      <c r="H1507" t="s">
        <v>407</v>
      </c>
      <c r="I1507" s="10">
        <v>39839</v>
      </c>
      <c r="J1507">
        <v>78</v>
      </c>
      <c r="K1507" t="s">
        <v>1692</v>
      </c>
      <c r="L1507">
        <f>COUNTBLANK(Portfolio434[[#This Row],[ID]:[Product]])</f>
        <v>0</v>
      </c>
    </row>
    <row r="1508" spans="1:12" x14ac:dyDescent="0.3">
      <c r="A1508">
        <v>1515</v>
      </c>
      <c r="B1508" t="s">
        <v>5649</v>
      </c>
      <c r="C1508" t="s">
        <v>5650</v>
      </c>
      <c r="D1508" t="s">
        <v>4493</v>
      </c>
      <c r="E1508" t="s">
        <v>1189</v>
      </c>
      <c r="F1508">
        <v>60</v>
      </c>
      <c r="G1508" t="s">
        <v>5651</v>
      </c>
      <c r="H1508" t="s">
        <v>73</v>
      </c>
      <c r="I1508" s="10">
        <v>40523</v>
      </c>
      <c r="J1508">
        <v>20</v>
      </c>
      <c r="K1508" t="s">
        <v>1007</v>
      </c>
      <c r="L1508">
        <f>COUNTBLANK(Portfolio434[[#This Row],[ID]:[Product]])</f>
        <v>0</v>
      </c>
    </row>
    <row r="1509" spans="1:12" x14ac:dyDescent="0.3">
      <c r="A1509">
        <v>1516</v>
      </c>
      <c r="B1509" t="s">
        <v>3266</v>
      </c>
      <c r="C1509" t="s">
        <v>3240</v>
      </c>
      <c r="D1509" t="s">
        <v>4493</v>
      </c>
      <c r="E1509" t="s">
        <v>1189</v>
      </c>
      <c r="F1509">
        <v>60</v>
      </c>
      <c r="G1509" t="s">
        <v>5652</v>
      </c>
      <c r="H1509" t="s">
        <v>1616</v>
      </c>
      <c r="I1509" s="10">
        <v>40289</v>
      </c>
      <c r="J1509">
        <v>2</v>
      </c>
      <c r="K1509" t="s">
        <v>1772</v>
      </c>
      <c r="L1509">
        <f>COUNTBLANK(Portfolio434[[#This Row],[ID]:[Product]])</f>
        <v>0</v>
      </c>
    </row>
    <row r="1510" spans="1:12" x14ac:dyDescent="0.3">
      <c r="A1510">
        <v>1517</v>
      </c>
      <c r="B1510" t="s">
        <v>5653</v>
      </c>
      <c r="C1510" t="s">
        <v>5654</v>
      </c>
      <c r="D1510" t="s">
        <v>4493</v>
      </c>
      <c r="E1510" t="s">
        <v>1189</v>
      </c>
      <c r="F1510">
        <v>30</v>
      </c>
      <c r="G1510" t="s">
        <v>5655</v>
      </c>
      <c r="H1510" t="s">
        <v>1225</v>
      </c>
      <c r="I1510" s="10">
        <v>39940</v>
      </c>
      <c r="J1510">
        <v>28</v>
      </c>
      <c r="K1510" t="s">
        <v>1673</v>
      </c>
      <c r="L1510">
        <f>COUNTBLANK(Portfolio434[[#This Row],[ID]:[Product]])</f>
        <v>0</v>
      </c>
    </row>
    <row r="1511" spans="1:12" x14ac:dyDescent="0.3">
      <c r="A1511">
        <v>1518</v>
      </c>
      <c r="B1511" t="s">
        <v>5656</v>
      </c>
      <c r="C1511" t="s">
        <v>5657</v>
      </c>
      <c r="D1511" t="s">
        <v>4493</v>
      </c>
      <c r="E1511" t="s">
        <v>1189</v>
      </c>
      <c r="F1511">
        <v>30</v>
      </c>
      <c r="G1511" t="s">
        <v>5658</v>
      </c>
      <c r="H1511" t="s">
        <v>284</v>
      </c>
      <c r="I1511" s="10">
        <v>39498</v>
      </c>
      <c r="J1511">
        <v>47</v>
      </c>
      <c r="K1511" t="s">
        <v>851</v>
      </c>
      <c r="L1511">
        <f>COUNTBLANK(Portfolio434[[#This Row],[ID]:[Product]])</f>
        <v>0</v>
      </c>
    </row>
    <row r="1512" spans="1:12" x14ac:dyDescent="0.3">
      <c r="A1512">
        <v>1519</v>
      </c>
      <c r="B1512" t="s">
        <v>5659</v>
      </c>
      <c r="C1512" t="s">
        <v>605</v>
      </c>
      <c r="D1512" t="s">
        <v>4493</v>
      </c>
      <c r="E1512" t="s">
        <v>1189</v>
      </c>
      <c r="F1512">
        <v>90</v>
      </c>
      <c r="G1512" t="s">
        <v>5660</v>
      </c>
      <c r="H1512" t="s">
        <v>218</v>
      </c>
      <c r="I1512" s="10">
        <v>39654</v>
      </c>
      <c r="J1512">
        <v>9</v>
      </c>
      <c r="K1512" t="s">
        <v>1692</v>
      </c>
      <c r="L1512">
        <f>COUNTBLANK(Portfolio434[[#This Row],[ID]:[Product]])</f>
        <v>0</v>
      </c>
    </row>
    <row r="1513" spans="1:12" x14ac:dyDescent="0.3">
      <c r="A1513">
        <v>1520</v>
      </c>
      <c r="B1513" t="s">
        <v>4170</v>
      </c>
      <c r="C1513" t="s">
        <v>5661</v>
      </c>
      <c r="D1513" t="s">
        <v>4493</v>
      </c>
      <c r="E1513" t="s">
        <v>1189</v>
      </c>
      <c r="F1513">
        <v>30</v>
      </c>
      <c r="G1513" t="s">
        <v>5662</v>
      </c>
      <c r="H1513" t="s">
        <v>4047</v>
      </c>
      <c r="I1513" s="10">
        <v>39580</v>
      </c>
      <c r="J1513">
        <v>7</v>
      </c>
      <c r="K1513" t="s">
        <v>1007</v>
      </c>
      <c r="L1513">
        <f>COUNTBLANK(Portfolio434[[#This Row],[ID]:[Product]])</f>
        <v>0</v>
      </c>
    </row>
    <row r="1514" spans="1:12" x14ac:dyDescent="0.3">
      <c r="A1514">
        <v>1521</v>
      </c>
      <c r="B1514" t="s">
        <v>5108</v>
      </c>
      <c r="C1514" t="s">
        <v>4900</v>
      </c>
      <c r="D1514" t="s">
        <v>4493</v>
      </c>
      <c r="E1514" t="s">
        <v>1189</v>
      </c>
      <c r="F1514">
        <v>30</v>
      </c>
      <c r="G1514" t="s">
        <v>5663</v>
      </c>
      <c r="H1514" t="s">
        <v>5664</v>
      </c>
      <c r="I1514" s="10">
        <v>39822</v>
      </c>
      <c r="J1514">
        <v>40</v>
      </c>
      <c r="K1514" t="s">
        <v>1721</v>
      </c>
      <c r="L1514">
        <f>COUNTBLANK(Portfolio434[[#This Row],[ID]:[Product]])</f>
        <v>0</v>
      </c>
    </row>
    <row r="1515" spans="1:12" x14ac:dyDescent="0.3">
      <c r="A1515">
        <v>1522</v>
      </c>
      <c r="B1515" t="s">
        <v>4992</v>
      </c>
      <c r="C1515" t="s">
        <v>2140</v>
      </c>
      <c r="D1515" t="s">
        <v>4493</v>
      </c>
      <c r="E1515" t="s">
        <v>1189</v>
      </c>
      <c r="F1515">
        <v>30</v>
      </c>
      <c r="G1515" t="s">
        <v>5665</v>
      </c>
      <c r="H1515" t="s">
        <v>373</v>
      </c>
      <c r="I1515" s="10">
        <v>39572</v>
      </c>
      <c r="J1515">
        <v>11</v>
      </c>
      <c r="K1515" t="s">
        <v>1700</v>
      </c>
      <c r="L1515">
        <f>COUNTBLANK(Portfolio434[[#This Row],[ID]:[Product]])</f>
        <v>0</v>
      </c>
    </row>
    <row r="1516" spans="1:12" x14ac:dyDescent="0.3">
      <c r="A1516">
        <v>1523</v>
      </c>
      <c r="B1516" t="s">
        <v>5666</v>
      </c>
      <c r="C1516" t="s">
        <v>1864</v>
      </c>
      <c r="D1516" t="s">
        <v>4493</v>
      </c>
      <c r="E1516" t="s">
        <v>1189</v>
      </c>
      <c r="F1516">
        <v>30</v>
      </c>
      <c r="G1516" t="s">
        <v>5667</v>
      </c>
      <c r="H1516" t="s">
        <v>4142</v>
      </c>
      <c r="I1516" s="10">
        <v>39778</v>
      </c>
      <c r="J1516">
        <v>22</v>
      </c>
      <c r="K1516" t="s">
        <v>1007</v>
      </c>
      <c r="L1516">
        <f>COUNTBLANK(Portfolio434[[#This Row],[ID]:[Product]])</f>
        <v>0</v>
      </c>
    </row>
    <row r="1517" spans="1:12" x14ac:dyDescent="0.3">
      <c r="A1517">
        <v>1524</v>
      </c>
      <c r="B1517" t="s">
        <v>4851</v>
      </c>
      <c r="C1517" t="s">
        <v>3404</v>
      </c>
      <c r="D1517" t="s">
        <v>4493</v>
      </c>
      <c r="E1517" t="s">
        <v>1189</v>
      </c>
      <c r="F1517">
        <v>30</v>
      </c>
      <c r="G1517" t="s">
        <v>5668</v>
      </c>
      <c r="H1517" t="s">
        <v>441</v>
      </c>
      <c r="I1517" s="10">
        <v>39734</v>
      </c>
      <c r="J1517">
        <v>58</v>
      </c>
      <c r="K1517" t="s">
        <v>1673</v>
      </c>
      <c r="L1517">
        <f>COUNTBLANK(Portfolio434[[#This Row],[ID]:[Product]])</f>
        <v>0</v>
      </c>
    </row>
    <row r="1518" spans="1:12" x14ac:dyDescent="0.3">
      <c r="A1518">
        <v>1525</v>
      </c>
      <c r="B1518" t="s">
        <v>5669</v>
      </c>
      <c r="C1518" t="s">
        <v>5670</v>
      </c>
      <c r="D1518" t="s">
        <v>4493</v>
      </c>
      <c r="E1518" t="s">
        <v>1189</v>
      </c>
      <c r="F1518">
        <v>30</v>
      </c>
      <c r="G1518" t="s">
        <v>5671</v>
      </c>
      <c r="H1518" t="s">
        <v>466</v>
      </c>
      <c r="I1518" s="10">
        <v>40273</v>
      </c>
      <c r="J1518">
        <v>67</v>
      </c>
      <c r="K1518" t="s">
        <v>1007</v>
      </c>
      <c r="L1518">
        <f>COUNTBLANK(Portfolio434[[#This Row],[ID]:[Product]])</f>
        <v>0</v>
      </c>
    </row>
    <row r="1519" spans="1:12" x14ac:dyDescent="0.3">
      <c r="A1519">
        <v>1526</v>
      </c>
      <c r="B1519" t="s">
        <v>5672</v>
      </c>
      <c r="C1519" t="s">
        <v>3308</v>
      </c>
      <c r="D1519" t="s">
        <v>4493</v>
      </c>
      <c r="E1519" t="s">
        <v>1189</v>
      </c>
      <c r="F1519">
        <v>30</v>
      </c>
      <c r="G1519" t="s">
        <v>5673</v>
      </c>
      <c r="H1519" t="s">
        <v>5529</v>
      </c>
      <c r="I1519" s="10">
        <v>39542</v>
      </c>
      <c r="J1519">
        <v>60</v>
      </c>
      <c r="K1519" t="s">
        <v>1692</v>
      </c>
      <c r="L1519">
        <f>COUNTBLANK(Portfolio434[[#This Row],[ID]:[Product]])</f>
        <v>0</v>
      </c>
    </row>
    <row r="1520" spans="1:12" x14ac:dyDescent="0.3">
      <c r="A1520">
        <v>1527</v>
      </c>
      <c r="B1520" t="s">
        <v>5674</v>
      </c>
      <c r="C1520" t="s">
        <v>5560</v>
      </c>
      <c r="D1520" t="s">
        <v>4493</v>
      </c>
      <c r="E1520" t="s">
        <v>1189</v>
      </c>
      <c r="F1520">
        <v>60</v>
      </c>
      <c r="G1520" t="s">
        <v>5675</v>
      </c>
      <c r="H1520" t="s">
        <v>3778</v>
      </c>
      <c r="I1520" s="10">
        <v>40515</v>
      </c>
      <c r="J1520">
        <v>12</v>
      </c>
      <c r="K1520" t="s">
        <v>1673</v>
      </c>
      <c r="L1520">
        <f>COUNTBLANK(Portfolio434[[#This Row],[ID]:[Product]])</f>
        <v>0</v>
      </c>
    </row>
    <row r="1521" spans="1:12" x14ac:dyDescent="0.3">
      <c r="A1521">
        <v>1528</v>
      </c>
      <c r="B1521" t="s">
        <v>3606</v>
      </c>
      <c r="C1521" t="s">
        <v>5676</v>
      </c>
      <c r="D1521" t="s">
        <v>4493</v>
      </c>
      <c r="E1521" t="s">
        <v>1189</v>
      </c>
      <c r="F1521">
        <v>60</v>
      </c>
      <c r="G1521" t="s">
        <v>5677</v>
      </c>
      <c r="H1521" t="s">
        <v>367</v>
      </c>
      <c r="I1521" s="10">
        <v>40344</v>
      </c>
      <c r="J1521">
        <v>18</v>
      </c>
      <c r="K1521" t="s">
        <v>1007</v>
      </c>
      <c r="L1521">
        <f>COUNTBLANK(Portfolio434[[#This Row],[ID]:[Product]])</f>
        <v>0</v>
      </c>
    </row>
    <row r="1522" spans="1:12" x14ac:dyDescent="0.3">
      <c r="A1522">
        <v>1529</v>
      </c>
      <c r="B1522" t="s">
        <v>4749</v>
      </c>
      <c r="C1522" t="s">
        <v>3846</v>
      </c>
      <c r="D1522" t="s">
        <v>4493</v>
      </c>
      <c r="E1522" t="s">
        <v>1189</v>
      </c>
      <c r="F1522">
        <v>90</v>
      </c>
      <c r="G1522" t="s">
        <v>5678</v>
      </c>
      <c r="H1522" t="s">
        <v>5679</v>
      </c>
      <c r="I1522" s="10">
        <v>39862</v>
      </c>
      <c r="J1522">
        <v>50</v>
      </c>
      <c r="K1522" t="s">
        <v>1772</v>
      </c>
      <c r="L1522">
        <f>COUNTBLANK(Portfolio434[[#This Row],[ID]:[Product]])</f>
        <v>0</v>
      </c>
    </row>
    <row r="1523" spans="1:12" x14ac:dyDescent="0.3">
      <c r="A1523">
        <v>1530</v>
      </c>
      <c r="B1523" t="s">
        <v>5602</v>
      </c>
      <c r="C1523" t="s">
        <v>4677</v>
      </c>
      <c r="D1523" t="s">
        <v>4493</v>
      </c>
      <c r="E1523" t="s">
        <v>1189</v>
      </c>
      <c r="F1523">
        <v>90</v>
      </c>
      <c r="G1523" t="s">
        <v>5680</v>
      </c>
      <c r="H1523" t="s">
        <v>1622</v>
      </c>
      <c r="I1523" s="10">
        <v>39520</v>
      </c>
      <c r="J1523">
        <v>16</v>
      </c>
      <c r="K1523" t="s">
        <v>1696</v>
      </c>
      <c r="L1523">
        <f>COUNTBLANK(Portfolio434[[#This Row],[ID]:[Product]])</f>
        <v>0</v>
      </c>
    </row>
    <row r="1524" spans="1:12" x14ac:dyDescent="0.3">
      <c r="A1524">
        <v>1531</v>
      </c>
      <c r="B1524" t="s">
        <v>5474</v>
      </c>
      <c r="C1524" t="s">
        <v>5681</v>
      </c>
      <c r="D1524" t="s">
        <v>4493</v>
      </c>
      <c r="E1524" t="s">
        <v>1189</v>
      </c>
      <c r="F1524">
        <v>90</v>
      </c>
      <c r="G1524" t="s">
        <v>5682</v>
      </c>
      <c r="H1524" t="s">
        <v>386</v>
      </c>
      <c r="I1524" s="10">
        <v>39792</v>
      </c>
      <c r="J1524">
        <v>96</v>
      </c>
      <c r="K1524" t="s">
        <v>851</v>
      </c>
      <c r="L1524">
        <f>COUNTBLANK(Portfolio434[[#This Row],[ID]:[Product]])</f>
        <v>0</v>
      </c>
    </row>
    <row r="1525" spans="1:12" x14ac:dyDescent="0.3">
      <c r="A1525">
        <v>1532</v>
      </c>
      <c r="B1525" t="s">
        <v>5683</v>
      </c>
      <c r="C1525" t="s">
        <v>5684</v>
      </c>
      <c r="D1525" t="s">
        <v>4493</v>
      </c>
      <c r="E1525" t="s">
        <v>1189</v>
      </c>
      <c r="F1525">
        <v>60</v>
      </c>
      <c r="G1525" t="s">
        <v>5685</v>
      </c>
      <c r="H1525" t="s">
        <v>289</v>
      </c>
      <c r="I1525" s="10">
        <v>40263</v>
      </c>
      <c r="J1525">
        <v>50</v>
      </c>
      <c r="K1525" t="s">
        <v>1692</v>
      </c>
      <c r="L1525">
        <f>COUNTBLANK(Portfolio434[[#This Row],[ID]:[Product]])</f>
        <v>0</v>
      </c>
    </row>
    <row r="1526" spans="1:12" x14ac:dyDescent="0.3">
      <c r="A1526">
        <v>1533</v>
      </c>
      <c r="B1526" t="s">
        <v>5686</v>
      </c>
      <c r="C1526" t="s">
        <v>5417</v>
      </c>
      <c r="D1526" t="s">
        <v>4493</v>
      </c>
      <c r="E1526" t="s">
        <v>4651</v>
      </c>
      <c r="F1526">
        <v>90</v>
      </c>
      <c r="G1526" t="s">
        <v>5687</v>
      </c>
      <c r="H1526" t="s">
        <v>629</v>
      </c>
      <c r="I1526" s="10">
        <v>39570</v>
      </c>
      <c r="J1526">
        <v>71</v>
      </c>
      <c r="K1526" t="s">
        <v>1700</v>
      </c>
      <c r="L1526">
        <f>COUNTBLANK(Portfolio434[[#This Row],[ID]:[Product]])</f>
        <v>0</v>
      </c>
    </row>
    <row r="1527" spans="1:12" x14ac:dyDescent="0.3">
      <c r="A1527">
        <v>1534</v>
      </c>
      <c r="B1527" t="s">
        <v>4796</v>
      </c>
      <c r="C1527" t="s">
        <v>5688</v>
      </c>
      <c r="D1527" t="s">
        <v>4493</v>
      </c>
      <c r="E1527" t="s">
        <v>1189</v>
      </c>
      <c r="F1527">
        <v>90</v>
      </c>
      <c r="G1527" t="s">
        <v>5689</v>
      </c>
      <c r="H1527" t="s">
        <v>431</v>
      </c>
      <c r="I1527" s="10">
        <v>39706</v>
      </c>
      <c r="J1527">
        <v>72</v>
      </c>
      <c r="K1527" t="s">
        <v>1707</v>
      </c>
      <c r="L1527">
        <f>COUNTBLANK(Portfolio434[[#This Row],[ID]:[Product]])</f>
        <v>0</v>
      </c>
    </row>
    <row r="1528" spans="1:12" x14ac:dyDescent="0.3">
      <c r="A1528">
        <v>1535</v>
      </c>
      <c r="B1528" t="s">
        <v>5690</v>
      </c>
      <c r="C1528" t="s">
        <v>2646</v>
      </c>
      <c r="D1528" t="s">
        <v>4493</v>
      </c>
      <c r="E1528" t="s">
        <v>1189</v>
      </c>
      <c r="F1528">
        <v>90</v>
      </c>
      <c r="G1528" t="s">
        <v>4512</v>
      </c>
      <c r="H1528" t="s">
        <v>5691</v>
      </c>
      <c r="I1528" s="10">
        <v>39865</v>
      </c>
      <c r="J1528">
        <v>10</v>
      </c>
      <c r="K1528" t="s">
        <v>1696</v>
      </c>
      <c r="L1528">
        <f>COUNTBLANK(Portfolio434[[#This Row],[ID]:[Product]])</f>
        <v>0</v>
      </c>
    </row>
    <row r="1529" spans="1:12" x14ac:dyDescent="0.3">
      <c r="A1529">
        <v>1536</v>
      </c>
      <c r="B1529" t="s">
        <v>5692</v>
      </c>
      <c r="C1529" t="s">
        <v>5693</v>
      </c>
      <c r="D1529" t="s">
        <v>4493</v>
      </c>
      <c r="E1529" t="s">
        <v>1189</v>
      </c>
      <c r="F1529">
        <v>90</v>
      </c>
      <c r="G1529" t="s">
        <v>5694</v>
      </c>
      <c r="H1529" t="s">
        <v>995</v>
      </c>
      <c r="I1529" s="10">
        <v>40349</v>
      </c>
      <c r="J1529">
        <v>68</v>
      </c>
      <c r="K1529" t="s">
        <v>1772</v>
      </c>
      <c r="L1529">
        <f>COUNTBLANK(Portfolio434[[#This Row],[ID]:[Product]])</f>
        <v>0</v>
      </c>
    </row>
    <row r="1530" spans="1:12" x14ac:dyDescent="0.3">
      <c r="A1530">
        <v>1537</v>
      </c>
      <c r="B1530" t="s">
        <v>5695</v>
      </c>
      <c r="C1530" t="s">
        <v>5696</v>
      </c>
      <c r="D1530" t="s">
        <v>4493</v>
      </c>
      <c r="E1530" t="s">
        <v>1189</v>
      </c>
      <c r="F1530">
        <v>90</v>
      </c>
      <c r="G1530" t="s">
        <v>5697</v>
      </c>
      <c r="H1530" t="s">
        <v>1645</v>
      </c>
      <c r="I1530" s="10">
        <v>40054</v>
      </c>
      <c r="J1530">
        <v>100</v>
      </c>
      <c r="K1530" t="s">
        <v>1692</v>
      </c>
      <c r="L1530">
        <f>COUNTBLANK(Portfolio434[[#This Row],[ID]:[Product]])</f>
        <v>0</v>
      </c>
    </row>
    <row r="1531" spans="1:12" x14ac:dyDescent="0.3">
      <c r="A1531">
        <v>1538</v>
      </c>
      <c r="B1531" t="s">
        <v>5484</v>
      </c>
      <c r="C1531" t="s">
        <v>5544</v>
      </c>
      <c r="D1531" t="s">
        <v>4493</v>
      </c>
      <c r="E1531" t="s">
        <v>1189</v>
      </c>
      <c r="F1531">
        <v>90</v>
      </c>
      <c r="G1531" t="s">
        <v>5698</v>
      </c>
      <c r="H1531" t="s">
        <v>260</v>
      </c>
      <c r="I1531" s="10">
        <v>39834</v>
      </c>
      <c r="J1531">
        <v>52</v>
      </c>
      <c r="K1531" t="s">
        <v>1772</v>
      </c>
      <c r="L1531">
        <f>COUNTBLANK(Portfolio434[[#This Row],[ID]:[Product]])</f>
        <v>0</v>
      </c>
    </row>
    <row r="1532" spans="1:12" x14ac:dyDescent="0.3">
      <c r="A1532">
        <v>1539</v>
      </c>
      <c r="B1532" t="s">
        <v>5205</v>
      </c>
      <c r="C1532" t="s">
        <v>5699</v>
      </c>
      <c r="D1532" t="s">
        <v>4493</v>
      </c>
      <c r="E1532" t="s">
        <v>1189</v>
      </c>
      <c r="F1532">
        <v>30</v>
      </c>
      <c r="G1532" t="s">
        <v>5700</v>
      </c>
      <c r="H1532" t="s">
        <v>1430</v>
      </c>
      <c r="I1532" s="10">
        <v>40200</v>
      </c>
      <c r="J1532">
        <v>46</v>
      </c>
      <c r="K1532" t="s">
        <v>1673</v>
      </c>
      <c r="L1532">
        <f>COUNTBLANK(Portfolio434[[#This Row],[ID]:[Product]])</f>
        <v>0</v>
      </c>
    </row>
    <row r="1533" spans="1:12" x14ac:dyDescent="0.3">
      <c r="A1533">
        <v>1540</v>
      </c>
      <c r="B1533" t="s">
        <v>5701</v>
      </c>
      <c r="C1533" t="s">
        <v>5702</v>
      </c>
      <c r="D1533" t="s">
        <v>1946</v>
      </c>
      <c r="E1533" t="s">
        <v>1189</v>
      </c>
      <c r="F1533">
        <v>60</v>
      </c>
      <c r="G1533" t="s">
        <v>5703</v>
      </c>
      <c r="H1533" t="s">
        <v>5494</v>
      </c>
      <c r="I1533" s="10">
        <v>39627</v>
      </c>
      <c r="J1533">
        <v>91</v>
      </c>
      <c r="K1533" t="s">
        <v>1007</v>
      </c>
      <c r="L1533">
        <f>COUNTBLANK(Portfolio434[[#This Row],[ID]:[Product]])</f>
        <v>0</v>
      </c>
    </row>
    <row r="1534" spans="1:12" x14ac:dyDescent="0.3">
      <c r="A1534">
        <v>1541</v>
      </c>
      <c r="B1534" t="s">
        <v>5484</v>
      </c>
      <c r="C1534" t="s">
        <v>5704</v>
      </c>
      <c r="D1534" t="s">
        <v>4493</v>
      </c>
      <c r="E1534" t="s">
        <v>1189</v>
      </c>
      <c r="F1534">
        <v>90</v>
      </c>
      <c r="G1534" t="s">
        <v>5705</v>
      </c>
      <c r="H1534" t="s">
        <v>1182</v>
      </c>
      <c r="I1534" s="10">
        <v>40001</v>
      </c>
      <c r="J1534">
        <v>47</v>
      </c>
      <c r="K1534" t="s">
        <v>1700</v>
      </c>
      <c r="L1534">
        <f>COUNTBLANK(Portfolio434[[#This Row],[ID]:[Product]])</f>
        <v>0</v>
      </c>
    </row>
    <row r="1535" spans="1:12" x14ac:dyDescent="0.3">
      <c r="A1535">
        <v>1542</v>
      </c>
      <c r="B1535" t="s">
        <v>4375</v>
      </c>
      <c r="C1535" t="s">
        <v>5706</v>
      </c>
      <c r="D1535" t="s">
        <v>4493</v>
      </c>
      <c r="E1535" t="s">
        <v>1189</v>
      </c>
      <c r="F1535">
        <v>30</v>
      </c>
      <c r="G1535" t="s">
        <v>5707</v>
      </c>
      <c r="H1535" t="s">
        <v>5708</v>
      </c>
      <c r="I1535" s="10">
        <v>39727</v>
      </c>
      <c r="J1535">
        <v>54</v>
      </c>
      <c r="K1535" t="s">
        <v>1673</v>
      </c>
      <c r="L1535">
        <f>COUNTBLANK(Portfolio434[[#This Row],[ID]:[Product]])</f>
        <v>0</v>
      </c>
    </row>
    <row r="1536" spans="1:12" x14ac:dyDescent="0.3">
      <c r="A1536">
        <v>1543</v>
      </c>
      <c r="B1536" t="s">
        <v>5709</v>
      </c>
      <c r="C1536" t="s">
        <v>3389</v>
      </c>
      <c r="D1536" t="s">
        <v>4493</v>
      </c>
      <c r="E1536" t="s">
        <v>1189</v>
      </c>
      <c r="F1536">
        <v>30</v>
      </c>
      <c r="G1536" t="s">
        <v>5710</v>
      </c>
      <c r="H1536" t="s">
        <v>663</v>
      </c>
      <c r="I1536" s="10">
        <v>40214</v>
      </c>
      <c r="J1536">
        <v>15</v>
      </c>
      <c r="K1536" t="s">
        <v>851</v>
      </c>
      <c r="L1536">
        <f>COUNTBLANK(Portfolio434[[#This Row],[ID]:[Product]])</f>
        <v>0</v>
      </c>
    </row>
    <row r="1537" spans="1:12" x14ac:dyDescent="0.3">
      <c r="A1537">
        <v>1544</v>
      </c>
      <c r="B1537" t="s">
        <v>4345</v>
      </c>
      <c r="C1537" t="s">
        <v>5711</v>
      </c>
      <c r="D1537" t="s">
        <v>4493</v>
      </c>
      <c r="E1537" t="s">
        <v>1189</v>
      </c>
      <c r="F1537">
        <v>60</v>
      </c>
      <c r="G1537" t="s">
        <v>5712</v>
      </c>
      <c r="H1537" t="s">
        <v>531</v>
      </c>
      <c r="I1537" s="10">
        <v>40223</v>
      </c>
      <c r="J1537">
        <v>86</v>
      </c>
      <c r="K1537" t="s">
        <v>1772</v>
      </c>
      <c r="L1537">
        <f>COUNTBLANK(Portfolio434[[#This Row],[ID]:[Product]])</f>
        <v>0</v>
      </c>
    </row>
    <row r="1538" spans="1:12" x14ac:dyDescent="0.3">
      <c r="A1538">
        <v>1545</v>
      </c>
      <c r="B1538" t="s">
        <v>4777</v>
      </c>
      <c r="C1538" t="s">
        <v>3258</v>
      </c>
      <c r="D1538" t="s">
        <v>4493</v>
      </c>
      <c r="E1538" t="s">
        <v>1189</v>
      </c>
      <c r="F1538">
        <v>30</v>
      </c>
      <c r="G1538" t="s">
        <v>5713</v>
      </c>
      <c r="H1538" t="s">
        <v>563</v>
      </c>
      <c r="I1538" s="10">
        <v>39966</v>
      </c>
      <c r="J1538">
        <v>9</v>
      </c>
      <c r="K1538" t="s">
        <v>1700</v>
      </c>
      <c r="L1538">
        <f>COUNTBLANK(Portfolio434[[#This Row],[ID]:[Product]])</f>
        <v>0</v>
      </c>
    </row>
    <row r="1539" spans="1:12" x14ac:dyDescent="0.3">
      <c r="A1539">
        <v>1546</v>
      </c>
      <c r="B1539" t="s">
        <v>5238</v>
      </c>
      <c r="C1539" t="s">
        <v>3204</v>
      </c>
      <c r="D1539" t="s">
        <v>4493</v>
      </c>
      <c r="E1539" t="s">
        <v>4651</v>
      </c>
      <c r="F1539">
        <v>90</v>
      </c>
      <c r="G1539" t="s">
        <v>5714</v>
      </c>
      <c r="H1539" t="s">
        <v>452</v>
      </c>
      <c r="I1539" s="10">
        <v>39841</v>
      </c>
      <c r="J1539">
        <v>4</v>
      </c>
      <c r="K1539" t="s">
        <v>1677</v>
      </c>
      <c r="L1539">
        <f>COUNTBLANK(Portfolio434[[#This Row],[ID]:[Product]])</f>
        <v>0</v>
      </c>
    </row>
    <row r="1540" spans="1:12" x14ac:dyDescent="0.3">
      <c r="A1540">
        <v>1547</v>
      </c>
      <c r="B1540" t="s">
        <v>5441</v>
      </c>
      <c r="C1540" t="s">
        <v>2047</v>
      </c>
      <c r="D1540" t="s">
        <v>4493</v>
      </c>
      <c r="E1540" t="s">
        <v>1189</v>
      </c>
      <c r="F1540">
        <v>60</v>
      </c>
      <c r="G1540" t="s">
        <v>5715</v>
      </c>
      <c r="H1540" t="s">
        <v>1603</v>
      </c>
      <c r="I1540" s="10">
        <v>39818</v>
      </c>
      <c r="J1540">
        <v>92</v>
      </c>
      <c r="K1540" t="s">
        <v>1700</v>
      </c>
      <c r="L1540">
        <f>COUNTBLANK(Portfolio434[[#This Row],[ID]:[Product]])</f>
        <v>0</v>
      </c>
    </row>
    <row r="1541" spans="1:12" x14ac:dyDescent="0.3">
      <c r="A1541">
        <v>1548</v>
      </c>
      <c r="B1541" t="s">
        <v>1899</v>
      </c>
      <c r="C1541" t="s">
        <v>2567</v>
      </c>
      <c r="D1541" t="s">
        <v>4493</v>
      </c>
      <c r="E1541" t="s">
        <v>1189</v>
      </c>
      <c r="F1541">
        <v>30</v>
      </c>
      <c r="G1541" t="s">
        <v>5716</v>
      </c>
      <c r="H1541" t="s">
        <v>653</v>
      </c>
      <c r="I1541" s="10">
        <v>40238</v>
      </c>
      <c r="J1541">
        <v>23</v>
      </c>
      <c r="K1541" t="s">
        <v>1673</v>
      </c>
      <c r="L1541">
        <f>COUNTBLANK(Portfolio434[[#This Row],[ID]:[Product]])</f>
        <v>0</v>
      </c>
    </row>
    <row r="1542" spans="1:12" x14ac:dyDescent="0.3">
      <c r="A1542">
        <v>1549</v>
      </c>
      <c r="B1542" t="s">
        <v>5717</v>
      </c>
      <c r="C1542" t="s">
        <v>5718</v>
      </c>
      <c r="D1542" t="s">
        <v>4493</v>
      </c>
      <c r="E1542" t="s">
        <v>1189</v>
      </c>
      <c r="F1542">
        <v>60</v>
      </c>
      <c r="G1542" t="s">
        <v>5719</v>
      </c>
      <c r="H1542" t="s">
        <v>45</v>
      </c>
      <c r="I1542" s="10">
        <v>39627</v>
      </c>
      <c r="J1542">
        <v>24</v>
      </c>
      <c r="K1542" t="s">
        <v>1772</v>
      </c>
      <c r="L1542">
        <f>COUNTBLANK(Portfolio434[[#This Row],[ID]:[Product]])</f>
        <v>0</v>
      </c>
    </row>
    <row r="1543" spans="1:12" x14ac:dyDescent="0.3">
      <c r="A1543">
        <v>1550</v>
      </c>
      <c r="B1543" t="s">
        <v>5720</v>
      </c>
      <c r="C1543" t="s">
        <v>5721</v>
      </c>
      <c r="D1543" t="s">
        <v>4493</v>
      </c>
      <c r="E1543" t="s">
        <v>1189</v>
      </c>
      <c r="F1543">
        <v>60</v>
      </c>
      <c r="G1543" t="s">
        <v>5722</v>
      </c>
      <c r="H1543" t="s">
        <v>2222</v>
      </c>
      <c r="I1543" s="10">
        <v>39620</v>
      </c>
      <c r="J1543">
        <v>3</v>
      </c>
      <c r="K1543" t="s">
        <v>1673</v>
      </c>
      <c r="L1543">
        <f>COUNTBLANK(Portfolio434[[#This Row],[ID]:[Product]])</f>
        <v>0</v>
      </c>
    </row>
    <row r="1544" spans="1:12" x14ac:dyDescent="0.3">
      <c r="A1544">
        <v>1551</v>
      </c>
      <c r="B1544" t="s">
        <v>5723</v>
      </c>
      <c r="C1544" t="s">
        <v>5052</v>
      </c>
      <c r="D1544" t="s">
        <v>4493</v>
      </c>
      <c r="E1544" t="s">
        <v>1189</v>
      </c>
      <c r="F1544">
        <v>90</v>
      </c>
      <c r="G1544" t="s">
        <v>5724</v>
      </c>
      <c r="H1544" t="s">
        <v>263</v>
      </c>
      <c r="I1544" s="10">
        <v>39967</v>
      </c>
      <c r="J1544">
        <v>65</v>
      </c>
      <c r="K1544" t="s">
        <v>851</v>
      </c>
      <c r="L1544">
        <f>COUNTBLANK(Portfolio434[[#This Row],[ID]:[Product]])</f>
        <v>0</v>
      </c>
    </row>
    <row r="1545" spans="1:12" x14ac:dyDescent="0.3">
      <c r="A1545">
        <v>1552</v>
      </c>
      <c r="B1545" t="s">
        <v>3968</v>
      </c>
      <c r="C1545" t="s">
        <v>1940</v>
      </c>
      <c r="D1545" t="s">
        <v>4493</v>
      </c>
      <c r="E1545" t="s">
        <v>1189</v>
      </c>
      <c r="F1545">
        <v>90</v>
      </c>
      <c r="G1545" t="s">
        <v>5725</v>
      </c>
      <c r="H1545" t="s">
        <v>130</v>
      </c>
      <c r="I1545" s="10">
        <v>39775</v>
      </c>
      <c r="J1545">
        <v>23</v>
      </c>
      <c r="K1545" t="s">
        <v>851</v>
      </c>
      <c r="L1545">
        <f>COUNTBLANK(Portfolio434[[#This Row],[ID]:[Product]])</f>
        <v>0</v>
      </c>
    </row>
    <row r="1546" spans="1:12" x14ac:dyDescent="0.3">
      <c r="A1546">
        <v>1553</v>
      </c>
      <c r="B1546" t="s">
        <v>5216</v>
      </c>
      <c r="C1546" t="s">
        <v>5726</v>
      </c>
      <c r="D1546" t="s">
        <v>4493</v>
      </c>
      <c r="E1546" t="s">
        <v>1189</v>
      </c>
      <c r="F1546">
        <v>30</v>
      </c>
      <c r="G1546" t="s">
        <v>5727</v>
      </c>
      <c r="H1546" t="s">
        <v>5691</v>
      </c>
      <c r="I1546" s="10">
        <v>40534</v>
      </c>
      <c r="J1546">
        <v>18</v>
      </c>
      <c r="K1546" t="s">
        <v>1692</v>
      </c>
      <c r="L1546">
        <f>COUNTBLANK(Portfolio434[[#This Row],[ID]:[Product]])</f>
        <v>0</v>
      </c>
    </row>
    <row r="1547" spans="1:12" x14ac:dyDescent="0.3">
      <c r="A1547">
        <v>1554</v>
      </c>
      <c r="B1547" t="s">
        <v>4974</v>
      </c>
      <c r="C1547" t="s">
        <v>4922</v>
      </c>
      <c r="D1547" t="s">
        <v>4493</v>
      </c>
      <c r="E1547" t="s">
        <v>1189</v>
      </c>
      <c r="F1547">
        <v>60</v>
      </c>
      <c r="G1547" t="s">
        <v>5728</v>
      </c>
      <c r="H1547" t="s">
        <v>5512</v>
      </c>
      <c r="I1547" s="10">
        <v>40239</v>
      </c>
      <c r="J1547">
        <v>79</v>
      </c>
      <c r="K1547" t="s">
        <v>1772</v>
      </c>
      <c r="L1547">
        <f>COUNTBLANK(Portfolio434[[#This Row],[ID]:[Product]])</f>
        <v>0</v>
      </c>
    </row>
    <row r="1548" spans="1:12" x14ac:dyDescent="0.3">
      <c r="A1548">
        <v>1555</v>
      </c>
      <c r="B1548" t="s">
        <v>5729</v>
      </c>
      <c r="C1548" t="s">
        <v>4641</v>
      </c>
      <c r="D1548" t="s">
        <v>4493</v>
      </c>
      <c r="E1548" t="s">
        <v>1189</v>
      </c>
      <c r="F1548">
        <v>60</v>
      </c>
      <c r="G1548" t="s">
        <v>5730</v>
      </c>
      <c r="H1548" t="s">
        <v>304</v>
      </c>
      <c r="I1548" s="10">
        <v>39924</v>
      </c>
      <c r="J1548">
        <v>85</v>
      </c>
      <c r="K1548" t="s">
        <v>1007</v>
      </c>
      <c r="L1548">
        <f>COUNTBLANK(Portfolio434[[#This Row],[ID]:[Product]])</f>
        <v>0</v>
      </c>
    </row>
    <row r="1549" spans="1:12" x14ac:dyDescent="0.3">
      <c r="A1549">
        <v>1556</v>
      </c>
      <c r="B1549" t="s">
        <v>3855</v>
      </c>
      <c r="C1549" t="s">
        <v>2015</v>
      </c>
      <c r="D1549" t="s">
        <v>4493</v>
      </c>
      <c r="E1549" t="s">
        <v>1189</v>
      </c>
      <c r="F1549">
        <v>90</v>
      </c>
      <c r="G1549" t="s">
        <v>3428</v>
      </c>
      <c r="H1549" t="s">
        <v>5267</v>
      </c>
      <c r="I1549" s="10">
        <v>40395</v>
      </c>
      <c r="J1549">
        <v>10</v>
      </c>
      <c r="K1549" t="s">
        <v>1696</v>
      </c>
      <c r="L1549">
        <f>COUNTBLANK(Portfolio434[[#This Row],[ID]:[Product]])</f>
        <v>0</v>
      </c>
    </row>
    <row r="1550" spans="1:12" x14ac:dyDescent="0.3">
      <c r="A1550">
        <v>1557</v>
      </c>
      <c r="B1550" t="s">
        <v>4694</v>
      </c>
      <c r="C1550" t="s">
        <v>4343</v>
      </c>
      <c r="D1550" t="s">
        <v>4493</v>
      </c>
      <c r="E1550" t="s">
        <v>1189</v>
      </c>
      <c r="F1550">
        <v>60</v>
      </c>
      <c r="G1550" t="s">
        <v>5731</v>
      </c>
      <c r="H1550" t="s">
        <v>364</v>
      </c>
      <c r="I1550" s="10">
        <v>40071</v>
      </c>
      <c r="J1550">
        <v>58</v>
      </c>
      <c r="K1550" t="s">
        <v>1707</v>
      </c>
      <c r="L1550">
        <f>COUNTBLANK(Portfolio434[[#This Row],[ID]:[Product]])</f>
        <v>0</v>
      </c>
    </row>
    <row r="1551" spans="1:12" x14ac:dyDescent="0.3">
      <c r="A1551">
        <v>1558</v>
      </c>
      <c r="B1551" t="s">
        <v>5732</v>
      </c>
      <c r="C1551" t="s">
        <v>5733</v>
      </c>
      <c r="D1551" t="s">
        <v>4493</v>
      </c>
      <c r="E1551" t="s">
        <v>1189</v>
      </c>
      <c r="F1551">
        <v>90</v>
      </c>
      <c r="G1551" t="s">
        <v>5734</v>
      </c>
      <c r="H1551" t="s">
        <v>1796</v>
      </c>
      <c r="I1551" s="10">
        <v>39670</v>
      </c>
      <c r="J1551">
        <v>39</v>
      </c>
      <c r="K1551" t="s">
        <v>1700</v>
      </c>
      <c r="L1551">
        <f>COUNTBLANK(Portfolio434[[#This Row],[ID]:[Product]])</f>
        <v>0</v>
      </c>
    </row>
    <row r="1552" spans="1:12" x14ac:dyDescent="0.3">
      <c r="A1552">
        <v>1559</v>
      </c>
      <c r="B1552" t="s">
        <v>3150</v>
      </c>
      <c r="C1552" t="s">
        <v>1664</v>
      </c>
      <c r="D1552" t="s">
        <v>4493</v>
      </c>
      <c r="E1552" t="s">
        <v>1189</v>
      </c>
      <c r="F1552">
        <v>30</v>
      </c>
      <c r="G1552" t="s">
        <v>5735</v>
      </c>
      <c r="H1552" t="s">
        <v>28</v>
      </c>
      <c r="I1552" s="10">
        <v>39993</v>
      </c>
      <c r="J1552">
        <v>22</v>
      </c>
      <c r="K1552" t="s">
        <v>1721</v>
      </c>
      <c r="L1552">
        <f>COUNTBLANK(Portfolio434[[#This Row],[ID]:[Product]])</f>
        <v>0</v>
      </c>
    </row>
    <row r="1553" spans="1:12" x14ac:dyDescent="0.3">
      <c r="A1553">
        <v>1560</v>
      </c>
      <c r="B1553" t="s">
        <v>5736</v>
      </c>
      <c r="C1553" t="s">
        <v>5737</v>
      </c>
      <c r="D1553" t="s">
        <v>4493</v>
      </c>
      <c r="E1553" t="s">
        <v>1189</v>
      </c>
      <c r="F1553">
        <v>60</v>
      </c>
      <c r="G1553" t="s">
        <v>5738</v>
      </c>
      <c r="H1553" t="s">
        <v>1408</v>
      </c>
      <c r="I1553" s="10">
        <v>40181</v>
      </c>
      <c r="J1553">
        <v>57</v>
      </c>
      <c r="K1553" t="s">
        <v>1007</v>
      </c>
      <c r="L1553">
        <f>COUNTBLANK(Portfolio434[[#This Row],[ID]:[Product]])</f>
        <v>0</v>
      </c>
    </row>
    <row r="1554" spans="1:12" x14ac:dyDescent="0.3">
      <c r="A1554">
        <v>1561</v>
      </c>
      <c r="B1554" t="s">
        <v>5739</v>
      </c>
      <c r="C1554" t="s">
        <v>3168</v>
      </c>
      <c r="D1554" t="s">
        <v>4493</v>
      </c>
      <c r="E1554" t="s">
        <v>1189</v>
      </c>
      <c r="F1554">
        <v>60</v>
      </c>
      <c r="G1554" t="s">
        <v>5740</v>
      </c>
      <c r="H1554" t="s">
        <v>5741</v>
      </c>
      <c r="I1554" s="10">
        <v>39683</v>
      </c>
      <c r="J1554">
        <v>97</v>
      </c>
      <c r="K1554" t="s">
        <v>1700</v>
      </c>
      <c r="L1554">
        <f>COUNTBLANK(Portfolio434[[#This Row],[ID]:[Product]])</f>
        <v>0</v>
      </c>
    </row>
    <row r="1555" spans="1:12" x14ac:dyDescent="0.3">
      <c r="A1555">
        <v>1562</v>
      </c>
      <c r="B1555" t="s">
        <v>3529</v>
      </c>
      <c r="C1555" t="s">
        <v>2508</v>
      </c>
      <c r="D1555" t="s">
        <v>4493</v>
      </c>
      <c r="E1555" t="s">
        <v>1189</v>
      </c>
      <c r="F1555">
        <v>90</v>
      </c>
      <c r="G1555" t="s">
        <v>5742</v>
      </c>
      <c r="H1555" t="s">
        <v>5043</v>
      </c>
      <c r="I1555" s="10">
        <v>39807</v>
      </c>
      <c r="J1555">
        <v>14</v>
      </c>
      <c r="K1555" t="s">
        <v>851</v>
      </c>
      <c r="L1555">
        <f>COUNTBLANK(Portfolio434[[#This Row],[ID]:[Product]])</f>
        <v>0</v>
      </c>
    </row>
    <row r="1556" spans="1:12" x14ac:dyDescent="0.3">
      <c r="A1556">
        <v>1563</v>
      </c>
      <c r="B1556" t="s">
        <v>4532</v>
      </c>
      <c r="C1556" t="s">
        <v>5743</v>
      </c>
      <c r="D1556" t="s">
        <v>4493</v>
      </c>
      <c r="E1556" t="s">
        <v>1189</v>
      </c>
      <c r="F1556">
        <v>60</v>
      </c>
      <c r="G1556" t="s">
        <v>5744</v>
      </c>
      <c r="H1556" t="s">
        <v>742</v>
      </c>
      <c r="I1556" s="10">
        <v>39881</v>
      </c>
      <c r="J1556">
        <v>2</v>
      </c>
      <c r="K1556" t="s">
        <v>851</v>
      </c>
      <c r="L1556">
        <f>COUNTBLANK(Portfolio434[[#This Row],[ID]:[Product]])</f>
        <v>0</v>
      </c>
    </row>
    <row r="1557" spans="1:12" x14ac:dyDescent="0.3">
      <c r="A1557">
        <v>1564</v>
      </c>
      <c r="B1557" t="s">
        <v>5745</v>
      </c>
      <c r="C1557" t="s">
        <v>5746</v>
      </c>
      <c r="D1557" t="s">
        <v>4493</v>
      </c>
      <c r="E1557" t="s">
        <v>1189</v>
      </c>
      <c r="F1557">
        <v>30</v>
      </c>
      <c r="G1557" t="s">
        <v>5747</v>
      </c>
      <c r="H1557" t="s">
        <v>991</v>
      </c>
      <c r="I1557" s="10">
        <v>39769</v>
      </c>
      <c r="J1557">
        <v>42</v>
      </c>
      <c r="K1557" t="s">
        <v>1721</v>
      </c>
      <c r="L1557">
        <f>COUNTBLANK(Portfolio434[[#This Row],[ID]:[Product]])</f>
        <v>0</v>
      </c>
    </row>
    <row r="1558" spans="1:12" x14ac:dyDescent="0.3">
      <c r="A1558">
        <v>1565</v>
      </c>
      <c r="B1558" t="s">
        <v>5748</v>
      </c>
      <c r="C1558" t="s">
        <v>4190</v>
      </c>
      <c r="D1558" t="s">
        <v>4493</v>
      </c>
      <c r="E1558" t="s">
        <v>1189</v>
      </c>
      <c r="F1558">
        <v>60</v>
      </c>
      <c r="G1558" t="s">
        <v>5749</v>
      </c>
      <c r="H1558" t="s">
        <v>1108</v>
      </c>
      <c r="I1558" s="10">
        <v>39941</v>
      </c>
      <c r="J1558">
        <v>31</v>
      </c>
      <c r="K1558" t="s">
        <v>1772</v>
      </c>
      <c r="L1558">
        <f>COUNTBLANK(Portfolio434[[#This Row],[ID]:[Product]])</f>
        <v>0</v>
      </c>
    </row>
    <row r="1559" spans="1:12" x14ac:dyDescent="0.3">
      <c r="A1559">
        <v>1566</v>
      </c>
      <c r="B1559" t="s">
        <v>5750</v>
      </c>
      <c r="C1559" t="s">
        <v>5751</v>
      </c>
      <c r="D1559" t="s">
        <v>4493</v>
      </c>
      <c r="E1559" t="s">
        <v>1189</v>
      </c>
      <c r="F1559">
        <v>90</v>
      </c>
      <c r="G1559" t="s">
        <v>5752</v>
      </c>
      <c r="H1559" t="s">
        <v>470</v>
      </c>
      <c r="I1559" s="10">
        <v>40438</v>
      </c>
      <c r="J1559">
        <v>11</v>
      </c>
      <c r="K1559" t="s">
        <v>1772</v>
      </c>
      <c r="L1559">
        <f>COUNTBLANK(Portfolio434[[#This Row],[ID]:[Product]])</f>
        <v>0</v>
      </c>
    </row>
    <row r="1560" spans="1:12" x14ac:dyDescent="0.3">
      <c r="A1560">
        <v>1567</v>
      </c>
      <c r="B1560" t="s">
        <v>4870</v>
      </c>
      <c r="C1560" t="s">
        <v>5753</v>
      </c>
      <c r="D1560" t="s">
        <v>4493</v>
      </c>
      <c r="E1560" t="s">
        <v>1189</v>
      </c>
      <c r="F1560">
        <v>30</v>
      </c>
      <c r="G1560" t="s">
        <v>5754</v>
      </c>
      <c r="H1560" t="s">
        <v>489</v>
      </c>
      <c r="I1560" s="10">
        <v>40339</v>
      </c>
      <c r="J1560">
        <v>71</v>
      </c>
      <c r="K1560" t="s">
        <v>1772</v>
      </c>
      <c r="L1560">
        <f>COUNTBLANK(Portfolio434[[#This Row],[ID]:[Product]])</f>
        <v>0</v>
      </c>
    </row>
    <row r="1561" spans="1:12" x14ac:dyDescent="0.3">
      <c r="A1561">
        <v>1568</v>
      </c>
      <c r="B1561" t="s">
        <v>5755</v>
      </c>
      <c r="C1561" t="s">
        <v>5641</v>
      </c>
      <c r="D1561" t="s">
        <v>4493</v>
      </c>
      <c r="E1561" t="s">
        <v>1189</v>
      </c>
      <c r="F1561">
        <v>90</v>
      </c>
      <c r="G1561" t="s">
        <v>5756</v>
      </c>
      <c r="H1561" t="s">
        <v>5267</v>
      </c>
      <c r="I1561" s="10">
        <v>39605</v>
      </c>
      <c r="J1561">
        <v>91</v>
      </c>
      <c r="K1561" t="s">
        <v>1696</v>
      </c>
      <c r="L1561">
        <f>COUNTBLANK(Portfolio434[[#This Row],[ID]:[Product]])</f>
        <v>0</v>
      </c>
    </row>
    <row r="1562" spans="1:12" x14ac:dyDescent="0.3">
      <c r="A1562">
        <v>1569</v>
      </c>
      <c r="B1562" t="s">
        <v>5757</v>
      </c>
      <c r="C1562" t="s">
        <v>2996</v>
      </c>
      <c r="D1562" t="s">
        <v>4493</v>
      </c>
      <c r="E1562" t="s">
        <v>1189</v>
      </c>
      <c r="F1562">
        <v>60</v>
      </c>
      <c r="G1562" t="s">
        <v>5758</v>
      </c>
      <c r="H1562" t="s">
        <v>197</v>
      </c>
      <c r="I1562" s="10">
        <v>39994</v>
      </c>
      <c r="J1562">
        <v>40</v>
      </c>
      <c r="K1562" t="s">
        <v>851</v>
      </c>
      <c r="L1562">
        <f>COUNTBLANK(Portfolio434[[#This Row],[ID]:[Product]])</f>
        <v>0</v>
      </c>
    </row>
    <row r="1563" spans="1:12" x14ac:dyDescent="0.3">
      <c r="A1563">
        <v>1570</v>
      </c>
      <c r="B1563" t="s">
        <v>5759</v>
      </c>
      <c r="C1563" t="s">
        <v>3156</v>
      </c>
      <c r="D1563" t="s">
        <v>4493</v>
      </c>
      <c r="E1563" t="s">
        <v>1189</v>
      </c>
      <c r="F1563">
        <v>60</v>
      </c>
      <c r="G1563" t="s">
        <v>5760</v>
      </c>
      <c r="H1563" t="s">
        <v>1613</v>
      </c>
      <c r="I1563" s="10">
        <v>39792</v>
      </c>
      <c r="J1563">
        <v>65</v>
      </c>
      <c r="K1563" t="s">
        <v>1700</v>
      </c>
      <c r="L1563">
        <f>COUNTBLANK(Portfolio434[[#This Row],[ID]:[Product]])</f>
        <v>0</v>
      </c>
    </row>
    <row r="1564" spans="1:12" x14ac:dyDescent="0.3">
      <c r="A1564">
        <v>1571</v>
      </c>
      <c r="B1564" t="s">
        <v>5308</v>
      </c>
      <c r="C1564" t="s">
        <v>2044</v>
      </c>
      <c r="D1564" t="s">
        <v>4493</v>
      </c>
      <c r="E1564" t="s">
        <v>1189</v>
      </c>
      <c r="F1564">
        <v>60</v>
      </c>
      <c r="G1564" t="s">
        <v>5761</v>
      </c>
      <c r="H1564" t="s">
        <v>1407</v>
      </c>
      <c r="I1564" s="10">
        <v>40422</v>
      </c>
      <c r="J1564">
        <v>39</v>
      </c>
      <c r="K1564" t="s">
        <v>1677</v>
      </c>
      <c r="L1564">
        <f>COUNTBLANK(Portfolio434[[#This Row],[ID]:[Product]])</f>
        <v>0</v>
      </c>
    </row>
    <row r="1565" spans="1:12" x14ac:dyDescent="0.3">
      <c r="A1565">
        <v>1572</v>
      </c>
      <c r="B1565" t="s">
        <v>5762</v>
      </c>
      <c r="C1565" t="s">
        <v>5763</v>
      </c>
      <c r="D1565" t="s">
        <v>4493</v>
      </c>
      <c r="E1565" t="s">
        <v>1189</v>
      </c>
      <c r="F1565">
        <v>90</v>
      </c>
      <c r="G1565" t="s">
        <v>5764</v>
      </c>
      <c r="H1565" t="s">
        <v>671</v>
      </c>
      <c r="I1565" s="10">
        <v>40496</v>
      </c>
      <c r="J1565">
        <v>36</v>
      </c>
      <c r="K1565" t="s">
        <v>1707</v>
      </c>
      <c r="L1565">
        <f>COUNTBLANK(Portfolio434[[#This Row],[ID]:[Product]])</f>
        <v>0</v>
      </c>
    </row>
    <row r="1566" spans="1:12" x14ac:dyDescent="0.3">
      <c r="A1566">
        <v>1573</v>
      </c>
      <c r="B1566" t="s">
        <v>5765</v>
      </c>
      <c r="C1566" t="s">
        <v>3217</v>
      </c>
      <c r="D1566" t="s">
        <v>4493</v>
      </c>
      <c r="E1566" t="s">
        <v>1189</v>
      </c>
      <c r="F1566">
        <v>60</v>
      </c>
      <c r="G1566" t="s">
        <v>5766</v>
      </c>
      <c r="H1566" t="s">
        <v>4339</v>
      </c>
      <c r="I1566" s="10">
        <v>40311</v>
      </c>
      <c r="J1566">
        <v>47</v>
      </c>
      <c r="K1566" t="s">
        <v>1772</v>
      </c>
      <c r="L1566">
        <f>COUNTBLANK(Portfolio434[[#This Row],[ID]:[Product]])</f>
        <v>0</v>
      </c>
    </row>
    <row r="1567" spans="1:12" x14ac:dyDescent="0.3">
      <c r="A1567">
        <v>1574</v>
      </c>
      <c r="B1567" t="s">
        <v>4467</v>
      </c>
      <c r="C1567" t="s">
        <v>3632</v>
      </c>
      <c r="D1567" t="s">
        <v>4493</v>
      </c>
      <c r="E1567" t="s">
        <v>1189</v>
      </c>
      <c r="F1567">
        <v>90</v>
      </c>
      <c r="G1567" t="s">
        <v>5767</v>
      </c>
      <c r="H1567" t="s">
        <v>387</v>
      </c>
      <c r="I1567" s="10">
        <v>39472</v>
      </c>
      <c r="J1567">
        <v>87</v>
      </c>
      <c r="K1567" t="s">
        <v>1707</v>
      </c>
      <c r="L1567">
        <f>COUNTBLANK(Portfolio434[[#This Row],[ID]:[Product]])</f>
        <v>0</v>
      </c>
    </row>
    <row r="1568" spans="1:12" x14ac:dyDescent="0.3">
      <c r="A1568">
        <v>1575</v>
      </c>
      <c r="B1568" t="s">
        <v>5768</v>
      </c>
      <c r="C1568" t="s">
        <v>3238</v>
      </c>
      <c r="D1568" t="s">
        <v>4493</v>
      </c>
      <c r="E1568" t="s">
        <v>1189</v>
      </c>
      <c r="F1568">
        <v>60</v>
      </c>
      <c r="G1568" t="s">
        <v>5769</v>
      </c>
      <c r="H1568" t="s">
        <v>1372</v>
      </c>
      <c r="I1568" s="10">
        <v>40230</v>
      </c>
      <c r="J1568">
        <v>28</v>
      </c>
      <c r="K1568" t="s">
        <v>1700</v>
      </c>
      <c r="L1568">
        <f>COUNTBLANK(Portfolio434[[#This Row],[ID]:[Product]])</f>
        <v>0</v>
      </c>
    </row>
    <row r="1569" spans="1:12" x14ac:dyDescent="0.3">
      <c r="A1569">
        <v>1576</v>
      </c>
      <c r="B1569" t="s">
        <v>4025</v>
      </c>
      <c r="C1569" t="s">
        <v>2819</v>
      </c>
      <c r="D1569" t="s">
        <v>4493</v>
      </c>
      <c r="E1569" t="s">
        <v>1189</v>
      </c>
      <c r="F1569">
        <v>90</v>
      </c>
      <c r="G1569" t="s">
        <v>5770</v>
      </c>
      <c r="H1569" t="s">
        <v>1211</v>
      </c>
      <c r="I1569" s="10">
        <v>39772</v>
      </c>
      <c r="J1569">
        <v>54</v>
      </c>
      <c r="K1569" t="s">
        <v>1700</v>
      </c>
      <c r="L1569">
        <f>COUNTBLANK(Portfolio434[[#This Row],[ID]:[Product]])</f>
        <v>0</v>
      </c>
    </row>
    <row r="1570" spans="1:12" x14ac:dyDescent="0.3">
      <c r="A1570">
        <v>1577</v>
      </c>
      <c r="B1570" t="s">
        <v>5771</v>
      </c>
      <c r="C1570" t="s">
        <v>5772</v>
      </c>
      <c r="D1570" t="s">
        <v>4493</v>
      </c>
      <c r="E1570" t="s">
        <v>1189</v>
      </c>
      <c r="F1570">
        <v>60</v>
      </c>
      <c r="G1570" t="s">
        <v>5773</v>
      </c>
      <c r="H1570" t="s">
        <v>74</v>
      </c>
      <c r="I1570" s="10">
        <v>39939</v>
      </c>
      <c r="J1570">
        <v>64</v>
      </c>
      <c r="K1570" t="s">
        <v>851</v>
      </c>
      <c r="L1570">
        <f>COUNTBLANK(Portfolio434[[#This Row],[ID]:[Product]])</f>
        <v>0</v>
      </c>
    </row>
    <row r="1571" spans="1:12" x14ac:dyDescent="0.3">
      <c r="A1571">
        <v>1578</v>
      </c>
      <c r="B1571" t="s">
        <v>5774</v>
      </c>
      <c r="C1571" t="s">
        <v>3382</v>
      </c>
      <c r="D1571" t="s">
        <v>4493</v>
      </c>
      <c r="E1571" t="s">
        <v>1189</v>
      </c>
      <c r="F1571">
        <v>60</v>
      </c>
      <c r="G1571" t="s">
        <v>5775</v>
      </c>
      <c r="H1571" t="s">
        <v>5776</v>
      </c>
      <c r="I1571" s="10">
        <v>39522</v>
      </c>
      <c r="J1571">
        <v>17</v>
      </c>
      <c r="K1571" t="s">
        <v>1700</v>
      </c>
      <c r="L1571">
        <f>COUNTBLANK(Portfolio434[[#This Row],[ID]:[Product]])</f>
        <v>0</v>
      </c>
    </row>
    <row r="1572" spans="1:12" x14ac:dyDescent="0.3">
      <c r="A1572">
        <v>1579</v>
      </c>
      <c r="B1572" t="s">
        <v>5777</v>
      </c>
      <c r="C1572" t="s">
        <v>4600</v>
      </c>
      <c r="D1572" t="s">
        <v>4493</v>
      </c>
      <c r="E1572" t="s">
        <v>1189</v>
      </c>
      <c r="F1572">
        <v>60</v>
      </c>
      <c r="G1572" t="s">
        <v>5778</v>
      </c>
      <c r="H1572" t="s">
        <v>241</v>
      </c>
      <c r="I1572" s="10">
        <v>40360</v>
      </c>
      <c r="J1572">
        <v>23</v>
      </c>
      <c r="K1572" t="s">
        <v>1707</v>
      </c>
      <c r="L1572">
        <f>COUNTBLANK(Portfolio434[[#This Row],[ID]:[Product]])</f>
        <v>0</v>
      </c>
    </row>
    <row r="1573" spans="1:12" x14ac:dyDescent="0.3">
      <c r="A1573">
        <v>1580</v>
      </c>
      <c r="B1573" t="s">
        <v>5497</v>
      </c>
      <c r="C1573" t="s">
        <v>3639</v>
      </c>
      <c r="D1573" t="s">
        <v>4493</v>
      </c>
      <c r="E1573" t="s">
        <v>1189</v>
      </c>
      <c r="F1573">
        <v>60</v>
      </c>
      <c r="G1573" t="s">
        <v>5779</v>
      </c>
      <c r="H1573" t="s">
        <v>1108</v>
      </c>
      <c r="I1573" s="10">
        <v>39507</v>
      </c>
      <c r="J1573">
        <v>30</v>
      </c>
      <c r="K1573" t="s">
        <v>1696</v>
      </c>
      <c r="L1573">
        <f>COUNTBLANK(Portfolio434[[#This Row],[ID]:[Product]])</f>
        <v>0</v>
      </c>
    </row>
    <row r="1574" spans="1:12" x14ac:dyDescent="0.3">
      <c r="A1574">
        <v>1581</v>
      </c>
      <c r="B1574" t="s">
        <v>5780</v>
      </c>
      <c r="C1574" t="s">
        <v>5516</v>
      </c>
      <c r="D1574" t="s">
        <v>4493</v>
      </c>
      <c r="E1574" t="s">
        <v>1189</v>
      </c>
      <c r="F1574">
        <v>60</v>
      </c>
      <c r="G1574" t="s">
        <v>5781</v>
      </c>
      <c r="H1574" t="s">
        <v>2393</v>
      </c>
      <c r="I1574" s="10">
        <v>40339</v>
      </c>
      <c r="J1574">
        <v>39</v>
      </c>
      <c r="K1574" t="s">
        <v>1673</v>
      </c>
      <c r="L1574">
        <f>COUNTBLANK(Portfolio434[[#This Row],[ID]:[Product]])</f>
        <v>0</v>
      </c>
    </row>
    <row r="1575" spans="1:12" x14ac:dyDescent="0.3">
      <c r="A1575">
        <v>1582</v>
      </c>
      <c r="B1575" t="s">
        <v>5782</v>
      </c>
      <c r="C1575" t="s">
        <v>5783</v>
      </c>
      <c r="D1575" t="s">
        <v>4493</v>
      </c>
      <c r="E1575" t="s">
        <v>1189</v>
      </c>
      <c r="F1575">
        <v>90</v>
      </c>
      <c r="G1575" t="s">
        <v>5784</v>
      </c>
      <c r="H1575" t="s">
        <v>330</v>
      </c>
      <c r="I1575" s="10">
        <v>40072</v>
      </c>
      <c r="J1575">
        <v>67</v>
      </c>
      <c r="K1575" t="s">
        <v>1700</v>
      </c>
      <c r="L1575">
        <f>COUNTBLANK(Portfolio434[[#This Row],[ID]:[Product]])</f>
        <v>0</v>
      </c>
    </row>
    <row r="1576" spans="1:12" x14ac:dyDescent="0.3">
      <c r="A1576">
        <v>1583</v>
      </c>
      <c r="B1576" t="s">
        <v>5785</v>
      </c>
      <c r="C1576" t="s">
        <v>3297</v>
      </c>
      <c r="D1576" t="s">
        <v>4493</v>
      </c>
      <c r="E1576" t="s">
        <v>1189</v>
      </c>
      <c r="F1576">
        <v>60</v>
      </c>
      <c r="G1576" t="s">
        <v>5786</v>
      </c>
      <c r="H1576" t="s">
        <v>121</v>
      </c>
      <c r="I1576" s="10">
        <v>40261</v>
      </c>
      <c r="J1576">
        <v>27</v>
      </c>
      <c r="K1576" t="s">
        <v>1692</v>
      </c>
      <c r="L1576">
        <f>COUNTBLANK(Portfolio434[[#This Row],[ID]:[Product]])</f>
        <v>0</v>
      </c>
    </row>
    <row r="1577" spans="1:12" x14ac:dyDescent="0.3">
      <c r="A1577">
        <v>1584</v>
      </c>
      <c r="B1577" t="s">
        <v>5787</v>
      </c>
      <c r="C1577" t="s">
        <v>2114</v>
      </c>
      <c r="D1577" t="s">
        <v>4493</v>
      </c>
      <c r="E1577" t="s">
        <v>1189</v>
      </c>
      <c r="F1577">
        <v>90</v>
      </c>
      <c r="G1577" t="s">
        <v>5788</v>
      </c>
      <c r="H1577" t="s">
        <v>668</v>
      </c>
      <c r="I1577" s="10">
        <v>40490</v>
      </c>
      <c r="J1577">
        <v>97</v>
      </c>
      <c r="K1577" t="s">
        <v>1007</v>
      </c>
      <c r="L1577">
        <f>COUNTBLANK(Portfolio434[[#This Row],[ID]:[Product]])</f>
        <v>0</v>
      </c>
    </row>
    <row r="1578" spans="1:12" x14ac:dyDescent="0.3">
      <c r="A1578">
        <v>1585</v>
      </c>
      <c r="B1578" t="s">
        <v>5206</v>
      </c>
      <c r="C1578" t="s">
        <v>5789</v>
      </c>
      <c r="D1578" t="s">
        <v>4493</v>
      </c>
      <c r="E1578" t="s">
        <v>1189</v>
      </c>
      <c r="F1578">
        <v>60</v>
      </c>
      <c r="G1578" t="s">
        <v>5790</v>
      </c>
      <c r="H1578" t="s">
        <v>233</v>
      </c>
      <c r="I1578" s="10">
        <v>40455</v>
      </c>
      <c r="J1578">
        <v>13</v>
      </c>
      <c r="K1578" t="s">
        <v>1692</v>
      </c>
      <c r="L1578">
        <f>COUNTBLANK(Portfolio434[[#This Row],[ID]:[Product]])</f>
        <v>0</v>
      </c>
    </row>
    <row r="1579" spans="1:12" x14ac:dyDescent="0.3">
      <c r="A1579">
        <v>1586</v>
      </c>
      <c r="B1579" t="s">
        <v>3161</v>
      </c>
      <c r="C1579" t="s">
        <v>5608</v>
      </c>
      <c r="D1579" t="s">
        <v>4493</v>
      </c>
      <c r="E1579" t="s">
        <v>1189</v>
      </c>
      <c r="F1579">
        <v>30</v>
      </c>
      <c r="G1579" t="s">
        <v>5791</v>
      </c>
      <c r="H1579" t="s">
        <v>1440</v>
      </c>
      <c r="I1579" s="10">
        <v>39694</v>
      </c>
      <c r="J1579">
        <v>79</v>
      </c>
      <c r="K1579" t="s">
        <v>851</v>
      </c>
      <c r="L1579">
        <f>COUNTBLANK(Portfolio434[[#This Row],[ID]:[Product]])</f>
        <v>0</v>
      </c>
    </row>
    <row r="1580" spans="1:12" x14ac:dyDescent="0.3">
      <c r="A1580">
        <v>1587</v>
      </c>
      <c r="B1580" t="s">
        <v>3426</v>
      </c>
      <c r="C1580" t="s">
        <v>5144</v>
      </c>
      <c r="D1580" t="s">
        <v>4493</v>
      </c>
      <c r="E1580" t="s">
        <v>1189</v>
      </c>
      <c r="F1580">
        <v>90</v>
      </c>
      <c r="G1580" t="s">
        <v>5792</v>
      </c>
      <c r="H1580" t="s">
        <v>234</v>
      </c>
      <c r="I1580" s="10">
        <v>39879</v>
      </c>
      <c r="J1580">
        <v>3</v>
      </c>
      <c r="K1580" t="s">
        <v>851</v>
      </c>
      <c r="L1580">
        <f>COUNTBLANK(Portfolio434[[#This Row],[ID]:[Product]])</f>
        <v>0</v>
      </c>
    </row>
    <row r="1581" spans="1:12" x14ac:dyDescent="0.3">
      <c r="A1581">
        <v>1588</v>
      </c>
      <c r="B1581" t="s">
        <v>5793</v>
      </c>
      <c r="C1581" t="s">
        <v>3952</v>
      </c>
      <c r="D1581" t="s">
        <v>4493</v>
      </c>
      <c r="E1581" t="s">
        <v>1189</v>
      </c>
      <c r="F1581">
        <v>30</v>
      </c>
      <c r="G1581" t="s">
        <v>5794</v>
      </c>
      <c r="H1581" t="s">
        <v>995</v>
      </c>
      <c r="I1581" s="10">
        <v>39486</v>
      </c>
      <c r="J1581">
        <v>91</v>
      </c>
      <c r="K1581" t="s">
        <v>1707</v>
      </c>
      <c r="L1581">
        <f>COUNTBLANK(Portfolio434[[#This Row],[ID]:[Product]])</f>
        <v>0</v>
      </c>
    </row>
    <row r="1582" spans="1:12" x14ac:dyDescent="0.3">
      <c r="A1582">
        <v>1589</v>
      </c>
      <c r="B1582" t="s">
        <v>2557</v>
      </c>
      <c r="C1582" t="s">
        <v>2706</v>
      </c>
      <c r="D1582" t="s">
        <v>4493</v>
      </c>
      <c r="E1582" t="s">
        <v>1189</v>
      </c>
      <c r="F1582">
        <v>90</v>
      </c>
      <c r="G1582" t="s">
        <v>5795</v>
      </c>
      <c r="H1582" t="s">
        <v>721</v>
      </c>
      <c r="I1582" s="10">
        <v>39454</v>
      </c>
      <c r="J1582">
        <v>62</v>
      </c>
      <c r="K1582" t="s">
        <v>1007</v>
      </c>
      <c r="L1582">
        <f>COUNTBLANK(Portfolio434[[#This Row],[ID]:[Product]])</f>
        <v>0</v>
      </c>
    </row>
    <row r="1583" spans="1:12" x14ac:dyDescent="0.3">
      <c r="A1583">
        <v>1590</v>
      </c>
      <c r="B1583" t="s">
        <v>4921</v>
      </c>
      <c r="C1583" t="s">
        <v>4288</v>
      </c>
      <c r="D1583" t="s">
        <v>4493</v>
      </c>
      <c r="E1583" t="s">
        <v>1189</v>
      </c>
      <c r="F1583">
        <v>60</v>
      </c>
      <c r="G1583" t="s">
        <v>3098</v>
      </c>
      <c r="H1583" t="s">
        <v>774</v>
      </c>
      <c r="I1583" s="10">
        <v>40334</v>
      </c>
      <c r="J1583">
        <v>71</v>
      </c>
      <c r="K1583" t="s">
        <v>1673</v>
      </c>
      <c r="L1583">
        <f>COUNTBLANK(Portfolio434[[#This Row],[ID]:[Product]])</f>
        <v>0</v>
      </c>
    </row>
    <row r="1584" spans="1:12" x14ac:dyDescent="0.3">
      <c r="A1584">
        <v>1591</v>
      </c>
      <c r="B1584" t="s">
        <v>2252</v>
      </c>
      <c r="C1584" t="s">
        <v>5796</v>
      </c>
      <c r="D1584" t="s">
        <v>4493</v>
      </c>
      <c r="E1584" t="s">
        <v>1189</v>
      </c>
      <c r="F1584">
        <v>60</v>
      </c>
      <c r="G1584" t="s">
        <v>5797</v>
      </c>
      <c r="H1584" t="s">
        <v>137</v>
      </c>
      <c r="I1584" s="10">
        <v>40204</v>
      </c>
      <c r="J1584">
        <v>31</v>
      </c>
      <c r="K1584" t="s">
        <v>1700</v>
      </c>
      <c r="L1584">
        <f>COUNTBLANK(Portfolio434[[#This Row],[ID]:[Product]])</f>
        <v>0</v>
      </c>
    </row>
    <row r="1585" spans="1:12" x14ac:dyDescent="0.3">
      <c r="A1585">
        <v>1592</v>
      </c>
      <c r="B1585" t="s">
        <v>5798</v>
      </c>
      <c r="C1585" t="s">
        <v>1682</v>
      </c>
      <c r="D1585" t="s">
        <v>4493</v>
      </c>
      <c r="E1585" t="s">
        <v>1189</v>
      </c>
      <c r="F1585">
        <v>30</v>
      </c>
      <c r="G1585" t="s">
        <v>5799</v>
      </c>
      <c r="H1585" t="s">
        <v>1226</v>
      </c>
      <c r="I1585" s="10">
        <v>39647</v>
      </c>
      <c r="J1585">
        <v>98</v>
      </c>
      <c r="K1585" t="s">
        <v>1772</v>
      </c>
      <c r="L1585">
        <f>COUNTBLANK(Portfolio434[[#This Row],[ID]:[Product]])</f>
        <v>0</v>
      </c>
    </row>
    <row r="1586" spans="1:12" x14ac:dyDescent="0.3">
      <c r="A1586">
        <v>1593</v>
      </c>
      <c r="B1586" t="s">
        <v>5800</v>
      </c>
      <c r="C1586" t="s">
        <v>2999</v>
      </c>
      <c r="D1586" t="s">
        <v>4493</v>
      </c>
      <c r="E1586" t="s">
        <v>1189</v>
      </c>
      <c r="F1586">
        <v>30</v>
      </c>
      <c r="G1586" t="s">
        <v>5801</v>
      </c>
      <c r="H1586" t="s">
        <v>572</v>
      </c>
      <c r="I1586" s="10">
        <v>39466</v>
      </c>
      <c r="J1586">
        <v>55</v>
      </c>
      <c r="K1586" t="s">
        <v>1772</v>
      </c>
      <c r="L1586">
        <f>COUNTBLANK(Portfolio434[[#This Row],[ID]:[Product]])</f>
        <v>0</v>
      </c>
    </row>
    <row r="1587" spans="1:12" x14ac:dyDescent="0.3">
      <c r="A1587">
        <v>1594</v>
      </c>
      <c r="B1587" t="s">
        <v>5802</v>
      </c>
      <c r="C1587" t="s">
        <v>4375</v>
      </c>
      <c r="D1587" t="s">
        <v>4493</v>
      </c>
      <c r="E1587" t="s">
        <v>1189</v>
      </c>
      <c r="F1587">
        <v>60</v>
      </c>
      <c r="G1587" t="s">
        <v>5803</v>
      </c>
      <c r="H1587" t="s">
        <v>184</v>
      </c>
      <c r="I1587" s="10">
        <v>40185</v>
      </c>
      <c r="J1587">
        <v>86</v>
      </c>
      <c r="K1587" t="s">
        <v>1772</v>
      </c>
      <c r="L1587">
        <f>COUNTBLANK(Portfolio434[[#This Row],[ID]:[Product]])</f>
        <v>0</v>
      </c>
    </row>
    <row r="1588" spans="1:12" x14ac:dyDescent="0.3">
      <c r="A1588">
        <v>1595</v>
      </c>
      <c r="B1588" t="s">
        <v>5804</v>
      </c>
      <c r="C1588" t="s">
        <v>5805</v>
      </c>
      <c r="D1588" t="s">
        <v>4493</v>
      </c>
      <c r="E1588" t="s">
        <v>1189</v>
      </c>
      <c r="F1588">
        <v>90</v>
      </c>
      <c r="G1588" t="s">
        <v>5806</v>
      </c>
      <c r="H1588" t="s">
        <v>638</v>
      </c>
      <c r="I1588" s="10">
        <v>40533</v>
      </c>
      <c r="J1588">
        <v>53</v>
      </c>
      <c r="K1588" t="s">
        <v>1007</v>
      </c>
      <c r="L1588">
        <f>COUNTBLANK(Portfolio434[[#This Row],[ID]:[Product]])</f>
        <v>0</v>
      </c>
    </row>
    <row r="1589" spans="1:12" x14ac:dyDescent="0.3">
      <c r="A1589">
        <v>1596</v>
      </c>
      <c r="B1589" t="s">
        <v>4796</v>
      </c>
      <c r="C1589" t="s">
        <v>5605</v>
      </c>
      <c r="D1589" t="s">
        <v>4493</v>
      </c>
      <c r="E1589" t="s">
        <v>1189</v>
      </c>
      <c r="F1589">
        <v>90</v>
      </c>
      <c r="G1589" t="s">
        <v>5807</v>
      </c>
      <c r="H1589" t="s">
        <v>4560</v>
      </c>
      <c r="I1589" s="10">
        <v>40103</v>
      </c>
      <c r="J1589">
        <v>9</v>
      </c>
      <c r="K1589" t="s">
        <v>1007</v>
      </c>
      <c r="L1589">
        <f>COUNTBLANK(Portfolio434[[#This Row],[ID]:[Product]])</f>
        <v>0</v>
      </c>
    </row>
    <row r="1590" spans="1:12" x14ac:dyDescent="0.3">
      <c r="A1590">
        <v>1597</v>
      </c>
      <c r="B1590" t="s">
        <v>5321</v>
      </c>
      <c r="C1590" t="s">
        <v>5688</v>
      </c>
      <c r="D1590" t="s">
        <v>4493</v>
      </c>
      <c r="E1590" t="s">
        <v>1189</v>
      </c>
      <c r="F1590">
        <v>90</v>
      </c>
      <c r="G1590" t="s">
        <v>5808</v>
      </c>
      <c r="H1590" t="s">
        <v>21</v>
      </c>
      <c r="I1590" s="10">
        <v>39555</v>
      </c>
      <c r="J1590">
        <v>96</v>
      </c>
      <c r="K1590" t="s">
        <v>1673</v>
      </c>
      <c r="L1590">
        <f>COUNTBLANK(Portfolio434[[#This Row],[ID]:[Product]])</f>
        <v>0</v>
      </c>
    </row>
    <row r="1591" spans="1:12" x14ac:dyDescent="0.3">
      <c r="A1591">
        <v>1598</v>
      </c>
      <c r="B1591" t="s">
        <v>4900</v>
      </c>
      <c r="C1591" t="s">
        <v>5809</v>
      </c>
      <c r="D1591" t="s">
        <v>4493</v>
      </c>
      <c r="E1591" t="s">
        <v>1189</v>
      </c>
      <c r="F1591">
        <v>90</v>
      </c>
      <c r="G1591" t="s">
        <v>5810</v>
      </c>
      <c r="H1591" t="s">
        <v>762</v>
      </c>
      <c r="I1591" s="10">
        <v>39721</v>
      </c>
      <c r="J1591">
        <v>46</v>
      </c>
      <c r="K1591" t="s">
        <v>1677</v>
      </c>
      <c r="L1591">
        <f>COUNTBLANK(Portfolio434[[#This Row],[ID]:[Product]])</f>
        <v>0</v>
      </c>
    </row>
    <row r="1592" spans="1:12" x14ac:dyDescent="0.3">
      <c r="A1592">
        <v>1599</v>
      </c>
      <c r="B1592" t="s">
        <v>5811</v>
      </c>
      <c r="C1592" t="s">
        <v>5812</v>
      </c>
      <c r="D1592" t="s">
        <v>4493</v>
      </c>
      <c r="E1592" t="s">
        <v>1189</v>
      </c>
      <c r="F1592">
        <v>60</v>
      </c>
      <c r="G1592" t="s">
        <v>5813</v>
      </c>
      <c r="H1592" t="s">
        <v>356</v>
      </c>
      <c r="I1592" s="10">
        <v>40109</v>
      </c>
      <c r="J1592">
        <v>27</v>
      </c>
      <c r="K1592" t="s">
        <v>1700</v>
      </c>
      <c r="L1592">
        <f>COUNTBLANK(Portfolio434[[#This Row],[ID]:[Product]])</f>
        <v>0</v>
      </c>
    </row>
    <row r="1593" spans="1:12" x14ac:dyDescent="0.3">
      <c r="A1593">
        <v>1600</v>
      </c>
      <c r="B1593" t="s">
        <v>5814</v>
      </c>
      <c r="C1593" t="s">
        <v>5815</v>
      </c>
      <c r="D1593" t="s">
        <v>4493</v>
      </c>
      <c r="E1593" t="s">
        <v>1189</v>
      </c>
      <c r="F1593">
        <v>60</v>
      </c>
      <c r="G1593" t="s">
        <v>5816</v>
      </c>
      <c r="H1593" t="s">
        <v>2176</v>
      </c>
      <c r="I1593" s="10">
        <v>39792</v>
      </c>
      <c r="J1593">
        <v>61</v>
      </c>
      <c r="K1593" t="s">
        <v>1007</v>
      </c>
      <c r="L1593">
        <f>COUNTBLANK(Portfolio434[[#This Row],[ID]:[Product]])</f>
        <v>0</v>
      </c>
    </row>
    <row r="1594" spans="1:12" x14ac:dyDescent="0.3">
      <c r="A1594">
        <v>1601</v>
      </c>
      <c r="B1594" t="s">
        <v>5311</v>
      </c>
      <c r="C1594" t="s">
        <v>5817</v>
      </c>
      <c r="D1594" t="s">
        <v>4493</v>
      </c>
      <c r="E1594" t="s">
        <v>1189</v>
      </c>
      <c r="F1594">
        <v>30</v>
      </c>
      <c r="G1594" t="s">
        <v>5818</v>
      </c>
      <c r="H1594" t="s">
        <v>373</v>
      </c>
      <c r="I1594" s="10">
        <v>39554</v>
      </c>
      <c r="J1594">
        <v>83</v>
      </c>
      <c r="K1594" t="s">
        <v>851</v>
      </c>
      <c r="L1594">
        <f>COUNTBLANK(Portfolio434[[#This Row],[ID]:[Product]])</f>
        <v>0</v>
      </c>
    </row>
    <row r="1595" spans="1:12" x14ac:dyDescent="0.3">
      <c r="A1595">
        <v>1602</v>
      </c>
      <c r="B1595" t="s">
        <v>4121</v>
      </c>
      <c r="C1595" t="s">
        <v>5819</v>
      </c>
      <c r="D1595" t="s">
        <v>4493</v>
      </c>
      <c r="E1595" t="s">
        <v>1189</v>
      </c>
      <c r="F1595">
        <v>90</v>
      </c>
      <c r="G1595" t="s">
        <v>5820</v>
      </c>
      <c r="H1595" t="s">
        <v>37</v>
      </c>
      <c r="I1595" s="10">
        <v>40047</v>
      </c>
      <c r="J1595">
        <v>96</v>
      </c>
      <c r="K1595" t="s">
        <v>1700</v>
      </c>
      <c r="L1595">
        <f>COUNTBLANK(Portfolio434[[#This Row],[ID]:[Product]])</f>
        <v>0</v>
      </c>
    </row>
    <row r="1596" spans="1:12" x14ac:dyDescent="0.3">
      <c r="A1596">
        <v>1603</v>
      </c>
      <c r="B1596" t="s">
        <v>5821</v>
      </c>
      <c r="C1596" t="s">
        <v>5763</v>
      </c>
      <c r="D1596" t="s">
        <v>4493</v>
      </c>
      <c r="E1596" t="s">
        <v>5822</v>
      </c>
      <c r="F1596">
        <v>60</v>
      </c>
      <c r="G1596" t="s">
        <v>5823</v>
      </c>
      <c r="H1596" t="s">
        <v>5043</v>
      </c>
      <c r="I1596" s="10">
        <v>39767</v>
      </c>
      <c r="J1596">
        <v>73</v>
      </c>
      <c r="K1596" t="s">
        <v>1673</v>
      </c>
      <c r="L1596">
        <f>COUNTBLANK(Portfolio434[[#This Row],[ID]:[Product]])</f>
        <v>0</v>
      </c>
    </row>
    <row r="1597" spans="1:12" x14ac:dyDescent="0.3">
      <c r="A1597">
        <v>1604</v>
      </c>
      <c r="B1597" t="s">
        <v>5824</v>
      </c>
      <c r="C1597" t="s">
        <v>3015</v>
      </c>
      <c r="D1597" t="s">
        <v>4493</v>
      </c>
      <c r="E1597" t="s">
        <v>1189</v>
      </c>
      <c r="F1597">
        <v>60</v>
      </c>
      <c r="G1597" t="s">
        <v>5825</v>
      </c>
      <c r="H1597" t="s">
        <v>1646</v>
      </c>
      <c r="I1597" s="10">
        <v>40206</v>
      </c>
      <c r="J1597">
        <v>97</v>
      </c>
      <c r="K1597" t="s">
        <v>1721</v>
      </c>
      <c r="L1597">
        <f>COUNTBLANK(Portfolio434[[#This Row],[ID]:[Product]])</f>
        <v>0</v>
      </c>
    </row>
    <row r="1598" spans="1:12" x14ac:dyDescent="0.3">
      <c r="A1598">
        <v>1605</v>
      </c>
      <c r="B1598" t="s">
        <v>5826</v>
      </c>
      <c r="C1598" t="s">
        <v>5827</v>
      </c>
      <c r="D1598" t="s">
        <v>4493</v>
      </c>
      <c r="E1598" t="s">
        <v>1189</v>
      </c>
      <c r="F1598">
        <v>30</v>
      </c>
      <c r="G1598" t="s">
        <v>5828</v>
      </c>
      <c r="H1598" t="s">
        <v>2733</v>
      </c>
      <c r="I1598" s="10">
        <v>39522</v>
      </c>
      <c r="J1598">
        <v>49</v>
      </c>
      <c r="K1598" t="s">
        <v>1692</v>
      </c>
      <c r="L1598">
        <f>COUNTBLANK(Portfolio434[[#This Row],[ID]:[Product]])</f>
        <v>0</v>
      </c>
    </row>
    <row r="1599" spans="1:12" x14ac:dyDescent="0.3">
      <c r="A1599">
        <v>1606</v>
      </c>
      <c r="B1599" t="s">
        <v>4626</v>
      </c>
      <c r="C1599" t="s">
        <v>1959</v>
      </c>
      <c r="D1599" t="s">
        <v>4493</v>
      </c>
      <c r="E1599" t="s">
        <v>1189</v>
      </c>
      <c r="F1599">
        <v>60</v>
      </c>
      <c r="G1599" t="s">
        <v>5829</v>
      </c>
      <c r="H1599" t="s">
        <v>570</v>
      </c>
      <c r="I1599" s="10">
        <v>40164</v>
      </c>
      <c r="J1599">
        <v>62</v>
      </c>
      <c r="K1599" t="s">
        <v>1673</v>
      </c>
      <c r="L1599">
        <f>COUNTBLANK(Portfolio434[[#This Row],[ID]:[Product]])</f>
        <v>0</v>
      </c>
    </row>
    <row r="1600" spans="1:12" x14ac:dyDescent="0.3">
      <c r="A1600">
        <v>1607</v>
      </c>
      <c r="B1600" t="s">
        <v>5830</v>
      </c>
      <c r="C1600" t="s">
        <v>5202</v>
      </c>
      <c r="D1600" t="s">
        <v>4493</v>
      </c>
      <c r="E1600" t="s">
        <v>1189</v>
      </c>
      <c r="F1600">
        <v>60</v>
      </c>
      <c r="G1600" t="s">
        <v>5831</v>
      </c>
      <c r="H1600" t="s">
        <v>173</v>
      </c>
      <c r="I1600" s="10">
        <v>40294</v>
      </c>
      <c r="J1600">
        <v>27</v>
      </c>
      <c r="K1600" t="s">
        <v>1007</v>
      </c>
      <c r="L1600">
        <f>COUNTBLANK(Portfolio434[[#This Row],[ID]:[Product]])</f>
        <v>0</v>
      </c>
    </row>
    <row r="1601" spans="1:12" x14ac:dyDescent="0.3">
      <c r="A1601">
        <v>1608</v>
      </c>
      <c r="B1601" t="s">
        <v>5832</v>
      </c>
      <c r="C1601" t="s">
        <v>5833</v>
      </c>
      <c r="D1601" t="s">
        <v>4493</v>
      </c>
      <c r="E1601" t="s">
        <v>1189</v>
      </c>
      <c r="F1601">
        <v>60</v>
      </c>
      <c r="G1601" t="s">
        <v>5834</v>
      </c>
      <c r="H1601" t="s">
        <v>5835</v>
      </c>
      <c r="I1601" s="10">
        <v>40457</v>
      </c>
      <c r="J1601">
        <v>12</v>
      </c>
      <c r="K1601" t="s">
        <v>851</v>
      </c>
      <c r="L1601">
        <f>COUNTBLANK(Portfolio434[[#This Row],[ID]:[Product]])</f>
        <v>0</v>
      </c>
    </row>
    <row r="1602" spans="1:12" x14ac:dyDescent="0.3">
      <c r="A1602">
        <v>1609</v>
      </c>
      <c r="B1602" t="s">
        <v>4872</v>
      </c>
      <c r="C1602" t="s">
        <v>5836</v>
      </c>
      <c r="D1602" t="s">
        <v>4493</v>
      </c>
      <c r="E1602" t="s">
        <v>1189</v>
      </c>
      <c r="F1602">
        <v>90</v>
      </c>
      <c r="G1602" t="s">
        <v>5837</v>
      </c>
      <c r="H1602" t="s">
        <v>603</v>
      </c>
      <c r="I1602" s="10">
        <v>40286</v>
      </c>
      <c r="J1602">
        <v>17</v>
      </c>
      <c r="K1602" t="s">
        <v>851</v>
      </c>
      <c r="L1602">
        <f>COUNTBLANK(Portfolio434[[#This Row],[ID]:[Product]])</f>
        <v>0</v>
      </c>
    </row>
    <row r="1603" spans="1:12" x14ac:dyDescent="0.3">
      <c r="A1603">
        <v>1610</v>
      </c>
      <c r="B1603" t="s">
        <v>5291</v>
      </c>
      <c r="C1603" t="s">
        <v>5838</v>
      </c>
      <c r="D1603" t="s">
        <v>4493</v>
      </c>
      <c r="E1603" t="s">
        <v>1189</v>
      </c>
      <c r="F1603">
        <v>90</v>
      </c>
      <c r="G1603" t="s">
        <v>5839</v>
      </c>
      <c r="H1603" t="s">
        <v>26</v>
      </c>
      <c r="I1603" s="10">
        <v>39706</v>
      </c>
      <c r="J1603">
        <v>93</v>
      </c>
      <c r="K1603" t="s">
        <v>1700</v>
      </c>
      <c r="L1603">
        <f>COUNTBLANK(Portfolio434[[#This Row],[ID]:[Product]])</f>
        <v>0</v>
      </c>
    </row>
    <row r="1604" spans="1:12" x14ac:dyDescent="0.3">
      <c r="A1604">
        <v>1611</v>
      </c>
      <c r="B1604" t="s">
        <v>3230</v>
      </c>
      <c r="C1604" t="s">
        <v>2746</v>
      </c>
      <c r="D1604" t="s">
        <v>4493</v>
      </c>
      <c r="E1604" t="s">
        <v>1189</v>
      </c>
      <c r="F1604">
        <v>90</v>
      </c>
      <c r="G1604" t="s">
        <v>5840</v>
      </c>
      <c r="H1604" t="s">
        <v>792</v>
      </c>
      <c r="I1604" s="10">
        <v>39683</v>
      </c>
      <c r="J1604">
        <v>87</v>
      </c>
      <c r="K1604" t="s">
        <v>1772</v>
      </c>
      <c r="L1604">
        <f>COUNTBLANK(Portfolio434[[#This Row],[ID]:[Product]])</f>
        <v>0</v>
      </c>
    </row>
    <row r="1605" spans="1:12" x14ac:dyDescent="0.3">
      <c r="A1605">
        <v>1612</v>
      </c>
      <c r="B1605" t="s">
        <v>5841</v>
      </c>
      <c r="C1605" t="s">
        <v>5842</v>
      </c>
      <c r="D1605" t="s">
        <v>4493</v>
      </c>
      <c r="E1605" t="s">
        <v>1189</v>
      </c>
      <c r="F1605">
        <v>60</v>
      </c>
      <c r="G1605" t="s">
        <v>5843</v>
      </c>
      <c r="H1605" t="s">
        <v>400</v>
      </c>
      <c r="I1605" s="10">
        <v>40015</v>
      </c>
      <c r="J1605">
        <v>98</v>
      </c>
      <c r="K1605" t="s">
        <v>851</v>
      </c>
      <c r="L1605">
        <f>COUNTBLANK(Portfolio434[[#This Row],[ID]:[Product]])</f>
        <v>0</v>
      </c>
    </row>
    <row r="1606" spans="1:12" x14ac:dyDescent="0.3">
      <c r="A1606">
        <v>1613</v>
      </c>
      <c r="B1606" t="s">
        <v>2217</v>
      </c>
      <c r="C1606" t="s">
        <v>2285</v>
      </c>
      <c r="D1606" t="s">
        <v>4493</v>
      </c>
      <c r="E1606" t="s">
        <v>1189</v>
      </c>
      <c r="F1606">
        <v>90</v>
      </c>
      <c r="G1606" t="s">
        <v>5844</v>
      </c>
      <c r="H1606" t="s">
        <v>5845</v>
      </c>
      <c r="I1606" s="10">
        <v>39609</v>
      </c>
      <c r="J1606">
        <v>50</v>
      </c>
      <c r="K1606" t="s">
        <v>1700</v>
      </c>
      <c r="L1606">
        <f>COUNTBLANK(Portfolio434[[#This Row],[ID]:[Product]])</f>
        <v>0</v>
      </c>
    </row>
    <row r="1607" spans="1:12" x14ac:dyDescent="0.3">
      <c r="A1607">
        <v>1614</v>
      </c>
      <c r="B1607" t="s">
        <v>4464</v>
      </c>
      <c r="C1607" t="s">
        <v>4609</v>
      </c>
      <c r="D1607" t="s">
        <v>4493</v>
      </c>
      <c r="E1607" t="s">
        <v>1189</v>
      </c>
      <c r="F1607">
        <v>90</v>
      </c>
      <c r="G1607" t="s">
        <v>5846</v>
      </c>
      <c r="H1607" t="s">
        <v>3442</v>
      </c>
      <c r="I1607" s="10">
        <v>39486</v>
      </c>
      <c r="J1607">
        <v>17</v>
      </c>
      <c r="K1607" t="s">
        <v>851</v>
      </c>
      <c r="L1607">
        <f>COUNTBLANK(Portfolio434[[#This Row],[ID]:[Product]])</f>
        <v>0</v>
      </c>
    </row>
    <row r="1608" spans="1:12" x14ac:dyDescent="0.3">
      <c r="A1608">
        <v>1615</v>
      </c>
      <c r="B1608" t="s">
        <v>3664</v>
      </c>
      <c r="C1608" t="s">
        <v>5847</v>
      </c>
      <c r="D1608" t="s">
        <v>4493</v>
      </c>
      <c r="E1608" t="s">
        <v>1189</v>
      </c>
      <c r="F1608">
        <v>90</v>
      </c>
      <c r="G1608" t="s">
        <v>5493</v>
      </c>
      <c r="H1608" t="s">
        <v>630</v>
      </c>
      <c r="I1608" s="10">
        <v>40260</v>
      </c>
      <c r="J1608">
        <v>68</v>
      </c>
      <c r="K1608" t="s">
        <v>1721</v>
      </c>
      <c r="L1608">
        <f>COUNTBLANK(Portfolio434[[#This Row],[ID]:[Product]])</f>
        <v>0</v>
      </c>
    </row>
    <row r="1609" spans="1:12" x14ac:dyDescent="0.3">
      <c r="A1609">
        <v>1616</v>
      </c>
      <c r="B1609" t="s">
        <v>5513</v>
      </c>
      <c r="C1609" t="s">
        <v>5654</v>
      </c>
      <c r="D1609" t="s">
        <v>4493</v>
      </c>
      <c r="E1609" t="s">
        <v>1189</v>
      </c>
      <c r="F1609">
        <v>30</v>
      </c>
      <c r="G1609" t="s">
        <v>5848</v>
      </c>
      <c r="H1609" t="s">
        <v>3830</v>
      </c>
      <c r="I1609" s="10">
        <v>40354</v>
      </c>
      <c r="J1609">
        <v>5</v>
      </c>
      <c r="K1609" t="s">
        <v>1677</v>
      </c>
      <c r="L1609">
        <f>COUNTBLANK(Portfolio434[[#This Row],[ID]:[Product]])</f>
        <v>0</v>
      </c>
    </row>
    <row r="1610" spans="1:12" x14ac:dyDescent="0.3">
      <c r="A1610">
        <v>1617</v>
      </c>
      <c r="B1610" t="s">
        <v>5849</v>
      </c>
      <c r="C1610" t="s">
        <v>5850</v>
      </c>
      <c r="D1610" t="s">
        <v>4493</v>
      </c>
      <c r="E1610" t="s">
        <v>1189</v>
      </c>
      <c r="F1610">
        <v>90</v>
      </c>
      <c r="G1610" t="s">
        <v>5851</v>
      </c>
      <c r="H1610" t="s">
        <v>5852</v>
      </c>
      <c r="I1610" s="10">
        <v>40407</v>
      </c>
      <c r="J1610">
        <v>98</v>
      </c>
      <c r="K1610" t="s">
        <v>1700</v>
      </c>
      <c r="L1610">
        <f>COUNTBLANK(Portfolio434[[#This Row],[ID]:[Product]])</f>
        <v>0</v>
      </c>
    </row>
    <row r="1611" spans="1:12" x14ac:dyDescent="0.3">
      <c r="A1611">
        <v>1618</v>
      </c>
      <c r="B1611" t="s">
        <v>4829</v>
      </c>
      <c r="C1611" t="s">
        <v>3760</v>
      </c>
      <c r="D1611" t="s">
        <v>4493</v>
      </c>
      <c r="E1611" t="s">
        <v>1189</v>
      </c>
      <c r="F1611">
        <v>90</v>
      </c>
      <c r="G1611" t="s">
        <v>5853</v>
      </c>
      <c r="H1611" t="s">
        <v>1086</v>
      </c>
      <c r="I1611" s="10">
        <v>39858</v>
      </c>
      <c r="J1611">
        <v>86</v>
      </c>
      <c r="K1611" t="s">
        <v>1696</v>
      </c>
      <c r="L1611">
        <f>COUNTBLANK(Portfolio434[[#This Row],[ID]:[Product]])</f>
        <v>0</v>
      </c>
    </row>
    <row r="1612" spans="1:12" x14ac:dyDescent="0.3">
      <c r="A1612">
        <v>1619</v>
      </c>
      <c r="B1612" t="s">
        <v>5854</v>
      </c>
      <c r="C1612" t="s">
        <v>5855</v>
      </c>
      <c r="D1612" t="s">
        <v>4493</v>
      </c>
      <c r="E1612" t="s">
        <v>1189</v>
      </c>
      <c r="F1612">
        <v>60</v>
      </c>
      <c r="G1612" t="s">
        <v>5856</v>
      </c>
      <c r="H1612" t="s">
        <v>257</v>
      </c>
      <c r="I1612" s="10">
        <v>40464</v>
      </c>
      <c r="J1612">
        <v>47</v>
      </c>
      <c r="K1612" t="s">
        <v>1772</v>
      </c>
      <c r="L1612">
        <f>COUNTBLANK(Portfolio434[[#This Row],[ID]:[Product]])</f>
        <v>0</v>
      </c>
    </row>
    <row r="1613" spans="1:12" x14ac:dyDescent="0.3">
      <c r="A1613">
        <v>1620</v>
      </c>
      <c r="B1613" t="s">
        <v>5857</v>
      </c>
      <c r="C1613" t="s">
        <v>5858</v>
      </c>
      <c r="D1613" t="s">
        <v>4493</v>
      </c>
      <c r="E1613" t="s">
        <v>1189</v>
      </c>
      <c r="F1613">
        <v>90</v>
      </c>
      <c r="G1613" t="s">
        <v>5859</v>
      </c>
      <c r="H1613" t="s">
        <v>1438</v>
      </c>
      <c r="I1613" s="10">
        <v>40020</v>
      </c>
      <c r="J1613">
        <v>77</v>
      </c>
      <c r="K1613" t="s">
        <v>1696</v>
      </c>
      <c r="L1613">
        <f>COUNTBLANK(Portfolio434[[#This Row],[ID]:[Product]])</f>
        <v>0</v>
      </c>
    </row>
    <row r="1614" spans="1:12" x14ac:dyDescent="0.3">
      <c r="A1614">
        <v>1621</v>
      </c>
      <c r="B1614" t="s">
        <v>5860</v>
      </c>
      <c r="C1614" t="s">
        <v>2325</v>
      </c>
      <c r="D1614" t="s">
        <v>4493</v>
      </c>
      <c r="E1614" t="s">
        <v>1189</v>
      </c>
      <c r="F1614">
        <v>60</v>
      </c>
      <c r="G1614" t="s">
        <v>5861</v>
      </c>
      <c r="H1614" t="s">
        <v>219</v>
      </c>
      <c r="I1614" s="10">
        <v>40342</v>
      </c>
      <c r="J1614">
        <v>55</v>
      </c>
      <c r="K1614" t="s">
        <v>1707</v>
      </c>
      <c r="L1614">
        <f>COUNTBLANK(Portfolio434[[#This Row],[ID]:[Product]])</f>
        <v>0</v>
      </c>
    </row>
    <row r="1615" spans="1:12" x14ac:dyDescent="0.3">
      <c r="A1615">
        <v>1622</v>
      </c>
      <c r="B1615" t="s">
        <v>5348</v>
      </c>
      <c r="C1615" t="s">
        <v>5862</v>
      </c>
      <c r="D1615" t="s">
        <v>4493</v>
      </c>
      <c r="E1615" t="s">
        <v>1189</v>
      </c>
      <c r="F1615">
        <v>30</v>
      </c>
      <c r="G1615" t="s">
        <v>5863</v>
      </c>
      <c r="H1615" t="s">
        <v>1507</v>
      </c>
      <c r="I1615" s="10">
        <v>40164</v>
      </c>
      <c r="J1615">
        <v>32</v>
      </c>
      <c r="K1615" t="s">
        <v>1772</v>
      </c>
      <c r="L1615">
        <f>COUNTBLANK(Portfolio434[[#This Row],[ID]:[Product]])</f>
        <v>0</v>
      </c>
    </row>
    <row r="1616" spans="1:12" x14ac:dyDescent="0.3">
      <c r="A1616">
        <v>1623</v>
      </c>
      <c r="B1616" t="s">
        <v>5864</v>
      </c>
      <c r="C1616" t="s">
        <v>3279</v>
      </c>
      <c r="D1616" t="s">
        <v>4493</v>
      </c>
      <c r="E1616" t="s">
        <v>1189</v>
      </c>
      <c r="F1616">
        <v>60</v>
      </c>
      <c r="G1616" t="s">
        <v>5865</v>
      </c>
      <c r="H1616" t="s">
        <v>170</v>
      </c>
      <c r="I1616" s="10">
        <v>39779</v>
      </c>
      <c r="J1616">
        <v>14</v>
      </c>
      <c r="K1616" t="s">
        <v>1007</v>
      </c>
      <c r="L1616">
        <f>COUNTBLANK(Portfolio434[[#This Row],[ID]:[Product]])</f>
        <v>0</v>
      </c>
    </row>
    <row r="1617" spans="1:12" x14ac:dyDescent="0.3">
      <c r="A1617">
        <v>1624</v>
      </c>
      <c r="B1617" t="s">
        <v>5866</v>
      </c>
      <c r="C1617" t="s">
        <v>5783</v>
      </c>
      <c r="D1617" t="s">
        <v>4493</v>
      </c>
      <c r="E1617" t="s">
        <v>1189</v>
      </c>
      <c r="F1617">
        <v>90</v>
      </c>
      <c r="G1617" t="s">
        <v>5867</v>
      </c>
      <c r="H1617" t="s">
        <v>719</v>
      </c>
      <c r="I1617" s="10">
        <v>39564</v>
      </c>
      <c r="J1617">
        <v>17</v>
      </c>
      <c r="K1617" t="s">
        <v>1700</v>
      </c>
      <c r="L1617">
        <f>COUNTBLANK(Portfolio434[[#This Row],[ID]:[Product]])</f>
        <v>0</v>
      </c>
    </row>
    <row r="1618" spans="1:12" x14ac:dyDescent="0.3">
      <c r="A1618">
        <v>1625</v>
      </c>
      <c r="B1618" t="s">
        <v>5216</v>
      </c>
      <c r="C1618" t="s">
        <v>2527</v>
      </c>
      <c r="D1618" t="s">
        <v>4493</v>
      </c>
      <c r="E1618" t="s">
        <v>1189</v>
      </c>
      <c r="F1618">
        <v>90</v>
      </c>
      <c r="G1618" t="s">
        <v>5868</v>
      </c>
      <c r="H1618" t="s">
        <v>5869</v>
      </c>
      <c r="I1618" s="10">
        <v>40034</v>
      </c>
      <c r="J1618">
        <v>97</v>
      </c>
      <c r="K1618" t="s">
        <v>1696</v>
      </c>
      <c r="L1618">
        <f>COUNTBLANK(Portfolio434[[#This Row],[ID]:[Product]])</f>
        <v>0</v>
      </c>
    </row>
    <row r="1619" spans="1:12" x14ac:dyDescent="0.3">
      <c r="A1619">
        <v>1626</v>
      </c>
      <c r="B1619" t="s">
        <v>5870</v>
      </c>
      <c r="C1619" t="s">
        <v>5871</v>
      </c>
      <c r="D1619" t="s">
        <v>4493</v>
      </c>
      <c r="E1619" t="s">
        <v>1189</v>
      </c>
      <c r="F1619">
        <v>30</v>
      </c>
      <c r="G1619" t="s">
        <v>5872</v>
      </c>
      <c r="H1619" t="s">
        <v>291</v>
      </c>
      <c r="I1619" s="10">
        <v>40379</v>
      </c>
      <c r="J1619">
        <v>10</v>
      </c>
      <c r="K1619" t="s">
        <v>1007</v>
      </c>
      <c r="L1619">
        <f>COUNTBLANK(Portfolio434[[#This Row],[ID]:[Product]])</f>
        <v>0</v>
      </c>
    </row>
    <row r="1620" spans="1:12" x14ac:dyDescent="0.3">
      <c r="A1620">
        <v>1627</v>
      </c>
      <c r="B1620" t="s">
        <v>3378</v>
      </c>
      <c r="C1620" t="s">
        <v>2894</v>
      </c>
      <c r="D1620" t="s">
        <v>4493</v>
      </c>
      <c r="E1620" t="s">
        <v>1189</v>
      </c>
      <c r="F1620">
        <v>60</v>
      </c>
      <c r="G1620" t="s">
        <v>5873</v>
      </c>
      <c r="H1620" t="s">
        <v>1287</v>
      </c>
      <c r="I1620" s="10">
        <v>40377</v>
      </c>
      <c r="J1620">
        <v>25</v>
      </c>
      <c r="K1620" t="s">
        <v>1772</v>
      </c>
      <c r="L1620">
        <f>COUNTBLANK(Portfolio434[[#This Row],[ID]:[Product]])</f>
        <v>0</v>
      </c>
    </row>
    <row r="1621" spans="1:12" x14ac:dyDescent="0.3">
      <c r="A1621">
        <v>1628</v>
      </c>
      <c r="B1621" t="s">
        <v>4626</v>
      </c>
      <c r="C1621" t="s">
        <v>5874</v>
      </c>
      <c r="D1621" t="s">
        <v>4493</v>
      </c>
      <c r="E1621" t="s">
        <v>1189</v>
      </c>
      <c r="F1621">
        <v>60</v>
      </c>
      <c r="G1621" t="s">
        <v>5875</v>
      </c>
      <c r="H1621" t="s">
        <v>1614</v>
      </c>
      <c r="I1621" s="10">
        <v>39894</v>
      </c>
      <c r="J1621">
        <v>23</v>
      </c>
      <c r="K1621" t="s">
        <v>1772</v>
      </c>
      <c r="L1621">
        <f>COUNTBLANK(Portfolio434[[#This Row],[ID]:[Product]])</f>
        <v>0</v>
      </c>
    </row>
    <row r="1622" spans="1:12" x14ac:dyDescent="0.3">
      <c r="A1622">
        <v>1629</v>
      </c>
      <c r="B1622" t="s">
        <v>5876</v>
      </c>
      <c r="C1622" t="s">
        <v>5877</v>
      </c>
      <c r="D1622" t="s">
        <v>1946</v>
      </c>
      <c r="E1622" t="s">
        <v>1189</v>
      </c>
      <c r="F1622">
        <v>60</v>
      </c>
      <c r="G1622" t="s">
        <v>5878</v>
      </c>
      <c r="H1622" t="s">
        <v>4954</v>
      </c>
      <c r="I1622" s="10">
        <v>40330</v>
      </c>
      <c r="J1622">
        <v>45</v>
      </c>
      <c r="K1622" t="s">
        <v>1772</v>
      </c>
      <c r="L1622">
        <f>COUNTBLANK(Portfolio434[[#This Row],[ID]:[Product]])</f>
        <v>0</v>
      </c>
    </row>
    <row r="1623" spans="1:12" x14ac:dyDescent="0.3">
      <c r="A1623">
        <v>1630</v>
      </c>
      <c r="B1623" t="s">
        <v>4708</v>
      </c>
      <c r="C1623" t="s">
        <v>4439</v>
      </c>
      <c r="D1623" t="s">
        <v>4493</v>
      </c>
      <c r="E1623" t="s">
        <v>1189</v>
      </c>
      <c r="F1623">
        <v>30</v>
      </c>
      <c r="G1623" t="s">
        <v>5879</v>
      </c>
      <c r="H1623" t="s">
        <v>1615</v>
      </c>
      <c r="I1623" s="10">
        <v>39471</v>
      </c>
      <c r="J1623">
        <v>53</v>
      </c>
      <c r="K1623" t="s">
        <v>1692</v>
      </c>
      <c r="L1623">
        <f>COUNTBLANK(Portfolio434[[#This Row],[ID]:[Product]])</f>
        <v>0</v>
      </c>
    </row>
    <row r="1624" spans="1:12" x14ac:dyDescent="0.3">
      <c r="A1624">
        <v>1631</v>
      </c>
      <c r="B1624" t="s">
        <v>4814</v>
      </c>
      <c r="C1624" t="s">
        <v>5880</v>
      </c>
      <c r="D1624" t="s">
        <v>4493</v>
      </c>
      <c r="E1624" t="s">
        <v>1189</v>
      </c>
      <c r="F1624">
        <v>90</v>
      </c>
      <c r="G1624" t="s">
        <v>5881</v>
      </c>
      <c r="H1624" t="s">
        <v>1652</v>
      </c>
      <c r="I1624" s="10">
        <v>39995</v>
      </c>
      <c r="J1624">
        <v>49</v>
      </c>
      <c r="K1624" t="s">
        <v>1673</v>
      </c>
      <c r="L1624">
        <f>COUNTBLANK(Portfolio434[[#This Row],[ID]:[Product]])</f>
        <v>0</v>
      </c>
    </row>
    <row r="1625" spans="1:12" x14ac:dyDescent="0.3">
      <c r="A1625">
        <v>1632</v>
      </c>
      <c r="B1625" t="s">
        <v>5882</v>
      </c>
      <c r="C1625" t="s">
        <v>4502</v>
      </c>
      <c r="D1625" t="s">
        <v>4493</v>
      </c>
      <c r="E1625" t="s">
        <v>1189</v>
      </c>
      <c r="F1625">
        <v>90</v>
      </c>
      <c r="G1625" t="s">
        <v>5883</v>
      </c>
      <c r="H1625" t="s">
        <v>797</v>
      </c>
      <c r="I1625" s="10">
        <v>39538</v>
      </c>
      <c r="J1625">
        <v>50</v>
      </c>
      <c r="K1625" t="s">
        <v>1677</v>
      </c>
      <c r="L1625">
        <f>COUNTBLANK(Portfolio434[[#This Row],[ID]:[Product]])</f>
        <v>0</v>
      </c>
    </row>
    <row r="1626" spans="1:12" x14ac:dyDescent="0.3">
      <c r="A1626">
        <v>1633</v>
      </c>
      <c r="B1626" t="s">
        <v>4585</v>
      </c>
      <c r="C1626" t="s">
        <v>2037</v>
      </c>
      <c r="D1626" t="s">
        <v>4493</v>
      </c>
      <c r="E1626" t="s">
        <v>1189</v>
      </c>
      <c r="F1626">
        <v>90</v>
      </c>
      <c r="G1626" t="s">
        <v>5884</v>
      </c>
      <c r="H1626" t="s">
        <v>687</v>
      </c>
      <c r="I1626" s="10">
        <v>39556</v>
      </c>
      <c r="J1626">
        <v>6</v>
      </c>
      <c r="K1626" t="s">
        <v>1673</v>
      </c>
      <c r="L1626">
        <f>COUNTBLANK(Portfolio434[[#This Row],[ID]:[Product]])</f>
        <v>0</v>
      </c>
    </row>
    <row r="1627" spans="1:12" x14ac:dyDescent="0.3">
      <c r="A1627">
        <v>1634</v>
      </c>
      <c r="B1627" t="s">
        <v>5171</v>
      </c>
      <c r="C1627" t="s">
        <v>5885</v>
      </c>
      <c r="D1627" t="s">
        <v>4493</v>
      </c>
      <c r="E1627" t="s">
        <v>1189</v>
      </c>
      <c r="F1627">
        <v>90</v>
      </c>
      <c r="G1627" t="s">
        <v>5886</v>
      </c>
      <c r="H1627" t="s">
        <v>5887</v>
      </c>
      <c r="I1627" s="10">
        <v>40324</v>
      </c>
      <c r="J1627">
        <v>22</v>
      </c>
      <c r="K1627" t="s">
        <v>1677</v>
      </c>
      <c r="L1627">
        <f>COUNTBLANK(Portfolio434[[#This Row],[ID]:[Product]])</f>
        <v>0</v>
      </c>
    </row>
    <row r="1628" spans="1:12" x14ac:dyDescent="0.3">
      <c r="A1628">
        <v>1635</v>
      </c>
      <c r="B1628" t="s">
        <v>5888</v>
      </c>
      <c r="C1628" t="s">
        <v>2224</v>
      </c>
      <c r="D1628" t="s">
        <v>4493</v>
      </c>
      <c r="E1628" t="s">
        <v>1189</v>
      </c>
      <c r="F1628">
        <v>30</v>
      </c>
      <c r="G1628" t="s">
        <v>5889</v>
      </c>
      <c r="H1628" t="s">
        <v>1634</v>
      </c>
      <c r="I1628" s="10">
        <v>40154</v>
      </c>
      <c r="J1628">
        <v>22</v>
      </c>
      <c r="K1628" t="s">
        <v>1007</v>
      </c>
      <c r="L1628">
        <f>COUNTBLANK(Portfolio434[[#This Row],[ID]:[Product]])</f>
        <v>0</v>
      </c>
    </row>
    <row r="1629" spans="1:12" x14ac:dyDescent="0.3">
      <c r="A1629">
        <v>1636</v>
      </c>
      <c r="B1629" t="s">
        <v>2224</v>
      </c>
      <c r="C1629" t="s">
        <v>5890</v>
      </c>
      <c r="D1629" t="s">
        <v>4493</v>
      </c>
      <c r="E1629" t="s">
        <v>1189</v>
      </c>
      <c r="F1629">
        <v>90</v>
      </c>
      <c r="G1629" t="s">
        <v>5891</v>
      </c>
      <c r="H1629" t="s">
        <v>437</v>
      </c>
      <c r="I1629" s="10">
        <v>39579</v>
      </c>
      <c r="J1629">
        <v>52</v>
      </c>
      <c r="K1629" t="s">
        <v>1721</v>
      </c>
      <c r="L1629">
        <f>COUNTBLANK(Portfolio434[[#This Row],[ID]:[Product]])</f>
        <v>0</v>
      </c>
    </row>
    <row r="1630" spans="1:12" x14ac:dyDescent="0.3">
      <c r="A1630">
        <v>1637</v>
      </c>
      <c r="B1630" t="s">
        <v>5892</v>
      </c>
      <c r="C1630" t="s">
        <v>5893</v>
      </c>
      <c r="D1630" t="s">
        <v>4493</v>
      </c>
      <c r="E1630" t="s">
        <v>1189</v>
      </c>
      <c r="F1630">
        <v>90</v>
      </c>
      <c r="G1630" t="s">
        <v>5894</v>
      </c>
      <c r="H1630" t="s">
        <v>800</v>
      </c>
      <c r="I1630" s="10">
        <v>39551</v>
      </c>
      <c r="J1630">
        <v>27</v>
      </c>
      <c r="K1630" t="s">
        <v>851</v>
      </c>
      <c r="L1630">
        <f>COUNTBLANK(Portfolio434[[#This Row],[ID]:[Product]])</f>
        <v>0</v>
      </c>
    </row>
    <row r="1631" spans="1:12" x14ac:dyDescent="0.3">
      <c r="A1631">
        <v>1638</v>
      </c>
      <c r="B1631" t="s">
        <v>5895</v>
      </c>
      <c r="C1631" t="s">
        <v>5541</v>
      </c>
      <c r="D1631" t="s">
        <v>4493</v>
      </c>
      <c r="E1631" t="s">
        <v>1189</v>
      </c>
      <c r="F1631">
        <v>90</v>
      </c>
      <c r="G1631" t="s">
        <v>5896</v>
      </c>
      <c r="H1631" t="s">
        <v>916</v>
      </c>
      <c r="I1631" s="10">
        <v>40434</v>
      </c>
      <c r="J1631">
        <v>52</v>
      </c>
      <c r="K1631" t="s">
        <v>1700</v>
      </c>
      <c r="L1631">
        <f>COUNTBLANK(Portfolio434[[#This Row],[ID]:[Product]])</f>
        <v>0</v>
      </c>
    </row>
    <row r="1632" spans="1:12" x14ac:dyDescent="0.3">
      <c r="A1632">
        <v>1639</v>
      </c>
      <c r="B1632" t="s">
        <v>5897</v>
      </c>
      <c r="C1632" t="s">
        <v>5898</v>
      </c>
      <c r="D1632" t="s">
        <v>4493</v>
      </c>
      <c r="E1632" t="s">
        <v>1189</v>
      </c>
      <c r="F1632">
        <v>30</v>
      </c>
      <c r="G1632" t="s">
        <v>5899</v>
      </c>
      <c r="H1632" t="s">
        <v>3065</v>
      </c>
      <c r="I1632" s="10">
        <v>40132</v>
      </c>
      <c r="J1632">
        <v>87</v>
      </c>
      <c r="K1632" t="s">
        <v>1677</v>
      </c>
      <c r="L1632">
        <f>COUNTBLANK(Portfolio434[[#This Row],[ID]:[Product]])</f>
        <v>0</v>
      </c>
    </row>
    <row r="1633" spans="1:12" x14ac:dyDescent="0.3">
      <c r="A1633">
        <v>1640</v>
      </c>
      <c r="B1633" t="s">
        <v>3173</v>
      </c>
      <c r="C1633" t="s">
        <v>2371</v>
      </c>
      <c r="D1633" t="s">
        <v>4493</v>
      </c>
      <c r="E1633" t="s">
        <v>1189</v>
      </c>
      <c r="F1633">
        <v>30</v>
      </c>
      <c r="G1633" t="s">
        <v>5900</v>
      </c>
      <c r="H1633" t="s">
        <v>4594</v>
      </c>
      <c r="I1633" s="10">
        <v>39811</v>
      </c>
      <c r="J1633">
        <v>34</v>
      </c>
      <c r="K1633" t="s">
        <v>851</v>
      </c>
      <c r="L1633">
        <f>COUNTBLANK(Portfolio434[[#This Row],[ID]:[Product]])</f>
        <v>0</v>
      </c>
    </row>
    <row r="1634" spans="1:12" x14ac:dyDescent="0.3">
      <c r="A1634">
        <v>1641</v>
      </c>
      <c r="B1634" t="s">
        <v>5901</v>
      </c>
      <c r="C1634" t="s">
        <v>5313</v>
      </c>
      <c r="D1634" t="s">
        <v>4493</v>
      </c>
      <c r="E1634" t="s">
        <v>1189</v>
      </c>
      <c r="F1634">
        <v>90</v>
      </c>
      <c r="G1634" t="s">
        <v>5902</v>
      </c>
      <c r="H1634" t="s">
        <v>242</v>
      </c>
      <c r="I1634" s="10">
        <v>39636</v>
      </c>
      <c r="J1634">
        <v>43</v>
      </c>
      <c r="K1634" t="s">
        <v>1707</v>
      </c>
      <c r="L1634">
        <f>COUNTBLANK(Portfolio434[[#This Row],[ID]:[Product]])</f>
        <v>0</v>
      </c>
    </row>
    <row r="1635" spans="1:12" x14ac:dyDescent="0.3">
      <c r="A1635">
        <v>1642</v>
      </c>
      <c r="B1635" t="s">
        <v>5903</v>
      </c>
      <c r="C1635" t="s">
        <v>4922</v>
      </c>
      <c r="D1635" t="s">
        <v>4493</v>
      </c>
      <c r="E1635" t="s">
        <v>1189</v>
      </c>
      <c r="F1635">
        <v>90</v>
      </c>
      <c r="G1635" t="s">
        <v>5904</v>
      </c>
      <c r="H1635" t="s">
        <v>754</v>
      </c>
      <c r="I1635" s="10">
        <v>40117</v>
      </c>
      <c r="J1635">
        <v>7</v>
      </c>
      <c r="K1635" t="s">
        <v>1692</v>
      </c>
      <c r="L1635">
        <f>COUNTBLANK(Portfolio434[[#This Row],[ID]:[Product]])</f>
        <v>0</v>
      </c>
    </row>
    <row r="1636" spans="1:12" x14ac:dyDescent="0.3">
      <c r="A1636">
        <v>1643</v>
      </c>
      <c r="B1636" t="s">
        <v>4982</v>
      </c>
      <c r="C1636" t="s">
        <v>4621</v>
      </c>
      <c r="D1636" t="s">
        <v>4493</v>
      </c>
      <c r="E1636" t="s">
        <v>1189</v>
      </c>
      <c r="F1636">
        <v>90</v>
      </c>
      <c r="G1636" t="s">
        <v>5905</v>
      </c>
      <c r="H1636" t="s">
        <v>2125</v>
      </c>
      <c r="I1636" s="10">
        <v>39704</v>
      </c>
      <c r="J1636">
        <v>61</v>
      </c>
      <c r="K1636" t="s">
        <v>1692</v>
      </c>
      <c r="L1636">
        <f>COUNTBLANK(Portfolio434[[#This Row],[ID]:[Product]])</f>
        <v>0</v>
      </c>
    </row>
    <row r="1637" spans="1:12" x14ac:dyDescent="0.3">
      <c r="A1637">
        <v>1644</v>
      </c>
      <c r="B1637" t="s">
        <v>4728</v>
      </c>
      <c r="C1637" t="s">
        <v>1803</v>
      </c>
      <c r="D1637" t="s">
        <v>4493</v>
      </c>
      <c r="E1637" t="s">
        <v>1189</v>
      </c>
      <c r="F1637">
        <v>30</v>
      </c>
      <c r="G1637" t="s">
        <v>5906</v>
      </c>
      <c r="H1637" t="s">
        <v>1643</v>
      </c>
      <c r="I1637" s="10">
        <v>40390</v>
      </c>
      <c r="J1637">
        <v>4</v>
      </c>
      <c r="K1637" t="s">
        <v>1007</v>
      </c>
      <c r="L1637">
        <f>COUNTBLANK(Portfolio434[[#This Row],[ID]:[Product]])</f>
        <v>0</v>
      </c>
    </row>
    <row r="1638" spans="1:12" x14ac:dyDescent="0.3">
      <c r="A1638">
        <v>1645</v>
      </c>
      <c r="B1638" t="s">
        <v>2207</v>
      </c>
      <c r="C1638" t="s">
        <v>5907</v>
      </c>
      <c r="D1638" t="s">
        <v>4493</v>
      </c>
      <c r="E1638" t="s">
        <v>1189</v>
      </c>
      <c r="F1638">
        <v>60</v>
      </c>
      <c r="G1638" t="s">
        <v>5908</v>
      </c>
      <c r="H1638" t="s">
        <v>256</v>
      </c>
      <c r="I1638" s="10">
        <v>40450</v>
      </c>
      <c r="J1638">
        <v>30</v>
      </c>
      <c r="K1638" t="s">
        <v>1721</v>
      </c>
      <c r="L1638">
        <f>COUNTBLANK(Portfolio434[[#This Row],[ID]:[Product]])</f>
        <v>0</v>
      </c>
    </row>
    <row r="1639" spans="1:12" x14ac:dyDescent="0.3">
      <c r="A1639">
        <v>1646</v>
      </c>
      <c r="B1639" t="s">
        <v>5909</v>
      </c>
      <c r="C1639" t="s">
        <v>3680</v>
      </c>
      <c r="D1639" t="s">
        <v>4493</v>
      </c>
      <c r="E1639" t="s">
        <v>1189</v>
      </c>
      <c r="F1639">
        <v>90</v>
      </c>
      <c r="G1639" t="s">
        <v>5910</v>
      </c>
      <c r="H1639" t="s">
        <v>138</v>
      </c>
      <c r="I1639" s="10">
        <v>39778</v>
      </c>
      <c r="J1639">
        <v>26</v>
      </c>
      <c r="K1639" t="s">
        <v>851</v>
      </c>
      <c r="L1639">
        <f>COUNTBLANK(Portfolio434[[#This Row],[ID]:[Product]])</f>
        <v>0</v>
      </c>
    </row>
    <row r="1640" spans="1:12" x14ac:dyDescent="0.3">
      <c r="A1640">
        <v>1647</v>
      </c>
      <c r="B1640" t="s">
        <v>5911</v>
      </c>
      <c r="C1640" t="s">
        <v>5912</v>
      </c>
      <c r="D1640" t="s">
        <v>4493</v>
      </c>
      <c r="E1640" t="s">
        <v>1189</v>
      </c>
      <c r="F1640">
        <v>90</v>
      </c>
      <c r="G1640" t="s">
        <v>5913</v>
      </c>
      <c r="H1640" t="s">
        <v>1632</v>
      </c>
      <c r="I1640" s="10">
        <v>39690</v>
      </c>
      <c r="J1640">
        <v>66</v>
      </c>
      <c r="K1640" t="s">
        <v>1696</v>
      </c>
      <c r="L1640">
        <f>COUNTBLANK(Portfolio434[[#This Row],[ID]:[Product]])</f>
        <v>0</v>
      </c>
    </row>
    <row r="1641" spans="1:12" x14ac:dyDescent="0.3">
      <c r="A1641">
        <v>1648</v>
      </c>
      <c r="B1641" t="s">
        <v>5140</v>
      </c>
      <c r="C1641" t="s">
        <v>5914</v>
      </c>
      <c r="D1641" t="s">
        <v>4493</v>
      </c>
      <c r="E1641" t="s">
        <v>1189</v>
      </c>
      <c r="F1641">
        <v>60</v>
      </c>
      <c r="G1641" t="s">
        <v>5915</v>
      </c>
      <c r="H1641" t="s">
        <v>3848</v>
      </c>
      <c r="I1641" s="10">
        <v>40189</v>
      </c>
      <c r="J1641">
        <v>20</v>
      </c>
      <c r="K1641" t="s">
        <v>1707</v>
      </c>
      <c r="L1641">
        <f>COUNTBLANK(Portfolio434[[#This Row],[ID]:[Product]])</f>
        <v>0</v>
      </c>
    </row>
    <row r="1642" spans="1:12" x14ac:dyDescent="0.3">
      <c r="A1642">
        <v>1649</v>
      </c>
      <c r="B1642" t="s">
        <v>4824</v>
      </c>
      <c r="C1642" t="s">
        <v>1959</v>
      </c>
      <c r="D1642" t="s">
        <v>4493</v>
      </c>
      <c r="E1642" t="s">
        <v>1189</v>
      </c>
      <c r="F1642">
        <v>60</v>
      </c>
      <c r="G1642" t="s">
        <v>5916</v>
      </c>
      <c r="H1642" t="s">
        <v>718</v>
      </c>
      <c r="I1642" s="10">
        <v>40116</v>
      </c>
      <c r="J1642">
        <v>51</v>
      </c>
      <c r="K1642" t="s">
        <v>1677</v>
      </c>
      <c r="L1642">
        <f>COUNTBLANK(Portfolio434[[#This Row],[ID]:[Product]])</f>
        <v>0</v>
      </c>
    </row>
    <row r="1643" spans="1:12" x14ac:dyDescent="0.3">
      <c r="A1643">
        <v>1650</v>
      </c>
      <c r="B1643" t="s">
        <v>4941</v>
      </c>
      <c r="C1643" t="s">
        <v>2758</v>
      </c>
      <c r="D1643" t="s">
        <v>4493</v>
      </c>
      <c r="E1643" t="s">
        <v>1189</v>
      </c>
      <c r="F1643">
        <v>90</v>
      </c>
      <c r="G1643" t="s">
        <v>5917</v>
      </c>
      <c r="H1643" t="s">
        <v>5845</v>
      </c>
      <c r="I1643" s="10">
        <v>40454</v>
      </c>
      <c r="J1643">
        <v>74</v>
      </c>
      <c r="K1643" t="s">
        <v>1700</v>
      </c>
      <c r="L1643">
        <f>COUNTBLANK(Portfolio434[[#This Row],[ID]:[Product]])</f>
        <v>0</v>
      </c>
    </row>
    <row r="1644" spans="1:12" x14ac:dyDescent="0.3">
      <c r="A1644">
        <v>1651</v>
      </c>
      <c r="B1644" t="s">
        <v>4558</v>
      </c>
      <c r="C1644" t="s">
        <v>2633</v>
      </c>
      <c r="D1644" t="s">
        <v>4493</v>
      </c>
      <c r="E1644" t="s">
        <v>1189</v>
      </c>
      <c r="F1644">
        <v>60</v>
      </c>
      <c r="G1644" t="s">
        <v>5918</v>
      </c>
      <c r="H1644" t="s">
        <v>223</v>
      </c>
      <c r="I1644" s="10">
        <v>40309</v>
      </c>
      <c r="J1644">
        <v>93</v>
      </c>
      <c r="K1644" t="s">
        <v>851</v>
      </c>
      <c r="L1644">
        <f>COUNTBLANK(Portfolio434[[#This Row],[ID]:[Product]])</f>
        <v>0</v>
      </c>
    </row>
    <row r="1645" spans="1:12" x14ac:dyDescent="0.3">
      <c r="A1645">
        <v>1652</v>
      </c>
      <c r="B1645" t="s">
        <v>5388</v>
      </c>
      <c r="C1645" t="s">
        <v>5919</v>
      </c>
      <c r="D1645" t="s">
        <v>4493</v>
      </c>
      <c r="E1645" t="s">
        <v>1189</v>
      </c>
      <c r="F1645">
        <v>90</v>
      </c>
      <c r="G1645" t="s">
        <v>5920</v>
      </c>
      <c r="H1645" t="s">
        <v>1204</v>
      </c>
      <c r="I1645" s="10">
        <v>39533</v>
      </c>
      <c r="J1645">
        <v>43</v>
      </c>
      <c r="K1645" t="s">
        <v>1677</v>
      </c>
      <c r="L1645">
        <f>COUNTBLANK(Portfolio434[[#This Row],[ID]:[Product]])</f>
        <v>0</v>
      </c>
    </row>
    <row r="1646" spans="1:12" x14ac:dyDescent="0.3">
      <c r="A1646">
        <v>1653</v>
      </c>
      <c r="B1646" t="s">
        <v>5921</v>
      </c>
      <c r="C1646" t="s">
        <v>3874</v>
      </c>
      <c r="D1646" t="s">
        <v>4493</v>
      </c>
      <c r="E1646" t="s">
        <v>1189</v>
      </c>
      <c r="F1646">
        <v>30</v>
      </c>
      <c r="G1646" t="s">
        <v>5244</v>
      </c>
      <c r="H1646" t="s">
        <v>2631</v>
      </c>
      <c r="I1646" s="10">
        <v>40267</v>
      </c>
      <c r="J1646">
        <v>11</v>
      </c>
      <c r="K1646" t="s">
        <v>851</v>
      </c>
      <c r="L1646">
        <f>COUNTBLANK(Portfolio434[[#This Row],[ID]:[Product]])</f>
        <v>0</v>
      </c>
    </row>
    <row r="1647" spans="1:12" x14ac:dyDescent="0.3">
      <c r="A1647">
        <v>1654</v>
      </c>
      <c r="B1647" t="s">
        <v>4232</v>
      </c>
      <c r="C1647" t="s">
        <v>4580</v>
      </c>
      <c r="D1647" t="s">
        <v>4493</v>
      </c>
      <c r="E1647" t="s">
        <v>1189</v>
      </c>
      <c r="F1647">
        <v>90</v>
      </c>
      <c r="G1647" t="s">
        <v>5922</v>
      </c>
      <c r="H1647" t="s">
        <v>1646</v>
      </c>
      <c r="I1647" s="10">
        <v>39982</v>
      </c>
      <c r="J1647">
        <v>94</v>
      </c>
      <c r="K1647" t="s">
        <v>1696</v>
      </c>
      <c r="L1647">
        <f>COUNTBLANK(Portfolio434[[#This Row],[ID]:[Product]])</f>
        <v>0</v>
      </c>
    </row>
    <row r="1648" spans="1:12" x14ac:dyDescent="0.3">
      <c r="A1648">
        <v>1655</v>
      </c>
      <c r="B1648" t="s">
        <v>5923</v>
      </c>
      <c r="C1648" t="s">
        <v>5924</v>
      </c>
      <c r="D1648" t="s">
        <v>4493</v>
      </c>
      <c r="E1648" t="s">
        <v>1189</v>
      </c>
      <c r="F1648">
        <v>60</v>
      </c>
      <c r="G1648" t="s">
        <v>5925</v>
      </c>
      <c r="H1648" t="s">
        <v>1450</v>
      </c>
      <c r="I1648" s="10">
        <v>39538</v>
      </c>
      <c r="J1648">
        <v>46</v>
      </c>
      <c r="K1648" t="s">
        <v>1007</v>
      </c>
      <c r="L1648">
        <f>COUNTBLANK(Portfolio434[[#This Row],[ID]:[Product]])</f>
        <v>0</v>
      </c>
    </row>
    <row r="1649" spans="1:12" x14ac:dyDescent="0.3">
      <c r="A1649">
        <v>1656</v>
      </c>
      <c r="B1649" t="s">
        <v>5926</v>
      </c>
      <c r="C1649" t="s">
        <v>4375</v>
      </c>
      <c r="D1649" t="s">
        <v>4493</v>
      </c>
      <c r="E1649" t="s">
        <v>1189</v>
      </c>
      <c r="F1649">
        <v>90</v>
      </c>
      <c r="G1649" t="s">
        <v>5927</v>
      </c>
      <c r="H1649" t="s">
        <v>3065</v>
      </c>
      <c r="I1649" s="10">
        <v>39657</v>
      </c>
      <c r="J1649">
        <v>85</v>
      </c>
      <c r="K1649" t="s">
        <v>1696</v>
      </c>
      <c r="L1649">
        <f>COUNTBLANK(Portfolio434[[#This Row],[ID]:[Product]])</f>
        <v>0</v>
      </c>
    </row>
    <row r="1650" spans="1:12" x14ac:dyDescent="0.3">
      <c r="A1650">
        <v>1657</v>
      </c>
      <c r="B1650" t="s">
        <v>4906</v>
      </c>
      <c r="C1650" t="s">
        <v>2601</v>
      </c>
      <c r="D1650" t="s">
        <v>4493</v>
      </c>
      <c r="E1650" t="s">
        <v>1189</v>
      </c>
      <c r="F1650">
        <v>30</v>
      </c>
      <c r="G1650" t="s">
        <v>2564</v>
      </c>
      <c r="H1650" t="s">
        <v>1636</v>
      </c>
      <c r="I1650" s="10">
        <v>40016</v>
      </c>
      <c r="J1650">
        <v>100</v>
      </c>
      <c r="K1650" t="s">
        <v>1696</v>
      </c>
      <c r="L1650">
        <f>COUNTBLANK(Portfolio434[[#This Row],[ID]:[Product]])</f>
        <v>0</v>
      </c>
    </row>
    <row r="1651" spans="1:12" x14ac:dyDescent="0.3">
      <c r="A1651">
        <v>1658</v>
      </c>
      <c r="B1651" t="s">
        <v>5265</v>
      </c>
      <c r="C1651" t="s">
        <v>5928</v>
      </c>
      <c r="D1651" t="s">
        <v>4493</v>
      </c>
      <c r="E1651" t="s">
        <v>1189</v>
      </c>
      <c r="F1651">
        <v>30</v>
      </c>
      <c r="G1651" t="s">
        <v>5929</v>
      </c>
      <c r="H1651" t="s">
        <v>286</v>
      </c>
      <c r="I1651" s="10">
        <v>40117</v>
      </c>
      <c r="J1651">
        <v>57</v>
      </c>
      <c r="K1651" t="s">
        <v>1707</v>
      </c>
      <c r="L1651">
        <f>COUNTBLANK(Portfolio434[[#This Row],[ID]:[Product]])</f>
        <v>0</v>
      </c>
    </row>
    <row r="1652" spans="1:12" x14ac:dyDescent="0.3">
      <c r="A1652">
        <v>1659</v>
      </c>
      <c r="B1652" t="s">
        <v>5930</v>
      </c>
      <c r="C1652" t="s">
        <v>5931</v>
      </c>
      <c r="D1652" t="s">
        <v>4493</v>
      </c>
      <c r="E1652" t="s">
        <v>1189</v>
      </c>
      <c r="F1652">
        <v>60</v>
      </c>
      <c r="G1652" t="s">
        <v>5932</v>
      </c>
      <c r="H1652" t="s">
        <v>239</v>
      </c>
      <c r="I1652" s="10">
        <v>40234</v>
      </c>
      <c r="J1652">
        <v>93</v>
      </c>
      <c r="K1652" t="s">
        <v>1007</v>
      </c>
      <c r="L1652">
        <f>COUNTBLANK(Portfolio434[[#This Row],[ID]:[Product]])</f>
        <v>0</v>
      </c>
    </row>
    <row r="1653" spans="1:12" x14ac:dyDescent="0.3">
      <c r="A1653">
        <v>1660</v>
      </c>
      <c r="B1653" t="s">
        <v>4784</v>
      </c>
      <c r="C1653" t="s">
        <v>4726</v>
      </c>
      <c r="D1653" t="s">
        <v>4493</v>
      </c>
      <c r="E1653" t="s">
        <v>1189</v>
      </c>
      <c r="F1653">
        <v>30</v>
      </c>
      <c r="G1653" t="s">
        <v>5933</v>
      </c>
      <c r="H1653" t="s">
        <v>2516</v>
      </c>
      <c r="I1653" s="10">
        <v>39964</v>
      </c>
      <c r="J1653">
        <v>61</v>
      </c>
      <c r="K1653" t="s">
        <v>1007</v>
      </c>
      <c r="L1653">
        <f>COUNTBLANK(Portfolio434[[#This Row],[ID]:[Product]])</f>
        <v>0</v>
      </c>
    </row>
    <row r="1654" spans="1:12" x14ac:dyDescent="0.3">
      <c r="A1654">
        <v>1661</v>
      </c>
      <c r="B1654" t="s">
        <v>4655</v>
      </c>
      <c r="C1654" t="s">
        <v>5934</v>
      </c>
      <c r="D1654" t="s">
        <v>4493</v>
      </c>
      <c r="E1654" t="s">
        <v>1189</v>
      </c>
      <c r="F1654">
        <v>30</v>
      </c>
      <c r="G1654" t="s">
        <v>5935</v>
      </c>
      <c r="H1654" t="s">
        <v>5936</v>
      </c>
      <c r="I1654" s="10">
        <v>39800</v>
      </c>
      <c r="J1654">
        <v>51</v>
      </c>
      <c r="K1654" t="s">
        <v>1772</v>
      </c>
      <c r="L1654">
        <f>COUNTBLANK(Portfolio434[[#This Row],[ID]:[Product]])</f>
        <v>0</v>
      </c>
    </row>
    <row r="1655" spans="1:12" x14ac:dyDescent="0.3">
      <c r="A1655">
        <v>1662</v>
      </c>
      <c r="B1655" t="s">
        <v>4749</v>
      </c>
      <c r="C1655" t="s">
        <v>5937</v>
      </c>
      <c r="D1655" t="s">
        <v>4493</v>
      </c>
      <c r="E1655" t="s">
        <v>1189</v>
      </c>
      <c r="F1655">
        <v>60</v>
      </c>
      <c r="G1655" t="s">
        <v>5938</v>
      </c>
      <c r="H1655" t="s">
        <v>395</v>
      </c>
      <c r="I1655" s="10">
        <v>40510</v>
      </c>
      <c r="J1655">
        <v>7</v>
      </c>
      <c r="K1655" t="s">
        <v>1700</v>
      </c>
      <c r="L1655">
        <f>COUNTBLANK(Portfolio434[[#This Row],[ID]:[Product]])</f>
        <v>0</v>
      </c>
    </row>
    <row r="1656" spans="1:12" x14ac:dyDescent="0.3">
      <c r="A1656">
        <v>1663</v>
      </c>
      <c r="B1656" t="s">
        <v>5939</v>
      </c>
      <c r="C1656" t="s">
        <v>4467</v>
      </c>
      <c r="D1656" t="s">
        <v>4493</v>
      </c>
      <c r="E1656" t="s">
        <v>1189</v>
      </c>
      <c r="F1656">
        <v>90</v>
      </c>
      <c r="G1656" t="s">
        <v>5940</v>
      </c>
      <c r="H1656" t="s">
        <v>792</v>
      </c>
      <c r="I1656" s="10">
        <v>39723</v>
      </c>
      <c r="J1656">
        <v>16</v>
      </c>
      <c r="K1656" t="s">
        <v>851</v>
      </c>
      <c r="L1656">
        <f>COUNTBLANK(Portfolio434[[#This Row],[ID]:[Product]])</f>
        <v>0</v>
      </c>
    </row>
    <row r="1657" spans="1:12" x14ac:dyDescent="0.3">
      <c r="A1657">
        <v>1664</v>
      </c>
      <c r="B1657" t="s">
        <v>5424</v>
      </c>
      <c r="C1657" t="s">
        <v>4166</v>
      </c>
      <c r="D1657" t="s">
        <v>4493</v>
      </c>
      <c r="E1657" t="s">
        <v>1189</v>
      </c>
      <c r="F1657">
        <v>60</v>
      </c>
      <c r="G1657" t="s">
        <v>5941</v>
      </c>
      <c r="H1657" t="s">
        <v>405</v>
      </c>
      <c r="I1657" s="10">
        <v>39667</v>
      </c>
      <c r="J1657">
        <v>35</v>
      </c>
      <c r="K1657" t="s">
        <v>1700</v>
      </c>
      <c r="L1657">
        <f>COUNTBLANK(Portfolio434[[#This Row],[ID]:[Product]])</f>
        <v>0</v>
      </c>
    </row>
    <row r="1658" spans="1:12" x14ac:dyDescent="0.3">
      <c r="A1658">
        <v>1665</v>
      </c>
      <c r="B1658" t="s">
        <v>5942</v>
      </c>
      <c r="C1658" t="s">
        <v>5943</v>
      </c>
      <c r="D1658" t="s">
        <v>4493</v>
      </c>
      <c r="E1658" t="s">
        <v>1189</v>
      </c>
      <c r="F1658">
        <v>30</v>
      </c>
      <c r="G1658" t="s">
        <v>5944</v>
      </c>
      <c r="H1658" t="s">
        <v>376</v>
      </c>
      <c r="I1658" s="10">
        <v>39726</v>
      </c>
      <c r="J1658">
        <v>82</v>
      </c>
      <c r="K1658" t="s">
        <v>1673</v>
      </c>
      <c r="L1658">
        <f>COUNTBLANK(Portfolio434[[#This Row],[ID]:[Product]])</f>
        <v>0</v>
      </c>
    </row>
    <row r="1659" spans="1:12" x14ac:dyDescent="0.3">
      <c r="A1659">
        <v>1666</v>
      </c>
      <c r="B1659" t="s">
        <v>3382</v>
      </c>
      <c r="C1659" t="s">
        <v>5945</v>
      </c>
      <c r="D1659" t="s">
        <v>4493</v>
      </c>
      <c r="E1659" t="s">
        <v>1189</v>
      </c>
      <c r="F1659">
        <v>90</v>
      </c>
      <c r="G1659" t="s">
        <v>5946</v>
      </c>
      <c r="H1659" t="s">
        <v>738</v>
      </c>
      <c r="I1659" s="10">
        <v>40350</v>
      </c>
      <c r="J1659">
        <v>16</v>
      </c>
      <c r="K1659" t="s">
        <v>1721</v>
      </c>
      <c r="L1659">
        <f>COUNTBLANK(Portfolio434[[#This Row],[ID]:[Product]])</f>
        <v>0</v>
      </c>
    </row>
    <row r="1660" spans="1:12" x14ac:dyDescent="0.3">
      <c r="A1660">
        <v>1667</v>
      </c>
      <c r="B1660" t="s">
        <v>2635</v>
      </c>
      <c r="C1660" t="s">
        <v>5503</v>
      </c>
      <c r="D1660" t="s">
        <v>4493</v>
      </c>
      <c r="E1660" t="s">
        <v>1189</v>
      </c>
      <c r="F1660">
        <v>90</v>
      </c>
      <c r="G1660" t="s">
        <v>5947</v>
      </c>
      <c r="H1660" t="s">
        <v>277</v>
      </c>
      <c r="I1660" s="10">
        <v>40211</v>
      </c>
      <c r="J1660">
        <v>60</v>
      </c>
      <c r="K1660" t="s">
        <v>1707</v>
      </c>
      <c r="L1660">
        <f>COUNTBLANK(Portfolio434[[#This Row],[ID]:[Product]])</f>
        <v>0</v>
      </c>
    </row>
    <row r="1661" spans="1:12" x14ac:dyDescent="0.3">
      <c r="A1661">
        <v>1668</v>
      </c>
      <c r="B1661" t="s">
        <v>4906</v>
      </c>
      <c r="C1661" t="s">
        <v>1657</v>
      </c>
      <c r="D1661" t="s">
        <v>4493</v>
      </c>
      <c r="E1661" t="s">
        <v>1189</v>
      </c>
      <c r="F1661">
        <v>90</v>
      </c>
      <c r="G1661" t="s">
        <v>5948</v>
      </c>
      <c r="H1661" t="s">
        <v>828</v>
      </c>
      <c r="I1661" s="10">
        <v>40532</v>
      </c>
      <c r="J1661">
        <v>73</v>
      </c>
      <c r="K1661" t="s">
        <v>1696</v>
      </c>
      <c r="L1661">
        <f>COUNTBLANK(Portfolio434[[#This Row],[ID]:[Product]])</f>
        <v>0</v>
      </c>
    </row>
    <row r="1662" spans="1:12" x14ac:dyDescent="0.3">
      <c r="A1662">
        <v>1669</v>
      </c>
      <c r="B1662" t="s">
        <v>4065</v>
      </c>
      <c r="C1662" t="s">
        <v>5949</v>
      </c>
      <c r="D1662" t="s">
        <v>4493</v>
      </c>
      <c r="E1662" t="s">
        <v>1189</v>
      </c>
      <c r="F1662">
        <v>60</v>
      </c>
      <c r="G1662" t="s">
        <v>4024</v>
      </c>
      <c r="H1662" t="s">
        <v>1600</v>
      </c>
      <c r="I1662" s="10">
        <v>40125</v>
      </c>
      <c r="J1662">
        <v>55</v>
      </c>
      <c r="K1662" t="s">
        <v>1772</v>
      </c>
      <c r="L1662">
        <f>COUNTBLANK(Portfolio434[[#This Row],[ID]:[Product]])</f>
        <v>0</v>
      </c>
    </row>
    <row r="1663" spans="1:12" x14ac:dyDescent="0.3">
      <c r="A1663">
        <v>1670</v>
      </c>
      <c r="B1663" t="s">
        <v>3251</v>
      </c>
      <c r="C1663" t="s">
        <v>5007</v>
      </c>
      <c r="D1663" t="s">
        <v>4493</v>
      </c>
      <c r="E1663" t="s">
        <v>1189</v>
      </c>
      <c r="F1663">
        <v>60</v>
      </c>
      <c r="G1663" t="s">
        <v>5950</v>
      </c>
      <c r="H1663" t="s">
        <v>187</v>
      </c>
      <c r="I1663" s="10">
        <v>40006</v>
      </c>
      <c r="J1663">
        <v>33</v>
      </c>
      <c r="K1663" t="s">
        <v>1673</v>
      </c>
      <c r="L1663">
        <f>COUNTBLANK(Portfolio434[[#This Row],[ID]:[Product]])</f>
        <v>0</v>
      </c>
    </row>
    <row r="1664" spans="1:12" x14ac:dyDescent="0.3">
      <c r="A1664">
        <v>1671</v>
      </c>
      <c r="B1664" t="s">
        <v>3968</v>
      </c>
      <c r="C1664" t="s">
        <v>3276</v>
      </c>
      <c r="D1664" t="s">
        <v>4493</v>
      </c>
      <c r="E1664" t="s">
        <v>1189</v>
      </c>
      <c r="F1664">
        <v>90</v>
      </c>
      <c r="G1664" t="s">
        <v>5951</v>
      </c>
      <c r="H1664" t="s">
        <v>1796</v>
      </c>
      <c r="I1664" s="10">
        <v>39470</v>
      </c>
      <c r="J1664">
        <v>85</v>
      </c>
      <c r="K1664" t="s">
        <v>1707</v>
      </c>
      <c r="L1664">
        <f>COUNTBLANK(Portfolio434[[#This Row],[ID]:[Product]])</f>
        <v>0</v>
      </c>
    </row>
    <row r="1665" spans="1:12" x14ac:dyDescent="0.3">
      <c r="A1665">
        <v>1672</v>
      </c>
      <c r="B1665" t="s">
        <v>5952</v>
      </c>
      <c r="C1665" t="s">
        <v>1607</v>
      </c>
      <c r="D1665" t="s">
        <v>4493</v>
      </c>
      <c r="E1665" t="s">
        <v>1189</v>
      </c>
      <c r="F1665">
        <v>90</v>
      </c>
      <c r="G1665" t="s">
        <v>5354</v>
      </c>
      <c r="H1665" t="s">
        <v>557</v>
      </c>
      <c r="I1665" s="10">
        <v>39753</v>
      </c>
      <c r="J1665">
        <v>94</v>
      </c>
      <c r="K1665" t="s">
        <v>1692</v>
      </c>
      <c r="L1665">
        <f>COUNTBLANK(Portfolio434[[#This Row],[ID]:[Product]])</f>
        <v>0</v>
      </c>
    </row>
    <row r="1666" spans="1:12" x14ac:dyDescent="0.3">
      <c r="A1666">
        <v>1673</v>
      </c>
      <c r="B1666" t="s">
        <v>5953</v>
      </c>
      <c r="C1666" t="s">
        <v>2735</v>
      </c>
      <c r="D1666" t="s">
        <v>4493</v>
      </c>
      <c r="E1666" t="s">
        <v>1189</v>
      </c>
      <c r="F1666">
        <v>60</v>
      </c>
      <c r="G1666" t="s">
        <v>5954</v>
      </c>
      <c r="H1666" t="s">
        <v>604</v>
      </c>
      <c r="I1666" s="10">
        <v>39908</v>
      </c>
      <c r="J1666">
        <v>17</v>
      </c>
      <c r="K1666" t="s">
        <v>1700</v>
      </c>
      <c r="L1666">
        <f>COUNTBLANK(Portfolio434[[#This Row],[ID]:[Product]])</f>
        <v>0</v>
      </c>
    </row>
    <row r="1667" spans="1:12" x14ac:dyDescent="0.3">
      <c r="A1667">
        <v>1674</v>
      </c>
      <c r="B1667" t="s">
        <v>5955</v>
      </c>
      <c r="C1667" t="s">
        <v>5956</v>
      </c>
      <c r="D1667" t="s">
        <v>4493</v>
      </c>
      <c r="E1667" t="s">
        <v>1189</v>
      </c>
      <c r="F1667">
        <v>30</v>
      </c>
      <c r="G1667" t="s">
        <v>5957</v>
      </c>
      <c r="H1667" t="s">
        <v>5958</v>
      </c>
      <c r="I1667" s="10">
        <v>40482</v>
      </c>
      <c r="J1667">
        <v>33</v>
      </c>
      <c r="K1667" t="s">
        <v>1677</v>
      </c>
      <c r="L1667">
        <f>COUNTBLANK(Portfolio434[[#This Row],[ID]:[Product]])</f>
        <v>0</v>
      </c>
    </row>
    <row r="1668" spans="1:12" x14ac:dyDescent="0.3">
      <c r="A1668">
        <v>1675</v>
      </c>
      <c r="B1668" t="s">
        <v>5959</v>
      </c>
      <c r="C1668" t="s">
        <v>4972</v>
      </c>
      <c r="D1668" t="s">
        <v>4493</v>
      </c>
      <c r="E1668" t="s">
        <v>5960</v>
      </c>
      <c r="F1668">
        <v>90</v>
      </c>
      <c r="G1668" t="s">
        <v>5961</v>
      </c>
      <c r="H1668" t="s">
        <v>708</v>
      </c>
      <c r="I1668" s="10">
        <v>40151</v>
      </c>
      <c r="J1668">
        <v>18</v>
      </c>
      <c r="K1668" t="s">
        <v>1707</v>
      </c>
      <c r="L1668">
        <f>COUNTBLANK(Portfolio434[[#This Row],[ID]:[Product]])</f>
        <v>0</v>
      </c>
    </row>
    <row r="1669" spans="1:12" x14ac:dyDescent="0.3">
      <c r="A1669">
        <v>1676</v>
      </c>
      <c r="B1669" t="s">
        <v>5962</v>
      </c>
      <c r="C1669" t="s">
        <v>2682</v>
      </c>
      <c r="D1669" t="s">
        <v>4493</v>
      </c>
      <c r="E1669" t="s">
        <v>1189</v>
      </c>
      <c r="F1669">
        <v>90</v>
      </c>
      <c r="G1669" t="s">
        <v>5963</v>
      </c>
      <c r="H1669" t="s">
        <v>5607</v>
      </c>
      <c r="I1669" s="10">
        <v>40361</v>
      </c>
      <c r="J1669">
        <v>19</v>
      </c>
      <c r="K1669" t="s">
        <v>1692</v>
      </c>
      <c r="L1669">
        <f>COUNTBLANK(Portfolio434[[#This Row],[ID]:[Product]])</f>
        <v>0</v>
      </c>
    </row>
    <row r="1670" spans="1:12" x14ac:dyDescent="0.3">
      <c r="A1670">
        <v>1677</v>
      </c>
      <c r="B1670" t="s">
        <v>4938</v>
      </c>
      <c r="C1670" t="s">
        <v>5138</v>
      </c>
      <c r="D1670" t="s">
        <v>4493</v>
      </c>
      <c r="E1670" t="s">
        <v>1189</v>
      </c>
      <c r="F1670">
        <v>60</v>
      </c>
      <c r="G1670" t="s">
        <v>4066</v>
      </c>
      <c r="H1670" t="s">
        <v>541</v>
      </c>
      <c r="I1670" s="10">
        <v>40399</v>
      </c>
      <c r="J1670">
        <v>54</v>
      </c>
      <c r="K1670" t="s">
        <v>1677</v>
      </c>
      <c r="L1670">
        <f>COUNTBLANK(Portfolio434[[#This Row],[ID]:[Product]])</f>
        <v>0</v>
      </c>
    </row>
    <row r="1671" spans="1:12" x14ac:dyDescent="0.3">
      <c r="A1671">
        <v>1678</v>
      </c>
      <c r="B1671" t="s">
        <v>4315</v>
      </c>
      <c r="C1671" t="s">
        <v>1709</v>
      </c>
      <c r="D1671" t="s">
        <v>4493</v>
      </c>
      <c r="E1671" t="s">
        <v>1189</v>
      </c>
      <c r="F1671">
        <v>30</v>
      </c>
      <c r="G1671" t="s">
        <v>5964</v>
      </c>
      <c r="H1671" t="s">
        <v>647</v>
      </c>
      <c r="I1671" s="10">
        <v>39579</v>
      </c>
      <c r="J1671">
        <v>68</v>
      </c>
      <c r="K1671" t="s">
        <v>1700</v>
      </c>
      <c r="L1671">
        <f>COUNTBLANK(Portfolio434[[#This Row],[ID]:[Product]])</f>
        <v>0</v>
      </c>
    </row>
    <row r="1672" spans="1:12" x14ac:dyDescent="0.3">
      <c r="A1672">
        <v>1679</v>
      </c>
      <c r="B1672" t="s">
        <v>5965</v>
      </c>
      <c r="C1672" t="s">
        <v>5966</v>
      </c>
      <c r="D1672" t="s">
        <v>4493</v>
      </c>
      <c r="E1672" t="s">
        <v>1189</v>
      </c>
      <c r="F1672">
        <v>60</v>
      </c>
      <c r="G1672" t="s">
        <v>5967</v>
      </c>
      <c r="H1672" t="s">
        <v>1607</v>
      </c>
      <c r="I1672" s="10">
        <v>40470</v>
      </c>
      <c r="J1672">
        <v>94</v>
      </c>
      <c r="K1672" t="s">
        <v>1700</v>
      </c>
      <c r="L1672">
        <f>COUNTBLANK(Portfolio434[[#This Row],[ID]:[Product]])</f>
        <v>0</v>
      </c>
    </row>
    <row r="1673" spans="1:12" x14ac:dyDescent="0.3">
      <c r="A1673">
        <v>1680</v>
      </c>
      <c r="B1673" t="s">
        <v>5968</v>
      </c>
      <c r="C1673" t="s">
        <v>5969</v>
      </c>
      <c r="D1673" t="s">
        <v>4493</v>
      </c>
      <c r="E1673" t="s">
        <v>1189</v>
      </c>
      <c r="F1673">
        <v>60</v>
      </c>
      <c r="G1673" t="s">
        <v>5970</v>
      </c>
      <c r="H1673" t="s">
        <v>440</v>
      </c>
      <c r="I1673" s="10">
        <v>39721</v>
      </c>
      <c r="J1673">
        <v>18</v>
      </c>
      <c r="K1673" t="s">
        <v>1673</v>
      </c>
      <c r="L1673">
        <f>COUNTBLANK(Portfolio434[[#This Row],[ID]:[Product]])</f>
        <v>0</v>
      </c>
    </row>
    <row r="1674" spans="1:12" x14ac:dyDescent="0.3">
      <c r="A1674">
        <v>1681</v>
      </c>
      <c r="B1674" t="s">
        <v>5161</v>
      </c>
      <c r="C1674" t="s">
        <v>5971</v>
      </c>
      <c r="D1674" t="s">
        <v>4493</v>
      </c>
      <c r="E1674" t="s">
        <v>1189</v>
      </c>
      <c r="F1674">
        <v>30</v>
      </c>
      <c r="G1674" t="s">
        <v>5972</v>
      </c>
      <c r="H1674" t="s">
        <v>1625</v>
      </c>
      <c r="I1674" s="10">
        <v>40405</v>
      </c>
      <c r="J1674">
        <v>46</v>
      </c>
      <c r="K1674" t="s">
        <v>1677</v>
      </c>
      <c r="L1674">
        <f>COUNTBLANK(Portfolio434[[#This Row],[ID]:[Product]])</f>
        <v>0</v>
      </c>
    </row>
    <row r="1675" spans="1:12" x14ac:dyDescent="0.3">
      <c r="A1675">
        <v>1682</v>
      </c>
      <c r="B1675" t="s">
        <v>5973</v>
      </c>
      <c r="C1675" t="s">
        <v>3616</v>
      </c>
      <c r="D1675" t="s">
        <v>4493</v>
      </c>
      <c r="E1675" t="s">
        <v>1189</v>
      </c>
      <c r="F1675">
        <v>60</v>
      </c>
      <c r="G1675" t="s">
        <v>5974</v>
      </c>
      <c r="H1675" t="s">
        <v>367</v>
      </c>
      <c r="I1675" s="10">
        <v>40115</v>
      </c>
      <c r="J1675">
        <v>18</v>
      </c>
      <c r="K1675" t="s">
        <v>1696</v>
      </c>
      <c r="L1675">
        <f>COUNTBLANK(Portfolio434[[#This Row],[ID]:[Product]])</f>
        <v>0</v>
      </c>
    </row>
    <row r="1676" spans="1:12" x14ac:dyDescent="0.3">
      <c r="A1676">
        <v>1683</v>
      </c>
      <c r="B1676" t="s">
        <v>1900</v>
      </c>
      <c r="C1676" t="s">
        <v>5975</v>
      </c>
      <c r="D1676" t="s">
        <v>4493</v>
      </c>
      <c r="E1676" t="s">
        <v>1189</v>
      </c>
      <c r="F1676">
        <v>90</v>
      </c>
      <c r="G1676" t="s">
        <v>5976</v>
      </c>
      <c r="H1676" t="s">
        <v>1444</v>
      </c>
      <c r="I1676" s="10">
        <v>40237</v>
      </c>
      <c r="J1676">
        <v>18</v>
      </c>
      <c r="K1676" t="s">
        <v>1700</v>
      </c>
      <c r="L1676">
        <f>COUNTBLANK(Portfolio434[[#This Row],[ID]:[Product]])</f>
        <v>0</v>
      </c>
    </row>
    <row r="1677" spans="1:12" x14ac:dyDescent="0.3">
      <c r="A1677">
        <v>1684</v>
      </c>
      <c r="B1677" t="s">
        <v>5977</v>
      </c>
      <c r="C1677" t="s">
        <v>1596</v>
      </c>
      <c r="D1677" t="s">
        <v>4493</v>
      </c>
      <c r="E1677" t="s">
        <v>1189</v>
      </c>
      <c r="F1677">
        <v>90</v>
      </c>
      <c r="G1677" t="s">
        <v>5978</v>
      </c>
      <c r="H1677" t="s">
        <v>5</v>
      </c>
      <c r="I1677" s="10">
        <v>39941</v>
      </c>
      <c r="J1677">
        <v>64</v>
      </c>
      <c r="K1677" t="s">
        <v>1673</v>
      </c>
      <c r="L1677">
        <f>COUNTBLANK(Portfolio434[[#This Row],[ID]:[Product]])</f>
        <v>0</v>
      </c>
    </row>
    <row r="1678" spans="1:12" x14ac:dyDescent="0.3">
      <c r="A1678">
        <v>1685</v>
      </c>
      <c r="B1678" t="s">
        <v>5250</v>
      </c>
      <c r="C1678" t="s">
        <v>5979</v>
      </c>
      <c r="D1678" t="s">
        <v>4493</v>
      </c>
      <c r="E1678" t="s">
        <v>1189</v>
      </c>
      <c r="F1678">
        <v>90</v>
      </c>
      <c r="G1678" t="s">
        <v>5980</v>
      </c>
      <c r="H1678" t="s">
        <v>1621</v>
      </c>
      <c r="I1678" s="10">
        <v>40051</v>
      </c>
      <c r="J1678">
        <v>6</v>
      </c>
      <c r="K1678" t="s">
        <v>1700</v>
      </c>
      <c r="L1678">
        <f>COUNTBLANK(Portfolio434[[#This Row],[ID]:[Product]])</f>
        <v>0</v>
      </c>
    </row>
    <row r="1679" spans="1:12" x14ac:dyDescent="0.3">
      <c r="A1679">
        <v>1686</v>
      </c>
      <c r="B1679" t="s">
        <v>5981</v>
      </c>
      <c r="C1679" t="s">
        <v>2382</v>
      </c>
      <c r="D1679" t="s">
        <v>4493</v>
      </c>
      <c r="E1679" t="s">
        <v>1189</v>
      </c>
      <c r="F1679">
        <v>60</v>
      </c>
      <c r="G1679" t="s">
        <v>5982</v>
      </c>
      <c r="H1679" t="s">
        <v>598</v>
      </c>
      <c r="I1679" s="10">
        <v>39514</v>
      </c>
      <c r="J1679">
        <v>37</v>
      </c>
      <c r="K1679" t="s">
        <v>1772</v>
      </c>
      <c r="L1679">
        <f>COUNTBLANK(Portfolio434[[#This Row],[ID]:[Product]])</f>
        <v>0</v>
      </c>
    </row>
    <row r="1680" spans="1:12" x14ac:dyDescent="0.3">
      <c r="A1680">
        <v>1687</v>
      </c>
      <c r="B1680" t="s">
        <v>2792</v>
      </c>
      <c r="C1680" t="s">
        <v>1803</v>
      </c>
      <c r="D1680" t="s">
        <v>4493</v>
      </c>
      <c r="E1680" t="s">
        <v>1189</v>
      </c>
      <c r="F1680">
        <v>90</v>
      </c>
      <c r="G1680" t="s">
        <v>5983</v>
      </c>
      <c r="H1680" t="s">
        <v>1487</v>
      </c>
      <c r="I1680" s="10">
        <v>40305</v>
      </c>
      <c r="J1680">
        <v>4</v>
      </c>
      <c r="K1680" t="s">
        <v>1692</v>
      </c>
      <c r="L1680">
        <f>COUNTBLANK(Portfolio434[[#This Row],[ID]:[Product]])</f>
        <v>0</v>
      </c>
    </row>
    <row r="1681" spans="1:12" x14ac:dyDescent="0.3">
      <c r="A1681">
        <v>1688</v>
      </c>
      <c r="B1681" t="s">
        <v>5144</v>
      </c>
      <c r="C1681" t="s">
        <v>2064</v>
      </c>
      <c r="D1681" t="s">
        <v>4493</v>
      </c>
      <c r="E1681" t="s">
        <v>1189</v>
      </c>
      <c r="F1681">
        <v>90</v>
      </c>
      <c r="G1681" t="s">
        <v>5984</v>
      </c>
      <c r="H1681" t="s">
        <v>2516</v>
      </c>
      <c r="I1681" s="10">
        <v>39653</v>
      </c>
      <c r="J1681">
        <v>81</v>
      </c>
      <c r="K1681" t="s">
        <v>1721</v>
      </c>
      <c r="L1681">
        <f>COUNTBLANK(Portfolio434[[#This Row],[ID]:[Product]])</f>
        <v>0</v>
      </c>
    </row>
    <row r="1682" spans="1:12" x14ac:dyDescent="0.3">
      <c r="A1682">
        <v>1689</v>
      </c>
      <c r="B1682" t="s">
        <v>5615</v>
      </c>
      <c r="C1682" t="s">
        <v>3509</v>
      </c>
      <c r="D1682" t="s">
        <v>4493</v>
      </c>
      <c r="E1682" t="s">
        <v>1189</v>
      </c>
      <c r="F1682">
        <v>30</v>
      </c>
      <c r="G1682" t="s">
        <v>5985</v>
      </c>
      <c r="H1682" t="s">
        <v>170</v>
      </c>
      <c r="I1682" s="10">
        <v>40235</v>
      </c>
      <c r="J1682">
        <v>38</v>
      </c>
      <c r="K1682" t="s">
        <v>1700</v>
      </c>
      <c r="L1682">
        <f>COUNTBLANK(Portfolio434[[#This Row],[ID]:[Product]])</f>
        <v>0</v>
      </c>
    </row>
    <row r="1683" spans="1:12" x14ac:dyDescent="0.3">
      <c r="A1683">
        <v>1690</v>
      </c>
      <c r="B1683" t="s">
        <v>5495</v>
      </c>
      <c r="C1683" t="s">
        <v>2064</v>
      </c>
      <c r="D1683" t="s">
        <v>4493</v>
      </c>
      <c r="E1683" t="s">
        <v>1189</v>
      </c>
      <c r="F1683">
        <v>30</v>
      </c>
      <c r="G1683" t="s">
        <v>5986</v>
      </c>
      <c r="H1683" t="s">
        <v>34</v>
      </c>
      <c r="I1683" s="10">
        <v>40220</v>
      </c>
      <c r="J1683">
        <v>6</v>
      </c>
      <c r="K1683" t="s">
        <v>1700</v>
      </c>
      <c r="L1683">
        <f>COUNTBLANK(Portfolio434[[#This Row],[ID]:[Product]])</f>
        <v>0</v>
      </c>
    </row>
    <row r="1684" spans="1:12" x14ac:dyDescent="0.3">
      <c r="A1684">
        <v>1691</v>
      </c>
      <c r="B1684" t="s">
        <v>4511</v>
      </c>
      <c r="C1684" t="s">
        <v>5987</v>
      </c>
      <c r="D1684" t="s">
        <v>4493</v>
      </c>
      <c r="E1684" t="s">
        <v>1189</v>
      </c>
      <c r="F1684">
        <v>60</v>
      </c>
      <c r="G1684" t="s">
        <v>5988</v>
      </c>
      <c r="H1684" t="s">
        <v>1642</v>
      </c>
      <c r="I1684" s="10">
        <v>39832</v>
      </c>
      <c r="J1684">
        <v>33</v>
      </c>
      <c r="K1684" t="s">
        <v>1772</v>
      </c>
      <c r="L1684">
        <f>COUNTBLANK(Portfolio434[[#This Row],[ID]:[Product]])</f>
        <v>0</v>
      </c>
    </row>
    <row r="1685" spans="1:12" x14ac:dyDescent="0.3">
      <c r="A1685">
        <v>1692</v>
      </c>
      <c r="B1685" t="s">
        <v>5006</v>
      </c>
      <c r="C1685" t="s">
        <v>1945</v>
      </c>
      <c r="D1685" t="s">
        <v>4493</v>
      </c>
      <c r="E1685" t="s">
        <v>1189</v>
      </c>
      <c r="F1685">
        <v>90</v>
      </c>
      <c r="G1685" t="s">
        <v>5989</v>
      </c>
      <c r="H1685" t="s">
        <v>1392</v>
      </c>
      <c r="I1685" s="10">
        <v>40039</v>
      </c>
      <c r="J1685">
        <v>97</v>
      </c>
      <c r="K1685" t="s">
        <v>1707</v>
      </c>
      <c r="L1685">
        <f>COUNTBLANK(Portfolio434[[#This Row],[ID]:[Product]])</f>
        <v>0</v>
      </c>
    </row>
    <row r="1686" spans="1:12" x14ac:dyDescent="0.3">
      <c r="A1686">
        <v>1693</v>
      </c>
      <c r="B1686" t="s">
        <v>5990</v>
      </c>
      <c r="C1686" t="s">
        <v>5991</v>
      </c>
      <c r="D1686" t="s">
        <v>4493</v>
      </c>
      <c r="E1686" t="s">
        <v>1189</v>
      </c>
      <c r="F1686">
        <v>90</v>
      </c>
      <c r="G1686" t="s">
        <v>5992</v>
      </c>
      <c r="H1686" t="s">
        <v>5494</v>
      </c>
      <c r="I1686" s="10">
        <v>39884</v>
      </c>
      <c r="J1686">
        <v>88</v>
      </c>
      <c r="K1686" t="s">
        <v>1772</v>
      </c>
      <c r="L1686">
        <f>COUNTBLANK(Portfolio434[[#This Row],[ID]:[Product]])</f>
        <v>0</v>
      </c>
    </row>
    <row r="1687" spans="1:12" x14ac:dyDescent="0.3">
      <c r="A1687">
        <v>1694</v>
      </c>
      <c r="B1687" t="s">
        <v>5993</v>
      </c>
      <c r="C1687" t="s">
        <v>3861</v>
      </c>
      <c r="D1687" t="s">
        <v>4493</v>
      </c>
      <c r="E1687" t="s">
        <v>1189</v>
      </c>
      <c r="F1687">
        <v>90</v>
      </c>
      <c r="G1687" t="s">
        <v>5994</v>
      </c>
      <c r="H1687" t="s">
        <v>622</v>
      </c>
      <c r="I1687" s="10">
        <v>40374</v>
      </c>
      <c r="J1687">
        <v>82</v>
      </c>
      <c r="K1687" t="s">
        <v>1673</v>
      </c>
      <c r="L1687">
        <f>COUNTBLANK(Portfolio434[[#This Row],[ID]:[Product]])</f>
        <v>0</v>
      </c>
    </row>
    <row r="1688" spans="1:12" x14ac:dyDescent="0.3">
      <c r="A1688">
        <v>1695</v>
      </c>
      <c r="B1688" t="s">
        <v>5995</v>
      </c>
      <c r="C1688" t="s">
        <v>5996</v>
      </c>
      <c r="D1688" t="s">
        <v>4493</v>
      </c>
      <c r="E1688" t="s">
        <v>1189</v>
      </c>
      <c r="F1688">
        <v>60</v>
      </c>
      <c r="G1688" t="s">
        <v>5997</v>
      </c>
      <c r="H1688" t="s">
        <v>1618</v>
      </c>
      <c r="I1688" s="10">
        <v>40116</v>
      </c>
      <c r="J1688">
        <v>99</v>
      </c>
      <c r="K1688" t="s">
        <v>1673</v>
      </c>
      <c r="L1688">
        <f>COUNTBLANK(Portfolio434[[#This Row],[ID]:[Product]])</f>
        <v>0</v>
      </c>
    </row>
    <row r="1689" spans="1:12" x14ac:dyDescent="0.3">
      <c r="A1689">
        <v>1696</v>
      </c>
      <c r="B1689" t="s">
        <v>3619</v>
      </c>
      <c r="C1689" t="s">
        <v>42</v>
      </c>
      <c r="D1689" t="s">
        <v>4493</v>
      </c>
      <c r="E1689" t="s">
        <v>1189</v>
      </c>
      <c r="F1689">
        <v>60</v>
      </c>
      <c r="G1689" t="s">
        <v>5998</v>
      </c>
      <c r="H1689" t="s">
        <v>164</v>
      </c>
      <c r="I1689" s="10">
        <v>39904</v>
      </c>
      <c r="J1689">
        <v>89</v>
      </c>
      <c r="K1689" t="s">
        <v>1692</v>
      </c>
      <c r="L1689">
        <f>COUNTBLANK(Portfolio434[[#This Row],[ID]:[Product]])</f>
        <v>0</v>
      </c>
    </row>
    <row r="1690" spans="1:12" x14ac:dyDescent="0.3">
      <c r="A1690">
        <v>1697</v>
      </c>
      <c r="B1690" t="s">
        <v>5495</v>
      </c>
      <c r="C1690" t="s">
        <v>5999</v>
      </c>
      <c r="D1690" t="s">
        <v>4493</v>
      </c>
      <c r="E1690" t="s">
        <v>1189</v>
      </c>
      <c r="F1690">
        <v>60</v>
      </c>
      <c r="G1690" t="s">
        <v>6000</v>
      </c>
      <c r="H1690" t="s">
        <v>3998</v>
      </c>
      <c r="I1690" s="10">
        <v>39790</v>
      </c>
      <c r="J1690">
        <v>88</v>
      </c>
      <c r="K1690" t="s">
        <v>1707</v>
      </c>
      <c r="L1690">
        <f>COUNTBLANK(Portfolio434[[#This Row],[ID]:[Product]])</f>
        <v>0</v>
      </c>
    </row>
    <row r="1691" spans="1:12" x14ac:dyDescent="0.3">
      <c r="A1691">
        <v>1698</v>
      </c>
      <c r="B1691" t="s">
        <v>6001</v>
      </c>
      <c r="C1691" t="s">
        <v>3595</v>
      </c>
      <c r="D1691" t="s">
        <v>4493</v>
      </c>
      <c r="E1691" t="s">
        <v>1189</v>
      </c>
      <c r="F1691">
        <v>60</v>
      </c>
      <c r="G1691" t="s">
        <v>6002</v>
      </c>
      <c r="H1691" t="s">
        <v>798</v>
      </c>
      <c r="I1691" s="10">
        <v>39851</v>
      </c>
      <c r="J1691">
        <v>54</v>
      </c>
      <c r="K1691" t="s">
        <v>1677</v>
      </c>
      <c r="L1691">
        <f>COUNTBLANK(Portfolio434[[#This Row],[ID]:[Product]])</f>
        <v>0</v>
      </c>
    </row>
    <row r="1692" spans="1:12" x14ac:dyDescent="0.3">
      <c r="A1692">
        <v>1699</v>
      </c>
      <c r="B1692" t="s">
        <v>6003</v>
      </c>
      <c r="C1692" t="s">
        <v>6004</v>
      </c>
      <c r="D1692" t="s">
        <v>4493</v>
      </c>
      <c r="E1692" t="s">
        <v>1189</v>
      </c>
      <c r="F1692">
        <v>60</v>
      </c>
      <c r="G1692" t="s">
        <v>6005</v>
      </c>
      <c r="H1692" t="s">
        <v>1620</v>
      </c>
      <c r="I1692" s="10">
        <v>39667</v>
      </c>
      <c r="J1692">
        <v>63</v>
      </c>
      <c r="K1692" t="s">
        <v>1700</v>
      </c>
      <c r="L1692">
        <f>COUNTBLANK(Portfolio434[[#This Row],[ID]:[Product]])</f>
        <v>0</v>
      </c>
    </row>
    <row r="1693" spans="1:12" x14ac:dyDescent="0.3">
      <c r="A1693">
        <v>1700</v>
      </c>
      <c r="B1693" t="s">
        <v>6006</v>
      </c>
      <c r="C1693" t="s">
        <v>6007</v>
      </c>
      <c r="D1693" t="s">
        <v>4601</v>
      </c>
      <c r="E1693" t="s">
        <v>1189</v>
      </c>
      <c r="F1693">
        <v>30</v>
      </c>
      <c r="G1693" t="s">
        <v>6008</v>
      </c>
      <c r="H1693" t="s">
        <v>692</v>
      </c>
      <c r="I1693" s="10">
        <v>39505</v>
      </c>
      <c r="J1693">
        <v>37</v>
      </c>
      <c r="K1693" t="s">
        <v>1692</v>
      </c>
      <c r="L1693">
        <f>COUNTBLANK(Portfolio434[[#This Row],[ID]:[Product]])</f>
        <v>0</v>
      </c>
    </row>
    <row r="1694" spans="1:12" x14ac:dyDescent="0.3">
      <c r="A1694">
        <v>1701</v>
      </c>
      <c r="B1694" t="s">
        <v>6009</v>
      </c>
      <c r="C1694" t="s">
        <v>3747</v>
      </c>
      <c r="D1694" t="s">
        <v>4493</v>
      </c>
      <c r="E1694" t="s">
        <v>1189</v>
      </c>
      <c r="F1694">
        <v>30</v>
      </c>
      <c r="G1694" t="s">
        <v>6010</v>
      </c>
      <c r="H1694" t="s">
        <v>446</v>
      </c>
      <c r="I1694" s="10">
        <v>39874</v>
      </c>
      <c r="J1694">
        <v>10</v>
      </c>
      <c r="K1694" t="s">
        <v>1677</v>
      </c>
      <c r="L1694">
        <f>COUNTBLANK(Portfolio434[[#This Row],[ID]:[Product]])</f>
        <v>0</v>
      </c>
    </row>
    <row r="1695" spans="1:12" x14ac:dyDescent="0.3">
      <c r="A1695">
        <v>1703</v>
      </c>
      <c r="B1695" t="s">
        <v>6012</v>
      </c>
      <c r="C1695" t="s">
        <v>6013</v>
      </c>
      <c r="D1695" t="s">
        <v>4493</v>
      </c>
      <c r="E1695" t="s">
        <v>1189</v>
      </c>
      <c r="F1695">
        <v>60</v>
      </c>
      <c r="G1695" t="s">
        <v>6014</v>
      </c>
      <c r="H1695" t="s">
        <v>1408</v>
      </c>
      <c r="I1695" s="10">
        <v>40227</v>
      </c>
      <c r="J1695">
        <v>95</v>
      </c>
      <c r="K1695" t="s">
        <v>851</v>
      </c>
      <c r="L1695">
        <f>COUNTBLANK(Portfolio434[[#This Row],[ID]:[Product]])</f>
        <v>0</v>
      </c>
    </row>
    <row r="1696" spans="1:12" x14ac:dyDescent="0.3">
      <c r="A1696">
        <v>1704</v>
      </c>
      <c r="B1696" t="s">
        <v>6015</v>
      </c>
      <c r="C1696" t="s">
        <v>6016</v>
      </c>
      <c r="D1696" t="s">
        <v>4493</v>
      </c>
      <c r="E1696" t="s">
        <v>1189</v>
      </c>
      <c r="F1696">
        <v>90</v>
      </c>
      <c r="G1696" t="s">
        <v>6017</v>
      </c>
      <c r="H1696" t="s">
        <v>6018</v>
      </c>
      <c r="I1696" s="10">
        <v>40008</v>
      </c>
      <c r="J1696">
        <v>69</v>
      </c>
      <c r="K1696" t="s">
        <v>1677</v>
      </c>
      <c r="L1696">
        <f>COUNTBLANK(Portfolio434[[#This Row],[ID]:[Product]])</f>
        <v>0</v>
      </c>
    </row>
    <row r="1697" spans="1:12" x14ac:dyDescent="0.3">
      <c r="A1697">
        <v>1705</v>
      </c>
      <c r="B1697" t="s">
        <v>2999</v>
      </c>
      <c r="C1697" t="s">
        <v>6019</v>
      </c>
      <c r="D1697" t="s">
        <v>4493</v>
      </c>
      <c r="E1697" t="s">
        <v>1189</v>
      </c>
      <c r="F1697">
        <v>30</v>
      </c>
      <c r="G1697" t="s">
        <v>4164</v>
      </c>
      <c r="H1697" t="s">
        <v>354</v>
      </c>
      <c r="I1697" s="10">
        <v>39731</v>
      </c>
      <c r="J1697">
        <v>13</v>
      </c>
      <c r="K1697" t="s">
        <v>1707</v>
      </c>
      <c r="L1697">
        <f>COUNTBLANK(Portfolio434[[#This Row],[ID]:[Product]])</f>
        <v>0</v>
      </c>
    </row>
    <row r="1698" spans="1:12" x14ac:dyDescent="0.3">
      <c r="A1698">
        <v>1706</v>
      </c>
      <c r="B1698" t="s">
        <v>6020</v>
      </c>
      <c r="C1698" t="s">
        <v>2123</v>
      </c>
      <c r="D1698" t="s">
        <v>4493</v>
      </c>
      <c r="E1698" t="s">
        <v>1189</v>
      </c>
      <c r="F1698">
        <v>60</v>
      </c>
      <c r="G1698" t="s">
        <v>6021</v>
      </c>
      <c r="H1698" t="s">
        <v>396</v>
      </c>
      <c r="I1698" s="10">
        <v>40528</v>
      </c>
      <c r="J1698">
        <v>47</v>
      </c>
      <c r="K1698" t="s">
        <v>1700</v>
      </c>
      <c r="L1698">
        <f>COUNTBLANK(Portfolio434[[#This Row],[ID]:[Product]])</f>
        <v>0</v>
      </c>
    </row>
    <row r="1699" spans="1:12" x14ac:dyDescent="0.3">
      <c r="A1699">
        <v>1707</v>
      </c>
      <c r="B1699" t="s">
        <v>6022</v>
      </c>
      <c r="C1699" t="s">
        <v>4227</v>
      </c>
      <c r="D1699" t="s">
        <v>4493</v>
      </c>
      <c r="E1699" t="s">
        <v>1189</v>
      </c>
      <c r="F1699">
        <v>90</v>
      </c>
      <c r="G1699" t="s">
        <v>6023</v>
      </c>
      <c r="H1699" t="s">
        <v>6024</v>
      </c>
      <c r="I1699" s="10">
        <v>39653</v>
      </c>
      <c r="J1699">
        <v>34</v>
      </c>
      <c r="K1699" t="s">
        <v>1692</v>
      </c>
      <c r="L1699">
        <f>COUNTBLANK(Portfolio434[[#This Row],[ID]:[Product]])</f>
        <v>0</v>
      </c>
    </row>
    <row r="1700" spans="1:12" x14ac:dyDescent="0.3">
      <c r="A1700">
        <v>1708</v>
      </c>
      <c r="B1700" t="s">
        <v>6025</v>
      </c>
      <c r="C1700" t="s">
        <v>5751</v>
      </c>
      <c r="D1700" t="s">
        <v>4493</v>
      </c>
      <c r="E1700" t="s">
        <v>1189</v>
      </c>
      <c r="F1700">
        <v>60</v>
      </c>
      <c r="G1700" t="s">
        <v>6026</v>
      </c>
      <c r="H1700" t="s">
        <v>1603</v>
      </c>
      <c r="I1700" s="10">
        <v>39651</v>
      </c>
      <c r="J1700">
        <v>21</v>
      </c>
      <c r="K1700" t="s">
        <v>1007</v>
      </c>
      <c r="L1700">
        <f>COUNTBLANK(Portfolio434[[#This Row],[ID]:[Product]])</f>
        <v>0</v>
      </c>
    </row>
    <row r="1701" spans="1:12" x14ac:dyDescent="0.3">
      <c r="A1701">
        <v>1709</v>
      </c>
      <c r="B1701" t="s">
        <v>6027</v>
      </c>
      <c r="C1701" t="s">
        <v>2143</v>
      </c>
      <c r="D1701" t="s">
        <v>4493</v>
      </c>
      <c r="E1701" t="s">
        <v>1189</v>
      </c>
      <c r="F1701">
        <v>90</v>
      </c>
      <c r="G1701" t="s">
        <v>6028</v>
      </c>
      <c r="H1701" t="s">
        <v>5835</v>
      </c>
      <c r="I1701" s="10">
        <v>40275</v>
      </c>
      <c r="J1701">
        <v>98</v>
      </c>
      <c r="K1701" t="s">
        <v>1673</v>
      </c>
      <c r="L1701">
        <f>COUNTBLANK(Portfolio434[[#This Row],[ID]:[Product]])</f>
        <v>0</v>
      </c>
    </row>
    <row r="1702" spans="1:12" x14ac:dyDescent="0.3">
      <c r="A1702">
        <v>1710</v>
      </c>
      <c r="B1702" t="s">
        <v>6029</v>
      </c>
      <c r="C1702" t="s">
        <v>4600</v>
      </c>
      <c r="D1702" t="s">
        <v>4493</v>
      </c>
      <c r="E1702" t="s">
        <v>1189</v>
      </c>
      <c r="F1702">
        <v>90</v>
      </c>
      <c r="G1702" t="s">
        <v>6030</v>
      </c>
      <c r="H1702" t="s">
        <v>298</v>
      </c>
      <c r="I1702" s="10">
        <v>39710</v>
      </c>
      <c r="J1702">
        <v>22</v>
      </c>
      <c r="K1702" t="s">
        <v>1707</v>
      </c>
      <c r="L1702">
        <f>COUNTBLANK(Portfolio434[[#This Row],[ID]:[Product]])</f>
        <v>0</v>
      </c>
    </row>
    <row r="1703" spans="1:12" x14ac:dyDescent="0.3">
      <c r="A1703">
        <v>1711</v>
      </c>
      <c r="B1703" t="s">
        <v>6031</v>
      </c>
      <c r="C1703" t="s">
        <v>2537</v>
      </c>
      <c r="D1703" t="s">
        <v>4493</v>
      </c>
      <c r="E1703" t="s">
        <v>1189</v>
      </c>
      <c r="F1703">
        <v>30</v>
      </c>
      <c r="G1703" t="s">
        <v>6032</v>
      </c>
      <c r="H1703" t="s">
        <v>1437</v>
      </c>
      <c r="I1703" s="10">
        <v>40134</v>
      </c>
      <c r="J1703">
        <v>28</v>
      </c>
      <c r="K1703" t="s">
        <v>1707</v>
      </c>
      <c r="L1703">
        <f>COUNTBLANK(Portfolio434[[#This Row],[ID]:[Product]])</f>
        <v>0</v>
      </c>
    </row>
    <row r="1704" spans="1:12" x14ac:dyDescent="0.3">
      <c r="A1704">
        <v>1712</v>
      </c>
      <c r="B1704" t="s">
        <v>6033</v>
      </c>
      <c r="C1704" t="s">
        <v>5346</v>
      </c>
      <c r="D1704" t="s">
        <v>4493</v>
      </c>
      <c r="E1704" t="s">
        <v>1189</v>
      </c>
      <c r="F1704">
        <v>30</v>
      </c>
      <c r="G1704" t="s">
        <v>2063</v>
      </c>
      <c r="H1704" t="s">
        <v>1621</v>
      </c>
      <c r="I1704" s="10">
        <v>39772</v>
      </c>
      <c r="J1704">
        <v>73</v>
      </c>
      <c r="K1704" t="s">
        <v>851</v>
      </c>
      <c r="L1704">
        <f>COUNTBLANK(Portfolio434[[#This Row],[ID]:[Product]])</f>
        <v>0</v>
      </c>
    </row>
    <row r="1705" spans="1:12" x14ac:dyDescent="0.3">
      <c r="A1705">
        <v>1714</v>
      </c>
      <c r="B1705" t="s">
        <v>5113</v>
      </c>
      <c r="C1705" t="s">
        <v>5571</v>
      </c>
      <c r="D1705" t="s">
        <v>4493</v>
      </c>
      <c r="E1705" t="s">
        <v>1189</v>
      </c>
      <c r="F1705">
        <v>60</v>
      </c>
      <c r="G1705" t="s">
        <v>6036</v>
      </c>
      <c r="H1705" t="s">
        <v>1447</v>
      </c>
      <c r="I1705" s="10">
        <v>39660</v>
      </c>
      <c r="J1705">
        <v>93</v>
      </c>
      <c r="K1705" t="s">
        <v>1721</v>
      </c>
      <c r="L1705">
        <f>COUNTBLANK(Portfolio434[[#This Row],[ID]:[Product]])</f>
        <v>0</v>
      </c>
    </row>
    <row r="1706" spans="1:12" x14ac:dyDescent="0.3">
      <c r="A1706">
        <v>1715</v>
      </c>
      <c r="B1706" t="s">
        <v>6037</v>
      </c>
      <c r="C1706" t="s">
        <v>6038</v>
      </c>
      <c r="D1706" t="s">
        <v>4493</v>
      </c>
      <c r="E1706" t="s">
        <v>1189</v>
      </c>
      <c r="F1706">
        <v>90</v>
      </c>
      <c r="G1706" t="s">
        <v>6039</v>
      </c>
      <c r="H1706" t="s">
        <v>505</v>
      </c>
      <c r="I1706" s="10">
        <v>39973</v>
      </c>
      <c r="J1706">
        <v>93</v>
      </c>
      <c r="K1706" t="s">
        <v>1673</v>
      </c>
      <c r="L1706">
        <f>COUNTBLANK(Portfolio434[[#This Row],[ID]:[Product]])</f>
        <v>0</v>
      </c>
    </row>
    <row r="1707" spans="1:12" x14ac:dyDescent="0.3">
      <c r="A1707">
        <v>1716</v>
      </c>
      <c r="B1707" t="s">
        <v>2314</v>
      </c>
      <c r="C1707" t="s">
        <v>3389</v>
      </c>
      <c r="D1707" t="s">
        <v>4493</v>
      </c>
      <c r="E1707" t="s">
        <v>1189</v>
      </c>
      <c r="F1707">
        <v>60</v>
      </c>
      <c r="G1707" t="s">
        <v>6040</v>
      </c>
      <c r="H1707" t="s">
        <v>488</v>
      </c>
      <c r="I1707" s="10">
        <v>39875</v>
      </c>
      <c r="J1707">
        <v>15</v>
      </c>
      <c r="K1707" t="s">
        <v>1696</v>
      </c>
      <c r="L1707">
        <f>COUNTBLANK(Portfolio434[[#This Row],[ID]:[Product]])</f>
        <v>0</v>
      </c>
    </row>
    <row r="1708" spans="1:12" x14ac:dyDescent="0.3">
      <c r="A1708">
        <v>1717</v>
      </c>
      <c r="B1708" t="s">
        <v>6041</v>
      </c>
      <c r="C1708" t="s">
        <v>3784</v>
      </c>
      <c r="D1708" t="s">
        <v>4493</v>
      </c>
      <c r="E1708" t="s">
        <v>1189</v>
      </c>
      <c r="F1708">
        <v>30</v>
      </c>
      <c r="G1708" t="s">
        <v>6042</v>
      </c>
      <c r="H1708" t="s">
        <v>1155</v>
      </c>
      <c r="I1708" s="10">
        <v>40518</v>
      </c>
      <c r="J1708">
        <v>14</v>
      </c>
      <c r="K1708" t="s">
        <v>1707</v>
      </c>
      <c r="L1708">
        <f>COUNTBLANK(Portfolio434[[#This Row],[ID]:[Product]])</f>
        <v>0</v>
      </c>
    </row>
    <row r="1709" spans="1:12" x14ac:dyDescent="0.3">
      <c r="A1709">
        <v>1718</v>
      </c>
      <c r="B1709" t="s">
        <v>6043</v>
      </c>
      <c r="C1709" t="s">
        <v>6044</v>
      </c>
      <c r="D1709" t="s">
        <v>4493</v>
      </c>
      <c r="E1709" t="s">
        <v>1189</v>
      </c>
      <c r="F1709">
        <v>90</v>
      </c>
      <c r="G1709" t="s">
        <v>6045</v>
      </c>
      <c r="H1709" t="s">
        <v>434</v>
      </c>
      <c r="I1709" s="10">
        <v>39583</v>
      </c>
      <c r="J1709">
        <v>32</v>
      </c>
      <c r="K1709" t="s">
        <v>1677</v>
      </c>
      <c r="L1709">
        <f>COUNTBLANK(Portfolio434[[#This Row],[ID]:[Product]])</f>
        <v>0</v>
      </c>
    </row>
    <row r="1710" spans="1:12" x14ac:dyDescent="0.3">
      <c r="A1710">
        <v>1719</v>
      </c>
      <c r="B1710" t="s">
        <v>5348</v>
      </c>
      <c r="C1710" t="s">
        <v>5125</v>
      </c>
      <c r="D1710" t="s">
        <v>4493</v>
      </c>
      <c r="E1710" t="s">
        <v>1189</v>
      </c>
      <c r="F1710">
        <v>90</v>
      </c>
      <c r="G1710" t="s">
        <v>6046</v>
      </c>
      <c r="H1710" t="s">
        <v>541</v>
      </c>
      <c r="I1710" s="10">
        <v>39613</v>
      </c>
      <c r="J1710">
        <v>59</v>
      </c>
      <c r="K1710" t="s">
        <v>1696</v>
      </c>
      <c r="L1710">
        <f>COUNTBLANK(Portfolio434[[#This Row],[ID]:[Product]])</f>
        <v>0</v>
      </c>
    </row>
    <row r="1711" spans="1:12" x14ac:dyDescent="0.3">
      <c r="A1711">
        <v>1720</v>
      </c>
      <c r="B1711" t="s">
        <v>4580</v>
      </c>
      <c r="C1711" t="s">
        <v>5397</v>
      </c>
      <c r="D1711" t="s">
        <v>4493</v>
      </c>
      <c r="E1711" t="s">
        <v>1189</v>
      </c>
      <c r="F1711">
        <v>90</v>
      </c>
      <c r="G1711" t="s">
        <v>6047</v>
      </c>
      <c r="H1711" t="s">
        <v>3</v>
      </c>
      <c r="I1711" s="10">
        <v>40373</v>
      </c>
      <c r="J1711">
        <v>79</v>
      </c>
      <c r="K1711" t="s">
        <v>1673</v>
      </c>
      <c r="L1711">
        <f>COUNTBLANK(Portfolio434[[#This Row],[ID]:[Product]])</f>
        <v>0</v>
      </c>
    </row>
    <row r="1712" spans="1:12" x14ac:dyDescent="0.3">
      <c r="A1712">
        <v>1721</v>
      </c>
      <c r="B1712" t="s">
        <v>4696</v>
      </c>
      <c r="C1712" t="s">
        <v>3477</v>
      </c>
      <c r="D1712" t="s">
        <v>4493</v>
      </c>
      <c r="E1712" t="s">
        <v>1189</v>
      </c>
      <c r="F1712">
        <v>90</v>
      </c>
      <c r="G1712" t="s">
        <v>6048</v>
      </c>
      <c r="H1712" t="s">
        <v>843</v>
      </c>
      <c r="I1712" s="10">
        <v>40417</v>
      </c>
      <c r="J1712">
        <v>86</v>
      </c>
      <c r="K1712" t="s">
        <v>1673</v>
      </c>
      <c r="L1712">
        <f>COUNTBLANK(Portfolio434[[#This Row],[ID]:[Product]])</f>
        <v>0</v>
      </c>
    </row>
    <row r="1713" spans="1:12" x14ac:dyDescent="0.3">
      <c r="A1713">
        <v>1722</v>
      </c>
      <c r="B1713" t="s">
        <v>6049</v>
      </c>
      <c r="C1713" t="s">
        <v>3532</v>
      </c>
      <c r="D1713" t="s">
        <v>4493</v>
      </c>
      <c r="E1713" t="s">
        <v>1189</v>
      </c>
      <c r="F1713">
        <v>30</v>
      </c>
      <c r="G1713" t="s">
        <v>6050</v>
      </c>
      <c r="H1713" t="s">
        <v>5708</v>
      </c>
      <c r="I1713" s="10">
        <v>40413</v>
      </c>
      <c r="J1713">
        <v>29</v>
      </c>
      <c r="K1713" t="s">
        <v>1700</v>
      </c>
      <c r="L1713">
        <f>COUNTBLANK(Portfolio434[[#This Row],[ID]:[Product]])</f>
        <v>0</v>
      </c>
    </row>
    <row r="1714" spans="1:12" x14ac:dyDescent="0.3">
      <c r="A1714">
        <v>1723</v>
      </c>
      <c r="B1714" t="s">
        <v>4527</v>
      </c>
      <c r="C1714" t="s">
        <v>6051</v>
      </c>
      <c r="D1714" t="s">
        <v>4493</v>
      </c>
      <c r="E1714" t="s">
        <v>1189</v>
      </c>
      <c r="F1714">
        <v>60</v>
      </c>
      <c r="G1714" t="s">
        <v>6052</v>
      </c>
      <c r="H1714" t="s">
        <v>793</v>
      </c>
      <c r="I1714" s="10">
        <v>39991</v>
      </c>
      <c r="J1714">
        <v>19</v>
      </c>
      <c r="K1714" t="s">
        <v>1700</v>
      </c>
      <c r="L1714">
        <f>COUNTBLANK(Portfolio434[[#This Row],[ID]:[Product]])</f>
        <v>0</v>
      </c>
    </row>
    <row r="1715" spans="1:12" x14ac:dyDescent="0.3">
      <c r="A1715">
        <v>1724</v>
      </c>
      <c r="B1715" t="s">
        <v>5911</v>
      </c>
      <c r="C1715" t="s">
        <v>1698</v>
      </c>
      <c r="D1715" t="s">
        <v>4493</v>
      </c>
      <c r="E1715" t="s">
        <v>1189</v>
      </c>
      <c r="F1715">
        <v>90</v>
      </c>
      <c r="G1715" t="s">
        <v>6053</v>
      </c>
      <c r="H1715" t="s">
        <v>145</v>
      </c>
      <c r="I1715" s="10">
        <v>39846</v>
      </c>
      <c r="J1715">
        <v>9</v>
      </c>
      <c r="K1715" t="s">
        <v>1707</v>
      </c>
      <c r="L1715">
        <f>COUNTBLANK(Portfolio434[[#This Row],[ID]:[Product]])</f>
        <v>0</v>
      </c>
    </row>
    <row r="1716" spans="1:12" x14ac:dyDescent="0.3">
      <c r="A1716">
        <v>1725</v>
      </c>
      <c r="B1716" t="s">
        <v>6054</v>
      </c>
      <c r="C1716" t="s">
        <v>1927</v>
      </c>
      <c r="D1716" t="s">
        <v>4493</v>
      </c>
      <c r="E1716" t="s">
        <v>1189</v>
      </c>
      <c r="F1716">
        <v>30</v>
      </c>
      <c r="G1716" t="s">
        <v>6055</v>
      </c>
      <c r="H1716" t="s">
        <v>1602</v>
      </c>
      <c r="I1716" s="10">
        <v>40307</v>
      </c>
      <c r="J1716">
        <v>33</v>
      </c>
      <c r="K1716" t="s">
        <v>1721</v>
      </c>
      <c r="L1716">
        <f>COUNTBLANK(Portfolio434[[#This Row],[ID]:[Product]])</f>
        <v>0</v>
      </c>
    </row>
    <row r="1717" spans="1:12" x14ac:dyDescent="0.3">
      <c r="A1717">
        <v>1726</v>
      </c>
      <c r="B1717" t="s">
        <v>5871</v>
      </c>
      <c r="C1717" t="s">
        <v>2483</v>
      </c>
      <c r="D1717" t="s">
        <v>4493</v>
      </c>
      <c r="E1717" t="s">
        <v>1189</v>
      </c>
      <c r="F1717">
        <v>90</v>
      </c>
      <c r="G1717" t="s">
        <v>6056</v>
      </c>
      <c r="H1717" t="s">
        <v>49</v>
      </c>
      <c r="I1717" s="10">
        <v>39883</v>
      </c>
      <c r="J1717">
        <v>56</v>
      </c>
      <c r="K1717" t="s">
        <v>1721</v>
      </c>
      <c r="L1717">
        <f>COUNTBLANK(Portfolio434[[#This Row],[ID]:[Product]])</f>
        <v>0</v>
      </c>
    </row>
    <row r="1718" spans="1:12" x14ac:dyDescent="0.3">
      <c r="A1718">
        <v>1727</v>
      </c>
      <c r="B1718" t="s">
        <v>1758</v>
      </c>
      <c r="C1718" t="s">
        <v>2062</v>
      </c>
      <c r="D1718" t="s">
        <v>4493</v>
      </c>
      <c r="E1718" t="s">
        <v>1189</v>
      </c>
      <c r="F1718">
        <v>30</v>
      </c>
      <c r="G1718" t="s">
        <v>6057</v>
      </c>
      <c r="H1718" t="s">
        <v>1610</v>
      </c>
      <c r="I1718" s="10">
        <v>39804</v>
      </c>
      <c r="J1718">
        <v>77</v>
      </c>
      <c r="K1718" t="s">
        <v>1007</v>
      </c>
      <c r="L1718">
        <f>COUNTBLANK(Portfolio434[[#This Row],[ID]:[Product]])</f>
        <v>0</v>
      </c>
    </row>
    <row r="1719" spans="1:12" x14ac:dyDescent="0.3">
      <c r="A1719">
        <v>1728</v>
      </c>
      <c r="B1719" t="s">
        <v>4646</v>
      </c>
      <c r="C1719" t="s">
        <v>6058</v>
      </c>
      <c r="D1719" t="s">
        <v>4493</v>
      </c>
      <c r="E1719" t="s">
        <v>1189</v>
      </c>
      <c r="F1719">
        <v>30</v>
      </c>
      <c r="G1719" t="s">
        <v>6059</v>
      </c>
      <c r="H1719" t="s">
        <v>142</v>
      </c>
      <c r="I1719" s="10">
        <v>39975</v>
      </c>
      <c r="J1719">
        <v>90</v>
      </c>
      <c r="K1719" t="s">
        <v>1677</v>
      </c>
      <c r="L1719">
        <f>COUNTBLANK(Portfolio434[[#This Row],[ID]:[Product]])</f>
        <v>0</v>
      </c>
    </row>
    <row r="1720" spans="1:12" x14ac:dyDescent="0.3">
      <c r="A1720">
        <v>1729</v>
      </c>
      <c r="B1720" t="s">
        <v>3266</v>
      </c>
      <c r="C1720" t="s">
        <v>4000</v>
      </c>
      <c r="D1720" t="s">
        <v>4493</v>
      </c>
      <c r="E1720" t="s">
        <v>1189</v>
      </c>
      <c r="F1720">
        <v>30</v>
      </c>
      <c r="G1720" t="s">
        <v>6060</v>
      </c>
      <c r="H1720" t="s">
        <v>807</v>
      </c>
      <c r="I1720" s="10">
        <v>39474</v>
      </c>
      <c r="J1720">
        <v>97</v>
      </c>
      <c r="K1720" t="s">
        <v>1707</v>
      </c>
      <c r="L1720">
        <f>COUNTBLANK(Portfolio434[[#This Row],[ID]:[Product]])</f>
        <v>0</v>
      </c>
    </row>
    <row r="1721" spans="1:12" x14ac:dyDescent="0.3">
      <c r="A1721">
        <v>1730</v>
      </c>
      <c r="B1721" t="s">
        <v>6061</v>
      </c>
      <c r="C1721" t="s">
        <v>6062</v>
      </c>
      <c r="D1721" t="s">
        <v>4493</v>
      </c>
      <c r="E1721" t="s">
        <v>1189</v>
      </c>
      <c r="F1721">
        <v>60</v>
      </c>
      <c r="G1721" t="s">
        <v>6063</v>
      </c>
      <c r="H1721" t="s">
        <v>1600</v>
      </c>
      <c r="I1721" s="10">
        <v>39647</v>
      </c>
      <c r="J1721">
        <v>11</v>
      </c>
      <c r="K1721" t="s">
        <v>1772</v>
      </c>
      <c r="L1721">
        <f>COUNTBLANK(Portfolio434[[#This Row],[ID]:[Product]])</f>
        <v>0</v>
      </c>
    </row>
    <row r="1722" spans="1:12" x14ac:dyDescent="0.3">
      <c r="A1722">
        <v>1731</v>
      </c>
      <c r="B1722" t="s">
        <v>6064</v>
      </c>
      <c r="C1722" t="s">
        <v>598</v>
      </c>
      <c r="D1722" t="s">
        <v>4493</v>
      </c>
      <c r="E1722" t="s">
        <v>1189</v>
      </c>
      <c r="F1722">
        <v>90</v>
      </c>
      <c r="G1722" t="s">
        <v>6065</v>
      </c>
      <c r="H1722" t="s">
        <v>461</v>
      </c>
      <c r="I1722" s="10">
        <v>40438</v>
      </c>
      <c r="J1722">
        <v>7</v>
      </c>
      <c r="K1722" t="s">
        <v>1700</v>
      </c>
      <c r="L1722">
        <f>COUNTBLANK(Portfolio434[[#This Row],[ID]:[Product]])</f>
        <v>0</v>
      </c>
    </row>
    <row r="1723" spans="1:12" x14ac:dyDescent="0.3">
      <c r="A1723">
        <v>1732</v>
      </c>
      <c r="B1723" t="s">
        <v>4849</v>
      </c>
      <c r="C1723" t="s">
        <v>6066</v>
      </c>
      <c r="D1723" t="s">
        <v>4493</v>
      </c>
      <c r="E1723" t="s">
        <v>1189</v>
      </c>
      <c r="F1723">
        <v>90</v>
      </c>
      <c r="G1723" t="s">
        <v>6067</v>
      </c>
      <c r="H1723" t="s">
        <v>700</v>
      </c>
      <c r="I1723" s="10">
        <v>39510</v>
      </c>
      <c r="J1723">
        <v>18</v>
      </c>
      <c r="K1723" t="s">
        <v>851</v>
      </c>
      <c r="L1723">
        <f>COUNTBLANK(Portfolio434[[#This Row],[ID]:[Product]])</f>
        <v>0</v>
      </c>
    </row>
    <row r="1724" spans="1:12" x14ac:dyDescent="0.3">
      <c r="A1724">
        <v>1733</v>
      </c>
      <c r="B1724" t="s">
        <v>5515</v>
      </c>
      <c r="C1724" t="s">
        <v>5999</v>
      </c>
      <c r="D1724" t="s">
        <v>4493</v>
      </c>
      <c r="E1724" t="s">
        <v>1189</v>
      </c>
      <c r="F1724">
        <v>30</v>
      </c>
      <c r="G1724" t="s">
        <v>6068</v>
      </c>
      <c r="H1724" t="s">
        <v>664</v>
      </c>
      <c r="I1724" s="10">
        <v>39620</v>
      </c>
      <c r="J1724">
        <v>64</v>
      </c>
      <c r="K1724" t="s">
        <v>1700</v>
      </c>
      <c r="L1724">
        <f>COUNTBLANK(Portfolio434[[#This Row],[ID]:[Product]])</f>
        <v>0</v>
      </c>
    </row>
    <row r="1725" spans="1:12" x14ac:dyDescent="0.3">
      <c r="A1725">
        <v>1734</v>
      </c>
      <c r="B1725" t="s">
        <v>3706</v>
      </c>
      <c r="C1725" t="s">
        <v>2937</v>
      </c>
      <c r="D1725" t="s">
        <v>4493</v>
      </c>
      <c r="E1725" t="s">
        <v>1189</v>
      </c>
      <c r="F1725">
        <v>30</v>
      </c>
      <c r="G1725" t="s">
        <v>6069</v>
      </c>
      <c r="H1725" t="s">
        <v>3329</v>
      </c>
      <c r="I1725" s="10">
        <v>40349</v>
      </c>
      <c r="J1725">
        <v>66</v>
      </c>
      <c r="K1725" t="s">
        <v>1692</v>
      </c>
      <c r="L1725">
        <f>COUNTBLANK(Portfolio434[[#This Row],[ID]:[Product]])</f>
        <v>0</v>
      </c>
    </row>
    <row r="1726" spans="1:12" x14ac:dyDescent="0.3">
      <c r="A1726">
        <v>1735</v>
      </c>
      <c r="B1726" t="s">
        <v>4694</v>
      </c>
      <c r="C1726" t="s">
        <v>5150</v>
      </c>
      <c r="D1726" t="s">
        <v>4493</v>
      </c>
      <c r="E1726" t="s">
        <v>1189</v>
      </c>
      <c r="F1726">
        <v>90</v>
      </c>
      <c r="G1726" t="s">
        <v>6070</v>
      </c>
      <c r="H1726" t="s">
        <v>799</v>
      </c>
      <c r="I1726" s="10">
        <v>39935</v>
      </c>
      <c r="J1726">
        <v>92</v>
      </c>
      <c r="K1726" t="s">
        <v>1007</v>
      </c>
      <c r="L1726">
        <f>COUNTBLANK(Portfolio434[[#This Row],[ID]:[Product]])</f>
        <v>0</v>
      </c>
    </row>
    <row r="1727" spans="1:12" x14ac:dyDescent="0.3">
      <c r="A1727">
        <v>1736</v>
      </c>
      <c r="B1727" t="s">
        <v>4613</v>
      </c>
      <c r="C1727" t="s">
        <v>3549</v>
      </c>
      <c r="D1727" t="s">
        <v>4493</v>
      </c>
      <c r="E1727" t="s">
        <v>1189</v>
      </c>
      <c r="F1727">
        <v>60</v>
      </c>
      <c r="G1727" t="s">
        <v>6071</v>
      </c>
      <c r="H1727" t="s">
        <v>535</v>
      </c>
      <c r="I1727" s="10">
        <v>40303</v>
      </c>
      <c r="J1727">
        <v>34</v>
      </c>
      <c r="K1727" t="s">
        <v>851</v>
      </c>
      <c r="L1727">
        <f>COUNTBLANK(Portfolio434[[#This Row],[ID]:[Product]])</f>
        <v>0</v>
      </c>
    </row>
    <row r="1728" spans="1:12" x14ac:dyDescent="0.3">
      <c r="A1728">
        <v>1737</v>
      </c>
      <c r="B1728" t="s">
        <v>5532</v>
      </c>
      <c r="C1728" t="s">
        <v>3734</v>
      </c>
      <c r="D1728" t="s">
        <v>4493</v>
      </c>
      <c r="E1728" t="s">
        <v>1189</v>
      </c>
      <c r="F1728">
        <v>30</v>
      </c>
      <c r="G1728" t="s">
        <v>6072</v>
      </c>
      <c r="H1728" t="s">
        <v>106</v>
      </c>
      <c r="I1728" s="10">
        <v>39928</v>
      </c>
      <c r="J1728">
        <v>7</v>
      </c>
      <c r="K1728" t="s">
        <v>1772</v>
      </c>
      <c r="L1728">
        <f>COUNTBLANK(Portfolio434[[#This Row],[ID]:[Product]])</f>
        <v>0</v>
      </c>
    </row>
    <row r="1729" spans="1:12" x14ac:dyDescent="0.3">
      <c r="A1729">
        <v>1738</v>
      </c>
      <c r="B1729" t="s">
        <v>6073</v>
      </c>
      <c r="C1729" t="s">
        <v>1815</v>
      </c>
      <c r="D1729" t="s">
        <v>4493</v>
      </c>
      <c r="E1729" t="s">
        <v>1189</v>
      </c>
      <c r="F1729">
        <v>60</v>
      </c>
      <c r="G1729" t="s">
        <v>6074</v>
      </c>
      <c r="H1729" t="s">
        <v>737</v>
      </c>
      <c r="I1729" s="10">
        <v>39979</v>
      </c>
      <c r="J1729">
        <v>23</v>
      </c>
      <c r="K1729" t="s">
        <v>851</v>
      </c>
      <c r="L1729">
        <f>COUNTBLANK(Portfolio434[[#This Row],[ID]:[Product]])</f>
        <v>0</v>
      </c>
    </row>
    <row r="1730" spans="1:12" x14ac:dyDescent="0.3">
      <c r="A1730">
        <v>1739</v>
      </c>
      <c r="B1730" t="s">
        <v>6075</v>
      </c>
      <c r="C1730" t="s">
        <v>5045</v>
      </c>
      <c r="D1730" t="s">
        <v>4493</v>
      </c>
      <c r="E1730" t="s">
        <v>1189</v>
      </c>
      <c r="F1730">
        <v>60</v>
      </c>
      <c r="G1730" t="s">
        <v>6076</v>
      </c>
      <c r="H1730" t="s">
        <v>1600</v>
      </c>
      <c r="I1730" s="10">
        <v>40127</v>
      </c>
      <c r="J1730">
        <v>83</v>
      </c>
      <c r="K1730" t="s">
        <v>1700</v>
      </c>
      <c r="L1730">
        <f>COUNTBLANK(Portfolio434[[#This Row],[ID]:[Product]])</f>
        <v>0</v>
      </c>
    </row>
    <row r="1731" spans="1:12" x14ac:dyDescent="0.3">
      <c r="A1731">
        <v>1740</v>
      </c>
      <c r="B1731" t="s">
        <v>6077</v>
      </c>
      <c r="C1731" t="s">
        <v>3021</v>
      </c>
      <c r="D1731" t="s">
        <v>4493</v>
      </c>
      <c r="E1731" t="s">
        <v>1189</v>
      </c>
      <c r="F1731">
        <v>30</v>
      </c>
      <c r="G1731" t="s">
        <v>6078</v>
      </c>
      <c r="H1731" t="s">
        <v>1632</v>
      </c>
      <c r="I1731" s="10">
        <v>40180</v>
      </c>
      <c r="J1731">
        <v>83</v>
      </c>
      <c r="K1731" t="s">
        <v>1772</v>
      </c>
      <c r="L1731">
        <f>COUNTBLANK(Portfolio434[[#This Row],[ID]:[Product]])</f>
        <v>0</v>
      </c>
    </row>
    <row r="1732" spans="1:12" x14ac:dyDescent="0.3">
      <c r="A1732">
        <v>1741</v>
      </c>
      <c r="B1732" t="s">
        <v>6079</v>
      </c>
      <c r="C1732" t="s">
        <v>6080</v>
      </c>
      <c r="D1732" t="s">
        <v>4493</v>
      </c>
      <c r="E1732" t="s">
        <v>1189</v>
      </c>
      <c r="F1732">
        <v>90</v>
      </c>
      <c r="G1732" t="s">
        <v>6081</v>
      </c>
      <c r="H1732" t="s">
        <v>600</v>
      </c>
      <c r="I1732" s="10">
        <v>39806</v>
      </c>
      <c r="J1732">
        <v>38</v>
      </c>
      <c r="K1732" t="s">
        <v>1696</v>
      </c>
      <c r="L1732">
        <f>COUNTBLANK(Portfolio434[[#This Row],[ID]:[Product]])</f>
        <v>0</v>
      </c>
    </row>
    <row r="1733" spans="1:12" x14ac:dyDescent="0.3">
      <c r="A1733">
        <v>1742</v>
      </c>
      <c r="B1733" t="s">
        <v>5546</v>
      </c>
      <c r="C1733" t="s">
        <v>6082</v>
      </c>
      <c r="D1733" t="s">
        <v>4493</v>
      </c>
      <c r="E1733" t="s">
        <v>1189</v>
      </c>
      <c r="F1733">
        <v>60</v>
      </c>
      <c r="G1733" t="s">
        <v>6083</v>
      </c>
      <c r="H1733" t="s">
        <v>140</v>
      </c>
      <c r="I1733" s="10">
        <v>39899</v>
      </c>
      <c r="J1733">
        <v>58</v>
      </c>
      <c r="K1733" t="s">
        <v>1700</v>
      </c>
      <c r="L1733">
        <f>COUNTBLANK(Portfolio434[[#This Row],[ID]:[Product]])</f>
        <v>0</v>
      </c>
    </row>
    <row r="1734" spans="1:12" x14ac:dyDescent="0.3">
      <c r="A1734">
        <v>1743</v>
      </c>
      <c r="B1734" t="s">
        <v>6084</v>
      </c>
      <c r="C1734" t="s">
        <v>3960</v>
      </c>
      <c r="D1734" t="s">
        <v>4493</v>
      </c>
      <c r="E1734" t="s">
        <v>1189</v>
      </c>
      <c r="F1734">
        <v>60</v>
      </c>
      <c r="G1734" t="s">
        <v>6085</v>
      </c>
      <c r="H1734" t="s">
        <v>4131</v>
      </c>
      <c r="I1734" s="10">
        <v>39504</v>
      </c>
      <c r="J1734">
        <v>43</v>
      </c>
      <c r="K1734" t="s">
        <v>1700</v>
      </c>
      <c r="L1734">
        <f>COUNTBLANK(Portfolio434[[#This Row],[ID]:[Product]])</f>
        <v>0</v>
      </c>
    </row>
    <row r="1735" spans="1:12" x14ac:dyDescent="0.3">
      <c r="A1735">
        <v>1744</v>
      </c>
      <c r="B1735" t="s">
        <v>6086</v>
      </c>
      <c r="C1735" t="s">
        <v>2719</v>
      </c>
      <c r="D1735" t="s">
        <v>4493</v>
      </c>
      <c r="E1735" t="s">
        <v>1189</v>
      </c>
      <c r="F1735">
        <v>90</v>
      </c>
      <c r="G1735" t="s">
        <v>6087</v>
      </c>
      <c r="H1735" t="s">
        <v>374</v>
      </c>
      <c r="I1735" s="10">
        <v>40068</v>
      </c>
      <c r="J1735">
        <v>62</v>
      </c>
      <c r="K1735" t="s">
        <v>1696</v>
      </c>
      <c r="L1735">
        <f>COUNTBLANK(Portfolio434[[#This Row],[ID]:[Product]])</f>
        <v>0</v>
      </c>
    </row>
    <row r="1736" spans="1:12" x14ac:dyDescent="0.3">
      <c r="A1736">
        <v>1745</v>
      </c>
      <c r="B1736" t="s">
        <v>6001</v>
      </c>
      <c r="C1736" t="s">
        <v>6088</v>
      </c>
      <c r="D1736" t="s">
        <v>4493</v>
      </c>
      <c r="E1736" t="s">
        <v>1189</v>
      </c>
      <c r="F1736">
        <v>30</v>
      </c>
      <c r="G1736" t="s">
        <v>6089</v>
      </c>
      <c r="H1736" t="s">
        <v>832</v>
      </c>
      <c r="I1736" s="10">
        <v>40526</v>
      </c>
      <c r="J1736">
        <v>58</v>
      </c>
      <c r="K1736" t="s">
        <v>1772</v>
      </c>
      <c r="L1736">
        <f>COUNTBLANK(Portfolio434[[#This Row],[ID]:[Product]])</f>
        <v>0</v>
      </c>
    </row>
    <row r="1737" spans="1:12" x14ac:dyDescent="0.3">
      <c r="A1737">
        <v>1746</v>
      </c>
      <c r="B1737" t="s">
        <v>5033</v>
      </c>
      <c r="C1737" t="s">
        <v>1867</v>
      </c>
      <c r="D1737" t="s">
        <v>4493</v>
      </c>
      <c r="E1737" t="s">
        <v>1189</v>
      </c>
      <c r="F1737">
        <v>90</v>
      </c>
      <c r="G1737" t="s">
        <v>6090</v>
      </c>
      <c r="H1737" t="s">
        <v>1642</v>
      </c>
      <c r="I1737" s="10">
        <v>39914</v>
      </c>
      <c r="J1737">
        <v>75</v>
      </c>
      <c r="K1737" t="s">
        <v>1721</v>
      </c>
      <c r="L1737">
        <f>COUNTBLANK(Portfolio434[[#This Row],[ID]:[Product]])</f>
        <v>0</v>
      </c>
    </row>
    <row r="1738" spans="1:12" x14ac:dyDescent="0.3">
      <c r="A1738">
        <v>1747</v>
      </c>
      <c r="B1738" t="s">
        <v>4674</v>
      </c>
      <c r="C1738" t="s">
        <v>3747</v>
      </c>
      <c r="D1738" t="s">
        <v>4493</v>
      </c>
      <c r="E1738" t="s">
        <v>1189</v>
      </c>
      <c r="F1738">
        <v>60</v>
      </c>
      <c r="G1738" t="s">
        <v>6091</v>
      </c>
      <c r="H1738" t="s">
        <v>12</v>
      </c>
      <c r="I1738" s="10">
        <v>40340</v>
      </c>
      <c r="J1738">
        <v>97</v>
      </c>
      <c r="K1738" t="s">
        <v>1772</v>
      </c>
      <c r="L1738">
        <f>COUNTBLANK(Portfolio434[[#This Row],[ID]:[Product]])</f>
        <v>0</v>
      </c>
    </row>
    <row r="1739" spans="1:12" x14ac:dyDescent="0.3">
      <c r="A1739">
        <v>1748</v>
      </c>
      <c r="B1739" t="s">
        <v>6092</v>
      </c>
      <c r="C1739" t="s">
        <v>1980</v>
      </c>
      <c r="D1739" t="s">
        <v>4493</v>
      </c>
      <c r="E1739" t="s">
        <v>1189</v>
      </c>
      <c r="F1739">
        <v>60</v>
      </c>
      <c r="G1739" t="s">
        <v>6093</v>
      </c>
      <c r="H1739" t="s">
        <v>1491</v>
      </c>
      <c r="I1739" s="10">
        <v>40157</v>
      </c>
      <c r="J1739">
        <v>69</v>
      </c>
      <c r="K1739" t="s">
        <v>1772</v>
      </c>
      <c r="L1739">
        <f>COUNTBLANK(Portfolio434[[#This Row],[ID]:[Product]])</f>
        <v>0</v>
      </c>
    </row>
    <row r="1740" spans="1:12" x14ac:dyDescent="0.3">
      <c r="A1740">
        <v>1749</v>
      </c>
      <c r="B1740" t="s">
        <v>5656</v>
      </c>
      <c r="C1740" t="s">
        <v>3070</v>
      </c>
      <c r="D1740" t="s">
        <v>4493</v>
      </c>
      <c r="E1740" t="s">
        <v>1189</v>
      </c>
      <c r="F1740">
        <v>30</v>
      </c>
      <c r="G1740" t="s">
        <v>6094</v>
      </c>
      <c r="H1740" t="s">
        <v>202</v>
      </c>
      <c r="I1740" s="10">
        <v>40296</v>
      </c>
      <c r="J1740">
        <v>10</v>
      </c>
      <c r="K1740" t="s">
        <v>1692</v>
      </c>
      <c r="L1740">
        <f>COUNTBLANK(Portfolio434[[#This Row],[ID]:[Product]])</f>
        <v>0</v>
      </c>
    </row>
    <row r="1741" spans="1:12" x14ac:dyDescent="0.3">
      <c r="A1741">
        <v>1750</v>
      </c>
      <c r="B1741" t="s">
        <v>6095</v>
      </c>
      <c r="C1741" t="s">
        <v>6096</v>
      </c>
      <c r="D1741" t="s">
        <v>4493</v>
      </c>
      <c r="E1741" t="s">
        <v>1189</v>
      </c>
      <c r="F1741">
        <v>90</v>
      </c>
      <c r="G1741" t="s">
        <v>6097</v>
      </c>
      <c r="H1741" t="s">
        <v>1600</v>
      </c>
      <c r="I1741" s="10">
        <v>39914</v>
      </c>
      <c r="J1741">
        <v>54</v>
      </c>
      <c r="K1741" t="s">
        <v>1696</v>
      </c>
      <c r="L1741">
        <f>COUNTBLANK(Portfolio434[[#This Row],[ID]:[Product]])</f>
        <v>0</v>
      </c>
    </row>
    <row r="1742" spans="1:12" x14ac:dyDescent="0.3">
      <c r="A1742">
        <v>1751</v>
      </c>
      <c r="B1742" t="s">
        <v>2729</v>
      </c>
      <c r="C1742" t="s">
        <v>1801</v>
      </c>
      <c r="D1742" t="s">
        <v>4493</v>
      </c>
      <c r="E1742" t="s">
        <v>1189</v>
      </c>
      <c r="F1742">
        <v>30</v>
      </c>
      <c r="G1742" t="s">
        <v>6098</v>
      </c>
      <c r="H1742" t="s">
        <v>2121</v>
      </c>
      <c r="I1742" s="10">
        <v>40475</v>
      </c>
      <c r="J1742">
        <v>90</v>
      </c>
      <c r="K1742" t="s">
        <v>1677</v>
      </c>
      <c r="L1742">
        <f>COUNTBLANK(Portfolio434[[#This Row],[ID]:[Product]])</f>
        <v>0</v>
      </c>
    </row>
    <row r="1743" spans="1:12" x14ac:dyDescent="0.3">
      <c r="A1743">
        <v>1752</v>
      </c>
      <c r="B1743" t="s">
        <v>5281</v>
      </c>
      <c r="C1743" t="s">
        <v>6099</v>
      </c>
      <c r="D1743" t="s">
        <v>4493</v>
      </c>
      <c r="E1743" t="s">
        <v>1189</v>
      </c>
      <c r="F1743">
        <v>90</v>
      </c>
      <c r="G1743" t="s">
        <v>6100</v>
      </c>
      <c r="H1743" t="s">
        <v>580</v>
      </c>
      <c r="I1743" s="10">
        <v>40448</v>
      </c>
      <c r="J1743">
        <v>54</v>
      </c>
      <c r="K1743" t="s">
        <v>1007</v>
      </c>
      <c r="L1743">
        <f>COUNTBLANK(Portfolio434[[#This Row],[ID]:[Product]])</f>
        <v>0</v>
      </c>
    </row>
    <row r="1744" spans="1:12" x14ac:dyDescent="0.3">
      <c r="A1744">
        <v>1753</v>
      </c>
      <c r="B1744" t="s">
        <v>6101</v>
      </c>
      <c r="C1744" t="s">
        <v>2227</v>
      </c>
      <c r="D1744" t="s">
        <v>4493</v>
      </c>
      <c r="E1744" t="s">
        <v>1189</v>
      </c>
      <c r="F1744">
        <v>90</v>
      </c>
      <c r="G1744" t="s">
        <v>6102</v>
      </c>
      <c r="H1744" t="s">
        <v>3462</v>
      </c>
      <c r="I1744" s="10">
        <v>40287</v>
      </c>
      <c r="J1744">
        <v>21</v>
      </c>
      <c r="K1744" t="s">
        <v>1707</v>
      </c>
      <c r="L1744">
        <f>COUNTBLANK(Portfolio434[[#This Row],[ID]:[Product]])</f>
        <v>0</v>
      </c>
    </row>
    <row r="1745" spans="1:12" x14ac:dyDescent="0.3">
      <c r="A1745">
        <v>1754</v>
      </c>
      <c r="B1745" t="s">
        <v>5491</v>
      </c>
      <c r="C1745" t="s">
        <v>5338</v>
      </c>
      <c r="D1745" t="s">
        <v>4493</v>
      </c>
      <c r="E1745" t="s">
        <v>1189</v>
      </c>
      <c r="F1745">
        <v>90</v>
      </c>
      <c r="G1745" t="s">
        <v>6103</v>
      </c>
      <c r="H1745" t="s">
        <v>1600</v>
      </c>
      <c r="I1745" s="10">
        <v>40424</v>
      </c>
      <c r="J1745">
        <v>2</v>
      </c>
      <c r="K1745" t="s">
        <v>1673</v>
      </c>
      <c r="L1745">
        <f>COUNTBLANK(Portfolio434[[#This Row],[ID]:[Product]])</f>
        <v>0</v>
      </c>
    </row>
    <row r="1746" spans="1:12" x14ac:dyDescent="0.3">
      <c r="A1746">
        <v>1755</v>
      </c>
      <c r="B1746" t="s">
        <v>6104</v>
      </c>
      <c r="C1746" t="s">
        <v>6105</v>
      </c>
      <c r="D1746" t="s">
        <v>4493</v>
      </c>
      <c r="E1746" t="s">
        <v>1189</v>
      </c>
      <c r="F1746">
        <v>90</v>
      </c>
      <c r="G1746" t="s">
        <v>6106</v>
      </c>
      <c r="H1746" t="s">
        <v>1414</v>
      </c>
      <c r="I1746" s="10">
        <v>40438</v>
      </c>
      <c r="J1746">
        <v>25</v>
      </c>
      <c r="K1746" t="s">
        <v>851</v>
      </c>
      <c r="L1746">
        <f>COUNTBLANK(Portfolio434[[#This Row],[ID]:[Product]])</f>
        <v>0</v>
      </c>
    </row>
    <row r="1747" spans="1:12" x14ac:dyDescent="0.3">
      <c r="A1747">
        <v>1756</v>
      </c>
      <c r="B1747" t="s">
        <v>6107</v>
      </c>
      <c r="C1747" t="s">
        <v>3639</v>
      </c>
      <c r="D1747" t="s">
        <v>4493</v>
      </c>
      <c r="E1747" t="s">
        <v>1189</v>
      </c>
      <c r="F1747">
        <v>90</v>
      </c>
      <c r="G1747" t="s">
        <v>6108</v>
      </c>
      <c r="H1747" t="s">
        <v>413</v>
      </c>
      <c r="I1747" s="10">
        <v>40207</v>
      </c>
      <c r="J1747">
        <v>67</v>
      </c>
      <c r="K1747" t="s">
        <v>1677</v>
      </c>
      <c r="L1747">
        <f>COUNTBLANK(Portfolio434[[#This Row],[ID]:[Product]])</f>
        <v>0</v>
      </c>
    </row>
    <row r="1748" spans="1:12" x14ac:dyDescent="0.3">
      <c r="A1748">
        <v>1757</v>
      </c>
      <c r="B1748" t="s">
        <v>6109</v>
      </c>
      <c r="C1748" t="s">
        <v>6110</v>
      </c>
      <c r="D1748" t="s">
        <v>4493</v>
      </c>
      <c r="E1748" t="s">
        <v>1189</v>
      </c>
      <c r="F1748">
        <v>90</v>
      </c>
      <c r="G1748" t="s">
        <v>6111</v>
      </c>
      <c r="H1748" t="s">
        <v>6112</v>
      </c>
      <c r="I1748" s="10">
        <v>39699</v>
      </c>
      <c r="J1748">
        <v>60</v>
      </c>
      <c r="K1748" t="s">
        <v>1673</v>
      </c>
      <c r="L1748">
        <f>COUNTBLANK(Portfolio434[[#This Row],[ID]:[Product]])</f>
        <v>0</v>
      </c>
    </row>
    <row r="1749" spans="1:12" x14ac:dyDescent="0.3">
      <c r="A1749">
        <v>1758</v>
      </c>
      <c r="B1749" t="s">
        <v>2314</v>
      </c>
      <c r="C1749" t="s">
        <v>1715</v>
      </c>
      <c r="D1749" t="s">
        <v>4601</v>
      </c>
      <c r="E1749" t="s">
        <v>1189</v>
      </c>
      <c r="F1749">
        <v>30</v>
      </c>
      <c r="G1749" t="s">
        <v>6113</v>
      </c>
      <c r="H1749" t="s">
        <v>795</v>
      </c>
      <c r="I1749" s="10">
        <v>39860</v>
      </c>
      <c r="J1749">
        <v>100</v>
      </c>
      <c r="K1749" t="s">
        <v>1707</v>
      </c>
      <c r="L1749">
        <f>COUNTBLANK(Portfolio434[[#This Row],[ID]:[Product]])</f>
        <v>0</v>
      </c>
    </row>
    <row r="1750" spans="1:12" x14ac:dyDescent="0.3">
      <c r="A1750">
        <v>1759</v>
      </c>
      <c r="B1750" t="s">
        <v>2866</v>
      </c>
      <c r="C1750" t="s">
        <v>2474</v>
      </c>
      <c r="D1750" t="s">
        <v>4493</v>
      </c>
      <c r="E1750" t="s">
        <v>1189</v>
      </c>
      <c r="F1750">
        <v>30</v>
      </c>
      <c r="G1750" t="s">
        <v>6114</v>
      </c>
      <c r="H1750" t="s">
        <v>1335</v>
      </c>
      <c r="I1750" s="10">
        <v>39609</v>
      </c>
      <c r="J1750">
        <v>22</v>
      </c>
      <c r="K1750" t="s">
        <v>1772</v>
      </c>
      <c r="L1750">
        <f>COUNTBLANK(Portfolio434[[#This Row],[ID]:[Product]])</f>
        <v>0</v>
      </c>
    </row>
    <row r="1751" spans="1:12" x14ac:dyDescent="0.3">
      <c r="A1751">
        <v>1760</v>
      </c>
      <c r="B1751" t="s">
        <v>5196</v>
      </c>
      <c r="C1751" t="s">
        <v>2200</v>
      </c>
      <c r="D1751" t="s">
        <v>4493</v>
      </c>
      <c r="E1751" t="s">
        <v>1189</v>
      </c>
      <c r="F1751">
        <v>60</v>
      </c>
      <c r="G1751" t="s">
        <v>6115</v>
      </c>
      <c r="H1751" t="s">
        <v>199</v>
      </c>
      <c r="I1751" s="10">
        <v>39606</v>
      </c>
      <c r="J1751">
        <v>12</v>
      </c>
      <c r="K1751" t="s">
        <v>1700</v>
      </c>
      <c r="L1751">
        <f>COUNTBLANK(Portfolio434[[#This Row],[ID]:[Product]])</f>
        <v>0</v>
      </c>
    </row>
    <row r="1752" spans="1:12" x14ac:dyDescent="0.3">
      <c r="A1752">
        <v>1761</v>
      </c>
      <c r="B1752" t="s">
        <v>6116</v>
      </c>
      <c r="C1752" t="s">
        <v>2908</v>
      </c>
      <c r="D1752" t="s">
        <v>4493</v>
      </c>
      <c r="E1752" t="s">
        <v>1189</v>
      </c>
      <c r="F1752">
        <v>90</v>
      </c>
      <c r="G1752" t="s">
        <v>6117</v>
      </c>
      <c r="H1752" t="s">
        <v>1018</v>
      </c>
      <c r="I1752" s="10">
        <v>39600</v>
      </c>
      <c r="J1752">
        <v>86</v>
      </c>
      <c r="K1752" t="s">
        <v>1772</v>
      </c>
      <c r="L1752">
        <f>COUNTBLANK(Portfolio434[[#This Row],[ID]:[Product]])</f>
        <v>0</v>
      </c>
    </row>
    <row r="1753" spans="1:12" x14ac:dyDescent="0.3">
      <c r="A1753">
        <v>1762</v>
      </c>
      <c r="B1753" t="s">
        <v>6118</v>
      </c>
      <c r="C1753" t="s">
        <v>6119</v>
      </c>
      <c r="D1753" t="s">
        <v>4493</v>
      </c>
      <c r="E1753" t="s">
        <v>1189</v>
      </c>
      <c r="F1753">
        <v>90</v>
      </c>
      <c r="G1753" t="s">
        <v>3325</v>
      </c>
      <c r="H1753" t="s">
        <v>323</v>
      </c>
      <c r="I1753" s="10">
        <v>39466</v>
      </c>
      <c r="J1753">
        <v>61</v>
      </c>
      <c r="K1753" t="s">
        <v>851</v>
      </c>
      <c r="L1753">
        <f>COUNTBLANK(Portfolio434[[#This Row],[ID]:[Product]])</f>
        <v>0</v>
      </c>
    </row>
    <row r="1754" spans="1:12" x14ac:dyDescent="0.3">
      <c r="A1754">
        <v>1763</v>
      </c>
      <c r="B1754" t="s">
        <v>6120</v>
      </c>
      <c r="C1754" t="s">
        <v>3568</v>
      </c>
      <c r="D1754" t="s">
        <v>4493</v>
      </c>
      <c r="E1754" t="s">
        <v>1189</v>
      </c>
      <c r="F1754">
        <v>60</v>
      </c>
      <c r="G1754" t="s">
        <v>6121</v>
      </c>
      <c r="H1754" t="s">
        <v>1652</v>
      </c>
      <c r="I1754" s="10">
        <v>40058</v>
      </c>
      <c r="J1754">
        <v>65</v>
      </c>
      <c r="K1754" t="s">
        <v>1707</v>
      </c>
      <c r="L1754">
        <f>COUNTBLANK(Portfolio434[[#This Row],[ID]:[Product]])</f>
        <v>0</v>
      </c>
    </row>
    <row r="1755" spans="1:12" x14ac:dyDescent="0.3">
      <c r="A1755">
        <v>1764</v>
      </c>
      <c r="B1755" t="s">
        <v>4814</v>
      </c>
      <c r="C1755" t="s">
        <v>3253</v>
      </c>
      <c r="D1755" t="s">
        <v>4493</v>
      </c>
      <c r="E1755" t="s">
        <v>1189</v>
      </c>
      <c r="F1755">
        <v>90</v>
      </c>
      <c r="G1755" t="s">
        <v>6122</v>
      </c>
      <c r="H1755" t="s">
        <v>380</v>
      </c>
      <c r="I1755" s="10">
        <v>40274</v>
      </c>
      <c r="J1755">
        <v>91</v>
      </c>
      <c r="K1755" t="s">
        <v>1677</v>
      </c>
      <c r="L1755">
        <f>COUNTBLANK(Portfolio434[[#This Row],[ID]:[Product]])</f>
        <v>0</v>
      </c>
    </row>
    <row r="1756" spans="1:12" x14ac:dyDescent="0.3">
      <c r="A1756">
        <v>1765</v>
      </c>
      <c r="B1756" t="s">
        <v>6123</v>
      </c>
      <c r="C1756" t="s">
        <v>1864</v>
      </c>
      <c r="D1756" t="s">
        <v>1946</v>
      </c>
      <c r="E1756" t="s">
        <v>1189</v>
      </c>
      <c r="F1756">
        <v>60</v>
      </c>
      <c r="G1756" t="s">
        <v>6124</v>
      </c>
      <c r="H1756" t="s">
        <v>832</v>
      </c>
      <c r="I1756" s="10">
        <v>40184</v>
      </c>
      <c r="J1756">
        <v>95</v>
      </c>
      <c r="K1756" t="s">
        <v>1007</v>
      </c>
      <c r="L1756">
        <f>COUNTBLANK(Portfolio434[[#This Row],[ID]:[Product]])</f>
        <v>0</v>
      </c>
    </row>
    <row r="1757" spans="1:12" x14ac:dyDescent="0.3">
      <c r="A1757">
        <v>1766</v>
      </c>
      <c r="B1757" t="s">
        <v>5377</v>
      </c>
      <c r="C1757" t="s">
        <v>3436</v>
      </c>
      <c r="D1757" t="s">
        <v>4493</v>
      </c>
      <c r="E1757" t="s">
        <v>1189</v>
      </c>
      <c r="F1757">
        <v>60</v>
      </c>
      <c r="G1757" t="s">
        <v>6125</v>
      </c>
      <c r="H1757" t="s">
        <v>1186</v>
      </c>
      <c r="I1757" s="10">
        <v>39476</v>
      </c>
      <c r="J1757">
        <v>69</v>
      </c>
      <c r="K1757" t="s">
        <v>1692</v>
      </c>
      <c r="L1757">
        <f>COUNTBLANK(Portfolio434[[#This Row],[ID]:[Product]])</f>
        <v>0</v>
      </c>
    </row>
    <row r="1758" spans="1:12" x14ac:dyDescent="0.3">
      <c r="A1758">
        <v>1767</v>
      </c>
      <c r="B1758" t="s">
        <v>6126</v>
      </c>
      <c r="C1758" t="s">
        <v>4777</v>
      </c>
      <c r="D1758" t="s">
        <v>4493</v>
      </c>
      <c r="E1758" t="s">
        <v>1189</v>
      </c>
      <c r="F1758">
        <v>60</v>
      </c>
      <c r="G1758" t="s">
        <v>6127</v>
      </c>
      <c r="H1758" t="s">
        <v>212</v>
      </c>
      <c r="I1758" s="10">
        <v>40514</v>
      </c>
      <c r="J1758">
        <v>50</v>
      </c>
      <c r="K1758" t="s">
        <v>1721</v>
      </c>
      <c r="L1758">
        <f>COUNTBLANK(Portfolio434[[#This Row],[ID]:[Product]])</f>
        <v>0</v>
      </c>
    </row>
    <row r="1759" spans="1:12" x14ac:dyDescent="0.3">
      <c r="A1759">
        <v>1768</v>
      </c>
      <c r="B1759" t="s">
        <v>6128</v>
      </c>
      <c r="C1759" t="s">
        <v>6129</v>
      </c>
      <c r="D1759" t="s">
        <v>4493</v>
      </c>
      <c r="E1759" t="s">
        <v>1189</v>
      </c>
      <c r="F1759">
        <v>90</v>
      </c>
      <c r="G1759" t="s">
        <v>6130</v>
      </c>
      <c r="H1759" t="s">
        <v>815</v>
      </c>
      <c r="I1759" s="10">
        <v>40363</v>
      </c>
      <c r="J1759">
        <v>62</v>
      </c>
      <c r="K1759" t="s">
        <v>1707</v>
      </c>
      <c r="L1759">
        <f>COUNTBLANK(Portfolio434[[#This Row],[ID]:[Product]])</f>
        <v>0</v>
      </c>
    </row>
    <row r="1760" spans="1:12" x14ac:dyDescent="0.3">
      <c r="A1760">
        <v>1769</v>
      </c>
      <c r="B1760" t="s">
        <v>6131</v>
      </c>
      <c r="C1760" t="s">
        <v>6132</v>
      </c>
      <c r="D1760" t="s">
        <v>4493</v>
      </c>
      <c r="E1760" t="s">
        <v>1189</v>
      </c>
      <c r="F1760">
        <v>90</v>
      </c>
      <c r="G1760" t="s">
        <v>6133</v>
      </c>
      <c r="H1760" t="s">
        <v>1863</v>
      </c>
      <c r="I1760" s="10">
        <v>40225</v>
      </c>
      <c r="J1760">
        <v>74</v>
      </c>
      <c r="K1760" t="s">
        <v>1700</v>
      </c>
      <c r="L1760">
        <f>COUNTBLANK(Portfolio434[[#This Row],[ID]:[Product]])</f>
        <v>0</v>
      </c>
    </row>
    <row r="1761" spans="1:12" x14ac:dyDescent="0.3">
      <c r="A1761">
        <v>1770</v>
      </c>
      <c r="B1761" t="s">
        <v>4561</v>
      </c>
      <c r="C1761" t="s">
        <v>2062</v>
      </c>
      <c r="D1761" t="s">
        <v>4493</v>
      </c>
      <c r="E1761" t="s">
        <v>1189</v>
      </c>
      <c r="F1761">
        <v>30</v>
      </c>
      <c r="G1761" t="s">
        <v>6134</v>
      </c>
      <c r="H1761" t="s">
        <v>659</v>
      </c>
      <c r="I1761" s="10">
        <v>39658</v>
      </c>
      <c r="J1761">
        <v>37</v>
      </c>
      <c r="K1761" t="s">
        <v>1707</v>
      </c>
      <c r="L1761">
        <f>COUNTBLANK(Portfolio434[[#This Row],[ID]:[Product]])</f>
        <v>0</v>
      </c>
    </row>
    <row r="1762" spans="1:12" x14ac:dyDescent="0.3">
      <c r="A1762">
        <v>1771</v>
      </c>
      <c r="B1762" t="s">
        <v>3297</v>
      </c>
      <c r="C1762" t="s">
        <v>6135</v>
      </c>
      <c r="D1762" t="s">
        <v>4493</v>
      </c>
      <c r="E1762" t="s">
        <v>1189</v>
      </c>
      <c r="F1762">
        <v>60</v>
      </c>
      <c r="G1762" t="s">
        <v>6136</v>
      </c>
      <c r="H1762" t="s">
        <v>1626</v>
      </c>
      <c r="I1762" s="10">
        <v>40205</v>
      </c>
      <c r="J1762">
        <v>41</v>
      </c>
      <c r="K1762" t="s">
        <v>851</v>
      </c>
      <c r="L1762">
        <f>COUNTBLANK(Portfolio434[[#This Row],[ID]:[Product]])</f>
        <v>0</v>
      </c>
    </row>
    <row r="1763" spans="1:12" x14ac:dyDescent="0.3">
      <c r="A1763">
        <v>1772</v>
      </c>
      <c r="B1763" t="s">
        <v>4838</v>
      </c>
      <c r="C1763" t="s">
        <v>5432</v>
      </c>
      <c r="D1763" t="s">
        <v>4493</v>
      </c>
      <c r="E1763" t="s">
        <v>1189</v>
      </c>
      <c r="F1763">
        <v>60</v>
      </c>
      <c r="G1763" t="s">
        <v>6137</v>
      </c>
      <c r="H1763" t="s">
        <v>5845</v>
      </c>
      <c r="I1763" s="10">
        <v>39481</v>
      </c>
      <c r="J1763">
        <v>81</v>
      </c>
      <c r="K1763" t="s">
        <v>1677</v>
      </c>
      <c r="L1763">
        <f>COUNTBLANK(Portfolio434[[#This Row],[ID]:[Product]])</f>
        <v>0</v>
      </c>
    </row>
    <row r="1764" spans="1:12" x14ac:dyDescent="0.3">
      <c r="A1764">
        <v>1773</v>
      </c>
      <c r="B1764" t="s">
        <v>4345</v>
      </c>
      <c r="C1764" t="s">
        <v>2912</v>
      </c>
      <c r="D1764" t="s">
        <v>1946</v>
      </c>
      <c r="E1764" t="s">
        <v>1189</v>
      </c>
      <c r="F1764">
        <v>30</v>
      </c>
      <c r="G1764" t="s">
        <v>6138</v>
      </c>
      <c r="H1764" t="s">
        <v>3703</v>
      </c>
      <c r="I1764" s="10">
        <v>39813</v>
      </c>
      <c r="J1764">
        <v>46</v>
      </c>
      <c r="K1764" t="s">
        <v>1007</v>
      </c>
      <c r="L1764">
        <f>COUNTBLANK(Portfolio434[[#This Row],[ID]:[Product]])</f>
        <v>0</v>
      </c>
    </row>
    <row r="1765" spans="1:12" x14ac:dyDescent="0.3">
      <c r="A1765">
        <v>1774</v>
      </c>
      <c r="B1765" t="s">
        <v>6139</v>
      </c>
      <c r="C1765" t="s">
        <v>6140</v>
      </c>
      <c r="D1765" t="s">
        <v>4493</v>
      </c>
      <c r="E1765" t="s">
        <v>1189</v>
      </c>
      <c r="F1765">
        <v>30</v>
      </c>
      <c r="G1765" t="s">
        <v>6141</v>
      </c>
      <c r="H1765" t="s">
        <v>215</v>
      </c>
      <c r="I1765" s="10">
        <v>39870</v>
      </c>
      <c r="J1765">
        <v>55</v>
      </c>
      <c r="K1765" t="s">
        <v>1772</v>
      </c>
      <c r="L1765">
        <f>COUNTBLANK(Portfolio434[[#This Row],[ID]:[Product]])</f>
        <v>0</v>
      </c>
    </row>
    <row r="1766" spans="1:12" x14ac:dyDescent="0.3">
      <c r="A1766">
        <v>1775</v>
      </c>
      <c r="B1766" t="s">
        <v>6142</v>
      </c>
      <c r="C1766" t="s">
        <v>2695</v>
      </c>
      <c r="D1766" t="s">
        <v>4493</v>
      </c>
      <c r="E1766" t="s">
        <v>1189</v>
      </c>
      <c r="F1766">
        <v>30</v>
      </c>
      <c r="G1766" t="s">
        <v>6143</v>
      </c>
      <c r="H1766" t="s">
        <v>3361</v>
      </c>
      <c r="I1766" s="10">
        <v>40497</v>
      </c>
      <c r="J1766">
        <v>13</v>
      </c>
      <c r="K1766" t="s">
        <v>1707</v>
      </c>
      <c r="L1766">
        <f>COUNTBLANK(Portfolio434[[#This Row],[ID]:[Product]])</f>
        <v>0</v>
      </c>
    </row>
    <row r="1767" spans="1:12" x14ac:dyDescent="0.3">
      <c r="A1767">
        <v>1776</v>
      </c>
      <c r="B1767" t="s">
        <v>5206</v>
      </c>
      <c r="C1767" t="s">
        <v>5382</v>
      </c>
      <c r="D1767" t="s">
        <v>4493</v>
      </c>
      <c r="E1767" t="s">
        <v>1189</v>
      </c>
      <c r="F1767">
        <v>90</v>
      </c>
      <c r="G1767" t="s">
        <v>3283</v>
      </c>
      <c r="H1767" t="s">
        <v>1820</v>
      </c>
      <c r="I1767" s="10">
        <v>40335</v>
      </c>
      <c r="J1767">
        <v>59</v>
      </c>
      <c r="K1767" t="s">
        <v>1696</v>
      </c>
      <c r="L1767">
        <f>COUNTBLANK(Portfolio434[[#This Row],[ID]:[Product]])</f>
        <v>0</v>
      </c>
    </row>
    <row r="1768" spans="1:12" x14ac:dyDescent="0.3">
      <c r="A1768">
        <v>1777</v>
      </c>
      <c r="B1768" t="s">
        <v>5073</v>
      </c>
      <c r="C1768" t="s">
        <v>4227</v>
      </c>
      <c r="D1768" t="s">
        <v>4493</v>
      </c>
      <c r="E1768" t="s">
        <v>1189</v>
      </c>
      <c r="F1768">
        <v>60</v>
      </c>
      <c r="G1768" t="s">
        <v>6144</v>
      </c>
      <c r="H1768" t="s">
        <v>430</v>
      </c>
      <c r="I1768" s="10">
        <v>39812</v>
      </c>
      <c r="J1768">
        <v>27</v>
      </c>
      <c r="K1768" t="s">
        <v>1677</v>
      </c>
      <c r="L1768">
        <f>COUNTBLANK(Portfolio434[[#This Row],[ID]:[Product]])</f>
        <v>0</v>
      </c>
    </row>
    <row r="1769" spans="1:12" x14ac:dyDescent="0.3">
      <c r="A1769">
        <v>1778</v>
      </c>
      <c r="B1769" t="s">
        <v>6145</v>
      </c>
      <c r="C1769" t="s">
        <v>6146</v>
      </c>
      <c r="D1769" t="s">
        <v>4493</v>
      </c>
      <c r="E1769" t="s">
        <v>1189</v>
      </c>
      <c r="F1769">
        <v>30</v>
      </c>
      <c r="G1769" t="s">
        <v>6147</v>
      </c>
      <c r="H1769" t="s">
        <v>1627</v>
      </c>
      <c r="I1769" s="10">
        <v>39504</v>
      </c>
      <c r="J1769">
        <v>39</v>
      </c>
      <c r="K1769" t="s">
        <v>851</v>
      </c>
      <c r="L1769">
        <f>COUNTBLANK(Portfolio434[[#This Row],[ID]:[Product]])</f>
        <v>0</v>
      </c>
    </row>
    <row r="1770" spans="1:12" x14ac:dyDescent="0.3">
      <c r="A1770">
        <v>1779</v>
      </c>
      <c r="B1770" t="s">
        <v>3968</v>
      </c>
      <c r="C1770" t="s">
        <v>6148</v>
      </c>
      <c r="D1770" t="s">
        <v>4493</v>
      </c>
      <c r="E1770" t="s">
        <v>1189</v>
      </c>
      <c r="F1770">
        <v>60</v>
      </c>
      <c r="G1770" t="s">
        <v>6149</v>
      </c>
      <c r="H1770" t="s">
        <v>11</v>
      </c>
      <c r="I1770" s="10">
        <v>39967</v>
      </c>
      <c r="J1770">
        <v>5</v>
      </c>
      <c r="K1770" t="s">
        <v>1700</v>
      </c>
      <c r="L1770">
        <f>COUNTBLANK(Portfolio434[[#This Row],[ID]:[Product]])</f>
        <v>0</v>
      </c>
    </row>
    <row r="1771" spans="1:12" x14ac:dyDescent="0.3">
      <c r="A1771">
        <v>1780</v>
      </c>
      <c r="B1771" t="s">
        <v>6077</v>
      </c>
      <c r="C1771" t="s">
        <v>4880</v>
      </c>
      <c r="D1771" t="s">
        <v>4493</v>
      </c>
      <c r="E1771" t="s">
        <v>4651</v>
      </c>
      <c r="F1771">
        <v>90</v>
      </c>
      <c r="G1771" t="s">
        <v>6150</v>
      </c>
      <c r="H1771" t="s">
        <v>6151</v>
      </c>
      <c r="I1771" s="10">
        <v>40513</v>
      </c>
      <c r="J1771">
        <v>5</v>
      </c>
      <c r="K1771" t="s">
        <v>1772</v>
      </c>
      <c r="L1771">
        <f>COUNTBLANK(Portfolio434[[#This Row],[ID]:[Product]])</f>
        <v>0</v>
      </c>
    </row>
    <row r="1772" spans="1:12" x14ac:dyDescent="0.3">
      <c r="A1772">
        <v>1781</v>
      </c>
      <c r="B1772" t="s">
        <v>6152</v>
      </c>
      <c r="C1772" t="s">
        <v>3067</v>
      </c>
      <c r="D1772" t="s">
        <v>4493</v>
      </c>
      <c r="E1772" t="s">
        <v>1189</v>
      </c>
      <c r="F1772">
        <v>30</v>
      </c>
      <c r="G1772" t="s">
        <v>6153</v>
      </c>
      <c r="H1772" t="s">
        <v>425</v>
      </c>
      <c r="I1772" s="10">
        <v>40208</v>
      </c>
      <c r="J1772">
        <v>69</v>
      </c>
      <c r="K1772" t="s">
        <v>851</v>
      </c>
      <c r="L1772">
        <f>COUNTBLANK(Portfolio434[[#This Row],[ID]:[Product]])</f>
        <v>0</v>
      </c>
    </row>
    <row r="1773" spans="1:12" x14ac:dyDescent="0.3">
      <c r="A1773">
        <v>1782</v>
      </c>
      <c r="B1773" t="s">
        <v>6154</v>
      </c>
      <c r="C1773" t="s">
        <v>1702</v>
      </c>
      <c r="D1773" t="s">
        <v>4493</v>
      </c>
      <c r="E1773" t="s">
        <v>1189</v>
      </c>
      <c r="F1773">
        <v>60</v>
      </c>
      <c r="G1773" t="s">
        <v>6155</v>
      </c>
      <c r="H1773" t="s">
        <v>203</v>
      </c>
      <c r="I1773" s="10">
        <v>40233</v>
      </c>
      <c r="J1773">
        <v>80</v>
      </c>
      <c r="K1773" t="s">
        <v>851</v>
      </c>
      <c r="L1773">
        <f>COUNTBLANK(Portfolio434[[#This Row],[ID]:[Product]])</f>
        <v>0</v>
      </c>
    </row>
    <row r="1774" spans="1:12" x14ac:dyDescent="0.3">
      <c r="A1774">
        <v>1783</v>
      </c>
      <c r="B1774" t="s">
        <v>6156</v>
      </c>
      <c r="C1774" t="s">
        <v>6157</v>
      </c>
      <c r="D1774" t="s">
        <v>4493</v>
      </c>
      <c r="E1774" t="s">
        <v>1189</v>
      </c>
      <c r="F1774">
        <v>30</v>
      </c>
      <c r="G1774" t="s">
        <v>6158</v>
      </c>
      <c r="H1774" t="s">
        <v>767</v>
      </c>
      <c r="I1774" s="10">
        <v>40428</v>
      </c>
      <c r="J1774">
        <v>70</v>
      </c>
      <c r="K1774" t="s">
        <v>1692</v>
      </c>
      <c r="L1774">
        <f>COUNTBLANK(Portfolio434[[#This Row],[ID]:[Product]])</f>
        <v>0</v>
      </c>
    </row>
    <row r="1775" spans="1:12" x14ac:dyDescent="0.3">
      <c r="A1775">
        <v>1784</v>
      </c>
      <c r="B1775" t="s">
        <v>4039</v>
      </c>
      <c r="C1775" t="s">
        <v>4227</v>
      </c>
      <c r="D1775" t="s">
        <v>4493</v>
      </c>
      <c r="E1775" t="s">
        <v>1189</v>
      </c>
      <c r="F1775">
        <v>90</v>
      </c>
      <c r="G1775" t="s">
        <v>6159</v>
      </c>
      <c r="H1775" t="s">
        <v>1067</v>
      </c>
      <c r="I1775" s="10">
        <v>39603</v>
      </c>
      <c r="J1775">
        <v>80</v>
      </c>
      <c r="K1775" t="s">
        <v>1692</v>
      </c>
      <c r="L1775">
        <f>COUNTBLANK(Portfolio434[[#This Row],[ID]:[Product]])</f>
        <v>0</v>
      </c>
    </row>
    <row r="1776" spans="1:12" x14ac:dyDescent="0.3">
      <c r="A1776">
        <v>1785</v>
      </c>
      <c r="B1776" t="s">
        <v>4017</v>
      </c>
      <c r="C1776" t="s">
        <v>1968</v>
      </c>
      <c r="D1776" t="s">
        <v>4493</v>
      </c>
      <c r="E1776" t="s">
        <v>1189</v>
      </c>
      <c r="F1776">
        <v>30</v>
      </c>
      <c r="G1776" t="s">
        <v>6160</v>
      </c>
      <c r="H1776" t="s">
        <v>291</v>
      </c>
      <c r="I1776" s="10">
        <v>39571</v>
      </c>
      <c r="J1776">
        <v>15</v>
      </c>
      <c r="K1776" t="s">
        <v>851</v>
      </c>
      <c r="L1776">
        <f>COUNTBLANK(Portfolio434[[#This Row],[ID]:[Product]])</f>
        <v>0</v>
      </c>
    </row>
    <row r="1777" spans="1:12" x14ac:dyDescent="0.3">
      <c r="A1777">
        <v>1786</v>
      </c>
      <c r="B1777" t="s">
        <v>4643</v>
      </c>
      <c r="C1777" t="s">
        <v>5089</v>
      </c>
      <c r="D1777" t="s">
        <v>4493</v>
      </c>
      <c r="E1777" t="s">
        <v>1189</v>
      </c>
      <c r="F1777">
        <v>90</v>
      </c>
      <c r="G1777" t="s">
        <v>6161</v>
      </c>
      <c r="H1777" t="s">
        <v>2572</v>
      </c>
      <c r="I1777" s="10">
        <v>39977</v>
      </c>
      <c r="J1777">
        <v>100</v>
      </c>
      <c r="K1777" t="s">
        <v>1721</v>
      </c>
      <c r="L1777">
        <f>COUNTBLANK(Portfolio434[[#This Row],[ID]:[Product]])</f>
        <v>0</v>
      </c>
    </row>
    <row r="1778" spans="1:12" x14ac:dyDescent="0.3">
      <c r="A1778">
        <v>1787</v>
      </c>
      <c r="B1778" t="s">
        <v>5882</v>
      </c>
      <c r="C1778" t="s">
        <v>6157</v>
      </c>
      <c r="D1778" t="s">
        <v>4493</v>
      </c>
      <c r="E1778" t="s">
        <v>1189</v>
      </c>
      <c r="F1778">
        <v>30</v>
      </c>
      <c r="G1778" t="s">
        <v>6162</v>
      </c>
      <c r="H1778" t="s">
        <v>650</v>
      </c>
      <c r="I1778" s="10">
        <v>39803</v>
      </c>
      <c r="J1778">
        <v>28</v>
      </c>
      <c r="K1778" t="s">
        <v>851</v>
      </c>
      <c r="L1778">
        <f>COUNTBLANK(Portfolio434[[#This Row],[ID]:[Product]])</f>
        <v>0</v>
      </c>
    </row>
    <row r="1779" spans="1:12" x14ac:dyDescent="0.3">
      <c r="A1779">
        <v>1788</v>
      </c>
      <c r="B1779" t="s">
        <v>6163</v>
      </c>
      <c r="C1779" t="s">
        <v>6164</v>
      </c>
      <c r="D1779" t="s">
        <v>4493</v>
      </c>
      <c r="E1779" t="s">
        <v>1189</v>
      </c>
      <c r="F1779">
        <v>60</v>
      </c>
      <c r="G1779" t="s">
        <v>6165</v>
      </c>
      <c r="H1779" t="s">
        <v>91</v>
      </c>
      <c r="I1779" s="10">
        <v>39750</v>
      </c>
      <c r="J1779">
        <v>49</v>
      </c>
      <c r="K1779" t="s">
        <v>1700</v>
      </c>
      <c r="L1779">
        <f>COUNTBLANK(Portfolio434[[#This Row],[ID]:[Product]])</f>
        <v>0</v>
      </c>
    </row>
    <row r="1780" spans="1:12" x14ac:dyDescent="0.3">
      <c r="A1780">
        <v>1789</v>
      </c>
      <c r="B1780" t="s">
        <v>6166</v>
      </c>
      <c r="C1780" t="s">
        <v>4936</v>
      </c>
      <c r="D1780" t="s">
        <v>4493</v>
      </c>
      <c r="E1780" t="s">
        <v>1189</v>
      </c>
      <c r="F1780">
        <v>60</v>
      </c>
      <c r="G1780" t="s">
        <v>6167</v>
      </c>
      <c r="H1780" t="s">
        <v>287</v>
      </c>
      <c r="I1780" s="10">
        <v>39978</v>
      </c>
      <c r="J1780">
        <v>44</v>
      </c>
      <c r="K1780" t="s">
        <v>1721</v>
      </c>
      <c r="L1780">
        <f>COUNTBLANK(Portfolio434[[#This Row],[ID]:[Product]])</f>
        <v>0</v>
      </c>
    </row>
    <row r="1781" spans="1:12" x14ac:dyDescent="0.3">
      <c r="A1781">
        <v>1790</v>
      </c>
      <c r="B1781" t="s">
        <v>6168</v>
      </c>
      <c r="C1781" t="s">
        <v>6169</v>
      </c>
      <c r="D1781" t="s">
        <v>4493</v>
      </c>
      <c r="E1781" t="s">
        <v>1189</v>
      </c>
      <c r="F1781">
        <v>60</v>
      </c>
      <c r="G1781" t="s">
        <v>6170</v>
      </c>
      <c r="H1781" t="s">
        <v>2</v>
      </c>
      <c r="I1781" s="10">
        <v>40031</v>
      </c>
      <c r="J1781">
        <v>92</v>
      </c>
      <c r="K1781" t="s">
        <v>1692</v>
      </c>
      <c r="L1781">
        <f>COUNTBLANK(Portfolio434[[#This Row],[ID]:[Product]])</f>
        <v>0</v>
      </c>
    </row>
    <row r="1782" spans="1:12" x14ac:dyDescent="0.3">
      <c r="A1782">
        <v>1791</v>
      </c>
      <c r="B1782" t="s">
        <v>6171</v>
      </c>
      <c r="C1782" t="s">
        <v>1739</v>
      </c>
      <c r="D1782" t="s">
        <v>4493</v>
      </c>
      <c r="E1782" t="s">
        <v>1189</v>
      </c>
      <c r="F1782">
        <v>60</v>
      </c>
      <c r="G1782" t="s">
        <v>6172</v>
      </c>
      <c r="H1782" t="s">
        <v>5733</v>
      </c>
      <c r="I1782" s="10">
        <v>40352</v>
      </c>
      <c r="J1782">
        <v>11</v>
      </c>
      <c r="K1782" t="s">
        <v>1700</v>
      </c>
      <c r="L1782">
        <f>COUNTBLANK(Portfolio434[[#This Row],[ID]:[Product]])</f>
        <v>0</v>
      </c>
    </row>
    <row r="1783" spans="1:12" x14ac:dyDescent="0.3">
      <c r="A1783">
        <v>1792</v>
      </c>
      <c r="B1783" t="s">
        <v>3706</v>
      </c>
      <c r="C1783" t="s">
        <v>2727</v>
      </c>
      <c r="D1783" t="s">
        <v>1719</v>
      </c>
      <c r="E1783" t="s">
        <v>1189</v>
      </c>
      <c r="F1783">
        <v>30</v>
      </c>
      <c r="G1783" t="s">
        <v>6173</v>
      </c>
      <c r="H1783" t="s">
        <v>2884</v>
      </c>
      <c r="I1783" s="10">
        <v>39619</v>
      </c>
      <c r="J1783">
        <v>28</v>
      </c>
      <c r="K1783" t="s">
        <v>851</v>
      </c>
      <c r="L1783">
        <f>COUNTBLANK(Portfolio434[[#This Row],[ID]:[Product]])</f>
        <v>0</v>
      </c>
    </row>
    <row r="1784" spans="1:12" x14ac:dyDescent="0.3">
      <c r="A1784">
        <v>1795</v>
      </c>
      <c r="B1784" t="s">
        <v>6079</v>
      </c>
      <c r="C1784" t="s">
        <v>4644</v>
      </c>
      <c r="D1784" t="s">
        <v>4493</v>
      </c>
      <c r="E1784" t="s">
        <v>1189</v>
      </c>
      <c r="F1784">
        <v>60</v>
      </c>
      <c r="G1784" t="s">
        <v>6177</v>
      </c>
      <c r="H1784" t="s">
        <v>600</v>
      </c>
      <c r="I1784" s="10">
        <v>40445</v>
      </c>
      <c r="J1784">
        <v>13</v>
      </c>
      <c r="K1784" t="s">
        <v>1673</v>
      </c>
      <c r="L1784">
        <f>COUNTBLANK(Portfolio434[[#This Row],[ID]:[Product]])</f>
        <v>0</v>
      </c>
    </row>
    <row r="1785" spans="1:12" x14ac:dyDescent="0.3">
      <c r="A1785">
        <v>1796</v>
      </c>
      <c r="B1785" t="s">
        <v>6178</v>
      </c>
      <c r="C1785" t="s">
        <v>4568</v>
      </c>
      <c r="D1785" t="s">
        <v>4493</v>
      </c>
      <c r="E1785" t="s">
        <v>1189</v>
      </c>
      <c r="F1785">
        <v>90</v>
      </c>
      <c r="G1785" t="s">
        <v>6179</v>
      </c>
      <c r="H1785" t="s">
        <v>749</v>
      </c>
      <c r="I1785" s="10">
        <v>40427</v>
      </c>
      <c r="J1785">
        <v>32</v>
      </c>
      <c r="K1785" t="s">
        <v>1007</v>
      </c>
      <c r="L1785">
        <f>COUNTBLANK(Portfolio434[[#This Row],[ID]:[Product]])</f>
        <v>0</v>
      </c>
    </row>
    <row r="1786" spans="1:12" x14ac:dyDescent="0.3">
      <c r="A1786">
        <v>1797</v>
      </c>
      <c r="B1786" t="s">
        <v>5234</v>
      </c>
      <c r="C1786" t="s">
        <v>6180</v>
      </c>
      <c r="D1786" t="s">
        <v>4493</v>
      </c>
      <c r="E1786" t="s">
        <v>1189</v>
      </c>
      <c r="F1786">
        <v>30</v>
      </c>
      <c r="G1786" t="s">
        <v>6181</v>
      </c>
      <c r="H1786" t="s">
        <v>424</v>
      </c>
      <c r="I1786" s="10">
        <v>40198</v>
      </c>
      <c r="J1786">
        <v>77</v>
      </c>
      <c r="K1786" t="s">
        <v>1007</v>
      </c>
      <c r="L1786">
        <f>COUNTBLANK(Portfolio434[[#This Row],[ID]:[Product]])</f>
        <v>0</v>
      </c>
    </row>
    <row r="1787" spans="1:12" x14ac:dyDescent="0.3">
      <c r="A1787">
        <v>1798</v>
      </c>
      <c r="B1787" t="s">
        <v>6182</v>
      </c>
      <c r="C1787" t="s">
        <v>4710</v>
      </c>
      <c r="D1787" t="s">
        <v>4493</v>
      </c>
      <c r="E1787" t="s">
        <v>1189</v>
      </c>
      <c r="F1787">
        <v>30</v>
      </c>
      <c r="G1787" t="s">
        <v>6183</v>
      </c>
      <c r="H1787" t="s">
        <v>76</v>
      </c>
      <c r="I1787" s="10">
        <v>40097</v>
      </c>
      <c r="J1787">
        <v>62</v>
      </c>
      <c r="K1787" t="s">
        <v>1696</v>
      </c>
      <c r="L1787">
        <f>COUNTBLANK(Portfolio434[[#This Row],[ID]:[Product]])</f>
        <v>0</v>
      </c>
    </row>
    <row r="1788" spans="1:12" x14ac:dyDescent="0.3">
      <c r="A1788">
        <v>1799</v>
      </c>
      <c r="B1788" t="s">
        <v>4785</v>
      </c>
      <c r="C1788" t="s">
        <v>6184</v>
      </c>
      <c r="D1788" t="s">
        <v>4493</v>
      </c>
      <c r="E1788" t="s">
        <v>1189</v>
      </c>
      <c r="F1788">
        <v>60</v>
      </c>
      <c r="G1788" t="s">
        <v>6185</v>
      </c>
      <c r="H1788" t="s">
        <v>650</v>
      </c>
      <c r="I1788" s="10">
        <v>39497</v>
      </c>
      <c r="J1788">
        <v>46</v>
      </c>
      <c r="K1788" t="s">
        <v>851</v>
      </c>
      <c r="L1788">
        <f>COUNTBLANK(Portfolio434[[#This Row],[ID]:[Product]])</f>
        <v>0</v>
      </c>
    </row>
    <row r="1789" spans="1:12" x14ac:dyDescent="0.3">
      <c r="A1789">
        <v>1800</v>
      </c>
      <c r="B1789" t="s">
        <v>5981</v>
      </c>
      <c r="C1789" t="s">
        <v>6186</v>
      </c>
      <c r="D1789" t="s">
        <v>1719</v>
      </c>
      <c r="E1789" t="s">
        <v>1189</v>
      </c>
      <c r="F1789">
        <v>60</v>
      </c>
      <c r="G1789" t="s">
        <v>6187</v>
      </c>
      <c r="H1789" t="s">
        <v>203</v>
      </c>
      <c r="I1789" s="10">
        <v>39915</v>
      </c>
      <c r="J1789">
        <v>30</v>
      </c>
      <c r="K1789" t="s">
        <v>1721</v>
      </c>
      <c r="L1789">
        <f>COUNTBLANK(Portfolio434[[#This Row],[ID]:[Product]])</f>
        <v>0</v>
      </c>
    </row>
    <row r="1790" spans="1:12" x14ac:dyDescent="0.3">
      <c r="A1790">
        <v>1801</v>
      </c>
      <c r="B1790" t="s">
        <v>5472</v>
      </c>
      <c r="C1790" t="s">
        <v>3701</v>
      </c>
      <c r="D1790" t="s">
        <v>4493</v>
      </c>
      <c r="E1790" t="s">
        <v>1189</v>
      </c>
      <c r="F1790">
        <v>90</v>
      </c>
      <c r="G1790" t="s">
        <v>6188</v>
      </c>
      <c r="H1790" t="s">
        <v>1433</v>
      </c>
      <c r="I1790" s="10">
        <v>40347</v>
      </c>
      <c r="J1790">
        <v>88</v>
      </c>
      <c r="K1790" t="s">
        <v>1696</v>
      </c>
      <c r="L1790">
        <f>COUNTBLANK(Portfolio434[[#This Row],[ID]:[Product]])</f>
        <v>0</v>
      </c>
    </row>
    <row r="1791" spans="1:12" x14ac:dyDescent="0.3">
      <c r="A1791">
        <v>1802</v>
      </c>
      <c r="B1791" t="s">
        <v>2866</v>
      </c>
      <c r="C1791" t="s">
        <v>6189</v>
      </c>
      <c r="D1791" t="s">
        <v>4493</v>
      </c>
      <c r="E1791" t="s">
        <v>1189</v>
      </c>
      <c r="F1791">
        <v>30</v>
      </c>
      <c r="G1791" t="s">
        <v>6190</v>
      </c>
      <c r="H1791" t="s">
        <v>1499</v>
      </c>
      <c r="I1791" s="10">
        <v>40387</v>
      </c>
      <c r="J1791">
        <v>63</v>
      </c>
      <c r="K1791" t="s">
        <v>1696</v>
      </c>
      <c r="L1791">
        <f>COUNTBLANK(Portfolio434[[#This Row],[ID]:[Product]])</f>
        <v>0</v>
      </c>
    </row>
    <row r="1792" spans="1:12" x14ac:dyDescent="0.3">
      <c r="A1792">
        <v>1803</v>
      </c>
      <c r="B1792" t="s">
        <v>4446</v>
      </c>
      <c r="C1792" t="s">
        <v>2315</v>
      </c>
      <c r="D1792" t="s">
        <v>4493</v>
      </c>
      <c r="E1792" t="s">
        <v>1189</v>
      </c>
      <c r="F1792">
        <v>60</v>
      </c>
      <c r="G1792" t="s">
        <v>6191</v>
      </c>
      <c r="H1792" t="s">
        <v>1185</v>
      </c>
      <c r="I1792" s="10">
        <v>39611</v>
      </c>
      <c r="J1792">
        <v>83</v>
      </c>
      <c r="K1792" t="s">
        <v>1677</v>
      </c>
      <c r="L1792">
        <f>COUNTBLANK(Portfolio434[[#This Row],[ID]:[Product]])</f>
        <v>0</v>
      </c>
    </row>
    <row r="1793" spans="1:12" x14ac:dyDescent="0.3">
      <c r="A1793">
        <v>1804</v>
      </c>
      <c r="B1793" t="s">
        <v>2921</v>
      </c>
      <c r="C1793" t="s">
        <v>6192</v>
      </c>
      <c r="D1793" t="s">
        <v>4493</v>
      </c>
      <c r="E1793" t="s">
        <v>1189</v>
      </c>
      <c r="F1793">
        <v>60</v>
      </c>
      <c r="G1793" t="s">
        <v>6193</v>
      </c>
      <c r="H1793" t="s">
        <v>282</v>
      </c>
      <c r="I1793" s="10">
        <v>39473</v>
      </c>
      <c r="J1793">
        <v>91</v>
      </c>
      <c r="K1793" t="s">
        <v>1707</v>
      </c>
      <c r="L1793">
        <f>COUNTBLANK(Portfolio434[[#This Row],[ID]:[Product]])</f>
        <v>0</v>
      </c>
    </row>
    <row r="1794" spans="1:12" x14ac:dyDescent="0.3">
      <c r="A1794">
        <v>1805</v>
      </c>
      <c r="B1794" t="s">
        <v>6194</v>
      </c>
      <c r="C1794" t="s">
        <v>5395</v>
      </c>
      <c r="D1794" t="s">
        <v>4493</v>
      </c>
      <c r="E1794" t="s">
        <v>1189</v>
      </c>
      <c r="F1794">
        <v>30</v>
      </c>
      <c r="G1794" t="s">
        <v>6195</v>
      </c>
      <c r="H1794" t="s">
        <v>573</v>
      </c>
      <c r="I1794" s="10">
        <v>40023</v>
      </c>
      <c r="J1794">
        <v>99</v>
      </c>
      <c r="K1794" t="s">
        <v>1673</v>
      </c>
      <c r="L1794">
        <f>COUNTBLANK(Portfolio434[[#This Row],[ID]:[Product]])</f>
        <v>0</v>
      </c>
    </row>
    <row r="1795" spans="1:12" x14ac:dyDescent="0.3">
      <c r="A1795">
        <v>1806</v>
      </c>
      <c r="B1795" t="s">
        <v>5408</v>
      </c>
      <c r="C1795" t="s">
        <v>6196</v>
      </c>
      <c r="D1795" t="s">
        <v>4493</v>
      </c>
      <c r="E1795" t="s">
        <v>1189</v>
      </c>
      <c r="F1795">
        <v>90</v>
      </c>
      <c r="G1795" t="s">
        <v>6197</v>
      </c>
      <c r="H1795" t="s">
        <v>751</v>
      </c>
      <c r="I1795" s="10">
        <v>40446</v>
      </c>
      <c r="J1795">
        <v>86</v>
      </c>
      <c r="K1795" t="s">
        <v>1692</v>
      </c>
      <c r="L1795">
        <f>COUNTBLANK(Portfolio434[[#This Row],[ID]:[Product]])</f>
        <v>0</v>
      </c>
    </row>
    <row r="1796" spans="1:12" x14ac:dyDescent="0.3">
      <c r="A1796">
        <v>1807</v>
      </c>
      <c r="B1796" t="s">
        <v>5286</v>
      </c>
      <c r="C1796" t="s">
        <v>5869</v>
      </c>
      <c r="D1796" t="s">
        <v>4493</v>
      </c>
      <c r="E1796" t="s">
        <v>1189</v>
      </c>
      <c r="F1796">
        <v>90</v>
      </c>
      <c r="G1796" t="s">
        <v>6198</v>
      </c>
      <c r="H1796" t="s">
        <v>192</v>
      </c>
      <c r="I1796" s="10">
        <v>39552</v>
      </c>
      <c r="J1796">
        <v>13</v>
      </c>
      <c r="K1796" t="s">
        <v>1772</v>
      </c>
      <c r="L1796">
        <f>COUNTBLANK(Portfolio434[[#This Row],[ID]:[Product]])</f>
        <v>0</v>
      </c>
    </row>
    <row r="1797" spans="1:12" x14ac:dyDescent="0.3">
      <c r="A1797">
        <v>1808</v>
      </c>
      <c r="B1797" t="s">
        <v>3664</v>
      </c>
      <c r="C1797" t="s">
        <v>4972</v>
      </c>
      <c r="D1797" t="s">
        <v>4493</v>
      </c>
      <c r="E1797" t="s">
        <v>1189</v>
      </c>
      <c r="F1797">
        <v>60</v>
      </c>
      <c r="G1797" t="s">
        <v>6199</v>
      </c>
      <c r="H1797" t="s">
        <v>697</v>
      </c>
      <c r="I1797" s="10">
        <v>40300</v>
      </c>
      <c r="J1797">
        <v>39</v>
      </c>
      <c r="K1797" t="s">
        <v>1673</v>
      </c>
      <c r="L1797">
        <f>COUNTBLANK(Portfolio434[[#This Row],[ID]:[Product]])</f>
        <v>0</v>
      </c>
    </row>
    <row r="1798" spans="1:12" x14ac:dyDescent="0.3">
      <c r="A1798">
        <v>1809</v>
      </c>
      <c r="B1798" t="s">
        <v>6200</v>
      </c>
      <c r="C1798" t="s">
        <v>2685</v>
      </c>
      <c r="D1798" t="s">
        <v>4493</v>
      </c>
      <c r="E1798" t="s">
        <v>1189</v>
      </c>
      <c r="F1798">
        <v>30</v>
      </c>
      <c r="G1798" t="s">
        <v>6201</v>
      </c>
      <c r="H1798" t="s">
        <v>3361</v>
      </c>
      <c r="I1798" s="10">
        <v>39676</v>
      </c>
      <c r="J1798">
        <v>37</v>
      </c>
      <c r="K1798" t="s">
        <v>1707</v>
      </c>
      <c r="L1798">
        <f>COUNTBLANK(Portfolio434[[#This Row],[ID]:[Product]])</f>
        <v>0</v>
      </c>
    </row>
    <row r="1799" spans="1:12" x14ac:dyDescent="0.3">
      <c r="A1799">
        <v>1810</v>
      </c>
      <c r="B1799" t="s">
        <v>6202</v>
      </c>
      <c r="C1799" t="s">
        <v>6203</v>
      </c>
      <c r="D1799" t="s">
        <v>4493</v>
      </c>
      <c r="E1799" t="s">
        <v>1189</v>
      </c>
      <c r="F1799">
        <v>30</v>
      </c>
      <c r="G1799" t="s">
        <v>6204</v>
      </c>
      <c r="H1799" t="s">
        <v>6205</v>
      </c>
      <c r="I1799" s="10">
        <v>40350</v>
      </c>
      <c r="J1799">
        <v>58</v>
      </c>
      <c r="K1799" t="s">
        <v>1692</v>
      </c>
      <c r="L1799">
        <f>COUNTBLANK(Portfolio434[[#This Row],[ID]:[Product]])</f>
        <v>0</v>
      </c>
    </row>
    <row r="1800" spans="1:12" x14ac:dyDescent="0.3">
      <c r="A1800">
        <v>1811</v>
      </c>
      <c r="B1800" t="s">
        <v>5601</v>
      </c>
      <c r="C1800" t="s">
        <v>6206</v>
      </c>
      <c r="D1800" t="s">
        <v>4493</v>
      </c>
      <c r="E1800" t="s">
        <v>1189</v>
      </c>
      <c r="F1800">
        <v>30</v>
      </c>
      <c r="G1800" t="s">
        <v>6207</v>
      </c>
      <c r="H1800" t="s">
        <v>371</v>
      </c>
      <c r="I1800" s="10">
        <v>39677</v>
      </c>
      <c r="J1800">
        <v>88</v>
      </c>
      <c r="K1800" t="s">
        <v>1772</v>
      </c>
      <c r="L1800">
        <f>COUNTBLANK(Portfolio434[[#This Row],[ID]:[Product]])</f>
        <v>0</v>
      </c>
    </row>
    <row r="1801" spans="1:12" x14ac:dyDescent="0.3">
      <c r="A1801">
        <v>1812</v>
      </c>
      <c r="B1801" t="s">
        <v>5096</v>
      </c>
      <c r="C1801" t="s">
        <v>4834</v>
      </c>
      <c r="D1801" t="s">
        <v>4493</v>
      </c>
      <c r="E1801" t="s">
        <v>1189</v>
      </c>
      <c r="F1801">
        <v>30</v>
      </c>
      <c r="G1801" t="s">
        <v>6208</v>
      </c>
      <c r="H1801" t="s">
        <v>831</v>
      </c>
      <c r="I1801" s="10">
        <v>39572</v>
      </c>
      <c r="J1801">
        <v>94</v>
      </c>
      <c r="K1801" t="s">
        <v>1707</v>
      </c>
      <c r="L1801">
        <f>COUNTBLANK(Portfolio434[[#This Row],[ID]:[Product]])</f>
        <v>0</v>
      </c>
    </row>
    <row r="1802" spans="1:12" x14ac:dyDescent="0.3">
      <c r="A1802">
        <v>1813</v>
      </c>
      <c r="B1802" t="s">
        <v>5701</v>
      </c>
      <c r="C1802" t="s">
        <v>2059</v>
      </c>
      <c r="D1802" t="s">
        <v>4493</v>
      </c>
      <c r="E1802" t="s">
        <v>1189</v>
      </c>
      <c r="F1802">
        <v>90</v>
      </c>
      <c r="G1802" t="s">
        <v>6209</v>
      </c>
      <c r="H1802" t="s">
        <v>3491</v>
      </c>
      <c r="I1802" s="10">
        <v>39980</v>
      </c>
      <c r="J1802">
        <v>67</v>
      </c>
      <c r="K1802" t="s">
        <v>851</v>
      </c>
      <c r="L1802">
        <f>COUNTBLANK(Portfolio434[[#This Row],[ID]:[Product]])</f>
        <v>0</v>
      </c>
    </row>
    <row r="1803" spans="1:12" x14ac:dyDescent="0.3">
      <c r="A1803">
        <v>1814</v>
      </c>
      <c r="B1803" t="s">
        <v>4827</v>
      </c>
      <c r="C1803" t="s">
        <v>6210</v>
      </c>
      <c r="D1803" t="s">
        <v>4493</v>
      </c>
      <c r="E1803" t="s">
        <v>1189</v>
      </c>
      <c r="F1803">
        <v>90</v>
      </c>
      <c r="G1803" t="s">
        <v>6211</v>
      </c>
      <c r="H1803" t="s">
        <v>1603</v>
      </c>
      <c r="I1803" s="10">
        <v>40267</v>
      </c>
      <c r="J1803">
        <v>85</v>
      </c>
      <c r="K1803" t="s">
        <v>1721</v>
      </c>
      <c r="L1803">
        <f>COUNTBLANK(Portfolio434[[#This Row],[ID]:[Product]])</f>
        <v>0</v>
      </c>
    </row>
    <row r="1804" spans="1:12" x14ac:dyDescent="0.3">
      <c r="A1804">
        <v>1815</v>
      </c>
      <c r="B1804" t="s">
        <v>5073</v>
      </c>
      <c r="C1804" t="s">
        <v>3156</v>
      </c>
      <c r="D1804" t="s">
        <v>4493</v>
      </c>
      <c r="E1804" t="s">
        <v>1189</v>
      </c>
      <c r="F1804">
        <v>90</v>
      </c>
      <c r="G1804" t="s">
        <v>6212</v>
      </c>
      <c r="H1804" t="s">
        <v>6213</v>
      </c>
      <c r="I1804" s="10">
        <v>40291</v>
      </c>
      <c r="J1804">
        <v>74</v>
      </c>
      <c r="K1804" t="s">
        <v>1707</v>
      </c>
      <c r="L1804">
        <f>COUNTBLANK(Portfolio434[[#This Row],[ID]:[Product]])</f>
        <v>0</v>
      </c>
    </row>
    <row r="1805" spans="1:12" x14ac:dyDescent="0.3">
      <c r="A1805">
        <v>1816</v>
      </c>
      <c r="B1805" t="s">
        <v>5787</v>
      </c>
      <c r="C1805" t="s">
        <v>3210</v>
      </c>
      <c r="D1805" t="s">
        <v>4493</v>
      </c>
      <c r="E1805" t="s">
        <v>1189</v>
      </c>
      <c r="F1805">
        <v>30</v>
      </c>
      <c r="G1805" t="s">
        <v>6214</v>
      </c>
      <c r="H1805" t="s">
        <v>130</v>
      </c>
      <c r="I1805" s="10">
        <v>39758</v>
      </c>
      <c r="J1805">
        <v>33</v>
      </c>
      <c r="K1805" t="s">
        <v>1772</v>
      </c>
      <c r="L1805">
        <f>COUNTBLANK(Portfolio434[[#This Row],[ID]:[Product]])</f>
        <v>0</v>
      </c>
    </row>
    <row r="1806" spans="1:12" x14ac:dyDescent="0.3">
      <c r="A1806">
        <v>1817</v>
      </c>
      <c r="B1806" t="s">
        <v>4985</v>
      </c>
      <c r="C1806" t="s">
        <v>5111</v>
      </c>
      <c r="D1806" t="s">
        <v>4493</v>
      </c>
      <c r="E1806" t="s">
        <v>1189</v>
      </c>
      <c r="F1806">
        <v>90</v>
      </c>
      <c r="G1806" t="s">
        <v>6215</v>
      </c>
      <c r="H1806" t="s">
        <v>1295</v>
      </c>
      <c r="I1806" s="10">
        <v>40188</v>
      </c>
      <c r="J1806">
        <v>43</v>
      </c>
      <c r="K1806" t="s">
        <v>1696</v>
      </c>
      <c r="L1806">
        <f>COUNTBLANK(Portfolio434[[#This Row],[ID]:[Product]])</f>
        <v>0</v>
      </c>
    </row>
    <row r="1807" spans="1:12" x14ac:dyDescent="0.3">
      <c r="A1807">
        <v>1818</v>
      </c>
      <c r="B1807" t="s">
        <v>6216</v>
      </c>
      <c r="C1807" t="s">
        <v>4830</v>
      </c>
      <c r="D1807" t="s">
        <v>4601</v>
      </c>
      <c r="E1807" t="s">
        <v>1189</v>
      </c>
      <c r="F1807">
        <v>30</v>
      </c>
      <c r="G1807" t="s">
        <v>6217</v>
      </c>
      <c r="H1807" t="s">
        <v>49</v>
      </c>
      <c r="I1807" s="10">
        <v>39896</v>
      </c>
      <c r="J1807">
        <v>98</v>
      </c>
      <c r="K1807" t="s">
        <v>1696</v>
      </c>
      <c r="L1807">
        <f>COUNTBLANK(Portfolio434[[#This Row],[ID]:[Product]])</f>
        <v>0</v>
      </c>
    </row>
    <row r="1808" spans="1:12" x14ac:dyDescent="0.3">
      <c r="A1808">
        <v>1820</v>
      </c>
      <c r="B1808" t="s">
        <v>6218</v>
      </c>
      <c r="C1808" t="s">
        <v>4737</v>
      </c>
      <c r="D1808" t="s">
        <v>4493</v>
      </c>
      <c r="E1808" t="s">
        <v>1189</v>
      </c>
      <c r="F1808">
        <v>30</v>
      </c>
      <c r="G1808" t="s">
        <v>4034</v>
      </c>
      <c r="H1808" t="s">
        <v>6219</v>
      </c>
      <c r="I1808" s="10">
        <v>40395</v>
      </c>
      <c r="J1808">
        <v>30</v>
      </c>
      <c r="K1808" t="s">
        <v>1692</v>
      </c>
      <c r="L1808">
        <f>COUNTBLANK(Portfolio434[[#This Row],[ID]:[Product]])</f>
        <v>0</v>
      </c>
    </row>
    <row r="1809" spans="1:12" x14ac:dyDescent="0.3">
      <c r="A1809">
        <v>1821</v>
      </c>
      <c r="B1809" t="s">
        <v>5849</v>
      </c>
      <c r="C1809" t="s">
        <v>6220</v>
      </c>
      <c r="D1809" t="s">
        <v>4493</v>
      </c>
      <c r="E1809" t="s">
        <v>1189</v>
      </c>
      <c r="F1809">
        <v>30</v>
      </c>
      <c r="G1809" t="s">
        <v>6221</v>
      </c>
      <c r="H1809" t="s">
        <v>1664</v>
      </c>
      <c r="I1809" s="10">
        <v>39775</v>
      </c>
      <c r="J1809">
        <v>60</v>
      </c>
      <c r="K1809" t="s">
        <v>1700</v>
      </c>
      <c r="L1809">
        <f>COUNTBLANK(Portfolio434[[#This Row],[ID]:[Product]])</f>
        <v>0</v>
      </c>
    </row>
    <row r="1810" spans="1:12" x14ac:dyDescent="0.3">
      <c r="A1810">
        <v>1822</v>
      </c>
      <c r="B1810" t="s">
        <v>6222</v>
      </c>
      <c r="C1810" t="s">
        <v>2856</v>
      </c>
      <c r="D1810" t="s">
        <v>4493</v>
      </c>
      <c r="E1810" t="s">
        <v>1189</v>
      </c>
      <c r="F1810">
        <v>90</v>
      </c>
      <c r="G1810" t="s">
        <v>4081</v>
      </c>
      <c r="H1810" t="s">
        <v>157</v>
      </c>
      <c r="I1810" s="10">
        <v>40121</v>
      </c>
      <c r="J1810">
        <v>7</v>
      </c>
      <c r="K1810" t="s">
        <v>1677</v>
      </c>
      <c r="L1810">
        <f>COUNTBLANK(Portfolio434[[#This Row],[ID]:[Product]])</f>
        <v>0</v>
      </c>
    </row>
    <row r="1811" spans="1:12" x14ac:dyDescent="0.3">
      <c r="A1811">
        <v>1823</v>
      </c>
      <c r="B1811" t="s">
        <v>6154</v>
      </c>
      <c r="C1811" t="s">
        <v>4160</v>
      </c>
      <c r="D1811" t="s">
        <v>4493</v>
      </c>
      <c r="E1811" t="s">
        <v>1189</v>
      </c>
      <c r="F1811">
        <v>60</v>
      </c>
      <c r="G1811" t="s">
        <v>6223</v>
      </c>
      <c r="H1811" t="s">
        <v>113</v>
      </c>
      <c r="I1811" s="10">
        <v>39568</v>
      </c>
      <c r="J1811">
        <v>17</v>
      </c>
      <c r="K1811" t="s">
        <v>1700</v>
      </c>
      <c r="L1811">
        <f>COUNTBLANK(Portfolio434[[#This Row],[ID]:[Product]])</f>
        <v>0</v>
      </c>
    </row>
    <row r="1812" spans="1:12" x14ac:dyDescent="0.3">
      <c r="A1812">
        <v>1824</v>
      </c>
      <c r="B1812" t="s">
        <v>5793</v>
      </c>
      <c r="C1812" t="s">
        <v>3114</v>
      </c>
      <c r="D1812" t="s">
        <v>4493</v>
      </c>
      <c r="E1812" t="s">
        <v>1189</v>
      </c>
      <c r="F1812">
        <v>30</v>
      </c>
      <c r="G1812" t="s">
        <v>6224</v>
      </c>
      <c r="H1812" t="s">
        <v>1652</v>
      </c>
      <c r="I1812" s="10">
        <v>39740</v>
      </c>
      <c r="J1812">
        <v>15</v>
      </c>
      <c r="K1812" t="s">
        <v>1707</v>
      </c>
      <c r="L1812">
        <f>COUNTBLANK(Portfolio434[[#This Row],[ID]:[Product]])</f>
        <v>0</v>
      </c>
    </row>
    <row r="1813" spans="1:12" x14ac:dyDescent="0.3">
      <c r="A1813">
        <v>1825</v>
      </c>
      <c r="B1813" t="s">
        <v>6225</v>
      </c>
      <c r="C1813" t="s">
        <v>6226</v>
      </c>
      <c r="D1813" t="s">
        <v>4493</v>
      </c>
      <c r="E1813" t="s">
        <v>1189</v>
      </c>
      <c r="F1813">
        <v>30</v>
      </c>
      <c r="G1813" t="s">
        <v>6227</v>
      </c>
      <c r="H1813" t="s">
        <v>6228</v>
      </c>
      <c r="I1813" s="10">
        <v>40082</v>
      </c>
      <c r="J1813">
        <v>100</v>
      </c>
      <c r="K1813" t="s">
        <v>1673</v>
      </c>
      <c r="L1813">
        <f>COUNTBLANK(Portfolio434[[#This Row],[ID]:[Product]])</f>
        <v>0</v>
      </c>
    </row>
    <row r="1814" spans="1:12" x14ac:dyDescent="0.3">
      <c r="A1814">
        <v>1826</v>
      </c>
      <c r="B1814" t="s">
        <v>6229</v>
      </c>
      <c r="C1814" t="s">
        <v>6230</v>
      </c>
      <c r="D1814" t="s">
        <v>4493</v>
      </c>
      <c r="E1814" t="s">
        <v>1189</v>
      </c>
      <c r="F1814">
        <v>30</v>
      </c>
      <c r="G1814" t="s">
        <v>6231</v>
      </c>
      <c r="H1814" t="s">
        <v>4744</v>
      </c>
      <c r="I1814" s="10">
        <v>40268</v>
      </c>
      <c r="J1814">
        <v>44</v>
      </c>
      <c r="K1814" t="s">
        <v>1721</v>
      </c>
      <c r="L1814">
        <f>COUNTBLANK(Portfolio434[[#This Row],[ID]:[Product]])</f>
        <v>0</v>
      </c>
    </row>
    <row r="1815" spans="1:12" x14ac:dyDescent="0.3">
      <c r="A1815">
        <v>1827</v>
      </c>
      <c r="B1815" t="s">
        <v>5348</v>
      </c>
      <c r="C1815" t="s">
        <v>4873</v>
      </c>
      <c r="D1815" t="s">
        <v>4493</v>
      </c>
      <c r="E1815" t="s">
        <v>1189</v>
      </c>
      <c r="F1815">
        <v>60</v>
      </c>
      <c r="G1815" t="s">
        <v>6232</v>
      </c>
      <c r="H1815" t="s">
        <v>227</v>
      </c>
      <c r="I1815" s="10">
        <v>40230</v>
      </c>
      <c r="J1815">
        <v>26</v>
      </c>
      <c r="K1815" t="s">
        <v>1673</v>
      </c>
      <c r="L1815">
        <f>COUNTBLANK(Portfolio434[[#This Row],[ID]:[Product]])</f>
        <v>0</v>
      </c>
    </row>
    <row r="1816" spans="1:12" x14ac:dyDescent="0.3">
      <c r="A1816">
        <v>1828</v>
      </c>
      <c r="B1816" t="s">
        <v>5864</v>
      </c>
      <c r="C1816" t="s">
        <v>5625</v>
      </c>
      <c r="D1816" t="s">
        <v>4493</v>
      </c>
      <c r="E1816" t="s">
        <v>1189</v>
      </c>
      <c r="F1816">
        <v>90</v>
      </c>
      <c r="G1816" t="s">
        <v>6233</v>
      </c>
      <c r="H1816" t="s">
        <v>583</v>
      </c>
      <c r="I1816" s="10">
        <v>39695</v>
      </c>
      <c r="J1816">
        <v>15</v>
      </c>
      <c r="K1816" t="s">
        <v>1007</v>
      </c>
      <c r="L1816">
        <f>COUNTBLANK(Portfolio434[[#This Row],[ID]:[Product]])</f>
        <v>0</v>
      </c>
    </row>
    <row r="1817" spans="1:12" x14ac:dyDescent="0.3">
      <c r="A1817">
        <v>1829</v>
      </c>
      <c r="B1817" t="s">
        <v>6234</v>
      </c>
      <c r="C1817" t="s">
        <v>6235</v>
      </c>
      <c r="D1817" t="s">
        <v>4493</v>
      </c>
      <c r="E1817" t="s">
        <v>1189</v>
      </c>
      <c r="F1817">
        <v>60</v>
      </c>
      <c r="G1817" t="s">
        <v>6236</v>
      </c>
      <c r="H1817" t="s">
        <v>1401</v>
      </c>
      <c r="I1817" s="10">
        <v>40482</v>
      </c>
      <c r="J1817">
        <v>85</v>
      </c>
      <c r="K1817" t="s">
        <v>1707</v>
      </c>
      <c r="L1817">
        <f>COUNTBLANK(Portfolio434[[#This Row],[ID]:[Product]])</f>
        <v>0</v>
      </c>
    </row>
    <row r="1818" spans="1:12" x14ac:dyDescent="0.3">
      <c r="A1818">
        <v>1830</v>
      </c>
      <c r="B1818" t="s">
        <v>6237</v>
      </c>
      <c r="C1818" t="s">
        <v>4050</v>
      </c>
      <c r="D1818" t="s">
        <v>4493</v>
      </c>
      <c r="E1818" t="s">
        <v>1189</v>
      </c>
      <c r="F1818">
        <v>60</v>
      </c>
      <c r="G1818" t="s">
        <v>6238</v>
      </c>
      <c r="H1818" t="s">
        <v>1184</v>
      </c>
      <c r="I1818" s="10">
        <v>39748</v>
      </c>
      <c r="J1818">
        <v>22</v>
      </c>
      <c r="K1818" t="s">
        <v>1772</v>
      </c>
      <c r="L1818">
        <f>COUNTBLANK(Portfolio434[[#This Row],[ID]:[Product]])</f>
        <v>0</v>
      </c>
    </row>
    <row r="1819" spans="1:12" x14ac:dyDescent="0.3">
      <c r="A1819">
        <v>1831</v>
      </c>
      <c r="B1819" t="s">
        <v>6239</v>
      </c>
      <c r="C1819" t="s">
        <v>6240</v>
      </c>
      <c r="D1819" t="s">
        <v>4493</v>
      </c>
      <c r="E1819" t="s">
        <v>1189</v>
      </c>
      <c r="F1819">
        <v>30</v>
      </c>
      <c r="G1819" t="s">
        <v>6241</v>
      </c>
      <c r="H1819" t="s">
        <v>1632</v>
      </c>
      <c r="I1819" s="10">
        <v>39898</v>
      </c>
      <c r="J1819">
        <v>53</v>
      </c>
      <c r="K1819" t="s">
        <v>1677</v>
      </c>
      <c r="L1819">
        <f>COUNTBLANK(Portfolio434[[#This Row],[ID]:[Product]])</f>
        <v>0</v>
      </c>
    </row>
    <row r="1820" spans="1:12" x14ac:dyDescent="0.3">
      <c r="A1820">
        <v>1832</v>
      </c>
      <c r="B1820" t="s">
        <v>6242</v>
      </c>
      <c r="C1820" t="s">
        <v>2719</v>
      </c>
      <c r="D1820" t="s">
        <v>4493</v>
      </c>
      <c r="E1820" t="s">
        <v>1189</v>
      </c>
      <c r="F1820">
        <v>30</v>
      </c>
      <c r="G1820" t="s">
        <v>6243</v>
      </c>
      <c r="H1820" t="s">
        <v>252</v>
      </c>
      <c r="I1820" s="10">
        <v>39781</v>
      </c>
      <c r="J1820">
        <v>12</v>
      </c>
      <c r="K1820" t="s">
        <v>1007</v>
      </c>
      <c r="L1820">
        <f>COUNTBLANK(Portfolio434[[#This Row],[ID]:[Product]])</f>
        <v>0</v>
      </c>
    </row>
    <row r="1821" spans="1:12" x14ac:dyDescent="0.3">
      <c r="A1821">
        <v>1833</v>
      </c>
      <c r="B1821" t="s">
        <v>6244</v>
      </c>
      <c r="C1821" t="s">
        <v>5172</v>
      </c>
      <c r="D1821" t="s">
        <v>4493</v>
      </c>
      <c r="E1821" t="s">
        <v>1189</v>
      </c>
      <c r="F1821">
        <v>30</v>
      </c>
      <c r="G1821" t="s">
        <v>6245</v>
      </c>
      <c r="H1821" t="s">
        <v>374</v>
      </c>
      <c r="I1821" s="10">
        <v>40021</v>
      </c>
      <c r="J1821">
        <v>26</v>
      </c>
      <c r="K1821" t="s">
        <v>1007</v>
      </c>
      <c r="L1821">
        <f>COUNTBLANK(Portfolio434[[#This Row],[ID]:[Product]])</f>
        <v>0</v>
      </c>
    </row>
    <row r="1822" spans="1:12" x14ac:dyDescent="0.3">
      <c r="A1822">
        <v>1834</v>
      </c>
      <c r="B1822" t="s">
        <v>6246</v>
      </c>
      <c r="C1822" t="s">
        <v>6247</v>
      </c>
      <c r="D1822" t="s">
        <v>4493</v>
      </c>
      <c r="E1822" t="s">
        <v>1189</v>
      </c>
      <c r="F1822">
        <v>30</v>
      </c>
      <c r="G1822" t="s">
        <v>6248</v>
      </c>
      <c r="H1822" t="s">
        <v>1437</v>
      </c>
      <c r="I1822" s="10">
        <v>39700</v>
      </c>
      <c r="J1822">
        <v>77</v>
      </c>
      <c r="K1822" t="s">
        <v>851</v>
      </c>
      <c r="L1822">
        <f>COUNTBLANK(Portfolio434[[#This Row],[ID]:[Product]])</f>
        <v>0</v>
      </c>
    </row>
    <row r="1823" spans="1:12" x14ac:dyDescent="0.3">
      <c r="A1823">
        <v>1835</v>
      </c>
      <c r="B1823" t="s">
        <v>4703</v>
      </c>
      <c r="C1823" t="s">
        <v>6249</v>
      </c>
      <c r="D1823" t="s">
        <v>4493</v>
      </c>
      <c r="E1823" t="s">
        <v>1189</v>
      </c>
      <c r="F1823">
        <v>60</v>
      </c>
      <c r="G1823" t="s">
        <v>6250</v>
      </c>
      <c r="H1823" t="s">
        <v>5213</v>
      </c>
      <c r="I1823" s="10">
        <v>40264</v>
      </c>
      <c r="J1823">
        <v>83</v>
      </c>
      <c r="K1823" t="s">
        <v>1692</v>
      </c>
      <c r="L1823">
        <f>COUNTBLANK(Portfolio434[[#This Row],[ID]:[Product]])</f>
        <v>0</v>
      </c>
    </row>
    <row r="1824" spans="1:12" x14ac:dyDescent="0.3">
      <c r="A1824">
        <v>1836</v>
      </c>
      <c r="B1824" t="s">
        <v>6251</v>
      </c>
      <c r="C1824" t="s">
        <v>6252</v>
      </c>
      <c r="D1824" t="s">
        <v>1719</v>
      </c>
      <c r="E1824" t="s">
        <v>1189</v>
      </c>
      <c r="F1824">
        <v>90</v>
      </c>
      <c r="G1824" t="s">
        <v>6253</v>
      </c>
      <c r="H1824" t="s">
        <v>807</v>
      </c>
      <c r="I1824" s="10">
        <v>39881</v>
      </c>
      <c r="J1824">
        <v>87</v>
      </c>
      <c r="K1824" t="s">
        <v>1673</v>
      </c>
      <c r="L1824">
        <f>COUNTBLANK(Portfolio434[[#This Row],[ID]:[Product]])</f>
        <v>0</v>
      </c>
    </row>
    <row r="1825" spans="1:12" x14ac:dyDescent="0.3">
      <c r="A1825">
        <v>1837</v>
      </c>
      <c r="B1825" t="s">
        <v>4838</v>
      </c>
      <c r="C1825" t="s">
        <v>2302</v>
      </c>
      <c r="D1825" t="s">
        <v>4493</v>
      </c>
      <c r="E1825" t="s">
        <v>1189</v>
      </c>
      <c r="F1825">
        <v>30</v>
      </c>
      <c r="G1825" t="s">
        <v>6254</v>
      </c>
      <c r="H1825" t="s">
        <v>436</v>
      </c>
      <c r="I1825" s="10">
        <v>40160</v>
      </c>
      <c r="J1825">
        <v>72</v>
      </c>
      <c r="K1825" t="s">
        <v>1696</v>
      </c>
      <c r="L1825">
        <f>COUNTBLANK(Portfolio434[[#This Row],[ID]:[Product]])</f>
        <v>0</v>
      </c>
    </row>
    <row r="1826" spans="1:12" x14ac:dyDescent="0.3">
      <c r="A1826">
        <v>1838</v>
      </c>
      <c r="B1826" t="s">
        <v>6255</v>
      </c>
      <c r="C1826" t="s">
        <v>3825</v>
      </c>
      <c r="D1826" t="s">
        <v>4493</v>
      </c>
      <c r="E1826" t="s">
        <v>1189</v>
      </c>
      <c r="F1826">
        <v>30</v>
      </c>
      <c r="G1826" t="s">
        <v>6256</v>
      </c>
      <c r="H1826" t="s">
        <v>452</v>
      </c>
      <c r="I1826" s="10">
        <v>40256</v>
      </c>
      <c r="J1826">
        <v>27</v>
      </c>
      <c r="K1826" t="s">
        <v>851</v>
      </c>
      <c r="L1826">
        <f>COUNTBLANK(Portfolio434[[#This Row],[ID]:[Product]])</f>
        <v>0</v>
      </c>
    </row>
    <row r="1827" spans="1:12" x14ac:dyDescent="0.3">
      <c r="A1827">
        <v>1839</v>
      </c>
      <c r="B1827" t="s">
        <v>4603</v>
      </c>
      <c r="C1827" t="s">
        <v>2158</v>
      </c>
      <c r="D1827" t="s">
        <v>4493</v>
      </c>
      <c r="E1827" t="s">
        <v>1189</v>
      </c>
      <c r="F1827">
        <v>60</v>
      </c>
      <c r="G1827" t="s">
        <v>6257</v>
      </c>
      <c r="H1827" t="s">
        <v>658</v>
      </c>
      <c r="I1827" s="10">
        <v>39683</v>
      </c>
      <c r="J1827">
        <v>19</v>
      </c>
      <c r="K1827" t="s">
        <v>1700</v>
      </c>
      <c r="L1827">
        <f>COUNTBLANK(Portfolio434[[#This Row],[ID]:[Product]])</f>
        <v>0</v>
      </c>
    </row>
    <row r="1828" spans="1:12" x14ac:dyDescent="0.3">
      <c r="A1828">
        <v>1840</v>
      </c>
      <c r="B1828" t="s">
        <v>6258</v>
      </c>
      <c r="C1828" t="s">
        <v>5987</v>
      </c>
      <c r="D1828" t="s">
        <v>4493</v>
      </c>
      <c r="E1828" t="s">
        <v>1189</v>
      </c>
      <c r="F1828">
        <v>60</v>
      </c>
      <c r="G1828" t="s">
        <v>6259</v>
      </c>
      <c r="H1828" t="s">
        <v>5664</v>
      </c>
      <c r="I1828" s="10">
        <v>39687</v>
      </c>
      <c r="J1828">
        <v>76</v>
      </c>
      <c r="K1828" t="s">
        <v>1772</v>
      </c>
      <c r="L1828">
        <f>COUNTBLANK(Portfolio434[[#This Row],[ID]:[Product]])</f>
        <v>0</v>
      </c>
    </row>
    <row r="1829" spans="1:12" x14ac:dyDescent="0.3">
      <c r="A1829">
        <v>1841</v>
      </c>
      <c r="B1829" t="s">
        <v>6260</v>
      </c>
      <c r="C1829" t="s">
        <v>2366</v>
      </c>
      <c r="D1829" t="s">
        <v>4493</v>
      </c>
      <c r="E1829" t="s">
        <v>1189</v>
      </c>
      <c r="F1829">
        <v>30</v>
      </c>
      <c r="G1829" t="s">
        <v>6261</v>
      </c>
      <c r="H1829" t="s">
        <v>823</v>
      </c>
      <c r="I1829" s="10">
        <v>39845</v>
      </c>
      <c r="J1829">
        <v>64</v>
      </c>
      <c r="K1829" t="s">
        <v>1707</v>
      </c>
      <c r="L1829">
        <f>COUNTBLANK(Portfolio434[[#This Row],[ID]:[Product]])</f>
        <v>0</v>
      </c>
    </row>
    <row r="1830" spans="1:12" x14ac:dyDescent="0.3">
      <c r="A1830">
        <v>1842</v>
      </c>
      <c r="B1830" t="s">
        <v>6262</v>
      </c>
      <c r="C1830" t="s">
        <v>3683</v>
      </c>
      <c r="D1830" t="s">
        <v>4493</v>
      </c>
      <c r="E1830" t="s">
        <v>1189</v>
      </c>
      <c r="F1830">
        <v>90</v>
      </c>
      <c r="G1830" t="s">
        <v>6263</v>
      </c>
      <c r="H1830" t="s">
        <v>469</v>
      </c>
      <c r="I1830" s="10">
        <v>39986</v>
      </c>
      <c r="J1830">
        <v>10</v>
      </c>
      <c r="K1830" t="s">
        <v>1707</v>
      </c>
      <c r="L1830">
        <f>COUNTBLANK(Portfolio434[[#This Row],[ID]:[Product]])</f>
        <v>0</v>
      </c>
    </row>
    <row r="1831" spans="1:12" x14ac:dyDescent="0.3">
      <c r="A1831">
        <v>1843</v>
      </c>
      <c r="B1831" t="s">
        <v>3048</v>
      </c>
      <c r="C1831" t="s">
        <v>3672</v>
      </c>
      <c r="D1831" t="s">
        <v>4493</v>
      </c>
      <c r="E1831" t="s">
        <v>1189</v>
      </c>
      <c r="F1831">
        <v>30</v>
      </c>
      <c r="G1831" t="s">
        <v>6264</v>
      </c>
      <c r="H1831" t="s">
        <v>386</v>
      </c>
      <c r="I1831" s="10">
        <v>40291</v>
      </c>
      <c r="J1831">
        <v>24</v>
      </c>
      <c r="K1831" t="s">
        <v>1677</v>
      </c>
      <c r="L1831">
        <f>COUNTBLANK(Portfolio434[[#This Row],[ID]:[Product]])</f>
        <v>0</v>
      </c>
    </row>
    <row r="1832" spans="1:12" x14ac:dyDescent="0.3">
      <c r="A1832">
        <v>1844</v>
      </c>
      <c r="B1832" t="s">
        <v>5720</v>
      </c>
      <c r="C1832" t="s">
        <v>6129</v>
      </c>
      <c r="D1832" t="s">
        <v>4493</v>
      </c>
      <c r="E1832" t="s">
        <v>1189</v>
      </c>
      <c r="F1832">
        <v>30</v>
      </c>
      <c r="G1832" t="s">
        <v>6265</v>
      </c>
      <c r="H1832" t="s">
        <v>92</v>
      </c>
      <c r="I1832" s="10">
        <v>40350</v>
      </c>
      <c r="J1832">
        <v>14</v>
      </c>
      <c r="K1832" t="s">
        <v>1677</v>
      </c>
      <c r="L1832">
        <f>COUNTBLANK(Portfolio434[[#This Row],[ID]:[Product]])</f>
        <v>0</v>
      </c>
    </row>
    <row r="1833" spans="1:12" x14ac:dyDescent="0.3">
      <c r="A1833">
        <v>1845</v>
      </c>
      <c r="B1833" t="s">
        <v>6266</v>
      </c>
      <c r="C1833" t="s">
        <v>1732</v>
      </c>
      <c r="D1833" t="s">
        <v>1946</v>
      </c>
      <c r="E1833" t="s">
        <v>1189</v>
      </c>
      <c r="F1833">
        <v>60</v>
      </c>
      <c r="G1833" t="s">
        <v>6267</v>
      </c>
      <c r="H1833" t="s">
        <v>1623</v>
      </c>
      <c r="I1833" s="10">
        <v>40434</v>
      </c>
      <c r="J1833">
        <v>78</v>
      </c>
      <c r="K1833" t="s">
        <v>1007</v>
      </c>
      <c r="L1833">
        <f>COUNTBLANK(Portfolio434[[#This Row],[ID]:[Product]])</f>
        <v>0</v>
      </c>
    </row>
    <row r="1834" spans="1:12" x14ac:dyDescent="0.3">
      <c r="A1834">
        <v>1846</v>
      </c>
      <c r="B1834" t="s">
        <v>2574</v>
      </c>
      <c r="C1834" t="s">
        <v>3427</v>
      </c>
      <c r="D1834" t="s">
        <v>1946</v>
      </c>
      <c r="E1834" t="s">
        <v>1189</v>
      </c>
      <c r="F1834">
        <v>30</v>
      </c>
      <c r="G1834" t="s">
        <v>6268</v>
      </c>
      <c r="H1834" t="s">
        <v>143</v>
      </c>
      <c r="I1834" s="10">
        <v>39740</v>
      </c>
      <c r="J1834">
        <v>43</v>
      </c>
      <c r="K1834" t="s">
        <v>1677</v>
      </c>
      <c r="L1834">
        <f>COUNTBLANK(Portfolio434[[#This Row],[ID]:[Product]])</f>
        <v>0</v>
      </c>
    </row>
    <row r="1835" spans="1:12" x14ac:dyDescent="0.3">
      <c r="A1835">
        <v>1847</v>
      </c>
      <c r="B1835" t="s">
        <v>6269</v>
      </c>
      <c r="C1835" t="s">
        <v>2078</v>
      </c>
      <c r="D1835" t="s">
        <v>4493</v>
      </c>
      <c r="E1835" t="s">
        <v>1189</v>
      </c>
      <c r="F1835">
        <v>60</v>
      </c>
      <c r="G1835" t="s">
        <v>6270</v>
      </c>
      <c r="H1835" t="s">
        <v>792</v>
      </c>
      <c r="I1835" s="10">
        <v>39791</v>
      </c>
      <c r="J1835">
        <v>78</v>
      </c>
      <c r="K1835" t="s">
        <v>1673</v>
      </c>
      <c r="L1835">
        <f>COUNTBLANK(Portfolio434[[#This Row],[ID]:[Product]])</f>
        <v>0</v>
      </c>
    </row>
    <row r="1836" spans="1:12" x14ac:dyDescent="0.3">
      <c r="A1836">
        <v>1848</v>
      </c>
      <c r="B1836" t="s">
        <v>4491</v>
      </c>
      <c r="C1836" t="s">
        <v>6271</v>
      </c>
      <c r="D1836" t="s">
        <v>4493</v>
      </c>
      <c r="E1836" t="s">
        <v>1189</v>
      </c>
      <c r="F1836">
        <v>60</v>
      </c>
      <c r="G1836" t="s">
        <v>6272</v>
      </c>
      <c r="H1836" t="s">
        <v>301</v>
      </c>
      <c r="I1836" s="10">
        <v>39540</v>
      </c>
      <c r="J1836">
        <v>87</v>
      </c>
      <c r="K1836" t="s">
        <v>851</v>
      </c>
      <c r="L1836">
        <f>COUNTBLANK(Portfolio434[[#This Row],[ID]:[Product]])</f>
        <v>0</v>
      </c>
    </row>
    <row r="1837" spans="1:12" x14ac:dyDescent="0.3">
      <c r="A1837">
        <v>1849</v>
      </c>
      <c r="B1837" t="s">
        <v>4749</v>
      </c>
      <c r="C1837" t="s">
        <v>3401</v>
      </c>
      <c r="D1837" t="s">
        <v>4493</v>
      </c>
      <c r="E1837" t="s">
        <v>1189</v>
      </c>
      <c r="F1837">
        <v>90</v>
      </c>
      <c r="G1837" t="s">
        <v>6273</v>
      </c>
      <c r="H1837" t="s">
        <v>6274</v>
      </c>
      <c r="I1837" s="10">
        <v>39672</v>
      </c>
      <c r="J1837">
        <v>82</v>
      </c>
      <c r="K1837" t="s">
        <v>1700</v>
      </c>
      <c r="L1837">
        <f>COUNTBLANK(Portfolio434[[#This Row],[ID]:[Product]])</f>
        <v>0</v>
      </c>
    </row>
    <row r="1838" spans="1:12" x14ac:dyDescent="0.3">
      <c r="A1838">
        <v>1850</v>
      </c>
      <c r="B1838" t="s">
        <v>5692</v>
      </c>
      <c r="C1838" t="s">
        <v>6275</v>
      </c>
      <c r="D1838" t="s">
        <v>4493</v>
      </c>
      <c r="E1838" t="s">
        <v>1189</v>
      </c>
      <c r="F1838">
        <v>60</v>
      </c>
      <c r="G1838" t="s">
        <v>5610</v>
      </c>
      <c r="H1838" t="s">
        <v>634</v>
      </c>
      <c r="I1838" s="10">
        <v>39905</v>
      </c>
      <c r="J1838">
        <v>72</v>
      </c>
      <c r="K1838" t="s">
        <v>1673</v>
      </c>
      <c r="L1838">
        <f>COUNTBLANK(Portfolio434[[#This Row],[ID]:[Product]])</f>
        <v>0</v>
      </c>
    </row>
    <row r="1839" spans="1:12" x14ac:dyDescent="0.3">
      <c r="A1839">
        <v>1851</v>
      </c>
      <c r="B1839" t="s">
        <v>5505</v>
      </c>
      <c r="C1839" t="s">
        <v>6276</v>
      </c>
      <c r="D1839" t="s">
        <v>4493</v>
      </c>
      <c r="E1839" t="s">
        <v>1189</v>
      </c>
      <c r="F1839">
        <v>30</v>
      </c>
      <c r="G1839" t="s">
        <v>6277</v>
      </c>
      <c r="H1839" t="s">
        <v>640</v>
      </c>
      <c r="I1839" s="10">
        <v>39671</v>
      </c>
      <c r="J1839">
        <v>23</v>
      </c>
      <c r="K1839" t="s">
        <v>1721</v>
      </c>
      <c r="L1839">
        <f>COUNTBLANK(Portfolio434[[#This Row],[ID]:[Product]])</f>
        <v>0</v>
      </c>
    </row>
    <row r="1840" spans="1:12" x14ac:dyDescent="0.3">
      <c r="A1840">
        <v>1852</v>
      </c>
      <c r="B1840" t="s">
        <v>6278</v>
      </c>
      <c r="C1840" t="s">
        <v>4758</v>
      </c>
      <c r="D1840" t="s">
        <v>4493</v>
      </c>
      <c r="E1840" t="s">
        <v>1189</v>
      </c>
      <c r="F1840">
        <v>60</v>
      </c>
      <c r="G1840" t="s">
        <v>6279</v>
      </c>
      <c r="H1840" t="s">
        <v>399</v>
      </c>
      <c r="I1840" s="10">
        <v>39676</v>
      </c>
      <c r="J1840">
        <v>84</v>
      </c>
      <c r="K1840" t="s">
        <v>1007</v>
      </c>
      <c r="L1840">
        <f>COUNTBLANK(Portfolio434[[#This Row],[ID]:[Product]])</f>
        <v>0</v>
      </c>
    </row>
    <row r="1841" spans="1:12" x14ac:dyDescent="0.3">
      <c r="A1841">
        <v>1853</v>
      </c>
      <c r="B1841" t="s">
        <v>4575</v>
      </c>
      <c r="C1841" t="s">
        <v>3922</v>
      </c>
      <c r="D1841" t="s">
        <v>4493</v>
      </c>
      <c r="E1841" t="s">
        <v>1189</v>
      </c>
      <c r="F1841">
        <v>60</v>
      </c>
      <c r="G1841" t="s">
        <v>6280</v>
      </c>
      <c r="H1841" t="s">
        <v>924</v>
      </c>
      <c r="I1841" s="10">
        <v>39911</v>
      </c>
      <c r="J1841">
        <v>83</v>
      </c>
      <c r="K1841" t="s">
        <v>1007</v>
      </c>
      <c r="L1841">
        <f>COUNTBLANK(Portfolio434[[#This Row],[ID]:[Product]])</f>
        <v>0</v>
      </c>
    </row>
    <row r="1842" spans="1:12" x14ac:dyDescent="0.3">
      <c r="A1842">
        <v>1854</v>
      </c>
      <c r="B1842" t="s">
        <v>6281</v>
      </c>
      <c r="C1842" t="s">
        <v>5975</v>
      </c>
      <c r="D1842" t="s">
        <v>4493</v>
      </c>
      <c r="E1842" t="s">
        <v>1189</v>
      </c>
      <c r="F1842">
        <v>90</v>
      </c>
      <c r="G1842" t="s">
        <v>6282</v>
      </c>
      <c r="H1842" t="s">
        <v>607</v>
      </c>
      <c r="I1842" s="10">
        <v>39857</v>
      </c>
      <c r="J1842">
        <v>18</v>
      </c>
      <c r="K1842" t="s">
        <v>1692</v>
      </c>
      <c r="L1842">
        <f>COUNTBLANK(Portfolio434[[#This Row],[ID]:[Product]])</f>
        <v>0</v>
      </c>
    </row>
    <row r="1843" spans="1:12" x14ac:dyDescent="0.3">
      <c r="A1843">
        <v>1855</v>
      </c>
      <c r="B1843" t="s">
        <v>4935</v>
      </c>
      <c r="C1843" t="s">
        <v>5574</v>
      </c>
      <c r="D1843" t="s">
        <v>4493</v>
      </c>
      <c r="E1843" t="s">
        <v>1189</v>
      </c>
      <c r="F1843">
        <v>60</v>
      </c>
      <c r="G1843" t="s">
        <v>6283</v>
      </c>
      <c r="H1843" t="s">
        <v>196</v>
      </c>
      <c r="I1843" s="10">
        <v>40271</v>
      </c>
      <c r="J1843">
        <v>17</v>
      </c>
      <c r="K1843" t="s">
        <v>1721</v>
      </c>
      <c r="L1843">
        <f>COUNTBLANK(Portfolio434[[#This Row],[ID]:[Product]])</f>
        <v>0</v>
      </c>
    </row>
    <row r="1844" spans="1:12" x14ac:dyDescent="0.3">
      <c r="A1844">
        <v>1856</v>
      </c>
      <c r="B1844" t="s">
        <v>5321</v>
      </c>
      <c r="C1844" t="s">
        <v>5429</v>
      </c>
      <c r="D1844" t="s">
        <v>4601</v>
      </c>
      <c r="E1844" t="s">
        <v>1189</v>
      </c>
      <c r="F1844">
        <v>90</v>
      </c>
      <c r="G1844" t="s">
        <v>6284</v>
      </c>
      <c r="H1844" t="s">
        <v>5708</v>
      </c>
      <c r="I1844" s="10">
        <v>39696</v>
      </c>
      <c r="J1844">
        <v>47</v>
      </c>
      <c r="K1844" t="s">
        <v>1696</v>
      </c>
      <c r="L1844">
        <f>COUNTBLANK(Portfolio434[[#This Row],[ID]:[Product]])</f>
        <v>0</v>
      </c>
    </row>
    <row r="1845" spans="1:12" x14ac:dyDescent="0.3">
      <c r="A1845">
        <v>1857</v>
      </c>
      <c r="B1845" t="s">
        <v>5424</v>
      </c>
      <c r="C1845" t="s">
        <v>5661</v>
      </c>
      <c r="D1845" t="s">
        <v>4493</v>
      </c>
      <c r="E1845" t="s">
        <v>1189</v>
      </c>
      <c r="F1845">
        <v>60</v>
      </c>
      <c r="G1845" t="s">
        <v>6285</v>
      </c>
      <c r="H1845" t="s">
        <v>269</v>
      </c>
      <c r="I1845" s="10">
        <v>39890</v>
      </c>
      <c r="J1845">
        <v>75</v>
      </c>
      <c r="K1845" t="s">
        <v>1673</v>
      </c>
      <c r="L1845">
        <f>COUNTBLANK(Portfolio434[[#This Row],[ID]:[Product]])</f>
        <v>0</v>
      </c>
    </row>
    <row r="1846" spans="1:12" x14ac:dyDescent="0.3">
      <c r="A1846">
        <v>1859</v>
      </c>
      <c r="B1846" t="s">
        <v>5411</v>
      </c>
      <c r="C1846" t="s">
        <v>6287</v>
      </c>
      <c r="D1846" t="s">
        <v>4493</v>
      </c>
      <c r="E1846" t="s">
        <v>1189</v>
      </c>
      <c r="F1846">
        <v>90</v>
      </c>
      <c r="G1846" t="s">
        <v>6288</v>
      </c>
      <c r="H1846" t="s">
        <v>426</v>
      </c>
      <c r="I1846" s="10">
        <v>40235</v>
      </c>
      <c r="J1846">
        <v>79</v>
      </c>
      <c r="K1846" t="s">
        <v>1721</v>
      </c>
      <c r="L1846">
        <f>COUNTBLANK(Portfolio434[[#This Row],[ID]:[Product]])</f>
        <v>0</v>
      </c>
    </row>
    <row r="1847" spans="1:12" x14ac:dyDescent="0.3">
      <c r="A1847">
        <v>1860</v>
      </c>
      <c r="B1847" t="s">
        <v>4855</v>
      </c>
      <c r="C1847" t="s">
        <v>1847</v>
      </c>
      <c r="D1847" t="s">
        <v>4493</v>
      </c>
      <c r="E1847" t="s">
        <v>1189</v>
      </c>
      <c r="F1847">
        <v>60</v>
      </c>
      <c r="G1847" t="s">
        <v>6289</v>
      </c>
      <c r="H1847" t="s">
        <v>552</v>
      </c>
      <c r="I1847" s="10">
        <v>39995</v>
      </c>
      <c r="J1847">
        <v>15</v>
      </c>
      <c r="K1847" t="s">
        <v>1696</v>
      </c>
      <c r="L1847">
        <f>COUNTBLANK(Portfolio434[[#This Row],[ID]:[Product]])</f>
        <v>0</v>
      </c>
    </row>
    <row r="1848" spans="1:12" x14ac:dyDescent="0.3">
      <c r="A1848">
        <v>1861</v>
      </c>
      <c r="B1848" t="s">
        <v>5140</v>
      </c>
      <c r="C1848" t="s">
        <v>6290</v>
      </c>
      <c r="D1848" t="s">
        <v>4493</v>
      </c>
      <c r="E1848" t="s">
        <v>1189</v>
      </c>
      <c r="F1848">
        <v>30</v>
      </c>
      <c r="G1848" t="s">
        <v>6291</v>
      </c>
      <c r="H1848" t="s">
        <v>521</v>
      </c>
      <c r="I1848" s="10">
        <v>39667</v>
      </c>
      <c r="J1848">
        <v>93</v>
      </c>
      <c r="K1848" t="s">
        <v>851</v>
      </c>
      <c r="L1848">
        <f>COUNTBLANK(Portfolio434[[#This Row],[ID]:[Product]])</f>
        <v>0</v>
      </c>
    </row>
    <row r="1849" spans="1:12" x14ac:dyDescent="0.3">
      <c r="A1849">
        <v>1862</v>
      </c>
      <c r="B1849" t="s">
        <v>4985</v>
      </c>
      <c r="C1849" t="s">
        <v>4682</v>
      </c>
      <c r="D1849" t="s">
        <v>4493</v>
      </c>
      <c r="E1849" t="s">
        <v>1189</v>
      </c>
      <c r="F1849">
        <v>60</v>
      </c>
      <c r="G1849" t="s">
        <v>6292</v>
      </c>
      <c r="H1849" t="s">
        <v>431</v>
      </c>
      <c r="I1849" s="10">
        <v>40346</v>
      </c>
      <c r="J1849">
        <v>22</v>
      </c>
      <c r="K1849" t="s">
        <v>1007</v>
      </c>
      <c r="L1849">
        <f>COUNTBLANK(Portfolio434[[#This Row],[ID]:[Product]])</f>
        <v>0</v>
      </c>
    </row>
    <row r="1850" spans="1:12" x14ac:dyDescent="0.3">
      <c r="A1850">
        <v>1863</v>
      </c>
      <c r="B1850" t="s">
        <v>6293</v>
      </c>
      <c r="C1850" t="s">
        <v>6294</v>
      </c>
      <c r="D1850" t="s">
        <v>4493</v>
      </c>
      <c r="E1850" t="s">
        <v>1189</v>
      </c>
      <c r="F1850">
        <v>90</v>
      </c>
      <c r="G1850" t="s">
        <v>3745</v>
      </c>
      <c r="H1850" t="s">
        <v>10</v>
      </c>
      <c r="I1850" s="10">
        <v>40347</v>
      </c>
      <c r="J1850">
        <v>47</v>
      </c>
      <c r="K1850" t="s">
        <v>851</v>
      </c>
      <c r="L1850">
        <f>COUNTBLANK(Portfolio434[[#This Row],[ID]:[Product]])</f>
        <v>0</v>
      </c>
    </row>
    <row r="1851" spans="1:12" x14ac:dyDescent="0.3">
      <c r="A1851">
        <v>1864</v>
      </c>
      <c r="B1851" t="s">
        <v>4307</v>
      </c>
      <c r="C1851" t="s">
        <v>2621</v>
      </c>
      <c r="D1851" t="s">
        <v>4493</v>
      </c>
      <c r="E1851" t="s">
        <v>1189</v>
      </c>
      <c r="F1851">
        <v>60</v>
      </c>
      <c r="G1851" t="s">
        <v>6295</v>
      </c>
      <c r="H1851" t="s">
        <v>831</v>
      </c>
      <c r="I1851" s="10">
        <v>39686</v>
      </c>
      <c r="J1851">
        <v>82</v>
      </c>
      <c r="K1851" t="s">
        <v>1700</v>
      </c>
      <c r="L1851">
        <f>COUNTBLANK(Portfolio434[[#This Row],[ID]:[Product]])</f>
        <v>0</v>
      </c>
    </row>
    <row r="1852" spans="1:12" x14ac:dyDescent="0.3">
      <c r="A1852">
        <v>1865</v>
      </c>
      <c r="B1852" t="s">
        <v>6296</v>
      </c>
      <c r="C1852" t="s">
        <v>5987</v>
      </c>
      <c r="D1852" t="s">
        <v>4493</v>
      </c>
      <c r="E1852" t="s">
        <v>1189</v>
      </c>
      <c r="F1852">
        <v>90</v>
      </c>
      <c r="G1852" t="s">
        <v>6297</v>
      </c>
      <c r="H1852" t="s">
        <v>2313</v>
      </c>
      <c r="I1852" s="10">
        <v>40068</v>
      </c>
      <c r="J1852">
        <v>61</v>
      </c>
      <c r="K1852" t="s">
        <v>1696</v>
      </c>
      <c r="L1852">
        <f>COUNTBLANK(Portfolio434[[#This Row],[ID]:[Product]])</f>
        <v>0</v>
      </c>
    </row>
    <row r="1853" spans="1:12" x14ac:dyDescent="0.3">
      <c r="A1853">
        <v>1866</v>
      </c>
      <c r="B1853" t="s">
        <v>6298</v>
      </c>
      <c r="C1853" t="s">
        <v>6299</v>
      </c>
      <c r="D1853" t="s">
        <v>4493</v>
      </c>
      <c r="E1853" t="s">
        <v>1189</v>
      </c>
      <c r="F1853">
        <v>90</v>
      </c>
      <c r="G1853" t="s">
        <v>6300</v>
      </c>
      <c r="H1853" t="s">
        <v>58</v>
      </c>
      <c r="I1853" s="10">
        <v>39516</v>
      </c>
      <c r="J1853">
        <v>54</v>
      </c>
      <c r="K1853" t="s">
        <v>1692</v>
      </c>
      <c r="L1853">
        <f>COUNTBLANK(Portfolio434[[#This Row],[ID]:[Product]])</f>
        <v>0</v>
      </c>
    </row>
    <row r="1854" spans="1:12" x14ac:dyDescent="0.3">
      <c r="A1854">
        <v>1867</v>
      </c>
      <c r="B1854" t="s">
        <v>3285</v>
      </c>
      <c r="C1854" t="s">
        <v>6301</v>
      </c>
      <c r="D1854" t="s">
        <v>4493</v>
      </c>
      <c r="E1854" t="s">
        <v>1189</v>
      </c>
      <c r="F1854">
        <v>30</v>
      </c>
      <c r="G1854" t="s">
        <v>6302</v>
      </c>
      <c r="H1854" t="s">
        <v>3462</v>
      </c>
      <c r="I1854" s="10">
        <v>39698</v>
      </c>
      <c r="J1854">
        <v>18</v>
      </c>
      <c r="K1854" t="s">
        <v>1772</v>
      </c>
      <c r="L1854">
        <f>COUNTBLANK(Portfolio434[[#This Row],[ID]:[Product]])</f>
        <v>0</v>
      </c>
    </row>
    <row r="1855" spans="1:12" x14ac:dyDescent="0.3">
      <c r="A1855">
        <v>1868</v>
      </c>
      <c r="B1855" t="s">
        <v>2584</v>
      </c>
      <c r="C1855" t="s">
        <v>2776</v>
      </c>
      <c r="D1855" t="s">
        <v>4493</v>
      </c>
      <c r="E1855" t="s">
        <v>1189</v>
      </c>
      <c r="F1855">
        <v>30</v>
      </c>
      <c r="G1855" t="s">
        <v>6303</v>
      </c>
      <c r="H1855" t="s">
        <v>4594</v>
      </c>
      <c r="I1855" s="10">
        <v>40431</v>
      </c>
      <c r="J1855">
        <v>44</v>
      </c>
      <c r="K1855" t="s">
        <v>1707</v>
      </c>
      <c r="L1855">
        <f>COUNTBLANK(Portfolio434[[#This Row],[ID]:[Product]])</f>
        <v>0</v>
      </c>
    </row>
    <row r="1856" spans="1:12" x14ac:dyDescent="0.3">
      <c r="A1856">
        <v>1869</v>
      </c>
      <c r="B1856" t="s">
        <v>2879</v>
      </c>
      <c r="C1856" t="s">
        <v>5871</v>
      </c>
      <c r="D1856" t="s">
        <v>4493</v>
      </c>
      <c r="E1856" t="s">
        <v>1189</v>
      </c>
      <c r="F1856">
        <v>90</v>
      </c>
      <c r="G1856" t="s">
        <v>6304</v>
      </c>
      <c r="H1856" t="s">
        <v>1652</v>
      </c>
      <c r="I1856" s="10">
        <v>39952</v>
      </c>
      <c r="J1856">
        <v>40</v>
      </c>
      <c r="K1856" t="s">
        <v>1692</v>
      </c>
      <c r="L1856">
        <f>COUNTBLANK(Portfolio434[[#This Row],[ID]:[Product]])</f>
        <v>0</v>
      </c>
    </row>
    <row r="1857" spans="1:12" x14ac:dyDescent="0.3">
      <c r="A1857">
        <v>1870</v>
      </c>
      <c r="B1857" t="s">
        <v>6305</v>
      </c>
      <c r="C1857" t="s">
        <v>6306</v>
      </c>
      <c r="D1857" t="s">
        <v>4493</v>
      </c>
      <c r="E1857" t="s">
        <v>1189</v>
      </c>
      <c r="F1857">
        <v>30</v>
      </c>
      <c r="G1857" t="s">
        <v>6307</v>
      </c>
      <c r="H1857" t="s">
        <v>1627</v>
      </c>
      <c r="I1857" s="10">
        <v>40123</v>
      </c>
      <c r="J1857">
        <v>52</v>
      </c>
      <c r="K1857" t="s">
        <v>1007</v>
      </c>
      <c r="L1857">
        <f>COUNTBLANK(Portfolio434[[#This Row],[ID]:[Product]])</f>
        <v>0</v>
      </c>
    </row>
    <row r="1858" spans="1:12" x14ac:dyDescent="0.3">
      <c r="A1858">
        <v>1871</v>
      </c>
      <c r="B1858" t="s">
        <v>4821</v>
      </c>
      <c r="C1858" t="s">
        <v>6308</v>
      </c>
      <c r="D1858" t="s">
        <v>4493</v>
      </c>
      <c r="E1858" t="s">
        <v>1189</v>
      </c>
      <c r="F1858">
        <v>90</v>
      </c>
      <c r="G1858" t="s">
        <v>6309</v>
      </c>
      <c r="H1858" t="s">
        <v>7</v>
      </c>
      <c r="I1858" s="10">
        <v>39519</v>
      </c>
      <c r="J1858">
        <v>6</v>
      </c>
      <c r="K1858" t="s">
        <v>1696</v>
      </c>
      <c r="L1858">
        <f>COUNTBLANK(Portfolio434[[#This Row],[ID]:[Product]])</f>
        <v>0</v>
      </c>
    </row>
    <row r="1859" spans="1:12" x14ac:dyDescent="0.3">
      <c r="A1859">
        <v>1872</v>
      </c>
      <c r="B1859" t="s">
        <v>1939</v>
      </c>
      <c r="C1859" t="s">
        <v>4734</v>
      </c>
      <c r="D1859" t="s">
        <v>4493</v>
      </c>
      <c r="E1859" t="s">
        <v>1189</v>
      </c>
      <c r="F1859">
        <v>90</v>
      </c>
      <c r="G1859" t="s">
        <v>6310</v>
      </c>
      <c r="H1859" t="s">
        <v>659</v>
      </c>
      <c r="I1859" s="10">
        <v>40416</v>
      </c>
      <c r="J1859">
        <v>47</v>
      </c>
      <c r="K1859" t="s">
        <v>1677</v>
      </c>
      <c r="L1859">
        <f>COUNTBLANK(Portfolio434[[#This Row],[ID]:[Product]])</f>
        <v>0</v>
      </c>
    </row>
    <row r="1860" spans="1:12" x14ac:dyDescent="0.3">
      <c r="A1860">
        <v>1873</v>
      </c>
      <c r="B1860" t="s">
        <v>5373</v>
      </c>
      <c r="C1860" t="s">
        <v>6311</v>
      </c>
      <c r="D1860" t="s">
        <v>4493</v>
      </c>
      <c r="E1860" t="s">
        <v>1189</v>
      </c>
      <c r="F1860">
        <v>30</v>
      </c>
      <c r="G1860" t="s">
        <v>6312</v>
      </c>
      <c r="H1860" t="s">
        <v>663</v>
      </c>
      <c r="I1860" s="10">
        <v>40046</v>
      </c>
      <c r="J1860">
        <v>82</v>
      </c>
      <c r="K1860" t="s">
        <v>1700</v>
      </c>
      <c r="L1860">
        <f>COUNTBLANK(Portfolio434[[#This Row],[ID]:[Product]])</f>
        <v>0</v>
      </c>
    </row>
    <row r="1861" spans="1:12" x14ac:dyDescent="0.3">
      <c r="A1861">
        <v>1874</v>
      </c>
      <c r="B1861" t="s">
        <v>2741</v>
      </c>
      <c r="C1861" t="s">
        <v>6313</v>
      </c>
      <c r="D1861" t="s">
        <v>4493</v>
      </c>
      <c r="E1861" t="s">
        <v>1189</v>
      </c>
      <c r="F1861">
        <v>60</v>
      </c>
      <c r="G1861" t="s">
        <v>6314</v>
      </c>
      <c r="H1861" t="s">
        <v>6315</v>
      </c>
      <c r="I1861" s="10">
        <v>40329</v>
      </c>
      <c r="J1861">
        <v>66</v>
      </c>
      <c r="K1861" t="s">
        <v>1007</v>
      </c>
      <c r="L1861">
        <f>COUNTBLANK(Portfolio434[[#This Row],[ID]:[Product]])</f>
        <v>0</v>
      </c>
    </row>
    <row r="1862" spans="1:12" x14ac:dyDescent="0.3">
      <c r="A1862">
        <v>1875</v>
      </c>
      <c r="B1862" t="s">
        <v>5063</v>
      </c>
      <c r="C1862" t="s">
        <v>2143</v>
      </c>
      <c r="D1862" t="s">
        <v>4493</v>
      </c>
      <c r="E1862" t="s">
        <v>1189</v>
      </c>
      <c r="F1862">
        <v>60</v>
      </c>
      <c r="G1862" t="s">
        <v>6316</v>
      </c>
      <c r="H1862" t="s">
        <v>1606</v>
      </c>
      <c r="I1862" s="10">
        <v>40439</v>
      </c>
      <c r="J1862">
        <v>87</v>
      </c>
      <c r="K1862" t="s">
        <v>1696</v>
      </c>
      <c r="L1862">
        <f>COUNTBLANK(Portfolio434[[#This Row],[ID]:[Product]])</f>
        <v>0</v>
      </c>
    </row>
    <row r="1863" spans="1:12" x14ac:dyDescent="0.3">
      <c r="A1863">
        <v>1876</v>
      </c>
      <c r="B1863" t="s">
        <v>3595</v>
      </c>
      <c r="C1863" t="s">
        <v>6317</v>
      </c>
      <c r="D1863" t="s">
        <v>4493</v>
      </c>
      <c r="E1863" t="s">
        <v>1189</v>
      </c>
      <c r="F1863">
        <v>90</v>
      </c>
      <c r="G1863" t="s">
        <v>6318</v>
      </c>
      <c r="H1863" t="s">
        <v>754</v>
      </c>
      <c r="I1863" s="10">
        <v>40379</v>
      </c>
      <c r="J1863">
        <v>38</v>
      </c>
      <c r="K1863" t="s">
        <v>1007</v>
      </c>
      <c r="L1863">
        <f>COUNTBLANK(Portfolio434[[#This Row],[ID]:[Product]])</f>
        <v>0</v>
      </c>
    </row>
    <row r="1864" spans="1:12" x14ac:dyDescent="0.3">
      <c r="A1864">
        <v>1877</v>
      </c>
      <c r="B1864" t="s">
        <v>6319</v>
      </c>
      <c r="C1864" t="s">
        <v>6320</v>
      </c>
      <c r="D1864" t="s">
        <v>4493</v>
      </c>
      <c r="E1864" t="s">
        <v>1189</v>
      </c>
      <c r="F1864">
        <v>60</v>
      </c>
      <c r="G1864" t="s">
        <v>6321</v>
      </c>
      <c r="H1864" t="s">
        <v>5208</v>
      </c>
      <c r="I1864" s="10">
        <v>40200</v>
      </c>
      <c r="J1864">
        <v>78</v>
      </c>
      <c r="K1864" t="s">
        <v>1772</v>
      </c>
      <c r="L1864">
        <f>COUNTBLANK(Portfolio434[[#This Row],[ID]:[Product]])</f>
        <v>0</v>
      </c>
    </row>
    <row r="1865" spans="1:12" x14ac:dyDescent="0.3">
      <c r="A1865">
        <v>1878</v>
      </c>
      <c r="B1865" t="s">
        <v>6322</v>
      </c>
      <c r="C1865" t="s">
        <v>6323</v>
      </c>
      <c r="D1865" t="s">
        <v>4493</v>
      </c>
      <c r="E1865" t="s">
        <v>1189</v>
      </c>
      <c r="F1865">
        <v>60</v>
      </c>
      <c r="G1865" t="s">
        <v>6324</v>
      </c>
      <c r="H1865" t="s">
        <v>115</v>
      </c>
      <c r="I1865" s="10">
        <v>39476</v>
      </c>
      <c r="J1865">
        <v>29</v>
      </c>
      <c r="K1865" t="s">
        <v>1677</v>
      </c>
      <c r="L1865">
        <f>COUNTBLANK(Portfolio434[[#This Row],[ID]:[Product]])</f>
        <v>0</v>
      </c>
    </row>
    <row r="1866" spans="1:12" x14ac:dyDescent="0.3">
      <c r="A1866">
        <v>1879</v>
      </c>
      <c r="B1866" t="s">
        <v>4571</v>
      </c>
      <c r="C1866" t="s">
        <v>6325</v>
      </c>
      <c r="D1866" t="s">
        <v>4493</v>
      </c>
      <c r="E1866" t="s">
        <v>1189</v>
      </c>
      <c r="F1866">
        <v>90</v>
      </c>
      <c r="G1866" t="s">
        <v>3905</v>
      </c>
      <c r="H1866" t="s">
        <v>400</v>
      </c>
      <c r="I1866" s="10">
        <v>39751</v>
      </c>
      <c r="J1866">
        <v>56</v>
      </c>
      <c r="K1866" t="s">
        <v>1677</v>
      </c>
      <c r="L1866">
        <f>COUNTBLANK(Portfolio434[[#This Row],[ID]:[Product]])</f>
        <v>0</v>
      </c>
    </row>
    <row r="1867" spans="1:12" x14ac:dyDescent="0.3">
      <c r="A1867">
        <v>1880</v>
      </c>
      <c r="B1867" t="s">
        <v>4669</v>
      </c>
      <c r="C1867" t="s">
        <v>2108</v>
      </c>
      <c r="D1867" t="s">
        <v>4493</v>
      </c>
      <c r="E1867" t="s">
        <v>1189</v>
      </c>
      <c r="F1867">
        <v>90</v>
      </c>
      <c r="G1867" t="s">
        <v>2473</v>
      </c>
      <c r="H1867" t="s">
        <v>1655</v>
      </c>
      <c r="I1867" s="10">
        <v>39774</v>
      </c>
      <c r="J1867">
        <v>18</v>
      </c>
      <c r="K1867" t="s">
        <v>1677</v>
      </c>
      <c r="L1867">
        <f>COUNTBLANK(Portfolio434[[#This Row],[ID]:[Product]])</f>
        <v>0</v>
      </c>
    </row>
    <row r="1868" spans="1:12" x14ac:dyDescent="0.3">
      <c r="A1868">
        <v>1881</v>
      </c>
      <c r="B1868" t="s">
        <v>6326</v>
      </c>
      <c r="C1868" t="s">
        <v>4641</v>
      </c>
      <c r="D1868" t="s">
        <v>4493</v>
      </c>
      <c r="E1868" t="s">
        <v>1189</v>
      </c>
      <c r="F1868">
        <v>90</v>
      </c>
      <c r="G1868" t="s">
        <v>6327</v>
      </c>
      <c r="H1868" t="s">
        <v>42</v>
      </c>
      <c r="I1868" s="10">
        <v>39940</v>
      </c>
      <c r="J1868">
        <v>8</v>
      </c>
      <c r="K1868" t="s">
        <v>1721</v>
      </c>
      <c r="L1868">
        <f>COUNTBLANK(Portfolio434[[#This Row],[ID]:[Product]])</f>
        <v>0</v>
      </c>
    </row>
    <row r="1869" spans="1:12" x14ac:dyDescent="0.3">
      <c r="A1869">
        <v>1882</v>
      </c>
      <c r="B1869" t="s">
        <v>4879</v>
      </c>
      <c r="C1869" t="s">
        <v>3238</v>
      </c>
      <c r="D1869" t="s">
        <v>4493</v>
      </c>
      <c r="E1869" t="s">
        <v>1189</v>
      </c>
      <c r="F1869">
        <v>30</v>
      </c>
      <c r="G1869" t="s">
        <v>6328</v>
      </c>
      <c r="H1869" t="s">
        <v>10</v>
      </c>
      <c r="I1869" s="10">
        <v>39731</v>
      </c>
      <c r="J1869">
        <v>96</v>
      </c>
      <c r="K1869" t="s">
        <v>1673</v>
      </c>
      <c r="L1869">
        <f>COUNTBLANK(Portfolio434[[#This Row],[ID]:[Product]])</f>
        <v>0</v>
      </c>
    </row>
    <row r="1870" spans="1:12" x14ac:dyDescent="0.3">
      <c r="A1870">
        <v>1883</v>
      </c>
      <c r="B1870" t="s">
        <v>2311</v>
      </c>
      <c r="C1870" t="s">
        <v>6329</v>
      </c>
      <c r="D1870" t="s">
        <v>4493</v>
      </c>
      <c r="E1870" t="s">
        <v>1189</v>
      </c>
      <c r="F1870">
        <v>90</v>
      </c>
      <c r="G1870" t="s">
        <v>6330</v>
      </c>
      <c r="H1870" t="s">
        <v>631</v>
      </c>
      <c r="I1870" s="10">
        <v>39626</v>
      </c>
      <c r="J1870">
        <v>64</v>
      </c>
      <c r="K1870" t="s">
        <v>1677</v>
      </c>
      <c r="L1870">
        <f>COUNTBLANK(Portfolio434[[#This Row],[ID]:[Product]])</f>
        <v>0</v>
      </c>
    </row>
    <row r="1871" spans="1:12" x14ac:dyDescent="0.3">
      <c r="A1871">
        <v>1884</v>
      </c>
      <c r="B1871" t="s">
        <v>1709</v>
      </c>
      <c r="C1871" t="s">
        <v>2040</v>
      </c>
      <c r="D1871" t="s">
        <v>4493</v>
      </c>
      <c r="E1871" t="s">
        <v>1189</v>
      </c>
      <c r="F1871">
        <v>60</v>
      </c>
      <c r="G1871" t="s">
        <v>6331</v>
      </c>
      <c r="H1871" t="s">
        <v>2003</v>
      </c>
      <c r="I1871" s="10">
        <v>39509</v>
      </c>
      <c r="J1871">
        <v>87</v>
      </c>
      <c r="K1871" t="s">
        <v>1707</v>
      </c>
      <c r="L1871">
        <f>COUNTBLANK(Portfolio434[[#This Row],[ID]:[Product]])</f>
        <v>0</v>
      </c>
    </row>
    <row r="1872" spans="1:12" x14ac:dyDescent="0.3">
      <c r="A1872">
        <v>1885</v>
      </c>
      <c r="B1872" t="s">
        <v>5411</v>
      </c>
      <c r="C1872" t="s">
        <v>6332</v>
      </c>
      <c r="D1872" t="s">
        <v>4493</v>
      </c>
      <c r="E1872" t="s">
        <v>1189</v>
      </c>
      <c r="F1872">
        <v>30</v>
      </c>
      <c r="G1872" t="s">
        <v>6333</v>
      </c>
      <c r="H1872" t="s">
        <v>337</v>
      </c>
      <c r="I1872" s="10">
        <v>40113</v>
      </c>
      <c r="J1872">
        <v>88</v>
      </c>
      <c r="K1872" t="s">
        <v>1007</v>
      </c>
      <c r="L1872">
        <f>COUNTBLANK(Portfolio434[[#This Row],[ID]:[Product]])</f>
        <v>0</v>
      </c>
    </row>
    <row r="1873" spans="1:12" x14ac:dyDescent="0.3">
      <c r="A1873">
        <v>1886</v>
      </c>
      <c r="B1873" t="s">
        <v>4589</v>
      </c>
      <c r="C1873" t="s">
        <v>3774</v>
      </c>
      <c r="D1873" t="s">
        <v>4493</v>
      </c>
      <c r="E1873" t="s">
        <v>1189</v>
      </c>
      <c r="F1873">
        <v>30</v>
      </c>
      <c r="G1873" t="s">
        <v>6334</v>
      </c>
      <c r="H1873" t="s">
        <v>832</v>
      </c>
      <c r="I1873" s="10">
        <v>40061</v>
      </c>
      <c r="J1873">
        <v>100</v>
      </c>
      <c r="K1873" t="s">
        <v>1696</v>
      </c>
      <c r="L1873">
        <f>COUNTBLANK(Portfolio434[[#This Row],[ID]:[Product]])</f>
        <v>0</v>
      </c>
    </row>
    <row r="1874" spans="1:12" x14ac:dyDescent="0.3">
      <c r="A1874">
        <v>1887</v>
      </c>
      <c r="B1874" t="s">
        <v>5771</v>
      </c>
      <c r="C1874" t="s">
        <v>5971</v>
      </c>
      <c r="D1874" t="s">
        <v>4493</v>
      </c>
      <c r="E1874" t="s">
        <v>1189</v>
      </c>
      <c r="F1874">
        <v>90</v>
      </c>
      <c r="G1874" t="s">
        <v>6335</v>
      </c>
      <c r="H1874" t="s">
        <v>1287</v>
      </c>
      <c r="I1874" s="10">
        <v>39994</v>
      </c>
      <c r="J1874">
        <v>84</v>
      </c>
      <c r="K1874" t="s">
        <v>1007</v>
      </c>
      <c r="L1874">
        <f>COUNTBLANK(Portfolio434[[#This Row],[ID]:[Product]])</f>
        <v>0</v>
      </c>
    </row>
    <row r="1875" spans="1:12" x14ac:dyDescent="0.3">
      <c r="A1875">
        <v>1888</v>
      </c>
      <c r="B1875" t="s">
        <v>6336</v>
      </c>
      <c r="C1875" t="s">
        <v>5759</v>
      </c>
      <c r="D1875" t="s">
        <v>4493</v>
      </c>
      <c r="E1875" t="s">
        <v>1189</v>
      </c>
      <c r="F1875">
        <v>30</v>
      </c>
      <c r="G1875" t="s">
        <v>6337</v>
      </c>
      <c r="H1875" t="s">
        <v>1643</v>
      </c>
      <c r="I1875" s="10">
        <v>40307</v>
      </c>
      <c r="J1875">
        <v>99</v>
      </c>
      <c r="K1875" t="s">
        <v>851</v>
      </c>
      <c r="L1875">
        <f>COUNTBLANK(Portfolio434[[#This Row],[ID]:[Product]])</f>
        <v>0</v>
      </c>
    </row>
    <row r="1876" spans="1:12" x14ac:dyDescent="0.3">
      <c r="A1876">
        <v>1889</v>
      </c>
      <c r="B1876" t="s">
        <v>5289</v>
      </c>
      <c r="C1876" t="s">
        <v>4011</v>
      </c>
      <c r="D1876" t="s">
        <v>4493</v>
      </c>
      <c r="E1876" t="s">
        <v>1189</v>
      </c>
      <c r="F1876">
        <v>90</v>
      </c>
      <c r="G1876" t="s">
        <v>6338</v>
      </c>
      <c r="H1876" t="s">
        <v>2222</v>
      </c>
      <c r="I1876" s="10">
        <v>40141</v>
      </c>
      <c r="J1876">
        <v>30</v>
      </c>
      <c r="K1876" t="s">
        <v>1721</v>
      </c>
      <c r="L1876">
        <f>COUNTBLANK(Portfolio434[[#This Row],[ID]:[Product]])</f>
        <v>0</v>
      </c>
    </row>
    <row r="1877" spans="1:12" x14ac:dyDescent="0.3">
      <c r="A1877">
        <v>1890</v>
      </c>
      <c r="B1877" t="s">
        <v>6339</v>
      </c>
      <c r="C1877" t="s">
        <v>6340</v>
      </c>
      <c r="D1877" t="s">
        <v>4493</v>
      </c>
      <c r="E1877" t="s">
        <v>1189</v>
      </c>
      <c r="F1877">
        <v>30</v>
      </c>
      <c r="G1877" t="s">
        <v>6341</v>
      </c>
      <c r="H1877" t="s">
        <v>853</v>
      </c>
      <c r="I1877" s="10">
        <v>40064</v>
      </c>
      <c r="J1877">
        <v>3</v>
      </c>
      <c r="K1877" t="s">
        <v>1007</v>
      </c>
      <c r="L1877">
        <f>COUNTBLANK(Portfolio434[[#This Row],[ID]:[Product]])</f>
        <v>0</v>
      </c>
    </row>
    <row r="1878" spans="1:12" x14ac:dyDescent="0.3">
      <c r="A1878">
        <v>1891</v>
      </c>
      <c r="B1878" t="s">
        <v>5777</v>
      </c>
      <c r="C1878" t="s">
        <v>6342</v>
      </c>
      <c r="D1878" t="s">
        <v>4493</v>
      </c>
      <c r="E1878" t="s">
        <v>1189</v>
      </c>
      <c r="F1878">
        <v>30</v>
      </c>
      <c r="G1878" t="s">
        <v>6343</v>
      </c>
      <c r="H1878" t="s">
        <v>101</v>
      </c>
      <c r="I1878" s="10">
        <v>40184</v>
      </c>
      <c r="J1878">
        <v>47</v>
      </c>
      <c r="K1878" t="s">
        <v>1707</v>
      </c>
      <c r="L1878">
        <f>COUNTBLANK(Portfolio434[[#This Row],[ID]:[Product]])</f>
        <v>0</v>
      </c>
    </row>
    <row r="1879" spans="1:12" x14ac:dyDescent="0.3">
      <c r="A1879">
        <v>1892</v>
      </c>
      <c r="B1879" t="s">
        <v>3749</v>
      </c>
      <c r="C1879" t="s">
        <v>3363</v>
      </c>
      <c r="D1879" t="s">
        <v>4493</v>
      </c>
      <c r="E1879" t="s">
        <v>1189</v>
      </c>
      <c r="F1879">
        <v>30</v>
      </c>
      <c r="G1879" t="s">
        <v>6344</v>
      </c>
      <c r="H1879" t="s">
        <v>6345</v>
      </c>
      <c r="I1879" s="10">
        <v>39959</v>
      </c>
      <c r="J1879">
        <v>7</v>
      </c>
      <c r="K1879" t="s">
        <v>1692</v>
      </c>
      <c r="L1879">
        <f>COUNTBLANK(Portfolio434[[#This Row],[ID]:[Product]])</f>
        <v>0</v>
      </c>
    </row>
    <row r="1880" spans="1:12" x14ac:dyDescent="0.3">
      <c r="A1880">
        <v>1893</v>
      </c>
      <c r="B1880" t="s">
        <v>6168</v>
      </c>
      <c r="C1880" t="s">
        <v>3022</v>
      </c>
      <c r="D1880" t="s">
        <v>4493</v>
      </c>
      <c r="E1880" t="s">
        <v>1189</v>
      </c>
      <c r="F1880">
        <v>60</v>
      </c>
      <c r="G1880" t="s">
        <v>6346</v>
      </c>
      <c r="H1880" t="s">
        <v>6347</v>
      </c>
      <c r="I1880" s="10">
        <v>39670</v>
      </c>
      <c r="J1880">
        <v>78</v>
      </c>
      <c r="K1880" t="s">
        <v>1692</v>
      </c>
      <c r="L1880">
        <f>COUNTBLANK(Portfolio434[[#This Row],[ID]:[Product]])</f>
        <v>0</v>
      </c>
    </row>
    <row r="1881" spans="1:12" x14ac:dyDescent="0.3">
      <c r="A1881">
        <v>1894</v>
      </c>
      <c r="B1881" t="s">
        <v>6325</v>
      </c>
      <c r="C1881" t="s">
        <v>1809</v>
      </c>
      <c r="D1881" t="s">
        <v>4493</v>
      </c>
      <c r="E1881" t="s">
        <v>1189</v>
      </c>
      <c r="F1881">
        <v>60</v>
      </c>
      <c r="G1881" t="s">
        <v>6348</v>
      </c>
      <c r="H1881" t="s">
        <v>3065</v>
      </c>
      <c r="I1881" s="10">
        <v>40521</v>
      </c>
      <c r="J1881">
        <v>37</v>
      </c>
      <c r="K1881" t="s">
        <v>1696</v>
      </c>
      <c r="L1881">
        <f>COUNTBLANK(Portfolio434[[#This Row],[ID]:[Product]])</f>
        <v>0</v>
      </c>
    </row>
    <row r="1882" spans="1:12" x14ac:dyDescent="0.3">
      <c r="A1882">
        <v>1895</v>
      </c>
      <c r="B1882" t="s">
        <v>2429</v>
      </c>
      <c r="C1882" t="s">
        <v>3565</v>
      </c>
      <c r="D1882" t="s">
        <v>4493</v>
      </c>
      <c r="E1882" t="s">
        <v>1189</v>
      </c>
      <c r="F1882">
        <v>60</v>
      </c>
      <c r="G1882" t="s">
        <v>4923</v>
      </c>
      <c r="H1882" t="s">
        <v>33</v>
      </c>
      <c r="I1882" s="10">
        <v>39475</v>
      </c>
      <c r="J1882">
        <v>3</v>
      </c>
      <c r="K1882" t="s">
        <v>1707</v>
      </c>
      <c r="L1882">
        <f>COUNTBLANK(Portfolio434[[#This Row],[ID]:[Product]])</f>
        <v>0</v>
      </c>
    </row>
    <row r="1883" spans="1:12" x14ac:dyDescent="0.3">
      <c r="A1883">
        <v>1896</v>
      </c>
      <c r="B1883" t="s">
        <v>6009</v>
      </c>
      <c r="C1883" t="s">
        <v>5595</v>
      </c>
      <c r="D1883" t="s">
        <v>4493</v>
      </c>
      <c r="E1883" t="s">
        <v>1189</v>
      </c>
      <c r="F1883">
        <v>60</v>
      </c>
      <c r="G1883" t="s">
        <v>6349</v>
      </c>
      <c r="H1883" t="s">
        <v>1064</v>
      </c>
      <c r="I1883" s="10">
        <v>40453</v>
      </c>
      <c r="J1883">
        <v>17</v>
      </c>
      <c r="K1883" t="s">
        <v>1673</v>
      </c>
      <c r="L1883">
        <f>COUNTBLANK(Portfolio434[[#This Row],[ID]:[Product]])</f>
        <v>0</v>
      </c>
    </row>
    <row r="1884" spans="1:12" x14ac:dyDescent="0.3">
      <c r="A1884">
        <v>1897</v>
      </c>
      <c r="B1884" t="s">
        <v>2205</v>
      </c>
      <c r="C1884" t="s">
        <v>2819</v>
      </c>
      <c r="D1884" t="s">
        <v>4493</v>
      </c>
      <c r="E1884" t="s">
        <v>4651</v>
      </c>
      <c r="F1884">
        <v>30</v>
      </c>
      <c r="G1884" t="s">
        <v>6350</v>
      </c>
      <c r="H1884" t="s">
        <v>680</v>
      </c>
      <c r="I1884" s="10">
        <v>40214</v>
      </c>
      <c r="J1884">
        <v>69</v>
      </c>
      <c r="K1884" t="s">
        <v>1772</v>
      </c>
      <c r="L1884">
        <f>COUNTBLANK(Portfolio434[[#This Row],[ID]:[Product]])</f>
        <v>0</v>
      </c>
    </row>
    <row r="1885" spans="1:12" x14ac:dyDescent="0.3">
      <c r="A1885">
        <v>1898</v>
      </c>
      <c r="B1885" t="s">
        <v>6351</v>
      </c>
      <c r="C1885" t="s">
        <v>5022</v>
      </c>
      <c r="D1885" t="s">
        <v>4493</v>
      </c>
      <c r="E1885" t="s">
        <v>1189</v>
      </c>
      <c r="F1885">
        <v>60</v>
      </c>
      <c r="G1885" t="s">
        <v>6352</v>
      </c>
      <c r="H1885" t="s">
        <v>563</v>
      </c>
      <c r="I1885" s="10">
        <v>39559</v>
      </c>
      <c r="J1885">
        <v>69</v>
      </c>
      <c r="K1885" t="s">
        <v>1673</v>
      </c>
      <c r="L1885">
        <f>COUNTBLANK(Portfolio434[[#This Row],[ID]:[Product]])</f>
        <v>0</v>
      </c>
    </row>
    <row r="1886" spans="1:12" x14ac:dyDescent="0.3">
      <c r="A1886">
        <v>1899</v>
      </c>
      <c r="B1886" t="s">
        <v>5253</v>
      </c>
      <c r="C1886" t="s">
        <v>5774</v>
      </c>
      <c r="D1886" t="s">
        <v>4493</v>
      </c>
      <c r="E1886" t="s">
        <v>1189</v>
      </c>
      <c r="F1886">
        <v>30</v>
      </c>
      <c r="G1886" t="s">
        <v>6353</v>
      </c>
      <c r="H1886" t="s">
        <v>999</v>
      </c>
      <c r="I1886" s="10">
        <v>39832</v>
      </c>
      <c r="J1886">
        <v>60</v>
      </c>
      <c r="K1886" t="s">
        <v>1692</v>
      </c>
      <c r="L1886">
        <f>COUNTBLANK(Portfolio434[[#This Row],[ID]:[Product]])</f>
        <v>0</v>
      </c>
    </row>
    <row r="1887" spans="1:12" x14ac:dyDescent="0.3">
      <c r="A1887">
        <v>1900</v>
      </c>
      <c r="B1887" t="s">
        <v>5447</v>
      </c>
      <c r="C1887" t="s">
        <v>4124</v>
      </c>
      <c r="D1887" t="s">
        <v>4493</v>
      </c>
      <c r="E1887" t="s">
        <v>1189</v>
      </c>
      <c r="F1887">
        <v>60</v>
      </c>
      <c r="G1887" t="s">
        <v>6354</v>
      </c>
      <c r="H1887" t="s">
        <v>33</v>
      </c>
      <c r="I1887" s="10">
        <v>39754</v>
      </c>
      <c r="J1887">
        <v>37</v>
      </c>
      <c r="K1887" t="s">
        <v>1707</v>
      </c>
      <c r="L1887">
        <f>COUNTBLANK(Portfolio434[[#This Row],[ID]:[Product]])</f>
        <v>0</v>
      </c>
    </row>
    <row r="1888" spans="1:12" x14ac:dyDescent="0.3">
      <c r="A1888">
        <v>1901</v>
      </c>
      <c r="B1888" t="s">
        <v>2778</v>
      </c>
      <c r="C1888" t="s">
        <v>6355</v>
      </c>
      <c r="D1888" t="s">
        <v>4493</v>
      </c>
      <c r="E1888" t="s">
        <v>1189</v>
      </c>
      <c r="F1888">
        <v>60</v>
      </c>
      <c r="G1888" t="s">
        <v>6356</v>
      </c>
      <c r="H1888" t="s">
        <v>6357</v>
      </c>
      <c r="I1888" s="10">
        <v>40221</v>
      </c>
      <c r="J1888">
        <v>77</v>
      </c>
      <c r="K1888" t="s">
        <v>1721</v>
      </c>
      <c r="L1888">
        <f>COUNTBLANK(Portfolio434[[#This Row],[ID]:[Product]])</f>
        <v>0</v>
      </c>
    </row>
    <row r="1889" spans="1:12" x14ac:dyDescent="0.3">
      <c r="A1889">
        <v>1902</v>
      </c>
      <c r="B1889" t="s">
        <v>6358</v>
      </c>
      <c r="C1889" t="s">
        <v>1832</v>
      </c>
      <c r="D1889" t="s">
        <v>4493</v>
      </c>
      <c r="E1889" t="s">
        <v>1189</v>
      </c>
      <c r="F1889">
        <v>60</v>
      </c>
      <c r="G1889" t="s">
        <v>6359</v>
      </c>
      <c r="H1889" t="s">
        <v>3790</v>
      </c>
      <c r="I1889" s="10">
        <v>39773</v>
      </c>
      <c r="J1889">
        <v>36</v>
      </c>
      <c r="K1889" t="s">
        <v>1721</v>
      </c>
      <c r="L1889">
        <f>COUNTBLANK(Portfolio434[[#This Row],[ID]:[Product]])</f>
        <v>0</v>
      </c>
    </row>
    <row r="1890" spans="1:12" x14ac:dyDescent="0.3">
      <c r="A1890">
        <v>1903</v>
      </c>
      <c r="B1890" t="s">
        <v>6360</v>
      </c>
      <c r="C1890" t="s">
        <v>4745</v>
      </c>
      <c r="D1890" t="s">
        <v>4493</v>
      </c>
      <c r="E1890" t="s">
        <v>1189</v>
      </c>
      <c r="F1890">
        <v>60</v>
      </c>
      <c r="G1890" t="s">
        <v>6361</v>
      </c>
      <c r="H1890" t="s">
        <v>420</v>
      </c>
      <c r="I1890" s="10">
        <v>39883</v>
      </c>
      <c r="J1890">
        <v>48</v>
      </c>
      <c r="K1890" t="s">
        <v>1673</v>
      </c>
      <c r="L1890">
        <f>COUNTBLANK(Portfolio434[[#This Row],[ID]:[Product]])</f>
        <v>0</v>
      </c>
    </row>
    <row r="1891" spans="1:12" x14ac:dyDescent="0.3">
      <c r="A1891">
        <v>1904</v>
      </c>
      <c r="B1891" t="s">
        <v>6362</v>
      </c>
      <c r="C1891" t="s">
        <v>6363</v>
      </c>
      <c r="D1891" t="s">
        <v>4493</v>
      </c>
      <c r="E1891" t="s">
        <v>1189</v>
      </c>
      <c r="F1891">
        <v>30</v>
      </c>
      <c r="G1891" t="s">
        <v>6364</v>
      </c>
      <c r="H1891" t="s">
        <v>43</v>
      </c>
      <c r="I1891" s="10">
        <v>40020</v>
      </c>
      <c r="J1891">
        <v>25</v>
      </c>
      <c r="K1891" t="s">
        <v>1707</v>
      </c>
      <c r="L1891">
        <f>COUNTBLANK(Portfolio434[[#This Row],[ID]:[Product]])</f>
        <v>0</v>
      </c>
    </row>
    <row r="1892" spans="1:12" x14ac:dyDescent="0.3">
      <c r="A1892">
        <v>1905</v>
      </c>
      <c r="B1892" t="s">
        <v>6365</v>
      </c>
      <c r="C1892" t="s">
        <v>2508</v>
      </c>
      <c r="D1892" t="s">
        <v>4493</v>
      </c>
      <c r="E1892" t="s">
        <v>1189</v>
      </c>
      <c r="F1892">
        <v>90</v>
      </c>
      <c r="G1892" t="s">
        <v>6366</v>
      </c>
      <c r="H1892" t="s">
        <v>6024</v>
      </c>
      <c r="I1892" s="10">
        <v>40003</v>
      </c>
      <c r="J1892">
        <v>67</v>
      </c>
      <c r="K1892" t="s">
        <v>1677</v>
      </c>
      <c r="L1892">
        <f>COUNTBLANK(Portfolio434[[#This Row],[ID]:[Product]])</f>
        <v>0</v>
      </c>
    </row>
    <row r="1893" spans="1:12" x14ac:dyDescent="0.3">
      <c r="A1893">
        <v>1906</v>
      </c>
      <c r="B1893" t="s">
        <v>4170</v>
      </c>
      <c r="C1893" t="s">
        <v>2579</v>
      </c>
      <c r="D1893" t="s">
        <v>4493</v>
      </c>
      <c r="E1893" t="s">
        <v>1189</v>
      </c>
      <c r="F1893">
        <v>60</v>
      </c>
      <c r="G1893" t="s">
        <v>6367</v>
      </c>
      <c r="H1893" t="s">
        <v>301</v>
      </c>
      <c r="I1893" s="10">
        <v>40010</v>
      </c>
      <c r="J1893">
        <v>6</v>
      </c>
      <c r="K1893" t="s">
        <v>1692</v>
      </c>
      <c r="L1893">
        <f>COUNTBLANK(Portfolio434[[#This Row],[ID]:[Product]])</f>
        <v>0</v>
      </c>
    </row>
    <row r="1894" spans="1:12" x14ac:dyDescent="0.3">
      <c r="A1894">
        <v>1907</v>
      </c>
      <c r="B1894" t="s">
        <v>4825</v>
      </c>
      <c r="C1894" t="s">
        <v>5608</v>
      </c>
      <c r="D1894" t="s">
        <v>4493</v>
      </c>
      <c r="E1894" t="s">
        <v>1189</v>
      </c>
      <c r="F1894">
        <v>30</v>
      </c>
      <c r="G1894" t="s">
        <v>6368</v>
      </c>
      <c r="H1894" t="s">
        <v>1964</v>
      </c>
      <c r="I1894" s="10">
        <v>39848</v>
      </c>
      <c r="J1894">
        <v>54</v>
      </c>
      <c r="K1894" t="s">
        <v>1700</v>
      </c>
      <c r="L1894">
        <f>COUNTBLANK(Portfolio434[[#This Row],[ID]:[Product]])</f>
        <v>0</v>
      </c>
    </row>
    <row r="1895" spans="1:12" x14ac:dyDescent="0.3">
      <c r="A1895">
        <v>1908</v>
      </c>
      <c r="B1895" t="s">
        <v>6369</v>
      </c>
      <c r="C1895" t="s">
        <v>3549</v>
      </c>
      <c r="D1895" t="s">
        <v>4493</v>
      </c>
      <c r="E1895" t="s">
        <v>1189</v>
      </c>
      <c r="F1895">
        <v>60</v>
      </c>
      <c r="G1895" t="s">
        <v>6370</v>
      </c>
      <c r="H1895" t="s">
        <v>6371</v>
      </c>
      <c r="I1895" s="10">
        <v>40482</v>
      </c>
      <c r="J1895">
        <v>43</v>
      </c>
      <c r="K1895" t="s">
        <v>1772</v>
      </c>
      <c r="L1895">
        <f>COUNTBLANK(Portfolio434[[#This Row],[ID]:[Product]])</f>
        <v>0</v>
      </c>
    </row>
    <row r="1896" spans="1:12" x14ac:dyDescent="0.3">
      <c r="A1896">
        <v>1909</v>
      </c>
      <c r="B1896" t="s">
        <v>1709</v>
      </c>
      <c r="C1896" t="s">
        <v>6372</v>
      </c>
      <c r="D1896" t="s">
        <v>4493</v>
      </c>
      <c r="E1896" t="s">
        <v>1189</v>
      </c>
      <c r="F1896">
        <v>90</v>
      </c>
      <c r="G1896" t="s">
        <v>6373</v>
      </c>
      <c r="H1896" t="s">
        <v>6112</v>
      </c>
      <c r="I1896" s="10">
        <v>40099</v>
      </c>
      <c r="J1896">
        <v>41</v>
      </c>
      <c r="K1896" t="s">
        <v>1007</v>
      </c>
      <c r="L1896">
        <f>COUNTBLANK(Portfolio434[[#This Row],[ID]:[Product]])</f>
        <v>0</v>
      </c>
    </row>
    <row r="1897" spans="1:12" x14ac:dyDescent="0.3">
      <c r="A1897">
        <v>1910</v>
      </c>
      <c r="B1897" t="s">
        <v>6374</v>
      </c>
      <c r="C1897" t="s">
        <v>2486</v>
      </c>
      <c r="D1897" t="s">
        <v>4493</v>
      </c>
      <c r="E1897" t="s">
        <v>1189</v>
      </c>
      <c r="F1897">
        <v>60</v>
      </c>
      <c r="G1897" t="s">
        <v>6375</v>
      </c>
      <c r="H1897" t="s">
        <v>673</v>
      </c>
      <c r="I1897" s="10">
        <v>40296</v>
      </c>
      <c r="J1897">
        <v>19</v>
      </c>
      <c r="K1897" t="s">
        <v>1696</v>
      </c>
      <c r="L1897">
        <f>COUNTBLANK(Portfolio434[[#This Row],[ID]:[Product]])</f>
        <v>0</v>
      </c>
    </row>
    <row r="1898" spans="1:12" x14ac:dyDescent="0.3">
      <c r="A1898">
        <v>1911</v>
      </c>
      <c r="B1898" t="s">
        <v>6376</v>
      </c>
      <c r="C1898" t="s">
        <v>6377</v>
      </c>
      <c r="D1898" t="s">
        <v>4493</v>
      </c>
      <c r="E1898" t="s">
        <v>1189</v>
      </c>
      <c r="F1898">
        <v>30</v>
      </c>
      <c r="G1898" t="s">
        <v>6378</v>
      </c>
      <c r="H1898" t="s">
        <v>593</v>
      </c>
      <c r="I1898" s="10">
        <v>39896</v>
      </c>
      <c r="J1898">
        <v>83</v>
      </c>
      <c r="K1898" t="s">
        <v>1772</v>
      </c>
      <c r="L1898">
        <f>COUNTBLANK(Portfolio434[[#This Row],[ID]:[Product]])</f>
        <v>0</v>
      </c>
    </row>
    <row r="1899" spans="1:12" x14ac:dyDescent="0.3">
      <c r="A1899">
        <v>1912</v>
      </c>
      <c r="B1899" t="s">
        <v>4545</v>
      </c>
      <c r="C1899" t="s">
        <v>3266</v>
      </c>
      <c r="D1899" t="s">
        <v>4493</v>
      </c>
      <c r="E1899" t="s">
        <v>1189</v>
      </c>
      <c r="F1899">
        <v>30</v>
      </c>
      <c r="G1899" t="s">
        <v>6379</v>
      </c>
      <c r="H1899" t="s">
        <v>654</v>
      </c>
      <c r="I1899" s="10">
        <v>40184</v>
      </c>
      <c r="J1899">
        <v>100</v>
      </c>
      <c r="K1899" t="s">
        <v>1692</v>
      </c>
      <c r="L1899">
        <f>COUNTBLANK(Portfolio434[[#This Row],[ID]:[Product]])</f>
        <v>0</v>
      </c>
    </row>
    <row r="1900" spans="1:12" x14ac:dyDescent="0.3">
      <c r="A1900">
        <v>1913</v>
      </c>
      <c r="B1900" t="s">
        <v>6380</v>
      </c>
      <c r="C1900" t="s">
        <v>4358</v>
      </c>
      <c r="D1900" t="s">
        <v>4493</v>
      </c>
      <c r="E1900" t="s">
        <v>1189</v>
      </c>
      <c r="F1900">
        <v>30</v>
      </c>
      <c r="G1900" t="s">
        <v>6381</v>
      </c>
      <c r="H1900" t="s">
        <v>730</v>
      </c>
      <c r="I1900" s="10">
        <v>39623</v>
      </c>
      <c r="J1900">
        <v>92</v>
      </c>
      <c r="K1900" t="s">
        <v>1692</v>
      </c>
      <c r="L1900">
        <f>COUNTBLANK(Portfolio434[[#This Row],[ID]:[Product]])</f>
        <v>0</v>
      </c>
    </row>
    <row r="1901" spans="1:12" x14ac:dyDescent="0.3">
      <c r="A1901">
        <v>1914</v>
      </c>
      <c r="B1901" t="s">
        <v>4775</v>
      </c>
      <c r="C1901" t="s">
        <v>6382</v>
      </c>
      <c r="D1901" t="s">
        <v>4493</v>
      </c>
      <c r="E1901" t="s">
        <v>1189</v>
      </c>
      <c r="F1901">
        <v>60</v>
      </c>
      <c r="G1901" t="s">
        <v>6383</v>
      </c>
      <c r="H1901" t="s">
        <v>270</v>
      </c>
      <c r="I1901" s="10">
        <v>40197</v>
      </c>
      <c r="J1901">
        <v>45</v>
      </c>
      <c r="K1901" t="s">
        <v>1692</v>
      </c>
      <c r="L1901">
        <f>COUNTBLANK(Portfolio434[[#This Row],[ID]:[Product]])</f>
        <v>0</v>
      </c>
    </row>
    <row r="1902" spans="1:12" x14ac:dyDescent="0.3">
      <c r="A1902">
        <v>1915</v>
      </c>
      <c r="B1902" t="s">
        <v>5190</v>
      </c>
      <c r="C1902" t="s">
        <v>1949</v>
      </c>
      <c r="D1902" t="s">
        <v>4493</v>
      </c>
      <c r="E1902" t="s">
        <v>1189</v>
      </c>
      <c r="F1902">
        <v>30</v>
      </c>
      <c r="G1902" t="s">
        <v>6384</v>
      </c>
      <c r="H1902" t="s">
        <v>5393</v>
      </c>
      <c r="I1902" s="10">
        <v>39595</v>
      </c>
      <c r="J1902">
        <v>3</v>
      </c>
      <c r="K1902" t="s">
        <v>1677</v>
      </c>
      <c r="L1902">
        <f>COUNTBLANK(Portfolio434[[#This Row],[ID]:[Product]])</f>
        <v>0</v>
      </c>
    </row>
    <row r="1903" spans="1:12" x14ac:dyDescent="0.3">
      <c r="A1903">
        <v>1916</v>
      </c>
      <c r="B1903" t="s">
        <v>5785</v>
      </c>
      <c r="C1903" t="s">
        <v>6385</v>
      </c>
      <c r="D1903" t="s">
        <v>4493</v>
      </c>
      <c r="E1903" t="s">
        <v>1189</v>
      </c>
      <c r="F1903">
        <v>30</v>
      </c>
      <c r="G1903" t="s">
        <v>6386</v>
      </c>
      <c r="H1903" t="s">
        <v>1407</v>
      </c>
      <c r="I1903" s="10">
        <v>39622</v>
      </c>
      <c r="J1903">
        <v>14</v>
      </c>
      <c r="K1903" t="s">
        <v>1677</v>
      </c>
      <c r="L1903">
        <f>COUNTBLANK(Portfolio434[[#This Row],[ID]:[Product]])</f>
        <v>0</v>
      </c>
    </row>
    <row r="1904" spans="1:12" x14ac:dyDescent="0.3">
      <c r="A1904">
        <v>1917</v>
      </c>
      <c r="B1904" t="s">
        <v>2729</v>
      </c>
      <c r="C1904" t="s">
        <v>4505</v>
      </c>
      <c r="D1904" t="s">
        <v>4493</v>
      </c>
      <c r="E1904" t="s">
        <v>1189</v>
      </c>
      <c r="F1904">
        <v>90</v>
      </c>
      <c r="G1904" t="s">
        <v>1857</v>
      </c>
      <c r="H1904" t="s">
        <v>2271</v>
      </c>
      <c r="I1904" s="10">
        <v>40105</v>
      </c>
      <c r="J1904">
        <v>51</v>
      </c>
      <c r="K1904" t="s">
        <v>1692</v>
      </c>
      <c r="L1904">
        <f>COUNTBLANK(Portfolio434[[#This Row],[ID]:[Product]])</f>
        <v>0</v>
      </c>
    </row>
    <row r="1905" spans="1:12" x14ac:dyDescent="0.3">
      <c r="A1905">
        <v>1918</v>
      </c>
      <c r="B1905" t="s">
        <v>6012</v>
      </c>
      <c r="C1905" t="s">
        <v>3331</v>
      </c>
      <c r="D1905" t="s">
        <v>4493</v>
      </c>
      <c r="E1905" t="s">
        <v>1189</v>
      </c>
      <c r="F1905">
        <v>90</v>
      </c>
      <c r="G1905" t="s">
        <v>6387</v>
      </c>
      <c r="H1905" t="s">
        <v>400</v>
      </c>
      <c r="I1905" s="10">
        <v>40459</v>
      </c>
      <c r="J1905">
        <v>31</v>
      </c>
      <c r="K1905" t="s">
        <v>1696</v>
      </c>
      <c r="L1905">
        <f>COUNTBLANK(Portfolio434[[#This Row],[ID]:[Product]])</f>
        <v>0</v>
      </c>
    </row>
    <row r="1906" spans="1:12" x14ac:dyDescent="0.3">
      <c r="A1906">
        <v>1919</v>
      </c>
      <c r="B1906" t="s">
        <v>2429</v>
      </c>
      <c r="C1906" t="s">
        <v>2463</v>
      </c>
      <c r="D1906" t="s">
        <v>4493</v>
      </c>
      <c r="E1906" t="s">
        <v>1189</v>
      </c>
      <c r="F1906">
        <v>60</v>
      </c>
      <c r="G1906" t="s">
        <v>6388</v>
      </c>
      <c r="H1906" t="s">
        <v>966</v>
      </c>
      <c r="I1906" s="10">
        <v>39560</v>
      </c>
      <c r="J1906">
        <v>94</v>
      </c>
      <c r="K1906" t="s">
        <v>1007</v>
      </c>
      <c r="L1906">
        <f>COUNTBLANK(Portfolio434[[#This Row],[ID]:[Product]])</f>
        <v>0</v>
      </c>
    </row>
    <row r="1907" spans="1:12" x14ac:dyDescent="0.3">
      <c r="A1907">
        <v>1920</v>
      </c>
      <c r="B1907" t="s">
        <v>4712</v>
      </c>
      <c r="C1907" t="s">
        <v>4030</v>
      </c>
      <c r="D1907" t="s">
        <v>4493</v>
      </c>
      <c r="E1907" t="s">
        <v>1189</v>
      </c>
      <c r="F1907">
        <v>90</v>
      </c>
      <c r="G1907" t="s">
        <v>6389</v>
      </c>
      <c r="H1907" t="s">
        <v>25</v>
      </c>
      <c r="I1907" s="10">
        <v>40204</v>
      </c>
      <c r="J1907">
        <v>47</v>
      </c>
      <c r="K1907" t="s">
        <v>851</v>
      </c>
      <c r="L1907">
        <f>COUNTBLANK(Portfolio434[[#This Row],[ID]:[Product]])</f>
        <v>0</v>
      </c>
    </row>
    <row r="1908" spans="1:12" x14ac:dyDescent="0.3">
      <c r="A1908">
        <v>1921</v>
      </c>
      <c r="B1908" t="s">
        <v>6194</v>
      </c>
      <c r="C1908" t="s">
        <v>6390</v>
      </c>
      <c r="D1908" t="s">
        <v>4493</v>
      </c>
      <c r="E1908" t="s">
        <v>1189</v>
      </c>
      <c r="F1908">
        <v>90</v>
      </c>
      <c r="G1908" t="s">
        <v>6391</v>
      </c>
      <c r="H1908" t="s">
        <v>2431</v>
      </c>
      <c r="I1908" s="10">
        <v>39463</v>
      </c>
      <c r="J1908">
        <v>39</v>
      </c>
      <c r="K1908" t="s">
        <v>1772</v>
      </c>
      <c r="L1908">
        <f>COUNTBLANK(Portfolio434[[#This Row],[ID]:[Product]])</f>
        <v>0</v>
      </c>
    </row>
    <row r="1909" spans="1:12" x14ac:dyDescent="0.3">
      <c r="A1909">
        <v>1922</v>
      </c>
      <c r="B1909" t="s">
        <v>5491</v>
      </c>
      <c r="C1909" t="s">
        <v>2679</v>
      </c>
      <c r="D1909" t="s">
        <v>4493</v>
      </c>
      <c r="E1909" t="s">
        <v>1189</v>
      </c>
      <c r="F1909">
        <v>30</v>
      </c>
      <c r="G1909" t="s">
        <v>5528</v>
      </c>
      <c r="H1909" t="s">
        <v>747</v>
      </c>
      <c r="I1909" s="10">
        <v>40270</v>
      </c>
      <c r="J1909">
        <v>47</v>
      </c>
      <c r="K1909" t="s">
        <v>1696</v>
      </c>
      <c r="L1909">
        <f>COUNTBLANK(Portfolio434[[#This Row],[ID]:[Product]])</f>
        <v>0</v>
      </c>
    </row>
    <row r="1910" spans="1:12" x14ac:dyDescent="0.3">
      <c r="A1910">
        <v>1923</v>
      </c>
      <c r="B1910" t="s">
        <v>6392</v>
      </c>
      <c r="C1910" t="s">
        <v>1921</v>
      </c>
      <c r="D1910" t="s">
        <v>4493</v>
      </c>
      <c r="E1910" t="s">
        <v>1189</v>
      </c>
      <c r="F1910">
        <v>30</v>
      </c>
      <c r="G1910" t="s">
        <v>6393</v>
      </c>
      <c r="H1910" t="s">
        <v>5741</v>
      </c>
      <c r="I1910" s="10">
        <v>39806</v>
      </c>
      <c r="J1910">
        <v>6</v>
      </c>
      <c r="K1910" t="s">
        <v>1721</v>
      </c>
      <c r="L1910">
        <f>COUNTBLANK(Portfolio434[[#This Row],[ID]:[Product]])</f>
        <v>0</v>
      </c>
    </row>
    <row r="1911" spans="1:12" x14ac:dyDescent="0.3">
      <c r="A1911">
        <v>1924</v>
      </c>
      <c r="B1911" t="s">
        <v>6394</v>
      </c>
      <c r="C1911" t="s">
        <v>1932</v>
      </c>
      <c r="D1911" t="s">
        <v>4493</v>
      </c>
      <c r="E1911" t="s">
        <v>1189</v>
      </c>
      <c r="F1911">
        <v>30</v>
      </c>
      <c r="G1911" t="s">
        <v>6395</v>
      </c>
      <c r="H1911" t="s">
        <v>866</v>
      </c>
      <c r="I1911" s="10">
        <v>40407</v>
      </c>
      <c r="J1911">
        <v>67</v>
      </c>
      <c r="K1911" t="s">
        <v>1007</v>
      </c>
      <c r="L1911">
        <f>COUNTBLANK(Portfolio434[[#This Row],[ID]:[Product]])</f>
        <v>0</v>
      </c>
    </row>
    <row r="1912" spans="1:12" x14ac:dyDescent="0.3">
      <c r="A1912">
        <v>1925</v>
      </c>
      <c r="B1912" t="s">
        <v>6396</v>
      </c>
      <c r="C1912" t="s">
        <v>2005</v>
      </c>
      <c r="D1912" t="s">
        <v>4493</v>
      </c>
      <c r="E1912" t="s">
        <v>1189</v>
      </c>
      <c r="F1912">
        <v>60</v>
      </c>
      <c r="G1912" t="s">
        <v>6397</v>
      </c>
      <c r="H1912" t="s">
        <v>633</v>
      </c>
      <c r="I1912" s="10">
        <v>40219</v>
      </c>
      <c r="J1912">
        <v>14</v>
      </c>
      <c r="K1912" t="s">
        <v>1696</v>
      </c>
      <c r="L1912">
        <f>COUNTBLANK(Portfolio434[[#This Row],[ID]:[Product]])</f>
        <v>0</v>
      </c>
    </row>
    <row r="1913" spans="1:12" x14ac:dyDescent="0.3">
      <c r="A1913">
        <v>1926</v>
      </c>
      <c r="B1913" t="s">
        <v>1976</v>
      </c>
      <c r="C1913" t="s">
        <v>6398</v>
      </c>
      <c r="D1913" t="s">
        <v>4493</v>
      </c>
      <c r="E1913" t="s">
        <v>1189</v>
      </c>
      <c r="F1913">
        <v>30</v>
      </c>
      <c r="G1913" t="s">
        <v>6399</v>
      </c>
      <c r="H1913" t="s">
        <v>6400</v>
      </c>
      <c r="I1913" s="10">
        <v>40000</v>
      </c>
      <c r="J1913">
        <v>44</v>
      </c>
      <c r="K1913" t="s">
        <v>1700</v>
      </c>
      <c r="L1913">
        <f>COUNTBLANK(Portfolio434[[#This Row],[ID]:[Product]])</f>
        <v>0</v>
      </c>
    </row>
    <row r="1914" spans="1:12" x14ac:dyDescent="0.3">
      <c r="A1914">
        <v>1927</v>
      </c>
      <c r="B1914" t="s">
        <v>5955</v>
      </c>
      <c r="C1914" t="s">
        <v>1940</v>
      </c>
      <c r="D1914" t="s">
        <v>4493</v>
      </c>
      <c r="E1914" t="s">
        <v>1189</v>
      </c>
      <c r="F1914">
        <v>60</v>
      </c>
      <c r="G1914" t="s">
        <v>6401</v>
      </c>
      <c r="H1914" t="s">
        <v>1166</v>
      </c>
      <c r="I1914" s="10">
        <v>40294</v>
      </c>
      <c r="J1914">
        <v>94</v>
      </c>
      <c r="K1914" t="s">
        <v>1772</v>
      </c>
      <c r="L1914">
        <f>COUNTBLANK(Portfolio434[[#This Row],[ID]:[Product]])</f>
        <v>0</v>
      </c>
    </row>
    <row r="1915" spans="1:12" x14ac:dyDescent="0.3">
      <c r="A1915">
        <v>1928</v>
      </c>
      <c r="B1915" t="s">
        <v>5480</v>
      </c>
      <c r="C1915" t="s">
        <v>5338</v>
      </c>
      <c r="D1915" t="s">
        <v>4493</v>
      </c>
      <c r="E1915" t="s">
        <v>1189</v>
      </c>
      <c r="F1915">
        <v>90</v>
      </c>
      <c r="G1915" t="s">
        <v>6402</v>
      </c>
      <c r="H1915" t="s">
        <v>759</v>
      </c>
      <c r="I1915" s="10">
        <v>39616</v>
      </c>
      <c r="J1915">
        <v>91</v>
      </c>
      <c r="K1915" t="s">
        <v>1696</v>
      </c>
      <c r="L1915">
        <f>COUNTBLANK(Portfolio434[[#This Row],[ID]:[Product]])</f>
        <v>0</v>
      </c>
    </row>
    <row r="1916" spans="1:12" x14ac:dyDescent="0.3">
      <c r="A1916">
        <v>1929</v>
      </c>
      <c r="B1916" t="s">
        <v>5632</v>
      </c>
      <c r="C1916" t="s">
        <v>3662</v>
      </c>
      <c r="D1916" t="s">
        <v>4493</v>
      </c>
      <c r="E1916" t="s">
        <v>1189</v>
      </c>
      <c r="F1916">
        <v>90</v>
      </c>
      <c r="G1916" t="s">
        <v>6403</v>
      </c>
      <c r="H1916" t="s">
        <v>77</v>
      </c>
      <c r="I1916" s="10">
        <v>40187</v>
      </c>
      <c r="J1916">
        <v>25</v>
      </c>
      <c r="K1916" t="s">
        <v>1721</v>
      </c>
      <c r="L1916">
        <f>COUNTBLANK(Portfolio434[[#This Row],[ID]:[Product]])</f>
        <v>0</v>
      </c>
    </row>
    <row r="1917" spans="1:12" x14ac:dyDescent="0.3">
      <c r="A1917">
        <v>1930</v>
      </c>
      <c r="B1917" t="s">
        <v>6404</v>
      </c>
      <c r="C1917" t="s">
        <v>6135</v>
      </c>
      <c r="D1917" t="s">
        <v>4493</v>
      </c>
      <c r="E1917" t="s">
        <v>1189</v>
      </c>
      <c r="F1917">
        <v>90</v>
      </c>
      <c r="G1917" t="s">
        <v>6405</v>
      </c>
      <c r="H1917" t="s">
        <v>502</v>
      </c>
      <c r="I1917" s="10">
        <v>39556</v>
      </c>
      <c r="J1917">
        <v>95</v>
      </c>
      <c r="K1917" t="s">
        <v>1700</v>
      </c>
      <c r="L1917">
        <f>COUNTBLANK(Portfolio434[[#This Row],[ID]:[Product]])</f>
        <v>0</v>
      </c>
    </row>
    <row r="1918" spans="1:12" x14ac:dyDescent="0.3">
      <c r="A1918">
        <v>1931</v>
      </c>
      <c r="B1918" t="s">
        <v>5068</v>
      </c>
      <c r="C1918" t="s">
        <v>4580</v>
      </c>
      <c r="D1918" t="s">
        <v>4493</v>
      </c>
      <c r="E1918" t="s">
        <v>1189</v>
      </c>
      <c r="F1918">
        <v>30</v>
      </c>
      <c r="G1918" t="s">
        <v>6406</v>
      </c>
      <c r="H1918" t="s">
        <v>494</v>
      </c>
      <c r="I1918" s="10">
        <v>40390</v>
      </c>
      <c r="J1918">
        <v>87</v>
      </c>
      <c r="K1918" t="s">
        <v>1673</v>
      </c>
      <c r="L1918">
        <f>COUNTBLANK(Portfolio434[[#This Row],[ID]:[Product]])</f>
        <v>0</v>
      </c>
    </row>
    <row r="1919" spans="1:12" x14ac:dyDescent="0.3">
      <c r="A1919">
        <v>1932</v>
      </c>
      <c r="B1919" t="s">
        <v>3776</v>
      </c>
      <c r="C1919" t="s">
        <v>3919</v>
      </c>
      <c r="D1919" t="s">
        <v>4493</v>
      </c>
      <c r="E1919" t="s">
        <v>1189</v>
      </c>
      <c r="F1919">
        <v>30</v>
      </c>
      <c r="G1919" t="s">
        <v>6407</v>
      </c>
      <c r="H1919" t="s">
        <v>277</v>
      </c>
      <c r="I1919" s="10">
        <v>39767</v>
      </c>
      <c r="J1919">
        <v>41</v>
      </c>
      <c r="K1919" t="s">
        <v>1772</v>
      </c>
      <c r="L1919">
        <f>COUNTBLANK(Portfolio434[[#This Row],[ID]:[Product]])</f>
        <v>0</v>
      </c>
    </row>
    <row r="1920" spans="1:12" x14ac:dyDescent="0.3">
      <c r="A1920">
        <v>1933</v>
      </c>
      <c r="B1920" t="s">
        <v>4568</v>
      </c>
      <c r="C1920" t="s">
        <v>5125</v>
      </c>
      <c r="D1920" t="s">
        <v>4493</v>
      </c>
      <c r="E1920" t="s">
        <v>1189</v>
      </c>
      <c r="F1920">
        <v>30</v>
      </c>
      <c r="G1920" t="s">
        <v>6408</v>
      </c>
      <c r="H1920" t="s">
        <v>154</v>
      </c>
      <c r="I1920" s="10">
        <v>39595</v>
      </c>
      <c r="J1920">
        <v>59</v>
      </c>
      <c r="K1920" t="s">
        <v>1673</v>
      </c>
      <c r="L1920">
        <f>COUNTBLANK(Portfolio434[[#This Row],[ID]:[Product]])</f>
        <v>0</v>
      </c>
    </row>
    <row r="1921" spans="1:12" x14ac:dyDescent="0.3">
      <c r="A1921">
        <v>1934</v>
      </c>
      <c r="B1921" t="s">
        <v>6409</v>
      </c>
      <c r="C1921" t="s">
        <v>2530</v>
      </c>
      <c r="D1921" t="s">
        <v>4493</v>
      </c>
      <c r="E1921" t="s">
        <v>1189</v>
      </c>
      <c r="F1921">
        <v>60</v>
      </c>
      <c r="G1921" t="s">
        <v>6410</v>
      </c>
      <c r="H1921" t="s">
        <v>599</v>
      </c>
      <c r="I1921" s="10">
        <v>40028</v>
      </c>
      <c r="J1921">
        <v>55</v>
      </c>
      <c r="K1921" t="s">
        <v>1696</v>
      </c>
      <c r="L1921">
        <f>COUNTBLANK(Portfolio434[[#This Row],[ID]:[Product]])</f>
        <v>0</v>
      </c>
    </row>
    <row r="1922" spans="1:12" x14ac:dyDescent="0.3">
      <c r="A1922">
        <v>1935</v>
      </c>
      <c r="B1922" t="s">
        <v>6411</v>
      </c>
      <c r="C1922" t="s">
        <v>5569</v>
      </c>
      <c r="D1922" t="s">
        <v>4493</v>
      </c>
      <c r="E1922" t="s">
        <v>1189</v>
      </c>
      <c r="F1922">
        <v>30</v>
      </c>
      <c r="G1922" t="s">
        <v>6412</v>
      </c>
      <c r="H1922" t="s">
        <v>638</v>
      </c>
      <c r="I1922" s="10">
        <v>40500</v>
      </c>
      <c r="J1922">
        <v>21</v>
      </c>
      <c r="K1922" t="s">
        <v>1677</v>
      </c>
      <c r="L1922">
        <f>COUNTBLANK(Portfolio434[[#This Row],[ID]:[Product]])</f>
        <v>0</v>
      </c>
    </row>
    <row r="1923" spans="1:12" x14ac:dyDescent="0.3">
      <c r="A1923">
        <v>1936</v>
      </c>
      <c r="B1923" t="s">
        <v>5870</v>
      </c>
      <c r="C1923" t="s">
        <v>5353</v>
      </c>
      <c r="D1923" t="s">
        <v>4493</v>
      </c>
      <c r="E1923" t="s">
        <v>1189</v>
      </c>
      <c r="F1923">
        <v>30</v>
      </c>
      <c r="G1923" t="s">
        <v>6413</v>
      </c>
      <c r="H1923" t="s">
        <v>1628</v>
      </c>
      <c r="I1923" s="10">
        <v>40416</v>
      </c>
      <c r="J1923">
        <v>86</v>
      </c>
      <c r="K1923" t="s">
        <v>1692</v>
      </c>
      <c r="L1923">
        <f>COUNTBLANK(Portfolio434[[#This Row],[ID]:[Product]])</f>
        <v>0</v>
      </c>
    </row>
    <row r="1924" spans="1:12" x14ac:dyDescent="0.3">
      <c r="A1924">
        <v>1937</v>
      </c>
      <c r="B1924" t="s">
        <v>6414</v>
      </c>
      <c r="C1924" t="s">
        <v>2807</v>
      </c>
      <c r="D1924" t="s">
        <v>4493</v>
      </c>
      <c r="E1924" t="s">
        <v>1189</v>
      </c>
      <c r="F1924">
        <v>90</v>
      </c>
      <c r="G1924" t="s">
        <v>6415</v>
      </c>
      <c r="H1924" t="s">
        <v>4234</v>
      </c>
      <c r="I1924" s="10">
        <v>40540</v>
      </c>
      <c r="J1924">
        <v>93</v>
      </c>
      <c r="K1924" t="s">
        <v>1721</v>
      </c>
      <c r="L1924">
        <f>COUNTBLANK(Portfolio434[[#This Row],[ID]:[Product]])</f>
        <v>0</v>
      </c>
    </row>
    <row r="1925" spans="1:12" x14ac:dyDescent="0.3">
      <c r="A1925">
        <v>1938</v>
      </c>
      <c r="B1925" t="s">
        <v>5071</v>
      </c>
      <c r="C1925" t="s">
        <v>6416</v>
      </c>
      <c r="D1925" t="s">
        <v>4493</v>
      </c>
      <c r="E1925" t="s">
        <v>1189</v>
      </c>
      <c r="F1925">
        <v>90</v>
      </c>
      <c r="G1925" t="s">
        <v>6417</v>
      </c>
      <c r="H1925" t="s">
        <v>4469</v>
      </c>
      <c r="I1925" s="10">
        <v>39850</v>
      </c>
      <c r="J1925">
        <v>100</v>
      </c>
      <c r="K1925" t="s">
        <v>1772</v>
      </c>
      <c r="L1925">
        <f>COUNTBLANK(Portfolio434[[#This Row],[ID]:[Product]])</f>
        <v>0</v>
      </c>
    </row>
    <row r="1926" spans="1:12" x14ac:dyDescent="0.3">
      <c r="A1926">
        <v>1939</v>
      </c>
      <c r="B1926" t="s">
        <v>6418</v>
      </c>
      <c r="C1926" t="s">
        <v>2944</v>
      </c>
      <c r="D1926" t="s">
        <v>4493</v>
      </c>
      <c r="E1926" t="s">
        <v>1189</v>
      </c>
      <c r="F1926">
        <v>90</v>
      </c>
      <c r="G1926" t="s">
        <v>6419</v>
      </c>
      <c r="H1926" t="s">
        <v>356</v>
      </c>
      <c r="I1926" s="10">
        <v>40435</v>
      </c>
      <c r="J1926">
        <v>97</v>
      </c>
      <c r="K1926" t="s">
        <v>1673</v>
      </c>
      <c r="L1926">
        <f>COUNTBLANK(Portfolio434[[#This Row],[ID]:[Product]])</f>
        <v>0</v>
      </c>
    </row>
    <row r="1927" spans="1:12" x14ac:dyDescent="0.3">
      <c r="A1927">
        <v>1940</v>
      </c>
      <c r="B1927" t="s">
        <v>2792</v>
      </c>
      <c r="C1927" t="s">
        <v>2244</v>
      </c>
      <c r="D1927" t="s">
        <v>4493</v>
      </c>
      <c r="E1927" t="s">
        <v>1189</v>
      </c>
      <c r="F1927">
        <v>30</v>
      </c>
      <c r="G1927" t="s">
        <v>6420</v>
      </c>
      <c r="H1927" t="s">
        <v>622</v>
      </c>
      <c r="I1927" s="10">
        <v>40385</v>
      </c>
      <c r="J1927">
        <v>2</v>
      </c>
      <c r="K1927" t="s">
        <v>1673</v>
      </c>
      <c r="L1927">
        <f>COUNTBLANK(Portfolio434[[#This Row],[ID]:[Product]])</f>
        <v>0</v>
      </c>
    </row>
    <row r="1928" spans="1:12" x14ac:dyDescent="0.3">
      <c r="A1928">
        <v>1941</v>
      </c>
      <c r="B1928" t="s">
        <v>6296</v>
      </c>
      <c r="C1928" t="s">
        <v>5721</v>
      </c>
      <c r="D1928" t="s">
        <v>4493</v>
      </c>
      <c r="E1928" t="s">
        <v>1189</v>
      </c>
      <c r="F1928">
        <v>90</v>
      </c>
      <c r="G1928" t="s">
        <v>6421</v>
      </c>
      <c r="H1928" t="s">
        <v>719</v>
      </c>
      <c r="I1928" s="10">
        <v>39858</v>
      </c>
      <c r="J1928">
        <v>43</v>
      </c>
      <c r="K1928" t="s">
        <v>1772</v>
      </c>
      <c r="L1928">
        <f>COUNTBLANK(Portfolio434[[#This Row],[ID]:[Product]])</f>
        <v>0</v>
      </c>
    </row>
    <row r="1929" spans="1:12" x14ac:dyDescent="0.3">
      <c r="A1929">
        <v>1942</v>
      </c>
      <c r="B1929" t="s">
        <v>5505</v>
      </c>
      <c r="C1929" t="s">
        <v>6422</v>
      </c>
      <c r="D1929" t="s">
        <v>4493</v>
      </c>
      <c r="E1929" t="s">
        <v>1189</v>
      </c>
      <c r="F1929">
        <v>30</v>
      </c>
      <c r="G1929" t="s">
        <v>5984</v>
      </c>
      <c r="H1929" t="s">
        <v>5213</v>
      </c>
      <c r="I1929" s="10">
        <v>39734</v>
      </c>
      <c r="J1929">
        <v>85</v>
      </c>
      <c r="K1929" t="s">
        <v>1707</v>
      </c>
      <c r="L1929">
        <f>COUNTBLANK(Portfolio434[[#This Row],[ID]:[Product]])</f>
        <v>0</v>
      </c>
    </row>
    <row r="1930" spans="1:12" x14ac:dyDescent="0.3">
      <c r="A1930">
        <v>1943</v>
      </c>
      <c r="B1930" t="s">
        <v>6423</v>
      </c>
      <c r="C1930" t="s">
        <v>6424</v>
      </c>
      <c r="D1930" t="s">
        <v>4493</v>
      </c>
      <c r="E1930" t="s">
        <v>1189</v>
      </c>
      <c r="F1930">
        <v>90</v>
      </c>
      <c r="G1930" t="s">
        <v>6425</v>
      </c>
      <c r="H1930" t="s">
        <v>568</v>
      </c>
      <c r="I1930" s="10">
        <v>39951</v>
      </c>
      <c r="J1930">
        <v>35</v>
      </c>
      <c r="K1930" t="s">
        <v>851</v>
      </c>
      <c r="L1930">
        <f>COUNTBLANK(Portfolio434[[#This Row],[ID]:[Product]])</f>
        <v>0</v>
      </c>
    </row>
    <row r="1931" spans="1:12" x14ac:dyDescent="0.3">
      <c r="A1931">
        <v>1944</v>
      </c>
      <c r="B1931" t="s">
        <v>3992</v>
      </c>
      <c r="C1931" t="s">
        <v>3313</v>
      </c>
      <c r="D1931" t="s">
        <v>4493</v>
      </c>
      <c r="E1931" t="s">
        <v>1189</v>
      </c>
      <c r="F1931">
        <v>90</v>
      </c>
      <c r="G1931" t="s">
        <v>6426</v>
      </c>
      <c r="H1931" t="s">
        <v>330</v>
      </c>
      <c r="I1931" s="10">
        <v>40496</v>
      </c>
      <c r="J1931">
        <v>11</v>
      </c>
      <c r="K1931" t="s">
        <v>1707</v>
      </c>
      <c r="L1931">
        <f>COUNTBLANK(Portfolio434[[#This Row],[ID]:[Product]])</f>
        <v>0</v>
      </c>
    </row>
    <row r="1932" spans="1:12" x14ac:dyDescent="0.3">
      <c r="A1932">
        <v>1945</v>
      </c>
      <c r="B1932" t="s">
        <v>6427</v>
      </c>
      <c r="C1932" t="s">
        <v>6428</v>
      </c>
      <c r="D1932" t="s">
        <v>1946</v>
      </c>
      <c r="E1932" t="s">
        <v>1189</v>
      </c>
      <c r="F1932">
        <v>30</v>
      </c>
      <c r="G1932" t="s">
        <v>6429</v>
      </c>
      <c r="H1932" t="s">
        <v>2458</v>
      </c>
      <c r="I1932" s="10">
        <v>39542</v>
      </c>
      <c r="J1932">
        <v>13</v>
      </c>
      <c r="K1932" t="s">
        <v>1721</v>
      </c>
      <c r="L1932">
        <f>COUNTBLANK(Portfolio434[[#This Row],[ID]:[Product]])</f>
        <v>0</v>
      </c>
    </row>
    <row r="1933" spans="1:12" x14ac:dyDescent="0.3">
      <c r="A1933">
        <v>1946</v>
      </c>
      <c r="B1933" t="s">
        <v>6430</v>
      </c>
      <c r="C1933" t="s">
        <v>6431</v>
      </c>
      <c r="D1933" t="s">
        <v>4493</v>
      </c>
      <c r="E1933" t="s">
        <v>1189</v>
      </c>
      <c r="F1933">
        <v>90</v>
      </c>
      <c r="G1933" t="s">
        <v>6432</v>
      </c>
      <c r="H1933" t="s">
        <v>266</v>
      </c>
      <c r="I1933" s="10">
        <v>39931</v>
      </c>
      <c r="J1933">
        <v>93</v>
      </c>
      <c r="K1933" t="s">
        <v>1696</v>
      </c>
      <c r="L1933">
        <f>COUNTBLANK(Portfolio434[[#This Row],[ID]:[Product]])</f>
        <v>0</v>
      </c>
    </row>
    <row r="1934" spans="1:12" x14ac:dyDescent="0.3">
      <c r="A1934">
        <v>1947</v>
      </c>
      <c r="B1934" t="s">
        <v>4715</v>
      </c>
      <c r="C1934" t="s">
        <v>4812</v>
      </c>
      <c r="D1934" t="s">
        <v>4493</v>
      </c>
      <c r="E1934" t="s">
        <v>1189</v>
      </c>
      <c r="F1934">
        <v>30</v>
      </c>
      <c r="G1934" t="s">
        <v>6433</v>
      </c>
      <c r="H1934" t="s">
        <v>883</v>
      </c>
      <c r="I1934" s="10">
        <v>40400</v>
      </c>
      <c r="J1934">
        <v>12</v>
      </c>
      <c r="K1934" t="s">
        <v>1700</v>
      </c>
      <c r="L1934">
        <f>COUNTBLANK(Portfolio434[[#This Row],[ID]:[Product]])</f>
        <v>0</v>
      </c>
    </row>
    <row r="1935" spans="1:12" x14ac:dyDescent="0.3">
      <c r="A1935">
        <v>1948</v>
      </c>
      <c r="B1935" t="s">
        <v>6126</v>
      </c>
      <c r="C1935" t="s">
        <v>4375</v>
      </c>
      <c r="D1935" t="s">
        <v>4493</v>
      </c>
      <c r="E1935" t="s">
        <v>1189</v>
      </c>
      <c r="F1935">
        <v>30</v>
      </c>
      <c r="G1935" t="s">
        <v>6434</v>
      </c>
      <c r="H1935" t="s">
        <v>6435</v>
      </c>
      <c r="I1935" s="10">
        <v>39741</v>
      </c>
      <c r="J1935">
        <v>39</v>
      </c>
      <c r="K1935" t="s">
        <v>1707</v>
      </c>
      <c r="L1935">
        <f>COUNTBLANK(Portfolio434[[#This Row],[ID]:[Product]])</f>
        <v>0</v>
      </c>
    </row>
    <row r="1936" spans="1:12" x14ac:dyDescent="0.3">
      <c r="A1936">
        <v>1949</v>
      </c>
      <c r="B1936" t="s">
        <v>5939</v>
      </c>
      <c r="C1936" t="s">
        <v>6436</v>
      </c>
      <c r="D1936" t="s">
        <v>4493</v>
      </c>
      <c r="E1936" t="s">
        <v>1189</v>
      </c>
      <c r="F1936">
        <v>30</v>
      </c>
      <c r="G1936" t="s">
        <v>6437</v>
      </c>
      <c r="H1936" t="s">
        <v>630</v>
      </c>
      <c r="I1936" s="10">
        <v>39615</v>
      </c>
      <c r="J1936">
        <v>46</v>
      </c>
      <c r="K1936" t="s">
        <v>1677</v>
      </c>
      <c r="L1936">
        <f>COUNTBLANK(Portfolio434[[#This Row],[ID]:[Product]])</f>
        <v>0</v>
      </c>
    </row>
    <row r="1937" spans="1:12" x14ac:dyDescent="0.3">
      <c r="A1937">
        <v>1950</v>
      </c>
      <c r="B1937" t="s">
        <v>6438</v>
      </c>
      <c r="C1937" t="s">
        <v>3637</v>
      </c>
      <c r="D1937" t="s">
        <v>4493</v>
      </c>
      <c r="E1937" t="s">
        <v>1189</v>
      </c>
      <c r="F1937">
        <v>30</v>
      </c>
      <c r="G1937" t="s">
        <v>6439</v>
      </c>
      <c r="H1937" t="s">
        <v>330</v>
      </c>
      <c r="I1937" s="10">
        <v>39680</v>
      </c>
      <c r="J1937">
        <v>82</v>
      </c>
      <c r="K1937" t="s">
        <v>1721</v>
      </c>
      <c r="L1937">
        <f>COUNTBLANK(Portfolio434[[#This Row],[ID]:[Product]])</f>
        <v>0</v>
      </c>
    </row>
    <row r="1938" spans="1:12" x14ac:dyDescent="0.3">
      <c r="A1938">
        <v>1951</v>
      </c>
      <c r="B1938" t="s">
        <v>6092</v>
      </c>
      <c r="C1938" t="s">
        <v>2524</v>
      </c>
      <c r="D1938" t="s">
        <v>4493</v>
      </c>
      <c r="E1938" t="s">
        <v>1189</v>
      </c>
      <c r="F1938">
        <v>30</v>
      </c>
      <c r="G1938" t="s">
        <v>6440</v>
      </c>
      <c r="H1938" t="s">
        <v>286</v>
      </c>
      <c r="I1938" s="10">
        <v>39791</v>
      </c>
      <c r="J1938">
        <v>23</v>
      </c>
      <c r="K1938" t="s">
        <v>1692</v>
      </c>
      <c r="L1938">
        <f>COUNTBLANK(Portfolio434[[#This Row],[ID]:[Product]])</f>
        <v>0</v>
      </c>
    </row>
    <row r="1939" spans="1:12" x14ac:dyDescent="0.3">
      <c r="A1939">
        <v>1952</v>
      </c>
      <c r="B1939" t="s">
        <v>4696</v>
      </c>
      <c r="C1939" t="s">
        <v>3124</v>
      </c>
      <c r="D1939" t="s">
        <v>4493</v>
      </c>
      <c r="E1939" t="s">
        <v>1189</v>
      </c>
      <c r="F1939">
        <v>90</v>
      </c>
      <c r="G1939" t="s">
        <v>6441</v>
      </c>
      <c r="H1939" t="s">
        <v>759</v>
      </c>
      <c r="I1939" s="10">
        <v>40210</v>
      </c>
      <c r="J1939">
        <v>65</v>
      </c>
      <c r="K1939" t="s">
        <v>1707</v>
      </c>
      <c r="L1939">
        <f>COUNTBLANK(Portfolio434[[#This Row],[ID]:[Product]])</f>
        <v>0</v>
      </c>
    </row>
    <row r="1940" spans="1:12" x14ac:dyDescent="0.3">
      <c r="A1940">
        <v>1953</v>
      </c>
      <c r="B1940" t="s">
        <v>3148</v>
      </c>
      <c r="C1940" t="s">
        <v>6325</v>
      </c>
      <c r="D1940" t="s">
        <v>4493</v>
      </c>
      <c r="E1940" t="s">
        <v>1189</v>
      </c>
      <c r="F1940">
        <v>30</v>
      </c>
      <c r="G1940" t="s">
        <v>6442</v>
      </c>
      <c r="H1940" t="s">
        <v>237</v>
      </c>
      <c r="I1940" s="10">
        <v>39775</v>
      </c>
      <c r="J1940">
        <v>76</v>
      </c>
      <c r="K1940" t="s">
        <v>1007</v>
      </c>
      <c r="L1940">
        <f>COUNTBLANK(Portfolio434[[#This Row],[ID]:[Product]])</f>
        <v>0</v>
      </c>
    </row>
    <row r="1941" spans="1:12" x14ac:dyDescent="0.3">
      <c r="A1941">
        <v>1954</v>
      </c>
      <c r="B1941" t="s">
        <v>6443</v>
      </c>
      <c r="C1941" t="s">
        <v>6444</v>
      </c>
      <c r="D1941" t="s">
        <v>4493</v>
      </c>
      <c r="E1941" t="s">
        <v>1189</v>
      </c>
      <c r="F1941">
        <v>90</v>
      </c>
      <c r="G1941" t="s">
        <v>6445</v>
      </c>
      <c r="H1941" t="s">
        <v>410</v>
      </c>
      <c r="I1941" s="10">
        <v>39950</v>
      </c>
      <c r="J1941">
        <v>36</v>
      </c>
      <c r="K1941" t="s">
        <v>1772</v>
      </c>
      <c r="L1941">
        <f>COUNTBLANK(Portfolio434[[#This Row],[ID]:[Product]])</f>
        <v>0</v>
      </c>
    </row>
    <row r="1942" spans="1:12" x14ac:dyDescent="0.3">
      <c r="A1942">
        <v>1955</v>
      </c>
      <c r="B1942" t="s">
        <v>6043</v>
      </c>
      <c r="C1942" t="s">
        <v>5774</v>
      </c>
      <c r="D1942" t="s">
        <v>4493</v>
      </c>
      <c r="E1942" t="s">
        <v>1189</v>
      </c>
      <c r="F1942">
        <v>60</v>
      </c>
      <c r="G1942" t="s">
        <v>6446</v>
      </c>
      <c r="H1942" t="s">
        <v>3706</v>
      </c>
      <c r="I1942" s="10">
        <v>39920</v>
      </c>
      <c r="J1942">
        <v>28</v>
      </c>
      <c r="K1942" t="s">
        <v>1700</v>
      </c>
      <c r="L1942">
        <f>COUNTBLANK(Portfolio434[[#This Row],[ID]:[Product]])</f>
        <v>0</v>
      </c>
    </row>
    <row r="1943" spans="1:12" x14ac:dyDescent="0.3">
      <c r="A1943">
        <v>1956</v>
      </c>
      <c r="B1943" t="s">
        <v>3159</v>
      </c>
      <c r="C1943" t="s">
        <v>6447</v>
      </c>
      <c r="D1943" t="s">
        <v>4493</v>
      </c>
      <c r="E1943" t="s">
        <v>1189</v>
      </c>
      <c r="F1943">
        <v>30</v>
      </c>
      <c r="G1943" t="s">
        <v>6448</v>
      </c>
      <c r="H1943" t="s">
        <v>4373</v>
      </c>
      <c r="I1943" s="10">
        <v>39970</v>
      </c>
      <c r="J1943">
        <v>68</v>
      </c>
      <c r="K1943" t="s">
        <v>1700</v>
      </c>
      <c r="L1943">
        <f>COUNTBLANK(Portfolio434[[#This Row],[ID]:[Product]])</f>
        <v>0</v>
      </c>
    </row>
    <row r="1944" spans="1:12" x14ac:dyDescent="0.3">
      <c r="A1944">
        <v>1957</v>
      </c>
      <c r="B1944" t="s">
        <v>6449</v>
      </c>
      <c r="C1944" t="s">
        <v>6450</v>
      </c>
      <c r="D1944" t="s">
        <v>4493</v>
      </c>
      <c r="E1944" t="s">
        <v>1189</v>
      </c>
      <c r="F1944">
        <v>60</v>
      </c>
      <c r="G1944" t="s">
        <v>6451</v>
      </c>
      <c r="H1944" t="s">
        <v>27</v>
      </c>
      <c r="I1944" s="10">
        <v>39942</v>
      </c>
      <c r="J1944">
        <v>75</v>
      </c>
      <c r="K1944" t="s">
        <v>1707</v>
      </c>
      <c r="L1944">
        <f>COUNTBLANK(Portfolio434[[#This Row],[ID]:[Product]])</f>
        <v>0</v>
      </c>
    </row>
    <row r="1945" spans="1:12" x14ac:dyDescent="0.3">
      <c r="A1945">
        <v>1958</v>
      </c>
      <c r="B1945" t="s">
        <v>4938</v>
      </c>
      <c r="C1945" t="s">
        <v>6184</v>
      </c>
      <c r="D1945" t="s">
        <v>4493</v>
      </c>
      <c r="E1945" t="s">
        <v>1189</v>
      </c>
      <c r="F1945">
        <v>30</v>
      </c>
      <c r="G1945" t="s">
        <v>6452</v>
      </c>
      <c r="H1945" t="s">
        <v>85</v>
      </c>
      <c r="I1945" s="10">
        <v>39603</v>
      </c>
      <c r="J1945">
        <v>16</v>
      </c>
      <c r="K1945" t="s">
        <v>851</v>
      </c>
      <c r="L1945">
        <f>COUNTBLANK(Portfolio434[[#This Row],[ID]:[Product]])</f>
        <v>0</v>
      </c>
    </row>
    <row r="1946" spans="1:12" x14ac:dyDescent="0.3">
      <c r="A1946">
        <v>1959</v>
      </c>
      <c r="B1946" t="s">
        <v>6073</v>
      </c>
      <c r="C1946" t="s">
        <v>1803</v>
      </c>
      <c r="D1946" t="s">
        <v>4493</v>
      </c>
      <c r="E1946" t="s">
        <v>1189</v>
      </c>
      <c r="F1946">
        <v>60</v>
      </c>
      <c r="G1946" t="s">
        <v>6453</v>
      </c>
      <c r="H1946" t="s">
        <v>176</v>
      </c>
      <c r="I1946" s="10">
        <v>40340</v>
      </c>
      <c r="J1946">
        <v>98</v>
      </c>
      <c r="K1946" t="s">
        <v>1692</v>
      </c>
      <c r="L1946">
        <f>COUNTBLANK(Portfolio434[[#This Row],[ID]:[Product]])</f>
        <v>0</v>
      </c>
    </row>
    <row r="1947" spans="1:12" x14ac:dyDescent="0.3">
      <c r="A1947">
        <v>1960</v>
      </c>
      <c r="B1947" t="s">
        <v>6454</v>
      </c>
      <c r="C1947" t="s">
        <v>3499</v>
      </c>
      <c r="D1947" t="s">
        <v>4493</v>
      </c>
      <c r="E1947" t="s">
        <v>1189</v>
      </c>
      <c r="F1947">
        <v>60</v>
      </c>
      <c r="G1947" t="s">
        <v>6455</v>
      </c>
      <c r="H1947" t="s">
        <v>714</v>
      </c>
      <c r="I1947" s="10">
        <v>40188</v>
      </c>
      <c r="J1947">
        <v>79</v>
      </c>
      <c r="K1947" t="s">
        <v>1696</v>
      </c>
      <c r="L1947">
        <f>COUNTBLANK(Portfolio434[[#This Row],[ID]:[Product]])</f>
        <v>0</v>
      </c>
    </row>
    <row r="1948" spans="1:12" x14ac:dyDescent="0.3">
      <c r="A1948">
        <v>1961</v>
      </c>
      <c r="B1948" t="s">
        <v>6456</v>
      </c>
      <c r="C1948" t="s">
        <v>5093</v>
      </c>
      <c r="D1948" t="s">
        <v>4493</v>
      </c>
      <c r="E1948" t="s">
        <v>1189</v>
      </c>
      <c r="F1948">
        <v>90</v>
      </c>
      <c r="G1948" t="s">
        <v>6457</v>
      </c>
      <c r="H1948" t="s">
        <v>121</v>
      </c>
      <c r="I1948" s="10">
        <v>39710</v>
      </c>
      <c r="J1948">
        <v>3</v>
      </c>
      <c r="K1948" t="s">
        <v>1007</v>
      </c>
      <c r="L1948">
        <f>COUNTBLANK(Portfolio434[[#This Row],[ID]:[Product]])</f>
        <v>0</v>
      </c>
    </row>
    <row r="1949" spans="1:12" x14ac:dyDescent="0.3">
      <c r="A1949">
        <v>1962</v>
      </c>
      <c r="B1949" t="s">
        <v>5253</v>
      </c>
      <c r="C1949" t="s">
        <v>4471</v>
      </c>
      <c r="D1949" t="s">
        <v>4493</v>
      </c>
      <c r="E1949" t="s">
        <v>1189</v>
      </c>
      <c r="F1949">
        <v>90</v>
      </c>
      <c r="G1949" t="s">
        <v>6458</v>
      </c>
      <c r="H1949" t="s">
        <v>528</v>
      </c>
      <c r="I1949" s="10">
        <v>40329</v>
      </c>
      <c r="J1949">
        <v>11</v>
      </c>
      <c r="K1949" t="s">
        <v>1692</v>
      </c>
      <c r="L1949">
        <f>COUNTBLANK(Portfolio434[[#This Row],[ID]:[Product]])</f>
        <v>0</v>
      </c>
    </row>
    <row r="1950" spans="1:12" x14ac:dyDescent="0.3">
      <c r="A1950">
        <v>1963</v>
      </c>
      <c r="B1950" t="s">
        <v>2252</v>
      </c>
      <c r="C1950" t="s">
        <v>6385</v>
      </c>
      <c r="D1950" t="s">
        <v>4493</v>
      </c>
      <c r="E1950" t="s">
        <v>1189</v>
      </c>
      <c r="F1950">
        <v>30</v>
      </c>
      <c r="G1950" t="s">
        <v>6459</v>
      </c>
      <c r="H1950" t="s">
        <v>1938</v>
      </c>
      <c r="I1950" s="10">
        <v>40003</v>
      </c>
      <c r="J1950">
        <v>72</v>
      </c>
      <c r="K1950" t="s">
        <v>1707</v>
      </c>
      <c r="L1950">
        <f>COUNTBLANK(Portfolio434[[#This Row],[ID]:[Product]])</f>
        <v>0</v>
      </c>
    </row>
    <row r="1951" spans="1:12" x14ac:dyDescent="0.3">
      <c r="A1951">
        <v>1964</v>
      </c>
      <c r="B1951" t="s">
        <v>6460</v>
      </c>
      <c r="C1951" t="s">
        <v>6461</v>
      </c>
      <c r="D1951" t="s">
        <v>4493</v>
      </c>
      <c r="E1951" t="s">
        <v>1189</v>
      </c>
      <c r="F1951">
        <v>30</v>
      </c>
      <c r="G1951" t="s">
        <v>6462</v>
      </c>
      <c r="H1951" t="s">
        <v>257</v>
      </c>
      <c r="I1951" s="10">
        <v>40196</v>
      </c>
      <c r="J1951">
        <v>31</v>
      </c>
      <c r="K1951" t="s">
        <v>1772</v>
      </c>
      <c r="L1951">
        <f>COUNTBLANK(Portfolio434[[#This Row],[ID]:[Product]])</f>
        <v>0</v>
      </c>
    </row>
    <row r="1952" spans="1:12" x14ac:dyDescent="0.3">
      <c r="A1952">
        <v>1965</v>
      </c>
      <c r="B1952" t="s">
        <v>6463</v>
      </c>
      <c r="C1952" t="s">
        <v>3763</v>
      </c>
      <c r="D1952" t="s">
        <v>4493</v>
      </c>
      <c r="E1952" t="s">
        <v>1189</v>
      </c>
      <c r="F1952">
        <v>60</v>
      </c>
      <c r="G1952" t="s">
        <v>6464</v>
      </c>
      <c r="H1952" t="s">
        <v>88</v>
      </c>
      <c r="I1952" s="10">
        <v>39994</v>
      </c>
      <c r="J1952">
        <v>60</v>
      </c>
      <c r="K1952" t="s">
        <v>1677</v>
      </c>
      <c r="L1952">
        <f>COUNTBLANK(Portfolio434[[#This Row],[ID]:[Product]])</f>
        <v>0</v>
      </c>
    </row>
    <row r="1953" spans="1:12" x14ac:dyDescent="0.3">
      <c r="A1953">
        <v>1966</v>
      </c>
      <c r="B1953" t="s">
        <v>5632</v>
      </c>
      <c r="C1953" t="s">
        <v>6465</v>
      </c>
      <c r="D1953" t="s">
        <v>4493</v>
      </c>
      <c r="E1953" t="s">
        <v>1189</v>
      </c>
      <c r="F1953">
        <v>60</v>
      </c>
      <c r="G1953" t="s">
        <v>6466</v>
      </c>
      <c r="H1953" t="s">
        <v>323</v>
      </c>
      <c r="I1953" s="10">
        <v>39517</v>
      </c>
      <c r="J1953">
        <v>83</v>
      </c>
      <c r="K1953" t="s">
        <v>1673</v>
      </c>
      <c r="L1953">
        <f>COUNTBLANK(Portfolio434[[#This Row],[ID]:[Product]])</f>
        <v>0</v>
      </c>
    </row>
    <row r="1954" spans="1:12" x14ac:dyDescent="0.3">
      <c r="A1954">
        <v>1967</v>
      </c>
      <c r="B1954" t="s">
        <v>6467</v>
      </c>
      <c r="C1954" t="s">
        <v>6468</v>
      </c>
      <c r="D1954" t="s">
        <v>4493</v>
      </c>
      <c r="E1954" t="s">
        <v>1189</v>
      </c>
      <c r="F1954">
        <v>60</v>
      </c>
      <c r="G1954" t="s">
        <v>6469</v>
      </c>
      <c r="H1954" t="s">
        <v>5130</v>
      </c>
      <c r="I1954" s="10">
        <v>40001</v>
      </c>
      <c r="J1954">
        <v>98</v>
      </c>
      <c r="K1954" t="s">
        <v>1673</v>
      </c>
      <c r="L1954">
        <f>COUNTBLANK(Portfolio434[[#This Row],[ID]:[Product]])</f>
        <v>0</v>
      </c>
    </row>
    <row r="1955" spans="1:12" x14ac:dyDescent="0.3">
      <c r="A1955">
        <v>1968</v>
      </c>
      <c r="B1955" t="s">
        <v>6470</v>
      </c>
      <c r="C1955" t="s">
        <v>6075</v>
      </c>
      <c r="D1955" t="s">
        <v>4493</v>
      </c>
      <c r="E1955" t="s">
        <v>1189</v>
      </c>
      <c r="F1955">
        <v>90</v>
      </c>
      <c r="G1955" t="s">
        <v>6471</v>
      </c>
      <c r="H1955" t="s">
        <v>166</v>
      </c>
      <c r="I1955" s="10">
        <v>40236</v>
      </c>
      <c r="J1955">
        <v>6</v>
      </c>
      <c r="K1955" t="s">
        <v>1696</v>
      </c>
      <c r="L1955">
        <f>COUNTBLANK(Portfolio434[[#This Row],[ID]:[Product]])</f>
        <v>0</v>
      </c>
    </row>
    <row r="1956" spans="1:12" x14ac:dyDescent="0.3">
      <c r="A1956">
        <v>1969</v>
      </c>
      <c r="B1956" t="s">
        <v>4742</v>
      </c>
      <c r="C1956" t="s">
        <v>6472</v>
      </c>
      <c r="D1956" t="s">
        <v>4493</v>
      </c>
      <c r="E1956" t="s">
        <v>1189</v>
      </c>
      <c r="F1956">
        <v>30</v>
      </c>
      <c r="G1956" t="s">
        <v>6473</v>
      </c>
      <c r="H1956" t="s">
        <v>1639</v>
      </c>
      <c r="I1956" s="10">
        <v>40285</v>
      </c>
      <c r="J1956">
        <v>36</v>
      </c>
      <c r="K1956" t="s">
        <v>1692</v>
      </c>
      <c r="L1956">
        <f>COUNTBLANK(Portfolio434[[#This Row],[ID]:[Product]])</f>
        <v>0</v>
      </c>
    </row>
    <row r="1957" spans="1:12" x14ac:dyDescent="0.3">
      <c r="A1957">
        <v>1970</v>
      </c>
      <c r="B1957" t="s">
        <v>4875</v>
      </c>
      <c r="C1957" t="s">
        <v>2521</v>
      </c>
      <c r="D1957" t="s">
        <v>4493</v>
      </c>
      <c r="E1957" t="s">
        <v>1189</v>
      </c>
      <c r="F1957">
        <v>90</v>
      </c>
      <c r="G1957" t="s">
        <v>6474</v>
      </c>
      <c r="H1957" t="s">
        <v>2785</v>
      </c>
      <c r="I1957" s="10">
        <v>39575</v>
      </c>
      <c r="J1957">
        <v>27</v>
      </c>
      <c r="K1957" t="s">
        <v>1700</v>
      </c>
      <c r="L1957">
        <f>COUNTBLANK(Portfolio434[[#This Row],[ID]:[Product]])</f>
        <v>0</v>
      </c>
    </row>
    <row r="1958" spans="1:12" x14ac:dyDescent="0.3">
      <c r="A1958">
        <v>1971</v>
      </c>
      <c r="B1958" t="s">
        <v>6414</v>
      </c>
      <c r="C1958" t="s">
        <v>2567</v>
      </c>
      <c r="D1958" t="s">
        <v>4493</v>
      </c>
      <c r="E1958" t="s">
        <v>1189</v>
      </c>
      <c r="F1958">
        <v>60</v>
      </c>
      <c r="G1958" t="s">
        <v>6475</v>
      </c>
      <c r="H1958" t="s">
        <v>772</v>
      </c>
      <c r="I1958" s="10">
        <v>39735</v>
      </c>
      <c r="J1958">
        <v>93</v>
      </c>
      <c r="K1958" t="s">
        <v>1673</v>
      </c>
      <c r="L1958">
        <f>COUNTBLANK(Portfolio434[[#This Row],[ID]:[Product]])</f>
        <v>0</v>
      </c>
    </row>
    <row r="1959" spans="1:12" x14ac:dyDescent="0.3">
      <c r="A1959">
        <v>1972</v>
      </c>
      <c r="B1959" t="s">
        <v>6476</v>
      </c>
      <c r="C1959" t="s">
        <v>4227</v>
      </c>
      <c r="D1959" t="s">
        <v>4493</v>
      </c>
      <c r="E1959" t="s">
        <v>1189</v>
      </c>
      <c r="F1959">
        <v>60</v>
      </c>
      <c r="G1959" t="s">
        <v>6477</v>
      </c>
      <c r="H1959" t="s">
        <v>6478</v>
      </c>
      <c r="I1959" s="10">
        <v>39814</v>
      </c>
      <c r="J1959">
        <v>90</v>
      </c>
      <c r="K1959" t="s">
        <v>1700</v>
      </c>
      <c r="L1959">
        <f>COUNTBLANK(Portfolio434[[#This Row],[ID]:[Product]])</f>
        <v>0</v>
      </c>
    </row>
    <row r="1960" spans="1:12" x14ac:dyDescent="0.3">
      <c r="A1960">
        <v>1973</v>
      </c>
      <c r="B1960" t="s">
        <v>2385</v>
      </c>
      <c r="C1960" t="s">
        <v>6066</v>
      </c>
      <c r="D1960" t="s">
        <v>4493</v>
      </c>
      <c r="E1960" t="s">
        <v>1189</v>
      </c>
      <c r="F1960">
        <v>90</v>
      </c>
      <c r="G1960" t="s">
        <v>6479</v>
      </c>
      <c r="H1960" t="s">
        <v>1617</v>
      </c>
      <c r="I1960" s="10">
        <v>40299</v>
      </c>
      <c r="J1960">
        <v>57</v>
      </c>
      <c r="K1960" t="s">
        <v>851</v>
      </c>
      <c r="L1960">
        <f>COUNTBLANK(Portfolio434[[#This Row],[ID]:[Product]])</f>
        <v>0</v>
      </c>
    </row>
    <row r="1961" spans="1:12" x14ac:dyDescent="0.3">
      <c r="A1961">
        <v>1974</v>
      </c>
      <c r="B1961" t="s">
        <v>6480</v>
      </c>
      <c r="C1961" t="s">
        <v>6481</v>
      </c>
      <c r="D1961" t="s">
        <v>4493</v>
      </c>
      <c r="E1961" t="s">
        <v>1189</v>
      </c>
      <c r="F1961">
        <v>90</v>
      </c>
      <c r="G1961" t="s">
        <v>6482</v>
      </c>
      <c r="H1961" t="s">
        <v>523</v>
      </c>
      <c r="I1961" s="10">
        <v>39709</v>
      </c>
      <c r="J1961">
        <v>7</v>
      </c>
      <c r="K1961" t="s">
        <v>1707</v>
      </c>
      <c r="L1961">
        <f>COUNTBLANK(Portfolio434[[#This Row],[ID]:[Product]])</f>
        <v>0</v>
      </c>
    </row>
    <row r="1962" spans="1:12" x14ac:dyDescent="0.3">
      <c r="A1962">
        <v>1975</v>
      </c>
      <c r="B1962" t="s">
        <v>6483</v>
      </c>
      <c r="C1962" t="s">
        <v>4573</v>
      </c>
      <c r="D1962" t="s">
        <v>4493</v>
      </c>
      <c r="E1962" t="s">
        <v>1189</v>
      </c>
      <c r="F1962">
        <v>30</v>
      </c>
      <c r="G1962" t="s">
        <v>6484</v>
      </c>
      <c r="H1962" t="s">
        <v>1642</v>
      </c>
      <c r="I1962" s="10">
        <v>39644</v>
      </c>
      <c r="J1962">
        <v>85</v>
      </c>
      <c r="K1962" t="s">
        <v>1721</v>
      </c>
      <c r="L1962">
        <f>COUNTBLANK(Portfolio434[[#This Row],[ID]:[Product]])</f>
        <v>0</v>
      </c>
    </row>
    <row r="1963" spans="1:12" x14ac:dyDescent="0.3">
      <c r="A1963">
        <v>1976</v>
      </c>
      <c r="B1963" t="s">
        <v>6485</v>
      </c>
      <c r="C1963" t="s">
        <v>6431</v>
      </c>
      <c r="D1963" t="s">
        <v>4493</v>
      </c>
      <c r="E1963" t="s">
        <v>1189</v>
      </c>
      <c r="F1963">
        <v>60</v>
      </c>
      <c r="G1963" t="s">
        <v>6486</v>
      </c>
      <c r="H1963" t="s">
        <v>554</v>
      </c>
      <c r="I1963" s="10">
        <v>40437</v>
      </c>
      <c r="J1963">
        <v>22</v>
      </c>
      <c r="K1963" t="s">
        <v>1007</v>
      </c>
      <c r="L1963">
        <f>COUNTBLANK(Portfolio434[[#This Row],[ID]:[Product]])</f>
        <v>0</v>
      </c>
    </row>
    <row r="1964" spans="1:12" x14ac:dyDescent="0.3">
      <c r="A1964">
        <v>1977</v>
      </c>
      <c r="B1964" t="s">
        <v>6487</v>
      </c>
      <c r="C1964" t="s">
        <v>6488</v>
      </c>
      <c r="D1964" t="s">
        <v>4493</v>
      </c>
      <c r="E1964" t="s">
        <v>1189</v>
      </c>
      <c r="F1964">
        <v>60</v>
      </c>
      <c r="G1964" t="s">
        <v>6489</v>
      </c>
      <c r="H1964" t="s">
        <v>133</v>
      </c>
      <c r="I1964" s="10">
        <v>40520</v>
      </c>
      <c r="J1964">
        <v>43</v>
      </c>
      <c r="K1964" t="s">
        <v>1772</v>
      </c>
      <c r="L1964">
        <f>COUNTBLANK(Portfolio434[[#This Row],[ID]:[Product]])</f>
        <v>0</v>
      </c>
    </row>
    <row r="1965" spans="1:12" x14ac:dyDescent="0.3">
      <c r="A1965">
        <v>1978</v>
      </c>
      <c r="B1965" t="s">
        <v>6011</v>
      </c>
      <c r="C1965" t="s">
        <v>5403</v>
      </c>
      <c r="D1965" t="s">
        <v>4493</v>
      </c>
      <c r="E1965" t="s">
        <v>1189</v>
      </c>
      <c r="F1965">
        <v>60</v>
      </c>
      <c r="G1965" t="s">
        <v>6490</v>
      </c>
      <c r="H1965" t="s">
        <v>784</v>
      </c>
      <c r="I1965" s="10">
        <v>39757</v>
      </c>
      <c r="J1965">
        <v>18</v>
      </c>
      <c r="K1965" t="s">
        <v>1696</v>
      </c>
      <c r="L1965">
        <f>COUNTBLANK(Portfolio434[[#This Row],[ID]:[Product]])</f>
        <v>0</v>
      </c>
    </row>
    <row r="1966" spans="1:12" x14ac:dyDescent="0.3">
      <c r="A1966">
        <v>1979</v>
      </c>
      <c r="B1966" t="s">
        <v>6255</v>
      </c>
      <c r="C1966" t="s">
        <v>6431</v>
      </c>
      <c r="D1966" t="s">
        <v>4493</v>
      </c>
      <c r="E1966" t="s">
        <v>1189</v>
      </c>
      <c r="F1966">
        <v>30</v>
      </c>
      <c r="G1966" t="s">
        <v>6491</v>
      </c>
      <c r="H1966" t="s">
        <v>178</v>
      </c>
      <c r="I1966" s="10">
        <v>39574</v>
      </c>
      <c r="J1966">
        <v>66</v>
      </c>
      <c r="K1966" t="s">
        <v>1007</v>
      </c>
      <c r="L1966">
        <f>COUNTBLANK(Portfolio434[[#This Row],[ID]:[Product]])</f>
        <v>0</v>
      </c>
    </row>
    <row r="1967" spans="1:12" x14ac:dyDescent="0.3">
      <c r="A1967">
        <v>1980</v>
      </c>
      <c r="B1967" t="s">
        <v>6492</v>
      </c>
      <c r="C1967" t="s">
        <v>5150</v>
      </c>
      <c r="D1967" t="s">
        <v>4493</v>
      </c>
      <c r="E1967" t="s">
        <v>1189</v>
      </c>
      <c r="F1967">
        <v>60</v>
      </c>
      <c r="G1967" t="s">
        <v>6493</v>
      </c>
      <c r="H1967" t="s">
        <v>813</v>
      </c>
      <c r="I1967" s="10">
        <v>39591</v>
      </c>
      <c r="J1967">
        <v>38</v>
      </c>
      <c r="K1967" t="s">
        <v>1700</v>
      </c>
      <c r="L1967">
        <f>COUNTBLANK(Portfolio434[[#This Row],[ID]:[Product]])</f>
        <v>0</v>
      </c>
    </row>
    <row r="1968" spans="1:12" x14ac:dyDescent="0.3">
      <c r="A1968">
        <v>1981</v>
      </c>
      <c r="B1968" t="s">
        <v>6494</v>
      </c>
      <c r="C1968" t="s">
        <v>6495</v>
      </c>
      <c r="D1968" t="s">
        <v>4493</v>
      </c>
      <c r="E1968" t="s">
        <v>1189</v>
      </c>
      <c r="F1968">
        <v>60</v>
      </c>
      <c r="G1968" t="s">
        <v>6496</v>
      </c>
      <c r="H1968" t="s">
        <v>988</v>
      </c>
      <c r="I1968" s="10">
        <v>39465</v>
      </c>
      <c r="J1968">
        <v>48</v>
      </c>
      <c r="K1968" t="s">
        <v>1721</v>
      </c>
      <c r="L1968">
        <f>COUNTBLANK(Portfolio434[[#This Row],[ID]:[Product]])</f>
        <v>0</v>
      </c>
    </row>
    <row r="1969" spans="1:12" x14ac:dyDescent="0.3">
      <c r="A1969">
        <v>1982</v>
      </c>
      <c r="B1969" t="s">
        <v>6086</v>
      </c>
      <c r="C1969" t="s">
        <v>6497</v>
      </c>
      <c r="D1969" t="s">
        <v>4493</v>
      </c>
      <c r="E1969" t="s">
        <v>1189</v>
      </c>
      <c r="F1969">
        <v>30</v>
      </c>
      <c r="G1969" t="s">
        <v>6498</v>
      </c>
      <c r="H1969" t="s">
        <v>577</v>
      </c>
      <c r="I1969" s="10">
        <v>39643</v>
      </c>
      <c r="J1969">
        <v>31</v>
      </c>
      <c r="K1969" t="s">
        <v>1707</v>
      </c>
      <c r="L1969">
        <f>COUNTBLANK(Portfolio434[[#This Row],[ID]:[Product]])</f>
        <v>0</v>
      </c>
    </row>
    <row r="1970" spans="1:12" x14ac:dyDescent="0.3">
      <c r="A1970">
        <v>1983</v>
      </c>
      <c r="B1970" t="s">
        <v>4050</v>
      </c>
      <c r="C1970" t="s">
        <v>6051</v>
      </c>
      <c r="D1970" t="s">
        <v>4493</v>
      </c>
      <c r="E1970" t="s">
        <v>1189</v>
      </c>
      <c r="F1970">
        <v>60</v>
      </c>
      <c r="G1970" t="s">
        <v>6499</v>
      </c>
      <c r="H1970" t="s">
        <v>4131</v>
      </c>
      <c r="I1970" s="10">
        <v>40412</v>
      </c>
      <c r="J1970">
        <v>45</v>
      </c>
      <c r="K1970" t="s">
        <v>1772</v>
      </c>
      <c r="L1970">
        <f>COUNTBLANK(Portfolio434[[#This Row],[ID]:[Product]])</f>
        <v>0</v>
      </c>
    </row>
    <row r="1971" spans="1:12" x14ac:dyDescent="0.3">
      <c r="A1971">
        <v>1984</v>
      </c>
      <c r="B1971" t="s">
        <v>6500</v>
      </c>
      <c r="C1971" t="s">
        <v>6501</v>
      </c>
      <c r="D1971" t="s">
        <v>4493</v>
      </c>
      <c r="E1971" t="s">
        <v>1189</v>
      </c>
      <c r="F1971">
        <v>60</v>
      </c>
      <c r="G1971" t="s">
        <v>6502</v>
      </c>
      <c r="H1971" t="s">
        <v>400</v>
      </c>
      <c r="I1971" s="10">
        <v>40050</v>
      </c>
      <c r="J1971">
        <v>29</v>
      </c>
      <c r="K1971" t="s">
        <v>1677</v>
      </c>
      <c r="L1971">
        <f>COUNTBLANK(Portfolio434[[#This Row],[ID]:[Product]])</f>
        <v>0</v>
      </c>
    </row>
    <row r="1972" spans="1:12" x14ac:dyDescent="0.3">
      <c r="A1972">
        <v>1985</v>
      </c>
      <c r="B1972" t="s">
        <v>6503</v>
      </c>
      <c r="C1972" t="s">
        <v>4094</v>
      </c>
      <c r="D1972" t="s">
        <v>4493</v>
      </c>
      <c r="E1972" t="s">
        <v>1189</v>
      </c>
      <c r="F1972">
        <v>60</v>
      </c>
      <c r="G1972" t="s">
        <v>6504</v>
      </c>
      <c r="H1972" t="s">
        <v>746</v>
      </c>
      <c r="I1972" s="10">
        <v>39708</v>
      </c>
      <c r="J1972">
        <v>18</v>
      </c>
      <c r="K1972" t="s">
        <v>1673</v>
      </c>
      <c r="L1972">
        <f>COUNTBLANK(Portfolio434[[#This Row],[ID]:[Product]])</f>
        <v>0</v>
      </c>
    </row>
    <row r="1973" spans="1:12" x14ac:dyDescent="0.3">
      <c r="A1973">
        <v>1986</v>
      </c>
      <c r="B1973" t="s">
        <v>3968</v>
      </c>
      <c r="C1973" t="s">
        <v>3589</v>
      </c>
      <c r="D1973" t="s">
        <v>4493</v>
      </c>
      <c r="E1973" t="s">
        <v>1189</v>
      </c>
      <c r="F1973">
        <v>60</v>
      </c>
      <c r="G1973" t="s">
        <v>6505</v>
      </c>
      <c r="H1973" t="s">
        <v>519</v>
      </c>
      <c r="I1973" s="10">
        <v>39926</v>
      </c>
      <c r="J1973">
        <v>43</v>
      </c>
      <c r="K1973" t="s">
        <v>1696</v>
      </c>
      <c r="L1973">
        <f>COUNTBLANK(Portfolio434[[#This Row],[ID]:[Product]])</f>
        <v>0</v>
      </c>
    </row>
    <row r="1974" spans="1:12" x14ac:dyDescent="0.3">
      <c r="A1974">
        <v>1987</v>
      </c>
      <c r="B1974" t="s">
        <v>4788</v>
      </c>
      <c r="C1974" t="s">
        <v>6506</v>
      </c>
      <c r="D1974" t="s">
        <v>4493</v>
      </c>
      <c r="E1974" t="s">
        <v>1189</v>
      </c>
      <c r="F1974">
        <v>60</v>
      </c>
      <c r="G1974" t="s">
        <v>6446</v>
      </c>
      <c r="H1974" t="s">
        <v>6507</v>
      </c>
      <c r="I1974" s="10">
        <v>40254</v>
      </c>
      <c r="J1974">
        <v>91</v>
      </c>
      <c r="K1974" t="s">
        <v>1007</v>
      </c>
      <c r="L1974">
        <f>COUNTBLANK(Portfolio434[[#This Row],[ID]:[Product]])</f>
        <v>0</v>
      </c>
    </row>
    <row r="1975" spans="1:12" x14ac:dyDescent="0.3">
      <c r="A1975">
        <v>1988</v>
      </c>
      <c r="B1975" t="s">
        <v>6508</v>
      </c>
      <c r="C1975" t="s">
        <v>2075</v>
      </c>
      <c r="D1975" t="s">
        <v>4493</v>
      </c>
      <c r="E1975" t="s">
        <v>1189</v>
      </c>
      <c r="F1975">
        <v>60</v>
      </c>
      <c r="G1975" t="s">
        <v>6509</v>
      </c>
      <c r="H1975" t="s">
        <v>630</v>
      </c>
      <c r="I1975" s="10">
        <v>39470</v>
      </c>
      <c r="J1975">
        <v>88</v>
      </c>
      <c r="K1975" t="s">
        <v>1700</v>
      </c>
      <c r="L1975">
        <f>COUNTBLANK(Portfolio434[[#This Row],[ID]:[Product]])</f>
        <v>0</v>
      </c>
    </row>
    <row r="1976" spans="1:12" x14ac:dyDescent="0.3">
      <c r="A1976">
        <v>1989</v>
      </c>
      <c r="B1976" t="s">
        <v>6510</v>
      </c>
      <c r="C1976" t="s">
        <v>3103</v>
      </c>
      <c r="D1976" t="s">
        <v>4493</v>
      </c>
      <c r="E1976" t="s">
        <v>1189</v>
      </c>
      <c r="F1976">
        <v>30</v>
      </c>
      <c r="G1976" t="s">
        <v>6511</v>
      </c>
      <c r="H1976" t="s">
        <v>4128</v>
      </c>
      <c r="I1976" s="10">
        <v>39662</v>
      </c>
      <c r="J1976">
        <v>37</v>
      </c>
      <c r="K1976" t="s">
        <v>1721</v>
      </c>
      <c r="L1976">
        <f>COUNTBLANK(Portfolio434[[#This Row],[ID]:[Product]])</f>
        <v>0</v>
      </c>
    </row>
    <row r="1977" spans="1:12" x14ac:dyDescent="0.3">
      <c r="A1977">
        <v>1990</v>
      </c>
      <c r="B1977" t="s">
        <v>5358</v>
      </c>
      <c r="C1977" t="s">
        <v>2084</v>
      </c>
      <c r="D1977" t="s">
        <v>4493</v>
      </c>
      <c r="E1977" t="s">
        <v>5960</v>
      </c>
      <c r="F1977">
        <v>30</v>
      </c>
      <c r="G1977" t="s">
        <v>6512</v>
      </c>
      <c r="H1977" t="s">
        <v>1237</v>
      </c>
      <c r="I1977" s="10">
        <v>40154</v>
      </c>
      <c r="J1977">
        <v>29</v>
      </c>
      <c r="K1977" t="s">
        <v>1673</v>
      </c>
      <c r="L1977">
        <f>COUNTBLANK(Portfolio434[[#This Row],[ID]:[Product]])</f>
        <v>0</v>
      </c>
    </row>
    <row r="1978" spans="1:12" x14ac:dyDescent="0.3">
      <c r="A1978">
        <v>1991</v>
      </c>
      <c r="B1978" t="s">
        <v>5188</v>
      </c>
      <c r="C1978" t="s">
        <v>3347</v>
      </c>
      <c r="D1978" t="s">
        <v>4493</v>
      </c>
      <c r="E1978" t="s">
        <v>1189</v>
      </c>
      <c r="F1978">
        <v>30</v>
      </c>
      <c r="G1978" t="s">
        <v>6513</v>
      </c>
      <c r="H1978" t="s">
        <v>21</v>
      </c>
      <c r="I1978" s="10">
        <v>40434</v>
      </c>
      <c r="J1978">
        <v>90</v>
      </c>
      <c r="K1978" t="s">
        <v>1673</v>
      </c>
      <c r="L1978">
        <f>COUNTBLANK(Portfolio434[[#This Row],[ID]:[Product]])</f>
        <v>0</v>
      </c>
    </row>
    <row r="1979" spans="1:12" x14ac:dyDescent="0.3">
      <c r="A1979">
        <v>1992</v>
      </c>
      <c r="B1979" t="s">
        <v>6514</v>
      </c>
      <c r="C1979" t="s">
        <v>5836</v>
      </c>
      <c r="D1979" t="s">
        <v>4493</v>
      </c>
      <c r="E1979" t="s">
        <v>1189</v>
      </c>
      <c r="F1979">
        <v>60</v>
      </c>
      <c r="G1979" t="s">
        <v>6515</v>
      </c>
      <c r="H1979" t="s">
        <v>426</v>
      </c>
      <c r="I1979" s="10">
        <v>39703</v>
      </c>
      <c r="J1979">
        <v>57</v>
      </c>
      <c r="K1979" t="s">
        <v>1772</v>
      </c>
      <c r="L1979">
        <f>COUNTBLANK(Portfolio434[[#This Row],[ID]:[Product]])</f>
        <v>0</v>
      </c>
    </row>
    <row r="1980" spans="1:12" x14ac:dyDescent="0.3">
      <c r="A1980">
        <v>1993</v>
      </c>
      <c r="B1980" t="s">
        <v>4872</v>
      </c>
      <c r="C1980" t="s">
        <v>3900</v>
      </c>
      <c r="D1980" t="s">
        <v>4601</v>
      </c>
      <c r="E1980" t="s">
        <v>1189</v>
      </c>
      <c r="F1980">
        <v>90</v>
      </c>
      <c r="G1980" t="s">
        <v>6516</v>
      </c>
      <c r="H1980" t="s">
        <v>684</v>
      </c>
      <c r="I1980" s="10">
        <v>39608</v>
      </c>
      <c r="J1980">
        <v>79</v>
      </c>
      <c r="K1980" t="s">
        <v>1707</v>
      </c>
      <c r="L1980">
        <f>COUNTBLANK(Portfolio434[[#This Row],[ID]:[Product]])</f>
        <v>0</v>
      </c>
    </row>
    <row r="1981" spans="1:12" x14ac:dyDescent="0.3">
      <c r="A1981">
        <v>1994</v>
      </c>
      <c r="B1981" t="s">
        <v>5955</v>
      </c>
      <c r="C1981" t="s">
        <v>5842</v>
      </c>
      <c r="D1981" t="s">
        <v>4493</v>
      </c>
      <c r="E1981" t="s">
        <v>1189</v>
      </c>
      <c r="F1981">
        <v>30</v>
      </c>
      <c r="G1981" t="s">
        <v>6517</v>
      </c>
      <c r="H1981" t="s">
        <v>253</v>
      </c>
      <c r="I1981" s="10">
        <v>40508</v>
      </c>
      <c r="J1981">
        <v>87</v>
      </c>
      <c r="K1981" t="s">
        <v>1707</v>
      </c>
      <c r="L1981">
        <f>COUNTBLANK(Portfolio434[[#This Row],[ID]:[Product]])</f>
        <v>0</v>
      </c>
    </row>
    <row r="1982" spans="1:12" x14ac:dyDescent="0.3">
      <c r="A1982">
        <v>1995</v>
      </c>
      <c r="B1982" t="s">
        <v>6518</v>
      </c>
      <c r="C1982" t="s">
        <v>6519</v>
      </c>
      <c r="D1982" t="s">
        <v>4493</v>
      </c>
      <c r="E1982" t="s">
        <v>1189</v>
      </c>
      <c r="F1982">
        <v>90</v>
      </c>
      <c r="G1982" t="s">
        <v>6520</v>
      </c>
      <c r="H1982" t="s">
        <v>793</v>
      </c>
      <c r="I1982" s="10">
        <v>39492</v>
      </c>
      <c r="J1982">
        <v>91</v>
      </c>
      <c r="K1982" t="s">
        <v>1707</v>
      </c>
      <c r="L1982">
        <f>COUNTBLANK(Portfolio434[[#This Row],[ID]:[Product]])</f>
        <v>0</v>
      </c>
    </row>
    <row r="1983" spans="1:12" x14ac:dyDescent="0.3">
      <c r="A1983">
        <v>1996</v>
      </c>
      <c r="B1983" t="s">
        <v>4689</v>
      </c>
      <c r="C1983" t="s">
        <v>5762</v>
      </c>
      <c r="D1983" t="s">
        <v>4493</v>
      </c>
      <c r="E1983" t="s">
        <v>1189</v>
      </c>
      <c r="F1983">
        <v>30</v>
      </c>
      <c r="G1983" t="s">
        <v>6521</v>
      </c>
      <c r="H1983" t="s">
        <v>6522</v>
      </c>
      <c r="I1983" s="10">
        <v>39672</v>
      </c>
      <c r="J1983">
        <v>81</v>
      </c>
      <c r="K1983" t="s">
        <v>1707</v>
      </c>
      <c r="L1983">
        <f>COUNTBLANK(Portfolio434[[#This Row],[ID]:[Product]])</f>
        <v>0</v>
      </c>
    </row>
    <row r="1984" spans="1:12" x14ac:dyDescent="0.3">
      <c r="A1984">
        <v>1997</v>
      </c>
      <c r="B1984" t="s">
        <v>5096</v>
      </c>
      <c r="C1984" t="s">
        <v>6416</v>
      </c>
      <c r="D1984" t="s">
        <v>4493</v>
      </c>
      <c r="E1984" t="s">
        <v>1189</v>
      </c>
      <c r="F1984">
        <v>60</v>
      </c>
      <c r="G1984" t="s">
        <v>6523</v>
      </c>
      <c r="H1984" t="s">
        <v>656</v>
      </c>
      <c r="I1984" s="10">
        <v>40047</v>
      </c>
      <c r="J1984">
        <v>56</v>
      </c>
      <c r="K1984" t="s">
        <v>1700</v>
      </c>
      <c r="L1984">
        <f>COUNTBLANK(Portfolio434[[#This Row],[ID]:[Product]])</f>
        <v>0</v>
      </c>
    </row>
    <row r="1985" spans="1:12" x14ac:dyDescent="0.3">
      <c r="A1985">
        <v>1998</v>
      </c>
      <c r="B1985" t="s">
        <v>6524</v>
      </c>
      <c r="C1985" t="s">
        <v>2015</v>
      </c>
      <c r="D1985" t="s">
        <v>4493</v>
      </c>
      <c r="E1985" t="s">
        <v>1189</v>
      </c>
      <c r="F1985">
        <v>30</v>
      </c>
      <c r="G1985" t="s">
        <v>6525</v>
      </c>
      <c r="H1985" t="s">
        <v>281</v>
      </c>
      <c r="I1985" s="10">
        <v>40159</v>
      </c>
      <c r="J1985">
        <v>96</v>
      </c>
      <c r="K1985" t="s">
        <v>1007</v>
      </c>
      <c r="L1985">
        <f>COUNTBLANK(Portfolio434[[#This Row],[ID]:[Product]])</f>
        <v>0</v>
      </c>
    </row>
    <row r="1986" spans="1:12" x14ac:dyDescent="0.3">
      <c r="A1986">
        <v>1999</v>
      </c>
      <c r="B1986" t="s">
        <v>6526</v>
      </c>
      <c r="C1986" t="s">
        <v>5391</v>
      </c>
      <c r="D1986" t="s">
        <v>4493</v>
      </c>
      <c r="E1986" t="s">
        <v>1189</v>
      </c>
      <c r="F1986">
        <v>90</v>
      </c>
      <c r="G1986" t="s">
        <v>6527</v>
      </c>
      <c r="H1986" t="s">
        <v>5835</v>
      </c>
      <c r="I1986" s="10">
        <v>40304</v>
      </c>
      <c r="J1986">
        <v>58</v>
      </c>
      <c r="K1986" t="s">
        <v>1007</v>
      </c>
      <c r="L1986">
        <f>COUNTBLANK(Portfolio434[[#This Row],[ID]:[Product]])</f>
        <v>0</v>
      </c>
    </row>
    <row r="1987" spans="1:12" x14ac:dyDescent="0.3">
      <c r="A1987">
        <v>2000</v>
      </c>
      <c r="B1987" t="s">
        <v>5431</v>
      </c>
      <c r="C1987" t="s">
        <v>3678</v>
      </c>
      <c r="D1987" t="s">
        <v>4493</v>
      </c>
      <c r="E1987" t="s">
        <v>1189</v>
      </c>
      <c r="F1987">
        <v>60</v>
      </c>
      <c r="G1987" t="s">
        <v>6528</v>
      </c>
      <c r="H1987" t="s">
        <v>235</v>
      </c>
      <c r="I1987" s="10">
        <v>40301</v>
      </c>
      <c r="J1987">
        <v>58</v>
      </c>
      <c r="K1987" t="s">
        <v>1772</v>
      </c>
      <c r="L1987">
        <f>COUNTBLANK(Portfolio434[[#This Row],[ID]:[Product]])</f>
        <v>0</v>
      </c>
    </row>
  </sheetData>
  <sheetProtection algorithmName="SHA-512" hashValue="47rUVTczrNLJNT30VVj8Ra/QB65cms0OvAQPZUMy/bu/rMuuPomnQ5WiFiKyMdAWhbU7rTB3LpN1ar02wHv57g==" saltValue="puer6wcT7tFygYP/yiaLjQ==" spinCount="100000" sheet="1" objects="1" scenarios="1"/>
  <mergeCells count="24">
    <mergeCell ref="N12:S13"/>
    <mergeCell ref="N2:S2"/>
    <mergeCell ref="N4:S4"/>
    <mergeCell ref="N5:O5"/>
    <mergeCell ref="P5:S5"/>
    <mergeCell ref="N6:O6"/>
    <mergeCell ref="P6:S6"/>
    <mergeCell ref="N3:S3"/>
    <mergeCell ref="N7:S7"/>
    <mergeCell ref="N8:S9"/>
    <mergeCell ref="N10:O10"/>
    <mergeCell ref="P10:S10"/>
    <mergeCell ref="N11:S11"/>
    <mergeCell ref="N22:S22"/>
    <mergeCell ref="N14:O14"/>
    <mergeCell ref="P14:S14"/>
    <mergeCell ref="N15:O15"/>
    <mergeCell ref="P15:S15"/>
    <mergeCell ref="N18:S18"/>
    <mergeCell ref="N19:O19"/>
    <mergeCell ref="N20:O20"/>
    <mergeCell ref="P19:S19"/>
    <mergeCell ref="P20:S20"/>
    <mergeCell ref="N17:S17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DF209-CFC9-4D6F-B1DD-1541F1946D5C}">
  <sheetPr codeName="Sheet6"/>
  <dimension ref="A1:X1987"/>
  <sheetViews>
    <sheetView topLeftCell="I1" workbookViewId="0">
      <selection activeCell="S29" sqref="S29:X29"/>
    </sheetView>
  </sheetViews>
  <sheetFormatPr defaultRowHeight="14.4" x14ac:dyDescent="0.3"/>
  <cols>
    <col min="1" max="1" width="5" bestFit="1" customWidth="1"/>
    <col min="2" max="2" width="12.109375" bestFit="1" customWidth="1"/>
    <col min="3" max="3" width="12" bestFit="1" customWidth="1"/>
    <col min="4" max="4" width="6.77734375" bestFit="1" customWidth="1"/>
    <col min="5" max="5" width="9.33203125" bestFit="1" customWidth="1"/>
    <col min="6" max="6" width="8.21875" bestFit="1" customWidth="1"/>
    <col min="7" max="7" width="21.44140625" bestFit="1" customWidth="1"/>
    <col min="8" max="8" width="21.6640625" bestFit="1" customWidth="1"/>
    <col min="9" max="9" width="10.5546875" style="10" bestFit="1" customWidth="1"/>
    <col min="10" max="10" width="10.5546875" bestFit="1" customWidth="1"/>
    <col min="11" max="11" width="9.88671875" bestFit="1" customWidth="1"/>
    <col min="13" max="13" width="20.6640625" customWidth="1"/>
    <col min="14" max="14" width="19.88671875" bestFit="1" customWidth="1"/>
    <col min="15" max="15" width="18.21875" customWidth="1"/>
    <col min="16" max="16" width="17.88671875" customWidth="1"/>
    <col min="20" max="20" width="25" bestFit="1" customWidth="1"/>
  </cols>
  <sheetData>
    <row r="1" spans="1:24" x14ac:dyDescent="0.3">
      <c r="A1" t="s">
        <v>1658</v>
      </c>
      <c r="B1" t="s">
        <v>1659</v>
      </c>
      <c r="C1" t="s">
        <v>1660</v>
      </c>
      <c r="D1" t="s">
        <v>1661</v>
      </c>
      <c r="E1" t="s">
        <v>1662</v>
      </c>
      <c r="F1" t="s">
        <v>1663</v>
      </c>
      <c r="G1" t="s">
        <v>1664</v>
      </c>
      <c r="H1" t="s">
        <v>1654</v>
      </c>
      <c r="I1" s="10" t="s">
        <v>1665</v>
      </c>
      <c r="J1" t="s">
        <v>1666</v>
      </c>
      <c r="K1" t="s">
        <v>1667</v>
      </c>
      <c r="M1" t="s">
        <v>6533</v>
      </c>
      <c r="N1" t="s">
        <v>6532</v>
      </c>
      <c r="O1" s="9" t="s">
        <v>6534</v>
      </c>
      <c r="P1" t="s">
        <v>6536</v>
      </c>
      <c r="Q1" t="s">
        <v>6535</v>
      </c>
    </row>
    <row r="2" spans="1:24" ht="15" thickBot="1" x14ac:dyDescent="0.35">
      <c r="A2">
        <v>1</v>
      </c>
      <c r="B2" t="s">
        <v>1668</v>
      </c>
      <c r="C2" t="s">
        <v>1669</v>
      </c>
      <c r="D2" t="s">
        <v>1670</v>
      </c>
      <c r="E2" t="s">
        <v>1671</v>
      </c>
      <c r="F2">
        <v>60</v>
      </c>
      <c r="G2" t="s">
        <v>1672</v>
      </c>
      <c r="H2" t="s">
        <v>1648</v>
      </c>
      <c r="I2" s="10">
        <v>39988</v>
      </c>
      <c r="J2">
        <v>13</v>
      </c>
      <c r="K2" t="s">
        <v>1673</v>
      </c>
      <c r="M2" t="str">
        <f>PROPER(Portfolio4346[[#This Row],[Last Name]])</f>
        <v>Camp</v>
      </c>
      <c r="N2" t="str">
        <f t="shared" ref="N2:N65" si="0">IF(EXACT(C2,M2)=TRUE, "-", "Corrected to Title Case")</f>
        <v>-</v>
      </c>
      <c r="O2" t="str">
        <f>IF(LEFT(E2,1)="f","F","M")</f>
        <v>F</v>
      </c>
      <c r="P2" t="str">
        <f t="shared" ref="P2:P65" si="1">IF(EXACT(E2,O2)=TRUE,"-","Corrected Errors")</f>
        <v>-</v>
      </c>
      <c r="Q2" t="str">
        <f>UPPER(LEFT(B2,1))</f>
        <v>N</v>
      </c>
      <c r="S2" s="32" t="s">
        <v>6578</v>
      </c>
      <c r="T2" s="32"/>
      <c r="U2" s="32"/>
      <c r="V2" s="32"/>
      <c r="W2" s="32"/>
      <c r="X2" s="32"/>
    </row>
    <row r="3" spans="1:24" ht="15" thickTop="1" x14ac:dyDescent="0.3">
      <c r="A3">
        <v>2</v>
      </c>
      <c r="B3" t="s">
        <v>1674</v>
      </c>
      <c r="C3" t="s">
        <v>1675</v>
      </c>
      <c r="D3" t="s">
        <v>1670</v>
      </c>
      <c r="E3" t="s">
        <v>1671</v>
      </c>
      <c r="F3">
        <v>90</v>
      </c>
      <c r="G3" t="s">
        <v>1676</v>
      </c>
      <c r="H3" t="s">
        <v>829</v>
      </c>
      <c r="I3" s="10">
        <v>39770</v>
      </c>
      <c r="J3">
        <v>14</v>
      </c>
      <c r="K3" t="s">
        <v>1677</v>
      </c>
      <c r="M3" t="str">
        <f>PROPER(Portfolio4346[[#This Row],[Last Name]])</f>
        <v>Dorsey</v>
      </c>
      <c r="N3" t="str">
        <f t="shared" si="0"/>
        <v>-</v>
      </c>
      <c r="O3" t="str">
        <f t="shared" ref="O3:O66" si="2">IF(LEFT(E3,1)="f","F","M")</f>
        <v>F</v>
      </c>
      <c r="P3" t="str">
        <f t="shared" si="1"/>
        <v>-</v>
      </c>
      <c r="Q3" t="str">
        <f t="shared" ref="Q3:Q66" si="3">UPPER(LEFT(B3,1))</f>
        <v>E</v>
      </c>
      <c r="S3" s="35" t="s">
        <v>6597</v>
      </c>
      <c r="T3" s="35"/>
      <c r="U3" s="35"/>
      <c r="V3" s="35"/>
      <c r="W3" s="35"/>
      <c r="X3" s="35"/>
    </row>
    <row r="4" spans="1:24" x14ac:dyDescent="0.3">
      <c r="A4">
        <v>3</v>
      </c>
      <c r="B4" t="s">
        <v>1678</v>
      </c>
      <c r="C4" t="s">
        <v>1679</v>
      </c>
      <c r="D4" t="s">
        <v>1670</v>
      </c>
      <c r="E4" t="s">
        <v>1671</v>
      </c>
      <c r="F4">
        <v>60</v>
      </c>
      <c r="G4" t="s">
        <v>1680</v>
      </c>
      <c r="H4" t="s">
        <v>1001</v>
      </c>
      <c r="I4" s="10">
        <v>39895</v>
      </c>
      <c r="J4">
        <v>23</v>
      </c>
      <c r="K4" t="s">
        <v>1007</v>
      </c>
      <c r="M4" t="str">
        <f>PROPER(Portfolio4346[[#This Row],[Last Name]])</f>
        <v>Devine</v>
      </c>
      <c r="N4" t="str">
        <f t="shared" si="0"/>
        <v>-</v>
      </c>
      <c r="O4" t="str">
        <f t="shared" si="2"/>
        <v>F</v>
      </c>
      <c r="P4" t="str">
        <f t="shared" si="1"/>
        <v>-</v>
      </c>
      <c r="Q4" t="str">
        <f t="shared" si="3"/>
        <v>A</v>
      </c>
      <c r="S4" s="35" t="s">
        <v>6594</v>
      </c>
      <c r="T4" s="35"/>
      <c r="U4" s="35"/>
      <c r="V4" s="35"/>
      <c r="W4" s="35"/>
      <c r="X4" s="35"/>
    </row>
    <row r="5" spans="1:24" x14ac:dyDescent="0.3">
      <c r="A5">
        <v>4</v>
      </c>
      <c r="B5" t="s">
        <v>1681</v>
      </c>
      <c r="C5" t="s">
        <v>1682</v>
      </c>
      <c r="D5" t="s">
        <v>1683</v>
      </c>
      <c r="E5" t="s">
        <v>1671</v>
      </c>
      <c r="F5">
        <v>60</v>
      </c>
      <c r="G5" t="s">
        <v>1684</v>
      </c>
      <c r="H5" t="s">
        <v>1649</v>
      </c>
      <c r="I5" s="10">
        <v>39830</v>
      </c>
      <c r="J5">
        <v>79</v>
      </c>
      <c r="K5" t="s">
        <v>1007</v>
      </c>
      <c r="M5" t="str">
        <f>PROPER(Portfolio4346[[#This Row],[Last Name]])</f>
        <v>Washington</v>
      </c>
      <c r="N5" t="str">
        <f t="shared" si="0"/>
        <v>-</v>
      </c>
      <c r="O5" t="str">
        <f t="shared" si="2"/>
        <v>F</v>
      </c>
      <c r="P5" t="str">
        <f t="shared" si="1"/>
        <v>-</v>
      </c>
      <c r="Q5" t="str">
        <f t="shared" si="3"/>
        <v>N</v>
      </c>
      <c r="S5" s="42" t="s">
        <v>6595</v>
      </c>
      <c r="T5" s="42"/>
      <c r="U5" s="42"/>
      <c r="V5" s="42"/>
      <c r="W5" s="42"/>
      <c r="X5" s="42"/>
    </row>
    <row r="6" spans="1:24" x14ac:dyDescent="0.3">
      <c r="A6">
        <v>5</v>
      </c>
      <c r="B6" t="s">
        <v>1685</v>
      </c>
      <c r="C6" t="s">
        <v>1686</v>
      </c>
      <c r="D6" t="s">
        <v>1683</v>
      </c>
      <c r="E6" t="s">
        <v>1687</v>
      </c>
      <c r="F6">
        <v>60</v>
      </c>
      <c r="G6" t="s">
        <v>1688</v>
      </c>
      <c r="H6" t="s">
        <v>1331</v>
      </c>
      <c r="I6" s="10">
        <v>39988</v>
      </c>
      <c r="J6">
        <v>44</v>
      </c>
      <c r="K6" t="s">
        <v>1677</v>
      </c>
      <c r="M6" t="str">
        <f>PROPER(Portfolio4346[[#This Row],[Last Name]])</f>
        <v>Hedrick</v>
      </c>
      <c r="N6" t="str">
        <f t="shared" si="0"/>
        <v>-</v>
      </c>
      <c r="O6" t="str">
        <f t="shared" si="2"/>
        <v>F</v>
      </c>
      <c r="P6" t="str">
        <f t="shared" si="1"/>
        <v>Corrected Errors</v>
      </c>
      <c r="Q6" t="str">
        <f t="shared" si="3"/>
        <v>S</v>
      </c>
      <c r="S6" s="39"/>
      <c r="T6" s="39"/>
      <c r="U6" s="39"/>
      <c r="V6" s="39"/>
      <c r="W6" s="39"/>
      <c r="X6" s="39"/>
    </row>
    <row r="7" spans="1:24" x14ac:dyDescent="0.3">
      <c r="A7">
        <v>6</v>
      </c>
      <c r="B7" t="s">
        <v>1689</v>
      </c>
      <c r="C7" t="s">
        <v>1690</v>
      </c>
      <c r="D7" t="s">
        <v>1683</v>
      </c>
      <c r="E7" t="s">
        <v>1671</v>
      </c>
      <c r="F7">
        <v>90</v>
      </c>
      <c r="G7" t="s">
        <v>1691</v>
      </c>
      <c r="H7" t="s">
        <v>262</v>
      </c>
      <c r="I7" s="10">
        <v>40316</v>
      </c>
      <c r="J7">
        <v>37</v>
      </c>
      <c r="K7" t="s">
        <v>1692</v>
      </c>
      <c r="M7" t="str">
        <f>PROPER(Portfolio4346[[#This Row],[Last Name]])</f>
        <v>Lundy</v>
      </c>
      <c r="N7" t="str">
        <f t="shared" si="0"/>
        <v>-</v>
      </c>
      <c r="O7" t="str">
        <f t="shared" si="2"/>
        <v>F</v>
      </c>
      <c r="P7" t="str">
        <f t="shared" si="1"/>
        <v>-</v>
      </c>
      <c r="Q7" t="str">
        <f t="shared" si="3"/>
        <v>V</v>
      </c>
      <c r="S7" s="42" t="s">
        <v>6596</v>
      </c>
      <c r="T7" s="42"/>
      <c r="U7" s="42"/>
      <c r="V7" s="42"/>
      <c r="W7" s="42"/>
      <c r="X7" s="42"/>
    </row>
    <row r="8" spans="1:24" x14ac:dyDescent="0.3">
      <c r="A8">
        <v>7</v>
      </c>
      <c r="B8" t="s">
        <v>1693</v>
      </c>
      <c r="C8" t="s">
        <v>1694</v>
      </c>
      <c r="D8" t="s">
        <v>1670</v>
      </c>
      <c r="E8" t="s">
        <v>1671</v>
      </c>
      <c r="F8">
        <v>30</v>
      </c>
      <c r="G8" t="s">
        <v>1695</v>
      </c>
      <c r="H8" t="s">
        <v>16</v>
      </c>
      <c r="I8" s="10">
        <v>40202</v>
      </c>
      <c r="J8">
        <v>12</v>
      </c>
      <c r="K8" t="s">
        <v>1696</v>
      </c>
      <c r="M8" t="str">
        <f>PROPER(Portfolio4346[[#This Row],[Last Name]])</f>
        <v>Frost</v>
      </c>
      <c r="N8" t="str">
        <f t="shared" si="0"/>
        <v>-</v>
      </c>
      <c r="O8" t="str">
        <f t="shared" si="2"/>
        <v>F</v>
      </c>
      <c r="P8" t="str">
        <f t="shared" si="1"/>
        <v>-</v>
      </c>
      <c r="Q8" t="str">
        <f t="shared" si="3"/>
        <v>V</v>
      </c>
      <c r="S8" s="35" t="s">
        <v>6603</v>
      </c>
      <c r="T8" s="35"/>
      <c r="U8" s="35"/>
      <c r="V8" s="35"/>
      <c r="W8" s="35"/>
      <c r="X8" s="35"/>
    </row>
    <row r="9" spans="1:24" x14ac:dyDescent="0.3">
      <c r="A9">
        <v>8</v>
      </c>
      <c r="B9" t="s">
        <v>1697</v>
      </c>
      <c r="C9" t="s">
        <v>1698</v>
      </c>
      <c r="D9" t="s">
        <v>1670</v>
      </c>
      <c r="E9" t="s">
        <v>1671</v>
      </c>
      <c r="F9">
        <v>30</v>
      </c>
      <c r="G9" t="s">
        <v>1699</v>
      </c>
      <c r="H9" t="s">
        <v>1091</v>
      </c>
      <c r="I9" s="10">
        <v>40497</v>
      </c>
      <c r="J9">
        <v>55</v>
      </c>
      <c r="K9" t="s">
        <v>1700</v>
      </c>
      <c r="M9" t="str">
        <f>PROPER(Portfolio4346[[#This Row],[Last Name]])</f>
        <v>Woods</v>
      </c>
      <c r="N9" t="str">
        <f t="shared" si="0"/>
        <v>-</v>
      </c>
      <c r="O9" t="str">
        <f t="shared" si="2"/>
        <v>F</v>
      </c>
      <c r="P9" t="str">
        <f t="shared" si="1"/>
        <v>-</v>
      </c>
      <c r="Q9" t="str">
        <f t="shared" si="3"/>
        <v>R</v>
      </c>
      <c r="S9" s="39"/>
      <c r="T9" s="39"/>
      <c r="U9" s="39"/>
      <c r="V9" s="39"/>
      <c r="W9" s="39"/>
      <c r="X9" s="39"/>
    </row>
    <row r="10" spans="1:24" x14ac:dyDescent="0.3">
      <c r="A10">
        <v>9</v>
      </c>
      <c r="B10" t="s">
        <v>1701</v>
      </c>
      <c r="C10" t="s">
        <v>1702</v>
      </c>
      <c r="D10" t="s">
        <v>1670</v>
      </c>
      <c r="E10" t="s">
        <v>1671</v>
      </c>
      <c r="F10">
        <v>30</v>
      </c>
      <c r="G10" t="s">
        <v>1703</v>
      </c>
      <c r="H10" t="s">
        <v>1650</v>
      </c>
      <c r="I10" s="10">
        <v>39938</v>
      </c>
      <c r="J10">
        <v>10</v>
      </c>
      <c r="K10" t="s">
        <v>1677</v>
      </c>
      <c r="M10" t="str">
        <f>PROPER(Portfolio4346[[#This Row],[Last Name]])</f>
        <v>Navarro</v>
      </c>
      <c r="N10" t="str">
        <f t="shared" si="0"/>
        <v>-</v>
      </c>
      <c r="O10" t="str">
        <f t="shared" si="2"/>
        <v>F</v>
      </c>
      <c r="P10" t="str">
        <f t="shared" si="1"/>
        <v>-</v>
      </c>
      <c r="Q10" t="str">
        <f t="shared" si="3"/>
        <v>K</v>
      </c>
      <c r="S10" s="35" t="s">
        <v>6599</v>
      </c>
      <c r="T10" s="35"/>
      <c r="U10" s="35"/>
      <c r="V10" s="35"/>
      <c r="W10" s="35"/>
      <c r="X10" s="35"/>
    </row>
    <row r="11" spans="1:24" x14ac:dyDescent="0.3">
      <c r="A11">
        <v>10</v>
      </c>
      <c r="B11" t="s">
        <v>1704</v>
      </c>
      <c r="C11" t="s">
        <v>1705</v>
      </c>
      <c r="D11" t="s">
        <v>1683</v>
      </c>
      <c r="E11" t="s">
        <v>1671</v>
      </c>
      <c r="F11">
        <v>90</v>
      </c>
      <c r="G11" t="s">
        <v>1706</v>
      </c>
      <c r="H11" t="s">
        <v>400</v>
      </c>
      <c r="I11" s="10">
        <v>40466</v>
      </c>
      <c r="J11">
        <v>76</v>
      </c>
      <c r="K11" t="s">
        <v>1707</v>
      </c>
      <c r="M11" t="str">
        <f>PROPER(Portfolio4346[[#This Row],[Last Name]])</f>
        <v>Anthony</v>
      </c>
      <c r="N11" t="str">
        <f t="shared" si="0"/>
        <v>-</v>
      </c>
      <c r="O11" t="str">
        <f t="shared" si="2"/>
        <v>F</v>
      </c>
      <c r="P11" t="str">
        <f t="shared" si="1"/>
        <v>-</v>
      </c>
      <c r="Q11" t="str">
        <f t="shared" si="3"/>
        <v>M</v>
      </c>
      <c r="S11" s="37" t="s">
        <v>6606</v>
      </c>
      <c r="T11" s="37"/>
      <c r="U11" s="38">
        <f>COUNTIF(Table6[Records Affected],"Corrected to Title Case")</f>
        <v>11</v>
      </c>
      <c r="V11" s="38"/>
      <c r="W11" s="38"/>
      <c r="X11" s="38"/>
    </row>
    <row r="12" spans="1:24" x14ac:dyDescent="0.3">
      <c r="A12">
        <v>11</v>
      </c>
      <c r="B12" t="s">
        <v>1708</v>
      </c>
      <c r="C12" t="s">
        <v>1709</v>
      </c>
      <c r="D12" t="s">
        <v>1670</v>
      </c>
      <c r="E12" t="s">
        <v>1671</v>
      </c>
      <c r="F12">
        <v>90</v>
      </c>
      <c r="G12" t="s">
        <v>1710</v>
      </c>
      <c r="H12" t="s">
        <v>1651</v>
      </c>
      <c r="I12" s="10">
        <v>40031</v>
      </c>
      <c r="J12">
        <v>28</v>
      </c>
      <c r="K12" t="s">
        <v>1696</v>
      </c>
      <c r="M12" t="str">
        <f>PROPER(Portfolio4346[[#This Row],[Last Name]])</f>
        <v>Roland</v>
      </c>
      <c r="N12" t="str">
        <f t="shared" si="0"/>
        <v>-</v>
      </c>
      <c r="O12" t="str">
        <f t="shared" si="2"/>
        <v>F</v>
      </c>
      <c r="P12" t="str">
        <f t="shared" si="1"/>
        <v>-</v>
      </c>
      <c r="Q12" t="str">
        <f t="shared" si="3"/>
        <v>S</v>
      </c>
      <c r="S12" s="55"/>
      <c r="T12" s="55"/>
      <c r="U12" s="55"/>
      <c r="V12" s="55"/>
      <c r="W12" s="55"/>
      <c r="X12" s="55"/>
    </row>
    <row r="13" spans="1:24" x14ac:dyDescent="0.3">
      <c r="A13">
        <v>12</v>
      </c>
      <c r="B13" t="s">
        <v>1711</v>
      </c>
      <c r="C13" t="s">
        <v>1712</v>
      </c>
      <c r="D13" t="s">
        <v>1683</v>
      </c>
      <c r="E13" t="s">
        <v>1671</v>
      </c>
      <c r="F13">
        <v>60</v>
      </c>
      <c r="G13" t="s">
        <v>1713</v>
      </c>
      <c r="H13" t="s">
        <v>1652</v>
      </c>
      <c r="I13" s="10">
        <v>39965</v>
      </c>
      <c r="J13">
        <v>41</v>
      </c>
      <c r="K13" t="s">
        <v>1707</v>
      </c>
      <c r="M13" t="str">
        <f>PROPER(Portfolio4346[[#This Row],[Last Name]])</f>
        <v>Culver</v>
      </c>
      <c r="N13" t="str">
        <f t="shared" si="0"/>
        <v>-</v>
      </c>
      <c r="O13" t="str">
        <f t="shared" si="2"/>
        <v>F</v>
      </c>
      <c r="P13" t="str">
        <f t="shared" si="1"/>
        <v>-</v>
      </c>
      <c r="Q13" t="str">
        <f t="shared" si="3"/>
        <v>Y</v>
      </c>
      <c r="S13" s="56"/>
      <c r="T13" s="56"/>
      <c r="U13" s="56"/>
      <c r="V13" s="56"/>
      <c r="W13" s="56"/>
      <c r="X13" s="56"/>
    </row>
    <row r="14" spans="1:24" x14ac:dyDescent="0.3">
      <c r="A14">
        <v>13</v>
      </c>
      <c r="B14" t="s">
        <v>1714</v>
      </c>
      <c r="C14" t="s">
        <v>1715</v>
      </c>
      <c r="D14" t="s">
        <v>1683</v>
      </c>
      <c r="E14" t="s">
        <v>1671</v>
      </c>
      <c r="F14">
        <v>90</v>
      </c>
      <c r="G14" t="s">
        <v>1716</v>
      </c>
      <c r="H14" t="s">
        <v>1653</v>
      </c>
      <c r="I14" s="10">
        <v>39516</v>
      </c>
      <c r="J14">
        <v>48</v>
      </c>
      <c r="K14" t="s">
        <v>851</v>
      </c>
      <c r="M14" t="str">
        <f>PROPER(Portfolio4346[[#This Row],[Last Name]])</f>
        <v>Doran</v>
      </c>
      <c r="N14" t="str">
        <f t="shared" si="0"/>
        <v>-</v>
      </c>
      <c r="O14" t="str">
        <f t="shared" si="2"/>
        <v>F</v>
      </c>
      <c r="P14" t="str">
        <f t="shared" si="1"/>
        <v>-</v>
      </c>
      <c r="Q14" t="str">
        <f t="shared" si="3"/>
        <v>M</v>
      </c>
      <c r="S14" s="42" t="s">
        <v>6601</v>
      </c>
      <c r="T14" s="42"/>
      <c r="U14" s="42"/>
      <c r="V14" s="42"/>
      <c r="W14" s="42"/>
      <c r="X14" s="42"/>
    </row>
    <row r="15" spans="1:24" x14ac:dyDescent="0.3">
      <c r="A15">
        <v>14</v>
      </c>
      <c r="B15" t="s">
        <v>1717</v>
      </c>
      <c r="C15" t="s">
        <v>1718</v>
      </c>
      <c r="D15" t="s">
        <v>1719</v>
      </c>
      <c r="E15" t="s">
        <v>1671</v>
      </c>
      <c r="F15">
        <v>90</v>
      </c>
      <c r="G15" t="s">
        <v>1720</v>
      </c>
      <c r="H15" t="s">
        <v>1458</v>
      </c>
      <c r="I15" s="10">
        <v>39665</v>
      </c>
      <c r="J15">
        <v>34</v>
      </c>
      <c r="K15" t="s">
        <v>1721</v>
      </c>
      <c r="M15" t="str">
        <f>PROPER(Portfolio4346[[#This Row],[Last Name]])</f>
        <v>Richards</v>
      </c>
      <c r="N15" t="str">
        <f t="shared" si="0"/>
        <v>-</v>
      </c>
      <c r="O15" t="str">
        <f t="shared" si="2"/>
        <v>F</v>
      </c>
      <c r="P15" t="str">
        <f t="shared" si="1"/>
        <v>-</v>
      </c>
      <c r="Q15" t="str">
        <f t="shared" si="3"/>
        <v>L</v>
      </c>
      <c r="S15" s="35" t="s">
        <v>6602</v>
      </c>
      <c r="T15" s="35"/>
      <c r="U15" s="35"/>
      <c r="V15" s="35"/>
      <c r="W15" s="35"/>
      <c r="X15" s="35"/>
    </row>
    <row r="16" spans="1:24" x14ac:dyDescent="0.3">
      <c r="A16">
        <v>15</v>
      </c>
      <c r="B16" t="s">
        <v>1722</v>
      </c>
      <c r="C16" t="s">
        <v>1723</v>
      </c>
      <c r="D16" t="s">
        <v>1670</v>
      </c>
      <c r="E16" t="s">
        <v>1671</v>
      </c>
      <c r="F16">
        <v>60</v>
      </c>
      <c r="G16" t="s">
        <v>1724</v>
      </c>
      <c r="H16" t="s">
        <v>331</v>
      </c>
      <c r="I16" s="10">
        <v>40337</v>
      </c>
      <c r="J16">
        <v>57</v>
      </c>
      <c r="K16" t="s">
        <v>1721</v>
      </c>
      <c r="M16" t="str">
        <f>PROPER(Portfolio4346[[#This Row],[Last Name]])</f>
        <v>Wright</v>
      </c>
      <c r="N16" t="str">
        <f t="shared" si="0"/>
        <v>-</v>
      </c>
      <c r="O16" t="str">
        <f t="shared" si="2"/>
        <v>F</v>
      </c>
      <c r="P16" t="str">
        <f t="shared" si="1"/>
        <v>-</v>
      </c>
      <c r="Q16" t="str">
        <f t="shared" si="3"/>
        <v>M</v>
      </c>
      <c r="S16" s="35" t="s">
        <v>6604</v>
      </c>
      <c r="T16" s="35"/>
      <c r="U16" s="35"/>
      <c r="V16" s="35"/>
      <c r="W16" s="35"/>
      <c r="X16" s="35"/>
    </row>
    <row r="17" spans="1:24" x14ac:dyDescent="0.3">
      <c r="A17">
        <v>16</v>
      </c>
      <c r="B17" t="s">
        <v>1725</v>
      </c>
      <c r="C17" t="s">
        <v>1726</v>
      </c>
      <c r="D17" t="s">
        <v>1670</v>
      </c>
      <c r="E17" t="s">
        <v>1671</v>
      </c>
      <c r="F17">
        <v>30</v>
      </c>
      <c r="G17" t="s">
        <v>1727</v>
      </c>
      <c r="H17" t="s">
        <v>34</v>
      </c>
      <c r="I17" s="10">
        <v>40532</v>
      </c>
      <c r="J17">
        <v>59</v>
      </c>
      <c r="K17" t="s">
        <v>1007</v>
      </c>
      <c r="M17" t="str">
        <f>PROPER(Portfolio4346[[#This Row],[Last Name]])</f>
        <v>Vasquez</v>
      </c>
      <c r="N17" t="str">
        <f t="shared" si="0"/>
        <v>-</v>
      </c>
      <c r="O17" t="str">
        <f t="shared" si="2"/>
        <v>F</v>
      </c>
      <c r="P17" t="str">
        <f t="shared" si="1"/>
        <v>-</v>
      </c>
      <c r="Q17" t="str">
        <f t="shared" si="3"/>
        <v>B</v>
      </c>
      <c r="S17" s="39"/>
      <c r="T17" s="39"/>
      <c r="U17" s="39"/>
      <c r="V17" s="39"/>
      <c r="W17" s="39"/>
      <c r="X17" s="39"/>
    </row>
    <row r="18" spans="1:24" x14ac:dyDescent="0.3">
      <c r="A18">
        <v>17</v>
      </c>
      <c r="B18" t="s">
        <v>1728</v>
      </c>
      <c r="C18" t="s">
        <v>1729</v>
      </c>
      <c r="D18" t="s">
        <v>1683</v>
      </c>
      <c r="E18" t="s">
        <v>1671</v>
      </c>
      <c r="F18">
        <v>30</v>
      </c>
      <c r="G18" t="s">
        <v>1730</v>
      </c>
      <c r="H18" t="s">
        <v>1655</v>
      </c>
      <c r="I18" s="10">
        <v>40271</v>
      </c>
      <c r="J18">
        <v>84</v>
      </c>
      <c r="K18" t="s">
        <v>1700</v>
      </c>
      <c r="M18" t="str">
        <f>PROPER(Portfolio4346[[#This Row],[Last Name]])</f>
        <v>Butler</v>
      </c>
      <c r="N18" t="str">
        <f t="shared" si="0"/>
        <v>-</v>
      </c>
      <c r="O18" t="str">
        <f t="shared" si="2"/>
        <v>F</v>
      </c>
      <c r="P18" t="str">
        <f t="shared" si="1"/>
        <v>-</v>
      </c>
      <c r="Q18" t="str">
        <f t="shared" si="3"/>
        <v>E</v>
      </c>
      <c r="S18" s="42" t="s">
        <v>6598</v>
      </c>
      <c r="T18" s="42"/>
      <c r="U18" s="42"/>
      <c r="V18" s="42"/>
      <c r="W18" s="42"/>
      <c r="X18" s="42"/>
    </row>
    <row r="19" spans="1:24" x14ac:dyDescent="0.3">
      <c r="A19">
        <v>18</v>
      </c>
      <c r="B19" t="s">
        <v>1731</v>
      </c>
      <c r="C19" t="s">
        <v>1732</v>
      </c>
      <c r="D19" t="s">
        <v>1733</v>
      </c>
      <c r="E19" t="s">
        <v>1671</v>
      </c>
      <c r="F19">
        <v>30</v>
      </c>
      <c r="G19" t="s">
        <v>1734</v>
      </c>
      <c r="H19" t="s">
        <v>392</v>
      </c>
      <c r="I19" s="10">
        <v>40183</v>
      </c>
      <c r="J19">
        <v>39</v>
      </c>
      <c r="K19" t="s">
        <v>1721</v>
      </c>
      <c r="M19" t="str">
        <f>PROPER(Portfolio4346[[#This Row],[Last Name]])</f>
        <v>Hutchinson</v>
      </c>
      <c r="N19" t="str">
        <f t="shared" si="0"/>
        <v>-</v>
      </c>
      <c r="O19" t="str">
        <f t="shared" si="2"/>
        <v>F</v>
      </c>
      <c r="P19" t="str">
        <f t="shared" si="1"/>
        <v>-</v>
      </c>
      <c r="Q19" t="str">
        <f t="shared" si="3"/>
        <v>I</v>
      </c>
      <c r="S19" s="35" t="s">
        <v>6605</v>
      </c>
      <c r="T19" s="35"/>
      <c r="U19" s="35"/>
      <c r="V19" s="35"/>
      <c r="W19" s="35"/>
      <c r="X19" s="35"/>
    </row>
    <row r="20" spans="1:24" x14ac:dyDescent="0.3">
      <c r="A20">
        <v>19</v>
      </c>
      <c r="B20" t="s">
        <v>1735</v>
      </c>
      <c r="C20" t="s">
        <v>1736</v>
      </c>
      <c r="D20" t="s">
        <v>1683</v>
      </c>
      <c r="E20" t="s">
        <v>1671</v>
      </c>
      <c r="F20">
        <v>90</v>
      </c>
      <c r="G20" t="s">
        <v>1737</v>
      </c>
      <c r="H20" t="s">
        <v>1418</v>
      </c>
      <c r="I20" s="10">
        <v>40381</v>
      </c>
      <c r="J20">
        <v>54</v>
      </c>
      <c r="K20" t="s">
        <v>1673</v>
      </c>
      <c r="M20" t="str">
        <f>PROPER(Portfolio4346[[#This Row],[Last Name]])</f>
        <v>Cabrera</v>
      </c>
      <c r="N20" t="str">
        <f t="shared" si="0"/>
        <v>-</v>
      </c>
      <c r="O20" t="str">
        <f t="shared" si="2"/>
        <v>F</v>
      </c>
      <c r="P20" t="str">
        <f t="shared" si="1"/>
        <v>-</v>
      </c>
      <c r="Q20" t="str">
        <f t="shared" si="3"/>
        <v>W</v>
      </c>
      <c r="S20" s="39"/>
      <c r="T20" s="39"/>
      <c r="U20" s="39"/>
      <c r="V20" s="39"/>
      <c r="W20" s="39"/>
      <c r="X20" s="39"/>
    </row>
    <row r="21" spans="1:24" x14ac:dyDescent="0.3">
      <c r="A21">
        <v>20</v>
      </c>
      <c r="B21" t="s">
        <v>1738</v>
      </c>
      <c r="C21" t="s">
        <v>1739</v>
      </c>
      <c r="D21" t="s">
        <v>1670</v>
      </c>
      <c r="E21" t="s">
        <v>1671</v>
      </c>
      <c r="F21">
        <v>90</v>
      </c>
      <c r="G21" t="s">
        <v>1740</v>
      </c>
      <c r="H21" t="s">
        <v>1600</v>
      </c>
      <c r="I21" s="10">
        <v>40469</v>
      </c>
      <c r="J21">
        <v>33</v>
      </c>
      <c r="K21" t="s">
        <v>1696</v>
      </c>
      <c r="M21" t="str">
        <f>PROPER(Portfolio4346[[#This Row],[Last Name]])</f>
        <v>Walsh</v>
      </c>
      <c r="N21" t="str">
        <f t="shared" si="0"/>
        <v>-</v>
      </c>
      <c r="O21" t="str">
        <f t="shared" si="2"/>
        <v>F</v>
      </c>
      <c r="P21" t="str">
        <f t="shared" si="1"/>
        <v>-</v>
      </c>
      <c r="Q21" t="str">
        <f t="shared" si="3"/>
        <v>C</v>
      </c>
      <c r="S21" s="35" t="s">
        <v>6600</v>
      </c>
      <c r="T21" s="35"/>
      <c r="U21" s="35"/>
      <c r="V21" s="35"/>
      <c r="W21" s="35"/>
      <c r="X21" s="35"/>
    </row>
    <row r="22" spans="1:24" x14ac:dyDescent="0.3">
      <c r="A22">
        <v>21</v>
      </c>
      <c r="B22" t="s">
        <v>1741</v>
      </c>
      <c r="C22" t="s">
        <v>1742</v>
      </c>
      <c r="D22" t="s">
        <v>1670</v>
      </c>
      <c r="E22" t="s">
        <v>1671</v>
      </c>
      <c r="F22">
        <v>60</v>
      </c>
      <c r="G22" t="s">
        <v>1743</v>
      </c>
      <c r="H22" t="s">
        <v>1656</v>
      </c>
      <c r="I22" s="10">
        <v>39587</v>
      </c>
      <c r="J22">
        <v>84</v>
      </c>
      <c r="K22" t="s">
        <v>1696</v>
      </c>
      <c r="M22" t="str">
        <f>PROPER(Portfolio4346[[#This Row],[Last Name]])</f>
        <v>Farley</v>
      </c>
      <c r="N22" t="str">
        <f t="shared" si="0"/>
        <v>Corrected to Title Case</v>
      </c>
      <c r="O22" t="str">
        <f t="shared" si="2"/>
        <v>F</v>
      </c>
      <c r="P22" t="str">
        <f t="shared" si="1"/>
        <v>-</v>
      </c>
      <c r="Q22" t="str">
        <f t="shared" si="3"/>
        <v>J</v>
      </c>
      <c r="S22" s="37" t="s">
        <v>6606</v>
      </c>
      <c r="T22" s="37"/>
      <c r="U22" s="38">
        <f>COUNTIF(Table6[Records Affected2],"Corrected Errors")</f>
        <v>35</v>
      </c>
      <c r="V22" s="38"/>
      <c r="W22" s="38"/>
      <c r="X22" s="38"/>
    </row>
    <row r="23" spans="1:24" x14ac:dyDescent="0.3">
      <c r="A23">
        <v>22</v>
      </c>
      <c r="B23" t="s">
        <v>1744</v>
      </c>
      <c r="C23" t="s">
        <v>598</v>
      </c>
      <c r="D23" t="s">
        <v>1683</v>
      </c>
      <c r="E23" t="s">
        <v>1671</v>
      </c>
      <c r="F23">
        <v>30</v>
      </c>
      <c r="G23" t="s">
        <v>1745</v>
      </c>
      <c r="H23" t="s">
        <v>19</v>
      </c>
      <c r="I23" s="10">
        <v>39993</v>
      </c>
      <c r="J23">
        <v>94</v>
      </c>
      <c r="K23" t="s">
        <v>1700</v>
      </c>
      <c r="M23" t="str">
        <f>PROPER(Portfolio4346[[#This Row],[Last Name]])</f>
        <v>Tipton</v>
      </c>
      <c r="N23" t="str">
        <f t="shared" si="0"/>
        <v>-</v>
      </c>
      <c r="O23" t="str">
        <f t="shared" si="2"/>
        <v>F</v>
      </c>
      <c r="P23" t="str">
        <f t="shared" si="1"/>
        <v>-</v>
      </c>
      <c r="Q23" t="str">
        <f t="shared" si="3"/>
        <v>G</v>
      </c>
      <c r="S23" s="55"/>
      <c r="T23" s="55"/>
      <c r="U23" s="55"/>
      <c r="V23" s="55"/>
      <c r="W23" s="55"/>
      <c r="X23" s="55"/>
    </row>
    <row r="24" spans="1:24" x14ac:dyDescent="0.3">
      <c r="A24">
        <v>23</v>
      </c>
      <c r="B24" t="s">
        <v>1746</v>
      </c>
      <c r="C24" t="s">
        <v>1747</v>
      </c>
      <c r="D24" t="s">
        <v>1683</v>
      </c>
      <c r="E24" t="s">
        <v>1671</v>
      </c>
      <c r="F24">
        <v>90</v>
      </c>
      <c r="G24" t="s">
        <v>1748</v>
      </c>
      <c r="H24" t="s">
        <v>1657</v>
      </c>
      <c r="I24" s="10">
        <v>40470</v>
      </c>
      <c r="J24">
        <v>84</v>
      </c>
      <c r="K24" t="s">
        <v>1673</v>
      </c>
      <c r="M24" t="str">
        <f>PROPER(Portfolio4346[[#This Row],[Last Name]])</f>
        <v>Grace</v>
      </c>
      <c r="N24" t="str">
        <f t="shared" si="0"/>
        <v>-</v>
      </c>
      <c r="O24" t="str">
        <f t="shared" si="2"/>
        <v>F</v>
      </c>
      <c r="P24" t="str">
        <f t="shared" si="1"/>
        <v>-</v>
      </c>
      <c r="Q24" t="str">
        <f t="shared" si="3"/>
        <v>C</v>
      </c>
      <c r="S24" s="56"/>
      <c r="T24" s="56"/>
      <c r="U24" s="56"/>
      <c r="V24" s="56"/>
      <c r="W24" s="56"/>
      <c r="X24" s="56"/>
    </row>
    <row r="25" spans="1:24" s="26" customFormat="1" x14ac:dyDescent="0.3">
      <c r="A25" s="26">
        <v>24</v>
      </c>
      <c r="B25" s="26" t="s">
        <v>1749</v>
      </c>
      <c r="C25" s="26" t="s">
        <v>1750</v>
      </c>
      <c r="D25" s="26" t="s">
        <v>1683</v>
      </c>
      <c r="E25" s="26" t="s">
        <v>1671</v>
      </c>
      <c r="F25" s="26">
        <v>90</v>
      </c>
      <c r="G25" s="26" t="s">
        <v>1751</v>
      </c>
      <c r="H25" s="26" t="s">
        <v>21</v>
      </c>
      <c r="I25" s="27">
        <v>40052</v>
      </c>
      <c r="J25" s="26">
        <v>37</v>
      </c>
      <c r="K25" s="26" t="s">
        <v>1692</v>
      </c>
      <c r="M25" s="26" t="str">
        <f>PROPER(Portfolio4346[[#This Row],[Last Name]])</f>
        <v>Ragland</v>
      </c>
      <c r="N25" s="26" t="str">
        <f t="shared" si="0"/>
        <v>-</v>
      </c>
      <c r="O25" s="26" t="str">
        <f t="shared" si="2"/>
        <v>F</v>
      </c>
      <c r="P25" s="26" t="str">
        <f t="shared" si="1"/>
        <v>-</v>
      </c>
      <c r="Q25" s="26" t="str">
        <f t="shared" si="3"/>
        <v>K</v>
      </c>
      <c r="S25" s="52" t="s">
        <v>6607</v>
      </c>
      <c r="T25" s="53"/>
      <c r="U25" s="53"/>
      <c r="V25" s="53"/>
      <c r="W25" s="53"/>
      <c r="X25" s="54"/>
    </row>
    <row r="26" spans="1:24" x14ac:dyDescent="0.3">
      <c r="A26">
        <v>25</v>
      </c>
      <c r="B26" t="s">
        <v>1752</v>
      </c>
      <c r="C26" t="s">
        <v>1753</v>
      </c>
      <c r="D26" t="s">
        <v>1683</v>
      </c>
      <c r="E26" t="s">
        <v>1671</v>
      </c>
      <c r="F26">
        <v>60</v>
      </c>
      <c r="G26" t="s">
        <v>1754</v>
      </c>
      <c r="H26" t="s">
        <v>550</v>
      </c>
      <c r="I26" s="10">
        <v>40006</v>
      </c>
      <c r="J26">
        <v>3</v>
      </c>
      <c r="K26" t="s">
        <v>1696</v>
      </c>
      <c r="M26" t="str">
        <f>PROPER(Portfolio4346[[#This Row],[Last Name]])</f>
        <v>Crosby</v>
      </c>
      <c r="N26" t="str">
        <f t="shared" si="0"/>
        <v>-</v>
      </c>
      <c r="O26" t="str">
        <f t="shared" si="2"/>
        <v>F</v>
      </c>
      <c r="P26" t="str">
        <f t="shared" si="1"/>
        <v>-</v>
      </c>
      <c r="Q26" t="str">
        <f t="shared" si="3"/>
        <v>R</v>
      </c>
      <c r="S26" s="35" t="s">
        <v>6608</v>
      </c>
      <c r="T26" s="35"/>
      <c r="U26" s="35"/>
      <c r="V26" s="35"/>
      <c r="W26" s="35"/>
      <c r="X26" s="35"/>
    </row>
    <row r="27" spans="1:24" x14ac:dyDescent="0.3">
      <c r="A27">
        <v>26</v>
      </c>
      <c r="B27" t="s">
        <v>1755</v>
      </c>
      <c r="C27" t="s">
        <v>210</v>
      </c>
      <c r="D27" t="s">
        <v>1670</v>
      </c>
      <c r="E27" t="s">
        <v>1671</v>
      </c>
      <c r="F27">
        <v>30</v>
      </c>
      <c r="G27" t="s">
        <v>1756</v>
      </c>
      <c r="H27" t="s">
        <v>579</v>
      </c>
      <c r="I27" s="10">
        <v>39893</v>
      </c>
      <c r="J27">
        <v>34</v>
      </c>
      <c r="K27" t="s">
        <v>1700</v>
      </c>
      <c r="M27" t="str">
        <f>PROPER(Portfolio4346[[#This Row],[Last Name]])</f>
        <v>Stroud</v>
      </c>
      <c r="N27" t="str">
        <f t="shared" si="0"/>
        <v>-</v>
      </c>
      <c r="O27" t="str">
        <f t="shared" si="2"/>
        <v>F</v>
      </c>
      <c r="P27" t="str">
        <f t="shared" si="1"/>
        <v>-</v>
      </c>
      <c r="Q27" t="str">
        <f t="shared" si="3"/>
        <v>T</v>
      </c>
      <c r="S27" s="35" t="s">
        <v>6609</v>
      </c>
      <c r="T27" s="35"/>
      <c r="U27" s="35"/>
      <c r="V27" s="35"/>
      <c r="W27" s="35"/>
      <c r="X27" s="35"/>
    </row>
    <row r="28" spans="1:24" x14ac:dyDescent="0.3">
      <c r="A28">
        <v>27</v>
      </c>
      <c r="B28" t="s">
        <v>1757</v>
      </c>
      <c r="C28" t="s">
        <v>1758</v>
      </c>
      <c r="D28" t="s">
        <v>1670</v>
      </c>
      <c r="E28" t="s">
        <v>1671</v>
      </c>
      <c r="F28">
        <v>30</v>
      </c>
      <c r="G28" t="s">
        <v>1759</v>
      </c>
      <c r="H28" t="s">
        <v>409</v>
      </c>
      <c r="I28" s="10">
        <v>40308</v>
      </c>
      <c r="J28">
        <v>78</v>
      </c>
      <c r="K28" t="s">
        <v>1692</v>
      </c>
      <c r="M28" t="str">
        <f>PROPER(Portfolio4346[[#This Row],[Last Name]])</f>
        <v>Austin</v>
      </c>
      <c r="N28" t="str">
        <f t="shared" si="0"/>
        <v>-</v>
      </c>
      <c r="O28" t="str">
        <f t="shared" si="2"/>
        <v>F</v>
      </c>
      <c r="P28" t="str">
        <f t="shared" si="1"/>
        <v>-</v>
      </c>
      <c r="Q28" t="str">
        <f t="shared" si="3"/>
        <v>J</v>
      </c>
    </row>
    <row r="29" spans="1:24" ht="14.4" customHeight="1" x14ac:dyDescent="0.3">
      <c r="A29">
        <v>28</v>
      </c>
      <c r="B29" t="s">
        <v>1760</v>
      </c>
      <c r="C29" t="s">
        <v>1761</v>
      </c>
      <c r="D29" t="s">
        <v>1670</v>
      </c>
      <c r="E29" t="s">
        <v>1671</v>
      </c>
      <c r="F29">
        <v>90</v>
      </c>
      <c r="G29" t="s">
        <v>1762</v>
      </c>
      <c r="H29" t="s">
        <v>154</v>
      </c>
      <c r="I29" s="10">
        <v>39916</v>
      </c>
      <c r="J29">
        <v>46</v>
      </c>
      <c r="K29" t="s">
        <v>1692</v>
      </c>
      <c r="M29" t="str">
        <f>PROPER(Portfolio4346[[#This Row],[Last Name]])</f>
        <v>Marcus</v>
      </c>
      <c r="N29" t="str">
        <f t="shared" si="0"/>
        <v>Corrected to Title Case</v>
      </c>
      <c r="O29" t="str">
        <f t="shared" si="2"/>
        <v>F</v>
      </c>
      <c r="P29" t="str">
        <f t="shared" si="1"/>
        <v>-</v>
      </c>
      <c r="Q29" t="str">
        <f t="shared" si="3"/>
        <v>M</v>
      </c>
      <c r="S29" s="36" t="s">
        <v>6624</v>
      </c>
      <c r="T29" s="36"/>
      <c r="U29" s="36"/>
      <c r="V29" s="36"/>
      <c r="W29" s="36"/>
      <c r="X29" s="36"/>
    </row>
    <row r="30" spans="1:24" x14ac:dyDescent="0.3">
      <c r="A30">
        <v>29</v>
      </c>
      <c r="B30" t="s">
        <v>1763</v>
      </c>
      <c r="C30" t="s">
        <v>1764</v>
      </c>
      <c r="D30" t="s">
        <v>1733</v>
      </c>
      <c r="E30" t="s">
        <v>1671</v>
      </c>
      <c r="F30">
        <v>90</v>
      </c>
      <c r="G30" t="s">
        <v>1765</v>
      </c>
      <c r="H30" t="s">
        <v>1608</v>
      </c>
      <c r="I30" s="10">
        <v>39906</v>
      </c>
      <c r="J30">
        <v>34</v>
      </c>
      <c r="K30" t="s">
        <v>1007</v>
      </c>
      <c r="M30" t="str">
        <f>PROPER(Portfolio4346[[#This Row],[Last Name]])</f>
        <v>Pryor</v>
      </c>
      <c r="N30" t="str">
        <f t="shared" si="0"/>
        <v>-</v>
      </c>
      <c r="O30" t="str">
        <f t="shared" si="2"/>
        <v>F</v>
      </c>
      <c r="P30" t="str">
        <f t="shared" si="1"/>
        <v>-</v>
      </c>
      <c r="Q30" t="str">
        <f t="shared" si="3"/>
        <v>A</v>
      </c>
    </row>
    <row r="31" spans="1:24" x14ac:dyDescent="0.3">
      <c r="A31">
        <v>30</v>
      </c>
      <c r="B31" t="s">
        <v>1766</v>
      </c>
      <c r="C31" t="s">
        <v>1767</v>
      </c>
      <c r="D31" t="s">
        <v>1670</v>
      </c>
      <c r="E31" t="s">
        <v>1671</v>
      </c>
      <c r="F31">
        <v>30</v>
      </c>
      <c r="G31" t="s">
        <v>1768</v>
      </c>
      <c r="H31" t="s">
        <v>557</v>
      </c>
      <c r="I31" s="10">
        <v>39670</v>
      </c>
      <c r="J31">
        <v>64</v>
      </c>
      <c r="K31" t="s">
        <v>1007</v>
      </c>
      <c r="M31" t="str">
        <f>PROPER(Portfolio4346[[#This Row],[Last Name]])</f>
        <v>Simons</v>
      </c>
      <c r="N31" t="str">
        <f t="shared" si="0"/>
        <v>-</v>
      </c>
      <c r="O31" t="str">
        <f t="shared" si="2"/>
        <v>F</v>
      </c>
      <c r="P31" t="str">
        <f t="shared" si="1"/>
        <v>-</v>
      </c>
      <c r="Q31" t="str">
        <f t="shared" si="3"/>
        <v>J</v>
      </c>
    </row>
    <row r="32" spans="1:24" x14ac:dyDescent="0.3">
      <c r="A32">
        <v>31</v>
      </c>
      <c r="B32" t="s">
        <v>1769</v>
      </c>
      <c r="C32" t="s">
        <v>1770</v>
      </c>
      <c r="D32" t="s">
        <v>1683</v>
      </c>
      <c r="E32" t="s">
        <v>1671</v>
      </c>
      <c r="F32">
        <v>90</v>
      </c>
      <c r="G32" t="s">
        <v>1771</v>
      </c>
      <c r="H32" t="s">
        <v>620</v>
      </c>
      <c r="I32" s="10">
        <v>39552</v>
      </c>
      <c r="J32">
        <v>80</v>
      </c>
      <c r="K32" t="s">
        <v>1772</v>
      </c>
      <c r="M32" t="str">
        <f>PROPER(Portfolio4346[[#This Row],[Last Name]])</f>
        <v>Emerson</v>
      </c>
      <c r="N32" t="str">
        <f t="shared" si="0"/>
        <v>-</v>
      </c>
      <c r="O32" t="str">
        <f t="shared" si="2"/>
        <v>F</v>
      </c>
      <c r="P32" t="str">
        <f t="shared" si="1"/>
        <v>-</v>
      </c>
      <c r="Q32" t="str">
        <f t="shared" si="3"/>
        <v>L</v>
      </c>
    </row>
    <row r="33" spans="1:17" x14ac:dyDescent="0.3">
      <c r="A33">
        <v>32</v>
      </c>
      <c r="B33" t="s">
        <v>1773</v>
      </c>
      <c r="C33" t="s">
        <v>1774</v>
      </c>
      <c r="D33" t="s">
        <v>1683</v>
      </c>
      <c r="E33" t="s">
        <v>1671</v>
      </c>
      <c r="F33">
        <v>60</v>
      </c>
      <c r="G33" t="s">
        <v>1775</v>
      </c>
      <c r="H33" t="s">
        <v>1776</v>
      </c>
      <c r="I33" s="10">
        <v>40508</v>
      </c>
      <c r="J33">
        <v>88</v>
      </c>
      <c r="K33" t="s">
        <v>851</v>
      </c>
      <c r="M33" t="str">
        <f>PROPER(Portfolio4346[[#This Row],[Last Name]])</f>
        <v>Oneal</v>
      </c>
      <c r="N33" t="str">
        <f t="shared" si="0"/>
        <v>-</v>
      </c>
      <c r="O33" t="str">
        <f t="shared" si="2"/>
        <v>F</v>
      </c>
      <c r="P33" t="str">
        <f t="shared" si="1"/>
        <v>-</v>
      </c>
      <c r="Q33" t="str">
        <f t="shared" si="3"/>
        <v>J</v>
      </c>
    </row>
    <row r="34" spans="1:17" x14ac:dyDescent="0.3">
      <c r="A34">
        <v>33</v>
      </c>
      <c r="B34" t="s">
        <v>1777</v>
      </c>
      <c r="C34" t="s">
        <v>1778</v>
      </c>
      <c r="D34" t="s">
        <v>1683</v>
      </c>
      <c r="E34" t="s">
        <v>1671</v>
      </c>
      <c r="F34">
        <v>90</v>
      </c>
      <c r="G34" t="s">
        <v>1779</v>
      </c>
      <c r="H34" t="s">
        <v>1780</v>
      </c>
      <c r="I34" s="10">
        <v>39534</v>
      </c>
      <c r="J34">
        <v>60</v>
      </c>
      <c r="K34" t="s">
        <v>1007</v>
      </c>
      <c r="M34" t="str">
        <f>PROPER(Portfolio4346[[#This Row],[Last Name]])</f>
        <v>Fenton</v>
      </c>
      <c r="N34" t="str">
        <f t="shared" si="0"/>
        <v>-</v>
      </c>
      <c r="O34" t="str">
        <f t="shared" si="2"/>
        <v>F</v>
      </c>
      <c r="P34" t="str">
        <f t="shared" si="1"/>
        <v>-</v>
      </c>
      <c r="Q34" t="str">
        <f t="shared" si="3"/>
        <v>D</v>
      </c>
    </row>
    <row r="35" spans="1:17" x14ac:dyDescent="0.3">
      <c r="A35">
        <v>34</v>
      </c>
      <c r="B35" t="s">
        <v>1781</v>
      </c>
      <c r="C35" t="s">
        <v>36</v>
      </c>
      <c r="D35" t="s">
        <v>1670</v>
      </c>
      <c r="E35" t="s">
        <v>1671</v>
      </c>
      <c r="F35">
        <v>30</v>
      </c>
      <c r="G35" t="s">
        <v>1782</v>
      </c>
      <c r="H35" t="s">
        <v>1783</v>
      </c>
      <c r="I35" s="10">
        <v>39746</v>
      </c>
      <c r="J35">
        <v>22</v>
      </c>
      <c r="K35" t="s">
        <v>1700</v>
      </c>
      <c r="M35" t="str">
        <f>PROPER(Portfolio4346[[#This Row],[Last Name]])</f>
        <v>Blackburn</v>
      </c>
      <c r="N35" t="str">
        <f t="shared" si="0"/>
        <v>-</v>
      </c>
      <c r="O35" t="str">
        <f t="shared" si="2"/>
        <v>F</v>
      </c>
      <c r="P35" t="str">
        <f t="shared" si="1"/>
        <v>-</v>
      </c>
      <c r="Q35" t="str">
        <f t="shared" si="3"/>
        <v>J</v>
      </c>
    </row>
    <row r="36" spans="1:17" x14ac:dyDescent="0.3">
      <c r="A36">
        <v>35</v>
      </c>
      <c r="B36" t="s">
        <v>1784</v>
      </c>
      <c r="C36" t="s">
        <v>1785</v>
      </c>
      <c r="D36" t="s">
        <v>1683</v>
      </c>
      <c r="E36" t="s">
        <v>1671</v>
      </c>
      <c r="F36">
        <v>60</v>
      </c>
      <c r="G36" t="s">
        <v>1786</v>
      </c>
      <c r="H36" t="s">
        <v>262</v>
      </c>
      <c r="I36" s="10">
        <v>39449</v>
      </c>
      <c r="J36">
        <v>99</v>
      </c>
      <c r="K36" t="s">
        <v>1673</v>
      </c>
      <c r="M36" t="str">
        <f>PROPER(Portfolio4346[[#This Row],[Last Name]])</f>
        <v>Mcfadden</v>
      </c>
      <c r="N36" t="str">
        <f t="shared" si="0"/>
        <v>-</v>
      </c>
      <c r="O36" t="str">
        <f t="shared" si="2"/>
        <v>F</v>
      </c>
      <c r="P36" t="str">
        <f t="shared" si="1"/>
        <v>-</v>
      </c>
      <c r="Q36" t="str">
        <f t="shared" si="3"/>
        <v>C</v>
      </c>
    </row>
    <row r="37" spans="1:17" x14ac:dyDescent="0.3">
      <c r="A37">
        <v>36</v>
      </c>
      <c r="B37" t="s">
        <v>1787</v>
      </c>
      <c r="C37" t="s">
        <v>1788</v>
      </c>
      <c r="D37" t="s">
        <v>1683</v>
      </c>
      <c r="E37" t="s">
        <v>1671</v>
      </c>
      <c r="F37">
        <v>30</v>
      </c>
      <c r="G37" t="s">
        <v>1789</v>
      </c>
      <c r="H37" t="s">
        <v>496</v>
      </c>
      <c r="I37" s="10">
        <v>40442</v>
      </c>
      <c r="J37">
        <v>94</v>
      </c>
      <c r="K37" t="s">
        <v>1673</v>
      </c>
      <c r="M37" t="str">
        <f>PROPER(Portfolio4346[[#This Row],[Last Name]])</f>
        <v>Akers</v>
      </c>
      <c r="N37" t="str">
        <f t="shared" si="0"/>
        <v>-</v>
      </c>
      <c r="O37" t="str">
        <f t="shared" si="2"/>
        <v>F</v>
      </c>
      <c r="P37" t="str">
        <f t="shared" si="1"/>
        <v>-</v>
      </c>
      <c r="Q37" t="str">
        <f t="shared" si="3"/>
        <v>M</v>
      </c>
    </row>
    <row r="38" spans="1:17" x14ac:dyDescent="0.3">
      <c r="A38">
        <v>37</v>
      </c>
      <c r="B38" t="s">
        <v>1790</v>
      </c>
      <c r="C38" t="s">
        <v>1791</v>
      </c>
      <c r="D38" t="s">
        <v>1670</v>
      </c>
      <c r="E38" t="s">
        <v>1671</v>
      </c>
      <c r="F38">
        <v>90</v>
      </c>
      <c r="G38" t="s">
        <v>1792</v>
      </c>
      <c r="H38" t="s">
        <v>1399</v>
      </c>
      <c r="I38" s="10">
        <v>40452</v>
      </c>
      <c r="J38">
        <v>3</v>
      </c>
      <c r="K38" t="s">
        <v>851</v>
      </c>
      <c r="M38" t="str">
        <f>PROPER(Portfolio4346[[#This Row],[Last Name]])</f>
        <v>Meza</v>
      </c>
      <c r="N38" t="str">
        <f t="shared" si="0"/>
        <v>-</v>
      </c>
      <c r="O38" t="str">
        <f t="shared" si="2"/>
        <v>F</v>
      </c>
      <c r="P38" t="str">
        <f t="shared" si="1"/>
        <v>-</v>
      </c>
      <c r="Q38" t="str">
        <f t="shared" si="3"/>
        <v>T</v>
      </c>
    </row>
    <row r="39" spans="1:17" x14ac:dyDescent="0.3">
      <c r="A39">
        <v>38</v>
      </c>
      <c r="B39" t="s">
        <v>1793</v>
      </c>
      <c r="C39" t="s">
        <v>1794</v>
      </c>
      <c r="D39" t="s">
        <v>1670</v>
      </c>
      <c r="E39" t="s">
        <v>1671</v>
      </c>
      <c r="F39">
        <v>60</v>
      </c>
      <c r="G39" t="s">
        <v>1795</v>
      </c>
      <c r="H39" t="s">
        <v>1796</v>
      </c>
      <c r="I39" s="10">
        <v>39530</v>
      </c>
      <c r="J39">
        <v>16</v>
      </c>
      <c r="K39" t="s">
        <v>1673</v>
      </c>
      <c r="M39" t="str">
        <f>PROPER(Portfolio4346[[#This Row],[Last Name]])</f>
        <v>Johnston</v>
      </c>
      <c r="N39" t="str">
        <f t="shared" si="0"/>
        <v>-</v>
      </c>
      <c r="O39" t="str">
        <f t="shared" si="2"/>
        <v>F</v>
      </c>
      <c r="P39" t="str">
        <f t="shared" si="1"/>
        <v>-</v>
      </c>
      <c r="Q39" t="str">
        <f t="shared" si="3"/>
        <v>J</v>
      </c>
    </row>
    <row r="40" spans="1:17" x14ac:dyDescent="0.3">
      <c r="A40">
        <v>39</v>
      </c>
      <c r="B40" t="s">
        <v>1797</v>
      </c>
      <c r="C40" t="s">
        <v>1798</v>
      </c>
      <c r="D40" t="s">
        <v>1670</v>
      </c>
      <c r="E40" t="s">
        <v>1671</v>
      </c>
      <c r="F40">
        <v>90</v>
      </c>
      <c r="G40" t="s">
        <v>1799</v>
      </c>
      <c r="H40" t="s">
        <v>1606</v>
      </c>
      <c r="I40" s="10">
        <v>40098</v>
      </c>
      <c r="J40">
        <v>57</v>
      </c>
      <c r="K40" t="s">
        <v>1721</v>
      </c>
      <c r="M40" t="str">
        <f>PROPER(Portfolio4346[[#This Row],[Last Name]])</f>
        <v>Kay</v>
      </c>
      <c r="N40" t="str">
        <f t="shared" si="0"/>
        <v>-</v>
      </c>
      <c r="O40" t="str">
        <f t="shared" si="2"/>
        <v>F</v>
      </c>
      <c r="P40" t="str">
        <f t="shared" si="1"/>
        <v>-</v>
      </c>
      <c r="Q40" t="str">
        <f t="shared" si="3"/>
        <v>K</v>
      </c>
    </row>
    <row r="41" spans="1:17" x14ac:dyDescent="0.3">
      <c r="A41">
        <v>40</v>
      </c>
      <c r="B41" t="s">
        <v>1800</v>
      </c>
      <c r="C41" t="s">
        <v>1801</v>
      </c>
      <c r="D41" t="s">
        <v>1683</v>
      </c>
      <c r="E41" t="s">
        <v>1671</v>
      </c>
      <c r="F41">
        <v>30</v>
      </c>
      <c r="G41" t="s">
        <v>1802</v>
      </c>
      <c r="H41" t="s">
        <v>1803</v>
      </c>
      <c r="I41" s="10">
        <v>40337</v>
      </c>
      <c r="J41">
        <v>44</v>
      </c>
      <c r="K41" t="s">
        <v>1700</v>
      </c>
      <c r="M41" t="str">
        <f>PROPER(Portfolio4346[[#This Row],[Last Name]])</f>
        <v>Baker</v>
      </c>
      <c r="N41" t="str">
        <f t="shared" si="0"/>
        <v>-</v>
      </c>
      <c r="O41" t="str">
        <f t="shared" si="2"/>
        <v>F</v>
      </c>
      <c r="P41" t="str">
        <f t="shared" si="1"/>
        <v>-</v>
      </c>
      <c r="Q41" t="str">
        <f t="shared" si="3"/>
        <v>S</v>
      </c>
    </row>
    <row r="42" spans="1:17" x14ac:dyDescent="0.3">
      <c r="A42">
        <v>41</v>
      </c>
      <c r="B42" t="s">
        <v>1804</v>
      </c>
      <c r="C42" t="s">
        <v>1805</v>
      </c>
      <c r="D42" t="s">
        <v>1683</v>
      </c>
      <c r="E42" t="s">
        <v>1671</v>
      </c>
      <c r="F42">
        <v>60</v>
      </c>
      <c r="G42" t="s">
        <v>1806</v>
      </c>
      <c r="H42" t="s">
        <v>1807</v>
      </c>
      <c r="I42" s="10">
        <v>39517</v>
      </c>
      <c r="J42">
        <v>73</v>
      </c>
      <c r="K42" t="s">
        <v>1692</v>
      </c>
      <c r="M42" t="str">
        <f>PROPER(Portfolio4346[[#This Row],[Last Name]])</f>
        <v>Montgomery</v>
      </c>
      <c r="N42" t="str">
        <f t="shared" si="0"/>
        <v>-</v>
      </c>
      <c r="O42" t="str">
        <f t="shared" si="2"/>
        <v>F</v>
      </c>
      <c r="P42" t="str">
        <f t="shared" si="1"/>
        <v>-</v>
      </c>
      <c r="Q42" t="str">
        <f t="shared" si="3"/>
        <v>A</v>
      </c>
    </row>
    <row r="43" spans="1:17" x14ac:dyDescent="0.3">
      <c r="A43">
        <v>42</v>
      </c>
      <c r="B43" t="s">
        <v>1808</v>
      </c>
      <c r="C43" t="s">
        <v>1809</v>
      </c>
      <c r="D43" t="s">
        <v>1670</v>
      </c>
      <c r="E43" t="s">
        <v>1671</v>
      </c>
      <c r="F43">
        <v>30</v>
      </c>
      <c r="G43" t="s">
        <v>1810</v>
      </c>
      <c r="H43" t="s">
        <v>1163</v>
      </c>
      <c r="I43" s="10">
        <v>40165</v>
      </c>
      <c r="J43">
        <v>85</v>
      </c>
      <c r="K43" t="s">
        <v>1707</v>
      </c>
      <c r="M43" t="str">
        <f>PROPER(Portfolio4346[[#This Row],[Last Name]])</f>
        <v>Surname</v>
      </c>
      <c r="N43" t="str">
        <f t="shared" si="0"/>
        <v>-</v>
      </c>
      <c r="O43" t="str">
        <f t="shared" si="2"/>
        <v>F</v>
      </c>
      <c r="P43" t="str">
        <f t="shared" si="1"/>
        <v>-</v>
      </c>
      <c r="Q43" t="str">
        <f t="shared" si="3"/>
        <v>C</v>
      </c>
    </row>
    <row r="44" spans="1:17" x14ac:dyDescent="0.3">
      <c r="A44">
        <v>43</v>
      </c>
      <c r="B44" t="s">
        <v>1811</v>
      </c>
      <c r="C44" t="s">
        <v>1812</v>
      </c>
      <c r="D44" t="s">
        <v>1670</v>
      </c>
      <c r="E44" t="s">
        <v>1671</v>
      </c>
      <c r="F44">
        <v>60</v>
      </c>
      <c r="G44" t="s">
        <v>1813</v>
      </c>
      <c r="H44" t="s">
        <v>544</v>
      </c>
      <c r="I44" s="10">
        <v>39905</v>
      </c>
      <c r="J44">
        <v>41</v>
      </c>
      <c r="K44" t="s">
        <v>1721</v>
      </c>
      <c r="M44" t="str">
        <f>PROPER(Portfolio4346[[#This Row],[Last Name]])</f>
        <v>Orozco</v>
      </c>
      <c r="N44" t="str">
        <f t="shared" si="0"/>
        <v>-</v>
      </c>
      <c r="O44" t="str">
        <f t="shared" si="2"/>
        <v>F</v>
      </c>
      <c r="P44" t="str">
        <f t="shared" si="1"/>
        <v>-</v>
      </c>
      <c r="Q44" t="str">
        <f t="shared" si="3"/>
        <v>M</v>
      </c>
    </row>
    <row r="45" spans="1:17" x14ac:dyDescent="0.3">
      <c r="A45">
        <v>44</v>
      </c>
      <c r="B45" t="s">
        <v>1814</v>
      </c>
      <c r="C45" t="s">
        <v>1815</v>
      </c>
      <c r="D45" t="s">
        <v>1670</v>
      </c>
      <c r="E45" t="s">
        <v>1671</v>
      </c>
      <c r="F45">
        <v>90</v>
      </c>
      <c r="G45" t="s">
        <v>1816</v>
      </c>
      <c r="H45" t="s">
        <v>1485</v>
      </c>
      <c r="I45" s="10">
        <v>40074</v>
      </c>
      <c r="J45">
        <v>19</v>
      </c>
      <c r="K45" t="s">
        <v>1677</v>
      </c>
      <c r="M45" t="str">
        <f>PROPER(Portfolio4346[[#This Row],[Last Name]])</f>
        <v>Joseph</v>
      </c>
      <c r="N45" t="str">
        <f t="shared" si="0"/>
        <v>-</v>
      </c>
      <c r="O45" t="str">
        <f t="shared" si="2"/>
        <v>F</v>
      </c>
      <c r="P45" t="str">
        <f t="shared" si="1"/>
        <v>-</v>
      </c>
      <c r="Q45" t="str">
        <f t="shared" si="3"/>
        <v>B</v>
      </c>
    </row>
    <row r="46" spans="1:17" x14ac:dyDescent="0.3">
      <c r="A46">
        <v>45</v>
      </c>
      <c r="B46" t="s">
        <v>1817</v>
      </c>
      <c r="C46" t="s">
        <v>1818</v>
      </c>
      <c r="D46" t="s">
        <v>1683</v>
      </c>
      <c r="E46" t="s">
        <v>1671</v>
      </c>
      <c r="F46">
        <v>30</v>
      </c>
      <c r="G46" t="s">
        <v>1819</v>
      </c>
      <c r="H46" t="s">
        <v>1820</v>
      </c>
      <c r="I46" s="10">
        <v>40382</v>
      </c>
      <c r="J46">
        <v>22</v>
      </c>
      <c r="K46" t="s">
        <v>1772</v>
      </c>
      <c r="M46" t="str">
        <f>PROPER(Portfolio4346[[#This Row],[Last Name]])</f>
        <v>Barron</v>
      </c>
      <c r="N46" t="str">
        <f t="shared" si="0"/>
        <v>-</v>
      </c>
      <c r="O46" t="str">
        <f t="shared" si="2"/>
        <v>F</v>
      </c>
      <c r="P46" t="str">
        <f t="shared" si="1"/>
        <v>-</v>
      </c>
      <c r="Q46" t="str">
        <f t="shared" si="3"/>
        <v>J</v>
      </c>
    </row>
    <row r="47" spans="1:17" x14ac:dyDescent="0.3">
      <c r="A47">
        <v>46</v>
      </c>
      <c r="B47" t="s">
        <v>1821</v>
      </c>
      <c r="C47" t="s">
        <v>1822</v>
      </c>
      <c r="D47" t="s">
        <v>1670</v>
      </c>
      <c r="E47" t="s">
        <v>1671</v>
      </c>
      <c r="F47">
        <v>30</v>
      </c>
      <c r="G47" t="s">
        <v>1823</v>
      </c>
      <c r="H47" t="s">
        <v>800</v>
      </c>
      <c r="I47" s="10">
        <v>39587</v>
      </c>
      <c r="J47">
        <v>44</v>
      </c>
      <c r="K47" t="s">
        <v>1772</v>
      </c>
      <c r="M47" t="str">
        <f>PROPER(Portfolio4346[[#This Row],[Last Name]])</f>
        <v>Cullen</v>
      </c>
      <c r="N47" t="str">
        <f t="shared" si="0"/>
        <v>-</v>
      </c>
      <c r="O47" t="str">
        <f t="shared" si="2"/>
        <v>F</v>
      </c>
      <c r="P47" t="str">
        <f t="shared" si="1"/>
        <v>-</v>
      </c>
      <c r="Q47" t="str">
        <f t="shared" si="3"/>
        <v>N</v>
      </c>
    </row>
    <row r="48" spans="1:17" x14ac:dyDescent="0.3">
      <c r="A48">
        <v>47</v>
      </c>
      <c r="B48" t="s">
        <v>1824</v>
      </c>
      <c r="C48" t="s">
        <v>1825</v>
      </c>
      <c r="D48" t="s">
        <v>1683</v>
      </c>
      <c r="E48" t="s">
        <v>1671</v>
      </c>
      <c r="F48">
        <v>60</v>
      </c>
      <c r="G48" t="s">
        <v>1826</v>
      </c>
      <c r="H48" t="s">
        <v>1620</v>
      </c>
      <c r="I48" s="10">
        <v>40510</v>
      </c>
      <c r="J48">
        <v>52</v>
      </c>
      <c r="K48" t="s">
        <v>1677</v>
      </c>
      <c r="M48" t="str">
        <f>PROPER(Portfolio4346[[#This Row],[Last Name]])</f>
        <v>Grove</v>
      </c>
      <c r="N48" t="str">
        <f t="shared" si="0"/>
        <v>-</v>
      </c>
      <c r="O48" t="str">
        <f t="shared" si="2"/>
        <v>F</v>
      </c>
      <c r="P48" t="str">
        <f t="shared" si="1"/>
        <v>-</v>
      </c>
      <c r="Q48" t="str">
        <f t="shared" si="3"/>
        <v>B</v>
      </c>
    </row>
    <row r="49" spans="1:17" x14ac:dyDescent="0.3">
      <c r="A49">
        <v>48</v>
      </c>
      <c r="B49" t="s">
        <v>1827</v>
      </c>
      <c r="C49" t="s">
        <v>1828</v>
      </c>
      <c r="D49" t="s">
        <v>1683</v>
      </c>
      <c r="E49" t="s">
        <v>1829</v>
      </c>
      <c r="F49">
        <v>30</v>
      </c>
      <c r="G49" t="s">
        <v>1830</v>
      </c>
      <c r="H49" t="s">
        <v>487</v>
      </c>
      <c r="I49" s="10">
        <v>40442</v>
      </c>
      <c r="J49">
        <v>54</v>
      </c>
      <c r="K49" t="s">
        <v>1007</v>
      </c>
      <c r="M49" t="str">
        <f>PROPER(Portfolio4346[[#This Row],[Last Name]])</f>
        <v>Guthrie</v>
      </c>
      <c r="N49" t="str">
        <f t="shared" si="0"/>
        <v>-</v>
      </c>
      <c r="O49" t="str">
        <f t="shared" si="2"/>
        <v>F</v>
      </c>
      <c r="P49" t="str">
        <f t="shared" si="1"/>
        <v>Corrected Errors</v>
      </c>
      <c r="Q49" t="str">
        <f t="shared" si="3"/>
        <v>K</v>
      </c>
    </row>
    <row r="50" spans="1:17" x14ac:dyDescent="0.3">
      <c r="A50">
        <v>49</v>
      </c>
      <c r="B50" t="s">
        <v>1831</v>
      </c>
      <c r="C50" t="s">
        <v>1832</v>
      </c>
      <c r="D50" t="s">
        <v>1670</v>
      </c>
      <c r="E50" t="s">
        <v>1671</v>
      </c>
      <c r="F50">
        <v>60</v>
      </c>
      <c r="G50" t="s">
        <v>1833</v>
      </c>
      <c r="H50" t="s">
        <v>936</v>
      </c>
      <c r="I50" s="10">
        <v>39798</v>
      </c>
      <c r="J50">
        <v>86</v>
      </c>
      <c r="K50" t="s">
        <v>1707</v>
      </c>
      <c r="M50" t="str">
        <f>PROPER(Portfolio4346[[#This Row],[Last Name]])</f>
        <v>Greene</v>
      </c>
      <c r="N50" t="str">
        <f t="shared" si="0"/>
        <v>-</v>
      </c>
      <c r="O50" t="str">
        <f t="shared" si="2"/>
        <v>F</v>
      </c>
      <c r="P50" t="str">
        <f t="shared" si="1"/>
        <v>-</v>
      </c>
      <c r="Q50" t="str">
        <f t="shared" si="3"/>
        <v>G</v>
      </c>
    </row>
    <row r="51" spans="1:17" x14ac:dyDescent="0.3">
      <c r="A51">
        <v>50</v>
      </c>
      <c r="B51" t="s">
        <v>1834</v>
      </c>
      <c r="C51" t="s">
        <v>1835</v>
      </c>
      <c r="D51" t="s">
        <v>1683</v>
      </c>
      <c r="E51" t="s">
        <v>1671</v>
      </c>
      <c r="F51">
        <v>60</v>
      </c>
      <c r="G51" t="s">
        <v>1836</v>
      </c>
      <c r="H51" t="s">
        <v>1656</v>
      </c>
      <c r="I51" s="10">
        <v>39656</v>
      </c>
      <c r="J51">
        <v>34</v>
      </c>
      <c r="K51" t="s">
        <v>851</v>
      </c>
      <c r="M51" t="str">
        <f>PROPER(Portfolio4346[[#This Row],[Last Name]])</f>
        <v>Parson</v>
      </c>
      <c r="N51" t="str">
        <f t="shared" si="0"/>
        <v>-</v>
      </c>
      <c r="O51" t="str">
        <f t="shared" si="2"/>
        <v>F</v>
      </c>
      <c r="P51" t="str">
        <f t="shared" si="1"/>
        <v>-</v>
      </c>
      <c r="Q51" t="str">
        <f t="shared" si="3"/>
        <v>C</v>
      </c>
    </row>
    <row r="52" spans="1:17" x14ac:dyDescent="0.3">
      <c r="A52">
        <v>51</v>
      </c>
      <c r="B52" t="s">
        <v>1837</v>
      </c>
      <c r="C52" t="s">
        <v>1838</v>
      </c>
      <c r="D52" t="s">
        <v>1670</v>
      </c>
      <c r="E52" t="s">
        <v>1671</v>
      </c>
      <c r="F52">
        <v>60</v>
      </c>
      <c r="G52" t="s">
        <v>1839</v>
      </c>
      <c r="H52" t="s">
        <v>1840</v>
      </c>
      <c r="I52" s="10">
        <v>39668</v>
      </c>
      <c r="J52">
        <v>54</v>
      </c>
      <c r="K52" t="s">
        <v>1007</v>
      </c>
      <c r="M52" t="str">
        <f>PROPER(Portfolio4346[[#This Row],[Last Name]])</f>
        <v>Hancock</v>
      </c>
      <c r="N52" t="str">
        <f t="shared" si="0"/>
        <v>-</v>
      </c>
      <c r="O52" t="str">
        <f t="shared" si="2"/>
        <v>F</v>
      </c>
      <c r="P52" t="str">
        <f t="shared" si="1"/>
        <v>-</v>
      </c>
      <c r="Q52" t="str">
        <f t="shared" si="3"/>
        <v>J</v>
      </c>
    </row>
    <row r="53" spans="1:17" x14ac:dyDescent="0.3">
      <c r="A53">
        <v>52</v>
      </c>
      <c r="B53" t="s">
        <v>1841</v>
      </c>
      <c r="C53" t="s">
        <v>1838</v>
      </c>
      <c r="D53" t="s">
        <v>1670</v>
      </c>
      <c r="E53" t="s">
        <v>1671</v>
      </c>
      <c r="F53">
        <v>60</v>
      </c>
      <c r="G53" t="s">
        <v>1842</v>
      </c>
      <c r="H53" t="s">
        <v>404</v>
      </c>
      <c r="I53" s="10">
        <v>40399</v>
      </c>
      <c r="J53">
        <v>84</v>
      </c>
      <c r="K53" t="s">
        <v>1007</v>
      </c>
      <c r="M53" t="str">
        <f>PROPER(Portfolio4346[[#This Row],[Last Name]])</f>
        <v>Hancock</v>
      </c>
      <c r="N53" t="str">
        <f t="shared" si="0"/>
        <v>-</v>
      </c>
      <c r="O53" t="str">
        <f t="shared" si="2"/>
        <v>F</v>
      </c>
      <c r="P53" t="str">
        <f t="shared" si="1"/>
        <v>-</v>
      </c>
      <c r="Q53" t="str">
        <f t="shared" si="3"/>
        <v>P</v>
      </c>
    </row>
    <row r="54" spans="1:17" x14ac:dyDescent="0.3">
      <c r="A54">
        <v>53</v>
      </c>
      <c r="B54" t="s">
        <v>1843</v>
      </c>
      <c r="C54" t="s">
        <v>1844</v>
      </c>
      <c r="D54" t="s">
        <v>1683</v>
      </c>
      <c r="E54" t="s">
        <v>1671</v>
      </c>
      <c r="F54">
        <v>30</v>
      </c>
      <c r="G54" t="s">
        <v>1845</v>
      </c>
      <c r="H54" t="s">
        <v>137</v>
      </c>
      <c r="I54" s="10">
        <v>40221</v>
      </c>
      <c r="J54">
        <v>46</v>
      </c>
      <c r="K54" t="s">
        <v>1677</v>
      </c>
      <c r="M54" t="str">
        <f>PROPER(Portfolio4346[[#This Row],[Last Name]])</f>
        <v>Hart</v>
      </c>
      <c r="N54" t="str">
        <f t="shared" si="0"/>
        <v>-</v>
      </c>
      <c r="O54" t="str">
        <f t="shared" si="2"/>
        <v>F</v>
      </c>
      <c r="P54" t="str">
        <f t="shared" si="1"/>
        <v>-</v>
      </c>
      <c r="Q54" t="str">
        <f t="shared" si="3"/>
        <v>E</v>
      </c>
    </row>
    <row r="55" spans="1:17" x14ac:dyDescent="0.3">
      <c r="A55">
        <v>54</v>
      </c>
      <c r="B55" t="s">
        <v>1846</v>
      </c>
      <c r="C55" t="s">
        <v>1847</v>
      </c>
      <c r="D55" t="s">
        <v>1683</v>
      </c>
      <c r="E55" t="s">
        <v>1671</v>
      </c>
      <c r="F55">
        <v>30</v>
      </c>
      <c r="G55" t="s">
        <v>1848</v>
      </c>
      <c r="H55" t="s">
        <v>314</v>
      </c>
      <c r="I55" s="10">
        <v>40126</v>
      </c>
      <c r="J55">
        <v>72</v>
      </c>
      <c r="K55" t="s">
        <v>1721</v>
      </c>
      <c r="M55" t="str">
        <f>PROPER(Portfolio4346[[#This Row],[Last Name]])</f>
        <v>Sadler</v>
      </c>
      <c r="N55" t="str">
        <f t="shared" si="0"/>
        <v>-</v>
      </c>
      <c r="O55" t="str">
        <f t="shared" si="2"/>
        <v>F</v>
      </c>
      <c r="P55" t="str">
        <f t="shared" si="1"/>
        <v>-</v>
      </c>
      <c r="Q55" t="str">
        <f t="shared" si="3"/>
        <v>F</v>
      </c>
    </row>
    <row r="56" spans="1:17" x14ac:dyDescent="0.3">
      <c r="A56">
        <v>55</v>
      </c>
      <c r="B56" t="s">
        <v>1849</v>
      </c>
      <c r="C56" t="s">
        <v>1850</v>
      </c>
      <c r="D56" t="s">
        <v>1683</v>
      </c>
      <c r="E56" t="s">
        <v>1671</v>
      </c>
      <c r="F56">
        <v>60</v>
      </c>
      <c r="G56" t="s">
        <v>1851</v>
      </c>
      <c r="H56" t="s">
        <v>1656</v>
      </c>
      <c r="I56" s="10">
        <v>39465</v>
      </c>
      <c r="J56">
        <v>27</v>
      </c>
      <c r="K56" t="s">
        <v>1721</v>
      </c>
      <c r="M56" t="str">
        <f>PROPER(Portfolio4346[[#This Row],[Last Name]])</f>
        <v>Finch</v>
      </c>
      <c r="N56" t="str">
        <f t="shared" si="0"/>
        <v>-</v>
      </c>
      <c r="O56" t="str">
        <f t="shared" si="2"/>
        <v>F</v>
      </c>
      <c r="P56" t="str">
        <f t="shared" si="1"/>
        <v>-</v>
      </c>
      <c r="Q56" t="str">
        <f t="shared" si="3"/>
        <v>D</v>
      </c>
    </row>
    <row r="57" spans="1:17" x14ac:dyDescent="0.3">
      <c r="A57">
        <v>56</v>
      </c>
      <c r="B57" t="s">
        <v>1852</v>
      </c>
      <c r="C57" t="s">
        <v>1853</v>
      </c>
      <c r="D57" t="s">
        <v>1670</v>
      </c>
      <c r="E57" t="s">
        <v>1671</v>
      </c>
      <c r="F57">
        <v>90</v>
      </c>
      <c r="G57" t="s">
        <v>1854</v>
      </c>
      <c r="H57" t="s">
        <v>612</v>
      </c>
      <c r="I57" s="10">
        <v>39809</v>
      </c>
      <c r="J57">
        <v>97</v>
      </c>
      <c r="K57" t="s">
        <v>1696</v>
      </c>
      <c r="M57" t="str">
        <f>PROPER(Portfolio4346[[#This Row],[Last Name]])</f>
        <v>Flores</v>
      </c>
      <c r="N57" t="str">
        <f t="shared" si="0"/>
        <v>-</v>
      </c>
      <c r="O57" t="str">
        <f t="shared" si="2"/>
        <v>F</v>
      </c>
      <c r="P57" t="str">
        <f t="shared" si="1"/>
        <v>-</v>
      </c>
      <c r="Q57" t="str">
        <f t="shared" si="3"/>
        <v>G</v>
      </c>
    </row>
    <row r="58" spans="1:17" x14ac:dyDescent="0.3">
      <c r="A58">
        <v>57</v>
      </c>
      <c r="B58" t="s">
        <v>1855</v>
      </c>
      <c r="C58" t="s">
        <v>1856</v>
      </c>
      <c r="D58" t="s">
        <v>1670</v>
      </c>
      <c r="E58" t="s">
        <v>1671</v>
      </c>
      <c r="F58">
        <v>30</v>
      </c>
      <c r="G58" t="s">
        <v>1857</v>
      </c>
      <c r="H58" t="s">
        <v>247</v>
      </c>
      <c r="I58" s="10">
        <v>40492</v>
      </c>
      <c r="J58">
        <v>68</v>
      </c>
      <c r="K58" t="s">
        <v>1677</v>
      </c>
      <c r="M58" t="str">
        <f>PROPER(Portfolio4346[[#This Row],[Last Name]])</f>
        <v>Darby</v>
      </c>
      <c r="N58" t="str">
        <f t="shared" si="0"/>
        <v>-</v>
      </c>
      <c r="O58" t="str">
        <f t="shared" si="2"/>
        <v>F</v>
      </c>
      <c r="P58" t="str">
        <f t="shared" si="1"/>
        <v>-</v>
      </c>
      <c r="Q58" t="str">
        <f t="shared" si="3"/>
        <v>D</v>
      </c>
    </row>
    <row r="59" spans="1:17" x14ac:dyDescent="0.3">
      <c r="A59">
        <v>58</v>
      </c>
      <c r="B59" t="s">
        <v>1858</v>
      </c>
      <c r="C59" t="s">
        <v>1835</v>
      </c>
      <c r="D59" t="s">
        <v>1683</v>
      </c>
      <c r="E59" t="s">
        <v>1671</v>
      </c>
      <c r="F59">
        <v>90</v>
      </c>
      <c r="G59" t="s">
        <v>1859</v>
      </c>
      <c r="H59" t="s">
        <v>758</v>
      </c>
      <c r="I59" s="10">
        <v>40288</v>
      </c>
      <c r="J59">
        <v>2</v>
      </c>
      <c r="K59" t="s">
        <v>1707</v>
      </c>
      <c r="M59" t="str">
        <f>PROPER(Portfolio4346[[#This Row],[Last Name]])</f>
        <v>Parson</v>
      </c>
      <c r="N59" t="str">
        <f t="shared" si="0"/>
        <v>-</v>
      </c>
      <c r="O59" t="str">
        <f t="shared" si="2"/>
        <v>F</v>
      </c>
      <c r="P59" t="str">
        <f t="shared" si="1"/>
        <v>-</v>
      </c>
      <c r="Q59" t="str">
        <f t="shared" si="3"/>
        <v>P</v>
      </c>
    </row>
    <row r="60" spans="1:17" x14ac:dyDescent="0.3">
      <c r="A60">
        <v>59</v>
      </c>
      <c r="B60" t="s">
        <v>1860</v>
      </c>
      <c r="C60" t="s">
        <v>1861</v>
      </c>
      <c r="D60" t="s">
        <v>1670</v>
      </c>
      <c r="E60" t="s">
        <v>1671</v>
      </c>
      <c r="F60">
        <v>90</v>
      </c>
      <c r="G60" t="s">
        <v>1862</v>
      </c>
      <c r="H60" t="s">
        <v>1863</v>
      </c>
      <c r="I60" s="10">
        <v>40292</v>
      </c>
      <c r="J60">
        <v>13</v>
      </c>
      <c r="K60" t="s">
        <v>851</v>
      </c>
      <c r="M60" t="str">
        <f>PROPER(Portfolio4346[[#This Row],[Last Name]])</f>
        <v>Perkins</v>
      </c>
      <c r="N60" t="str">
        <f t="shared" si="0"/>
        <v>-</v>
      </c>
      <c r="O60" t="str">
        <f t="shared" si="2"/>
        <v>F</v>
      </c>
      <c r="P60" t="str">
        <f t="shared" si="1"/>
        <v>-</v>
      </c>
      <c r="Q60" t="str">
        <f t="shared" si="3"/>
        <v>L</v>
      </c>
    </row>
    <row r="61" spans="1:17" x14ac:dyDescent="0.3">
      <c r="A61">
        <v>60</v>
      </c>
      <c r="B61" t="s">
        <v>1741</v>
      </c>
      <c r="C61" t="s">
        <v>1864</v>
      </c>
      <c r="D61" t="s">
        <v>1683</v>
      </c>
      <c r="E61" t="s">
        <v>1671</v>
      </c>
      <c r="F61">
        <v>30</v>
      </c>
      <c r="G61" t="s">
        <v>1865</v>
      </c>
      <c r="H61" t="s">
        <v>1623</v>
      </c>
      <c r="I61" s="10">
        <v>39993</v>
      </c>
      <c r="J61">
        <v>82</v>
      </c>
      <c r="K61" t="s">
        <v>1700</v>
      </c>
      <c r="M61" t="str">
        <f>PROPER(Portfolio4346[[#This Row],[Last Name]])</f>
        <v>Shipman</v>
      </c>
      <c r="N61" t="str">
        <f t="shared" si="0"/>
        <v>-</v>
      </c>
      <c r="O61" t="str">
        <f t="shared" si="2"/>
        <v>F</v>
      </c>
      <c r="P61" t="str">
        <f t="shared" si="1"/>
        <v>-</v>
      </c>
      <c r="Q61" t="str">
        <f t="shared" si="3"/>
        <v>J</v>
      </c>
    </row>
    <row r="62" spans="1:17" x14ac:dyDescent="0.3">
      <c r="A62">
        <v>61</v>
      </c>
      <c r="B62" t="s">
        <v>1866</v>
      </c>
      <c r="C62" t="s">
        <v>1867</v>
      </c>
      <c r="D62" t="s">
        <v>1683</v>
      </c>
      <c r="E62" t="s">
        <v>1671</v>
      </c>
      <c r="F62">
        <v>60</v>
      </c>
      <c r="G62" t="s">
        <v>1868</v>
      </c>
      <c r="H62" t="s">
        <v>705</v>
      </c>
      <c r="I62" s="10">
        <v>39674</v>
      </c>
      <c r="J62">
        <v>58</v>
      </c>
      <c r="K62" t="s">
        <v>1700</v>
      </c>
      <c r="M62" t="str">
        <f>PROPER(Portfolio4346[[#This Row],[Last Name]])</f>
        <v>Crockett</v>
      </c>
      <c r="N62" t="str">
        <f t="shared" si="0"/>
        <v>-</v>
      </c>
      <c r="O62" t="str">
        <f t="shared" si="2"/>
        <v>F</v>
      </c>
      <c r="P62" t="str">
        <f t="shared" si="1"/>
        <v>-</v>
      </c>
      <c r="Q62" t="str">
        <f t="shared" si="3"/>
        <v>T</v>
      </c>
    </row>
    <row r="63" spans="1:17" x14ac:dyDescent="0.3">
      <c r="A63">
        <v>62</v>
      </c>
      <c r="B63" t="s">
        <v>1869</v>
      </c>
      <c r="C63" t="s">
        <v>1870</v>
      </c>
      <c r="D63" t="s">
        <v>1683</v>
      </c>
      <c r="E63" t="s">
        <v>1671</v>
      </c>
      <c r="F63">
        <v>30</v>
      </c>
      <c r="G63" t="s">
        <v>1871</v>
      </c>
      <c r="H63" t="s">
        <v>1325</v>
      </c>
      <c r="I63" s="10">
        <v>39518</v>
      </c>
      <c r="J63">
        <v>45</v>
      </c>
      <c r="K63" t="s">
        <v>851</v>
      </c>
      <c r="M63" t="str">
        <f>PROPER(Portfolio4346[[#This Row],[Last Name]])</f>
        <v>England</v>
      </c>
      <c r="N63" t="str">
        <f t="shared" si="0"/>
        <v>-</v>
      </c>
      <c r="O63" t="str">
        <f t="shared" si="2"/>
        <v>F</v>
      </c>
      <c r="P63" t="str">
        <f t="shared" si="1"/>
        <v>-</v>
      </c>
      <c r="Q63" t="str">
        <f t="shared" si="3"/>
        <v>C</v>
      </c>
    </row>
    <row r="64" spans="1:17" x14ac:dyDescent="0.3">
      <c r="A64">
        <v>63</v>
      </c>
      <c r="B64" t="s">
        <v>1872</v>
      </c>
      <c r="C64" t="s">
        <v>1873</v>
      </c>
      <c r="D64" t="s">
        <v>1683</v>
      </c>
      <c r="E64" t="s">
        <v>1671</v>
      </c>
      <c r="F64">
        <v>30</v>
      </c>
      <c r="G64" t="s">
        <v>1874</v>
      </c>
      <c r="H64" t="s">
        <v>439</v>
      </c>
      <c r="I64" s="10">
        <v>40298</v>
      </c>
      <c r="J64">
        <v>68</v>
      </c>
      <c r="K64" t="s">
        <v>1700</v>
      </c>
      <c r="M64" t="str">
        <f>PROPER(Portfolio4346[[#This Row],[Last Name]])</f>
        <v>Byrd</v>
      </c>
      <c r="N64" t="str">
        <f t="shared" si="0"/>
        <v>-</v>
      </c>
      <c r="O64" t="str">
        <f t="shared" si="2"/>
        <v>F</v>
      </c>
      <c r="P64" t="str">
        <f t="shared" si="1"/>
        <v>-</v>
      </c>
      <c r="Q64" t="str">
        <f t="shared" si="3"/>
        <v>Y</v>
      </c>
    </row>
    <row r="65" spans="1:17" x14ac:dyDescent="0.3">
      <c r="A65">
        <v>64</v>
      </c>
      <c r="B65" t="s">
        <v>1875</v>
      </c>
      <c r="C65" t="s">
        <v>1876</v>
      </c>
      <c r="D65" t="s">
        <v>1733</v>
      </c>
      <c r="E65" t="s">
        <v>1671</v>
      </c>
      <c r="F65">
        <v>30</v>
      </c>
      <c r="G65" t="s">
        <v>1877</v>
      </c>
      <c r="H65" t="s">
        <v>1878</v>
      </c>
      <c r="I65" s="10">
        <v>39890</v>
      </c>
      <c r="J65">
        <v>77</v>
      </c>
      <c r="K65" t="s">
        <v>1673</v>
      </c>
      <c r="M65" t="str">
        <f>PROPER(Portfolio4346[[#This Row],[Last Name]])</f>
        <v>Newsome</v>
      </c>
      <c r="N65" t="str">
        <f t="shared" si="0"/>
        <v>-</v>
      </c>
      <c r="O65" t="str">
        <f t="shared" si="2"/>
        <v>F</v>
      </c>
      <c r="P65" t="str">
        <f t="shared" si="1"/>
        <v>-</v>
      </c>
      <c r="Q65" t="str">
        <f t="shared" si="3"/>
        <v>G</v>
      </c>
    </row>
    <row r="66" spans="1:17" x14ac:dyDescent="0.3">
      <c r="A66">
        <v>65</v>
      </c>
      <c r="B66" t="s">
        <v>1879</v>
      </c>
      <c r="C66" t="s">
        <v>1880</v>
      </c>
      <c r="D66" t="s">
        <v>1670</v>
      </c>
      <c r="E66" t="s">
        <v>1671</v>
      </c>
      <c r="F66">
        <v>60</v>
      </c>
      <c r="G66" t="s">
        <v>1881</v>
      </c>
      <c r="H66" t="s">
        <v>553</v>
      </c>
      <c r="I66" s="10">
        <v>39796</v>
      </c>
      <c r="J66">
        <v>11</v>
      </c>
      <c r="K66" t="s">
        <v>1721</v>
      </c>
      <c r="M66" t="str">
        <f>PROPER(Portfolio4346[[#This Row],[Last Name]])</f>
        <v>Case</v>
      </c>
      <c r="N66" t="str">
        <f t="shared" ref="N66:N129" si="4">IF(EXACT(C66,M66)=TRUE, "-", "Corrected to Title Case")</f>
        <v>-</v>
      </c>
      <c r="O66" t="str">
        <f t="shared" si="2"/>
        <v>F</v>
      </c>
      <c r="P66" t="str">
        <f t="shared" ref="P66:P129" si="5">IF(EXACT(E66,O66)=TRUE,"-","Corrected Errors")</f>
        <v>-</v>
      </c>
      <c r="Q66" t="str">
        <f t="shared" si="3"/>
        <v>L</v>
      </c>
    </row>
    <row r="67" spans="1:17" x14ac:dyDescent="0.3">
      <c r="A67">
        <v>66</v>
      </c>
      <c r="B67" t="s">
        <v>1882</v>
      </c>
      <c r="C67" t="s">
        <v>1883</v>
      </c>
      <c r="D67" t="s">
        <v>1670</v>
      </c>
      <c r="E67" t="s">
        <v>1671</v>
      </c>
      <c r="F67">
        <v>30</v>
      </c>
      <c r="G67" t="s">
        <v>1884</v>
      </c>
      <c r="H67" t="s">
        <v>82</v>
      </c>
      <c r="I67" s="10">
        <v>40018</v>
      </c>
      <c r="J67">
        <v>48</v>
      </c>
      <c r="K67" t="s">
        <v>1696</v>
      </c>
      <c r="M67" t="str">
        <f>PROPER(Portfolio4346[[#This Row],[Last Name]])</f>
        <v>Quintero</v>
      </c>
      <c r="N67" t="str">
        <f t="shared" si="4"/>
        <v>-</v>
      </c>
      <c r="O67" t="str">
        <f t="shared" ref="O67:O130" si="6">IF(LEFT(E67,1)="f","F","M")</f>
        <v>F</v>
      </c>
      <c r="P67" t="str">
        <f t="shared" si="5"/>
        <v>-</v>
      </c>
      <c r="Q67" t="str">
        <f t="shared" ref="Q67:Q130" si="7">UPPER(LEFT(B67,1))</f>
        <v>S</v>
      </c>
    </row>
    <row r="68" spans="1:17" x14ac:dyDescent="0.3">
      <c r="A68">
        <v>67</v>
      </c>
      <c r="B68" t="s">
        <v>1885</v>
      </c>
      <c r="C68" t="s">
        <v>1886</v>
      </c>
      <c r="D68" t="s">
        <v>1670</v>
      </c>
      <c r="E68" t="s">
        <v>1671</v>
      </c>
      <c r="F68">
        <v>30</v>
      </c>
      <c r="G68" t="s">
        <v>1887</v>
      </c>
      <c r="H68" t="s">
        <v>99</v>
      </c>
      <c r="I68" s="10">
        <v>40318</v>
      </c>
      <c r="J68">
        <v>16</v>
      </c>
      <c r="K68" t="s">
        <v>1007</v>
      </c>
      <c r="M68" t="str">
        <f>PROPER(Portfolio4346[[#This Row],[Last Name]])</f>
        <v>Sexton</v>
      </c>
      <c r="N68" t="str">
        <f t="shared" si="4"/>
        <v>-</v>
      </c>
      <c r="O68" t="str">
        <f t="shared" si="6"/>
        <v>F</v>
      </c>
      <c r="P68" t="str">
        <f t="shared" si="5"/>
        <v>-</v>
      </c>
      <c r="Q68" t="str">
        <f t="shared" si="7"/>
        <v>Z</v>
      </c>
    </row>
    <row r="69" spans="1:17" x14ac:dyDescent="0.3">
      <c r="A69">
        <v>68</v>
      </c>
      <c r="B69" t="s">
        <v>1888</v>
      </c>
      <c r="C69" t="s">
        <v>1889</v>
      </c>
      <c r="D69" t="s">
        <v>1683</v>
      </c>
      <c r="E69" t="s">
        <v>1671</v>
      </c>
      <c r="F69">
        <v>30</v>
      </c>
      <c r="G69" t="s">
        <v>1890</v>
      </c>
      <c r="H69" t="s">
        <v>526</v>
      </c>
      <c r="I69" s="10">
        <v>39895</v>
      </c>
      <c r="J69">
        <v>27</v>
      </c>
      <c r="K69" t="s">
        <v>1677</v>
      </c>
      <c r="M69" t="str">
        <f>PROPER(Portfolio4346[[#This Row],[Last Name]])</f>
        <v>Coates</v>
      </c>
      <c r="N69" t="str">
        <f t="shared" si="4"/>
        <v>-</v>
      </c>
      <c r="O69" t="str">
        <f t="shared" si="6"/>
        <v>F</v>
      </c>
      <c r="P69" t="str">
        <f t="shared" si="5"/>
        <v>-</v>
      </c>
      <c r="Q69" t="str">
        <f t="shared" si="7"/>
        <v>J</v>
      </c>
    </row>
    <row r="70" spans="1:17" x14ac:dyDescent="0.3">
      <c r="A70">
        <v>69</v>
      </c>
      <c r="B70" t="s">
        <v>1891</v>
      </c>
      <c r="C70" t="s">
        <v>1764</v>
      </c>
      <c r="D70" t="s">
        <v>1670</v>
      </c>
      <c r="E70" t="s">
        <v>1671</v>
      </c>
      <c r="F70">
        <v>60</v>
      </c>
      <c r="G70" t="s">
        <v>1892</v>
      </c>
      <c r="H70" t="s">
        <v>10</v>
      </c>
      <c r="I70" s="10">
        <v>39817</v>
      </c>
      <c r="J70">
        <v>62</v>
      </c>
      <c r="K70" t="s">
        <v>1673</v>
      </c>
      <c r="M70" t="str">
        <f>PROPER(Portfolio4346[[#This Row],[Last Name]])</f>
        <v>Pryor</v>
      </c>
      <c r="N70" t="str">
        <f t="shared" si="4"/>
        <v>-</v>
      </c>
      <c r="O70" t="str">
        <f t="shared" si="6"/>
        <v>F</v>
      </c>
      <c r="P70" t="str">
        <f t="shared" si="5"/>
        <v>-</v>
      </c>
      <c r="Q70" t="str">
        <f t="shared" si="7"/>
        <v>J</v>
      </c>
    </row>
    <row r="71" spans="1:17" x14ac:dyDescent="0.3">
      <c r="A71">
        <v>70</v>
      </c>
      <c r="B71" t="s">
        <v>1893</v>
      </c>
      <c r="C71" t="s">
        <v>1894</v>
      </c>
      <c r="D71" t="s">
        <v>1670</v>
      </c>
      <c r="E71" t="s">
        <v>1671</v>
      </c>
      <c r="F71">
        <v>60</v>
      </c>
      <c r="G71" t="s">
        <v>1895</v>
      </c>
      <c r="H71" t="s">
        <v>226</v>
      </c>
      <c r="I71" s="10">
        <v>39692</v>
      </c>
      <c r="J71">
        <v>35</v>
      </c>
      <c r="K71" t="s">
        <v>1696</v>
      </c>
      <c r="M71" t="str">
        <f>PROPER(Portfolio4346[[#This Row],[Last Name]])</f>
        <v>Bonner</v>
      </c>
      <c r="N71" t="str">
        <f t="shared" si="4"/>
        <v>-</v>
      </c>
      <c r="O71" t="str">
        <f t="shared" si="6"/>
        <v>F</v>
      </c>
      <c r="P71" t="str">
        <f t="shared" si="5"/>
        <v>-</v>
      </c>
      <c r="Q71" t="str">
        <f t="shared" si="7"/>
        <v>L</v>
      </c>
    </row>
    <row r="72" spans="1:17" x14ac:dyDescent="0.3">
      <c r="A72">
        <v>71</v>
      </c>
      <c r="B72" t="s">
        <v>1896</v>
      </c>
      <c r="C72" t="s">
        <v>1897</v>
      </c>
      <c r="D72" t="s">
        <v>1670</v>
      </c>
      <c r="E72" t="s">
        <v>1671</v>
      </c>
      <c r="F72">
        <v>30</v>
      </c>
      <c r="G72" t="s">
        <v>1898</v>
      </c>
      <c r="H72" t="s">
        <v>153</v>
      </c>
      <c r="I72" s="10">
        <v>40042</v>
      </c>
      <c r="J72">
        <v>89</v>
      </c>
      <c r="K72" t="s">
        <v>1692</v>
      </c>
      <c r="M72" t="str">
        <f>PROPER(Portfolio4346[[#This Row],[Last Name]])</f>
        <v>Payton</v>
      </c>
      <c r="N72" t="str">
        <f t="shared" si="4"/>
        <v>-</v>
      </c>
      <c r="O72" t="str">
        <f t="shared" si="6"/>
        <v>F</v>
      </c>
      <c r="P72" t="str">
        <f t="shared" si="5"/>
        <v>-</v>
      </c>
      <c r="Q72" t="str">
        <f t="shared" si="7"/>
        <v>D</v>
      </c>
    </row>
    <row r="73" spans="1:17" x14ac:dyDescent="0.3">
      <c r="A73">
        <v>72</v>
      </c>
      <c r="B73" t="s">
        <v>1899</v>
      </c>
      <c r="C73" t="s">
        <v>1900</v>
      </c>
      <c r="D73" t="s">
        <v>1683</v>
      </c>
      <c r="E73" t="s">
        <v>1671</v>
      </c>
      <c r="F73">
        <v>30</v>
      </c>
      <c r="G73" t="s">
        <v>1901</v>
      </c>
      <c r="H73" t="s">
        <v>1435</v>
      </c>
      <c r="I73" s="10">
        <v>40216</v>
      </c>
      <c r="J73">
        <v>22</v>
      </c>
      <c r="K73" t="s">
        <v>1721</v>
      </c>
      <c r="M73" t="str">
        <f>PROPER(Portfolio4346[[#This Row],[Last Name]])</f>
        <v>Abel</v>
      </c>
      <c r="N73" t="str">
        <f t="shared" si="4"/>
        <v>-</v>
      </c>
      <c r="O73" t="str">
        <f t="shared" si="6"/>
        <v>F</v>
      </c>
      <c r="P73" t="str">
        <f t="shared" si="5"/>
        <v>-</v>
      </c>
      <c r="Q73" t="str">
        <f t="shared" si="7"/>
        <v>M</v>
      </c>
    </row>
    <row r="74" spans="1:17" x14ac:dyDescent="0.3">
      <c r="A74">
        <v>73</v>
      </c>
      <c r="B74" t="s">
        <v>1902</v>
      </c>
      <c r="C74" t="s">
        <v>1903</v>
      </c>
      <c r="D74" t="s">
        <v>1683</v>
      </c>
      <c r="E74" t="s">
        <v>1671</v>
      </c>
      <c r="F74">
        <v>60</v>
      </c>
      <c r="G74" t="s">
        <v>1904</v>
      </c>
      <c r="H74" t="s">
        <v>786</v>
      </c>
      <c r="I74" s="10">
        <v>39470</v>
      </c>
      <c r="J74">
        <v>34</v>
      </c>
      <c r="K74" t="s">
        <v>1673</v>
      </c>
      <c r="M74" t="str">
        <f>PROPER(Portfolio4346[[#This Row],[Last Name]])</f>
        <v>Woodard</v>
      </c>
      <c r="N74" t="str">
        <f t="shared" si="4"/>
        <v>-</v>
      </c>
      <c r="O74" t="str">
        <f t="shared" si="6"/>
        <v>F</v>
      </c>
      <c r="P74" t="str">
        <f t="shared" si="5"/>
        <v>-</v>
      </c>
      <c r="Q74" t="str">
        <f t="shared" si="7"/>
        <v>E</v>
      </c>
    </row>
    <row r="75" spans="1:17" x14ac:dyDescent="0.3">
      <c r="A75">
        <v>74</v>
      </c>
      <c r="B75" t="s">
        <v>1905</v>
      </c>
      <c r="C75" t="s">
        <v>1906</v>
      </c>
      <c r="D75" t="s">
        <v>1670</v>
      </c>
      <c r="E75" t="s">
        <v>1671</v>
      </c>
      <c r="F75">
        <v>30</v>
      </c>
      <c r="G75" t="s">
        <v>1907</v>
      </c>
      <c r="H75" t="s">
        <v>715</v>
      </c>
      <c r="I75" s="10">
        <v>40365</v>
      </c>
      <c r="J75">
        <v>56</v>
      </c>
      <c r="K75" t="s">
        <v>1692</v>
      </c>
      <c r="M75" t="str">
        <f>PROPER(Portfolio4346[[#This Row],[Last Name]])</f>
        <v>Roy</v>
      </c>
      <c r="N75" t="str">
        <f t="shared" si="4"/>
        <v>-</v>
      </c>
      <c r="O75" t="str">
        <f t="shared" si="6"/>
        <v>F</v>
      </c>
      <c r="P75" t="str">
        <f t="shared" si="5"/>
        <v>-</v>
      </c>
      <c r="Q75" t="str">
        <f t="shared" si="7"/>
        <v>L</v>
      </c>
    </row>
    <row r="76" spans="1:17" x14ac:dyDescent="0.3">
      <c r="A76">
        <v>75</v>
      </c>
      <c r="B76" t="s">
        <v>1908</v>
      </c>
      <c r="C76" t="s">
        <v>1909</v>
      </c>
      <c r="D76" t="s">
        <v>1670</v>
      </c>
      <c r="E76" t="s">
        <v>1671</v>
      </c>
      <c r="F76">
        <v>60</v>
      </c>
      <c r="G76" t="s">
        <v>1910</v>
      </c>
      <c r="H76" t="s">
        <v>757</v>
      </c>
      <c r="I76" s="10">
        <v>39656</v>
      </c>
      <c r="J76">
        <v>88</v>
      </c>
      <c r="K76" t="s">
        <v>1007</v>
      </c>
      <c r="M76" t="str">
        <f>PROPER(Portfolio4346[[#This Row],[Last Name]])</f>
        <v>Medeiros</v>
      </c>
      <c r="N76" t="str">
        <f t="shared" si="4"/>
        <v>-</v>
      </c>
      <c r="O76" t="str">
        <f t="shared" si="6"/>
        <v>F</v>
      </c>
      <c r="P76" t="str">
        <f t="shared" si="5"/>
        <v>-</v>
      </c>
      <c r="Q76" t="str">
        <f t="shared" si="7"/>
        <v>H</v>
      </c>
    </row>
    <row r="77" spans="1:17" x14ac:dyDescent="0.3">
      <c r="A77">
        <v>76</v>
      </c>
      <c r="B77" t="s">
        <v>1911</v>
      </c>
      <c r="C77" t="s">
        <v>1912</v>
      </c>
      <c r="D77" t="s">
        <v>1670</v>
      </c>
      <c r="E77" t="s">
        <v>1671</v>
      </c>
      <c r="F77">
        <v>60</v>
      </c>
      <c r="G77" t="s">
        <v>1913</v>
      </c>
      <c r="H77" t="s">
        <v>1045</v>
      </c>
      <c r="I77" s="10">
        <v>40324</v>
      </c>
      <c r="J77">
        <v>58</v>
      </c>
      <c r="K77" t="s">
        <v>1692</v>
      </c>
      <c r="M77" t="str">
        <f>PROPER(Portfolio4346[[#This Row],[Last Name]])</f>
        <v>Abrams</v>
      </c>
      <c r="N77" t="str">
        <f t="shared" si="4"/>
        <v>-</v>
      </c>
      <c r="O77" t="str">
        <f t="shared" si="6"/>
        <v>F</v>
      </c>
      <c r="P77" t="str">
        <f t="shared" si="5"/>
        <v>-</v>
      </c>
      <c r="Q77" t="str">
        <f t="shared" si="7"/>
        <v>C</v>
      </c>
    </row>
    <row r="78" spans="1:17" x14ac:dyDescent="0.3">
      <c r="A78">
        <v>77</v>
      </c>
      <c r="B78" t="s">
        <v>1914</v>
      </c>
      <c r="C78" t="s">
        <v>1915</v>
      </c>
      <c r="D78" t="s">
        <v>1683</v>
      </c>
      <c r="E78" t="s">
        <v>1671</v>
      </c>
      <c r="F78">
        <v>30</v>
      </c>
      <c r="G78" t="s">
        <v>1916</v>
      </c>
      <c r="H78" t="s">
        <v>585</v>
      </c>
      <c r="I78" s="10">
        <v>39805</v>
      </c>
      <c r="J78">
        <v>89</v>
      </c>
      <c r="K78" t="s">
        <v>1700</v>
      </c>
      <c r="M78" t="str">
        <f>PROPER(Portfolio4346[[#This Row],[Last Name]])</f>
        <v>Zavala</v>
      </c>
      <c r="N78" t="str">
        <f t="shared" si="4"/>
        <v>-</v>
      </c>
      <c r="O78" t="str">
        <f t="shared" si="6"/>
        <v>F</v>
      </c>
      <c r="P78" t="str">
        <f t="shared" si="5"/>
        <v>-</v>
      </c>
      <c r="Q78" t="str">
        <f t="shared" si="7"/>
        <v>M</v>
      </c>
    </row>
    <row r="79" spans="1:17" x14ac:dyDescent="0.3">
      <c r="A79">
        <v>78</v>
      </c>
      <c r="B79" t="s">
        <v>1917</v>
      </c>
      <c r="C79" t="s">
        <v>1918</v>
      </c>
      <c r="D79" t="s">
        <v>1733</v>
      </c>
      <c r="E79" t="s">
        <v>1671</v>
      </c>
      <c r="F79">
        <v>30</v>
      </c>
      <c r="G79" t="s">
        <v>1919</v>
      </c>
      <c r="H79" t="s">
        <v>143</v>
      </c>
      <c r="I79" s="10">
        <v>39565</v>
      </c>
      <c r="J79">
        <v>39</v>
      </c>
      <c r="K79" t="s">
        <v>851</v>
      </c>
      <c r="M79" t="str">
        <f>PROPER(Portfolio4346[[#This Row],[Last Name]])</f>
        <v>Pope</v>
      </c>
      <c r="N79" t="str">
        <f t="shared" si="4"/>
        <v>-</v>
      </c>
      <c r="O79" t="str">
        <f t="shared" si="6"/>
        <v>F</v>
      </c>
      <c r="P79" t="str">
        <f t="shared" si="5"/>
        <v>-</v>
      </c>
      <c r="Q79" t="str">
        <f t="shared" si="7"/>
        <v>R</v>
      </c>
    </row>
    <row r="80" spans="1:17" x14ac:dyDescent="0.3">
      <c r="A80">
        <v>79</v>
      </c>
      <c r="B80" t="s">
        <v>1920</v>
      </c>
      <c r="C80" t="s">
        <v>1921</v>
      </c>
      <c r="D80" t="s">
        <v>1670</v>
      </c>
      <c r="E80" t="s">
        <v>1671</v>
      </c>
      <c r="F80">
        <v>90</v>
      </c>
      <c r="G80" t="s">
        <v>1922</v>
      </c>
      <c r="H80" t="s">
        <v>99</v>
      </c>
      <c r="I80" s="10">
        <v>40389</v>
      </c>
      <c r="J80">
        <v>27</v>
      </c>
      <c r="K80" t="s">
        <v>1707</v>
      </c>
      <c r="M80" t="str">
        <f>PROPER(Portfolio4346[[#This Row],[Last Name]])</f>
        <v>Freeman</v>
      </c>
      <c r="N80" t="str">
        <f t="shared" si="4"/>
        <v>-</v>
      </c>
      <c r="O80" t="str">
        <f t="shared" si="6"/>
        <v>F</v>
      </c>
      <c r="P80" t="str">
        <f t="shared" si="5"/>
        <v>-</v>
      </c>
      <c r="Q80" t="str">
        <f t="shared" si="7"/>
        <v>A</v>
      </c>
    </row>
    <row r="81" spans="1:17" x14ac:dyDescent="0.3">
      <c r="A81">
        <v>80</v>
      </c>
      <c r="B81" t="s">
        <v>1923</v>
      </c>
      <c r="C81" t="s">
        <v>1924</v>
      </c>
      <c r="D81" t="s">
        <v>1683</v>
      </c>
      <c r="E81" t="s">
        <v>1671</v>
      </c>
      <c r="F81">
        <v>30</v>
      </c>
      <c r="G81" t="s">
        <v>1925</v>
      </c>
      <c r="H81" t="s">
        <v>1486</v>
      </c>
      <c r="I81" s="10">
        <v>39501</v>
      </c>
      <c r="J81">
        <v>81</v>
      </c>
      <c r="K81" t="s">
        <v>1673</v>
      </c>
      <c r="M81" t="str">
        <f>PROPER(Portfolio4346[[#This Row],[Last Name]])</f>
        <v>Burks</v>
      </c>
      <c r="N81" t="str">
        <f t="shared" si="4"/>
        <v>-</v>
      </c>
      <c r="O81" t="str">
        <f t="shared" si="6"/>
        <v>F</v>
      </c>
      <c r="P81" t="str">
        <f t="shared" si="5"/>
        <v>-</v>
      </c>
      <c r="Q81" t="str">
        <f t="shared" si="7"/>
        <v>I</v>
      </c>
    </row>
    <row r="82" spans="1:17" x14ac:dyDescent="0.3">
      <c r="A82">
        <v>81</v>
      </c>
      <c r="B82" t="s">
        <v>1926</v>
      </c>
      <c r="C82" t="s">
        <v>1927</v>
      </c>
      <c r="D82" t="s">
        <v>1683</v>
      </c>
      <c r="E82" t="s">
        <v>1671</v>
      </c>
      <c r="F82">
        <v>60</v>
      </c>
      <c r="G82" t="s">
        <v>1928</v>
      </c>
      <c r="H82" t="s">
        <v>1516</v>
      </c>
      <c r="I82" s="10">
        <v>40452</v>
      </c>
      <c r="J82">
        <v>80</v>
      </c>
      <c r="K82" t="s">
        <v>1707</v>
      </c>
      <c r="M82" t="str">
        <f>PROPER(Portfolio4346[[#This Row],[Last Name]])</f>
        <v>Santos</v>
      </c>
      <c r="N82" t="str">
        <f t="shared" si="4"/>
        <v>-</v>
      </c>
      <c r="O82" t="str">
        <f t="shared" si="6"/>
        <v>F</v>
      </c>
      <c r="P82" t="str">
        <f t="shared" si="5"/>
        <v>-</v>
      </c>
      <c r="Q82" t="str">
        <f t="shared" si="7"/>
        <v>C</v>
      </c>
    </row>
    <row r="83" spans="1:17" x14ac:dyDescent="0.3">
      <c r="A83">
        <v>82</v>
      </c>
      <c r="B83" t="s">
        <v>1929</v>
      </c>
      <c r="C83" t="s">
        <v>1669</v>
      </c>
      <c r="D83" t="s">
        <v>1670</v>
      </c>
      <c r="E83" t="s">
        <v>1671</v>
      </c>
      <c r="F83">
        <v>30</v>
      </c>
      <c r="G83" t="s">
        <v>1930</v>
      </c>
      <c r="H83" t="s">
        <v>1807</v>
      </c>
      <c r="I83" s="10">
        <v>39837</v>
      </c>
      <c r="J83">
        <v>36</v>
      </c>
      <c r="K83" t="s">
        <v>1721</v>
      </c>
      <c r="M83" t="str">
        <f>PROPER(Portfolio4346[[#This Row],[Last Name]])</f>
        <v>Camp</v>
      </c>
      <c r="N83" t="str">
        <f t="shared" si="4"/>
        <v>-</v>
      </c>
      <c r="O83" t="str">
        <f t="shared" si="6"/>
        <v>F</v>
      </c>
      <c r="P83" t="str">
        <f t="shared" si="5"/>
        <v>-</v>
      </c>
      <c r="Q83" t="str">
        <f t="shared" si="7"/>
        <v>N</v>
      </c>
    </row>
    <row r="84" spans="1:17" x14ac:dyDescent="0.3">
      <c r="A84">
        <v>83</v>
      </c>
      <c r="B84" t="s">
        <v>1931</v>
      </c>
      <c r="C84" t="s">
        <v>1932</v>
      </c>
      <c r="D84" t="s">
        <v>1670</v>
      </c>
      <c r="E84" t="s">
        <v>1671</v>
      </c>
      <c r="F84">
        <v>90</v>
      </c>
      <c r="G84" t="s">
        <v>1933</v>
      </c>
      <c r="H84" t="s">
        <v>1652</v>
      </c>
      <c r="I84" s="10">
        <v>39585</v>
      </c>
      <c r="J84">
        <v>81</v>
      </c>
      <c r="K84" t="s">
        <v>1673</v>
      </c>
      <c r="M84" t="str">
        <f>PROPER(Portfolio4346[[#This Row],[Last Name]])</f>
        <v>Whitfield</v>
      </c>
      <c r="N84" t="str">
        <f t="shared" si="4"/>
        <v>-</v>
      </c>
      <c r="O84" t="str">
        <f t="shared" si="6"/>
        <v>F</v>
      </c>
      <c r="P84" t="str">
        <f t="shared" si="5"/>
        <v>-</v>
      </c>
      <c r="Q84" t="str">
        <f t="shared" si="7"/>
        <v>D</v>
      </c>
    </row>
    <row r="85" spans="1:17" x14ac:dyDescent="0.3">
      <c r="A85">
        <v>84</v>
      </c>
      <c r="B85" t="s">
        <v>1934</v>
      </c>
      <c r="C85" t="s">
        <v>1935</v>
      </c>
      <c r="D85" t="s">
        <v>1733</v>
      </c>
      <c r="E85" t="s">
        <v>1936</v>
      </c>
      <c r="F85">
        <v>90</v>
      </c>
      <c r="G85" t="s">
        <v>1937</v>
      </c>
      <c r="H85" t="s">
        <v>1938</v>
      </c>
      <c r="I85" s="10">
        <v>39581</v>
      </c>
      <c r="J85">
        <v>41</v>
      </c>
      <c r="K85" t="s">
        <v>851</v>
      </c>
      <c r="M85" t="str">
        <f>PROPER(Portfolio4346[[#This Row],[Last Name]])</f>
        <v>Rollins</v>
      </c>
      <c r="N85" t="str">
        <f t="shared" si="4"/>
        <v>-</v>
      </c>
      <c r="O85" t="str">
        <f t="shared" si="6"/>
        <v>F</v>
      </c>
      <c r="P85" t="str">
        <f t="shared" si="5"/>
        <v>Corrected Errors</v>
      </c>
      <c r="Q85" t="str">
        <f t="shared" si="7"/>
        <v>P</v>
      </c>
    </row>
    <row r="86" spans="1:17" x14ac:dyDescent="0.3">
      <c r="A86">
        <v>85</v>
      </c>
      <c r="B86" t="s">
        <v>1939</v>
      </c>
      <c r="C86" t="s">
        <v>1940</v>
      </c>
      <c r="D86" t="s">
        <v>1670</v>
      </c>
      <c r="E86" t="s">
        <v>1671</v>
      </c>
      <c r="F86">
        <v>90</v>
      </c>
      <c r="G86" t="s">
        <v>1941</v>
      </c>
      <c r="H86" t="s">
        <v>1500</v>
      </c>
      <c r="I86" s="10">
        <v>40166</v>
      </c>
      <c r="J86">
        <v>96</v>
      </c>
      <c r="K86" t="s">
        <v>1673</v>
      </c>
      <c r="M86" t="str">
        <f>PROPER(Portfolio4346[[#This Row],[Last Name]])</f>
        <v>Duncan</v>
      </c>
      <c r="N86" t="str">
        <f t="shared" si="4"/>
        <v>-</v>
      </c>
      <c r="O86" t="str">
        <f t="shared" si="6"/>
        <v>F</v>
      </c>
      <c r="P86" t="str">
        <f t="shared" si="5"/>
        <v>-</v>
      </c>
      <c r="Q86" t="str">
        <f t="shared" si="7"/>
        <v>P</v>
      </c>
    </row>
    <row r="87" spans="1:17" x14ac:dyDescent="0.3">
      <c r="A87">
        <v>86</v>
      </c>
      <c r="B87" t="s">
        <v>1942</v>
      </c>
      <c r="C87" t="s">
        <v>1723</v>
      </c>
      <c r="D87" t="s">
        <v>1683</v>
      </c>
      <c r="E87" t="s">
        <v>1671</v>
      </c>
      <c r="F87">
        <v>90</v>
      </c>
      <c r="G87" t="s">
        <v>1943</v>
      </c>
      <c r="H87" t="s">
        <v>736</v>
      </c>
      <c r="I87" s="10">
        <v>40522</v>
      </c>
      <c r="J87">
        <v>77</v>
      </c>
      <c r="K87" t="s">
        <v>1707</v>
      </c>
      <c r="M87" t="str">
        <f>PROPER(Portfolio4346[[#This Row],[Last Name]])</f>
        <v>Wright</v>
      </c>
      <c r="N87" t="str">
        <f t="shared" si="4"/>
        <v>-</v>
      </c>
      <c r="O87" t="str">
        <f t="shared" si="6"/>
        <v>F</v>
      </c>
      <c r="P87" t="str">
        <f t="shared" si="5"/>
        <v>-</v>
      </c>
      <c r="Q87" t="str">
        <f t="shared" si="7"/>
        <v>N</v>
      </c>
    </row>
    <row r="88" spans="1:17" x14ac:dyDescent="0.3">
      <c r="A88">
        <v>87</v>
      </c>
      <c r="B88" t="s">
        <v>1944</v>
      </c>
      <c r="C88" t="s">
        <v>1945</v>
      </c>
      <c r="D88" t="s">
        <v>1946</v>
      </c>
      <c r="E88" t="s">
        <v>1671</v>
      </c>
      <c r="F88">
        <v>60</v>
      </c>
      <c r="G88" t="s">
        <v>1947</v>
      </c>
      <c r="H88" t="s">
        <v>78</v>
      </c>
      <c r="I88" s="10">
        <v>40015</v>
      </c>
      <c r="J88">
        <v>43</v>
      </c>
      <c r="K88" t="s">
        <v>1692</v>
      </c>
      <c r="M88" t="str">
        <f>PROPER(Portfolio4346[[#This Row],[Last Name]])</f>
        <v>Wiggins</v>
      </c>
      <c r="N88" t="str">
        <f t="shared" si="4"/>
        <v>-</v>
      </c>
      <c r="O88" t="str">
        <f t="shared" si="6"/>
        <v>F</v>
      </c>
      <c r="P88" t="str">
        <f t="shared" si="5"/>
        <v>-</v>
      </c>
      <c r="Q88" t="str">
        <f t="shared" si="7"/>
        <v>J</v>
      </c>
    </row>
    <row r="89" spans="1:17" x14ac:dyDescent="0.3">
      <c r="A89">
        <v>88</v>
      </c>
      <c r="B89" t="s">
        <v>1948</v>
      </c>
      <c r="C89" t="s">
        <v>1949</v>
      </c>
      <c r="D89" t="s">
        <v>1683</v>
      </c>
      <c r="E89" t="s">
        <v>1671</v>
      </c>
      <c r="F89">
        <v>30</v>
      </c>
      <c r="G89" t="s">
        <v>1950</v>
      </c>
      <c r="H89" t="s">
        <v>1336</v>
      </c>
      <c r="I89" s="10">
        <v>40017</v>
      </c>
      <c r="J89">
        <v>36</v>
      </c>
      <c r="K89" t="s">
        <v>1696</v>
      </c>
      <c r="M89" t="str">
        <f>PROPER(Portfolio4346[[#This Row],[Last Name]])</f>
        <v>Mccain</v>
      </c>
      <c r="N89" t="str">
        <f t="shared" si="4"/>
        <v>-</v>
      </c>
      <c r="O89" t="str">
        <f t="shared" si="6"/>
        <v>F</v>
      </c>
      <c r="P89" t="str">
        <f t="shared" si="5"/>
        <v>-</v>
      </c>
      <c r="Q89" t="str">
        <f t="shared" si="7"/>
        <v>R</v>
      </c>
    </row>
    <row r="90" spans="1:17" x14ac:dyDescent="0.3">
      <c r="A90">
        <v>89</v>
      </c>
      <c r="B90" t="s">
        <v>1951</v>
      </c>
      <c r="C90" t="s">
        <v>1952</v>
      </c>
      <c r="D90" t="s">
        <v>1683</v>
      </c>
      <c r="E90" t="s">
        <v>1671</v>
      </c>
      <c r="F90">
        <v>60</v>
      </c>
      <c r="G90" t="s">
        <v>1953</v>
      </c>
      <c r="H90" t="s">
        <v>1336</v>
      </c>
      <c r="I90" s="10">
        <v>39569</v>
      </c>
      <c r="J90">
        <v>19</v>
      </c>
      <c r="K90" t="s">
        <v>1707</v>
      </c>
      <c r="M90" t="str">
        <f>PROPER(Portfolio4346[[#This Row],[Last Name]])</f>
        <v>Fischer</v>
      </c>
      <c r="N90" t="str">
        <f t="shared" si="4"/>
        <v>-</v>
      </c>
      <c r="O90" t="str">
        <f t="shared" si="6"/>
        <v>F</v>
      </c>
      <c r="P90" t="str">
        <f t="shared" si="5"/>
        <v>-</v>
      </c>
      <c r="Q90" t="str">
        <f t="shared" si="7"/>
        <v>O</v>
      </c>
    </row>
    <row r="91" spans="1:17" x14ac:dyDescent="0.3">
      <c r="A91">
        <v>90</v>
      </c>
      <c r="B91" t="s">
        <v>1954</v>
      </c>
      <c r="C91" t="s">
        <v>1955</v>
      </c>
      <c r="D91" t="s">
        <v>1683</v>
      </c>
      <c r="E91" t="s">
        <v>1671</v>
      </c>
      <c r="F91">
        <v>90</v>
      </c>
      <c r="G91" t="s">
        <v>1956</v>
      </c>
      <c r="H91" t="s">
        <v>1957</v>
      </c>
      <c r="I91" s="10">
        <v>40500</v>
      </c>
      <c r="J91">
        <v>20</v>
      </c>
      <c r="K91" t="s">
        <v>1692</v>
      </c>
      <c r="M91" t="str">
        <f>PROPER(Portfolio4346[[#This Row],[Last Name]])</f>
        <v>Paulson</v>
      </c>
      <c r="N91" t="str">
        <f t="shared" si="4"/>
        <v>-</v>
      </c>
      <c r="O91" t="str">
        <f t="shared" si="6"/>
        <v>F</v>
      </c>
      <c r="P91" t="str">
        <f t="shared" si="5"/>
        <v>-</v>
      </c>
      <c r="Q91" t="str">
        <f t="shared" si="7"/>
        <v>J</v>
      </c>
    </row>
    <row r="92" spans="1:17" x14ac:dyDescent="0.3">
      <c r="A92">
        <v>91</v>
      </c>
      <c r="B92" t="s">
        <v>1958</v>
      </c>
      <c r="C92" t="s">
        <v>1959</v>
      </c>
      <c r="D92" t="s">
        <v>1683</v>
      </c>
      <c r="E92" t="s">
        <v>1671</v>
      </c>
      <c r="F92">
        <v>60</v>
      </c>
      <c r="G92" t="s">
        <v>1960</v>
      </c>
      <c r="H92" t="s">
        <v>592</v>
      </c>
      <c r="I92" s="10">
        <v>39468</v>
      </c>
      <c r="J92">
        <v>67</v>
      </c>
      <c r="K92" t="s">
        <v>1772</v>
      </c>
      <c r="M92" t="str">
        <f>PROPER(Portfolio4346[[#This Row],[Last Name]])</f>
        <v>Durham</v>
      </c>
      <c r="N92" t="str">
        <f t="shared" si="4"/>
        <v>-</v>
      </c>
      <c r="O92" t="str">
        <f t="shared" si="6"/>
        <v>F</v>
      </c>
      <c r="P92" t="str">
        <f t="shared" si="5"/>
        <v>-</v>
      </c>
      <c r="Q92" t="str">
        <f t="shared" si="7"/>
        <v>M</v>
      </c>
    </row>
    <row r="93" spans="1:17" x14ac:dyDescent="0.3">
      <c r="A93">
        <v>92</v>
      </c>
      <c r="B93" t="s">
        <v>1961</v>
      </c>
      <c r="C93" t="s">
        <v>1962</v>
      </c>
      <c r="D93" t="s">
        <v>1683</v>
      </c>
      <c r="E93" t="s">
        <v>1671</v>
      </c>
      <c r="F93">
        <v>60</v>
      </c>
      <c r="G93" t="s">
        <v>1963</v>
      </c>
      <c r="H93" t="s">
        <v>1964</v>
      </c>
      <c r="I93" s="10">
        <v>39527</v>
      </c>
      <c r="J93">
        <v>67</v>
      </c>
      <c r="K93" t="s">
        <v>1707</v>
      </c>
      <c r="M93" t="str">
        <f>PROPER(Portfolio4346[[#This Row],[Last Name]])</f>
        <v>Knight</v>
      </c>
      <c r="N93" t="str">
        <f t="shared" si="4"/>
        <v>-</v>
      </c>
      <c r="O93" t="str">
        <f t="shared" si="6"/>
        <v>F</v>
      </c>
      <c r="P93" t="str">
        <f t="shared" si="5"/>
        <v>-</v>
      </c>
      <c r="Q93" t="str">
        <f t="shared" si="7"/>
        <v>C</v>
      </c>
    </row>
    <row r="94" spans="1:17" x14ac:dyDescent="0.3">
      <c r="A94">
        <v>93</v>
      </c>
      <c r="B94" t="s">
        <v>1965</v>
      </c>
      <c r="C94" t="s">
        <v>1788</v>
      </c>
      <c r="D94" t="s">
        <v>1670</v>
      </c>
      <c r="E94" t="s">
        <v>1671</v>
      </c>
      <c r="F94">
        <v>60</v>
      </c>
      <c r="G94" t="s">
        <v>1966</v>
      </c>
      <c r="H94" t="s">
        <v>651</v>
      </c>
      <c r="I94" s="10">
        <v>39508</v>
      </c>
      <c r="J94">
        <v>64</v>
      </c>
      <c r="K94" t="s">
        <v>1700</v>
      </c>
      <c r="M94" t="str">
        <f>PROPER(Portfolio4346[[#This Row],[Last Name]])</f>
        <v>Akers</v>
      </c>
      <c r="N94" t="str">
        <f t="shared" si="4"/>
        <v>-</v>
      </c>
      <c r="O94" t="str">
        <f t="shared" si="6"/>
        <v>F</v>
      </c>
      <c r="P94" t="str">
        <f t="shared" si="5"/>
        <v>-</v>
      </c>
      <c r="Q94" t="str">
        <f t="shared" si="7"/>
        <v>V</v>
      </c>
    </row>
    <row r="95" spans="1:17" x14ac:dyDescent="0.3">
      <c r="A95">
        <v>94</v>
      </c>
      <c r="B95" t="s">
        <v>1967</v>
      </c>
      <c r="C95" t="s">
        <v>1968</v>
      </c>
      <c r="D95" t="s">
        <v>1683</v>
      </c>
      <c r="E95" t="s">
        <v>1671</v>
      </c>
      <c r="F95">
        <v>60</v>
      </c>
      <c r="G95" t="s">
        <v>1969</v>
      </c>
      <c r="H95" t="s">
        <v>6</v>
      </c>
      <c r="I95" s="10">
        <v>39833</v>
      </c>
      <c r="J95">
        <v>97</v>
      </c>
      <c r="K95" t="s">
        <v>1677</v>
      </c>
      <c r="M95" t="str">
        <f>PROPER(Portfolio4346[[#This Row],[Last Name]])</f>
        <v>Klein</v>
      </c>
      <c r="N95" t="str">
        <f t="shared" si="4"/>
        <v>-</v>
      </c>
      <c r="O95" t="str">
        <f t="shared" si="6"/>
        <v>F</v>
      </c>
      <c r="P95" t="str">
        <f t="shared" si="5"/>
        <v>-</v>
      </c>
      <c r="Q95" t="str">
        <f t="shared" si="7"/>
        <v>W</v>
      </c>
    </row>
    <row r="96" spans="1:17" x14ac:dyDescent="0.3">
      <c r="A96">
        <v>96</v>
      </c>
      <c r="B96" t="s">
        <v>1973</v>
      </c>
      <c r="C96" t="s">
        <v>1974</v>
      </c>
      <c r="D96" t="s">
        <v>1733</v>
      </c>
      <c r="E96" t="s">
        <v>1671</v>
      </c>
      <c r="F96">
        <v>60</v>
      </c>
      <c r="G96" t="s">
        <v>1975</v>
      </c>
      <c r="H96" t="s">
        <v>512</v>
      </c>
      <c r="I96" s="10">
        <v>39927</v>
      </c>
      <c r="J96">
        <v>87</v>
      </c>
      <c r="K96" t="s">
        <v>1707</v>
      </c>
      <c r="M96" t="str">
        <f>PROPER(Portfolio4346[[#This Row],[Last Name]])</f>
        <v>Galvan</v>
      </c>
      <c r="N96" t="str">
        <f t="shared" si="4"/>
        <v>-</v>
      </c>
      <c r="O96" t="str">
        <f t="shared" si="6"/>
        <v>F</v>
      </c>
      <c r="P96" t="str">
        <f t="shared" si="5"/>
        <v>-</v>
      </c>
      <c r="Q96" t="str">
        <f t="shared" si="7"/>
        <v>C</v>
      </c>
    </row>
    <row r="97" spans="1:17" x14ac:dyDescent="0.3">
      <c r="A97">
        <v>97</v>
      </c>
      <c r="B97" t="s">
        <v>1976</v>
      </c>
      <c r="C97" t="s">
        <v>1977</v>
      </c>
      <c r="D97" t="s">
        <v>1670</v>
      </c>
      <c r="E97" t="s">
        <v>1671</v>
      </c>
      <c r="F97">
        <v>30</v>
      </c>
      <c r="G97" t="s">
        <v>1978</v>
      </c>
      <c r="H97" t="s">
        <v>270</v>
      </c>
      <c r="I97" s="10">
        <v>40500</v>
      </c>
      <c r="J97">
        <v>41</v>
      </c>
      <c r="K97" t="s">
        <v>1707</v>
      </c>
      <c r="M97" t="str">
        <f>PROPER(Portfolio4346[[#This Row],[Last Name]])</f>
        <v>Hobson</v>
      </c>
      <c r="N97" t="str">
        <f t="shared" si="4"/>
        <v>-</v>
      </c>
      <c r="O97" t="str">
        <f t="shared" si="6"/>
        <v>F</v>
      </c>
      <c r="P97" t="str">
        <f t="shared" si="5"/>
        <v>-</v>
      </c>
      <c r="Q97" t="str">
        <f t="shared" si="7"/>
        <v>L</v>
      </c>
    </row>
    <row r="98" spans="1:17" x14ac:dyDescent="0.3">
      <c r="A98">
        <v>98</v>
      </c>
      <c r="B98" t="s">
        <v>1979</v>
      </c>
      <c r="C98" t="s">
        <v>1980</v>
      </c>
      <c r="D98" t="s">
        <v>1683</v>
      </c>
      <c r="E98" t="s">
        <v>1671</v>
      </c>
      <c r="F98">
        <v>90</v>
      </c>
      <c r="G98" t="s">
        <v>1981</v>
      </c>
      <c r="H98" t="s">
        <v>1982</v>
      </c>
      <c r="I98" s="10">
        <v>40312</v>
      </c>
      <c r="J98">
        <v>68</v>
      </c>
      <c r="K98" t="s">
        <v>1007</v>
      </c>
      <c r="M98" t="str">
        <f>PROPER(Portfolio4346[[#This Row],[Last Name]])</f>
        <v>Mcneill</v>
      </c>
      <c r="N98" t="str">
        <f t="shared" si="4"/>
        <v>-</v>
      </c>
      <c r="O98" t="str">
        <f t="shared" si="6"/>
        <v>F</v>
      </c>
      <c r="P98" t="str">
        <f t="shared" si="5"/>
        <v>-</v>
      </c>
      <c r="Q98" t="str">
        <f t="shared" si="7"/>
        <v>J</v>
      </c>
    </row>
    <row r="99" spans="1:17" x14ac:dyDescent="0.3">
      <c r="A99">
        <v>99</v>
      </c>
      <c r="B99" t="s">
        <v>1983</v>
      </c>
      <c r="C99" t="s">
        <v>1984</v>
      </c>
      <c r="D99" t="s">
        <v>1670</v>
      </c>
      <c r="E99" t="s">
        <v>1671</v>
      </c>
      <c r="F99">
        <v>30</v>
      </c>
      <c r="G99" t="s">
        <v>1985</v>
      </c>
      <c r="H99" t="s">
        <v>1642</v>
      </c>
      <c r="I99" s="10">
        <v>40037</v>
      </c>
      <c r="J99">
        <v>47</v>
      </c>
      <c r="K99" t="s">
        <v>851</v>
      </c>
      <c r="M99" t="str">
        <f>PROPER(Portfolio4346[[#This Row],[Last Name]])</f>
        <v>Starks</v>
      </c>
      <c r="N99" t="str">
        <f t="shared" si="4"/>
        <v>-</v>
      </c>
      <c r="O99" t="str">
        <f t="shared" si="6"/>
        <v>F</v>
      </c>
      <c r="P99" t="str">
        <f t="shared" si="5"/>
        <v>-</v>
      </c>
      <c r="Q99" t="str">
        <f t="shared" si="7"/>
        <v>P</v>
      </c>
    </row>
    <row r="100" spans="1:17" x14ac:dyDescent="0.3">
      <c r="A100">
        <v>100</v>
      </c>
      <c r="B100" t="s">
        <v>1986</v>
      </c>
      <c r="C100" t="s">
        <v>1987</v>
      </c>
      <c r="D100" t="s">
        <v>1683</v>
      </c>
      <c r="E100" t="s">
        <v>1671</v>
      </c>
      <c r="F100">
        <v>90</v>
      </c>
      <c r="G100" t="s">
        <v>1988</v>
      </c>
      <c r="H100" t="s">
        <v>214</v>
      </c>
      <c r="I100" s="10">
        <v>40107</v>
      </c>
      <c r="J100">
        <v>51</v>
      </c>
      <c r="K100" t="s">
        <v>1700</v>
      </c>
      <c r="M100" t="str">
        <f>PROPER(Portfolio4346[[#This Row],[Last Name]])</f>
        <v>Pittman</v>
      </c>
      <c r="N100" t="str">
        <f t="shared" si="4"/>
        <v>-</v>
      </c>
      <c r="O100" t="str">
        <f t="shared" si="6"/>
        <v>F</v>
      </c>
      <c r="P100" t="str">
        <f t="shared" si="5"/>
        <v>-</v>
      </c>
      <c r="Q100" t="str">
        <f t="shared" si="7"/>
        <v>C</v>
      </c>
    </row>
    <row r="101" spans="1:17" x14ac:dyDescent="0.3">
      <c r="A101">
        <v>101</v>
      </c>
      <c r="B101" t="s">
        <v>1989</v>
      </c>
      <c r="C101" t="s">
        <v>1990</v>
      </c>
      <c r="D101" t="s">
        <v>1670</v>
      </c>
      <c r="E101" t="s">
        <v>1671</v>
      </c>
      <c r="F101">
        <v>60</v>
      </c>
      <c r="G101" t="s">
        <v>1991</v>
      </c>
      <c r="H101" t="s">
        <v>831</v>
      </c>
      <c r="I101" s="10">
        <v>40000</v>
      </c>
      <c r="J101">
        <v>97</v>
      </c>
      <c r="K101" t="s">
        <v>851</v>
      </c>
      <c r="M101" t="str">
        <f>PROPER(Portfolio4346[[#This Row],[Last Name]])</f>
        <v>Hayes</v>
      </c>
      <c r="N101" t="str">
        <f t="shared" si="4"/>
        <v>-</v>
      </c>
      <c r="O101" t="str">
        <f t="shared" si="6"/>
        <v>F</v>
      </c>
      <c r="P101" t="str">
        <f t="shared" si="5"/>
        <v>-</v>
      </c>
      <c r="Q101" t="str">
        <f t="shared" si="7"/>
        <v>R</v>
      </c>
    </row>
    <row r="102" spans="1:17" x14ac:dyDescent="0.3">
      <c r="A102">
        <v>102</v>
      </c>
      <c r="B102" t="s">
        <v>1992</v>
      </c>
      <c r="C102" t="s">
        <v>1993</v>
      </c>
      <c r="D102" t="s">
        <v>1683</v>
      </c>
      <c r="E102" t="s">
        <v>1671</v>
      </c>
      <c r="F102">
        <v>90</v>
      </c>
      <c r="G102" t="s">
        <v>1994</v>
      </c>
      <c r="H102" t="s">
        <v>103</v>
      </c>
      <c r="I102" s="10">
        <v>40526</v>
      </c>
      <c r="J102">
        <v>70</v>
      </c>
      <c r="K102" t="s">
        <v>1696</v>
      </c>
      <c r="M102" t="str">
        <f>PROPER(Portfolio4346[[#This Row],[Last Name]])</f>
        <v>Mcmullen</v>
      </c>
      <c r="N102" t="str">
        <f t="shared" si="4"/>
        <v>-</v>
      </c>
      <c r="O102" t="str">
        <f t="shared" si="6"/>
        <v>F</v>
      </c>
      <c r="P102" t="str">
        <f t="shared" si="5"/>
        <v>-</v>
      </c>
      <c r="Q102" t="str">
        <f t="shared" si="7"/>
        <v>P</v>
      </c>
    </row>
    <row r="103" spans="1:17" x14ac:dyDescent="0.3">
      <c r="A103">
        <v>103</v>
      </c>
      <c r="B103" t="s">
        <v>1995</v>
      </c>
      <c r="C103" t="s">
        <v>1996</v>
      </c>
      <c r="D103" t="s">
        <v>1670</v>
      </c>
      <c r="E103" t="s">
        <v>1671</v>
      </c>
      <c r="F103">
        <v>90</v>
      </c>
      <c r="G103" t="s">
        <v>1997</v>
      </c>
      <c r="H103" t="s">
        <v>539</v>
      </c>
      <c r="I103" s="10">
        <v>39760</v>
      </c>
      <c r="J103">
        <v>83</v>
      </c>
      <c r="K103" t="s">
        <v>1007</v>
      </c>
      <c r="M103" t="str">
        <f>PROPER(Portfolio4346[[#This Row],[Last Name]])</f>
        <v>Eubanks</v>
      </c>
      <c r="N103" t="str">
        <f t="shared" si="4"/>
        <v>-</v>
      </c>
      <c r="O103" t="str">
        <f t="shared" si="6"/>
        <v>F</v>
      </c>
      <c r="P103" t="str">
        <f t="shared" si="5"/>
        <v>-</v>
      </c>
      <c r="Q103" t="str">
        <f t="shared" si="7"/>
        <v>W</v>
      </c>
    </row>
    <row r="104" spans="1:17" x14ac:dyDescent="0.3">
      <c r="A104">
        <v>104</v>
      </c>
      <c r="B104" t="s">
        <v>1998</v>
      </c>
      <c r="C104" t="s">
        <v>1909</v>
      </c>
      <c r="D104" t="s">
        <v>1683</v>
      </c>
      <c r="E104" t="s">
        <v>1671</v>
      </c>
      <c r="F104">
        <v>60</v>
      </c>
      <c r="G104" t="s">
        <v>1999</v>
      </c>
      <c r="H104" t="s">
        <v>1634</v>
      </c>
      <c r="I104" s="10">
        <v>39862</v>
      </c>
      <c r="J104">
        <v>63</v>
      </c>
      <c r="K104" t="s">
        <v>1707</v>
      </c>
      <c r="M104" t="str">
        <f>PROPER(Portfolio4346[[#This Row],[Last Name]])</f>
        <v>Medeiros</v>
      </c>
      <c r="N104" t="str">
        <f t="shared" si="4"/>
        <v>-</v>
      </c>
      <c r="O104" t="str">
        <f t="shared" si="6"/>
        <v>F</v>
      </c>
      <c r="P104" t="str">
        <f t="shared" si="5"/>
        <v>-</v>
      </c>
      <c r="Q104" t="str">
        <f t="shared" si="7"/>
        <v>T</v>
      </c>
    </row>
    <row r="105" spans="1:17" x14ac:dyDescent="0.3">
      <c r="A105">
        <v>105</v>
      </c>
      <c r="B105" t="s">
        <v>2000</v>
      </c>
      <c r="C105" t="s">
        <v>2001</v>
      </c>
      <c r="D105" t="s">
        <v>1670</v>
      </c>
      <c r="E105" t="s">
        <v>1671</v>
      </c>
      <c r="F105">
        <v>60</v>
      </c>
      <c r="G105" t="s">
        <v>2002</v>
      </c>
      <c r="H105" t="s">
        <v>2003</v>
      </c>
      <c r="I105" s="10">
        <v>39523</v>
      </c>
      <c r="J105">
        <v>67</v>
      </c>
      <c r="K105" t="s">
        <v>1696</v>
      </c>
      <c r="M105" t="str">
        <f>PROPER(Portfolio4346[[#This Row],[Last Name]])</f>
        <v>Grover</v>
      </c>
      <c r="N105" t="str">
        <f t="shared" si="4"/>
        <v>-</v>
      </c>
      <c r="O105" t="str">
        <f t="shared" si="6"/>
        <v>F</v>
      </c>
      <c r="P105" t="str">
        <f t="shared" si="5"/>
        <v>-</v>
      </c>
      <c r="Q105" t="str">
        <f t="shared" si="7"/>
        <v>C</v>
      </c>
    </row>
    <row r="106" spans="1:17" x14ac:dyDescent="0.3">
      <c r="A106">
        <v>106</v>
      </c>
      <c r="B106" t="s">
        <v>2004</v>
      </c>
      <c r="C106" t="s">
        <v>2005</v>
      </c>
      <c r="D106" t="s">
        <v>1683</v>
      </c>
      <c r="E106" t="s">
        <v>1671</v>
      </c>
      <c r="F106">
        <v>90</v>
      </c>
      <c r="G106" t="s">
        <v>2006</v>
      </c>
      <c r="H106" t="s">
        <v>688</v>
      </c>
      <c r="I106" s="10">
        <v>39698</v>
      </c>
      <c r="J106">
        <v>65</v>
      </c>
      <c r="K106" t="s">
        <v>1707</v>
      </c>
      <c r="M106" t="str">
        <f>PROPER(Portfolio4346[[#This Row],[Last Name]])</f>
        <v>Cervantes</v>
      </c>
      <c r="N106" t="str">
        <f t="shared" si="4"/>
        <v>-</v>
      </c>
      <c r="O106" t="str">
        <f t="shared" si="6"/>
        <v>F</v>
      </c>
      <c r="P106" t="str">
        <f t="shared" si="5"/>
        <v>-</v>
      </c>
      <c r="Q106" t="str">
        <f t="shared" si="7"/>
        <v>M</v>
      </c>
    </row>
    <row r="107" spans="1:17" x14ac:dyDescent="0.3">
      <c r="A107">
        <v>107</v>
      </c>
      <c r="B107" t="s">
        <v>2007</v>
      </c>
      <c r="C107" t="s">
        <v>2008</v>
      </c>
      <c r="D107" t="s">
        <v>1670</v>
      </c>
      <c r="E107" t="s">
        <v>1671</v>
      </c>
      <c r="F107">
        <v>30</v>
      </c>
      <c r="G107" t="s">
        <v>2009</v>
      </c>
      <c r="H107" t="s">
        <v>2010</v>
      </c>
      <c r="I107" s="10">
        <v>40106</v>
      </c>
      <c r="J107">
        <v>45</v>
      </c>
      <c r="K107" t="s">
        <v>1007</v>
      </c>
      <c r="M107" t="str">
        <f>PROPER(Portfolio4346[[#This Row],[Last Name]])</f>
        <v>Wolfe</v>
      </c>
      <c r="N107" t="str">
        <f t="shared" si="4"/>
        <v>-</v>
      </c>
      <c r="O107" t="str">
        <f t="shared" si="6"/>
        <v>F</v>
      </c>
      <c r="P107" t="str">
        <f t="shared" si="5"/>
        <v>-</v>
      </c>
      <c r="Q107" t="str">
        <f t="shared" si="7"/>
        <v>C</v>
      </c>
    </row>
    <row r="108" spans="1:17" x14ac:dyDescent="0.3">
      <c r="A108">
        <v>108</v>
      </c>
      <c r="B108" t="s">
        <v>2011</v>
      </c>
      <c r="C108" t="s">
        <v>1718</v>
      </c>
      <c r="D108" t="s">
        <v>1683</v>
      </c>
      <c r="E108" t="s">
        <v>1671</v>
      </c>
      <c r="F108">
        <v>90</v>
      </c>
      <c r="G108" t="s">
        <v>2012</v>
      </c>
      <c r="H108" t="s">
        <v>2013</v>
      </c>
      <c r="I108" s="10">
        <v>40443</v>
      </c>
      <c r="J108">
        <v>33</v>
      </c>
      <c r="K108" t="s">
        <v>1721</v>
      </c>
      <c r="M108" t="str">
        <f>PROPER(Portfolio4346[[#This Row],[Last Name]])</f>
        <v>Richards</v>
      </c>
      <c r="N108" t="str">
        <f t="shared" si="4"/>
        <v>-</v>
      </c>
      <c r="O108" t="str">
        <f t="shared" si="6"/>
        <v>F</v>
      </c>
      <c r="P108" t="str">
        <f t="shared" si="5"/>
        <v>-</v>
      </c>
      <c r="Q108" t="str">
        <f t="shared" si="7"/>
        <v>J</v>
      </c>
    </row>
    <row r="109" spans="1:17" x14ac:dyDescent="0.3">
      <c r="A109">
        <v>109</v>
      </c>
      <c r="B109" t="s">
        <v>2014</v>
      </c>
      <c r="C109" t="s">
        <v>2015</v>
      </c>
      <c r="D109" t="s">
        <v>1670</v>
      </c>
      <c r="E109" t="s">
        <v>1671</v>
      </c>
      <c r="F109">
        <v>30</v>
      </c>
      <c r="G109" t="s">
        <v>2016</v>
      </c>
      <c r="H109" t="s">
        <v>2017</v>
      </c>
      <c r="I109" s="10">
        <v>39705</v>
      </c>
      <c r="J109">
        <v>28</v>
      </c>
      <c r="K109" t="s">
        <v>1007</v>
      </c>
      <c r="M109" t="str">
        <f>PROPER(Portfolio4346[[#This Row],[Last Name]])</f>
        <v>Otero</v>
      </c>
      <c r="N109" t="str">
        <f t="shared" si="4"/>
        <v>-</v>
      </c>
      <c r="O109" t="str">
        <f t="shared" si="6"/>
        <v>F</v>
      </c>
      <c r="P109" t="str">
        <f t="shared" si="5"/>
        <v>-</v>
      </c>
      <c r="Q109" t="str">
        <f t="shared" si="7"/>
        <v>M</v>
      </c>
    </row>
    <row r="110" spans="1:17" x14ac:dyDescent="0.3">
      <c r="A110">
        <v>110</v>
      </c>
      <c r="B110" t="s">
        <v>2018</v>
      </c>
      <c r="C110" t="s">
        <v>2019</v>
      </c>
      <c r="D110" t="s">
        <v>1683</v>
      </c>
      <c r="E110" t="s">
        <v>1671</v>
      </c>
      <c r="F110">
        <v>60</v>
      </c>
      <c r="G110" t="s">
        <v>2020</v>
      </c>
      <c r="H110" t="s">
        <v>1609</v>
      </c>
      <c r="I110" s="10">
        <v>40423</v>
      </c>
      <c r="J110">
        <v>92</v>
      </c>
      <c r="K110" t="s">
        <v>1673</v>
      </c>
      <c r="M110" t="str">
        <f>PROPER(Portfolio4346[[#This Row],[Last Name]])</f>
        <v>Mcnally</v>
      </c>
      <c r="N110" t="str">
        <f t="shared" si="4"/>
        <v>-</v>
      </c>
      <c r="O110" t="str">
        <f t="shared" si="6"/>
        <v>F</v>
      </c>
      <c r="P110" t="str">
        <f t="shared" si="5"/>
        <v>-</v>
      </c>
      <c r="Q110" t="str">
        <f t="shared" si="7"/>
        <v>C</v>
      </c>
    </row>
    <row r="111" spans="1:17" x14ac:dyDescent="0.3">
      <c r="A111">
        <v>111</v>
      </c>
      <c r="B111" t="s">
        <v>2021</v>
      </c>
      <c r="C111" t="s">
        <v>2022</v>
      </c>
      <c r="D111" t="s">
        <v>1683</v>
      </c>
      <c r="E111" t="s">
        <v>1671</v>
      </c>
      <c r="F111">
        <v>60</v>
      </c>
      <c r="G111" t="s">
        <v>2023</v>
      </c>
      <c r="H111" t="s">
        <v>1451</v>
      </c>
      <c r="I111" s="10">
        <v>39700</v>
      </c>
      <c r="J111">
        <v>57</v>
      </c>
      <c r="K111" t="s">
        <v>1007</v>
      </c>
      <c r="M111" t="str">
        <f>PROPER(Portfolio4346[[#This Row],[Last Name]])</f>
        <v>Trotter</v>
      </c>
      <c r="N111" t="str">
        <f t="shared" si="4"/>
        <v>-</v>
      </c>
      <c r="O111" t="str">
        <f t="shared" si="6"/>
        <v>F</v>
      </c>
      <c r="P111" t="str">
        <f t="shared" si="5"/>
        <v>-</v>
      </c>
      <c r="Q111" t="str">
        <f t="shared" si="7"/>
        <v>F</v>
      </c>
    </row>
    <row r="112" spans="1:17" x14ac:dyDescent="0.3">
      <c r="A112">
        <v>112</v>
      </c>
      <c r="B112" t="s">
        <v>2024</v>
      </c>
      <c r="C112" t="s">
        <v>2025</v>
      </c>
      <c r="D112" t="s">
        <v>1670</v>
      </c>
      <c r="E112" t="s">
        <v>1671</v>
      </c>
      <c r="F112">
        <v>60</v>
      </c>
      <c r="G112" t="s">
        <v>2026</v>
      </c>
      <c r="H112" t="s">
        <v>61</v>
      </c>
      <c r="I112" s="10">
        <v>39627</v>
      </c>
      <c r="J112">
        <v>17</v>
      </c>
      <c r="K112" t="s">
        <v>1772</v>
      </c>
      <c r="M112" t="str">
        <f>PROPER(Portfolio4346[[#This Row],[Last Name]])</f>
        <v>Carson</v>
      </c>
      <c r="N112" t="str">
        <f t="shared" si="4"/>
        <v>-</v>
      </c>
      <c r="O112" t="str">
        <f t="shared" si="6"/>
        <v>F</v>
      </c>
      <c r="P112" t="str">
        <f t="shared" si="5"/>
        <v>-</v>
      </c>
      <c r="Q112" t="str">
        <f t="shared" si="7"/>
        <v>J</v>
      </c>
    </row>
    <row r="113" spans="1:17" x14ac:dyDescent="0.3">
      <c r="A113">
        <v>113</v>
      </c>
      <c r="B113" t="s">
        <v>2027</v>
      </c>
      <c r="C113" t="s">
        <v>567</v>
      </c>
      <c r="D113" t="s">
        <v>1683</v>
      </c>
      <c r="E113" t="s">
        <v>1671</v>
      </c>
      <c r="F113">
        <v>30</v>
      </c>
      <c r="G113" t="s">
        <v>2028</v>
      </c>
      <c r="H113" t="s">
        <v>143</v>
      </c>
      <c r="I113" s="10">
        <v>39767</v>
      </c>
      <c r="J113">
        <v>41</v>
      </c>
      <c r="K113" t="s">
        <v>1707</v>
      </c>
      <c r="M113" t="str">
        <f>PROPER(Portfolio4346[[#This Row],[Last Name]])</f>
        <v>Buckley</v>
      </c>
      <c r="N113" t="str">
        <f t="shared" si="4"/>
        <v>-</v>
      </c>
      <c r="O113" t="str">
        <f t="shared" si="6"/>
        <v>F</v>
      </c>
      <c r="P113" t="str">
        <f t="shared" si="5"/>
        <v>-</v>
      </c>
      <c r="Q113" t="str">
        <f t="shared" si="7"/>
        <v>M</v>
      </c>
    </row>
    <row r="114" spans="1:17" x14ac:dyDescent="0.3">
      <c r="A114">
        <v>114</v>
      </c>
      <c r="B114" t="s">
        <v>2029</v>
      </c>
      <c r="C114" t="s">
        <v>2030</v>
      </c>
      <c r="D114" t="s">
        <v>1733</v>
      </c>
      <c r="E114" t="s">
        <v>1671</v>
      </c>
      <c r="F114">
        <v>90</v>
      </c>
      <c r="G114" t="s">
        <v>2031</v>
      </c>
      <c r="H114" t="s">
        <v>801</v>
      </c>
      <c r="I114" s="10">
        <v>40451</v>
      </c>
      <c r="J114">
        <v>19</v>
      </c>
      <c r="K114" t="s">
        <v>1721</v>
      </c>
      <c r="M114" t="str">
        <f>PROPER(Portfolio4346[[#This Row],[Last Name]])</f>
        <v>Hickey</v>
      </c>
      <c r="N114" t="str">
        <f t="shared" si="4"/>
        <v>-</v>
      </c>
      <c r="O114" t="str">
        <f t="shared" si="6"/>
        <v>F</v>
      </c>
      <c r="P114" t="str">
        <f t="shared" si="5"/>
        <v>-</v>
      </c>
      <c r="Q114" t="str">
        <f t="shared" si="7"/>
        <v>S</v>
      </c>
    </row>
    <row r="115" spans="1:17" x14ac:dyDescent="0.3">
      <c r="A115">
        <v>115</v>
      </c>
      <c r="B115" t="s">
        <v>2032</v>
      </c>
      <c r="C115" t="s">
        <v>2033</v>
      </c>
      <c r="D115" t="s">
        <v>1670</v>
      </c>
      <c r="E115" t="s">
        <v>1671</v>
      </c>
      <c r="F115">
        <v>60</v>
      </c>
      <c r="G115" t="s">
        <v>2034</v>
      </c>
      <c r="H115" t="s">
        <v>2035</v>
      </c>
      <c r="I115" s="10">
        <v>39859</v>
      </c>
      <c r="J115">
        <v>11</v>
      </c>
      <c r="K115" t="s">
        <v>1673</v>
      </c>
      <c r="M115" t="str">
        <f>PROPER(Portfolio4346[[#This Row],[Last Name]])</f>
        <v>Nixon</v>
      </c>
      <c r="N115" t="str">
        <f t="shared" si="4"/>
        <v>-</v>
      </c>
      <c r="O115" t="str">
        <f t="shared" si="6"/>
        <v>F</v>
      </c>
      <c r="P115" t="str">
        <f t="shared" si="5"/>
        <v>-</v>
      </c>
      <c r="Q115" t="str">
        <f t="shared" si="7"/>
        <v>L</v>
      </c>
    </row>
    <row r="116" spans="1:17" x14ac:dyDescent="0.3">
      <c r="A116">
        <v>116</v>
      </c>
      <c r="B116" t="s">
        <v>2036</v>
      </c>
      <c r="C116" t="s">
        <v>2037</v>
      </c>
      <c r="D116" t="s">
        <v>1683</v>
      </c>
      <c r="E116" t="s">
        <v>1671</v>
      </c>
      <c r="F116">
        <v>30</v>
      </c>
      <c r="G116" t="s">
        <v>2038</v>
      </c>
      <c r="H116" t="s">
        <v>133</v>
      </c>
      <c r="I116" s="10">
        <v>39932</v>
      </c>
      <c r="J116">
        <v>77</v>
      </c>
      <c r="K116" t="s">
        <v>1692</v>
      </c>
      <c r="M116" t="str">
        <f>PROPER(Portfolio4346[[#This Row],[Last Name]])</f>
        <v>Acosta</v>
      </c>
      <c r="N116" t="str">
        <f t="shared" si="4"/>
        <v>-</v>
      </c>
      <c r="O116" t="str">
        <f t="shared" si="6"/>
        <v>F</v>
      </c>
      <c r="P116" t="str">
        <f t="shared" si="5"/>
        <v>-</v>
      </c>
      <c r="Q116" t="str">
        <f t="shared" si="7"/>
        <v>E</v>
      </c>
    </row>
    <row r="117" spans="1:17" x14ac:dyDescent="0.3">
      <c r="A117">
        <v>117</v>
      </c>
      <c r="B117" t="s">
        <v>2039</v>
      </c>
      <c r="C117" t="s">
        <v>2040</v>
      </c>
      <c r="D117" t="s">
        <v>1670</v>
      </c>
      <c r="E117" t="s">
        <v>1671</v>
      </c>
      <c r="F117">
        <v>30</v>
      </c>
      <c r="G117" t="s">
        <v>2041</v>
      </c>
      <c r="H117" t="s">
        <v>2042</v>
      </c>
      <c r="I117" s="10">
        <v>40245</v>
      </c>
      <c r="J117">
        <v>11</v>
      </c>
      <c r="K117" t="s">
        <v>1696</v>
      </c>
      <c r="M117" t="str">
        <f>PROPER(Portfolio4346[[#This Row],[Last Name]])</f>
        <v>Brown</v>
      </c>
      <c r="N117" t="str">
        <f t="shared" si="4"/>
        <v>-</v>
      </c>
      <c r="O117" t="str">
        <f t="shared" si="6"/>
        <v>F</v>
      </c>
      <c r="P117" t="str">
        <f t="shared" si="5"/>
        <v>-</v>
      </c>
      <c r="Q117" t="str">
        <f t="shared" si="7"/>
        <v>G</v>
      </c>
    </row>
    <row r="118" spans="1:17" x14ac:dyDescent="0.3">
      <c r="A118">
        <v>118</v>
      </c>
      <c r="B118" t="s">
        <v>2043</v>
      </c>
      <c r="C118" t="s">
        <v>2044</v>
      </c>
      <c r="D118" t="s">
        <v>1670</v>
      </c>
      <c r="E118" t="s">
        <v>1671</v>
      </c>
      <c r="F118">
        <v>60</v>
      </c>
      <c r="G118" t="s">
        <v>2045</v>
      </c>
      <c r="H118" t="s">
        <v>2046</v>
      </c>
      <c r="I118" s="10">
        <v>39809</v>
      </c>
      <c r="J118">
        <v>86</v>
      </c>
      <c r="K118" t="s">
        <v>1696</v>
      </c>
      <c r="M118" t="str">
        <f>PROPER(Portfolio4346[[#This Row],[Last Name]])</f>
        <v>Melton</v>
      </c>
      <c r="N118" t="str">
        <f t="shared" si="4"/>
        <v>-</v>
      </c>
      <c r="O118" t="str">
        <f t="shared" si="6"/>
        <v>F</v>
      </c>
      <c r="P118" t="str">
        <f t="shared" si="5"/>
        <v>-</v>
      </c>
      <c r="Q118" t="str">
        <f t="shared" si="7"/>
        <v>S</v>
      </c>
    </row>
    <row r="119" spans="1:17" x14ac:dyDescent="0.3">
      <c r="A119">
        <v>119</v>
      </c>
      <c r="B119" t="s">
        <v>1773</v>
      </c>
      <c r="C119" t="s">
        <v>2047</v>
      </c>
      <c r="D119" t="s">
        <v>1670</v>
      </c>
      <c r="E119" t="s">
        <v>1671</v>
      </c>
      <c r="F119">
        <v>60</v>
      </c>
      <c r="G119" t="s">
        <v>2048</v>
      </c>
      <c r="H119" t="s">
        <v>1134</v>
      </c>
      <c r="I119" s="10">
        <v>39655</v>
      </c>
      <c r="J119">
        <v>9</v>
      </c>
      <c r="K119" t="s">
        <v>851</v>
      </c>
      <c r="M119" t="str">
        <f>PROPER(Portfolio4346[[#This Row],[Last Name]])</f>
        <v>Keen</v>
      </c>
      <c r="N119" t="str">
        <f t="shared" si="4"/>
        <v>-</v>
      </c>
      <c r="O119" t="str">
        <f t="shared" si="6"/>
        <v>F</v>
      </c>
      <c r="P119" t="str">
        <f t="shared" si="5"/>
        <v>-</v>
      </c>
      <c r="Q119" t="str">
        <f t="shared" si="7"/>
        <v>J</v>
      </c>
    </row>
    <row r="120" spans="1:17" x14ac:dyDescent="0.3">
      <c r="A120">
        <v>120</v>
      </c>
      <c r="B120" t="s">
        <v>2049</v>
      </c>
      <c r="C120" t="s">
        <v>2050</v>
      </c>
      <c r="D120" t="s">
        <v>1683</v>
      </c>
      <c r="E120" t="s">
        <v>1671</v>
      </c>
      <c r="F120">
        <v>30</v>
      </c>
      <c r="G120" t="s">
        <v>2051</v>
      </c>
      <c r="H120" t="s">
        <v>599</v>
      </c>
      <c r="I120" s="10">
        <v>40401</v>
      </c>
      <c r="J120">
        <v>26</v>
      </c>
      <c r="K120" t="s">
        <v>1673</v>
      </c>
      <c r="M120" t="str">
        <f>PROPER(Portfolio4346[[#This Row],[Last Name]])</f>
        <v>Ferguson</v>
      </c>
      <c r="N120" t="str">
        <f t="shared" si="4"/>
        <v>-</v>
      </c>
      <c r="O120" t="str">
        <f t="shared" si="6"/>
        <v>F</v>
      </c>
      <c r="P120" t="str">
        <f t="shared" si="5"/>
        <v>-</v>
      </c>
      <c r="Q120" t="str">
        <f t="shared" si="7"/>
        <v>J</v>
      </c>
    </row>
    <row r="121" spans="1:17" x14ac:dyDescent="0.3">
      <c r="A121">
        <v>121</v>
      </c>
      <c r="B121" t="s">
        <v>2052</v>
      </c>
      <c r="C121" t="s">
        <v>2053</v>
      </c>
      <c r="D121" t="s">
        <v>1683</v>
      </c>
      <c r="E121" t="s">
        <v>1671</v>
      </c>
      <c r="F121">
        <v>90</v>
      </c>
      <c r="G121" t="s">
        <v>2054</v>
      </c>
      <c r="H121" t="s">
        <v>1623</v>
      </c>
      <c r="I121" s="10">
        <v>40254</v>
      </c>
      <c r="J121">
        <v>29</v>
      </c>
      <c r="K121" t="s">
        <v>1772</v>
      </c>
      <c r="M121" t="str">
        <f>PROPER(Portfolio4346[[#This Row],[Last Name]])</f>
        <v>Dupree</v>
      </c>
      <c r="N121" t="str">
        <f t="shared" si="4"/>
        <v>-</v>
      </c>
      <c r="O121" t="str">
        <f t="shared" si="6"/>
        <v>F</v>
      </c>
      <c r="P121" t="str">
        <f t="shared" si="5"/>
        <v>-</v>
      </c>
      <c r="Q121" t="str">
        <f t="shared" si="7"/>
        <v>G</v>
      </c>
    </row>
    <row r="122" spans="1:17" x14ac:dyDescent="0.3">
      <c r="A122">
        <v>122</v>
      </c>
      <c r="B122" t="s">
        <v>2055</v>
      </c>
      <c r="C122" t="s">
        <v>2056</v>
      </c>
      <c r="D122" t="s">
        <v>1670</v>
      </c>
      <c r="E122" t="s">
        <v>1671</v>
      </c>
      <c r="F122">
        <v>60</v>
      </c>
      <c r="G122" t="s">
        <v>2057</v>
      </c>
      <c r="H122" t="s">
        <v>1803</v>
      </c>
      <c r="I122" s="10">
        <v>40254</v>
      </c>
      <c r="J122">
        <v>63</v>
      </c>
      <c r="K122" t="s">
        <v>1677</v>
      </c>
      <c r="M122" t="str">
        <f>PROPER(Portfolio4346[[#This Row],[Last Name]])</f>
        <v>Mendez</v>
      </c>
      <c r="N122" t="str">
        <f t="shared" si="4"/>
        <v>-</v>
      </c>
      <c r="O122" t="str">
        <f t="shared" si="6"/>
        <v>F</v>
      </c>
      <c r="P122" t="str">
        <f t="shared" si="5"/>
        <v>-</v>
      </c>
      <c r="Q122" t="str">
        <f t="shared" si="7"/>
        <v>R</v>
      </c>
    </row>
    <row r="123" spans="1:17" x14ac:dyDescent="0.3">
      <c r="A123">
        <v>123</v>
      </c>
      <c r="B123" t="s">
        <v>2058</v>
      </c>
      <c r="C123" t="s">
        <v>2059</v>
      </c>
      <c r="D123" t="s">
        <v>1733</v>
      </c>
      <c r="E123" t="s">
        <v>1671</v>
      </c>
      <c r="F123">
        <v>90</v>
      </c>
      <c r="G123" t="s">
        <v>2060</v>
      </c>
      <c r="H123" t="s">
        <v>1807</v>
      </c>
      <c r="I123" s="10">
        <v>39754</v>
      </c>
      <c r="J123">
        <v>19</v>
      </c>
      <c r="K123" t="s">
        <v>851</v>
      </c>
      <c r="M123" t="str">
        <f>PROPER(Portfolio4346[[#This Row],[Last Name]])</f>
        <v>Cain</v>
      </c>
      <c r="N123" t="str">
        <f t="shared" si="4"/>
        <v>-</v>
      </c>
      <c r="O123" t="str">
        <f t="shared" si="6"/>
        <v>F</v>
      </c>
      <c r="P123" t="str">
        <f t="shared" si="5"/>
        <v>-</v>
      </c>
      <c r="Q123" t="str">
        <f t="shared" si="7"/>
        <v>V</v>
      </c>
    </row>
    <row r="124" spans="1:17" x14ac:dyDescent="0.3">
      <c r="A124">
        <v>124</v>
      </c>
      <c r="B124" t="s">
        <v>2061</v>
      </c>
      <c r="C124" t="s">
        <v>2062</v>
      </c>
      <c r="D124" t="s">
        <v>1670</v>
      </c>
      <c r="E124" t="s">
        <v>1671</v>
      </c>
      <c r="F124">
        <v>30</v>
      </c>
      <c r="G124" t="s">
        <v>2063</v>
      </c>
      <c r="H124" t="s">
        <v>2064</v>
      </c>
      <c r="I124" s="10">
        <v>40436</v>
      </c>
      <c r="J124">
        <v>75</v>
      </c>
      <c r="K124" t="s">
        <v>1692</v>
      </c>
      <c r="M124" t="str">
        <f>PROPER(Portfolio4346[[#This Row],[Last Name]])</f>
        <v>Zapata</v>
      </c>
      <c r="N124" t="str">
        <f t="shared" si="4"/>
        <v>-</v>
      </c>
      <c r="O124" t="str">
        <f t="shared" si="6"/>
        <v>F</v>
      </c>
      <c r="P124" t="str">
        <f t="shared" si="5"/>
        <v>-</v>
      </c>
      <c r="Q124" t="str">
        <f t="shared" si="7"/>
        <v>C</v>
      </c>
    </row>
    <row r="125" spans="1:17" x14ac:dyDescent="0.3">
      <c r="A125">
        <v>125</v>
      </c>
      <c r="B125" t="s">
        <v>2065</v>
      </c>
      <c r="C125" t="s">
        <v>2066</v>
      </c>
      <c r="D125" t="s">
        <v>1670</v>
      </c>
      <c r="E125" t="s">
        <v>1671</v>
      </c>
      <c r="F125">
        <v>60</v>
      </c>
      <c r="G125" t="s">
        <v>2067</v>
      </c>
      <c r="H125" t="s">
        <v>1982</v>
      </c>
      <c r="I125" s="10">
        <v>40228</v>
      </c>
      <c r="J125">
        <v>27</v>
      </c>
      <c r="K125" t="s">
        <v>1721</v>
      </c>
      <c r="M125" t="str">
        <f>PROPER(Portfolio4346[[#This Row],[Last Name]])</f>
        <v>Honeycutt</v>
      </c>
      <c r="N125" t="str">
        <f t="shared" si="4"/>
        <v>-</v>
      </c>
      <c r="O125" t="str">
        <f t="shared" si="6"/>
        <v>F</v>
      </c>
      <c r="P125" t="str">
        <f t="shared" si="5"/>
        <v>-</v>
      </c>
      <c r="Q125" t="str">
        <f t="shared" si="7"/>
        <v>L</v>
      </c>
    </row>
    <row r="126" spans="1:17" x14ac:dyDescent="0.3">
      <c r="A126">
        <v>126</v>
      </c>
      <c r="B126" t="s">
        <v>2068</v>
      </c>
      <c r="C126" t="s">
        <v>2069</v>
      </c>
      <c r="D126" t="s">
        <v>1683</v>
      </c>
      <c r="E126" t="s">
        <v>1671</v>
      </c>
      <c r="F126">
        <v>30</v>
      </c>
      <c r="G126" t="s">
        <v>2070</v>
      </c>
      <c r="H126" t="s">
        <v>281</v>
      </c>
      <c r="I126" s="10">
        <v>40342</v>
      </c>
      <c r="J126">
        <v>96</v>
      </c>
      <c r="K126" t="s">
        <v>1700</v>
      </c>
      <c r="M126" t="str">
        <f>PROPER(Portfolio4346[[#This Row],[Last Name]])</f>
        <v>Bynum</v>
      </c>
      <c r="N126" t="str">
        <f t="shared" si="4"/>
        <v>-</v>
      </c>
      <c r="O126" t="str">
        <f t="shared" si="6"/>
        <v>F</v>
      </c>
      <c r="P126" t="str">
        <f t="shared" si="5"/>
        <v>-</v>
      </c>
      <c r="Q126" t="str">
        <f t="shared" si="7"/>
        <v>D</v>
      </c>
    </row>
    <row r="127" spans="1:17" x14ac:dyDescent="0.3">
      <c r="A127">
        <v>127</v>
      </c>
      <c r="B127" t="s">
        <v>2071</v>
      </c>
      <c r="C127" t="s">
        <v>2072</v>
      </c>
      <c r="D127" t="s">
        <v>1683</v>
      </c>
      <c r="E127" t="s">
        <v>1671</v>
      </c>
      <c r="F127">
        <v>90</v>
      </c>
      <c r="G127" t="s">
        <v>2073</v>
      </c>
      <c r="H127" t="s">
        <v>204</v>
      </c>
      <c r="I127" s="10">
        <v>39673</v>
      </c>
      <c r="J127">
        <v>23</v>
      </c>
      <c r="K127" t="s">
        <v>1692</v>
      </c>
      <c r="M127" t="str">
        <f>PROPER(Portfolio4346[[#This Row],[Last Name]])</f>
        <v>Marcum</v>
      </c>
      <c r="N127" t="str">
        <f t="shared" si="4"/>
        <v>-</v>
      </c>
      <c r="O127" t="str">
        <f t="shared" si="6"/>
        <v>F</v>
      </c>
      <c r="P127" t="str">
        <f t="shared" si="5"/>
        <v>-</v>
      </c>
      <c r="Q127" t="str">
        <f t="shared" si="7"/>
        <v>J</v>
      </c>
    </row>
    <row r="128" spans="1:17" x14ac:dyDescent="0.3">
      <c r="A128">
        <v>128</v>
      </c>
      <c r="B128" t="s">
        <v>2074</v>
      </c>
      <c r="C128" t="s">
        <v>2075</v>
      </c>
      <c r="D128" t="s">
        <v>1670</v>
      </c>
      <c r="E128" t="s">
        <v>1671</v>
      </c>
      <c r="F128">
        <v>30</v>
      </c>
      <c r="G128" t="s">
        <v>2076</v>
      </c>
      <c r="H128" t="s">
        <v>714</v>
      </c>
      <c r="I128" s="10">
        <v>40347</v>
      </c>
      <c r="J128">
        <v>92</v>
      </c>
      <c r="K128" t="s">
        <v>1700</v>
      </c>
      <c r="M128" t="str">
        <f>PROPER(Portfolio4346[[#This Row],[Last Name]])</f>
        <v>Peck</v>
      </c>
      <c r="N128" t="str">
        <f t="shared" si="4"/>
        <v>-</v>
      </c>
      <c r="O128" t="str">
        <f t="shared" si="6"/>
        <v>F</v>
      </c>
      <c r="P128" t="str">
        <f t="shared" si="5"/>
        <v>-</v>
      </c>
      <c r="Q128" t="str">
        <f t="shared" si="7"/>
        <v>I</v>
      </c>
    </row>
    <row r="129" spans="1:17" x14ac:dyDescent="0.3">
      <c r="A129">
        <v>129</v>
      </c>
      <c r="B129" t="s">
        <v>2077</v>
      </c>
      <c r="C129" t="s">
        <v>2078</v>
      </c>
      <c r="D129" t="s">
        <v>1683</v>
      </c>
      <c r="E129" t="s">
        <v>1829</v>
      </c>
      <c r="F129">
        <v>30</v>
      </c>
      <c r="G129" t="s">
        <v>2079</v>
      </c>
      <c r="H129" t="s">
        <v>867</v>
      </c>
      <c r="I129" s="10">
        <v>40276</v>
      </c>
      <c r="J129">
        <v>26</v>
      </c>
      <c r="K129" t="s">
        <v>1007</v>
      </c>
      <c r="M129" t="str">
        <f>PROPER(Portfolio4346[[#This Row],[Last Name]])</f>
        <v>Pierson</v>
      </c>
      <c r="N129" t="str">
        <f t="shared" si="4"/>
        <v>-</v>
      </c>
      <c r="O129" t="str">
        <f t="shared" si="6"/>
        <v>F</v>
      </c>
      <c r="P129" t="str">
        <f t="shared" si="5"/>
        <v>Corrected Errors</v>
      </c>
      <c r="Q129" t="str">
        <f t="shared" si="7"/>
        <v>E</v>
      </c>
    </row>
    <row r="130" spans="1:17" x14ac:dyDescent="0.3">
      <c r="A130">
        <v>130</v>
      </c>
      <c r="B130" t="s">
        <v>2080</v>
      </c>
      <c r="C130" t="s">
        <v>2081</v>
      </c>
      <c r="D130" t="s">
        <v>1683</v>
      </c>
      <c r="E130" t="s">
        <v>1671</v>
      </c>
      <c r="F130">
        <v>90</v>
      </c>
      <c r="G130" t="s">
        <v>2082</v>
      </c>
      <c r="H130" t="s">
        <v>1051</v>
      </c>
      <c r="I130" s="10">
        <v>40355</v>
      </c>
      <c r="J130">
        <v>58</v>
      </c>
      <c r="K130" t="s">
        <v>1707</v>
      </c>
      <c r="M130" t="str">
        <f>PROPER(Portfolio4346[[#This Row],[Last Name]])</f>
        <v>Thayer</v>
      </c>
      <c r="N130" t="str">
        <f t="shared" ref="N130:N193" si="8">IF(EXACT(C130,M130)=TRUE, "-", "Corrected to Title Case")</f>
        <v>-</v>
      </c>
      <c r="O130" t="str">
        <f t="shared" si="6"/>
        <v>F</v>
      </c>
      <c r="P130" t="str">
        <f t="shared" ref="P130:P193" si="9">IF(EXACT(E130,O130)=TRUE,"-","Corrected Errors")</f>
        <v>-</v>
      </c>
      <c r="Q130" t="str">
        <f t="shared" si="7"/>
        <v>B</v>
      </c>
    </row>
    <row r="131" spans="1:17" x14ac:dyDescent="0.3">
      <c r="A131">
        <v>131</v>
      </c>
      <c r="B131" t="s">
        <v>2083</v>
      </c>
      <c r="C131" t="s">
        <v>2084</v>
      </c>
      <c r="D131" t="s">
        <v>1683</v>
      </c>
      <c r="E131" t="s">
        <v>1671</v>
      </c>
      <c r="F131">
        <v>60</v>
      </c>
      <c r="G131" t="s">
        <v>2085</v>
      </c>
      <c r="H131" t="s">
        <v>732</v>
      </c>
      <c r="I131" s="10">
        <v>40523</v>
      </c>
      <c r="J131">
        <v>68</v>
      </c>
      <c r="K131" t="s">
        <v>1673</v>
      </c>
      <c r="M131" t="str">
        <f>PROPER(Portfolio4346[[#This Row],[Last Name]])</f>
        <v>Barrow</v>
      </c>
      <c r="N131" t="str">
        <f t="shared" si="8"/>
        <v>-</v>
      </c>
      <c r="O131" t="str">
        <f t="shared" ref="O131:O194" si="10">IF(LEFT(E131,1)="f","F","M")</f>
        <v>F</v>
      </c>
      <c r="P131" t="str">
        <f t="shared" si="9"/>
        <v>-</v>
      </c>
      <c r="Q131" t="str">
        <f t="shared" ref="Q131:Q194" si="11">UPPER(LEFT(B131,1))</f>
        <v>M</v>
      </c>
    </row>
    <row r="132" spans="1:17" x14ac:dyDescent="0.3">
      <c r="A132">
        <v>132</v>
      </c>
      <c r="B132" t="s">
        <v>2086</v>
      </c>
      <c r="C132" t="s">
        <v>2087</v>
      </c>
      <c r="D132" t="s">
        <v>1683</v>
      </c>
      <c r="E132" t="s">
        <v>1671</v>
      </c>
      <c r="F132">
        <v>60</v>
      </c>
      <c r="G132" t="s">
        <v>2088</v>
      </c>
      <c r="H132" t="s">
        <v>1143</v>
      </c>
      <c r="I132" s="10">
        <v>39708</v>
      </c>
      <c r="J132">
        <v>43</v>
      </c>
      <c r="K132" t="s">
        <v>1707</v>
      </c>
      <c r="M132" t="str">
        <f>PROPER(Portfolio4346[[#This Row],[Last Name]])</f>
        <v>Napier</v>
      </c>
      <c r="N132" t="str">
        <f t="shared" si="8"/>
        <v>-</v>
      </c>
      <c r="O132" t="str">
        <f t="shared" si="10"/>
        <v>F</v>
      </c>
      <c r="P132" t="str">
        <f t="shared" si="9"/>
        <v>-</v>
      </c>
      <c r="Q132" t="str">
        <f t="shared" si="11"/>
        <v>V</v>
      </c>
    </row>
    <row r="133" spans="1:17" x14ac:dyDescent="0.3">
      <c r="A133">
        <v>133</v>
      </c>
      <c r="B133" t="s">
        <v>2089</v>
      </c>
      <c r="C133" t="s">
        <v>2090</v>
      </c>
      <c r="D133" t="s">
        <v>1670</v>
      </c>
      <c r="E133" t="s">
        <v>1671</v>
      </c>
      <c r="F133">
        <v>60</v>
      </c>
      <c r="G133" t="s">
        <v>2091</v>
      </c>
      <c r="H133" t="s">
        <v>2092</v>
      </c>
      <c r="I133" s="10">
        <v>39633</v>
      </c>
      <c r="J133">
        <v>83</v>
      </c>
      <c r="K133" t="s">
        <v>1692</v>
      </c>
      <c r="M133" t="str">
        <f>PROPER(Portfolio4346[[#This Row],[Last Name]])</f>
        <v>Stubbs</v>
      </c>
      <c r="N133" t="str">
        <f t="shared" si="8"/>
        <v>-</v>
      </c>
      <c r="O133" t="str">
        <f t="shared" si="10"/>
        <v>F</v>
      </c>
      <c r="P133" t="str">
        <f t="shared" si="9"/>
        <v>-</v>
      </c>
      <c r="Q133" t="str">
        <f t="shared" si="11"/>
        <v>K</v>
      </c>
    </row>
    <row r="134" spans="1:17" x14ac:dyDescent="0.3">
      <c r="A134">
        <v>134</v>
      </c>
      <c r="B134" t="s">
        <v>2093</v>
      </c>
      <c r="C134" t="s">
        <v>2094</v>
      </c>
      <c r="D134" t="s">
        <v>1683</v>
      </c>
      <c r="E134" t="s">
        <v>1671</v>
      </c>
      <c r="F134">
        <v>30</v>
      </c>
      <c r="G134" t="s">
        <v>2095</v>
      </c>
      <c r="H134" t="s">
        <v>2096</v>
      </c>
      <c r="I134" s="10">
        <v>39568</v>
      </c>
      <c r="J134">
        <v>96</v>
      </c>
      <c r="K134" t="s">
        <v>1772</v>
      </c>
      <c r="M134" t="str">
        <f>PROPER(Portfolio4346[[#This Row],[Last Name]])</f>
        <v>Hodges</v>
      </c>
      <c r="N134" t="str">
        <f t="shared" si="8"/>
        <v>-</v>
      </c>
      <c r="O134" t="str">
        <f t="shared" si="10"/>
        <v>F</v>
      </c>
      <c r="P134" t="str">
        <f t="shared" si="9"/>
        <v>-</v>
      </c>
      <c r="Q134" t="str">
        <f t="shared" si="11"/>
        <v>I</v>
      </c>
    </row>
    <row r="135" spans="1:17" x14ac:dyDescent="0.3">
      <c r="A135">
        <v>135</v>
      </c>
      <c r="B135" t="s">
        <v>2097</v>
      </c>
      <c r="C135" t="s">
        <v>2098</v>
      </c>
      <c r="D135" t="s">
        <v>1670</v>
      </c>
      <c r="E135" t="s">
        <v>1671</v>
      </c>
      <c r="F135">
        <v>60</v>
      </c>
      <c r="G135" t="s">
        <v>2099</v>
      </c>
      <c r="H135" t="s">
        <v>250</v>
      </c>
      <c r="I135" s="10">
        <v>40075</v>
      </c>
      <c r="J135">
        <v>14</v>
      </c>
      <c r="K135" t="s">
        <v>1696</v>
      </c>
      <c r="M135" t="str">
        <f>PROPER(Portfolio4346[[#This Row],[Last Name]])</f>
        <v>Vaughn</v>
      </c>
      <c r="N135" t="str">
        <f t="shared" si="8"/>
        <v>-</v>
      </c>
      <c r="O135" t="str">
        <f t="shared" si="10"/>
        <v>F</v>
      </c>
      <c r="P135" t="str">
        <f t="shared" si="9"/>
        <v>-</v>
      </c>
      <c r="Q135" t="str">
        <f t="shared" si="11"/>
        <v>J</v>
      </c>
    </row>
    <row r="136" spans="1:17" x14ac:dyDescent="0.3">
      <c r="A136">
        <v>136</v>
      </c>
      <c r="B136" t="s">
        <v>2100</v>
      </c>
      <c r="C136" t="s">
        <v>2101</v>
      </c>
      <c r="D136" t="s">
        <v>1670</v>
      </c>
      <c r="E136" t="s">
        <v>1671</v>
      </c>
      <c r="F136">
        <v>60</v>
      </c>
      <c r="G136" t="s">
        <v>2102</v>
      </c>
      <c r="H136" t="s">
        <v>2103</v>
      </c>
      <c r="I136" s="10">
        <v>40094</v>
      </c>
      <c r="J136">
        <v>45</v>
      </c>
      <c r="K136" t="s">
        <v>851</v>
      </c>
      <c r="M136" t="str">
        <f>PROPER(Portfolio4346[[#This Row],[Last Name]])</f>
        <v>Guerrero</v>
      </c>
      <c r="N136" t="str">
        <f t="shared" si="8"/>
        <v>-</v>
      </c>
      <c r="O136" t="str">
        <f t="shared" si="10"/>
        <v>F</v>
      </c>
      <c r="P136" t="str">
        <f t="shared" si="9"/>
        <v>-</v>
      </c>
      <c r="Q136" t="str">
        <f t="shared" si="11"/>
        <v>B</v>
      </c>
    </row>
    <row r="137" spans="1:17" x14ac:dyDescent="0.3">
      <c r="A137">
        <v>137</v>
      </c>
      <c r="B137" t="s">
        <v>2104</v>
      </c>
      <c r="C137" t="s">
        <v>2105</v>
      </c>
      <c r="D137" t="s">
        <v>1719</v>
      </c>
      <c r="E137" t="s">
        <v>1671</v>
      </c>
      <c r="F137">
        <v>90</v>
      </c>
      <c r="G137" t="s">
        <v>2106</v>
      </c>
      <c r="H137" t="s">
        <v>1623</v>
      </c>
      <c r="I137" s="10">
        <v>40497</v>
      </c>
      <c r="J137">
        <v>49</v>
      </c>
      <c r="K137" t="s">
        <v>1677</v>
      </c>
      <c r="M137" t="str">
        <f>PROPER(Portfolio4346[[#This Row],[Last Name]])</f>
        <v>Robbins</v>
      </c>
      <c r="N137" t="str">
        <f t="shared" si="8"/>
        <v>-</v>
      </c>
      <c r="O137" t="str">
        <f t="shared" si="10"/>
        <v>F</v>
      </c>
      <c r="P137" t="str">
        <f t="shared" si="9"/>
        <v>-</v>
      </c>
      <c r="Q137" t="str">
        <f t="shared" si="11"/>
        <v>K</v>
      </c>
    </row>
    <row r="138" spans="1:17" x14ac:dyDescent="0.3">
      <c r="A138">
        <v>138</v>
      </c>
      <c r="B138" t="s">
        <v>2107</v>
      </c>
      <c r="C138" t="s">
        <v>2108</v>
      </c>
      <c r="D138" t="s">
        <v>1683</v>
      </c>
      <c r="E138" t="s">
        <v>1671</v>
      </c>
      <c r="F138">
        <v>90</v>
      </c>
      <c r="G138" t="s">
        <v>2109</v>
      </c>
      <c r="H138" t="s">
        <v>560</v>
      </c>
      <c r="I138" s="10">
        <v>40080</v>
      </c>
      <c r="J138">
        <v>86</v>
      </c>
      <c r="K138" t="s">
        <v>1721</v>
      </c>
      <c r="M138" t="str">
        <f>PROPER(Portfolio4346[[#This Row],[Last Name]])</f>
        <v>Wilson</v>
      </c>
      <c r="N138" t="str">
        <f t="shared" si="8"/>
        <v>-</v>
      </c>
      <c r="O138" t="str">
        <f t="shared" si="10"/>
        <v>F</v>
      </c>
      <c r="P138" t="str">
        <f t="shared" si="9"/>
        <v>-</v>
      </c>
      <c r="Q138" t="str">
        <f t="shared" si="11"/>
        <v>K</v>
      </c>
    </row>
    <row r="139" spans="1:17" x14ac:dyDescent="0.3">
      <c r="A139">
        <v>139</v>
      </c>
      <c r="B139" t="s">
        <v>2110</v>
      </c>
      <c r="C139" t="s">
        <v>2111</v>
      </c>
      <c r="D139" t="s">
        <v>1670</v>
      </c>
      <c r="E139" t="s">
        <v>1671</v>
      </c>
      <c r="F139">
        <v>60</v>
      </c>
      <c r="G139" t="s">
        <v>2112</v>
      </c>
      <c r="H139" t="s">
        <v>832</v>
      </c>
      <c r="I139" s="10">
        <v>39884</v>
      </c>
      <c r="J139">
        <v>84</v>
      </c>
      <c r="K139" t="s">
        <v>851</v>
      </c>
      <c r="M139" t="str">
        <f>PROPER(Portfolio4346[[#This Row],[Last Name]])</f>
        <v>Tompkins</v>
      </c>
      <c r="N139" t="str">
        <f t="shared" si="8"/>
        <v>-</v>
      </c>
      <c r="O139" t="str">
        <f t="shared" si="10"/>
        <v>F</v>
      </c>
      <c r="P139" t="str">
        <f t="shared" si="9"/>
        <v>-</v>
      </c>
      <c r="Q139" t="str">
        <f t="shared" si="11"/>
        <v>E</v>
      </c>
    </row>
    <row r="140" spans="1:17" x14ac:dyDescent="0.3">
      <c r="A140">
        <v>140</v>
      </c>
      <c r="B140" t="s">
        <v>2113</v>
      </c>
      <c r="C140" t="s">
        <v>2114</v>
      </c>
      <c r="D140" t="s">
        <v>1683</v>
      </c>
      <c r="E140" t="s">
        <v>1671</v>
      </c>
      <c r="F140">
        <v>60</v>
      </c>
      <c r="G140" t="s">
        <v>2115</v>
      </c>
      <c r="H140" t="s">
        <v>1412</v>
      </c>
      <c r="I140" s="10">
        <v>40157</v>
      </c>
      <c r="J140">
        <v>19</v>
      </c>
      <c r="K140" t="s">
        <v>1007</v>
      </c>
      <c r="M140" t="str">
        <f>PROPER(Portfolio4346[[#This Row],[Last Name]])</f>
        <v>Thornton</v>
      </c>
      <c r="N140" t="str">
        <f t="shared" si="8"/>
        <v>-</v>
      </c>
      <c r="O140" t="str">
        <f t="shared" si="10"/>
        <v>F</v>
      </c>
      <c r="P140" t="str">
        <f t="shared" si="9"/>
        <v>-</v>
      </c>
      <c r="Q140" t="str">
        <f t="shared" si="11"/>
        <v>S</v>
      </c>
    </row>
    <row r="141" spans="1:17" x14ac:dyDescent="0.3">
      <c r="A141">
        <v>141</v>
      </c>
      <c r="B141" t="s">
        <v>2116</v>
      </c>
      <c r="C141" t="s">
        <v>2056</v>
      </c>
      <c r="D141" t="s">
        <v>1683</v>
      </c>
      <c r="E141" t="s">
        <v>1671</v>
      </c>
      <c r="F141">
        <v>30</v>
      </c>
      <c r="G141" t="s">
        <v>2117</v>
      </c>
      <c r="H141" t="s">
        <v>2118</v>
      </c>
      <c r="I141" s="10">
        <v>39808</v>
      </c>
      <c r="J141">
        <v>10</v>
      </c>
      <c r="K141" t="s">
        <v>1707</v>
      </c>
      <c r="M141" t="str">
        <f>PROPER(Portfolio4346[[#This Row],[Last Name]])</f>
        <v>Mendez</v>
      </c>
      <c r="N141" t="str">
        <f t="shared" si="8"/>
        <v>-</v>
      </c>
      <c r="O141" t="str">
        <f t="shared" si="10"/>
        <v>F</v>
      </c>
      <c r="P141" t="str">
        <f t="shared" si="9"/>
        <v>-</v>
      </c>
      <c r="Q141" t="str">
        <f t="shared" si="11"/>
        <v>A</v>
      </c>
    </row>
    <row r="142" spans="1:17" x14ac:dyDescent="0.3">
      <c r="A142">
        <v>142</v>
      </c>
      <c r="B142" t="s">
        <v>2119</v>
      </c>
      <c r="C142" t="s">
        <v>1715</v>
      </c>
      <c r="D142" t="s">
        <v>1670</v>
      </c>
      <c r="E142" t="s">
        <v>1671</v>
      </c>
      <c r="F142">
        <v>90</v>
      </c>
      <c r="G142" t="s">
        <v>2120</v>
      </c>
      <c r="H142" t="s">
        <v>2121</v>
      </c>
      <c r="I142" s="10">
        <v>39693</v>
      </c>
      <c r="J142">
        <v>81</v>
      </c>
      <c r="K142" t="s">
        <v>1721</v>
      </c>
      <c r="M142" t="str">
        <f>PROPER(Portfolio4346[[#This Row],[Last Name]])</f>
        <v>Doran</v>
      </c>
      <c r="N142" t="str">
        <f t="shared" si="8"/>
        <v>-</v>
      </c>
      <c r="O142" t="str">
        <f t="shared" si="10"/>
        <v>F</v>
      </c>
      <c r="P142" t="str">
        <f t="shared" si="9"/>
        <v>-</v>
      </c>
      <c r="Q142" t="str">
        <f t="shared" si="11"/>
        <v>C</v>
      </c>
    </row>
    <row r="143" spans="1:17" x14ac:dyDescent="0.3">
      <c r="A143">
        <v>143</v>
      </c>
      <c r="B143" t="s">
        <v>2122</v>
      </c>
      <c r="C143" t="s">
        <v>2123</v>
      </c>
      <c r="D143" t="s">
        <v>1683</v>
      </c>
      <c r="E143" t="s">
        <v>1671</v>
      </c>
      <c r="F143">
        <v>60</v>
      </c>
      <c r="G143" t="s">
        <v>2124</v>
      </c>
      <c r="H143" t="s">
        <v>2125</v>
      </c>
      <c r="I143" s="10">
        <v>40360</v>
      </c>
      <c r="J143">
        <v>19</v>
      </c>
      <c r="K143" t="s">
        <v>1007</v>
      </c>
      <c r="M143" t="str">
        <f>PROPER(Portfolio4346[[#This Row],[Last Name]])</f>
        <v>Painter</v>
      </c>
      <c r="N143" t="str">
        <f t="shared" si="8"/>
        <v>-</v>
      </c>
      <c r="O143" t="str">
        <f t="shared" si="10"/>
        <v>F</v>
      </c>
      <c r="P143" t="str">
        <f t="shared" si="9"/>
        <v>-</v>
      </c>
      <c r="Q143" t="str">
        <f t="shared" si="11"/>
        <v>L</v>
      </c>
    </row>
    <row r="144" spans="1:17" x14ac:dyDescent="0.3">
      <c r="A144">
        <v>144</v>
      </c>
      <c r="B144" t="s">
        <v>2126</v>
      </c>
      <c r="C144" t="s">
        <v>2127</v>
      </c>
      <c r="D144" t="s">
        <v>1670</v>
      </c>
      <c r="E144" t="s">
        <v>1671</v>
      </c>
      <c r="F144">
        <v>60</v>
      </c>
      <c r="G144" t="s">
        <v>2128</v>
      </c>
      <c r="H144" t="s">
        <v>1444</v>
      </c>
      <c r="I144" s="10">
        <v>39450</v>
      </c>
      <c r="J144">
        <v>35</v>
      </c>
      <c r="K144" t="s">
        <v>1692</v>
      </c>
      <c r="M144" t="str">
        <f>PROPER(Portfolio4346[[#This Row],[Last Name]])</f>
        <v>Cook</v>
      </c>
      <c r="N144" t="str">
        <f t="shared" si="8"/>
        <v>-</v>
      </c>
      <c r="O144" t="str">
        <f t="shared" si="10"/>
        <v>F</v>
      </c>
      <c r="P144" t="str">
        <f t="shared" si="9"/>
        <v>-</v>
      </c>
      <c r="Q144" t="str">
        <f t="shared" si="11"/>
        <v>E</v>
      </c>
    </row>
    <row r="145" spans="1:17" x14ac:dyDescent="0.3">
      <c r="A145">
        <v>145</v>
      </c>
      <c r="B145" t="s">
        <v>2129</v>
      </c>
      <c r="C145" t="s">
        <v>2130</v>
      </c>
      <c r="D145" t="s">
        <v>1683</v>
      </c>
      <c r="E145" t="s">
        <v>1671</v>
      </c>
      <c r="F145">
        <v>60</v>
      </c>
      <c r="G145" t="s">
        <v>2131</v>
      </c>
      <c r="H145" t="s">
        <v>746</v>
      </c>
      <c r="I145" s="10">
        <v>39662</v>
      </c>
      <c r="J145">
        <v>43</v>
      </c>
      <c r="K145" t="s">
        <v>1007</v>
      </c>
      <c r="M145" t="str">
        <f>PROPER(Portfolio4346[[#This Row],[Last Name]])</f>
        <v>Hager</v>
      </c>
      <c r="N145" t="str">
        <f t="shared" si="8"/>
        <v>-</v>
      </c>
      <c r="O145" t="str">
        <f t="shared" si="10"/>
        <v>F</v>
      </c>
      <c r="P145" t="str">
        <f t="shared" si="9"/>
        <v>-</v>
      </c>
      <c r="Q145" t="str">
        <f t="shared" si="11"/>
        <v>R</v>
      </c>
    </row>
    <row r="146" spans="1:17" x14ac:dyDescent="0.3">
      <c r="A146">
        <v>146</v>
      </c>
      <c r="B146" t="s">
        <v>2132</v>
      </c>
      <c r="C146" t="s">
        <v>2133</v>
      </c>
      <c r="D146" t="s">
        <v>1670</v>
      </c>
      <c r="E146" t="s">
        <v>1671</v>
      </c>
      <c r="F146">
        <v>30</v>
      </c>
      <c r="G146" t="s">
        <v>2134</v>
      </c>
      <c r="H146" t="s">
        <v>31</v>
      </c>
      <c r="I146" s="10">
        <v>40128</v>
      </c>
      <c r="J146">
        <v>58</v>
      </c>
      <c r="K146" t="s">
        <v>1673</v>
      </c>
      <c r="M146" t="str">
        <f>PROPER(Portfolio4346[[#This Row],[Last Name]])</f>
        <v>Gore</v>
      </c>
      <c r="N146" t="str">
        <f t="shared" si="8"/>
        <v>-</v>
      </c>
      <c r="O146" t="str">
        <f t="shared" si="10"/>
        <v>F</v>
      </c>
      <c r="P146" t="str">
        <f t="shared" si="9"/>
        <v>-</v>
      </c>
      <c r="Q146" t="str">
        <f t="shared" si="11"/>
        <v>J</v>
      </c>
    </row>
    <row r="147" spans="1:17" x14ac:dyDescent="0.3">
      <c r="A147">
        <v>147</v>
      </c>
      <c r="B147" t="s">
        <v>2135</v>
      </c>
      <c r="C147" t="s">
        <v>2136</v>
      </c>
      <c r="D147" t="s">
        <v>1683</v>
      </c>
      <c r="E147" t="s">
        <v>1671</v>
      </c>
      <c r="F147">
        <v>60</v>
      </c>
      <c r="G147" t="s">
        <v>2137</v>
      </c>
      <c r="H147" t="s">
        <v>2138</v>
      </c>
      <c r="I147" s="10">
        <v>40215</v>
      </c>
      <c r="J147">
        <v>18</v>
      </c>
      <c r="K147" t="s">
        <v>1677</v>
      </c>
      <c r="M147" t="str">
        <f>PROPER(Portfolio4346[[#This Row],[Last Name]])</f>
        <v>Osborne</v>
      </c>
      <c r="N147" t="str">
        <f t="shared" si="8"/>
        <v>-</v>
      </c>
      <c r="O147" t="str">
        <f t="shared" si="10"/>
        <v>F</v>
      </c>
      <c r="P147" t="str">
        <f t="shared" si="9"/>
        <v>-</v>
      </c>
      <c r="Q147" t="str">
        <f t="shared" si="11"/>
        <v>L</v>
      </c>
    </row>
    <row r="148" spans="1:17" x14ac:dyDescent="0.3">
      <c r="A148">
        <v>148</v>
      </c>
      <c r="B148" t="s">
        <v>2139</v>
      </c>
      <c r="C148" t="s">
        <v>2140</v>
      </c>
      <c r="D148" t="s">
        <v>1683</v>
      </c>
      <c r="E148" t="s">
        <v>1671</v>
      </c>
      <c r="F148">
        <v>60</v>
      </c>
      <c r="G148" t="s">
        <v>2141</v>
      </c>
      <c r="H148" t="s">
        <v>763</v>
      </c>
      <c r="I148" s="10">
        <v>40084</v>
      </c>
      <c r="J148">
        <v>68</v>
      </c>
      <c r="K148" t="s">
        <v>1696</v>
      </c>
      <c r="M148" t="str">
        <f>PROPER(Portfolio4346[[#This Row],[Last Name]])</f>
        <v>Eldridge</v>
      </c>
      <c r="N148" t="str">
        <f t="shared" si="8"/>
        <v>-</v>
      </c>
      <c r="O148" t="str">
        <f t="shared" si="10"/>
        <v>F</v>
      </c>
      <c r="P148" t="str">
        <f t="shared" si="9"/>
        <v>-</v>
      </c>
      <c r="Q148" t="str">
        <f t="shared" si="11"/>
        <v>H</v>
      </c>
    </row>
    <row r="149" spans="1:17" x14ac:dyDescent="0.3">
      <c r="A149">
        <v>149</v>
      </c>
      <c r="B149" t="s">
        <v>2142</v>
      </c>
      <c r="C149" t="s">
        <v>2143</v>
      </c>
      <c r="D149" t="s">
        <v>1670</v>
      </c>
      <c r="E149" t="s">
        <v>1671</v>
      </c>
      <c r="F149">
        <v>30</v>
      </c>
      <c r="G149" t="s">
        <v>2144</v>
      </c>
      <c r="H149" t="s">
        <v>1613</v>
      </c>
      <c r="I149" s="10">
        <v>40184</v>
      </c>
      <c r="J149">
        <v>63</v>
      </c>
      <c r="K149" t="s">
        <v>1007</v>
      </c>
      <c r="M149" t="str">
        <f>PROPER(Portfolio4346[[#This Row],[Last Name]])</f>
        <v>Mccarty</v>
      </c>
      <c r="N149" t="str">
        <f t="shared" si="8"/>
        <v>-</v>
      </c>
      <c r="O149" t="str">
        <f t="shared" si="10"/>
        <v>F</v>
      </c>
      <c r="P149" t="str">
        <f t="shared" si="9"/>
        <v>-</v>
      </c>
      <c r="Q149" t="str">
        <f t="shared" si="11"/>
        <v>L</v>
      </c>
    </row>
    <row r="150" spans="1:17" x14ac:dyDescent="0.3">
      <c r="A150">
        <v>150</v>
      </c>
      <c r="B150" t="s">
        <v>2145</v>
      </c>
      <c r="C150" t="s">
        <v>1876</v>
      </c>
      <c r="D150" t="s">
        <v>1683</v>
      </c>
      <c r="E150" t="s">
        <v>1671</v>
      </c>
      <c r="F150">
        <v>90</v>
      </c>
      <c r="G150" t="s">
        <v>2146</v>
      </c>
      <c r="H150" t="s">
        <v>703</v>
      </c>
      <c r="I150" s="10">
        <v>39907</v>
      </c>
      <c r="J150">
        <v>73</v>
      </c>
      <c r="K150" t="s">
        <v>1700</v>
      </c>
      <c r="M150" t="str">
        <f>PROPER(Portfolio4346[[#This Row],[Last Name]])</f>
        <v>Newsome</v>
      </c>
      <c r="N150" t="str">
        <f t="shared" si="8"/>
        <v>-</v>
      </c>
      <c r="O150" t="str">
        <f t="shared" si="10"/>
        <v>F</v>
      </c>
      <c r="P150" t="str">
        <f t="shared" si="9"/>
        <v>-</v>
      </c>
      <c r="Q150" t="str">
        <f t="shared" si="11"/>
        <v>A</v>
      </c>
    </row>
    <row r="151" spans="1:17" x14ac:dyDescent="0.3">
      <c r="A151">
        <v>151</v>
      </c>
      <c r="B151" t="s">
        <v>2147</v>
      </c>
      <c r="C151" t="s">
        <v>2148</v>
      </c>
      <c r="D151" t="s">
        <v>1719</v>
      </c>
      <c r="E151" t="s">
        <v>1671</v>
      </c>
      <c r="F151">
        <v>90</v>
      </c>
      <c r="G151" t="s">
        <v>2149</v>
      </c>
      <c r="H151" t="s">
        <v>579</v>
      </c>
      <c r="I151" s="10">
        <v>40301</v>
      </c>
      <c r="J151">
        <v>97</v>
      </c>
      <c r="K151" t="s">
        <v>1677</v>
      </c>
      <c r="M151" t="str">
        <f>PROPER(Portfolio4346[[#This Row],[Last Name]])</f>
        <v>Bonds</v>
      </c>
      <c r="N151" t="str">
        <f t="shared" si="8"/>
        <v>-</v>
      </c>
      <c r="O151" t="str">
        <f t="shared" si="10"/>
        <v>F</v>
      </c>
      <c r="P151" t="str">
        <f t="shared" si="9"/>
        <v>-</v>
      </c>
      <c r="Q151" t="str">
        <f t="shared" si="11"/>
        <v>V</v>
      </c>
    </row>
    <row r="152" spans="1:17" x14ac:dyDescent="0.3">
      <c r="A152">
        <v>152</v>
      </c>
      <c r="B152" t="s">
        <v>2150</v>
      </c>
      <c r="C152" t="s">
        <v>2151</v>
      </c>
      <c r="D152" t="s">
        <v>1670</v>
      </c>
      <c r="E152" t="s">
        <v>1671</v>
      </c>
      <c r="F152">
        <v>30</v>
      </c>
      <c r="G152" t="s">
        <v>2152</v>
      </c>
      <c r="H152" t="s">
        <v>2153</v>
      </c>
      <c r="I152" s="10">
        <v>39592</v>
      </c>
      <c r="J152">
        <v>42</v>
      </c>
      <c r="K152" t="s">
        <v>1677</v>
      </c>
      <c r="M152" t="str">
        <f>PROPER(Portfolio4346[[#This Row],[Last Name]])</f>
        <v>Bray</v>
      </c>
      <c r="N152" t="str">
        <f t="shared" si="8"/>
        <v>-</v>
      </c>
      <c r="O152" t="str">
        <f t="shared" si="10"/>
        <v>F</v>
      </c>
      <c r="P152" t="str">
        <f t="shared" si="9"/>
        <v>-</v>
      </c>
      <c r="Q152" t="str">
        <f t="shared" si="11"/>
        <v>S</v>
      </c>
    </row>
    <row r="153" spans="1:17" x14ac:dyDescent="0.3">
      <c r="A153">
        <v>153</v>
      </c>
      <c r="B153" t="s">
        <v>2154</v>
      </c>
      <c r="C153" t="s">
        <v>2155</v>
      </c>
      <c r="D153" t="s">
        <v>1683</v>
      </c>
      <c r="E153" t="s">
        <v>1671</v>
      </c>
      <c r="F153">
        <v>30</v>
      </c>
      <c r="G153" t="s">
        <v>2156</v>
      </c>
      <c r="H153" t="s">
        <v>2157</v>
      </c>
      <c r="I153" s="10">
        <v>40079</v>
      </c>
      <c r="J153">
        <v>75</v>
      </c>
      <c r="K153" t="s">
        <v>1696</v>
      </c>
      <c r="M153" t="str">
        <f>PROPER(Portfolio4346[[#This Row],[Last Name]])</f>
        <v>Dickerson</v>
      </c>
      <c r="N153" t="str">
        <f t="shared" si="8"/>
        <v>-</v>
      </c>
      <c r="O153" t="str">
        <f t="shared" si="10"/>
        <v>F</v>
      </c>
      <c r="P153" t="str">
        <f t="shared" si="9"/>
        <v>-</v>
      </c>
      <c r="Q153" t="str">
        <f t="shared" si="11"/>
        <v>Y</v>
      </c>
    </row>
    <row r="154" spans="1:17" x14ac:dyDescent="0.3">
      <c r="A154">
        <v>154</v>
      </c>
      <c r="B154" t="s">
        <v>1760</v>
      </c>
      <c r="C154" t="s">
        <v>2158</v>
      </c>
      <c r="D154" t="s">
        <v>1683</v>
      </c>
      <c r="E154" t="s">
        <v>1671</v>
      </c>
      <c r="F154">
        <v>30</v>
      </c>
      <c r="G154" t="s">
        <v>2159</v>
      </c>
      <c r="H154" t="s">
        <v>1082</v>
      </c>
      <c r="I154" s="10">
        <v>40374</v>
      </c>
      <c r="J154">
        <v>7</v>
      </c>
      <c r="K154" t="s">
        <v>1707</v>
      </c>
      <c r="M154" t="str">
        <f>PROPER(Portfolio4346[[#This Row],[Last Name]])</f>
        <v>Scott</v>
      </c>
      <c r="N154" t="str">
        <f t="shared" si="8"/>
        <v>-</v>
      </c>
      <c r="O154" t="str">
        <f t="shared" si="10"/>
        <v>F</v>
      </c>
      <c r="P154" t="str">
        <f t="shared" si="9"/>
        <v>-</v>
      </c>
      <c r="Q154" t="str">
        <f t="shared" si="11"/>
        <v>M</v>
      </c>
    </row>
    <row r="155" spans="1:17" x14ac:dyDescent="0.3">
      <c r="A155">
        <v>155</v>
      </c>
      <c r="B155" t="s">
        <v>2160</v>
      </c>
      <c r="C155" t="s">
        <v>2161</v>
      </c>
      <c r="D155" t="s">
        <v>1683</v>
      </c>
      <c r="E155" t="s">
        <v>1671</v>
      </c>
      <c r="F155">
        <v>60</v>
      </c>
      <c r="G155" t="s">
        <v>2162</v>
      </c>
      <c r="H155" t="s">
        <v>1610</v>
      </c>
      <c r="I155" s="10">
        <v>39779</v>
      </c>
      <c r="J155">
        <v>41</v>
      </c>
      <c r="K155" t="s">
        <v>1772</v>
      </c>
      <c r="M155" t="str">
        <f>PROPER(Portfolio4346[[#This Row],[Last Name]])</f>
        <v>Alvarez</v>
      </c>
      <c r="N155" t="str">
        <f t="shared" si="8"/>
        <v>-</v>
      </c>
      <c r="O155" t="str">
        <f t="shared" si="10"/>
        <v>F</v>
      </c>
      <c r="P155" t="str">
        <f t="shared" si="9"/>
        <v>-</v>
      </c>
      <c r="Q155" t="str">
        <f t="shared" si="11"/>
        <v>M</v>
      </c>
    </row>
    <row r="156" spans="1:17" x14ac:dyDescent="0.3">
      <c r="A156">
        <v>156</v>
      </c>
      <c r="B156" t="s">
        <v>2163</v>
      </c>
      <c r="C156" t="s">
        <v>1935</v>
      </c>
      <c r="D156" t="s">
        <v>1670</v>
      </c>
      <c r="E156" t="s">
        <v>1671</v>
      </c>
      <c r="F156">
        <v>60</v>
      </c>
      <c r="G156" t="s">
        <v>2164</v>
      </c>
      <c r="H156" t="s">
        <v>1611</v>
      </c>
      <c r="I156" s="10">
        <v>40255</v>
      </c>
      <c r="J156">
        <v>82</v>
      </c>
      <c r="K156" t="s">
        <v>1692</v>
      </c>
      <c r="M156" t="str">
        <f>PROPER(Portfolio4346[[#This Row],[Last Name]])</f>
        <v>Rollins</v>
      </c>
      <c r="N156" t="str">
        <f t="shared" si="8"/>
        <v>-</v>
      </c>
      <c r="O156" t="str">
        <f t="shared" si="10"/>
        <v>F</v>
      </c>
      <c r="P156" t="str">
        <f t="shared" si="9"/>
        <v>-</v>
      </c>
      <c r="Q156" t="str">
        <f t="shared" si="11"/>
        <v>E</v>
      </c>
    </row>
    <row r="157" spans="1:17" x14ac:dyDescent="0.3">
      <c r="A157">
        <v>157</v>
      </c>
      <c r="B157" t="s">
        <v>2165</v>
      </c>
      <c r="C157" t="s">
        <v>2166</v>
      </c>
      <c r="D157" t="s">
        <v>1670</v>
      </c>
      <c r="E157" t="s">
        <v>1671</v>
      </c>
      <c r="F157">
        <v>60</v>
      </c>
      <c r="G157" t="s">
        <v>2167</v>
      </c>
      <c r="H157" t="s">
        <v>538</v>
      </c>
      <c r="I157" s="10">
        <v>40466</v>
      </c>
      <c r="J157">
        <v>23</v>
      </c>
      <c r="K157" t="s">
        <v>1673</v>
      </c>
      <c r="M157" t="str">
        <f>PROPER(Portfolio4346[[#This Row],[Last Name]])</f>
        <v>Patel</v>
      </c>
      <c r="N157" t="str">
        <f t="shared" si="8"/>
        <v>-</v>
      </c>
      <c r="O157" t="str">
        <f t="shared" si="10"/>
        <v>F</v>
      </c>
      <c r="P157" t="str">
        <f t="shared" si="9"/>
        <v>-</v>
      </c>
      <c r="Q157" t="str">
        <f t="shared" si="11"/>
        <v>F</v>
      </c>
    </row>
    <row r="158" spans="1:17" x14ac:dyDescent="0.3">
      <c r="A158">
        <v>158</v>
      </c>
      <c r="B158" t="s">
        <v>2168</v>
      </c>
      <c r="C158" t="s">
        <v>2169</v>
      </c>
      <c r="D158" t="s">
        <v>1683</v>
      </c>
      <c r="E158" t="s">
        <v>1671</v>
      </c>
      <c r="F158">
        <v>90</v>
      </c>
      <c r="G158" t="s">
        <v>2170</v>
      </c>
      <c r="H158" t="s">
        <v>1475</v>
      </c>
      <c r="I158" s="10">
        <v>39674</v>
      </c>
      <c r="J158">
        <v>18</v>
      </c>
      <c r="K158" t="s">
        <v>1677</v>
      </c>
      <c r="M158" t="str">
        <f>PROPER(Portfolio4346[[#This Row],[Last Name]])</f>
        <v>Maddox</v>
      </c>
      <c r="N158" t="str">
        <f t="shared" si="8"/>
        <v>-</v>
      </c>
      <c r="O158" t="str">
        <f t="shared" si="10"/>
        <v>F</v>
      </c>
      <c r="P158" t="str">
        <f t="shared" si="9"/>
        <v>-</v>
      </c>
      <c r="Q158" t="str">
        <f t="shared" si="11"/>
        <v>F</v>
      </c>
    </row>
    <row r="159" spans="1:17" x14ac:dyDescent="0.3">
      <c r="A159">
        <v>159</v>
      </c>
      <c r="B159" t="s">
        <v>2171</v>
      </c>
      <c r="C159" t="s">
        <v>2172</v>
      </c>
      <c r="D159" t="s">
        <v>1670</v>
      </c>
      <c r="E159" t="s">
        <v>1671</v>
      </c>
      <c r="F159">
        <v>60</v>
      </c>
      <c r="G159" t="s">
        <v>2173</v>
      </c>
      <c r="H159" t="s">
        <v>1422</v>
      </c>
      <c r="I159" s="10">
        <v>39946</v>
      </c>
      <c r="J159">
        <v>40</v>
      </c>
      <c r="K159" t="s">
        <v>1673</v>
      </c>
      <c r="M159" t="str">
        <f>PROPER(Portfolio4346[[#This Row],[Last Name]])</f>
        <v>Rosario</v>
      </c>
      <c r="N159" t="str">
        <f t="shared" si="8"/>
        <v>-</v>
      </c>
      <c r="O159" t="str">
        <f t="shared" si="10"/>
        <v>F</v>
      </c>
      <c r="P159" t="str">
        <f t="shared" si="9"/>
        <v>-</v>
      </c>
      <c r="Q159" t="str">
        <f t="shared" si="11"/>
        <v>S</v>
      </c>
    </row>
    <row r="160" spans="1:17" x14ac:dyDescent="0.3">
      <c r="A160">
        <v>160</v>
      </c>
      <c r="B160" t="s">
        <v>2174</v>
      </c>
      <c r="C160" t="s">
        <v>1880</v>
      </c>
      <c r="D160" t="s">
        <v>1733</v>
      </c>
      <c r="E160" t="s">
        <v>1671</v>
      </c>
      <c r="F160">
        <v>30</v>
      </c>
      <c r="G160" t="s">
        <v>2175</v>
      </c>
      <c r="H160" t="s">
        <v>2176</v>
      </c>
      <c r="I160" s="10">
        <v>39779</v>
      </c>
      <c r="J160">
        <v>68</v>
      </c>
      <c r="K160" t="s">
        <v>1696</v>
      </c>
      <c r="M160" t="str">
        <f>PROPER(Portfolio4346[[#This Row],[Last Name]])</f>
        <v>Case</v>
      </c>
      <c r="N160" t="str">
        <f t="shared" si="8"/>
        <v>-</v>
      </c>
      <c r="O160" t="str">
        <f t="shared" si="10"/>
        <v>F</v>
      </c>
      <c r="P160" t="str">
        <f t="shared" si="9"/>
        <v>-</v>
      </c>
      <c r="Q160" t="str">
        <f t="shared" si="11"/>
        <v>M</v>
      </c>
    </row>
    <row r="161" spans="1:17" x14ac:dyDescent="0.3">
      <c r="A161">
        <v>161</v>
      </c>
      <c r="B161" t="s">
        <v>2177</v>
      </c>
      <c r="C161" t="s">
        <v>2178</v>
      </c>
      <c r="D161" t="s">
        <v>1683</v>
      </c>
      <c r="E161" t="s">
        <v>1671</v>
      </c>
      <c r="F161">
        <v>60</v>
      </c>
      <c r="G161" t="s">
        <v>2179</v>
      </c>
      <c r="H161" t="s">
        <v>2180</v>
      </c>
      <c r="I161" s="10">
        <v>39946</v>
      </c>
      <c r="J161">
        <v>39</v>
      </c>
      <c r="K161" t="s">
        <v>1772</v>
      </c>
      <c r="M161" t="str">
        <f>PROPER(Portfolio4346[[#This Row],[Last Name]])</f>
        <v>Childs</v>
      </c>
      <c r="N161" t="str">
        <f t="shared" si="8"/>
        <v>-</v>
      </c>
      <c r="O161" t="str">
        <f t="shared" si="10"/>
        <v>F</v>
      </c>
      <c r="P161" t="str">
        <f t="shared" si="9"/>
        <v>-</v>
      </c>
      <c r="Q161" t="str">
        <f t="shared" si="11"/>
        <v>M</v>
      </c>
    </row>
    <row r="162" spans="1:17" x14ac:dyDescent="0.3">
      <c r="A162">
        <v>162</v>
      </c>
      <c r="B162" t="s">
        <v>2181</v>
      </c>
      <c r="C162" t="s">
        <v>2182</v>
      </c>
      <c r="D162" t="s">
        <v>1670</v>
      </c>
      <c r="E162" t="s">
        <v>1671</v>
      </c>
      <c r="F162">
        <v>30</v>
      </c>
      <c r="G162" t="s">
        <v>2183</v>
      </c>
      <c r="H162" t="s">
        <v>822</v>
      </c>
      <c r="I162" s="10">
        <v>39872</v>
      </c>
      <c r="J162">
        <v>91</v>
      </c>
      <c r="K162" t="s">
        <v>1707</v>
      </c>
      <c r="M162" t="str">
        <f>PROPER(Portfolio4346[[#This Row],[Last Name]])</f>
        <v>Jaramillo</v>
      </c>
      <c r="N162" t="str">
        <f t="shared" si="8"/>
        <v>-</v>
      </c>
      <c r="O162" t="str">
        <f t="shared" si="10"/>
        <v>F</v>
      </c>
      <c r="P162" t="str">
        <f t="shared" si="9"/>
        <v>-</v>
      </c>
      <c r="Q162" t="str">
        <f t="shared" si="11"/>
        <v>L</v>
      </c>
    </row>
    <row r="163" spans="1:17" x14ac:dyDescent="0.3">
      <c r="A163">
        <v>163</v>
      </c>
      <c r="B163" t="s">
        <v>2184</v>
      </c>
      <c r="C163" t="s">
        <v>2185</v>
      </c>
      <c r="D163" t="s">
        <v>1670</v>
      </c>
      <c r="E163" t="s">
        <v>1671</v>
      </c>
      <c r="F163">
        <v>60</v>
      </c>
      <c r="G163" t="s">
        <v>2186</v>
      </c>
      <c r="H163" t="s">
        <v>1982</v>
      </c>
      <c r="I163" s="10">
        <v>40406</v>
      </c>
      <c r="J163">
        <v>54</v>
      </c>
      <c r="K163" t="s">
        <v>1772</v>
      </c>
      <c r="M163" t="str">
        <f>PROPER(Portfolio4346[[#This Row],[Last Name]])</f>
        <v>Baxter</v>
      </c>
      <c r="N163" t="str">
        <f t="shared" si="8"/>
        <v>-</v>
      </c>
      <c r="O163" t="str">
        <f t="shared" si="10"/>
        <v>F</v>
      </c>
      <c r="P163" t="str">
        <f t="shared" si="9"/>
        <v>-</v>
      </c>
      <c r="Q163" t="str">
        <f t="shared" si="11"/>
        <v>T</v>
      </c>
    </row>
    <row r="164" spans="1:17" x14ac:dyDescent="0.3">
      <c r="A164">
        <v>164</v>
      </c>
      <c r="B164" t="s">
        <v>2187</v>
      </c>
      <c r="C164" t="s">
        <v>1971</v>
      </c>
      <c r="D164" t="s">
        <v>1683</v>
      </c>
      <c r="E164" t="s">
        <v>1671</v>
      </c>
      <c r="F164">
        <v>30</v>
      </c>
      <c r="G164" t="s">
        <v>2188</v>
      </c>
      <c r="H164" t="s">
        <v>593</v>
      </c>
      <c r="I164" s="10">
        <v>39519</v>
      </c>
      <c r="J164">
        <v>76</v>
      </c>
      <c r="K164" t="s">
        <v>1677</v>
      </c>
      <c r="M164" t="str">
        <f>PROPER(Portfolio4346[[#This Row],[Last Name]])</f>
        <v>Contreras</v>
      </c>
      <c r="N164" t="str">
        <f t="shared" si="8"/>
        <v>-</v>
      </c>
      <c r="O164" t="str">
        <f t="shared" si="10"/>
        <v>F</v>
      </c>
      <c r="P164" t="str">
        <f t="shared" si="9"/>
        <v>-</v>
      </c>
      <c r="Q164" t="str">
        <f t="shared" si="11"/>
        <v>T</v>
      </c>
    </row>
    <row r="165" spans="1:17" x14ac:dyDescent="0.3">
      <c r="A165">
        <v>165</v>
      </c>
      <c r="B165" t="s">
        <v>2189</v>
      </c>
      <c r="C165" t="s">
        <v>2190</v>
      </c>
      <c r="D165" t="s">
        <v>1946</v>
      </c>
      <c r="E165" t="s">
        <v>1671</v>
      </c>
      <c r="F165">
        <v>60</v>
      </c>
      <c r="G165" t="s">
        <v>2191</v>
      </c>
      <c r="H165" t="s">
        <v>1639</v>
      </c>
      <c r="I165" s="10">
        <v>39536</v>
      </c>
      <c r="J165">
        <v>95</v>
      </c>
      <c r="K165" t="s">
        <v>1692</v>
      </c>
      <c r="M165" t="str">
        <f>PROPER(Portfolio4346[[#This Row],[Last Name]])</f>
        <v>Deleon</v>
      </c>
      <c r="N165" t="str">
        <f t="shared" si="8"/>
        <v>-</v>
      </c>
      <c r="O165" t="str">
        <f t="shared" si="10"/>
        <v>F</v>
      </c>
      <c r="P165" t="str">
        <f t="shared" si="9"/>
        <v>-</v>
      </c>
      <c r="Q165" t="str">
        <f t="shared" si="11"/>
        <v>A</v>
      </c>
    </row>
    <row r="166" spans="1:17" x14ac:dyDescent="0.3">
      <c r="A166">
        <v>166</v>
      </c>
      <c r="B166" t="s">
        <v>2192</v>
      </c>
      <c r="C166" t="s">
        <v>2193</v>
      </c>
      <c r="D166" t="s">
        <v>1670</v>
      </c>
      <c r="E166" t="s">
        <v>1671</v>
      </c>
      <c r="F166">
        <v>60</v>
      </c>
      <c r="G166" t="s">
        <v>2194</v>
      </c>
      <c r="H166" t="s">
        <v>910</v>
      </c>
      <c r="I166" s="10">
        <v>39831</v>
      </c>
      <c r="J166">
        <v>88</v>
      </c>
      <c r="K166" t="s">
        <v>1692</v>
      </c>
      <c r="M166" t="str">
        <f>PROPER(Portfolio4346[[#This Row],[Last Name]])</f>
        <v>Blue</v>
      </c>
      <c r="N166" t="str">
        <f t="shared" si="8"/>
        <v>-</v>
      </c>
      <c r="O166" t="str">
        <f t="shared" si="10"/>
        <v>F</v>
      </c>
      <c r="P166" t="str">
        <f t="shared" si="9"/>
        <v>-</v>
      </c>
      <c r="Q166" t="str">
        <f t="shared" si="11"/>
        <v>Q</v>
      </c>
    </row>
    <row r="167" spans="1:17" x14ac:dyDescent="0.3">
      <c r="A167">
        <v>167</v>
      </c>
      <c r="B167" t="s">
        <v>2195</v>
      </c>
      <c r="C167" t="s">
        <v>2196</v>
      </c>
      <c r="D167" t="s">
        <v>1670</v>
      </c>
      <c r="E167" t="s">
        <v>1671</v>
      </c>
      <c r="F167">
        <v>30</v>
      </c>
      <c r="G167" t="s">
        <v>2197</v>
      </c>
      <c r="H167" t="s">
        <v>3</v>
      </c>
      <c r="I167" s="10">
        <v>39615</v>
      </c>
      <c r="J167">
        <v>57</v>
      </c>
      <c r="K167" t="s">
        <v>1721</v>
      </c>
      <c r="M167" t="str">
        <f>PROPER(Portfolio4346[[#This Row],[Last Name]])</f>
        <v>Kendall</v>
      </c>
      <c r="N167" t="str">
        <f t="shared" si="8"/>
        <v>-</v>
      </c>
      <c r="O167" t="str">
        <f t="shared" si="10"/>
        <v>F</v>
      </c>
      <c r="P167" t="str">
        <f t="shared" si="9"/>
        <v>-</v>
      </c>
      <c r="Q167" t="str">
        <f t="shared" si="11"/>
        <v>E</v>
      </c>
    </row>
    <row r="168" spans="1:17" x14ac:dyDescent="0.3">
      <c r="A168">
        <v>168</v>
      </c>
      <c r="B168" t="s">
        <v>2198</v>
      </c>
      <c r="C168" t="s">
        <v>2199</v>
      </c>
      <c r="D168" t="s">
        <v>1670</v>
      </c>
      <c r="E168" t="s">
        <v>1671</v>
      </c>
      <c r="F168">
        <v>30</v>
      </c>
      <c r="G168" t="s">
        <v>2200</v>
      </c>
      <c r="H168" t="s">
        <v>380</v>
      </c>
      <c r="I168" s="10">
        <v>39545</v>
      </c>
      <c r="J168">
        <v>40</v>
      </c>
      <c r="K168" t="s">
        <v>1707</v>
      </c>
      <c r="M168" t="str">
        <f>PROPER(Portfolio4346[[#This Row],[Last Name]])</f>
        <v>Fox</v>
      </c>
      <c r="N168" t="str">
        <f t="shared" si="8"/>
        <v>-</v>
      </c>
      <c r="O168" t="str">
        <f t="shared" si="10"/>
        <v>F</v>
      </c>
      <c r="P168" t="str">
        <f t="shared" si="9"/>
        <v>-</v>
      </c>
      <c r="Q168" t="str">
        <f t="shared" si="11"/>
        <v>S</v>
      </c>
    </row>
    <row r="169" spans="1:17" x14ac:dyDescent="0.3">
      <c r="A169">
        <v>169</v>
      </c>
      <c r="B169" t="s">
        <v>2201</v>
      </c>
      <c r="C169" t="s">
        <v>2202</v>
      </c>
      <c r="D169" t="s">
        <v>1683</v>
      </c>
      <c r="E169" t="s">
        <v>1671</v>
      </c>
      <c r="F169">
        <v>60</v>
      </c>
      <c r="G169" t="s">
        <v>2203</v>
      </c>
      <c r="H169" t="s">
        <v>272</v>
      </c>
      <c r="I169" s="10">
        <v>39926</v>
      </c>
      <c r="J169">
        <v>53</v>
      </c>
      <c r="K169" t="s">
        <v>1707</v>
      </c>
      <c r="M169" t="str">
        <f>PROPER(Portfolio4346[[#This Row],[Last Name]])</f>
        <v>Rice</v>
      </c>
      <c r="N169" t="str">
        <f t="shared" si="8"/>
        <v>-</v>
      </c>
      <c r="O169" t="str">
        <f t="shared" si="10"/>
        <v>F</v>
      </c>
      <c r="P169" t="str">
        <f t="shared" si="9"/>
        <v>-</v>
      </c>
      <c r="Q169" t="str">
        <f t="shared" si="11"/>
        <v>J</v>
      </c>
    </row>
    <row r="170" spans="1:17" x14ac:dyDescent="0.3">
      <c r="A170">
        <v>170</v>
      </c>
      <c r="B170" t="s">
        <v>2204</v>
      </c>
      <c r="C170" t="s">
        <v>2205</v>
      </c>
      <c r="D170" t="s">
        <v>1683</v>
      </c>
      <c r="E170" t="s">
        <v>1671</v>
      </c>
      <c r="F170">
        <v>90</v>
      </c>
      <c r="G170" t="s">
        <v>2206</v>
      </c>
      <c r="H170" t="s">
        <v>1621</v>
      </c>
      <c r="I170" s="10">
        <v>40143</v>
      </c>
      <c r="J170">
        <v>95</v>
      </c>
      <c r="K170" t="s">
        <v>1677</v>
      </c>
      <c r="M170" t="str">
        <f>PROPER(Portfolio4346[[#This Row],[Last Name]])</f>
        <v>Noel</v>
      </c>
      <c r="N170" t="str">
        <f t="shared" si="8"/>
        <v>-</v>
      </c>
      <c r="O170" t="str">
        <f t="shared" si="10"/>
        <v>F</v>
      </c>
      <c r="P170" t="str">
        <f t="shared" si="9"/>
        <v>-</v>
      </c>
      <c r="Q170" t="str">
        <f t="shared" si="11"/>
        <v>M</v>
      </c>
    </row>
    <row r="171" spans="1:17" x14ac:dyDescent="0.3">
      <c r="A171">
        <v>171</v>
      </c>
      <c r="B171" t="s">
        <v>2207</v>
      </c>
      <c r="C171" t="s">
        <v>2208</v>
      </c>
      <c r="D171" t="s">
        <v>1670</v>
      </c>
      <c r="E171" t="s">
        <v>1671</v>
      </c>
      <c r="F171">
        <v>30</v>
      </c>
      <c r="G171" t="s">
        <v>2209</v>
      </c>
      <c r="H171" t="s">
        <v>1620</v>
      </c>
      <c r="I171" s="10">
        <v>39814</v>
      </c>
      <c r="J171">
        <v>83</v>
      </c>
      <c r="K171" t="s">
        <v>1007</v>
      </c>
      <c r="M171" t="str">
        <f>PROPER(Portfolio4346[[#This Row],[Last Name]])</f>
        <v>Hyatt</v>
      </c>
      <c r="N171" t="str">
        <f t="shared" si="8"/>
        <v>-</v>
      </c>
      <c r="O171" t="str">
        <f t="shared" si="10"/>
        <v>F</v>
      </c>
      <c r="P171" t="str">
        <f t="shared" si="9"/>
        <v>-</v>
      </c>
      <c r="Q171" t="str">
        <f t="shared" si="11"/>
        <v>T</v>
      </c>
    </row>
    <row r="172" spans="1:17" x14ac:dyDescent="0.3">
      <c r="A172">
        <v>172</v>
      </c>
      <c r="B172" t="s">
        <v>2210</v>
      </c>
      <c r="C172" t="s">
        <v>2211</v>
      </c>
      <c r="D172" t="s">
        <v>1683</v>
      </c>
      <c r="E172" t="s">
        <v>1671</v>
      </c>
      <c r="F172">
        <v>90</v>
      </c>
      <c r="G172" t="s">
        <v>2212</v>
      </c>
      <c r="H172" t="s">
        <v>752</v>
      </c>
      <c r="I172" s="10">
        <v>40286</v>
      </c>
      <c r="J172">
        <v>90</v>
      </c>
      <c r="K172" t="s">
        <v>1696</v>
      </c>
      <c r="M172" t="str">
        <f>PROPER(Portfolio4346[[#This Row],[Last Name]])</f>
        <v>Corbin</v>
      </c>
      <c r="N172" t="str">
        <f t="shared" si="8"/>
        <v>-</v>
      </c>
      <c r="O172" t="str">
        <f t="shared" si="10"/>
        <v>F</v>
      </c>
      <c r="P172" t="str">
        <f t="shared" si="9"/>
        <v>-</v>
      </c>
      <c r="Q172" t="str">
        <f t="shared" si="11"/>
        <v>L</v>
      </c>
    </row>
    <row r="173" spans="1:17" x14ac:dyDescent="0.3">
      <c r="A173">
        <v>173</v>
      </c>
      <c r="B173" t="s">
        <v>2213</v>
      </c>
      <c r="C173" t="s">
        <v>2214</v>
      </c>
      <c r="D173" t="s">
        <v>1683</v>
      </c>
      <c r="E173" t="s">
        <v>1671</v>
      </c>
      <c r="F173">
        <v>30</v>
      </c>
      <c r="G173" t="s">
        <v>2215</v>
      </c>
      <c r="H173" t="s">
        <v>457</v>
      </c>
      <c r="I173" s="10">
        <v>39839</v>
      </c>
      <c r="J173">
        <v>13</v>
      </c>
      <c r="K173" t="s">
        <v>1772</v>
      </c>
      <c r="M173" t="str">
        <f>PROPER(Portfolio4346[[#This Row],[Last Name]])</f>
        <v>Snow</v>
      </c>
      <c r="N173" t="str">
        <f t="shared" si="8"/>
        <v>-</v>
      </c>
      <c r="O173" t="str">
        <f t="shared" si="10"/>
        <v>F</v>
      </c>
      <c r="P173" t="str">
        <f t="shared" si="9"/>
        <v>-</v>
      </c>
      <c r="Q173" t="str">
        <f t="shared" si="11"/>
        <v>C</v>
      </c>
    </row>
    <row r="174" spans="1:17" x14ac:dyDescent="0.3">
      <c r="A174">
        <v>174</v>
      </c>
      <c r="B174" t="s">
        <v>2216</v>
      </c>
      <c r="C174" t="s">
        <v>2217</v>
      </c>
      <c r="D174" t="s">
        <v>1670</v>
      </c>
      <c r="E174" t="s">
        <v>1671</v>
      </c>
      <c r="F174">
        <v>30</v>
      </c>
      <c r="G174" t="s">
        <v>2218</v>
      </c>
      <c r="H174" t="s">
        <v>1643</v>
      </c>
      <c r="I174" s="10">
        <v>40389</v>
      </c>
      <c r="J174">
        <v>79</v>
      </c>
      <c r="K174" t="s">
        <v>1707</v>
      </c>
      <c r="M174" t="str">
        <f>PROPER(Portfolio4346[[#This Row],[Last Name]])</f>
        <v>Travis</v>
      </c>
      <c r="N174" t="str">
        <f t="shared" si="8"/>
        <v>-</v>
      </c>
      <c r="O174" t="str">
        <f t="shared" si="10"/>
        <v>F</v>
      </c>
      <c r="P174" t="str">
        <f t="shared" si="9"/>
        <v>-</v>
      </c>
      <c r="Q174" t="str">
        <f t="shared" si="11"/>
        <v>C</v>
      </c>
    </row>
    <row r="175" spans="1:17" x14ac:dyDescent="0.3">
      <c r="A175">
        <v>175</v>
      </c>
      <c r="B175" t="s">
        <v>2219</v>
      </c>
      <c r="C175" t="s">
        <v>2220</v>
      </c>
      <c r="D175" t="s">
        <v>1683</v>
      </c>
      <c r="E175" t="s">
        <v>1671</v>
      </c>
      <c r="F175">
        <v>60</v>
      </c>
      <c r="G175" t="s">
        <v>2221</v>
      </c>
      <c r="H175" t="s">
        <v>2222</v>
      </c>
      <c r="I175" s="10">
        <v>39904</v>
      </c>
      <c r="J175">
        <v>85</v>
      </c>
      <c r="K175" t="s">
        <v>1677</v>
      </c>
      <c r="M175" t="str">
        <f>PROPER(Portfolio4346[[#This Row],[Last Name]])</f>
        <v>Sumner</v>
      </c>
      <c r="N175" t="str">
        <f t="shared" si="8"/>
        <v>-</v>
      </c>
      <c r="O175" t="str">
        <f t="shared" si="10"/>
        <v>F</v>
      </c>
      <c r="P175" t="str">
        <f t="shared" si="9"/>
        <v>-</v>
      </c>
      <c r="Q175" t="str">
        <f t="shared" si="11"/>
        <v>L</v>
      </c>
    </row>
    <row r="176" spans="1:17" x14ac:dyDescent="0.3">
      <c r="A176">
        <v>176</v>
      </c>
      <c r="B176" t="s">
        <v>2223</v>
      </c>
      <c r="C176" t="s">
        <v>2224</v>
      </c>
      <c r="D176" t="s">
        <v>1683</v>
      </c>
      <c r="E176" t="s">
        <v>1671</v>
      </c>
      <c r="F176">
        <v>30</v>
      </c>
      <c r="G176" t="s">
        <v>2225</v>
      </c>
      <c r="H176" t="s">
        <v>610</v>
      </c>
      <c r="I176" s="10">
        <v>39793</v>
      </c>
      <c r="J176">
        <v>12</v>
      </c>
      <c r="K176" t="s">
        <v>1772</v>
      </c>
      <c r="M176" t="str">
        <f>PROPER(Portfolio4346[[#This Row],[Last Name]])</f>
        <v>Cruz</v>
      </c>
      <c r="N176" t="str">
        <f t="shared" si="8"/>
        <v>-</v>
      </c>
      <c r="O176" t="str">
        <f t="shared" si="10"/>
        <v>F</v>
      </c>
      <c r="P176" t="str">
        <f t="shared" si="9"/>
        <v>-</v>
      </c>
      <c r="Q176" t="str">
        <f t="shared" si="11"/>
        <v>J</v>
      </c>
    </row>
    <row r="177" spans="1:17" x14ac:dyDescent="0.3">
      <c r="A177">
        <v>177</v>
      </c>
      <c r="B177" t="s">
        <v>2226</v>
      </c>
      <c r="C177" t="s">
        <v>2227</v>
      </c>
      <c r="D177" t="s">
        <v>1670</v>
      </c>
      <c r="E177" t="s">
        <v>1671</v>
      </c>
      <c r="F177">
        <v>90</v>
      </c>
      <c r="G177" t="s">
        <v>2228</v>
      </c>
      <c r="H177" t="s">
        <v>1422</v>
      </c>
      <c r="I177" s="10">
        <v>39861</v>
      </c>
      <c r="J177">
        <v>61</v>
      </c>
      <c r="K177" t="s">
        <v>1707</v>
      </c>
      <c r="M177" t="str">
        <f>PROPER(Portfolio4346[[#This Row],[Last Name]])</f>
        <v>Proctor</v>
      </c>
      <c r="N177" t="str">
        <f t="shared" si="8"/>
        <v>-</v>
      </c>
      <c r="O177" t="str">
        <f t="shared" si="10"/>
        <v>F</v>
      </c>
      <c r="P177" t="str">
        <f t="shared" si="9"/>
        <v>-</v>
      </c>
      <c r="Q177" t="str">
        <f t="shared" si="11"/>
        <v>M</v>
      </c>
    </row>
    <row r="178" spans="1:17" x14ac:dyDescent="0.3">
      <c r="A178">
        <v>178</v>
      </c>
      <c r="B178" t="s">
        <v>2229</v>
      </c>
      <c r="C178" t="s">
        <v>1977</v>
      </c>
      <c r="D178" t="s">
        <v>1670</v>
      </c>
      <c r="E178" t="s">
        <v>1671</v>
      </c>
      <c r="F178">
        <v>90</v>
      </c>
      <c r="G178" t="s">
        <v>2230</v>
      </c>
      <c r="H178" t="s">
        <v>758</v>
      </c>
      <c r="I178" s="10">
        <v>39691</v>
      </c>
      <c r="J178">
        <v>29</v>
      </c>
      <c r="K178" t="s">
        <v>851</v>
      </c>
      <c r="M178" t="str">
        <f>PROPER(Portfolio4346[[#This Row],[Last Name]])</f>
        <v>Hobson</v>
      </c>
      <c r="N178" t="str">
        <f t="shared" si="8"/>
        <v>-</v>
      </c>
      <c r="O178" t="str">
        <f t="shared" si="10"/>
        <v>F</v>
      </c>
      <c r="P178" t="str">
        <f t="shared" si="9"/>
        <v>-</v>
      </c>
      <c r="Q178" t="str">
        <f t="shared" si="11"/>
        <v>G</v>
      </c>
    </row>
    <row r="179" spans="1:17" x14ac:dyDescent="0.3">
      <c r="A179">
        <v>179</v>
      </c>
      <c r="B179" t="s">
        <v>2231</v>
      </c>
      <c r="C179" t="s">
        <v>2232</v>
      </c>
      <c r="D179" t="s">
        <v>1670</v>
      </c>
      <c r="E179" t="s">
        <v>1671</v>
      </c>
      <c r="F179">
        <v>90</v>
      </c>
      <c r="G179" t="s">
        <v>2233</v>
      </c>
      <c r="H179" t="s">
        <v>211</v>
      </c>
      <c r="I179" s="10">
        <v>40379</v>
      </c>
      <c r="J179">
        <v>76</v>
      </c>
      <c r="K179" t="s">
        <v>1721</v>
      </c>
      <c r="M179" t="str">
        <f>PROPER(Portfolio4346[[#This Row],[Last Name]])</f>
        <v>Calderon</v>
      </c>
      <c r="N179" t="str">
        <f t="shared" si="8"/>
        <v>-</v>
      </c>
      <c r="O179" t="str">
        <f t="shared" si="10"/>
        <v>F</v>
      </c>
      <c r="P179" t="str">
        <f t="shared" si="9"/>
        <v>-</v>
      </c>
      <c r="Q179" t="str">
        <f t="shared" si="11"/>
        <v>L</v>
      </c>
    </row>
    <row r="180" spans="1:17" x14ac:dyDescent="0.3">
      <c r="A180">
        <v>180</v>
      </c>
      <c r="B180" t="s">
        <v>2234</v>
      </c>
      <c r="C180" t="s">
        <v>2235</v>
      </c>
      <c r="D180" t="s">
        <v>1683</v>
      </c>
      <c r="E180" t="s">
        <v>1671</v>
      </c>
      <c r="F180">
        <v>90</v>
      </c>
      <c r="G180" t="s">
        <v>2236</v>
      </c>
      <c r="H180" t="s">
        <v>366</v>
      </c>
      <c r="I180" s="10">
        <v>39761</v>
      </c>
      <c r="J180">
        <v>89</v>
      </c>
      <c r="K180" t="s">
        <v>1007</v>
      </c>
      <c r="M180" t="str">
        <f>PROPER(Portfolio4346[[#This Row],[Last Name]])</f>
        <v>Marshall</v>
      </c>
      <c r="N180" t="str">
        <f t="shared" si="8"/>
        <v>-</v>
      </c>
      <c r="O180" t="str">
        <f t="shared" si="10"/>
        <v>F</v>
      </c>
      <c r="P180" t="str">
        <f t="shared" si="9"/>
        <v>-</v>
      </c>
      <c r="Q180" t="str">
        <f t="shared" si="11"/>
        <v>C</v>
      </c>
    </row>
    <row r="181" spans="1:17" x14ac:dyDescent="0.3">
      <c r="A181">
        <v>181</v>
      </c>
      <c r="B181" t="s">
        <v>2237</v>
      </c>
      <c r="C181" t="s">
        <v>2238</v>
      </c>
      <c r="D181" t="s">
        <v>1683</v>
      </c>
      <c r="E181" t="s">
        <v>1671</v>
      </c>
      <c r="F181">
        <v>90</v>
      </c>
      <c r="G181" t="s">
        <v>2239</v>
      </c>
      <c r="H181" t="s">
        <v>4</v>
      </c>
      <c r="I181" s="10">
        <v>39709</v>
      </c>
      <c r="J181">
        <v>29</v>
      </c>
      <c r="K181" t="s">
        <v>1007</v>
      </c>
      <c r="M181" t="str">
        <f>PROPER(Portfolio4346[[#This Row],[Last Name]])</f>
        <v>Waldron</v>
      </c>
      <c r="N181" t="str">
        <f t="shared" si="8"/>
        <v>-</v>
      </c>
      <c r="O181" t="str">
        <f t="shared" si="10"/>
        <v>F</v>
      </c>
      <c r="P181" t="str">
        <f t="shared" si="9"/>
        <v>-</v>
      </c>
      <c r="Q181" t="str">
        <f t="shared" si="11"/>
        <v>P</v>
      </c>
    </row>
    <row r="182" spans="1:17" x14ac:dyDescent="0.3">
      <c r="A182">
        <v>182</v>
      </c>
      <c r="B182" t="s">
        <v>2240</v>
      </c>
      <c r="C182" t="s">
        <v>2241</v>
      </c>
      <c r="D182" t="s">
        <v>1683</v>
      </c>
      <c r="E182" t="s">
        <v>1671</v>
      </c>
      <c r="F182">
        <v>30</v>
      </c>
      <c r="G182" t="s">
        <v>2242</v>
      </c>
      <c r="H182" t="s">
        <v>1377</v>
      </c>
      <c r="I182" s="10">
        <v>40540</v>
      </c>
      <c r="J182">
        <v>13</v>
      </c>
      <c r="K182" t="s">
        <v>1772</v>
      </c>
      <c r="M182" t="str">
        <f>PROPER(Portfolio4346[[#This Row],[Last Name]])</f>
        <v>Hagen</v>
      </c>
      <c r="N182" t="str">
        <f t="shared" si="8"/>
        <v>-</v>
      </c>
      <c r="O182" t="str">
        <f t="shared" si="10"/>
        <v>F</v>
      </c>
      <c r="P182" t="str">
        <f t="shared" si="9"/>
        <v>-</v>
      </c>
      <c r="Q182" t="str">
        <f t="shared" si="11"/>
        <v>M</v>
      </c>
    </row>
    <row r="183" spans="1:17" x14ac:dyDescent="0.3">
      <c r="A183">
        <v>183</v>
      </c>
      <c r="B183" t="s">
        <v>2243</v>
      </c>
      <c r="C183" t="s">
        <v>2244</v>
      </c>
      <c r="D183" t="s">
        <v>1683</v>
      </c>
      <c r="E183" t="s">
        <v>1671</v>
      </c>
      <c r="F183">
        <v>90</v>
      </c>
      <c r="G183" t="s">
        <v>2245</v>
      </c>
      <c r="H183" t="s">
        <v>515</v>
      </c>
      <c r="I183" s="10">
        <v>39489</v>
      </c>
      <c r="J183">
        <v>87</v>
      </c>
      <c r="K183" t="s">
        <v>1007</v>
      </c>
      <c r="M183" t="str">
        <f>PROPER(Portfolio4346[[#This Row],[Last Name]])</f>
        <v>Franks</v>
      </c>
      <c r="N183" t="str">
        <f t="shared" si="8"/>
        <v>-</v>
      </c>
      <c r="O183" t="str">
        <f t="shared" si="10"/>
        <v>F</v>
      </c>
      <c r="P183" t="str">
        <f t="shared" si="9"/>
        <v>-</v>
      </c>
      <c r="Q183" t="str">
        <f t="shared" si="11"/>
        <v>R</v>
      </c>
    </row>
    <row r="184" spans="1:17" x14ac:dyDescent="0.3">
      <c r="A184">
        <v>184</v>
      </c>
      <c r="B184" t="s">
        <v>2246</v>
      </c>
      <c r="C184" t="s">
        <v>2247</v>
      </c>
      <c r="D184" t="s">
        <v>1733</v>
      </c>
      <c r="E184" t="s">
        <v>1671</v>
      </c>
      <c r="F184">
        <v>30</v>
      </c>
      <c r="G184" t="s">
        <v>2248</v>
      </c>
      <c r="H184" t="s">
        <v>1515</v>
      </c>
      <c r="I184" s="10">
        <v>39508</v>
      </c>
      <c r="J184">
        <v>60</v>
      </c>
      <c r="K184" t="s">
        <v>1692</v>
      </c>
      <c r="M184" t="str">
        <f>PROPER(Portfolio4346[[#This Row],[Last Name]])</f>
        <v>Jolly</v>
      </c>
      <c r="N184" t="str">
        <f t="shared" si="8"/>
        <v>-</v>
      </c>
      <c r="O184" t="str">
        <f t="shared" si="10"/>
        <v>F</v>
      </c>
      <c r="P184" t="str">
        <f t="shared" si="9"/>
        <v>-</v>
      </c>
      <c r="Q184" t="str">
        <f t="shared" si="11"/>
        <v>L</v>
      </c>
    </row>
    <row r="185" spans="1:17" x14ac:dyDescent="0.3">
      <c r="A185">
        <v>185</v>
      </c>
      <c r="B185" t="s">
        <v>2249</v>
      </c>
      <c r="C185" t="s">
        <v>2250</v>
      </c>
      <c r="D185" t="s">
        <v>1670</v>
      </c>
      <c r="E185" t="s">
        <v>1671</v>
      </c>
      <c r="F185">
        <v>30</v>
      </c>
      <c r="G185" t="s">
        <v>2251</v>
      </c>
      <c r="H185" t="s">
        <v>524</v>
      </c>
      <c r="I185" s="10">
        <v>39867</v>
      </c>
      <c r="J185">
        <v>31</v>
      </c>
      <c r="K185" t="s">
        <v>1007</v>
      </c>
      <c r="M185" t="str">
        <f>PROPER(Portfolio4346[[#This Row],[Last Name]])</f>
        <v>Hernandez</v>
      </c>
      <c r="N185" t="str">
        <f t="shared" si="8"/>
        <v>Corrected to Title Case</v>
      </c>
      <c r="O185" t="str">
        <f t="shared" si="10"/>
        <v>F</v>
      </c>
      <c r="P185" t="str">
        <f t="shared" si="9"/>
        <v>-</v>
      </c>
      <c r="Q185" t="str">
        <f t="shared" si="11"/>
        <v>M</v>
      </c>
    </row>
    <row r="186" spans="1:17" x14ac:dyDescent="0.3">
      <c r="A186">
        <v>186</v>
      </c>
      <c r="B186" t="s">
        <v>2252</v>
      </c>
      <c r="C186" t="s">
        <v>2253</v>
      </c>
      <c r="D186" t="s">
        <v>1733</v>
      </c>
      <c r="E186" t="s">
        <v>1671</v>
      </c>
      <c r="F186">
        <v>90</v>
      </c>
      <c r="G186" t="s">
        <v>2254</v>
      </c>
      <c r="H186" t="s">
        <v>2255</v>
      </c>
      <c r="I186" s="10">
        <v>39489</v>
      </c>
      <c r="J186">
        <v>26</v>
      </c>
      <c r="K186" t="s">
        <v>1692</v>
      </c>
      <c r="M186" t="str">
        <f>PROPER(Portfolio4346[[#This Row],[Last Name]])</f>
        <v>Garcia</v>
      </c>
      <c r="N186" t="str">
        <f t="shared" si="8"/>
        <v>-</v>
      </c>
      <c r="O186" t="str">
        <f t="shared" si="10"/>
        <v>F</v>
      </c>
      <c r="P186" t="str">
        <f t="shared" si="9"/>
        <v>-</v>
      </c>
      <c r="Q186" t="str">
        <f t="shared" si="11"/>
        <v>V</v>
      </c>
    </row>
    <row r="187" spans="1:17" x14ac:dyDescent="0.3">
      <c r="A187">
        <v>187</v>
      </c>
      <c r="B187" t="s">
        <v>2256</v>
      </c>
      <c r="C187" t="s">
        <v>2257</v>
      </c>
      <c r="D187" t="s">
        <v>1670</v>
      </c>
      <c r="E187" t="s">
        <v>1671</v>
      </c>
      <c r="F187">
        <v>90</v>
      </c>
      <c r="G187" t="s">
        <v>2258</v>
      </c>
      <c r="H187" t="s">
        <v>485</v>
      </c>
      <c r="I187" s="10">
        <v>40367</v>
      </c>
      <c r="J187">
        <v>10</v>
      </c>
      <c r="K187" t="s">
        <v>1007</v>
      </c>
      <c r="M187" t="str">
        <f>PROPER(Portfolio4346[[#This Row],[Last Name]])</f>
        <v>Mueller</v>
      </c>
      <c r="N187" t="str">
        <f t="shared" si="8"/>
        <v>-</v>
      </c>
      <c r="O187" t="str">
        <f t="shared" si="10"/>
        <v>F</v>
      </c>
      <c r="P187" t="str">
        <f t="shared" si="9"/>
        <v>-</v>
      </c>
      <c r="Q187" t="str">
        <f t="shared" si="11"/>
        <v>A</v>
      </c>
    </row>
    <row r="188" spans="1:17" x14ac:dyDescent="0.3">
      <c r="A188">
        <v>188</v>
      </c>
      <c r="B188" t="s">
        <v>2259</v>
      </c>
      <c r="C188" t="s">
        <v>2260</v>
      </c>
      <c r="D188" t="s">
        <v>1683</v>
      </c>
      <c r="E188" t="s">
        <v>1671</v>
      </c>
      <c r="F188">
        <v>90</v>
      </c>
      <c r="G188" t="s">
        <v>2261</v>
      </c>
      <c r="H188" t="s">
        <v>1225</v>
      </c>
      <c r="I188" s="10">
        <v>39805</v>
      </c>
      <c r="J188">
        <v>63</v>
      </c>
      <c r="K188" t="s">
        <v>1707</v>
      </c>
      <c r="M188" t="str">
        <f>PROPER(Portfolio4346[[#This Row],[Last Name]])</f>
        <v>Ross</v>
      </c>
      <c r="N188" t="str">
        <f t="shared" si="8"/>
        <v>-</v>
      </c>
      <c r="O188" t="str">
        <f t="shared" si="10"/>
        <v>F</v>
      </c>
      <c r="P188" t="str">
        <f t="shared" si="9"/>
        <v>-</v>
      </c>
      <c r="Q188" t="str">
        <f t="shared" si="11"/>
        <v>R</v>
      </c>
    </row>
    <row r="189" spans="1:17" x14ac:dyDescent="0.3">
      <c r="A189">
        <v>189</v>
      </c>
      <c r="B189" t="s">
        <v>2262</v>
      </c>
      <c r="C189" t="s">
        <v>2263</v>
      </c>
      <c r="D189" t="s">
        <v>1683</v>
      </c>
      <c r="E189" t="s">
        <v>1671</v>
      </c>
      <c r="F189">
        <v>30</v>
      </c>
      <c r="G189" t="s">
        <v>2264</v>
      </c>
      <c r="H189" t="s">
        <v>240</v>
      </c>
      <c r="I189" s="10">
        <v>39947</v>
      </c>
      <c r="J189">
        <v>26</v>
      </c>
      <c r="K189" t="s">
        <v>1707</v>
      </c>
      <c r="M189" t="str">
        <f>PROPER(Portfolio4346[[#This Row],[Last Name]])</f>
        <v>Henson</v>
      </c>
      <c r="N189" t="str">
        <f t="shared" si="8"/>
        <v>-</v>
      </c>
      <c r="O189" t="str">
        <f t="shared" si="10"/>
        <v>F</v>
      </c>
      <c r="P189" t="str">
        <f t="shared" si="9"/>
        <v>-</v>
      </c>
      <c r="Q189" t="str">
        <f t="shared" si="11"/>
        <v>L</v>
      </c>
    </row>
    <row r="190" spans="1:17" x14ac:dyDescent="0.3">
      <c r="A190">
        <v>190</v>
      </c>
      <c r="B190" t="s">
        <v>2265</v>
      </c>
      <c r="C190" t="s">
        <v>2266</v>
      </c>
      <c r="D190" t="s">
        <v>1683</v>
      </c>
      <c r="E190" t="s">
        <v>1671</v>
      </c>
      <c r="F190">
        <v>90</v>
      </c>
      <c r="G190" t="s">
        <v>2267</v>
      </c>
      <c r="H190" t="s">
        <v>145</v>
      </c>
      <c r="I190" s="10">
        <v>39749</v>
      </c>
      <c r="J190">
        <v>36</v>
      </c>
      <c r="K190" t="s">
        <v>1007</v>
      </c>
      <c r="M190" t="str">
        <f>PROPER(Portfolio4346[[#This Row],[Last Name]])</f>
        <v>Mead</v>
      </c>
      <c r="N190" t="str">
        <f t="shared" si="8"/>
        <v>-</v>
      </c>
      <c r="O190" t="str">
        <f t="shared" si="10"/>
        <v>F</v>
      </c>
      <c r="P190" t="str">
        <f t="shared" si="9"/>
        <v>-</v>
      </c>
      <c r="Q190" t="str">
        <f t="shared" si="11"/>
        <v>K</v>
      </c>
    </row>
    <row r="191" spans="1:17" x14ac:dyDescent="0.3">
      <c r="A191">
        <v>191</v>
      </c>
      <c r="B191" t="s">
        <v>2268</v>
      </c>
      <c r="C191" t="s">
        <v>2269</v>
      </c>
      <c r="D191" t="s">
        <v>1683</v>
      </c>
      <c r="E191" t="s">
        <v>1671</v>
      </c>
      <c r="F191">
        <v>30</v>
      </c>
      <c r="G191" t="s">
        <v>2270</v>
      </c>
      <c r="H191" t="s">
        <v>2271</v>
      </c>
      <c r="I191" s="10">
        <v>39514</v>
      </c>
      <c r="J191">
        <v>50</v>
      </c>
      <c r="K191" t="s">
        <v>1007</v>
      </c>
      <c r="M191" t="str">
        <f>PROPER(Portfolio4346[[#This Row],[Last Name]])</f>
        <v>Hunt</v>
      </c>
      <c r="N191" t="str">
        <f t="shared" si="8"/>
        <v>-</v>
      </c>
      <c r="O191" t="str">
        <f t="shared" si="10"/>
        <v>F</v>
      </c>
      <c r="P191" t="str">
        <f t="shared" si="9"/>
        <v>-</v>
      </c>
      <c r="Q191" t="str">
        <f t="shared" si="11"/>
        <v>F</v>
      </c>
    </row>
    <row r="192" spans="1:17" x14ac:dyDescent="0.3">
      <c r="A192">
        <v>192</v>
      </c>
      <c r="B192" t="s">
        <v>2272</v>
      </c>
      <c r="C192" t="s">
        <v>2273</v>
      </c>
      <c r="D192" t="s">
        <v>1670</v>
      </c>
      <c r="E192" t="s">
        <v>1671</v>
      </c>
      <c r="F192">
        <v>60</v>
      </c>
      <c r="G192" t="s">
        <v>2274</v>
      </c>
      <c r="H192" t="s">
        <v>990</v>
      </c>
      <c r="I192" s="10">
        <v>40141</v>
      </c>
      <c r="J192">
        <v>88</v>
      </c>
      <c r="K192" t="s">
        <v>851</v>
      </c>
      <c r="M192" t="str">
        <f>PROPER(Portfolio4346[[#This Row],[Last Name]])</f>
        <v>Tripp</v>
      </c>
      <c r="N192" t="str">
        <f t="shared" si="8"/>
        <v>-</v>
      </c>
      <c r="O192" t="str">
        <f t="shared" si="10"/>
        <v>F</v>
      </c>
      <c r="P192" t="str">
        <f t="shared" si="9"/>
        <v>-</v>
      </c>
      <c r="Q192" t="str">
        <f t="shared" si="11"/>
        <v>L</v>
      </c>
    </row>
    <row r="193" spans="1:17" x14ac:dyDescent="0.3">
      <c r="A193">
        <v>193</v>
      </c>
      <c r="B193" t="s">
        <v>2275</v>
      </c>
      <c r="C193" t="s">
        <v>2276</v>
      </c>
      <c r="D193" t="s">
        <v>1683</v>
      </c>
      <c r="E193" t="s">
        <v>1671</v>
      </c>
      <c r="F193">
        <v>90</v>
      </c>
      <c r="G193" t="s">
        <v>2277</v>
      </c>
      <c r="H193" t="s">
        <v>2278</v>
      </c>
      <c r="I193" s="10">
        <v>40332</v>
      </c>
      <c r="J193">
        <v>56</v>
      </c>
      <c r="K193" t="s">
        <v>1677</v>
      </c>
      <c r="M193" t="str">
        <f>PROPER(Portfolio4346[[#This Row],[Last Name]])</f>
        <v>Landers</v>
      </c>
      <c r="N193" t="str">
        <f t="shared" si="8"/>
        <v>-</v>
      </c>
      <c r="O193" t="str">
        <f t="shared" si="10"/>
        <v>F</v>
      </c>
      <c r="P193" t="str">
        <f t="shared" si="9"/>
        <v>-</v>
      </c>
      <c r="Q193" t="str">
        <f t="shared" si="11"/>
        <v>M</v>
      </c>
    </row>
    <row r="194" spans="1:17" x14ac:dyDescent="0.3">
      <c r="A194">
        <v>194</v>
      </c>
      <c r="B194" t="s">
        <v>2279</v>
      </c>
      <c r="C194" t="s">
        <v>2280</v>
      </c>
      <c r="D194" t="s">
        <v>1670</v>
      </c>
      <c r="E194" t="s">
        <v>1671</v>
      </c>
      <c r="F194">
        <v>90</v>
      </c>
      <c r="G194" t="s">
        <v>2281</v>
      </c>
      <c r="H194" t="s">
        <v>703</v>
      </c>
      <c r="I194" s="10">
        <v>39686</v>
      </c>
      <c r="J194">
        <v>44</v>
      </c>
      <c r="K194" t="s">
        <v>1696</v>
      </c>
      <c r="M194" t="str">
        <f>PROPER(Portfolio4346[[#This Row],[Last Name]])</f>
        <v>Cummins</v>
      </c>
      <c r="N194" t="str">
        <f t="shared" ref="N194:N257" si="12">IF(EXACT(C194,M194)=TRUE, "-", "Corrected to Title Case")</f>
        <v>-</v>
      </c>
      <c r="O194" t="str">
        <f t="shared" si="10"/>
        <v>F</v>
      </c>
      <c r="P194" t="str">
        <f t="shared" ref="P194:P257" si="13">IF(EXACT(E194,O194)=TRUE,"-","Corrected Errors")</f>
        <v>-</v>
      </c>
      <c r="Q194" t="str">
        <f t="shared" si="11"/>
        <v>R</v>
      </c>
    </row>
    <row r="195" spans="1:17" x14ac:dyDescent="0.3">
      <c r="A195">
        <v>195</v>
      </c>
      <c r="B195" t="s">
        <v>2282</v>
      </c>
      <c r="C195" t="s">
        <v>1815</v>
      </c>
      <c r="D195" t="s">
        <v>1670</v>
      </c>
      <c r="E195" t="s">
        <v>1671</v>
      </c>
      <c r="F195">
        <v>60</v>
      </c>
      <c r="G195" t="s">
        <v>2283</v>
      </c>
      <c r="H195" t="s">
        <v>632</v>
      </c>
      <c r="I195" s="10">
        <v>40509</v>
      </c>
      <c r="J195">
        <v>80</v>
      </c>
      <c r="K195" t="s">
        <v>1700</v>
      </c>
      <c r="M195" t="str">
        <f>PROPER(Portfolio4346[[#This Row],[Last Name]])</f>
        <v>Joseph</v>
      </c>
      <c r="N195" t="str">
        <f t="shared" si="12"/>
        <v>-</v>
      </c>
      <c r="O195" t="str">
        <f t="shared" ref="O195:O258" si="14">IF(LEFT(E195,1)="f","F","M")</f>
        <v>F</v>
      </c>
      <c r="P195" t="str">
        <f t="shared" si="13"/>
        <v>-</v>
      </c>
      <c r="Q195" t="str">
        <f t="shared" ref="Q195:Q258" si="15">UPPER(LEFT(B195,1))</f>
        <v>O</v>
      </c>
    </row>
    <row r="196" spans="1:17" x14ac:dyDescent="0.3">
      <c r="A196">
        <v>196</v>
      </c>
      <c r="B196" t="s">
        <v>2284</v>
      </c>
      <c r="C196" t="s">
        <v>2285</v>
      </c>
      <c r="D196" t="s">
        <v>1733</v>
      </c>
      <c r="E196" t="s">
        <v>1671</v>
      </c>
      <c r="F196">
        <v>30</v>
      </c>
      <c r="G196" t="s">
        <v>2286</v>
      </c>
      <c r="H196" t="s">
        <v>1051</v>
      </c>
      <c r="I196" s="10">
        <v>40363</v>
      </c>
      <c r="J196">
        <v>28</v>
      </c>
      <c r="K196" t="s">
        <v>1677</v>
      </c>
      <c r="M196" t="str">
        <f>PROPER(Portfolio4346[[#This Row],[Last Name]])</f>
        <v>Bridges</v>
      </c>
      <c r="N196" t="str">
        <f t="shared" si="12"/>
        <v>-</v>
      </c>
      <c r="O196" t="str">
        <f t="shared" si="14"/>
        <v>F</v>
      </c>
      <c r="P196" t="str">
        <f t="shared" si="13"/>
        <v>-</v>
      </c>
      <c r="Q196" t="str">
        <f t="shared" si="15"/>
        <v>A</v>
      </c>
    </row>
    <row r="197" spans="1:17" x14ac:dyDescent="0.3">
      <c r="A197">
        <v>197</v>
      </c>
      <c r="B197" t="s">
        <v>2287</v>
      </c>
      <c r="C197" t="s">
        <v>2288</v>
      </c>
      <c r="D197" t="s">
        <v>1683</v>
      </c>
      <c r="E197" t="s">
        <v>1671</v>
      </c>
      <c r="F197">
        <v>90</v>
      </c>
      <c r="G197" t="s">
        <v>2289</v>
      </c>
      <c r="H197" t="s">
        <v>648</v>
      </c>
      <c r="I197" s="10">
        <v>40532</v>
      </c>
      <c r="J197">
        <v>9</v>
      </c>
      <c r="K197" t="s">
        <v>851</v>
      </c>
      <c r="M197" t="str">
        <f>PROPER(Portfolio4346[[#This Row],[Last Name]])</f>
        <v>Parsons</v>
      </c>
      <c r="N197" t="str">
        <f t="shared" si="12"/>
        <v>-</v>
      </c>
      <c r="O197" t="str">
        <f t="shared" si="14"/>
        <v>F</v>
      </c>
      <c r="P197" t="str">
        <f t="shared" si="13"/>
        <v>-</v>
      </c>
      <c r="Q197" t="str">
        <f t="shared" si="15"/>
        <v>S</v>
      </c>
    </row>
    <row r="198" spans="1:17" x14ac:dyDescent="0.3">
      <c r="A198">
        <v>198</v>
      </c>
      <c r="B198" t="s">
        <v>2290</v>
      </c>
      <c r="C198" t="s">
        <v>1793</v>
      </c>
      <c r="D198" t="s">
        <v>1683</v>
      </c>
      <c r="E198" t="s">
        <v>1671</v>
      </c>
      <c r="F198">
        <v>30</v>
      </c>
      <c r="G198" t="s">
        <v>2291</v>
      </c>
      <c r="H198" t="s">
        <v>811</v>
      </c>
      <c r="I198" s="10">
        <v>39945</v>
      </c>
      <c r="J198">
        <v>21</v>
      </c>
      <c r="K198" t="s">
        <v>851</v>
      </c>
      <c r="M198" t="str">
        <f>PROPER(Portfolio4346[[#This Row],[Last Name]])</f>
        <v>Jack</v>
      </c>
      <c r="N198" t="str">
        <f t="shared" si="12"/>
        <v>-</v>
      </c>
      <c r="O198" t="str">
        <f t="shared" si="14"/>
        <v>F</v>
      </c>
      <c r="P198" t="str">
        <f t="shared" si="13"/>
        <v>-</v>
      </c>
      <c r="Q198" t="str">
        <f t="shared" si="15"/>
        <v>D</v>
      </c>
    </row>
    <row r="199" spans="1:17" x14ac:dyDescent="0.3">
      <c r="A199">
        <v>199</v>
      </c>
      <c r="B199" t="s">
        <v>2292</v>
      </c>
      <c r="C199" t="s">
        <v>2293</v>
      </c>
      <c r="D199" t="s">
        <v>1670</v>
      </c>
      <c r="E199" t="s">
        <v>1671</v>
      </c>
      <c r="F199">
        <v>60</v>
      </c>
      <c r="G199" t="s">
        <v>2294</v>
      </c>
      <c r="H199" t="s">
        <v>709</v>
      </c>
      <c r="I199" s="10">
        <v>40300</v>
      </c>
      <c r="J199">
        <v>86</v>
      </c>
      <c r="K199" t="s">
        <v>851</v>
      </c>
      <c r="M199" t="str">
        <f>PROPER(Portfolio4346[[#This Row],[Last Name]])</f>
        <v>Castle</v>
      </c>
      <c r="N199" t="str">
        <f t="shared" si="12"/>
        <v>-</v>
      </c>
      <c r="O199" t="str">
        <f t="shared" si="14"/>
        <v>F</v>
      </c>
      <c r="P199" t="str">
        <f t="shared" si="13"/>
        <v>-</v>
      </c>
      <c r="Q199" t="str">
        <f t="shared" si="15"/>
        <v>E</v>
      </c>
    </row>
    <row r="200" spans="1:17" x14ac:dyDescent="0.3">
      <c r="A200">
        <v>200</v>
      </c>
      <c r="B200" t="s">
        <v>2295</v>
      </c>
      <c r="C200" t="s">
        <v>2296</v>
      </c>
      <c r="D200" t="s">
        <v>1683</v>
      </c>
      <c r="E200" t="s">
        <v>1671</v>
      </c>
      <c r="F200">
        <v>90</v>
      </c>
      <c r="G200" t="s">
        <v>2297</v>
      </c>
      <c r="H200" t="s">
        <v>487</v>
      </c>
      <c r="I200" s="10">
        <v>40131</v>
      </c>
      <c r="J200">
        <v>25</v>
      </c>
      <c r="K200" t="s">
        <v>1692</v>
      </c>
      <c r="M200" t="str">
        <f>PROPER(Portfolio4346[[#This Row],[Last Name]])</f>
        <v>Brunson</v>
      </c>
      <c r="N200" t="str">
        <f t="shared" si="12"/>
        <v>-</v>
      </c>
      <c r="O200" t="str">
        <f t="shared" si="14"/>
        <v>F</v>
      </c>
      <c r="P200" t="str">
        <f t="shared" si="13"/>
        <v>-</v>
      </c>
      <c r="Q200" t="str">
        <f t="shared" si="15"/>
        <v>R</v>
      </c>
    </row>
    <row r="201" spans="1:17" x14ac:dyDescent="0.3">
      <c r="A201">
        <v>201</v>
      </c>
      <c r="B201" t="s">
        <v>2298</v>
      </c>
      <c r="C201" t="s">
        <v>2299</v>
      </c>
      <c r="D201" t="s">
        <v>1670</v>
      </c>
      <c r="E201" t="s">
        <v>1936</v>
      </c>
      <c r="F201">
        <v>30</v>
      </c>
      <c r="G201" t="s">
        <v>2300</v>
      </c>
      <c r="H201" t="s">
        <v>663</v>
      </c>
      <c r="I201" s="10">
        <v>39729</v>
      </c>
      <c r="J201">
        <v>55</v>
      </c>
      <c r="K201" t="s">
        <v>1677</v>
      </c>
      <c r="M201" t="str">
        <f>PROPER(Portfolio4346[[#This Row],[Last Name]])</f>
        <v>Cates</v>
      </c>
      <c r="N201" t="str">
        <f t="shared" si="12"/>
        <v>-</v>
      </c>
      <c r="O201" t="str">
        <f t="shared" si="14"/>
        <v>F</v>
      </c>
      <c r="P201" t="str">
        <f t="shared" si="13"/>
        <v>Corrected Errors</v>
      </c>
      <c r="Q201" t="str">
        <f t="shared" si="15"/>
        <v>S</v>
      </c>
    </row>
    <row r="202" spans="1:17" x14ac:dyDescent="0.3">
      <c r="A202">
        <v>202</v>
      </c>
      <c r="B202" t="s">
        <v>2301</v>
      </c>
      <c r="C202" t="s">
        <v>2302</v>
      </c>
      <c r="D202" t="s">
        <v>1670</v>
      </c>
      <c r="E202" t="s">
        <v>1671</v>
      </c>
      <c r="F202">
        <v>90</v>
      </c>
      <c r="G202" t="s">
        <v>2303</v>
      </c>
      <c r="H202" t="s">
        <v>268</v>
      </c>
      <c r="I202" s="10">
        <v>39611</v>
      </c>
      <c r="J202">
        <v>67</v>
      </c>
      <c r="K202" t="s">
        <v>1721</v>
      </c>
      <c r="M202" t="str">
        <f>PROPER(Portfolio4346[[#This Row],[Last Name]])</f>
        <v>Camacho</v>
      </c>
      <c r="N202" t="str">
        <f t="shared" si="12"/>
        <v>-</v>
      </c>
      <c r="O202" t="str">
        <f t="shared" si="14"/>
        <v>F</v>
      </c>
      <c r="P202" t="str">
        <f t="shared" si="13"/>
        <v>-</v>
      </c>
      <c r="Q202" t="str">
        <f t="shared" si="15"/>
        <v>D</v>
      </c>
    </row>
    <row r="203" spans="1:17" x14ac:dyDescent="0.3">
      <c r="A203">
        <v>203</v>
      </c>
      <c r="B203" t="s">
        <v>2304</v>
      </c>
      <c r="C203" t="s">
        <v>2305</v>
      </c>
      <c r="D203" t="s">
        <v>1670</v>
      </c>
      <c r="E203" t="s">
        <v>1671</v>
      </c>
      <c r="F203">
        <v>60</v>
      </c>
      <c r="G203" t="s">
        <v>2306</v>
      </c>
      <c r="H203" t="s">
        <v>488</v>
      </c>
      <c r="I203" s="10">
        <v>39621</v>
      </c>
      <c r="J203">
        <v>16</v>
      </c>
      <c r="K203" t="s">
        <v>1677</v>
      </c>
      <c r="M203" t="str">
        <f>PROPER(Portfolio4346[[#This Row],[Last Name]])</f>
        <v>Mccarthy</v>
      </c>
      <c r="N203" t="str">
        <f t="shared" si="12"/>
        <v>-</v>
      </c>
      <c r="O203" t="str">
        <f t="shared" si="14"/>
        <v>F</v>
      </c>
      <c r="P203" t="str">
        <f t="shared" si="13"/>
        <v>-</v>
      </c>
      <c r="Q203" t="str">
        <f t="shared" si="15"/>
        <v>H</v>
      </c>
    </row>
    <row r="204" spans="1:17" x14ac:dyDescent="0.3">
      <c r="A204">
        <v>204</v>
      </c>
      <c r="B204" t="s">
        <v>2307</v>
      </c>
      <c r="C204" t="s">
        <v>2308</v>
      </c>
      <c r="D204" t="s">
        <v>1683</v>
      </c>
      <c r="E204" t="s">
        <v>1671</v>
      </c>
      <c r="F204">
        <v>90</v>
      </c>
      <c r="G204" t="s">
        <v>2309</v>
      </c>
      <c r="H204" t="s">
        <v>1631</v>
      </c>
      <c r="I204" s="10">
        <v>39462</v>
      </c>
      <c r="J204">
        <v>24</v>
      </c>
      <c r="K204" t="s">
        <v>851</v>
      </c>
      <c r="M204" t="str">
        <f>PROPER(Portfolio4346[[#This Row],[Last Name]])</f>
        <v>Shelton</v>
      </c>
      <c r="N204" t="str">
        <f t="shared" si="12"/>
        <v>-</v>
      </c>
      <c r="O204" t="str">
        <f t="shared" si="14"/>
        <v>F</v>
      </c>
      <c r="P204" t="str">
        <f t="shared" si="13"/>
        <v>-</v>
      </c>
      <c r="Q204" t="str">
        <f t="shared" si="15"/>
        <v>M</v>
      </c>
    </row>
    <row r="205" spans="1:17" x14ac:dyDescent="0.3">
      <c r="A205">
        <v>205</v>
      </c>
      <c r="B205" t="s">
        <v>2310</v>
      </c>
      <c r="C205" t="s">
        <v>2311</v>
      </c>
      <c r="D205" t="s">
        <v>1670</v>
      </c>
      <c r="E205" t="s">
        <v>1671</v>
      </c>
      <c r="F205">
        <v>60</v>
      </c>
      <c r="G205" t="s">
        <v>2312</v>
      </c>
      <c r="H205" t="s">
        <v>2313</v>
      </c>
      <c r="I205" s="10">
        <v>39524</v>
      </c>
      <c r="J205">
        <v>9</v>
      </c>
      <c r="K205" t="s">
        <v>1696</v>
      </c>
      <c r="M205" t="str">
        <f>PROPER(Portfolio4346[[#This Row],[Last Name]])</f>
        <v>Samuel</v>
      </c>
      <c r="N205" t="str">
        <f t="shared" si="12"/>
        <v>-</v>
      </c>
      <c r="O205" t="str">
        <f t="shared" si="14"/>
        <v>F</v>
      </c>
      <c r="P205" t="str">
        <f t="shared" si="13"/>
        <v>-</v>
      </c>
      <c r="Q205" t="str">
        <f t="shared" si="15"/>
        <v>M</v>
      </c>
    </row>
    <row r="206" spans="1:17" x14ac:dyDescent="0.3">
      <c r="A206">
        <v>206</v>
      </c>
      <c r="B206" t="s">
        <v>2314</v>
      </c>
      <c r="C206" t="s">
        <v>2315</v>
      </c>
      <c r="D206" t="s">
        <v>1670</v>
      </c>
      <c r="E206" t="s">
        <v>1671</v>
      </c>
      <c r="F206">
        <v>60</v>
      </c>
      <c r="G206" t="s">
        <v>2316</v>
      </c>
      <c r="H206" t="s">
        <v>2317</v>
      </c>
      <c r="I206" s="10">
        <v>40047</v>
      </c>
      <c r="J206">
        <v>61</v>
      </c>
      <c r="K206" t="s">
        <v>1673</v>
      </c>
      <c r="M206" t="str">
        <f>PROPER(Portfolio4346[[#This Row],[Last Name]])</f>
        <v>Strickland</v>
      </c>
      <c r="N206" t="str">
        <f t="shared" si="12"/>
        <v>-</v>
      </c>
      <c r="O206" t="str">
        <f t="shared" si="14"/>
        <v>F</v>
      </c>
      <c r="P206" t="str">
        <f t="shared" si="13"/>
        <v>-</v>
      </c>
      <c r="Q206" t="str">
        <f t="shared" si="15"/>
        <v>J</v>
      </c>
    </row>
    <row r="207" spans="1:17" x14ac:dyDescent="0.3">
      <c r="A207">
        <v>207</v>
      </c>
      <c r="B207" t="s">
        <v>2318</v>
      </c>
      <c r="C207" t="s">
        <v>2090</v>
      </c>
      <c r="D207" t="s">
        <v>1683</v>
      </c>
      <c r="E207" t="s">
        <v>1829</v>
      </c>
      <c r="F207">
        <v>90</v>
      </c>
      <c r="G207" t="s">
        <v>2319</v>
      </c>
      <c r="H207" t="s">
        <v>367</v>
      </c>
      <c r="I207" s="10">
        <v>40250</v>
      </c>
      <c r="J207">
        <v>32</v>
      </c>
      <c r="K207" t="s">
        <v>1007</v>
      </c>
      <c r="M207" t="str">
        <f>PROPER(Portfolio4346[[#This Row],[Last Name]])</f>
        <v>Stubbs</v>
      </c>
      <c r="N207" t="str">
        <f t="shared" si="12"/>
        <v>-</v>
      </c>
      <c r="O207" t="str">
        <f t="shared" si="14"/>
        <v>F</v>
      </c>
      <c r="P207" t="str">
        <f t="shared" si="13"/>
        <v>Corrected Errors</v>
      </c>
      <c r="Q207" t="str">
        <f t="shared" si="15"/>
        <v>W</v>
      </c>
    </row>
    <row r="208" spans="1:17" x14ac:dyDescent="0.3">
      <c r="A208">
        <v>208</v>
      </c>
      <c r="B208" t="s">
        <v>2320</v>
      </c>
      <c r="C208" t="s">
        <v>2321</v>
      </c>
      <c r="D208" t="s">
        <v>1670</v>
      </c>
      <c r="E208" t="s">
        <v>1671</v>
      </c>
      <c r="F208">
        <v>90</v>
      </c>
      <c r="G208" t="s">
        <v>2322</v>
      </c>
      <c r="H208" t="s">
        <v>2323</v>
      </c>
      <c r="I208" s="10">
        <v>40380</v>
      </c>
      <c r="J208">
        <v>21</v>
      </c>
      <c r="K208" t="s">
        <v>1700</v>
      </c>
      <c r="M208" t="str">
        <f>PROPER(Portfolio4346[[#This Row],[Last Name]])</f>
        <v>Rutherford</v>
      </c>
      <c r="N208" t="str">
        <f t="shared" si="12"/>
        <v>-</v>
      </c>
      <c r="O208" t="str">
        <f t="shared" si="14"/>
        <v>F</v>
      </c>
      <c r="P208" t="str">
        <f t="shared" si="13"/>
        <v>-</v>
      </c>
      <c r="Q208" t="str">
        <f t="shared" si="15"/>
        <v>K</v>
      </c>
    </row>
    <row r="209" spans="1:17" x14ac:dyDescent="0.3">
      <c r="A209">
        <v>209</v>
      </c>
      <c r="B209" t="s">
        <v>2324</v>
      </c>
      <c r="C209" t="s">
        <v>2325</v>
      </c>
      <c r="D209" t="s">
        <v>1670</v>
      </c>
      <c r="E209" t="s">
        <v>1671</v>
      </c>
      <c r="F209">
        <v>60</v>
      </c>
      <c r="G209" t="s">
        <v>2326</v>
      </c>
      <c r="H209" t="s">
        <v>497</v>
      </c>
      <c r="I209" s="10">
        <v>40092</v>
      </c>
      <c r="J209">
        <v>71</v>
      </c>
      <c r="K209" t="s">
        <v>1677</v>
      </c>
      <c r="M209" t="str">
        <f>PROPER(Portfolio4346[[#This Row],[Last Name]])</f>
        <v>Pritchard</v>
      </c>
      <c r="N209" t="str">
        <f t="shared" si="12"/>
        <v>-</v>
      </c>
      <c r="O209" t="str">
        <f t="shared" si="14"/>
        <v>F</v>
      </c>
      <c r="P209" t="str">
        <f t="shared" si="13"/>
        <v>-</v>
      </c>
      <c r="Q209" t="str">
        <f t="shared" si="15"/>
        <v>A</v>
      </c>
    </row>
    <row r="210" spans="1:17" x14ac:dyDescent="0.3">
      <c r="A210">
        <v>210</v>
      </c>
      <c r="B210" t="s">
        <v>2327</v>
      </c>
      <c r="C210" t="s">
        <v>2328</v>
      </c>
      <c r="D210" t="s">
        <v>1683</v>
      </c>
      <c r="E210" t="s">
        <v>1671</v>
      </c>
      <c r="F210">
        <v>90</v>
      </c>
      <c r="G210" t="s">
        <v>2329</v>
      </c>
      <c r="H210" t="s">
        <v>1108</v>
      </c>
      <c r="I210" s="10">
        <v>39961</v>
      </c>
      <c r="J210">
        <v>7</v>
      </c>
      <c r="K210" t="s">
        <v>1696</v>
      </c>
      <c r="M210" t="str">
        <f>PROPER(Portfolio4346[[#This Row],[Last Name]])</f>
        <v>Fuller</v>
      </c>
      <c r="N210" t="str">
        <f t="shared" si="12"/>
        <v>-</v>
      </c>
      <c r="O210" t="str">
        <f t="shared" si="14"/>
        <v>F</v>
      </c>
      <c r="P210" t="str">
        <f t="shared" si="13"/>
        <v>-</v>
      </c>
      <c r="Q210" t="str">
        <f t="shared" si="15"/>
        <v>G</v>
      </c>
    </row>
    <row r="211" spans="1:17" x14ac:dyDescent="0.3">
      <c r="A211">
        <v>211</v>
      </c>
      <c r="B211" t="s">
        <v>2330</v>
      </c>
      <c r="C211" t="s">
        <v>2331</v>
      </c>
      <c r="D211" t="s">
        <v>1683</v>
      </c>
      <c r="E211" t="s">
        <v>1671</v>
      </c>
      <c r="F211">
        <v>30</v>
      </c>
      <c r="G211" t="s">
        <v>2332</v>
      </c>
      <c r="H211" t="s">
        <v>1232</v>
      </c>
      <c r="I211" s="10">
        <v>40078</v>
      </c>
      <c r="J211">
        <v>63</v>
      </c>
      <c r="K211" t="s">
        <v>1673</v>
      </c>
      <c r="M211" t="str">
        <f>PROPER(Portfolio4346[[#This Row],[Last Name]])</f>
        <v>Middleton</v>
      </c>
      <c r="N211" t="str">
        <f t="shared" si="12"/>
        <v>-</v>
      </c>
      <c r="O211" t="str">
        <f t="shared" si="14"/>
        <v>F</v>
      </c>
      <c r="P211" t="str">
        <f t="shared" si="13"/>
        <v>-</v>
      </c>
      <c r="Q211" t="str">
        <f t="shared" si="15"/>
        <v>R</v>
      </c>
    </row>
    <row r="212" spans="1:17" x14ac:dyDescent="0.3">
      <c r="A212">
        <v>213</v>
      </c>
      <c r="B212" t="s">
        <v>2336</v>
      </c>
      <c r="C212" t="s">
        <v>1927</v>
      </c>
      <c r="D212" t="s">
        <v>1683</v>
      </c>
      <c r="E212" t="s">
        <v>1671</v>
      </c>
      <c r="F212">
        <v>90</v>
      </c>
      <c r="G212" t="s">
        <v>2337</v>
      </c>
      <c r="H212" t="s">
        <v>796</v>
      </c>
      <c r="I212" s="10">
        <v>39641</v>
      </c>
      <c r="J212">
        <v>82</v>
      </c>
      <c r="K212" t="s">
        <v>1692</v>
      </c>
      <c r="M212" t="str">
        <f>PROPER(Portfolio4346[[#This Row],[Last Name]])</f>
        <v>Santos</v>
      </c>
      <c r="N212" t="str">
        <f t="shared" si="12"/>
        <v>-</v>
      </c>
      <c r="O212" t="str">
        <f t="shared" si="14"/>
        <v>F</v>
      </c>
      <c r="P212" t="str">
        <f t="shared" si="13"/>
        <v>-</v>
      </c>
      <c r="Q212" t="str">
        <f t="shared" si="15"/>
        <v>K</v>
      </c>
    </row>
    <row r="213" spans="1:17" x14ac:dyDescent="0.3">
      <c r="A213">
        <v>214</v>
      </c>
      <c r="B213" t="s">
        <v>2338</v>
      </c>
      <c r="C213" t="s">
        <v>2339</v>
      </c>
      <c r="D213" t="s">
        <v>1683</v>
      </c>
      <c r="E213" t="s">
        <v>1671</v>
      </c>
      <c r="F213">
        <v>30</v>
      </c>
      <c r="G213" t="s">
        <v>2340</v>
      </c>
      <c r="H213" t="s">
        <v>451</v>
      </c>
      <c r="I213" s="10">
        <v>40340</v>
      </c>
      <c r="J213">
        <v>81</v>
      </c>
      <c r="K213" t="s">
        <v>1700</v>
      </c>
      <c r="M213" t="str">
        <f>PROPER(Portfolio4346[[#This Row],[Last Name]])</f>
        <v>Knutson</v>
      </c>
      <c r="N213" t="str">
        <f t="shared" si="12"/>
        <v>-</v>
      </c>
      <c r="O213" t="str">
        <f t="shared" si="14"/>
        <v>F</v>
      </c>
      <c r="P213" t="str">
        <f t="shared" si="13"/>
        <v>-</v>
      </c>
      <c r="Q213" t="str">
        <f t="shared" si="15"/>
        <v>B</v>
      </c>
    </row>
    <row r="214" spans="1:17" x14ac:dyDescent="0.3">
      <c r="A214">
        <v>215</v>
      </c>
      <c r="B214" t="s">
        <v>2341</v>
      </c>
      <c r="C214" t="s">
        <v>1596</v>
      </c>
      <c r="D214" t="s">
        <v>1670</v>
      </c>
      <c r="E214" t="s">
        <v>1671</v>
      </c>
      <c r="F214">
        <v>60</v>
      </c>
      <c r="G214" t="s">
        <v>2342</v>
      </c>
      <c r="H214" t="s">
        <v>407</v>
      </c>
      <c r="I214" s="10">
        <v>40232</v>
      </c>
      <c r="J214">
        <v>50</v>
      </c>
      <c r="K214" t="s">
        <v>1673</v>
      </c>
      <c r="M214" t="str">
        <f>PROPER(Portfolio4346[[#This Row],[Last Name]])</f>
        <v>York</v>
      </c>
      <c r="N214" t="str">
        <f t="shared" si="12"/>
        <v>-</v>
      </c>
      <c r="O214" t="str">
        <f t="shared" si="14"/>
        <v>F</v>
      </c>
      <c r="P214" t="str">
        <f t="shared" si="13"/>
        <v>-</v>
      </c>
      <c r="Q214" t="str">
        <f t="shared" si="15"/>
        <v>M</v>
      </c>
    </row>
    <row r="215" spans="1:17" x14ac:dyDescent="0.3">
      <c r="A215">
        <v>217</v>
      </c>
      <c r="B215" t="s">
        <v>2346</v>
      </c>
      <c r="C215" t="s">
        <v>2347</v>
      </c>
      <c r="D215" t="s">
        <v>1670</v>
      </c>
      <c r="E215" t="s">
        <v>1671</v>
      </c>
      <c r="F215">
        <v>60</v>
      </c>
      <c r="G215" t="s">
        <v>2348</v>
      </c>
      <c r="H215" t="s">
        <v>1054</v>
      </c>
      <c r="I215" s="10">
        <v>40439</v>
      </c>
      <c r="J215">
        <v>72</v>
      </c>
      <c r="K215" t="s">
        <v>1721</v>
      </c>
      <c r="M215" t="str">
        <f>PROPER(Portfolio4346[[#This Row],[Last Name]])</f>
        <v>Holmes</v>
      </c>
      <c r="N215" t="str">
        <f t="shared" si="12"/>
        <v>-</v>
      </c>
      <c r="O215" t="str">
        <f t="shared" si="14"/>
        <v>F</v>
      </c>
      <c r="P215" t="str">
        <f t="shared" si="13"/>
        <v>-</v>
      </c>
      <c r="Q215" t="str">
        <f t="shared" si="15"/>
        <v>E</v>
      </c>
    </row>
    <row r="216" spans="1:17" x14ac:dyDescent="0.3">
      <c r="A216">
        <v>218</v>
      </c>
      <c r="B216" t="s">
        <v>2349</v>
      </c>
      <c r="C216" t="s">
        <v>2350</v>
      </c>
      <c r="D216" t="s">
        <v>1683</v>
      </c>
      <c r="E216" t="s">
        <v>1671</v>
      </c>
      <c r="F216">
        <v>60</v>
      </c>
      <c r="G216" t="s">
        <v>2351</v>
      </c>
      <c r="H216" t="s">
        <v>1639</v>
      </c>
      <c r="I216" s="10">
        <v>39516</v>
      </c>
      <c r="J216">
        <v>93</v>
      </c>
      <c r="K216" t="s">
        <v>1007</v>
      </c>
      <c r="M216" t="str">
        <f>PROPER(Portfolio4346[[#This Row],[Last Name]])</f>
        <v>Numbers</v>
      </c>
      <c r="N216" t="str">
        <f t="shared" si="12"/>
        <v>-</v>
      </c>
      <c r="O216" t="str">
        <f t="shared" si="14"/>
        <v>F</v>
      </c>
      <c r="P216" t="str">
        <f t="shared" si="13"/>
        <v>-</v>
      </c>
      <c r="Q216" t="str">
        <f t="shared" si="15"/>
        <v>J</v>
      </c>
    </row>
    <row r="217" spans="1:17" x14ac:dyDescent="0.3">
      <c r="A217">
        <v>219</v>
      </c>
      <c r="B217" t="s">
        <v>2352</v>
      </c>
      <c r="C217" t="s">
        <v>2353</v>
      </c>
      <c r="D217" t="s">
        <v>1683</v>
      </c>
      <c r="E217" t="s">
        <v>1671</v>
      </c>
      <c r="F217">
        <v>90</v>
      </c>
      <c r="G217" t="s">
        <v>2354</v>
      </c>
      <c r="H217" t="s">
        <v>990</v>
      </c>
      <c r="I217" s="10">
        <v>40146</v>
      </c>
      <c r="J217">
        <v>98</v>
      </c>
      <c r="K217" t="s">
        <v>851</v>
      </c>
      <c r="M217" t="str">
        <f>PROPER(Portfolio4346[[#This Row],[Last Name]])</f>
        <v>Neal</v>
      </c>
      <c r="N217" t="str">
        <f t="shared" si="12"/>
        <v>-</v>
      </c>
      <c r="O217" t="str">
        <f t="shared" si="14"/>
        <v>F</v>
      </c>
      <c r="P217" t="str">
        <f t="shared" si="13"/>
        <v>-</v>
      </c>
      <c r="Q217" t="str">
        <f t="shared" si="15"/>
        <v>F</v>
      </c>
    </row>
    <row r="218" spans="1:17" x14ac:dyDescent="0.3">
      <c r="A218">
        <v>220</v>
      </c>
      <c r="B218" t="s">
        <v>2355</v>
      </c>
      <c r="C218" t="s">
        <v>2356</v>
      </c>
      <c r="D218" t="s">
        <v>1733</v>
      </c>
      <c r="E218" t="s">
        <v>1671</v>
      </c>
      <c r="F218">
        <v>30</v>
      </c>
      <c r="G218" t="s">
        <v>2357</v>
      </c>
      <c r="H218" t="s">
        <v>132</v>
      </c>
      <c r="I218" s="10">
        <v>39909</v>
      </c>
      <c r="J218">
        <v>92</v>
      </c>
      <c r="K218" t="s">
        <v>1696</v>
      </c>
      <c r="M218" t="str">
        <f>PROPER(Portfolio4346[[#This Row],[Last Name]])</f>
        <v>Sewell</v>
      </c>
      <c r="N218" t="str">
        <f t="shared" si="12"/>
        <v>-</v>
      </c>
      <c r="O218" t="str">
        <f t="shared" si="14"/>
        <v>F</v>
      </c>
      <c r="P218" t="str">
        <f t="shared" si="13"/>
        <v>-</v>
      </c>
      <c r="Q218" t="str">
        <f t="shared" si="15"/>
        <v>P</v>
      </c>
    </row>
    <row r="219" spans="1:17" x14ac:dyDescent="0.3">
      <c r="A219">
        <v>221</v>
      </c>
      <c r="B219" t="s">
        <v>2358</v>
      </c>
      <c r="C219" t="s">
        <v>2359</v>
      </c>
      <c r="D219" t="s">
        <v>1670</v>
      </c>
      <c r="E219" t="s">
        <v>1671</v>
      </c>
      <c r="F219">
        <v>90</v>
      </c>
      <c r="G219" t="s">
        <v>2360</v>
      </c>
      <c r="H219" t="s">
        <v>515</v>
      </c>
      <c r="I219" s="10">
        <v>39493</v>
      </c>
      <c r="J219">
        <v>10</v>
      </c>
      <c r="K219" t="s">
        <v>1721</v>
      </c>
      <c r="M219" t="str">
        <f>PROPER(Portfolio4346[[#This Row],[Last Name]])</f>
        <v>Krueger</v>
      </c>
      <c r="N219" t="str">
        <f t="shared" si="12"/>
        <v>-</v>
      </c>
      <c r="O219" t="str">
        <f t="shared" si="14"/>
        <v>F</v>
      </c>
      <c r="P219" t="str">
        <f t="shared" si="13"/>
        <v>-</v>
      </c>
      <c r="Q219" t="str">
        <f t="shared" si="15"/>
        <v>S</v>
      </c>
    </row>
    <row r="220" spans="1:17" x14ac:dyDescent="0.3">
      <c r="A220">
        <v>222</v>
      </c>
      <c r="B220" t="s">
        <v>2361</v>
      </c>
      <c r="C220" t="s">
        <v>2362</v>
      </c>
      <c r="D220" t="s">
        <v>1683</v>
      </c>
      <c r="E220" t="s">
        <v>1671</v>
      </c>
      <c r="F220">
        <v>60</v>
      </c>
      <c r="G220" t="s">
        <v>2363</v>
      </c>
      <c r="H220" t="s">
        <v>2364</v>
      </c>
      <c r="I220" s="10">
        <v>40291</v>
      </c>
      <c r="J220">
        <v>27</v>
      </c>
      <c r="K220" t="s">
        <v>1707</v>
      </c>
      <c r="M220" t="str">
        <f>PROPER(Portfolio4346[[#This Row],[Last Name]])</f>
        <v>Moreland</v>
      </c>
      <c r="N220" t="str">
        <f t="shared" si="12"/>
        <v>-</v>
      </c>
      <c r="O220" t="str">
        <f t="shared" si="14"/>
        <v>F</v>
      </c>
      <c r="P220" t="str">
        <f t="shared" si="13"/>
        <v>-</v>
      </c>
      <c r="Q220" t="str">
        <f t="shared" si="15"/>
        <v>C</v>
      </c>
    </row>
    <row r="221" spans="1:17" x14ac:dyDescent="0.3">
      <c r="A221">
        <v>223</v>
      </c>
      <c r="B221" t="s">
        <v>2365</v>
      </c>
      <c r="C221" t="s">
        <v>2366</v>
      </c>
      <c r="D221" t="s">
        <v>1670</v>
      </c>
      <c r="E221" t="s">
        <v>1671</v>
      </c>
      <c r="F221">
        <v>30</v>
      </c>
      <c r="G221" t="s">
        <v>2367</v>
      </c>
      <c r="H221" t="s">
        <v>684</v>
      </c>
      <c r="I221" s="10">
        <v>40295</v>
      </c>
      <c r="J221">
        <v>28</v>
      </c>
      <c r="K221" t="s">
        <v>1772</v>
      </c>
      <c r="M221" t="str">
        <f>PROPER(Portfolio4346[[#This Row],[Last Name]])</f>
        <v>Neely</v>
      </c>
      <c r="N221" t="str">
        <f t="shared" si="12"/>
        <v>-</v>
      </c>
      <c r="O221" t="str">
        <f t="shared" si="14"/>
        <v>F</v>
      </c>
      <c r="P221" t="str">
        <f t="shared" si="13"/>
        <v>-</v>
      </c>
      <c r="Q221" t="str">
        <f t="shared" si="15"/>
        <v>L</v>
      </c>
    </row>
    <row r="222" spans="1:17" x14ac:dyDescent="0.3">
      <c r="A222">
        <v>224</v>
      </c>
      <c r="B222" t="s">
        <v>1929</v>
      </c>
      <c r="C222" t="s">
        <v>2368</v>
      </c>
      <c r="D222" t="s">
        <v>1670</v>
      </c>
      <c r="E222" t="s">
        <v>1671</v>
      </c>
      <c r="F222">
        <v>30</v>
      </c>
      <c r="G222" t="s">
        <v>2369</v>
      </c>
      <c r="H222" t="s">
        <v>1805</v>
      </c>
      <c r="I222" s="10">
        <v>40063</v>
      </c>
      <c r="J222">
        <v>30</v>
      </c>
      <c r="K222" t="s">
        <v>1696</v>
      </c>
      <c r="M222" t="str">
        <f>PROPER(Portfolio4346[[#This Row],[Last Name]])</f>
        <v>Smiley</v>
      </c>
      <c r="N222" t="str">
        <f t="shared" si="12"/>
        <v>-</v>
      </c>
      <c r="O222" t="str">
        <f t="shared" si="14"/>
        <v>F</v>
      </c>
      <c r="P222" t="str">
        <f t="shared" si="13"/>
        <v>-</v>
      </c>
      <c r="Q222" t="str">
        <f t="shared" si="15"/>
        <v>N</v>
      </c>
    </row>
    <row r="223" spans="1:17" x14ac:dyDescent="0.3">
      <c r="A223">
        <v>225</v>
      </c>
      <c r="B223" t="s">
        <v>2370</v>
      </c>
      <c r="C223" t="s">
        <v>2371</v>
      </c>
      <c r="D223" t="s">
        <v>1670</v>
      </c>
      <c r="E223" t="s">
        <v>1671</v>
      </c>
      <c r="F223">
        <v>30</v>
      </c>
      <c r="G223" t="s">
        <v>2372</v>
      </c>
      <c r="H223" t="s">
        <v>34</v>
      </c>
      <c r="I223" s="10">
        <v>40064</v>
      </c>
      <c r="J223">
        <v>53</v>
      </c>
      <c r="K223" t="s">
        <v>1673</v>
      </c>
      <c r="M223" t="str">
        <f>PROPER(Portfolio4346[[#This Row],[Last Name]])</f>
        <v>Simms</v>
      </c>
      <c r="N223" t="str">
        <f t="shared" si="12"/>
        <v>-</v>
      </c>
      <c r="O223" t="str">
        <f t="shared" si="14"/>
        <v>F</v>
      </c>
      <c r="P223" t="str">
        <f t="shared" si="13"/>
        <v>-</v>
      </c>
      <c r="Q223" t="str">
        <f t="shared" si="15"/>
        <v>E</v>
      </c>
    </row>
    <row r="224" spans="1:17" x14ac:dyDescent="0.3">
      <c r="A224">
        <v>226</v>
      </c>
      <c r="B224" t="s">
        <v>2373</v>
      </c>
      <c r="C224" t="s">
        <v>1971</v>
      </c>
      <c r="D224" t="s">
        <v>1683</v>
      </c>
      <c r="E224" t="s">
        <v>1671</v>
      </c>
      <c r="F224">
        <v>60</v>
      </c>
      <c r="G224" t="s">
        <v>2374</v>
      </c>
      <c r="H224" t="s">
        <v>1001</v>
      </c>
      <c r="I224" s="10">
        <v>39523</v>
      </c>
      <c r="J224">
        <v>89</v>
      </c>
      <c r="K224" t="s">
        <v>1707</v>
      </c>
      <c r="M224" t="str">
        <f>PROPER(Portfolio4346[[#This Row],[Last Name]])</f>
        <v>Contreras</v>
      </c>
      <c r="N224" t="str">
        <f t="shared" si="12"/>
        <v>-</v>
      </c>
      <c r="O224" t="str">
        <f t="shared" si="14"/>
        <v>F</v>
      </c>
      <c r="P224" t="str">
        <f t="shared" si="13"/>
        <v>-</v>
      </c>
      <c r="Q224" t="str">
        <f t="shared" si="15"/>
        <v>L</v>
      </c>
    </row>
    <row r="225" spans="1:17" x14ac:dyDescent="0.3">
      <c r="A225">
        <v>227</v>
      </c>
      <c r="B225" t="s">
        <v>2375</v>
      </c>
      <c r="C225" t="s">
        <v>2376</v>
      </c>
      <c r="D225" t="s">
        <v>1670</v>
      </c>
      <c r="E225" t="s">
        <v>1671</v>
      </c>
      <c r="F225">
        <v>90</v>
      </c>
      <c r="G225" t="s">
        <v>2377</v>
      </c>
      <c r="H225" t="s">
        <v>1628</v>
      </c>
      <c r="I225" s="10">
        <v>39461</v>
      </c>
      <c r="J225">
        <v>22</v>
      </c>
      <c r="K225" t="s">
        <v>1696</v>
      </c>
      <c r="M225" t="str">
        <f>PROPER(Portfolio4346[[#This Row],[Last Name]])</f>
        <v>Comer</v>
      </c>
      <c r="N225" t="str">
        <f t="shared" si="12"/>
        <v>-</v>
      </c>
      <c r="O225" t="str">
        <f t="shared" si="14"/>
        <v>F</v>
      </c>
      <c r="P225" t="str">
        <f t="shared" si="13"/>
        <v>-</v>
      </c>
      <c r="Q225" t="str">
        <f t="shared" si="15"/>
        <v>G</v>
      </c>
    </row>
    <row r="226" spans="1:17" x14ac:dyDescent="0.3">
      <c r="A226">
        <v>228</v>
      </c>
      <c r="B226" t="s">
        <v>2181</v>
      </c>
      <c r="C226" t="s">
        <v>2378</v>
      </c>
      <c r="D226" t="s">
        <v>1683</v>
      </c>
      <c r="E226" t="s">
        <v>1671</v>
      </c>
      <c r="F226">
        <v>90</v>
      </c>
      <c r="G226" t="s">
        <v>2379</v>
      </c>
      <c r="H226" t="s">
        <v>2380</v>
      </c>
      <c r="I226" s="10">
        <v>39775</v>
      </c>
      <c r="J226">
        <v>71</v>
      </c>
      <c r="K226" t="s">
        <v>1007</v>
      </c>
      <c r="M226" t="str">
        <f>PROPER(Portfolio4346[[#This Row],[Last Name]])</f>
        <v>Pate</v>
      </c>
      <c r="N226" t="str">
        <f t="shared" si="12"/>
        <v>-</v>
      </c>
      <c r="O226" t="str">
        <f t="shared" si="14"/>
        <v>F</v>
      </c>
      <c r="P226" t="str">
        <f t="shared" si="13"/>
        <v>-</v>
      </c>
      <c r="Q226" t="str">
        <f t="shared" si="15"/>
        <v>L</v>
      </c>
    </row>
    <row r="227" spans="1:17" x14ac:dyDescent="0.3">
      <c r="A227">
        <v>229</v>
      </c>
      <c r="B227" t="s">
        <v>2381</v>
      </c>
      <c r="C227" t="s">
        <v>2382</v>
      </c>
      <c r="D227" t="s">
        <v>1670</v>
      </c>
      <c r="E227" t="s">
        <v>1671</v>
      </c>
      <c r="F227">
        <v>90</v>
      </c>
      <c r="G227" t="s">
        <v>2383</v>
      </c>
      <c r="H227" t="s">
        <v>799</v>
      </c>
      <c r="I227" s="10">
        <v>40154</v>
      </c>
      <c r="J227">
        <v>97</v>
      </c>
      <c r="K227" t="s">
        <v>1707</v>
      </c>
      <c r="M227" t="str">
        <f>PROPER(Portfolio4346[[#This Row],[Last Name]])</f>
        <v>Barnett</v>
      </c>
      <c r="N227" t="str">
        <f t="shared" si="12"/>
        <v>-</v>
      </c>
      <c r="O227" t="str">
        <f t="shared" si="14"/>
        <v>F</v>
      </c>
      <c r="P227" t="str">
        <f t="shared" si="13"/>
        <v>-</v>
      </c>
      <c r="Q227" t="str">
        <f t="shared" si="15"/>
        <v>I</v>
      </c>
    </row>
    <row r="228" spans="1:17" x14ac:dyDescent="0.3">
      <c r="A228">
        <v>230</v>
      </c>
      <c r="B228" t="s">
        <v>2384</v>
      </c>
      <c r="C228" t="s">
        <v>2385</v>
      </c>
      <c r="D228" t="s">
        <v>1683</v>
      </c>
      <c r="E228" t="s">
        <v>1671</v>
      </c>
      <c r="F228">
        <v>60</v>
      </c>
      <c r="G228" t="s">
        <v>2386</v>
      </c>
      <c r="H228" t="s">
        <v>1427</v>
      </c>
      <c r="I228" s="10">
        <v>39637</v>
      </c>
      <c r="J228">
        <v>68</v>
      </c>
      <c r="K228" t="s">
        <v>1007</v>
      </c>
      <c r="M228" t="str">
        <f>PROPER(Portfolio4346[[#This Row],[Last Name]])</f>
        <v>Norman</v>
      </c>
      <c r="N228" t="str">
        <f t="shared" si="12"/>
        <v>-</v>
      </c>
      <c r="O228" t="str">
        <f t="shared" si="14"/>
        <v>F</v>
      </c>
      <c r="P228" t="str">
        <f t="shared" si="13"/>
        <v>-</v>
      </c>
      <c r="Q228" t="str">
        <f t="shared" si="15"/>
        <v>C</v>
      </c>
    </row>
    <row r="229" spans="1:17" x14ac:dyDescent="0.3">
      <c r="A229">
        <v>231</v>
      </c>
      <c r="B229" t="s">
        <v>2387</v>
      </c>
      <c r="C229" t="s">
        <v>2388</v>
      </c>
      <c r="D229" t="s">
        <v>1670</v>
      </c>
      <c r="E229" t="s">
        <v>1671</v>
      </c>
      <c r="F229">
        <v>60</v>
      </c>
      <c r="G229" t="s">
        <v>2389</v>
      </c>
      <c r="H229" t="s">
        <v>465</v>
      </c>
      <c r="I229" s="10">
        <v>39663</v>
      </c>
      <c r="J229">
        <v>77</v>
      </c>
      <c r="K229" t="s">
        <v>1707</v>
      </c>
      <c r="M229" t="str">
        <f>PROPER(Portfolio4346[[#This Row],[Last Name]])</f>
        <v>Beltran</v>
      </c>
      <c r="N229" t="str">
        <f t="shared" si="12"/>
        <v>-</v>
      </c>
      <c r="O229" t="str">
        <f t="shared" si="14"/>
        <v>F</v>
      </c>
      <c r="P229" t="str">
        <f t="shared" si="13"/>
        <v>-</v>
      </c>
      <c r="Q229" t="str">
        <f t="shared" si="15"/>
        <v>B</v>
      </c>
    </row>
    <row r="230" spans="1:17" x14ac:dyDescent="0.3">
      <c r="A230">
        <v>232</v>
      </c>
      <c r="B230" t="s">
        <v>2390</v>
      </c>
      <c r="C230" t="s">
        <v>2391</v>
      </c>
      <c r="D230" t="s">
        <v>1683</v>
      </c>
      <c r="E230" t="s">
        <v>1671</v>
      </c>
      <c r="F230">
        <v>30</v>
      </c>
      <c r="G230" t="s">
        <v>2392</v>
      </c>
      <c r="H230" t="s">
        <v>2393</v>
      </c>
      <c r="I230" s="10">
        <v>40482</v>
      </c>
      <c r="J230">
        <v>73</v>
      </c>
      <c r="K230" t="s">
        <v>1700</v>
      </c>
      <c r="M230" t="str">
        <f>PROPER(Portfolio4346[[#This Row],[Last Name]])</f>
        <v>Pickett</v>
      </c>
      <c r="N230" t="str">
        <f t="shared" si="12"/>
        <v>-</v>
      </c>
      <c r="O230" t="str">
        <f t="shared" si="14"/>
        <v>F</v>
      </c>
      <c r="P230" t="str">
        <f t="shared" si="13"/>
        <v>-</v>
      </c>
      <c r="Q230" t="str">
        <f t="shared" si="15"/>
        <v>J</v>
      </c>
    </row>
    <row r="231" spans="1:17" x14ac:dyDescent="0.3">
      <c r="A231">
        <v>233</v>
      </c>
      <c r="B231" t="s">
        <v>2394</v>
      </c>
      <c r="C231" t="s">
        <v>2395</v>
      </c>
      <c r="D231" t="s">
        <v>1683</v>
      </c>
      <c r="E231" t="s">
        <v>1671</v>
      </c>
      <c r="F231">
        <v>60</v>
      </c>
      <c r="G231" t="s">
        <v>2396</v>
      </c>
      <c r="H231" t="s">
        <v>253</v>
      </c>
      <c r="I231" s="10">
        <v>39632</v>
      </c>
      <c r="J231">
        <v>30</v>
      </c>
      <c r="K231" t="s">
        <v>1007</v>
      </c>
      <c r="M231" t="str">
        <f>PROPER(Portfolio4346[[#This Row],[Last Name]])</f>
        <v>Greer</v>
      </c>
      <c r="N231" t="str">
        <f t="shared" si="12"/>
        <v>-</v>
      </c>
      <c r="O231" t="str">
        <f t="shared" si="14"/>
        <v>F</v>
      </c>
      <c r="P231" t="str">
        <f t="shared" si="13"/>
        <v>-</v>
      </c>
      <c r="Q231" t="str">
        <f t="shared" si="15"/>
        <v>M</v>
      </c>
    </row>
    <row r="232" spans="1:17" x14ac:dyDescent="0.3">
      <c r="A232">
        <v>234</v>
      </c>
      <c r="B232" t="s">
        <v>2397</v>
      </c>
      <c r="C232" t="s">
        <v>2398</v>
      </c>
      <c r="D232" t="s">
        <v>1670</v>
      </c>
      <c r="E232" t="s">
        <v>1671</v>
      </c>
      <c r="F232">
        <v>30</v>
      </c>
      <c r="G232" t="s">
        <v>2399</v>
      </c>
      <c r="H232" t="s">
        <v>1216</v>
      </c>
      <c r="I232" s="10">
        <v>40403</v>
      </c>
      <c r="J232">
        <v>76</v>
      </c>
      <c r="K232" t="s">
        <v>1677</v>
      </c>
      <c r="M232" t="str">
        <f>PROPER(Portfolio4346[[#This Row],[Last Name]])</f>
        <v>Long</v>
      </c>
      <c r="N232" t="str">
        <f t="shared" si="12"/>
        <v>-</v>
      </c>
      <c r="O232" t="str">
        <f t="shared" si="14"/>
        <v>F</v>
      </c>
      <c r="P232" t="str">
        <f t="shared" si="13"/>
        <v>-</v>
      </c>
      <c r="Q232" t="str">
        <f t="shared" si="15"/>
        <v>S</v>
      </c>
    </row>
    <row r="233" spans="1:17" x14ac:dyDescent="0.3">
      <c r="A233">
        <v>235</v>
      </c>
      <c r="B233" t="s">
        <v>2400</v>
      </c>
      <c r="C233" t="s">
        <v>2401</v>
      </c>
      <c r="D233" t="s">
        <v>1670</v>
      </c>
      <c r="E233" t="s">
        <v>1671</v>
      </c>
      <c r="F233">
        <v>90</v>
      </c>
      <c r="G233" t="s">
        <v>2402</v>
      </c>
      <c r="H233" t="s">
        <v>118</v>
      </c>
      <c r="I233" s="10">
        <v>40126</v>
      </c>
      <c r="J233">
        <v>56</v>
      </c>
      <c r="K233" t="s">
        <v>1673</v>
      </c>
      <c r="M233" t="str">
        <f>PROPER(Portfolio4346[[#This Row],[Last Name]])</f>
        <v>Crump</v>
      </c>
      <c r="N233" t="str">
        <f t="shared" si="12"/>
        <v>-</v>
      </c>
      <c r="O233" t="str">
        <f t="shared" si="14"/>
        <v>F</v>
      </c>
      <c r="P233" t="str">
        <f t="shared" si="13"/>
        <v>-</v>
      </c>
      <c r="Q233" t="str">
        <f t="shared" si="15"/>
        <v>O</v>
      </c>
    </row>
    <row r="234" spans="1:17" x14ac:dyDescent="0.3">
      <c r="A234">
        <v>236</v>
      </c>
      <c r="B234" t="s">
        <v>2403</v>
      </c>
      <c r="C234" t="s">
        <v>2404</v>
      </c>
      <c r="D234" t="s">
        <v>1670</v>
      </c>
      <c r="E234" t="s">
        <v>1671</v>
      </c>
      <c r="F234">
        <v>90</v>
      </c>
      <c r="G234" t="s">
        <v>2405</v>
      </c>
      <c r="H234" t="s">
        <v>417</v>
      </c>
      <c r="I234" s="10">
        <v>39603</v>
      </c>
      <c r="J234">
        <v>92</v>
      </c>
      <c r="K234" t="s">
        <v>1673</v>
      </c>
      <c r="M234" t="str">
        <f>PROPER(Portfolio4346[[#This Row],[Last Name]])</f>
        <v>Macias</v>
      </c>
      <c r="N234" t="str">
        <f t="shared" si="12"/>
        <v>-</v>
      </c>
      <c r="O234" t="str">
        <f t="shared" si="14"/>
        <v>F</v>
      </c>
      <c r="P234" t="str">
        <f t="shared" si="13"/>
        <v>-</v>
      </c>
      <c r="Q234" t="str">
        <f t="shared" si="15"/>
        <v>D</v>
      </c>
    </row>
    <row r="235" spans="1:17" x14ac:dyDescent="0.3">
      <c r="A235">
        <v>237</v>
      </c>
      <c r="B235" t="s">
        <v>2406</v>
      </c>
      <c r="C235" t="s">
        <v>2407</v>
      </c>
      <c r="D235" t="s">
        <v>1670</v>
      </c>
      <c r="E235" t="s">
        <v>1671</v>
      </c>
      <c r="F235">
        <v>90</v>
      </c>
      <c r="G235" t="s">
        <v>2408</v>
      </c>
      <c r="H235" t="s">
        <v>692</v>
      </c>
      <c r="I235" s="10">
        <v>39685</v>
      </c>
      <c r="J235">
        <v>75</v>
      </c>
      <c r="K235" t="s">
        <v>1692</v>
      </c>
      <c r="M235" t="str">
        <f>PROPER(Portfolio4346[[#This Row],[Last Name]])</f>
        <v>Macdonald</v>
      </c>
      <c r="N235" t="str">
        <f t="shared" si="12"/>
        <v>-</v>
      </c>
      <c r="O235" t="str">
        <f t="shared" si="14"/>
        <v>F</v>
      </c>
      <c r="P235" t="str">
        <f t="shared" si="13"/>
        <v>-</v>
      </c>
      <c r="Q235" t="str">
        <f t="shared" si="15"/>
        <v>S</v>
      </c>
    </row>
    <row r="236" spans="1:17" x14ac:dyDescent="0.3">
      <c r="A236">
        <v>238</v>
      </c>
      <c r="B236" t="s">
        <v>2409</v>
      </c>
      <c r="C236" t="s">
        <v>2410</v>
      </c>
      <c r="D236" t="s">
        <v>1670</v>
      </c>
      <c r="E236" t="s">
        <v>1671</v>
      </c>
      <c r="F236">
        <v>60</v>
      </c>
      <c r="G236" t="s">
        <v>2411</v>
      </c>
      <c r="H236" t="s">
        <v>2412</v>
      </c>
      <c r="I236" s="10">
        <v>39487</v>
      </c>
      <c r="J236">
        <v>4</v>
      </c>
      <c r="K236" t="s">
        <v>1673</v>
      </c>
      <c r="M236" t="str">
        <f>PROPER(Portfolio4346[[#This Row],[Last Name]])</f>
        <v>Summers</v>
      </c>
      <c r="N236" t="str">
        <f t="shared" si="12"/>
        <v>-</v>
      </c>
      <c r="O236" t="str">
        <f t="shared" si="14"/>
        <v>F</v>
      </c>
      <c r="P236" t="str">
        <f t="shared" si="13"/>
        <v>-</v>
      </c>
      <c r="Q236" t="str">
        <f t="shared" si="15"/>
        <v>G</v>
      </c>
    </row>
    <row r="237" spans="1:17" x14ac:dyDescent="0.3">
      <c r="A237">
        <v>239</v>
      </c>
      <c r="B237" t="s">
        <v>2413</v>
      </c>
      <c r="C237" t="s">
        <v>2414</v>
      </c>
      <c r="D237" t="s">
        <v>1670</v>
      </c>
      <c r="E237" t="s">
        <v>1671</v>
      </c>
      <c r="F237">
        <v>60</v>
      </c>
      <c r="G237" t="s">
        <v>2415</v>
      </c>
      <c r="H237" t="s">
        <v>495</v>
      </c>
      <c r="I237" s="10">
        <v>40027</v>
      </c>
      <c r="J237">
        <v>35</v>
      </c>
      <c r="K237" t="s">
        <v>1677</v>
      </c>
      <c r="M237" t="str">
        <f>PROPER(Portfolio4346[[#This Row],[Last Name]])</f>
        <v>Connor</v>
      </c>
      <c r="N237" t="str">
        <f t="shared" si="12"/>
        <v>-</v>
      </c>
      <c r="O237" t="str">
        <f t="shared" si="14"/>
        <v>F</v>
      </c>
      <c r="P237" t="str">
        <f t="shared" si="13"/>
        <v>-</v>
      </c>
      <c r="Q237" t="str">
        <f t="shared" si="15"/>
        <v>L</v>
      </c>
    </row>
    <row r="238" spans="1:17" x14ac:dyDescent="0.3">
      <c r="A238">
        <v>240</v>
      </c>
      <c r="B238" t="s">
        <v>2416</v>
      </c>
      <c r="C238" t="s">
        <v>2417</v>
      </c>
      <c r="D238" t="s">
        <v>1683</v>
      </c>
      <c r="E238" t="s">
        <v>1671</v>
      </c>
      <c r="F238">
        <v>60</v>
      </c>
      <c r="G238" t="s">
        <v>2418</v>
      </c>
      <c r="H238" t="s">
        <v>1621</v>
      </c>
      <c r="I238" s="10">
        <v>39842</v>
      </c>
      <c r="J238">
        <v>38</v>
      </c>
      <c r="K238" t="s">
        <v>1772</v>
      </c>
      <c r="M238" t="str">
        <f>PROPER(Portfolio4346[[#This Row],[Last Name]])</f>
        <v>Jewell</v>
      </c>
      <c r="N238" t="str">
        <f t="shared" si="12"/>
        <v>-</v>
      </c>
      <c r="O238" t="str">
        <f t="shared" si="14"/>
        <v>F</v>
      </c>
      <c r="P238" t="str">
        <f t="shared" si="13"/>
        <v>-</v>
      </c>
      <c r="Q238" t="str">
        <f t="shared" si="15"/>
        <v>B</v>
      </c>
    </row>
    <row r="239" spans="1:17" x14ac:dyDescent="0.3">
      <c r="A239">
        <v>241</v>
      </c>
      <c r="B239" t="s">
        <v>2419</v>
      </c>
      <c r="C239" t="s">
        <v>2420</v>
      </c>
      <c r="D239" t="s">
        <v>1733</v>
      </c>
      <c r="E239" t="s">
        <v>1671</v>
      </c>
      <c r="F239">
        <v>60</v>
      </c>
      <c r="G239" t="s">
        <v>2421</v>
      </c>
      <c r="H239" t="s">
        <v>2422</v>
      </c>
      <c r="I239" s="10">
        <v>40079</v>
      </c>
      <c r="J239">
        <v>48</v>
      </c>
      <c r="K239" t="s">
        <v>1692</v>
      </c>
      <c r="M239" t="str">
        <f>PROPER(Portfolio4346[[#This Row],[Last Name]])</f>
        <v>Short</v>
      </c>
      <c r="N239" t="str">
        <f t="shared" si="12"/>
        <v>-</v>
      </c>
      <c r="O239" t="str">
        <f t="shared" si="14"/>
        <v>F</v>
      </c>
      <c r="P239" t="str">
        <f t="shared" si="13"/>
        <v>-</v>
      </c>
      <c r="Q239" t="str">
        <f t="shared" si="15"/>
        <v>A</v>
      </c>
    </row>
    <row r="240" spans="1:17" x14ac:dyDescent="0.3">
      <c r="A240">
        <v>242</v>
      </c>
      <c r="B240" t="s">
        <v>2423</v>
      </c>
      <c r="C240" t="s">
        <v>2325</v>
      </c>
      <c r="D240" t="s">
        <v>1683</v>
      </c>
      <c r="E240" t="s">
        <v>1671</v>
      </c>
      <c r="F240">
        <v>90</v>
      </c>
      <c r="G240" t="s">
        <v>2424</v>
      </c>
      <c r="H240" t="s">
        <v>30</v>
      </c>
      <c r="I240" s="10">
        <v>39569</v>
      </c>
      <c r="J240">
        <v>65</v>
      </c>
      <c r="K240" t="s">
        <v>1692</v>
      </c>
      <c r="M240" t="str">
        <f>PROPER(Portfolio4346[[#This Row],[Last Name]])</f>
        <v>Pritchard</v>
      </c>
      <c r="N240" t="str">
        <f t="shared" si="12"/>
        <v>-</v>
      </c>
      <c r="O240" t="str">
        <f t="shared" si="14"/>
        <v>F</v>
      </c>
      <c r="P240" t="str">
        <f t="shared" si="13"/>
        <v>-</v>
      </c>
      <c r="Q240" t="str">
        <f t="shared" si="15"/>
        <v>G</v>
      </c>
    </row>
    <row r="241" spans="1:17" x14ac:dyDescent="0.3">
      <c r="A241">
        <v>243</v>
      </c>
      <c r="B241" t="s">
        <v>2425</v>
      </c>
      <c r="C241" t="s">
        <v>2426</v>
      </c>
      <c r="D241" t="s">
        <v>1683</v>
      </c>
      <c r="E241" t="s">
        <v>1671</v>
      </c>
      <c r="F241">
        <v>60</v>
      </c>
      <c r="G241" t="s">
        <v>2427</v>
      </c>
      <c r="H241" t="s">
        <v>829</v>
      </c>
      <c r="I241" s="10">
        <v>40133</v>
      </c>
      <c r="J241">
        <v>52</v>
      </c>
      <c r="K241" t="s">
        <v>1692</v>
      </c>
      <c r="M241" t="str">
        <f>PROPER(Portfolio4346[[#This Row],[Last Name]])</f>
        <v>Conway</v>
      </c>
      <c r="N241" t="str">
        <f t="shared" si="12"/>
        <v>-</v>
      </c>
      <c r="O241" t="str">
        <f t="shared" si="14"/>
        <v>F</v>
      </c>
      <c r="P241" t="str">
        <f t="shared" si="13"/>
        <v>-</v>
      </c>
      <c r="Q241" t="str">
        <f t="shared" si="15"/>
        <v>H</v>
      </c>
    </row>
    <row r="242" spans="1:17" x14ac:dyDescent="0.3">
      <c r="A242">
        <v>244</v>
      </c>
      <c r="B242" t="s">
        <v>2428</v>
      </c>
      <c r="C242" t="s">
        <v>2429</v>
      </c>
      <c r="D242" t="s">
        <v>1670</v>
      </c>
      <c r="E242" t="s">
        <v>1671</v>
      </c>
      <c r="F242">
        <v>30</v>
      </c>
      <c r="G242" t="s">
        <v>2430</v>
      </c>
      <c r="H242" t="s">
        <v>2431</v>
      </c>
      <c r="I242" s="10">
        <v>39885</v>
      </c>
      <c r="J242">
        <v>20</v>
      </c>
      <c r="K242" t="s">
        <v>1673</v>
      </c>
      <c r="M242" t="str">
        <f>PROPER(Portfolio4346[[#This Row],[Last Name]])</f>
        <v>Hayden</v>
      </c>
      <c r="N242" t="str">
        <f t="shared" si="12"/>
        <v>-</v>
      </c>
      <c r="O242" t="str">
        <f t="shared" si="14"/>
        <v>F</v>
      </c>
      <c r="P242" t="str">
        <f t="shared" si="13"/>
        <v>-</v>
      </c>
      <c r="Q242" t="str">
        <f t="shared" si="15"/>
        <v>D</v>
      </c>
    </row>
    <row r="243" spans="1:17" x14ac:dyDescent="0.3">
      <c r="A243">
        <v>245</v>
      </c>
      <c r="B243" t="s">
        <v>2432</v>
      </c>
      <c r="C243" t="s">
        <v>2433</v>
      </c>
      <c r="D243" t="s">
        <v>1670</v>
      </c>
      <c r="E243" t="s">
        <v>1671</v>
      </c>
      <c r="F243">
        <v>30</v>
      </c>
      <c r="G243" t="s">
        <v>2434</v>
      </c>
      <c r="H243" t="s">
        <v>563</v>
      </c>
      <c r="I243" s="10">
        <v>39707</v>
      </c>
      <c r="J243">
        <v>99</v>
      </c>
      <c r="K243" t="s">
        <v>1677</v>
      </c>
      <c r="M243" t="str">
        <f>PROPER(Portfolio4346[[#This Row],[Last Name]])</f>
        <v>Crews</v>
      </c>
      <c r="N243" t="str">
        <f t="shared" si="12"/>
        <v>-</v>
      </c>
      <c r="O243" t="str">
        <f t="shared" si="14"/>
        <v>F</v>
      </c>
      <c r="P243" t="str">
        <f t="shared" si="13"/>
        <v>-</v>
      </c>
      <c r="Q243" t="str">
        <f t="shared" si="15"/>
        <v>D</v>
      </c>
    </row>
    <row r="244" spans="1:17" x14ac:dyDescent="0.3">
      <c r="A244">
        <v>246</v>
      </c>
      <c r="B244" t="s">
        <v>2435</v>
      </c>
      <c r="C244" t="s">
        <v>2436</v>
      </c>
      <c r="D244" t="s">
        <v>1683</v>
      </c>
      <c r="E244" t="s">
        <v>1671</v>
      </c>
      <c r="F244">
        <v>30</v>
      </c>
      <c r="G244" t="s">
        <v>2437</v>
      </c>
      <c r="H244" t="s">
        <v>69</v>
      </c>
      <c r="I244" s="10">
        <v>40129</v>
      </c>
      <c r="J244">
        <v>53</v>
      </c>
      <c r="K244" t="s">
        <v>1772</v>
      </c>
      <c r="M244" t="str">
        <f>PROPER(Portfolio4346[[#This Row],[Last Name]])</f>
        <v>Rose</v>
      </c>
      <c r="N244" t="str">
        <f t="shared" si="12"/>
        <v>-</v>
      </c>
      <c r="O244" t="str">
        <f t="shared" si="14"/>
        <v>F</v>
      </c>
      <c r="P244" t="str">
        <f t="shared" si="13"/>
        <v>-</v>
      </c>
      <c r="Q244" t="str">
        <f t="shared" si="15"/>
        <v>M</v>
      </c>
    </row>
    <row r="245" spans="1:17" x14ac:dyDescent="0.3">
      <c r="A245">
        <v>247</v>
      </c>
      <c r="B245" t="s">
        <v>2384</v>
      </c>
      <c r="C245" t="s">
        <v>2438</v>
      </c>
      <c r="D245" t="s">
        <v>1683</v>
      </c>
      <c r="E245" t="s">
        <v>1671</v>
      </c>
      <c r="F245">
        <v>60</v>
      </c>
      <c r="G245" t="s">
        <v>2439</v>
      </c>
      <c r="H245" t="s">
        <v>43</v>
      </c>
      <c r="I245" s="10">
        <v>40065</v>
      </c>
      <c r="J245">
        <v>63</v>
      </c>
      <c r="K245" t="s">
        <v>1677</v>
      </c>
      <c r="M245" t="str">
        <f>PROPER(Portfolio4346[[#This Row],[Last Name]])</f>
        <v>Luna</v>
      </c>
      <c r="N245" t="str">
        <f t="shared" si="12"/>
        <v>-</v>
      </c>
      <c r="O245" t="str">
        <f t="shared" si="14"/>
        <v>F</v>
      </c>
      <c r="P245" t="str">
        <f t="shared" si="13"/>
        <v>-</v>
      </c>
      <c r="Q245" t="str">
        <f t="shared" si="15"/>
        <v>C</v>
      </c>
    </row>
    <row r="246" spans="1:17" x14ac:dyDescent="0.3">
      <c r="A246">
        <v>248</v>
      </c>
      <c r="B246" t="s">
        <v>2440</v>
      </c>
      <c r="C246" t="s">
        <v>2441</v>
      </c>
      <c r="D246" t="s">
        <v>1670</v>
      </c>
      <c r="E246" t="s">
        <v>1671</v>
      </c>
      <c r="F246">
        <v>30</v>
      </c>
      <c r="G246" t="s">
        <v>2442</v>
      </c>
      <c r="H246" t="s">
        <v>682</v>
      </c>
      <c r="I246" s="10">
        <v>40416</v>
      </c>
      <c r="J246">
        <v>2</v>
      </c>
      <c r="K246" t="s">
        <v>851</v>
      </c>
      <c r="M246" t="str">
        <f>PROPER(Portfolio4346[[#This Row],[Last Name]])</f>
        <v>Whitehead</v>
      </c>
      <c r="N246" t="str">
        <f t="shared" si="12"/>
        <v>-</v>
      </c>
      <c r="O246" t="str">
        <f t="shared" si="14"/>
        <v>F</v>
      </c>
      <c r="P246" t="str">
        <f t="shared" si="13"/>
        <v>-</v>
      </c>
      <c r="Q246" t="str">
        <f t="shared" si="15"/>
        <v>L</v>
      </c>
    </row>
    <row r="247" spans="1:17" x14ac:dyDescent="0.3">
      <c r="A247">
        <v>249</v>
      </c>
      <c r="B247" t="s">
        <v>2443</v>
      </c>
      <c r="C247" t="s">
        <v>2444</v>
      </c>
      <c r="D247" t="s">
        <v>1683</v>
      </c>
      <c r="E247" t="s">
        <v>1671</v>
      </c>
      <c r="F247">
        <v>90</v>
      </c>
      <c r="G247" t="s">
        <v>2445</v>
      </c>
      <c r="H247" t="s">
        <v>663</v>
      </c>
      <c r="I247" s="10">
        <v>40425</v>
      </c>
      <c r="J247">
        <v>74</v>
      </c>
      <c r="K247" t="s">
        <v>1721</v>
      </c>
      <c r="M247" t="str">
        <f>PROPER(Portfolio4346[[#This Row],[Last Name]])</f>
        <v>Reyna</v>
      </c>
      <c r="N247" t="str">
        <f t="shared" si="12"/>
        <v>-</v>
      </c>
      <c r="O247" t="str">
        <f t="shared" si="14"/>
        <v>F</v>
      </c>
      <c r="P247" t="str">
        <f t="shared" si="13"/>
        <v>-</v>
      </c>
      <c r="Q247" t="str">
        <f t="shared" si="15"/>
        <v>T</v>
      </c>
    </row>
    <row r="248" spans="1:17" x14ac:dyDescent="0.3">
      <c r="A248">
        <v>250</v>
      </c>
      <c r="B248" t="s">
        <v>2446</v>
      </c>
      <c r="C248" t="s">
        <v>2447</v>
      </c>
      <c r="D248" t="s">
        <v>1683</v>
      </c>
      <c r="E248" t="s">
        <v>1671</v>
      </c>
      <c r="F248">
        <v>30</v>
      </c>
      <c r="G248" t="s">
        <v>2448</v>
      </c>
      <c r="H248" t="s">
        <v>829</v>
      </c>
      <c r="I248" s="10">
        <v>40183</v>
      </c>
      <c r="J248">
        <v>87</v>
      </c>
      <c r="K248" t="s">
        <v>1772</v>
      </c>
      <c r="M248" t="str">
        <f>PROPER(Portfolio4346[[#This Row],[Last Name]])</f>
        <v>Pitts</v>
      </c>
      <c r="N248" t="str">
        <f t="shared" si="12"/>
        <v>-</v>
      </c>
      <c r="O248" t="str">
        <f t="shared" si="14"/>
        <v>F</v>
      </c>
      <c r="P248" t="str">
        <f t="shared" si="13"/>
        <v>-</v>
      </c>
      <c r="Q248" t="str">
        <f t="shared" si="15"/>
        <v>A</v>
      </c>
    </row>
    <row r="249" spans="1:17" x14ac:dyDescent="0.3">
      <c r="A249">
        <v>251</v>
      </c>
      <c r="B249" t="s">
        <v>2449</v>
      </c>
      <c r="C249" t="s">
        <v>2450</v>
      </c>
      <c r="D249" t="s">
        <v>1683</v>
      </c>
      <c r="E249" t="s">
        <v>1671</v>
      </c>
      <c r="F249">
        <v>90</v>
      </c>
      <c r="G249" t="s">
        <v>2451</v>
      </c>
      <c r="H249" t="s">
        <v>1437</v>
      </c>
      <c r="I249" s="10">
        <v>39939</v>
      </c>
      <c r="J249">
        <v>84</v>
      </c>
      <c r="K249" t="s">
        <v>1772</v>
      </c>
      <c r="M249" t="str">
        <f>PROPER(Portfolio4346[[#This Row],[Last Name]])</f>
        <v>Vann</v>
      </c>
      <c r="N249" t="str">
        <f t="shared" si="12"/>
        <v>-</v>
      </c>
      <c r="O249" t="str">
        <f t="shared" si="14"/>
        <v>F</v>
      </c>
      <c r="P249" t="str">
        <f t="shared" si="13"/>
        <v>-</v>
      </c>
      <c r="Q249" t="str">
        <f t="shared" si="15"/>
        <v>M</v>
      </c>
    </row>
    <row r="250" spans="1:17" x14ac:dyDescent="0.3">
      <c r="A250">
        <v>252</v>
      </c>
      <c r="B250" t="s">
        <v>2452</v>
      </c>
      <c r="C250" t="s">
        <v>2453</v>
      </c>
      <c r="D250" t="s">
        <v>1683</v>
      </c>
      <c r="E250" t="s">
        <v>1671</v>
      </c>
      <c r="F250">
        <v>30</v>
      </c>
      <c r="G250" t="s">
        <v>2454</v>
      </c>
      <c r="H250" t="s">
        <v>402</v>
      </c>
      <c r="I250" s="10">
        <v>40291</v>
      </c>
      <c r="J250">
        <v>45</v>
      </c>
      <c r="K250" t="s">
        <v>1692</v>
      </c>
      <c r="M250" t="str">
        <f>PROPER(Portfolio4346[[#This Row],[Last Name]])</f>
        <v>Perdue</v>
      </c>
      <c r="N250" t="str">
        <f t="shared" si="12"/>
        <v>-</v>
      </c>
      <c r="O250" t="str">
        <f t="shared" si="14"/>
        <v>F</v>
      </c>
      <c r="P250" t="str">
        <f t="shared" si="13"/>
        <v>-</v>
      </c>
      <c r="Q250" t="str">
        <f t="shared" si="15"/>
        <v>D</v>
      </c>
    </row>
    <row r="251" spans="1:17" x14ac:dyDescent="0.3">
      <c r="A251">
        <v>253</v>
      </c>
      <c r="B251" t="s">
        <v>2455</v>
      </c>
      <c r="C251" t="s">
        <v>2456</v>
      </c>
      <c r="D251" t="s">
        <v>1670</v>
      </c>
      <c r="E251" t="s">
        <v>1671</v>
      </c>
      <c r="F251">
        <v>30</v>
      </c>
      <c r="G251" t="s">
        <v>2457</v>
      </c>
      <c r="H251" t="s">
        <v>2458</v>
      </c>
      <c r="I251" s="10">
        <v>39927</v>
      </c>
      <c r="J251">
        <v>52</v>
      </c>
      <c r="K251" t="s">
        <v>1721</v>
      </c>
      <c r="M251" t="str">
        <f>PROPER(Portfolio4346[[#This Row],[Last Name]])</f>
        <v>Denton</v>
      </c>
      <c r="N251" t="str">
        <f t="shared" si="12"/>
        <v>-</v>
      </c>
      <c r="O251" t="str">
        <f t="shared" si="14"/>
        <v>F</v>
      </c>
      <c r="P251" t="str">
        <f t="shared" si="13"/>
        <v>-</v>
      </c>
      <c r="Q251" t="str">
        <f t="shared" si="15"/>
        <v>L</v>
      </c>
    </row>
    <row r="252" spans="1:17" x14ac:dyDescent="0.3">
      <c r="A252">
        <v>254</v>
      </c>
      <c r="B252" t="s">
        <v>2459</v>
      </c>
      <c r="C252" t="s">
        <v>2460</v>
      </c>
      <c r="D252" t="s">
        <v>1683</v>
      </c>
      <c r="E252" t="s">
        <v>1671</v>
      </c>
      <c r="F252">
        <v>30</v>
      </c>
      <c r="G252" t="s">
        <v>2461</v>
      </c>
      <c r="H252" t="s">
        <v>66</v>
      </c>
      <c r="I252" s="10">
        <v>39931</v>
      </c>
      <c r="J252">
        <v>64</v>
      </c>
      <c r="K252" t="s">
        <v>1772</v>
      </c>
      <c r="M252" t="str">
        <f>PROPER(Portfolio4346[[#This Row],[Last Name]])</f>
        <v>Burroughs</v>
      </c>
      <c r="N252" t="str">
        <f t="shared" si="12"/>
        <v>-</v>
      </c>
      <c r="O252" t="str">
        <f t="shared" si="14"/>
        <v>F</v>
      </c>
      <c r="P252" t="str">
        <f t="shared" si="13"/>
        <v>-</v>
      </c>
      <c r="Q252" t="str">
        <f t="shared" si="15"/>
        <v>M</v>
      </c>
    </row>
    <row r="253" spans="1:17" x14ac:dyDescent="0.3">
      <c r="A253">
        <v>255</v>
      </c>
      <c r="B253" t="s">
        <v>2462</v>
      </c>
      <c r="C253" t="s">
        <v>2463</v>
      </c>
      <c r="D253" t="s">
        <v>1683</v>
      </c>
      <c r="E253" t="s">
        <v>1671</v>
      </c>
      <c r="F253">
        <v>60</v>
      </c>
      <c r="G253" t="s">
        <v>2464</v>
      </c>
      <c r="H253" t="s">
        <v>1607</v>
      </c>
      <c r="I253" s="10">
        <v>39823</v>
      </c>
      <c r="J253">
        <v>49</v>
      </c>
      <c r="K253" t="s">
        <v>1700</v>
      </c>
      <c r="M253" t="str">
        <f>PROPER(Portfolio4346[[#This Row],[Last Name]])</f>
        <v>Montano</v>
      </c>
      <c r="N253" t="str">
        <f t="shared" si="12"/>
        <v>-</v>
      </c>
      <c r="O253" t="str">
        <f t="shared" si="14"/>
        <v>F</v>
      </c>
      <c r="P253" t="str">
        <f t="shared" si="13"/>
        <v>-</v>
      </c>
      <c r="Q253" t="str">
        <f t="shared" si="15"/>
        <v>J</v>
      </c>
    </row>
    <row r="254" spans="1:17" x14ac:dyDescent="0.3">
      <c r="A254">
        <v>256</v>
      </c>
      <c r="B254" t="s">
        <v>2465</v>
      </c>
      <c r="C254" t="s">
        <v>2466</v>
      </c>
      <c r="D254" t="s">
        <v>1670</v>
      </c>
      <c r="E254" t="s">
        <v>1671</v>
      </c>
      <c r="F254">
        <v>60</v>
      </c>
      <c r="G254" t="s">
        <v>2467</v>
      </c>
      <c r="H254" t="s">
        <v>665</v>
      </c>
      <c r="I254" s="10">
        <v>40368</v>
      </c>
      <c r="J254">
        <v>66</v>
      </c>
      <c r="K254" t="s">
        <v>1772</v>
      </c>
      <c r="M254" t="str">
        <f>PROPER(Portfolio4346[[#This Row],[Last Name]])</f>
        <v>Sanford</v>
      </c>
      <c r="N254" t="str">
        <f t="shared" si="12"/>
        <v>-</v>
      </c>
      <c r="O254" t="str">
        <f t="shared" si="14"/>
        <v>F</v>
      </c>
      <c r="P254" t="str">
        <f t="shared" si="13"/>
        <v>-</v>
      </c>
      <c r="Q254" t="str">
        <f t="shared" si="15"/>
        <v>M</v>
      </c>
    </row>
    <row r="255" spans="1:17" x14ac:dyDescent="0.3">
      <c r="A255">
        <v>257</v>
      </c>
      <c r="B255" t="s">
        <v>2468</v>
      </c>
      <c r="C255" t="s">
        <v>2469</v>
      </c>
      <c r="D255" t="s">
        <v>1683</v>
      </c>
      <c r="E255" t="s">
        <v>1671</v>
      </c>
      <c r="F255">
        <v>30</v>
      </c>
      <c r="G255" t="s">
        <v>2470</v>
      </c>
      <c r="H255" t="s">
        <v>598</v>
      </c>
      <c r="I255" s="10">
        <v>39965</v>
      </c>
      <c r="J255">
        <v>3</v>
      </c>
      <c r="K255" t="s">
        <v>1772</v>
      </c>
      <c r="M255" t="str">
        <f>PROPER(Portfolio4346[[#This Row],[Last Name]])</f>
        <v>Cahill</v>
      </c>
      <c r="N255" t="str">
        <f t="shared" si="12"/>
        <v>-</v>
      </c>
      <c r="O255" t="str">
        <f t="shared" si="14"/>
        <v>F</v>
      </c>
      <c r="P255" t="str">
        <f t="shared" si="13"/>
        <v>-</v>
      </c>
      <c r="Q255" t="str">
        <f t="shared" si="15"/>
        <v>J</v>
      </c>
    </row>
    <row r="256" spans="1:17" x14ac:dyDescent="0.3">
      <c r="A256">
        <v>258</v>
      </c>
      <c r="B256" t="s">
        <v>2471</v>
      </c>
      <c r="C256" t="s">
        <v>2472</v>
      </c>
      <c r="D256" t="s">
        <v>1683</v>
      </c>
      <c r="E256" t="s">
        <v>1671</v>
      </c>
      <c r="F256">
        <v>30</v>
      </c>
      <c r="G256" t="s">
        <v>2473</v>
      </c>
      <c r="H256" t="s">
        <v>2474</v>
      </c>
      <c r="I256" s="10">
        <v>40203</v>
      </c>
      <c r="J256">
        <v>5</v>
      </c>
      <c r="K256" t="s">
        <v>1677</v>
      </c>
      <c r="M256" t="str">
        <f>PROPER(Portfolio4346[[#This Row],[Last Name]])</f>
        <v>Kenny</v>
      </c>
      <c r="N256" t="str">
        <f t="shared" si="12"/>
        <v>-</v>
      </c>
      <c r="O256" t="str">
        <f t="shared" si="14"/>
        <v>F</v>
      </c>
      <c r="P256" t="str">
        <f t="shared" si="13"/>
        <v>-</v>
      </c>
      <c r="Q256" t="str">
        <f t="shared" si="15"/>
        <v>O</v>
      </c>
    </row>
    <row r="257" spans="1:17" x14ac:dyDescent="0.3">
      <c r="A257">
        <v>259</v>
      </c>
      <c r="B257" t="s">
        <v>2475</v>
      </c>
      <c r="C257" t="s">
        <v>2476</v>
      </c>
      <c r="D257" t="s">
        <v>1670</v>
      </c>
      <c r="E257" t="s">
        <v>1671</v>
      </c>
      <c r="F257">
        <v>60</v>
      </c>
      <c r="G257" t="s">
        <v>2477</v>
      </c>
      <c r="H257" t="s">
        <v>587</v>
      </c>
      <c r="I257" s="10">
        <v>40277</v>
      </c>
      <c r="J257">
        <v>53</v>
      </c>
      <c r="K257" t="s">
        <v>1673</v>
      </c>
      <c r="M257" t="str">
        <f>PROPER(Portfolio4346[[#This Row],[Last Name]])</f>
        <v>Valentin</v>
      </c>
      <c r="N257" t="str">
        <f t="shared" si="12"/>
        <v>-</v>
      </c>
      <c r="O257" t="str">
        <f t="shared" si="14"/>
        <v>F</v>
      </c>
      <c r="P257" t="str">
        <f t="shared" si="13"/>
        <v>-</v>
      </c>
      <c r="Q257" t="str">
        <f t="shared" si="15"/>
        <v>X</v>
      </c>
    </row>
    <row r="258" spans="1:17" x14ac:dyDescent="0.3">
      <c r="A258">
        <v>260</v>
      </c>
      <c r="B258" t="s">
        <v>2478</v>
      </c>
      <c r="C258" t="s">
        <v>2479</v>
      </c>
      <c r="D258" t="s">
        <v>1670</v>
      </c>
      <c r="E258" t="s">
        <v>1671</v>
      </c>
      <c r="F258">
        <v>30</v>
      </c>
      <c r="G258" t="s">
        <v>2480</v>
      </c>
      <c r="H258" t="s">
        <v>2481</v>
      </c>
      <c r="I258" s="10">
        <v>39671</v>
      </c>
      <c r="J258">
        <v>82</v>
      </c>
      <c r="K258" t="s">
        <v>1707</v>
      </c>
      <c r="M258" t="str">
        <f>PROPER(Portfolio4346[[#This Row],[Last Name]])</f>
        <v>Quick</v>
      </c>
      <c r="N258" t="str">
        <f t="shared" ref="N258:N321" si="16">IF(EXACT(C258,M258)=TRUE, "-", "Corrected to Title Case")</f>
        <v>-</v>
      </c>
      <c r="O258" t="str">
        <f t="shared" si="14"/>
        <v>F</v>
      </c>
      <c r="P258" t="str">
        <f t="shared" ref="P258:P321" si="17">IF(EXACT(E258,O258)=TRUE,"-","Corrected Errors")</f>
        <v>-</v>
      </c>
      <c r="Q258" t="str">
        <f t="shared" si="15"/>
        <v>L</v>
      </c>
    </row>
    <row r="259" spans="1:17" x14ac:dyDescent="0.3">
      <c r="A259">
        <v>261</v>
      </c>
      <c r="B259" t="s">
        <v>2482</v>
      </c>
      <c r="C259" t="s">
        <v>2483</v>
      </c>
      <c r="D259" t="s">
        <v>1670</v>
      </c>
      <c r="E259" t="s">
        <v>1671</v>
      </c>
      <c r="F259">
        <v>60</v>
      </c>
      <c r="G259" t="s">
        <v>2484</v>
      </c>
      <c r="H259" t="s">
        <v>1213</v>
      </c>
      <c r="I259" s="10">
        <v>40322</v>
      </c>
      <c r="J259">
        <v>37</v>
      </c>
      <c r="K259" t="s">
        <v>851</v>
      </c>
      <c r="M259" t="str">
        <f>PROPER(Portfolio4346[[#This Row],[Last Name]])</f>
        <v>Paige</v>
      </c>
      <c r="N259" t="str">
        <f t="shared" si="16"/>
        <v>-</v>
      </c>
      <c r="O259" t="str">
        <f t="shared" ref="O259:O322" si="18">IF(LEFT(E259,1)="f","F","M")</f>
        <v>F</v>
      </c>
      <c r="P259" t="str">
        <f t="shared" si="17"/>
        <v>-</v>
      </c>
      <c r="Q259" t="str">
        <f t="shared" ref="Q259:Q322" si="19">UPPER(LEFT(B259,1))</f>
        <v>C</v>
      </c>
    </row>
    <row r="260" spans="1:17" x14ac:dyDescent="0.3">
      <c r="A260">
        <v>262</v>
      </c>
      <c r="B260" t="s">
        <v>2485</v>
      </c>
      <c r="C260" t="s">
        <v>2486</v>
      </c>
      <c r="D260" t="s">
        <v>1683</v>
      </c>
      <c r="E260" t="s">
        <v>1671</v>
      </c>
      <c r="F260">
        <v>60</v>
      </c>
      <c r="G260" t="s">
        <v>2487</v>
      </c>
      <c r="H260" t="s">
        <v>167</v>
      </c>
      <c r="I260" s="10">
        <v>39727</v>
      </c>
      <c r="J260">
        <v>8</v>
      </c>
      <c r="K260" t="s">
        <v>1772</v>
      </c>
      <c r="M260" t="str">
        <f>PROPER(Portfolio4346[[#This Row],[Last Name]])</f>
        <v>Mcintosh</v>
      </c>
      <c r="N260" t="str">
        <f t="shared" si="16"/>
        <v>-</v>
      </c>
      <c r="O260" t="str">
        <f t="shared" si="18"/>
        <v>F</v>
      </c>
      <c r="P260" t="str">
        <f t="shared" si="17"/>
        <v>-</v>
      </c>
      <c r="Q260" t="str">
        <f t="shared" si="19"/>
        <v>S</v>
      </c>
    </row>
    <row r="261" spans="1:17" x14ac:dyDescent="0.3">
      <c r="A261">
        <v>263</v>
      </c>
      <c r="B261" t="s">
        <v>2488</v>
      </c>
      <c r="C261" t="s">
        <v>2489</v>
      </c>
      <c r="D261" t="s">
        <v>1683</v>
      </c>
      <c r="E261" t="s">
        <v>1671</v>
      </c>
      <c r="F261">
        <v>60</v>
      </c>
      <c r="G261" t="s">
        <v>2490</v>
      </c>
      <c r="H261" t="s">
        <v>1205</v>
      </c>
      <c r="I261" s="10">
        <v>39622</v>
      </c>
      <c r="J261">
        <v>6</v>
      </c>
      <c r="K261" t="s">
        <v>1721</v>
      </c>
      <c r="M261" t="str">
        <f>PROPER(Portfolio4346[[#This Row],[Last Name]])</f>
        <v>West</v>
      </c>
      <c r="N261" t="str">
        <f t="shared" si="16"/>
        <v>-</v>
      </c>
      <c r="O261" t="str">
        <f t="shared" si="18"/>
        <v>F</v>
      </c>
      <c r="P261" t="str">
        <f t="shared" si="17"/>
        <v>-</v>
      </c>
      <c r="Q261" t="str">
        <f t="shared" si="19"/>
        <v>K</v>
      </c>
    </row>
    <row r="262" spans="1:17" x14ac:dyDescent="0.3">
      <c r="A262">
        <v>264</v>
      </c>
      <c r="B262" t="s">
        <v>2491</v>
      </c>
      <c r="C262" t="s">
        <v>1702</v>
      </c>
      <c r="D262" t="s">
        <v>1733</v>
      </c>
      <c r="E262" t="s">
        <v>1671</v>
      </c>
      <c r="F262">
        <v>90</v>
      </c>
      <c r="G262" t="s">
        <v>2492</v>
      </c>
      <c r="H262" t="s">
        <v>1012</v>
      </c>
      <c r="I262" s="10">
        <v>40326</v>
      </c>
      <c r="J262">
        <v>61</v>
      </c>
      <c r="K262" t="s">
        <v>1696</v>
      </c>
      <c r="M262" t="str">
        <f>PROPER(Portfolio4346[[#This Row],[Last Name]])</f>
        <v>Navarro</v>
      </c>
      <c r="N262" t="str">
        <f t="shared" si="16"/>
        <v>-</v>
      </c>
      <c r="O262" t="str">
        <f t="shared" si="18"/>
        <v>F</v>
      </c>
      <c r="P262" t="str">
        <f t="shared" si="17"/>
        <v>-</v>
      </c>
      <c r="Q262" t="str">
        <f t="shared" si="19"/>
        <v>J</v>
      </c>
    </row>
    <row r="263" spans="1:17" x14ac:dyDescent="0.3">
      <c r="A263">
        <v>265</v>
      </c>
      <c r="B263" t="s">
        <v>2493</v>
      </c>
      <c r="C263" t="s">
        <v>2494</v>
      </c>
      <c r="D263" t="s">
        <v>1670</v>
      </c>
      <c r="E263" t="s">
        <v>1671</v>
      </c>
      <c r="F263">
        <v>60</v>
      </c>
      <c r="G263" t="s">
        <v>2495</v>
      </c>
      <c r="H263" t="s">
        <v>2496</v>
      </c>
      <c r="I263" s="10">
        <v>40456</v>
      </c>
      <c r="J263">
        <v>52</v>
      </c>
      <c r="K263" t="s">
        <v>1772</v>
      </c>
      <c r="M263" t="str">
        <f>PROPER(Portfolio4346[[#This Row],[Last Name]])</f>
        <v>Drew</v>
      </c>
      <c r="N263" t="str">
        <f t="shared" si="16"/>
        <v>-</v>
      </c>
      <c r="O263" t="str">
        <f t="shared" si="18"/>
        <v>F</v>
      </c>
      <c r="P263" t="str">
        <f t="shared" si="17"/>
        <v>-</v>
      </c>
      <c r="Q263" t="str">
        <f t="shared" si="19"/>
        <v>A</v>
      </c>
    </row>
    <row r="264" spans="1:17" x14ac:dyDescent="0.3">
      <c r="A264">
        <v>266</v>
      </c>
      <c r="B264" t="s">
        <v>2497</v>
      </c>
      <c r="C264" t="s">
        <v>2498</v>
      </c>
      <c r="D264" t="s">
        <v>1670</v>
      </c>
      <c r="E264" t="s">
        <v>1671</v>
      </c>
      <c r="F264">
        <v>90</v>
      </c>
      <c r="G264" t="s">
        <v>2499</v>
      </c>
      <c r="H264" t="s">
        <v>282</v>
      </c>
      <c r="I264" s="10">
        <v>40054</v>
      </c>
      <c r="J264">
        <v>98</v>
      </c>
      <c r="K264" t="s">
        <v>1692</v>
      </c>
      <c r="M264" t="str">
        <f>PROPER(Portfolio4346[[#This Row],[Last Name]])</f>
        <v>Bell</v>
      </c>
      <c r="N264" t="str">
        <f t="shared" si="16"/>
        <v>-</v>
      </c>
      <c r="O264" t="str">
        <f t="shared" si="18"/>
        <v>F</v>
      </c>
      <c r="P264" t="str">
        <f t="shared" si="17"/>
        <v>-</v>
      </c>
      <c r="Q264" t="str">
        <f t="shared" si="19"/>
        <v>L</v>
      </c>
    </row>
    <row r="265" spans="1:17" x14ac:dyDescent="0.3">
      <c r="A265">
        <v>267</v>
      </c>
      <c r="B265" t="s">
        <v>2500</v>
      </c>
      <c r="C265" t="s">
        <v>2450</v>
      </c>
      <c r="D265" t="s">
        <v>1683</v>
      </c>
      <c r="E265" t="s">
        <v>1671</v>
      </c>
      <c r="F265">
        <v>60</v>
      </c>
      <c r="G265" t="s">
        <v>2501</v>
      </c>
      <c r="H265" t="s">
        <v>2176</v>
      </c>
      <c r="I265" s="10">
        <v>39961</v>
      </c>
      <c r="J265">
        <v>81</v>
      </c>
      <c r="K265" t="s">
        <v>1007</v>
      </c>
      <c r="M265" t="str">
        <f>PROPER(Portfolio4346[[#This Row],[Last Name]])</f>
        <v>Vann</v>
      </c>
      <c r="N265" t="str">
        <f t="shared" si="16"/>
        <v>-</v>
      </c>
      <c r="O265" t="str">
        <f t="shared" si="18"/>
        <v>F</v>
      </c>
      <c r="P265" t="str">
        <f t="shared" si="17"/>
        <v>-</v>
      </c>
      <c r="Q265" t="str">
        <f t="shared" si="19"/>
        <v>F</v>
      </c>
    </row>
    <row r="266" spans="1:17" x14ac:dyDescent="0.3">
      <c r="A266">
        <v>268</v>
      </c>
      <c r="B266" t="s">
        <v>2502</v>
      </c>
      <c r="C266" t="s">
        <v>2503</v>
      </c>
      <c r="D266" t="s">
        <v>1683</v>
      </c>
      <c r="E266" t="s">
        <v>1671</v>
      </c>
      <c r="F266">
        <v>60</v>
      </c>
      <c r="G266" t="s">
        <v>2504</v>
      </c>
      <c r="H266" t="s">
        <v>1182</v>
      </c>
      <c r="I266" s="10">
        <v>40433</v>
      </c>
      <c r="J266">
        <v>72</v>
      </c>
      <c r="K266" t="s">
        <v>1700</v>
      </c>
      <c r="M266" t="str">
        <f>PROPER(Portfolio4346[[#This Row],[Last Name]])</f>
        <v>Glass</v>
      </c>
      <c r="N266" t="str">
        <f t="shared" si="16"/>
        <v>-</v>
      </c>
      <c r="O266" t="str">
        <f t="shared" si="18"/>
        <v>F</v>
      </c>
      <c r="P266" t="str">
        <f t="shared" si="17"/>
        <v>-</v>
      </c>
      <c r="Q266" t="str">
        <f t="shared" si="19"/>
        <v>H</v>
      </c>
    </row>
    <row r="267" spans="1:17" x14ac:dyDescent="0.3">
      <c r="A267">
        <v>269</v>
      </c>
      <c r="B267" t="s">
        <v>2505</v>
      </c>
      <c r="C267" t="s">
        <v>2506</v>
      </c>
      <c r="D267" t="s">
        <v>1670</v>
      </c>
      <c r="E267" t="s">
        <v>1671</v>
      </c>
      <c r="F267">
        <v>60</v>
      </c>
      <c r="G267" t="s">
        <v>2507</v>
      </c>
      <c r="H267" t="s">
        <v>232</v>
      </c>
      <c r="I267" s="10">
        <v>40048</v>
      </c>
      <c r="J267">
        <v>86</v>
      </c>
      <c r="K267" t="s">
        <v>1677</v>
      </c>
      <c r="M267" t="str">
        <f>PROPER(Portfolio4346[[#This Row],[Last Name]])</f>
        <v>Lehman</v>
      </c>
      <c r="N267" t="str">
        <f t="shared" si="16"/>
        <v>-</v>
      </c>
      <c r="O267" t="str">
        <f t="shared" si="18"/>
        <v>F</v>
      </c>
      <c r="P267" t="str">
        <f t="shared" si="17"/>
        <v>-</v>
      </c>
      <c r="Q267" t="str">
        <f t="shared" si="19"/>
        <v>D</v>
      </c>
    </row>
    <row r="268" spans="1:17" x14ac:dyDescent="0.3">
      <c r="A268">
        <v>270</v>
      </c>
      <c r="B268" t="s">
        <v>2195</v>
      </c>
      <c r="C268" t="s">
        <v>2508</v>
      </c>
      <c r="D268" t="s">
        <v>1670</v>
      </c>
      <c r="E268" t="s">
        <v>1671</v>
      </c>
      <c r="F268">
        <v>60</v>
      </c>
      <c r="G268" t="s">
        <v>2509</v>
      </c>
      <c r="H268" t="s">
        <v>371</v>
      </c>
      <c r="I268" s="10">
        <v>39532</v>
      </c>
      <c r="J268">
        <v>80</v>
      </c>
      <c r="K268" t="s">
        <v>1707</v>
      </c>
      <c r="M268" t="str">
        <f>PROPER(Portfolio4346[[#This Row],[Last Name]])</f>
        <v>Gibbons</v>
      </c>
      <c r="N268" t="str">
        <f t="shared" si="16"/>
        <v>-</v>
      </c>
      <c r="O268" t="str">
        <f t="shared" si="18"/>
        <v>F</v>
      </c>
      <c r="P268" t="str">
        <f t="shared" si="17"/>
        <v>-</v>
      </c>
      <c r="Q268" t="str">
        <f t="shared" si="19"/>
        <v>E</v>
      </c>
    </row>
    <row r="269" spans="1:17" x14ac:dyDescent="0.3">
      <c r="A269">
        <v>271</v>
      </c>
      <c r="B269" t="s">
        <v>2510</v>
      </c>
      <c r="C269" t="s">
        <v>2511</v>
      </c>
      <c r="D269" t="s">
        <v>1683</v>
      </c>
      <c r="E269" t="s">
        <v>1671</v>
      </c>
      <c r="F269">
        <v>30</v>
      </c>
      <c r="G269" t="s">
        <v>2512</v>
      </c>
      <c r="H269" t="s">
        <v>42</v>
      </c>
      <c r="I269" s="10">
        <v>40058</v>
      </c>
      <c r="J269">
        <v>68</v>
      </c>
      <c r="K269" t="s">
        <v>1700</v>
      </c>
      <c r="M269" t="str">
        <f>PROPER(Portfolio4346[[#This Row],[Last Name]])</f>
        <v>Mock</v>
      </c>
      <c r="N269" t="str">
        <f t="shared" si="16"/>
        <v>-</v>
      </c>
      <c r="O269" t="str">
        <f t="shared" si="18"/>
        <v>F</v>
      </c>
      <c r="P269" t="str">
        <f t="shared" si="17"/>
        <v>-</v>
      </c>
      <c r="Q269" t="str">
        <f t="shared" si="19"/>
        <v>Y</v>
      </c>
    </row>
    <row r="270" spans="1:17" x14ac:dyDescent="0.3">
      <c r="A270">
        <v>272</v>
      </c>
      <c r="B270" t="s">
        <v>2513</v>
      </c>
      <c r="C270" t="s">
        <v>2514</v>
      </c>
      <c r="D270" t="s">
        <v>1683</v>
      </c>
      <c r="E270" t="s">
        <v>1671</v>
      </c>
      <c r="F270">
        <v>30</v>
      </c>
      <c r="G270" t="s">
        <v>2515</v>
      </c>
      <c r="H270" t="s">
        <v>2516</v>
      </c>
      <c r="I270" s="10">
        <v>40098</v>
      </c>
      <c r="J270">
        <v>38</v>
      </c>
      <c r="K270" t="s">
        <v>1721</v>
      </c>
      <c r="M270" t="str">
        <f>PROPER(Portfolio4346[[#This Row],[Last Name]])</f>
        <v>Richey</v>
      </c>
      <c r="N270" t="str">
        <f t="shared" si="16"/>
        <v>-</v>
      </c>
      <c r="O270" t="str">
        <f t="shared" si="18"/>
        <v>F</v>
      </c>
      <c r="P270" t="str">
        <f t="shared" si="17"/>
        <v>-</v>
      </c>
      <c r="Q270" t="str">
        <f t="shared" si="19"/>
        <v>S</v>
      </c>
    </row>
    <row r="271" spans="1:17" x14ac:dyDescent="0.3">
      <c r="A271">
        <v>273</v>
      </c>
      <c r="B271" t="s">
        <v>2307</v>
      </c>
      <c r="C271" t="s">
        <v>2517</v>
      </c>
      <c r="D271" t="s">
        <v>1670</v>
      </c>
      <c r="E271" t="s">
        <v>1671</v>
      </c>
      <c r="F271">
        <v>30</v>
      </c>
      <c r="G271" t="s">
        <v>2518</v>
      </c>
      <c r="H271" t="s">
        <v>2519</v>
      </c>
      <c r="I271" s="10">
        <v>39550</v>
      </c>
      <c r="J271">
        <v>65</v>
      </c>
      <c r="K271" t="s">
        <v>1700</v>
      </c>
      <c r="M271" t="str">
        <f>PROPER(Portfolio4346[[#This Row],[Last Name]])</f>
        <v>Barlow</v>
      </c>
      <c r="N271" t="str">
        <f t="shared" si="16"/>
        <v>-</v>
      </c>
      <c r="O271" t="str">
        <f t="shared" si="18"/>
        <v>F</v>
      </c>
      <c r="P271" t="str">
        <f t="shared" si="17"/>
        <v>-</v>
      </c>
      <c r="Q271" t="str">
        <f t="shared" si="19"/>
        <v>M</v>
      </c>
    </row>
    <row r="272" spans="1:17" x14ac:dyDescent="0.3">
      <c r="A272">
        <v>274</v>
      </c>
      <c r="B272" t="s">
        <v>2520</v>
      </c>
      <c r="C272" t="s">
        <v>2521</v>
      </c>
      <c r="D272" t="s">
        <v>1683</v>
      </c>
      <c r="E272" t="s">
        <v>1671</v>
      </c>
      <c r="F272">
        <v>90</v>
      </c>
      <c r="G272" t="s">
        <v>2522</v>
      </c>
      <c r="H272" t="s">
        <v>1652</v>
      </c>
      <c r="I272" s="10">
        <v>40432</v>
      </c>
      <c r="J272">
        <v>79</v>
      </c>
      <c r="K272" t="s">
        <v>1692</v>
      </c>
      <c r="M272" t="str">
        <f>PROPER(Portfolio4346[[#This Row],[Last Name]])</f>
        <v>Pereira</v>
      </c>
      <c r="N272" t="str">
        <f t="shared" si="16"/>
        <v>-</v>
      </c>
      <c r="O272" t="str">
        <f t="shared" si="18"/>
        <v>F</v>
      </c>
      <c r="P272" t="str">
        <f t="shared" si="17"/>
        <v>-</v>
      </c>
      <c r="Q272" t="str">
        <f t="shared" si="19"/>
        <v>C</v>
      </c>
    </row>
    <row r="273" spans="1:17" x14ac:dyDescent="0.3">
      <c r="A273">
        <v>275</v>
      </c>
      <c r="B273" t="s">
        <v>2523</v>
      </c>
      <c r="C273" t="s">
        <v>2524</v>
      </c>
      <c r="D273" t="s">
        <v>1683</v>
      </c>
      <c r="E273" t="s">
        <v>1671</v>
      </c>
      <c r="F273">
        <v>30</v>
      </c>
      <c r="G273" t="s">
        <v>2525</v>
      </c>
      <c r="H273" t="s">
        <v>402</v>
      </c>
      <c r="I273" s="10">
        <v>40271</v>
      </c>
      <c r="J273">
        <v>19</v>
      </c>
      <c r="K273" t="s">
        <v>1673</v>
      </c>
      <c r="M273" t="str">
        <f>PROPER(Portfolio4346[[#This Row],[Last Name]])</f>
        <v>Duarte</v>
      </c>
      <c r="N273" t="str">
        <f t="shared" si="16"/>
        <v>-</v>
      </c>
      <c r="O273" t="str">
        <f t="shared" si="18"/>
        <v>F</v>
      </c>
      <c r="P273" t="str">
        <f t="shared" si="17"/>
        <v>-</v>
      </c>
      <c r="Q273" t="str">
        <f t="shared" si="19"/>
        <v>L</v>
      </c>
    </row>
    <row r="274" spans="1:17" x14ac:dyDescent="0.3">
      <c r="A274">
        <v>276</v>
      </c>
      <c r="B274" t="s">
        <v>2526</v>
      </c>
      <c r="C274" t="s">
        <v>2527</v>
      </c>
      <c r="D274" t="s">
        <v>1670</v>
      </c>
      <c r="E274" t="s">
        <v>1671</v>
      </c>
      <c r="F274">
        <v>90</v>
      </c>
      <c r="G274" t="s">
        <v>2528</v>
      </c>
      <c r="H274" t="s">
        <v>830</v>
      </c>
      <c r="I274" s="10">
        <v>39783</v>
      </c>
      <c r="J274">
        <v>80</v>
      </c>
      <c r="K274" t="s">
        <v>851</v>
      </c>
      <c r="M274" t="str">
        <f>PROPER(Portfolio4346[[#This Row],[Last Name]])</f>
        <v>Thomson</v>
      </c>
      <c r="N274" t="str">
        <f t="shared" si="16"/>
        <v>-</v>
      </c>
      <c r="O274" t="str">
        <f t="shared" si="18"/>
        <v>F</v>
      </c>
      <c r="P274" t="str">
        <f t="shared" si="17"/>
        <v>-</v>
      </c>
      <c r="Q274" t="str">
        <f t="shared" si="19"/>
        <v>M</v>
      </c>
    </row>
    <row r="275" spans="1:17" x14ac:dyDescent="0.3">
      <c r="A275">
        <v>277</v>
      </c>
      <c r="B275" t="s">
        <v>2529</v>
      </c>
      <c r="C275" t="s">
        <v>2530</v>
      </c>
      <c r="D275" t="s">
        <v>1670</v>
      </c>
      <c r="E275" t="s">
        <v>1671</v>
      </c>
      <c r="F275">
        <v>60</v>
      </c>
      <c r="G275" t="s">
        <v>2531</v>
      </c>
      <c r="H275" t="s">
        <v>2532</v>
      </c>
      <c r="I275" s="10">
        <v>39634</v>
      </c>
      <c r="J275">
        <v>56</v>
      </c>
      <c r="K275" t="s">
        <v>1772</v>
      </c>
      <c r="M275" t="str">
        <f>PROPER(Portfolio4346[[#This Row],[Last Name]])</f>
        <v>Stephens</v>
      </c>
      <c r="N275" t="str">
        <f t="shared" si="16"/>
        <v>-</v>
      </c>
      <c r="O275" t="str">
        <f t="shared" si="18"/>
        <v>F</v>
      </c>
      <c r="P275" t="str">
        <f t="shared" si="17"/>
        <v>-</v>
      </c>
      <c r="Q275" t="str">
        <f t="shared" si="19"/>
        <v>J</v>
      </c>
    </row>
    <row r="276" spans="1:17" x14ac:dyDescent="0.3">
      <c r="A276">
        <v>278</v>
      </c>
      <c r="B276" t="s">
        <v>2533</v>
      </c>
      <c r="C276" t="s">
        <v>2235</v>
      </c>
      <c r="D276" t="s">
        <v>1683</v>
      </c>
      <c r="E276" t="s">
        <v>1671</v>
      </c>
      <c r="F276">
        <v>60</v>
      </c>
      <c r="G276" t="s">
        <v>2534</v>
      </c>
      <c r="H276" t="s">
        <v>2535</v>
      </c>
      <c r="I276" s="10">
        <v>39631</v>
      </c>
      <c r="J276">
        <v>3</v>
      </c>
      <c r="K276" t="s">
        <v>1007</v>
      </c>
      <c r="M276" t="str">
        <f>PROPER(Portfolio4346[[#This Row],[Last Name]])</f>
        <v>Marshall</v>
      </c>
      <c r="N276" t="str">
        <f t="shared" si="16"/>
        <v>-</v>
      </c>
      <c r="O276" t="str">
        <f t="shared" si="18"/>
        <v>F</v>
      </c>
      <c r="P276" t="str">
        <f t="shared" si="17"/>
        <v>-</v>
      </c>
      <c r="Q276" t="str">
        <f t="shared" si="19"/>
        <v>L</v>
      </c>
    </row>
    <row r="277" spans="1:17" x14ac:dyDescent="0.3">
      <c r="A277">
        <v>279</v>
      </c>
      <c r="B277" t="s">
        <v>2536</v>
      </c>
      <c r="C277" t="s">
        <v>2537</v>
      </c>
      <c r="D277" t="s">
        <v>1683</v>
      </c>
      <c r="E277" t="s">
        <v>2538</v>
      </c>
      <c r="F277">
        <v>60</v>
      </c>
      <c r="G277" t="s">
        <v>2539</v>
      </c>
      <c r="H277" t="s">
        <v>411</v>
      </c>
      <c r="I277" s="10">
        <v>39808</v>
      </c>
      <c r="J277">
        <v>100</v>
      </c>
      <c r="K277" t="s">
        <v>1696</v>
      </c>
      <c r="M277" t="str">
        <f>PROPER(Portfolio4346[[#This Row],[Last Name]])</f>
        <v>Lambert</v>
      </c>
      <c r="N277" t="str">
        <f t="shared" si="16"/>
        <v>-</v>
      </c>
      <c r="O277" t="str">
        <f t="shared" si="18"/>
        <v>F</v>
      </c>
      <c r="P277" t="str">
        <f t="shared" si="17"/>
        <v>Corrected Errors</v>
      </c>
      <c r="Q277" t="str">
        <f t="shared" si="19"/>
        <v>C</v>
      </c>
    </row>
    <row r="278" spans="1:17" x14ac:dyDescent="0.3">
      <c r="A278">
        <v>280</v>
      </c>
      <c r="B278" t="s">
        <v>2510</v>
      </c>
      <c r="C278" t="s">
        <v>2540</v>
      </c>
      <c r="D278" t="s">
        <v>1683</v>
      </c>
      <c r="E278" t="s">
        <v>1671</v>
      </c>
      <c r="F278">
        <v>60</v>
      </c>
      <c r="G278" t="s">
        <v>2541</v>
      </c>
      <c r="H278" t="s">
        <v>2542</v>
      </c>
      <c r="I278" s="10">
        <v>39766</v>
      </c>
      <c r="J278">
        <v>74</v>
      </c>
      <c r="K278" t="s">
        <v>851</v>
      </c>
      <c r="M278" t="str">
        <f>PROPER(Portfolio4346[[#This Row],[Last Name]])</f>
        <v>Crouch</v>
      </c>
      <c r="N278" t="str">
        <f t="shared" si="16"/>
        <v>-</v>
      </c>
      <c r="O278" t="str">
        <f t="shared" si="18"/>
        <v>F</v>
      </c>
      <c r="P278" t="str">
        <f t="shared" si="17"/>
        <v>-</v>
      </c>
      <c r="Q278" t="str">
        <f t="shared" si="19"/>
        <v>Y</v>
      </c>
    </row>
    <row r="279" spans="1:17" x14ac:dyDescent="0.3">
      <c r="A279">
        <v>281</v>
      </c>
      <c r="B279" t="s">
        <v>2543</v>
      </c>
      <c r="C279" t="s">
        <v>2544</v>
      </c>
      <c r="D279" t="s">
        <v>1683</v>
      </c>
      <c r="E279" t="s">
        <v>1671</v>
      </c>
      <c r="F279">
        <v>60</v>
      </c>
      <c r="G279" t="s">
        <v>2545</v>
      </c>
      <c r="H279" t="s">
        <v>2546</v>
      </c>
      <c r="I279" s="10">
        <v>39553</v>
      </c>
      <c r="J279">
        <v>12</v>
      </c>
      <c r="K279" t="s">
        <v>1721</v>
      </c>
      <c r="M279" t="str">
        <f>PROPER(Portfolio4346[[#This Row],[Last Name]])</f>
        <v>Burris</v>
      </c>
      <c r="N279" t="str">
        <f t="shared" si="16"/>
        <v>-</v>
      </c>
      <c r="O279" t="str">
        <f t="shared" si="18"/>
        <v>F</v>
      </c>
      <c r="P279" t="str">
        <f t="shared" si="17"/>
        <v>-</v>
      </c>
      <c r="Q279" t="str">
        <f t="shared" si="19"/>
        <v>J</v>
      </c>
    </row>
    <row r="280" spans="1:17" x14ac:dyDescent="0.3">
      <c r="A280">
        <v>282</v>
      </c>
      <c r="B280" t="s">
        <v>2547</v>
      </c>
      <c r="C280" t="s">
        <v>2548</v>
      </c>
      <c r="D280" t="s">
        <v>1733</v>
      </c>
      <c r="E280" t="s">
        <v>1671</v>
      </c>
      <c r="F280">
        <v>30</v>
      </c>
      <c r="G280" t="s">
        <v>2549</v>
      </c>
      <c r="H280" t="s">
        <v>662</v>
      </c>
      <c r="I280" s="10">
        <v>40119</v>
      </c>
      <c r="J280">
        <v>81</v>
      </c>
      <c r="K280" t="s">
        <v>1721</v>
      </c>
      <c r="M280" t="str">
        <f>PROPER(Portfolio4346[[#This Row],[Last Name]])</f>
        <v>Odonnell</v>
      </c>
      <c r="N280" t="str">
        <f t="shared" si="16"/>
        <v>-</v>
      </c>
      <c r="O280" t="str">
        <f t="shared" si="18"/>
        <v>F</v>
      </c>
      <c r="P280" t="str">
        <f t="shared" si="17"/>
        <v>-</v>
      </c>
      <c r="Q280" t="str">
        <f t="shared" si="19"/>
        <v>K</v>
      </c>
    </row>
    <row r="281" spans="1:17" x14ac:dyDescent="0.3">
      <c r="A281">
        <v>283</v>
      </c>
      <c r="B281" t="s">
        <v>2550</v>
      </c>
      <c r="C281" t="s">
        <v>1927</v>
      </c>
      <c r="D281" t="s">
        <v>1670</v>
      </c>
      <c r="E281" t="s">
        <v>1671</v>
      </c>
      <c r="F281">
        <v>30</v>
      </c>
      <c r="G281" t="s">
        <v>2551</v>
      </c>
      <c r="H281" t="s">
        <v>2474</v>
      </c>
      <c r="I281" s="10">
        <v>39472</v>
      </c>
      <c r="J281">
        <v>42</v>
      </c>
      <c r="K281" t="s">
        <v>1692</v>
      </c>
      <c r="M281" t="str">
        <f>PROPER(Portfolio4346[[#This Row],[Last Name]])</f>
        <v>Santos</v>
      </c>
      <c r="N281" t="str">
        <f t="shared" si="16"/>
        <v>-</v>
      </c>
      <c r="O281" t="str">
        <f t="shared" si="18"/>
        <v>F</v>
      </c>
      <c r="P281" t="str">
        <f t="shared" si="17"/>
        <v>-</v>
      </c>
      <c r="Q281" t="str">
        <f t="shared" si="19"/>
        <v>E</v>
      </c>
    </row>
    <row r="282" spans="1:17" x14ac:dyDescent="0.3">
      <c r="A282">
        <v>284</v>
      </c>
      <c r="B282" t="s">
        <v>2552</v>
      </c>
      <c r="C282" t="s">
        <v>2553</v>
      </c>
      <c r="D282" t="s">
        <v>1683</v>
      </c>
      <c r="E282" t="s">
        <v>1671</v>
      </c>
      <c r="F282">
        <v>90</v>
      </c>
      <c r="G282" t="s">
        <v>2554</v>
      </c>
      <c r="H282" t="s">
        <v>2555</v>
      </c>
      <c r="I282" s="10">
        <v>39583</v>
      </c>
      <c r="J282">
        <v>96</v>
      </c>
      <c r="K282" t="s">
        <v>1007</v>
      </c>
      <c r="M282" t="str">
        <f>PROPER(Portfolio4346[[#This Row],[Last Name]])</f>
        <v>Wang</v>
      </c>
      <c r="N282" t="str">
        <f t="shared" si="16"/>
        <v>-</v>
      </c>
      <c r="O282" t="str">
        <f t="shared" si="18"/>
        <v>F</v>
      </c>
      <c r="P282" t="str">
        <f t="shared" si="17"/>
        <v>-</v>
      </c>
      <c r="Q282" t="str">
        <f t="shared" si="19"/>
        <v>G</v>
      </c>
    </row>
    <row r="283" spans="1:17" x14ac:dyDescent="0.3">
      <c r="A283">
        <v>285</v>
      </c>
      <c r="B283" t="s">
        <v>2556</v>
      </c>
      <c r="C283" t="s">
        <v>2557</v>
      </c>
      <c r="D283" t="s">
        <v>1670</v>
      </c>
      <c r="E283" t="s">
        <v>1829</v>
      </c>
      <c r="F283">
        <v>90</v>
      </c>
      <c r="G283" t="s">
        <v>2558</v>
      </c>
      <c r="H283" t="s">
        <v>2559</v>
      </c>
      <c r="I283" s="10">
        <v>39878</v>
      </c>
      <c r="J283">
        <v>26</v>
      </c>
      <c r="K283" t="s">
        <v>1677</v>
      </c>
      <c r="M283" t="str">
        <f>PROPER(Portfolio4346[[#This Row],[Last Name]])</f>
        <v>Boyd</v>
      </c>
      <c r="N283" t="str">
        <f t="shared" si="16"/>
        <v>-</v>
      </c>
      <c r="O283" t="str">
        <f t="shared" si="18"/>
        <v>F</v>
      </c>
      <c r="P283" t="str">
        <f t="shared" si="17"/>
        <v>Corrected Errors</v>
      </c>
      <c r="Q283" t="str">
        <f t="shared" si="19"/>
        <v>E</v>
      </c>
    </row>
    <row r="284" spans="1:17" x14ac:dyDescent="0.3">
      <c r="A284">
        <v>286</v>
      </c>
      <c r="B284" t="s">
        <v>2502</v>
      </c>
      <c r="C284" t="s">
        <v>2560</v>
      </c>
      <c r="D284" t="s">
        <v>1670</v>
      </c>
      <c r="E284" t="s">
        <v>1671</v>
      </c>
      <c r="F284">
        <v>60</v>
      </c>
      <c r="G284" t="s">
        <v>2561</v>
      </c>
      <c r="H284" t="s">
        <v>1957</v>
      </c>
      <c r="I284" s="10">
        <v>39490</v>
      </c>
      <c r="J284">
        <v>23</v>
      </c>
      <c r="K284" t="s">
        <v>1772</v>
      </c>
      <c r="M284" t="str">
        <f>PROPER(Portfolio4346[[#This Row],[Last Name]])</f>
        <v>Shoemaker</v>
      </c>
      <c r="N284" t="str">
        <f t="shared" si="16"/>
        <v>-</v>
      </c>
      <c r="O284" t="str">
        <f t="shared" si="18"/>
        <v>F</v>
      </c>
      <c r="P284" t="str">
        <f t="shared" si="17"/>
        <v>-</v>
      </c>
      <c r="Q284" t="str">
        <f t="shared" si="19"/>
        <v>H</v>
      </c>
    </row>
    <row r="285" spans="1:17" x14ac:dyDescent="0.3">
      <c r="A285">
        <v>287</v>
      </c>
      <c r="B285" t="s">
        <v>2562</v>
      </c>
      <c r="C285" t="s">
        <v>2563</v>
      </c>
      <c r="D285" t="s">
        <v>1683</v>
      </c>
      <c r="E285" t="s">
        <v>1671</v>
      </c>
      <c r="F285">
        <v>90</v>
      </c>
      <c r="G285" t="s">
        <v>2564</v>
      </c>
      <c r="H285" t="s">
        <v>2565</v>
      </c>
      <c r="I285" s="10">
        <v>40015</v>
      </c>
      <c r="J285">
        <v>88</v>
      </c>
      <c r="K285" t="s">
        <v>1696</v>
      </c>
      <c r="M285" t="str">
        <f>PROPER(Portfolio4346[[#This Row],[Last Name]])</f>
        <v>Shafer</v>
      </c>
      <c r="N285" t="str">
        <f t="shared" si="16"/>
        <v>-</v>
      </c>
      <c r="O285" t="str">
        <f t="shared" si="18"/>
        <v>F</v>
      </c>
      <c r="P285" t="str">
        <f t="shared" si="17"/>
        <v>-</v>
      </c>
      <c r="Q285" t="str">
        <f t="shared" si="19"/>
        <v>J</v>
      </c>
    </row>
    <row r="286" spans="1:17" x14ac:dyDescent="0.3">
      <c r="A286">
        <v>288</v>
      </c>
      <c r="B286" t="s">
        <v>2566</v>
      </c>
      <c r="C286" t="s">
        <v>2567</v>
      </c>
      <c r="D286" t="s">
        <v>1683</v>
      </c>
      <c r="E286" t="s">
        <v>1671</v>
      </c>
      <c r="F286">
        <v>60</v>
      </c>
      <c r="G286" t="s">
        <v>2568</v>
      </c>
      <c r="H286" t="s">
        <v>2569</v>
      </c>
      <c r="I286" s="10">
        <v>39684</v>
      </c>
      <c r="J286">
        <v>73</v>
      </c>
      <c r="K286" t="s">
        <v>1673</v>
      </c>
      <c r="M286" t="str">
        <f>PROPER(Portfolio4346[[#This Row],[Last Name]])</f>
        <v>Howell</v>
      </c>
      <c r="N286" t="str">
        <f t="shared" si="16"/>
        <v>-</v>
      </c>
      <c r="O286" t="str">
        <f t="shared" si="18"/>
        <v>F</v>
      </c>
      <c r="P286" t="str">
        <f t="shared" si="17"/>
        <v>-</v>
      </c>
      <c r="Q286" t="str">
        <f t="shared" si="19"/>
        <v>A</v>
      </c>
    </row>
    <row r="287" spans="1:17" x14ac:dyDescent="0.3">
      <c r="A287">
        <v>289</v>
      </c>
      <c r="B287" t="s">
        <v>2570</v>
      </c>
      <c r="C287" t="s">
        <v>2072</v>
      </c>
      <c r="D287" t="s">
        <v>1683</v>
      </c>
      <c r="E287" t="s">
        <v>1671</v>
      </c>
      <c r="F287">
        <v>30</v>
      </c>
      <c r="G287" t="s">
        <v>2571</v>
      </c>
      <c r="H287" t="s">
        <v>2572</v>
      </c>
      <c r="I287" s="10">
        <v>39759</v>
      </c>
      <c r="J287">
        <v>82</v>
      </c>
      <c r="K287" t="s">
        <v>1721</v>
      </c>
      <c r="M287" t="str">
        <f>PROPER(Portfolio4346[[#This Row],[Last Name]])</f>
        <v>Marcum</v>
      </c>
      <c r="N287" t="str">
        <f t="shared" si="16"/>
        <v>-</v>
      </c>
      <c r="O287" t="str">
        <f t="shared" si="18"/>
        <v>F</v>
      </c>
      <c r="P287" t="str">
        <f t="shared" si="17"/>
        <v>-</v>
      </c>
      <c r="Q287" t="str">
        <f t="shared" si="19"/>
        <v>C</v>
      </c>
    </row>
    <row r="288" spans="1:17" x14ac:dyDescent="0.3">
      <c r="A288">
        <v>290</v>
      </c>
      <c r="B288" t="s">
        <v>2573</v>
      </c>
      <c r="C288" t="s">
        <v>2574</v>
      </c>
      <c r="D288" t="s">
        <v>1670</v>
      </c>
      <c r="E288" t="s">
        <v>1671</v>
      </c>
      <c r="F288">
        <v>60</v>
      </c>
      <c r="G288" t="s">
        <v>2575</v>
      </c>
      <c r="H288" t="s">
        <v>758</v>
      </c>
      <c r="I288" s="10">
        <v>40359</v>
      </c>
      <c r="J288">
        <v>63</v>
      </c>
      <c r="K288" t="s">
        <v>1772</v>
      </c>
      <c r="M288" t="str">
        <f>PROPER(Portfolio4346[[#This Row],[Last Name]])</f>
        <v>Perry</v>
      </c>
      <c r="N288" t="str">
        <f t="shared" si="16"/>
        <v>-</v>
      </c>
      <c r="O288" t="str">
        <f t="shared" si="18"/>
        <v>F</v>
      </c>
      <c r="P288" t="str">
        <f t="shared" si="17"/>
        <v>-</v>
      </c>
      <c r="Q288" t="str">
        <f t="shared" si="19"/>
        <v>C</v>
      </c>
    </row>
    <row r="289" spans="1:17" x14ac:dyDescent="0.3">
      <c r="A289">
        <v>291</v>
      </c>
      <c r="B289" t="s">
        <v>2576</v>
      </c>
      <c r="C289" t="s">
        <v>1974</v>
      </c>
      <c r="D289" t="s">
        <v>1670</v>
      </c>
      <c r="E289" t="s">
        <v>1671</v>
      </c>
      <c r="F289">
        <v>90</v>
      </c>
      <c r="G289" t="s">
        <v>2577</v>
      </c>
      <c r="H289" t="s">
        <v>1160</v>
      </c>
      <c r="I289" s="10">
        <v>40490</v>
      </c>
      <c r="J289">
        <v>49</v>
      </c>
      <c r="K289" t="s">
        <v>1696</v>
      </c>
      <c r="M289" t="str">
        <f>PROPER(Portfolio4346[[#This Row],[Last Name]])</f>
        <v>Galvan</v>
      </c>
      <c r="N289" t="str">
        <f t="shared" si="16"/>
        <v>-</v>
      </c>
      <c r="O289" t="str">
        <f t="shared" si="18"/>
        <v>F</v>
      </c>
      <c r="P289" t="str">
        <f t="shared" si="17"/>
        <v>-</v>
      </c>
      <c r="Q289" t="str">
        <f t="shared" si="19"/>
        <v>S</v>
      </c>
    </row>
    <row r="290" spans="1:17" x14ac:dyDescent="0.3">
      <c r="A290">
        <v>292</v>
      </c>
      <c r="B290" t="s">
        <v>2578</v>
      </c>
      <c r="C290" t="s">
        <v>2579</v>
      </c>
      <c r="D290" t="s">
        <v>1683</v>
      </c>
      <c r="E290" t="s">
        <v>1671</v>
      </c>
      <c r="F290">
        <v>90</v>
      </c>
      <c r="G290" t="s">
        <v>2580</v>
      </c>
      <c r="H290" t="s">
        <v>592</v>
      </c>
      <c r="I290" s="10">
        <v>39778</v>
      </c>
      <c r="J290">
        <v>36</v>
      </c>
      <c r="K290" t="s">
        <v>1673</v>
      </c>
      <c r="M290" t="str">
        <f>PROPER(Portfolio4346[[#This Row],[Last Name]])</f>
        <v>Lake</v>
      </c>
      <c r="N290" t="str">
        <f t="shared" si="16"/>
        <v>-</v>
      </c>
      <c r="O290" t="str">
        <f t="shared" si="18"/>
        <v>F</v>
      </c>
      <c r="P290" t="str">
        <f t="shared" si="17"/>
        <v>-</v>
      </c>
      <c r="Q290" t="str">
        <f t="shared" si="19"/>
        <v>Y</v>
      </c>
    </row>
    <row r="291" spans="1:17" x14ac:dyDescent="0.3">
      <c r="A291">
        <v>293</v>
      </c>
      <c r="B291" t="s">
        <v>2581</v>
      </c>
      <c r="C291" t="s">
        <v>2582</v>
      </c>
      <c r="D291" t="s">
        <v>1683</v>
      </c>
      <c r="E291" t="s">
        <v>1671</v>
      </c>
      <c r="F291">
        <v>30</v>
      </c>
      <c r="G291" t="s">
        <v>2102</v>
      </c>
      <c r="H291" t="s">
        <v>2583</v>
      </c>
      <c r="I291" s="10">
        <v>39664</v>
      </c>
      <c r="J291">
        <v>3</v>
      </c>
      <c r="K291" t="s">
        <v>1772</v>
      </c>
      <c r="M291" t="str">
        <f>PROPER(Portfolio4346[[#This Row],[Last Name]])</f>
        <v>Lowery</v>
      </c>
      <c r="N291" t="str">
        <f t="shared" si="16"/>
        <v>-</v>
      </c>
      <c r="O291" t="str">
        <f t="shared" si="18"/>
        <v>F</v>
      </c>
      <c r="P291" t="str">
        <f t="shared" si="17"/>
        <v>-</v>
      </c>
      <c r="Q291" t="str">
        <f t="shared" si="19"/>
        <v>M</v>
      </c>
    </row>
    <row r="292" spans="1:17" x14ac:dyDescent="0.3">
      <c r="A292">
        <v>294</v>
      </c>
      <c r="B292" t="s">
        <v>2584</v>
      </c>
      <c r="C292" t="s">
        <v>2005</v>
      </c>
      <c r="D292" t="s">
        <v>1683</v>
      </c>
      <c r="E292" t="s">
        <v>1671</v>
      </c>
      <c r="F292">
        <v>90</v>
      </c>
      <c r="G292" t="s">
        <v>2585</v>
      </c>
      <c r="H292" t="s">
        <v>1188</v>
      </c>
      <c r="I292" s="10">
        <v>39943</v>
      </c>
      <c r="J292">
        <v>12</v>
      </c>
      <c r="K292" t="s">
        <v>1772</v>
      </c>
      <c r="M292" t="str">
        <f>PROPER(Portfolio4346[[#This Row],[Last Name]])</f>
        <v>Cervantes</v>
      </c>
      <c r="N292" t="str">
        <f t="shared" si="16"/>
        <v>-</v>
      </c>
      <c r="O292" t="str">
        <f t="shared" si="18"/>
        <v>F</v>
      </c>
      <c r="P292" t="str">
        <f t="shared" si="17"/>
        <v>-</v>
      </c>
      <c r="Q292" t="str">
        <f t="shared" si="19"/>
        <v>M</v>
      </c>
    </row>
    <row r="293" spans="1:17" x14ac:dyDescent="0.3">
      <c r="A293">
        <v>295</v>
      </c>
      <c r="B293" t="s">
        <v>2586</v>
      </c>
      <c r="C293" t="s">
        <v>1909</v>
      </c>
      <c r="D293" t="s">
        <v>1683</v>
      </c>
      <c r="E293" t="s">
        <v>1671</v>
      </c>
      <c r="F293">
        <v>30</v>
      </c>
      <c r="G293" t="s">
        <v>2587</v>
      </c>
      <c r="H293" t="s">
        <v>1211</v>
      </c>
      <c r="I293" s="10">
        <v>39903</v>
      </c>
      <c r="J293">
        <v>45</v>
      </c>
      <c r="K293" t="s">
        <v>1673</v>
      </c>
      <c r="M293" t="str">
        <f>PROPER(Portfolio4346[[#This Row],[Last Name]])</f>
        <v>Medeiros</v>
      </c>
      <c r="N293" t="str">
        <f t="shared" si="16"/>
        <v>-</v>
      </c>
      <c r="O293" t="str">
        <f t="shared" si="18"/>
        <v>F</v>
      </c>
      <c r="P293" t="str">
        <f t="shared" si="17"/>
        <v>-</v>
      </c>
      <c r="Q293" t="str">
        <f t="shared" si="19"/>
        <v>D</v>
      </c>
    </row>
    <row r="294" spans="1:17" x14ac:dyDescent="0.3">
      <c r="A294">
        <v>296</v>
      </c>
      <c r="B294" t="s">
        <v>2588</v>
      </c>
      <c r="C294" t="s">
        <v>2589</v>
      </c>
      <c r="D294" t="s">
        <v>1670</v>
      </c>
      <c r="E294" t="s">
        <v>1671</v>
      </c>
      <c r="F294">
        <v>30</v>
      </c>
      <c r="G294" t="s">
        <v>2590</v>
      </c>
      <c r="H294" t="s">
        <v>2591</v>
      </c>
      <c r="I294" s="10">
        <v>40483</v>
      </c>
      <c r="J294">
        <v>63</v>
      </c>
      <c r="K294" t="s">
        <v>1673</v>
      </c>
      <c r="M294" t="str">
        <f>PROPER(Portfolio4346[[#This Row],[Last Name]])</f>
        <v>Locke</v>
      </c>
      <c r="N294" t="str">
        <f t="shared" si="16"/>
        <v>-</v>
      </c>
      <c r="O294" t="str">
        <f t="shared" si="18"/>
        <v>F</v>
      </c>
      <c r="P294" t="str">
        <f t="shared" si="17"/>
        <v>-</v>
      </c>
      <c r="Q294" t="str">
        <f t="shared" si="19"/>
        <v>J</v>
      </c>
    </row>
    <row r="295" spans="1:17" x14ac:dyDescent="0.3">
      <c r="A295">
        <v>297</v>
      </c>
      <c r="B295" t="s">
        <v>2592</v>
      </c>
      <c r="C295" t="s">
        <v>2593</v>
      </c>
      <c r="D295" t="s">
        <v>1683</v>
      </c>
      <c r="E295" t="s">
        <v>1671</v>
      </c>
      <c r="F295">
        <v>90</v>
      </c>
      <c r="G295" t="s">
        <v>2594</v>
      </c>
      <c r="H295" t="s">
        <v>606</v>
      </c>
      <c r="I295" s="10">
        <v>39736</v>
      </c>
      <c r="J295">
        <v>97</v>
      </c>
      <c r="K295" t="s">
        <v>1673</v>
      </c>
      <c r="M295" t="str">
        <f>PROPER(Portfolio4346[[#This Row],[Last Name]])</f>
        <v>Mendoza</v>
      </c>
      <c r="N295" t="str">
        <f t="shared" si="16"/>
        <v>-</v>
      </c>
      <c r="O295" t="str">
        <f t="shared" si="18"/>
        <v>F</v>
      </c>
      <c r="P295" t="str">
        <f t="shared" si="17"/>
        <v>-</v>
      </c>
      <c r="Q295" t="str">
        <f t="shared" si="19"/>
        <v>N</v>
      </c>
    </row>
    <row r="296" spans="1:17" x14ac:dyDescent="0.3">
      <c r="A296">
        <v>298</v>
      </c>
      <c r="B296" t="s">
        <v>2595</v>
      </c>
      <c r="C296" t="s">
        <v>2596</v>
      </c>
      <c r="D296" t="s">
        <v>1733</v>
      </c>
      <c r="E296" t="s">
        <v>1671</v>
      </c>
      <c r="F296">
        <v>60</v>
      </c>
      <c r="G296" t="s">
        <v>2597</v>
      </c>
      <c r="H296" t="s">
        <v>2103</v>
      </c>
      <c r="I296" s="10">
        <v>40480</v>
      </c>
      <c r="J296">
        <v>8</v>
      </c>
      <c r="K296" t="s">
        <v>1707</v>
      </c>
      <c r="M296" t="str">
        <f>PROPER(Portfolio4346[[#This Row],[Last Name]])</f>
        <v>Jarrett</v>
      </c>
      <c r="N296" t="str">
        <f t="shared" si="16"/>
        <v>-</v>
      </c>
      <c r="O296" t="str">
        <f t="shared" si="18"/>
        <v>F</v>
      </c>
      <c r="P296" t="str">
        <f t="shared" si="17"/>
        <v>-</v>
      </c>
      <c r="Q296" t="str">
        <f t="shared" si="19"/>
        <v>A</v>
      </c>
    </row>
    <row r="297" spans="1:17" x14ac:dyDescent="0.3">
      <c r="A297">
        <v>299</v>
      </c>
      <c r="B297" t="s">
        <v>2598</v>
      </c>
      <c r="C297" t="s">
        <v>42</v>
      </c>
      <c r="D297" t="s">
        <v>1733</v>
      </c>
      <c r="E297" t="s">
        <v>1671</v>
      </c>
      <c r="F297">
        <v>30</v>
      </c>
      <c r="G297" t="s">
        <v>2599</v>
      </c>
      <c r="H297" t="s">
        <v>2138</v>
      </c>
      <c r="I297" s="10">
        <v>39946</v>
      </c>
      <c r="J297">
        <v>64</v>
      </c>
      <c r="K297" t="s">
        <v>1673</v>
      </c>
      <c r="M297" t="str">
        <f>PROPER(Portfolio4346[[#This Row],[Last Name]])</f>
        <v>Poole</v>
      </c>
      <c r="N297" t="str">
        <f t="shared" si="16"/>
        <v>-</v>
      </c>
      <c r="O297" t="str">
        <f t="shared" si="18"/>
        <v>F</v>
      </c>
      <c r="P297" t="str">
        <f t="shared" si="17"/>
        <v>-</v>
      </c>
      <c r="Q297" t="str">
        <f t="shared" si="19"/>
        <v>E</v>
      </c>
    </row>
    <row r="298" spans="1:17" x14ac:dyDescent="0.3">
      <c r="A298">
        <v>300</v>
      </c>
      <c r="B298" t="s">
        <v>2600</v>
      </c>
      <c r="C298" t="s">
        <v>2601</v>
      </c>
      <c r="D298" t="s">
        <v>1683</v>
      </c>
      <c r="E298" t="s">
        <v>1671</v>
      </c>
      <c r="F298">
        <v>30</v>
      </c>
      <c r="G298" t="s">
        <v>2602</v>
      </c>
      <c r="H298" t="s">
        <v>1486</v>
      </c>
      <c r="I298" s="10">
        <v>39488</v>
      </c>
      <c r="J298">
        <v>39</v>
      </c>
      <c r="K298" t="s">
        <v>1692</v>
      </c>
      <c r="M298" t="str">
        <f>PROPER(Portfolio4346[[#This Row],[Last Name]])</f>
        <v>Mercer</v>
      </c>
      <c r="N298" t="str">
        <f t="shared" si="16"/>
        <v>-</v>
      </c>
      <c r="O298" t="str">
        <f t="shared" si="18"/>
        <v>F</v>
      </c>
      <c r="P298" t="str">
        <f t="shared" si="17"/>
        <v>-</v>
      </c>
      <c r="Q298" t="str">
        <f t="shared" si="19"/>
        <v>C</v>
      </c>
    </row>
    <row r="299" spans="1:17" x14ac:dyDescent="0.3">
      <c r="A299">
        <v>301</v>
      </c>
      <c r="B299" t="s">
        <v>2603</v>
      </c>
      <c r="C299" t="s">
        <v>1715</v>
      </c>
      <c r="D299" t="s">
        <v>1670</v>
      </c>
      <c r="E299" t="s">
        <v>1671</v>
      </c>
      <c r="F299">
        <v>90</v>
      </c>
      <c r="G299" t="s">
        <v>2604</v>
      </c>
      <c r="H299" t="s">
        <v>1474</v>
      </c>
      <c r="I299" s="10">
        <v>40340</v>
      </c>
      <c r="J299">
        <v>17</v>
      </c>
      <c r="K299" t="s">
        <v>1700</v>
      </c>
      <c r="M299" t="str">
        <f>PROPER(Portfolio4346[[#This Row],[Last Name]])</f>
        <v>Doran</v>
      </c>
      <c r="N299" t="str">
        <f t="shared" si="16"/>
        <v>-</v>
      </c>
      <c r="O299" t="str">
        <f t="shared" si="18"/>
        <v>F</v>
      </c>
      <c r="P299" t="str">
        <f t="shared" si="17"/>
        <v>-</v>
      </c>
      <c r="Q299" t="str">
        <f t="shared" si="19"/>
        <v>G</v>
      </c>
    </row>
    <row r="300" spans="1:17" x14ac:dyDescent="0.3">
      <c r="A300">
        <v>302</v>
      </c>
      <c r="B300" t="s">
        <v>2605</v>
      </c>
      <c r="C300" t="s">
        <v>2606</v>
      </c>
      <c r="D300" t="s">
        <v>1670</v>
      </c>
      <c r="E300" t="s">
        <v>1671</v>
      </c>
      <c r="F300">
        <v>30</v>
      </c>
      <c r="G300" t="s">
        <v>2607</v>
      </c>
      <c r="H300" t="s">
        <v>2010</v>
      </c>
      <c r="I300" s="10">
        <v>39908</v>
      </c>
      <c r="J300">
        <v>66</v>
      </c>
      <c r="K300" t="s">
        <v>1007</v>
      </c>
      <c r="M300" t="str">
        <f>PROPER(Portfolio4346[[#This Row],[Last Name]])</f>
        <v>Soto</v>
      </c>
      <c r="N300" t="str">
        <f t="shared" si="16"/>
        <v>-</v>
      </c>
      <c r="O300" t="str">
        <f t="shared" si="18"/>
        <v>F</v>
      </c>
      <c r="P300" t="str">
        <f t="shared" si="17"/>
        <v>-</v>
      </c>
      <c r="Q300" t="str">
        <f t="shared" si="19"/>
        <v>L</v>
      </c>
    </row>
    <row r="301" spans="1:17" x14ac:dyDescent="0.3">
      <c r="A301">
        <v>303</v>
      </c>
      <c r="B301" t="s">
        <v>2608</v>
      </c>
      <c r="C301" t="s">
        <v>2609</v>
      </c>
      <c r="D301" t="s">
        <v>1670</v>
      </c>
      <c r="E301" t="s">
        <v>1671</v>
      </c>
      <c r="F301">
        <v>90</v>
      </c>
      <c r="G301" t="s">
        <v>2610</v>
      </c>
      <c r="H301" t="s">
        <v>1600</v>
      </c>
      <c r="I301" s="10">
        <v>40069</v>
      </c>
      <c r="J301">
        <v>7</v>
      </c>
      <c r="K301" t="s">
        <v>1007</v>
      </c>
      <c r="M301" t="str">
        <f>PROPER(Portfolio4346[[#This Row],[Last Name]])</f>
        <v>Coulter</v>
      </c>
      <c r="N301" t="str">
        <f t="shared" si="16"/>
        <v>-</v>
      </c>
      <c r="O301" t="str">
        <f t="shared" si="18"/>
        <v>F</v>
      </c>
      <c r="P301" t="str">
        <f t="shared" si="17"/>
        <v>-</v>
      </c>
      <c r="Q301" t="str">
        <f t="shared" si="19"/>
        <v>A</v>
      </c>
    </row>
    <row r="302" spans="1:17" x14ac:dyDescent="0.3">
      <c r="A302">
        <v>304</v>
      </c>
      <c r="B302" t="s">
        <v>2611</v>
      </c>
      <c r="C302" t="s">
        <v>2612</v>
      </c>
      <c r="D302" t="s">
        <v>1670</v>
      </c>
      <c r="E302" t="s">
        <v>1671</v>
      </c>
      <c r="F302">
        <v>30</v>
      </c>
      <c r="G302" t="s">
        <v>2613</v>
      </c>
      <c r="H302" t="s">
        <v>2614</v>
      </c>
      <c r="I302" s="10">
        <v>39777</v>
      </c>
      <c r="J302">
        <v>95</v>
      </c>
      <c r="K302" t="s">
        <v>1007</v>
      </c>
      <c r="M302" t="str">
        <f>PROPER(Portfolio4346[[#This Row],[Last Name]])</f>
        <v>Denny</v>
      </c>
      <c r="N302" t="str">
        <f t="shared" si="16"/>
        <v>-</v>
      </c>
      <c r="O302" t="str">
        <f t="shared" si="18"/>
        <v>F</v>
      </c>
      <c r="P302" t="str">
        <f t="shared" si="17"/>
        <v>-</v>
      </c>
      <c r="Q302" t="str">
        <f t="shared" si="19"/>
        <v>D</v>
      </c>
    </row>
    <row r="303" spans="1:17" x14ac:dyDescent="0.3">
      <c r="A303">
        <v>305</v>
      </c>
      <c r="B303" t="s">
        <v>2205</v>
      </c>
      <c r="C303" t="s">
        <v>2615</v>
      </c>
      <c r="D303" t="s">
        <v>1683</v>
      </c>
      <c r="E303" t="s">
        <v>1671</v>
      </c>
      <c r="F303">
        <v>90</v>
      </c>
      <c r="G303" t="s">
        <v>2616</v>
      </c>
      <c r="H303" t="s">
        <v>965</v>
      </c>
      <c r="I303" s="10">
        <v>40421</v>
      </c>
      <c r="J303">
        <v>100</v>
      </c>
      <c r="K303" t="s">
        <v>1692</v>
      </c>
      <c r="M303" t="str">
        <f>PROPER(Portfolio4346[[#This Row],[Last Name]])</f>
        <v>Bentley</v>
      </c>
      <c r="N303" t="str">
        <f t="shared" si="16"/>
        <v>-</v>
      </c>
      <c r="O303" t="str">
        <f t="shared" si="18"/>
        <v>F</v>
      </c>
      <c r="P303" t="str">
        <f t="shared" si="17"/>
        <v>-</v>
      </c>
      <c r="Q303" t="str">
        <f t="shared" si="19"/>
        <v>N</v>
      </c>
    </row>
    <row r="304" spans="1:17" x14ac:dyDescent="0.3">
      <c r="A304">
        <v>306</v>
      </c>
      <c r="B304" t="s">
        <v>2617</v>
      </c>
      <c r="C304" t="s">
        <v>2618</v>
      </c>
      <c r="D304" t="s">
        <v>1670</v>
      </c>
      <c r="E304" t="s">
        <v>1671</v>
      </c>
      <c r="F304">
        <v>90</v>
      </c>
      <c r="G304" t="s">
        <v>2619</v>
      </c>
      <c r="H304" t="s">
        <v>485</v>
      </c>
      <c r="I304" s="10">
        <v>40085</v>
      </c>
      <c r="J304">
        <v>26</v>
      </c>
      <c r="K304" t="s">
        <v>851</v>
      </c>
      <c r="M304" t="str">
        <f>PROPER(Portfolio4346[[#This Row],[Last Name]])</f>
        <v>Crum</v>
      </c>
      <c r="N304" t="str">
        <f t="shared" si="16"/>
        <v>-</v>
      </c>
      <c r="O304" t="str">
        <f t="shared" si="18"/>
        <v>F</v>
      </c>
      <c r="P304" t="str">
        <f t="shared" si="17"/>
        <v>-</v>
      </c>
      <c r="Q304" t="str">
        <f t="shared" si="19"/>
        <v>L</v>
      </c>
    </row>
    <row r="305" spans="1:17" x14ac:dyDescent="0.3">
      <c r="A305">
        <v>307</v>
      </c>
      <c r="B305" t="s">
        <v>2620</v>
      </c>
      <c r="C305" t="s">
        <v>2621</v>
      </c>
      <c r="D305" t="s">
        <v>1683</v>
      </c>
      <c r="E305" t="s">
        <v>1671</v>
      </c>
      <c r="F305">
        <v>60</v>
      </c>
      <c r="G305" t="s">
        <v>2622</v>
      </c>
      <c r="H305" t="s">
        <v>2623</v>
      </c>
      <c r="I305" s="10">
        <v>40217</v>
      </c>
      <c r="J305">
        <v>38</v>
      </c>
      <c r="K305" t="s">
        <v>851</v>
      </c>
      <c r="M305" t="str">
        <f>PROPER(Portfolio4346[[#This Row],[Last Name]])</f>
        <v>Feldman</v>
      </c>
      <c r="N305" t="str">
        <f t="shared" si="16"/>
        <v>-</v>
      </c>
      <c r="O305" t="str">
        <f t="shared" si="18"/>
        <v>F</v>
      </c>
      <c r="P305" t="str">
        <f t="shared" si="17"/>
        <v>-</v>
      </c>
      <c r="Q305" t="str">
        <f t="shared" si="19"/>
        <v>M</v>
      </c>
    </row>
    <row r="306" spans="1:17" x14ac:dyDescent="0.3">
      <c r="A306">
        <v>308</v>
      </c>
      <c r="B306" t="s">
        <v>2624</v>
      </c>
      <c r="C306" t="s">
        <v>2625</v>
      </c>
      <c r="D306" t="s">
        <v>1683</v>
      </c>
      <c r="E306" t="s">
        <v>1671</v>
      </c>
      <c r="F306">
        <v>60</v>
      </c>
      <c r="G306" t="s">
        <v>2626</v>
      </c>
      <c r="H306" t="s">
        <v>2627</v>
      </c>
      <c r="I306" s="10">
        <v>40304</v>
      </c>
      <c r="J306">
        <v>70</v>
      </c>
      <c r="K306" t="s">
        <v>1677</v>
      </c>
      <c r="M306" t="str">
        <f>PROPER(Portfolio4346[[#This Row],[Last Name]])</f>
        <v>Lawson</v>
      </c>
      <c r="N306" t="str">
        <f t="shared" si="16"/>
        <v>-</v>
      </c>
      <c r="O306" t="str">
        <f t="shared" si="18"/>
        <v>F</v>
      </c>
      <c r="P306" t="str">
        <f t="shared" si="17"/>
        <v>-</v>
      </c>
      <c r="Q306" t="str">
        <f t="shared" si="19"/>
        <v>C</v>
      </c>
    </row>
    <row r="307" spans="1:17" x14ac:dyDescent="0.3">
      <c r="A307">
        <v>309</v>
      </c>
      <c r="B307" t="s">
        <v>2628</v>
      </c>
      <c r="C307" t="s">
        <v>2629</v>
      </c>
      <c r="D307" t="s">
        <v>1683</v>
      </c>
      <c r="E307" t="s">
        <v>1671</v>
      </c>
      <c r="F307">
        <v>60</v>
      </c>
      <c r="G307" t="s">
        <v>2630</v>
      </c>
      <c r="H307" t="s">
        <v>2631</v>
      </c>
      <c r="I307" s="10">
        <v>40241</v>
      </c>
      <c r="J307">
        <v>25</v>
      </c>
      <c r="K307" t="s">
        <v>1721</v>
      </c>
      <c r="M307" t="str">
        <f>PROPER(Portfolio4346[[#This Row],[Last Name]])</f>
        <v>Mayberry</v>
      </c>
      <c r="N307" t="str">
        <f t="shared" si="16"/>
        <v>-</v>
      </c>
      <c r="O307" t="str">
        <f t="shared" si="18"/>
        <v>F</v>
      </c>
      <c r="P307" t="str">
        <f t="shared" si="17"/>
        <v>-</v>
      </c>
      <c r="Q307" t="str">
        <f t="shared" si="19"/>
        <v>L</v>
      </c>
    </row>
    <row r="308" spans="1:17" x14ac:dyDescent="0.3">
      <c r="A308">
        <v>310</v>
      </c>
      <c r="B308" t="s">
        <v>2632</v>
      </c>
      <c r="C308" t="s">
        <v>2633</v>
      </c>
      <c r="D308" t="s">
        <v>1670</v>
      </c>
      <c r="E308" t="s">
        <v>1671</v>
      </c>
      <c r="F308">
        <v>30</v>
      </c>
      <c r="G308" t="s">
        <v>2634</v>
      </c>
      <c r="H308" t="s">
        <v>2569</v>
      </c>
      <c r="I308" s="10">
        <v>39670</v>
      </c>
      <c r="J308">
        <v>6</v>
      </c>
      <c r="K308" t="s">
        <v>1700</v>
      </c>
      <c r="M308" t="str">
        <f>PROPER(Portfolio4346[[#This Row],[Last Name]])</f>
        <v>Staples</v>
      </c>
      <c r="N308" t="str">
        <f t="shared" si="16"/>
        <v>-</v>
      </c>
      <c r="O308" t="str">
        <f t="shared" si="18"/>
        <v>F</v>
      </c>
      <c r="P308" t="str">
        <f t="shared" si="17"/>
        <v>-</v>
      </c>
      <c r="Q308" t="str">
        <f t="shared" si="19"/>
        <v>G</v>
      </c>
    </row>
    <row r="309" spans="1:17" x14ac:dyDescent="0.3">
      <c r="A309">
        <v>311</v>
      </c>
      <c r="B309" t="s">
        <v>2635</v>
      </c>
      <c r="C309" t="s">
        <v>2460</v>
      </c>
      <c r="D309" t="s">
        <v>1683</v>
      </c>
      <c r="E309" t="s">
        <v>1671</v>
      </c>
      <c r="F309">
        <v>30</v>
      </c>
      <c r="G309" t="s">
        <v>2636</v>
      </c>
      <c r="H309" t="s">
        <v>1625</v>
      </c>
      <c r="I309" s="10">
        <v>40285</v>
      </c>
      <c r="J309">
        <v>37</v>
      </c>
      <c r="K309" t="s">
        <v>1700</v>
      </c>
      <c r="M309" t="str">
        <f>PROPER(Portfolio4346[[#This Row],[Last Name]])</f>
        <v>Burroughs</v>
      </c>
      <c r="N309" t="str">
        <f t="shared" si="16"/>
        <v>-</v>
      </c>
      <c r="O309" t="str">
        <f t="shared" si="18"/>
        <v>F</v>
      </c>
      <c r="P309" t="str">
        <f t="shared" si="17"/>
        <v>-</v>
      </c>
      <c r="Q309" t="str">
        <f t="shared" si="19"/>
        <v>D</v>
      </c>
    </row>
    <row r="310" spans="1:17" x14ac:dyDescent="0.3">
      <c r="A310">
        <v>312</v>
      </c>
      <c r="B310" t="s">
        <v>2520</v>
      </c>
      <c r="C310" t="s">
        <v>2637</v>
      </c>
      <c r="D310" t="s">
        <v>1670</v>
      </c>
      <c r="E310" t="s">
        <v>1671</v>
      </c>
      <c r="F310">
        <v>90</v>
      </c>
      <c r="G310" t="s">
        <v>2638</v>
      </c>
      <c r="H310" t="s">
        <v>815</v>
      </c>
      <c r="I310" s="10">
        <v>39839</v>
      </c>
      <c r="J310">
        <v>49</v>
      </c>
      <c r="K310" t="s">
        <v>1692</v>
      </c>
      <c r="M310" t="str">
        <f>PROPER(Portfolio4346[[#This Row],[Last Name]])</f>
        <v>Friend</v>
      </c>
      <c r="N310" t="str">
        <f t="shared" si="16"/>
        <v>-</v>
      </c>
      <c r="O310" t="str">
        <f t="shared" si="18"/>
        <v>F</v>
      </c>
      <c r="P310" t="str">
        <f t="shared" si="17"/>
        <v>-</v>
      </c>
      <c r="Q310" t="str">
        <f t="shared" si="19"/>
        <v>C</v>
      </c>
    </row>
    <row r="311" spans="1:17" x14ac:dyDescent="0.3">
      <c r="A311">
        <v>313</v>
      </c>
      <c r="B311" t="s">
        <v>2639</v>
      </c>
      <c r="C311" t="s">
        <v>2640</v>
      </c>
      <c r="D311" t="s">
        <v>1683</v>
      </c>
      <c r="E311" t="s">
        <v>1671</v>
      </c>
      <c r="F311">
        <v>60</v>
      </c>
      <c r="G311" t="s">
        <v>2641</v>
      </c>
      <c r="H311" t="s">
        <v>140</v>
      </c>
      <c r="I311" s="10">
        <v>39738</v>
      </c>
      <c r="J311">
        <v>58</v>
      </c>
      <c r="K311" t="s">
        <v>851</v>
      </c>
      <c r="M311" t="str">
        <f>PROPER(Portfolio4346[[#This Row],[Last Name]])</f>
        <v>Lunsford</v>
      </c>
      <c r="N311" t="str">
        <f t="shared" si="16"/>
        <v>-</v>
      </c>
      <c r="O311" t="str">
        <f t="shared" si="18"/>
        <v>F</v>
      </c>
      <c r="P311" t="str">
        <f t="shared" si="17"/>
        <v>-</v>
      </c>
      <c r="Q311" t="str">
        <f t="shared" si="19"/>
        <v>S</v>
      </c>
    </row>
    <row r="312" spans="1:17" x14ac:dyDescent="0.3">
      <c r="A312">
        <v>314</v>
      </c>
      <c r="B312" t="s">
        <v>2642</v>
      </c>
      <c r="C312" t="s">
        <v>2643</v>
      </c>
      <c r="D312" t="s">
        <v>1946</v>
      </c>
      <c r="E312" t="s">
        <v>1671</v>
      </c>
      <c r="F312">
        <v>30</v>
      </c>
      <c r="G312" t="s">
        <v>2644</v>
      </c>
      <c r="H312" t="s">
        <v>1642</v>
      </c>
      <c r="I312" s="10">
        <v>40145</v>
      </c>
      <c r="J312">
        <v>50</v>
      </c>
      <c r="K312" t="s">
        <v>851</v>
      </c>
      <c r="M312" t="str">
        <f>PROPER(Portfolio4346[[#This Row],[Last Name]])</f>
        <v>Dempsey</v>
      </c>
      <c r="N312" t="str">
        <f t="shared" si="16"/>
        <v>-</v>
      </c>
      <c r="O312" t="str">
        <f t="shared" si="18"/>
        <v>F</v>
      </c>
      <c r="P312" t="str">
        <f t="shared" si="17"/>
        <v>-</v>
      </c>
      <c r="Q312" t="str">
        <f t="shared" si="19"/>
        <v>M</v>
      </c>
    </row>
    <row r="313" spans="1:17" x14ac:dyDescent="0.3">
      <c r="A313">
        <v>315</v>
      </c>
      <c r="B313" t="s">
        <v>2645</v>
      </c>
      <c r="C313" t="s">
        <v>2646</v>
      </c>
      <c r="D313" t="s">
        <v>1670</v>
      </c>
      <c r="E313" t="s">
        <v>1671</v>
      </c>
      <c r="F313">
        <v>30</v>
      </c>
      <c r="G313" t="s">
        <v>2647</v>
      </c>
      <c r="H313" t="s">
        <v>199</v>
      </c>
      <c r="I313" s="10">
        <v>39567</v>
      </c>
      <c r="J313">
        <v>45</v>
      </c>
      <c r="K313" t="s">
        <v>851</v>
      </c>
      <c r="M313" t="str">
        <f>PROPER(Portfolio4346[[#This Row],[Last Name]])</f>
        <v>Fisher</v>
      </c>
      <c r="N313" t="str">
        <f t="shared" si="16"/>
        <v>-</v>
      </c>
      <c r="O313" t="str">
        <f t="shared" si="18"/>
        <v>F</v>
      </c>
      <c r="P313" t="str">
        <f t="shared" si="17"/>
        <v>-</v>
      </c>
      <c r="Q313" t="str">
        <f t="shared" si="19"/>
        <v>J</v>
      </c>
    </row>
    <row r="314" spans="1:17" x14ac:dyDescent="0.3">
      <c r="A314">
        <v>316</v>
      </c>
      <c r="B314" t="s">
        <v>2234</v>
      </c>
      <c r="C314" t="s">
        <v>2648</v>
      </c>
      <c r="D314" t="s">
        <v>1670</v>
      </c>
      <c r="E314" t="s">
        <v>1671</v>
      </c>
      <c r="F314">
        <v>30</v>
      </c>
      <c r="G314" t="s">
        <v>2649</v>
      </c>
      <c r="H314" t="s">
        <v>240</v>
      </c>
      <c r="I314" s="10">
        <v>39703</v>
      </c>
      <c r="J314">
        <v>21</v>
      </c>
      <c r="K314" t="s">
        <v>1696</v>
      </c>
      <c r="M314" t="str">
        <f>PROPER(Portfolio4346[[#This Row],[Last Name]])</f>
        <v>Nash</v>
      </c>
      <c r="N314" t="str">
        <f t="shared" si="16"/>
        <v>-</v>
      </c>
      <c r="O314" t="str">
        <f t="shared" si="18"/>
        <v>F</v>
      </c>
      <c r="P314" t="str">
        <f t="shared" si="17"/>
        <v>-</v>
      </c>
      <c r="Q314" t="str">
        <f t="shared" si="19"/>
        <v>C</v>
      </c>
    </row>
    <row r="315" spans="1:17" x14ac:dyDescent="0.3">
      <c r="A315">
        <v>317</v>
      </c>
      <c r="B315" t="s">
        <v>2650</v>
      </c>
      <c r="C315" t="s">
        <v>2651</v>
      </c>
      <c r="D315" t="s">
        <v>1733</v>
      </c>
      <c r="E315" t="s">
        <v>1671</v>
      </c>
      <c r="F315">
        <v>60</v>
      </c>
      <c r="G315" t="s">
        <v>2652</v>
      </c>
      <c r="H315" t="s">
        <v>186</v>
      </c>
      <c r="I315" s="10">
        <v>40168</v>
      </c>
      <c r="J315">
        <v>7</v>
      </c>
      <c r="K315" t="s">
        <v>1700</v>
      </c>
      <c r="M315" t="str">
        <f>PROPER(Portfolio4346[[#This Row],[Last Name]])</f>
        <v>Hatcher</v>
      </c>
      <c r="N315" t="str">
        <f t="shared" si="16"/>
        <v>-</v>
      </c>
      <c r="O315" t="str">
        <f t="shared" si="18"/>
        <v>F</v>
      </c>
      <c r="P315" t="str">
        <f t="shared" si="17"/>
        <v>-</v>
      </c>
      <c r="Q315" t="str">
        <f t="shared" si="19"/>
        <v>H</v>
      </c>
    </row>
    <row r="316" spans="1:17" x14ac:dyDescent="0.3">
      <c r="A316">
        <v>318</v>
      </c>
      <c r="B316" t="s">
        <v>2653</v>
      </c>
      <c r="C316" t="s">
        <v>2654</v>
      </c>
      <c r="D316" t="s">
        <v>1670</v>
      </c>
      <c r="E316" t="s">
        <v>1671</v>
      </c>
      <c r="F316">
        <v>90</v>
      </c>
      <c r="G316" t="s">
        <v>2655</v>
      </c>
      <c r="H316" t="s">
        <v>866</v>
      </c>
      <c r="I316" s="10">
        <v>39791</v>
      </c>
      <c r="J316">
        <v>79</v>
      </c>
      <c r="K316" t="s">
        <v>1673</v>
      </c>
      <c r="M316" t="str">
        <f>PROPER(Portfolio4346[[#This Row],[Last Name]])</f>
        <v>Skaggs</v>
      </c>
      <c r="N316" t="str">
        <f t="shared" si="16"/>
        <v>-</v>
      </c>
      <c r="O316" t="str">
        <f t="shared" si="18"/>
        <v>F</v>
      </c>
      <c r="P316" t="str">
        <f t="shared" si="17"/>
        <v>-</v>
      </c>
      <c r="Q316" t="str">
        <f t="shared" si="19"/>
        <v>L</v>
      </c>
    </row>
    <row r="317" spans="1:17" x14ac:dyDescent="0.3">
      <c r="A317">
        <v>319</v>
      </c>
      <c r="B317" t="s">
        <v>2656</v>
      </c>
      <c r="C317" t="s">
        <v>1664</v>
      </c>
      <c r="D317" t="s">
        <v>1670</v>
      </c>
      <c r="E317" t="s">
        <v>2657</v>
      </c>
      <c r="F317">
        <v>90</v>
      </c>
      <c r="G317" t="s">
        <v>2658</v>
      </c>
      <c r="H317" t="s">
        <v>541</v>
      </c>
      <c r="I317" s="10">
        <v>39501</v>
      </c>
      <c r="J317">
        <v>21</v>
      </c>
      <c r="K317" t="s">
        <v>1772</v>
      </c>
      <c r="M317" t="str">
        <f>PROPER(Portfolio4346[[#This Row],[Last Name]])</f>
        <v>Street</v>
      </c>
      <c r="N317" t="str">
        <f t="shared" si="16"/>
        <v>-</v>
      </c>
      <c r="O317" t="str">
        <f t="shared" si="18"/>
        <v>F</v>
      </c>
      <c r="P317" t="str">
        <f t="shared" si="17"/>
        <v>Corrected Errors</v>
      </c>
      <c r="Q317" t="str">
        <f t="shared" si="19"/>
        <v>J</v>
      </c>
    </row>
    <row r="318" spans="1:17" x14ac:dyDescent="0.3">
      <c r="A318">
        <v>320</v>
      </c>
      <c r="B318" t="s">
        <v>2659</v>
      </c>
      <c r="C318" t="s">
        <v>1729</v>
      </c>
      <c r="D318" t="s">
        <v>1683</v>
      </c>
      <c r="E318" t="s">
        <v>1671</v>
      </c>
      <c r="F318">
        <v>90</v>
      </c>
      <c r="G318" t="s">
        <v>2660</v>
      </c>
      <c r="H318" t="s">
        <v>2661</v>
      </c>
      <c r="I318" s="10">
        <v>39930</v>
      </c>
      <c r="J318">
        <v>26</v>
      </c>
      <c r="K318" t="s">
        <v>1772</v>
      </c>
      <c r="M318" t="str">
        <f>PROPER(Portfolio4346[[#This Row],[Last Name]])</f>
        <v>Butler</v>
      </c>
      <c r="N318" t="str">
        <f t="shared" si="16"/>
        <v>-</v>
      </c>
      <c r="O318" t="str">
        <f t="shared" si="18"/>
        <v>F</v>
      </c>
      <c r="P318" t="str">
        <f t="shared" si="17"/>
        <v>-</v>
      </c>
      <c r="Q318" t="str">
        <f t="shared" si="19"/>
        <v>J</v>
      </c>
    </row>
    <row r="319" spans="1:17" x14ac:dyDescent="0.3">
      <c r="A319">
        <v>321</v>
      </c>
      <c r="B319" t="s">
        <v>2662</v>
      </c>
      <c r="C319" t="s">
        <v>2663</v>
      </c>
      <c r="D319" t="s">
        <v>1683</v>
      </c>
      <c r="E319" t="s">
        <v>1671</v>
      </c>
      <c r="F319">
        <v>60</v>
      </c>
      <c r="G319" t="s">
        <v>2664</v>
      </c>
      <c r="H319" t="s">
        <v>722</v>
      </c>
      <c r="I319" s="10">
        <v>40269</v>
      </c>
      <c r="J319">
        <v>66</v>
      </c>
      <c r="K319" t="s">
        <v>1696</v>
      </c>
      <c r="M319" t="str">
        <f>PROPER(Portfolio4346[[#This Row],[Last Name]])</f>
        <v>Stein</v>
      </c>
      <c r="N319" t="str">
        <f t="shared" si="16"/>
        <v>-</v>
      </c>
      <c r="O319" t="str">
        <f t="shared" si="18"/>
        <v>F</v>
      </c>
      <c r="P319" t="str">
        <f t="shared" si="17"/>
        <v>-</v>
      </c>
      <c r="Q319" t="str">
        <f t="shared" si="19"/>
        <v>H</v>
      </c>
    </row>
    <row r="320" spans="1:17" x14ac:dyDescent="0.3">
      <c r="A320">
        <v>322</v>
      </c>
      <c r="B320" t="s">
        <v>2665</v>
      </c>
      <c r="C320" t="s">
        <v>2666</v>
      </c>
      <c r="D320" t="s">
        <v>1683</v>
      </c>
      <c r="E320" t="s">
        <v>1671</v>
      </c>
      <c r="F320">
        <v>30</v>
      </c>
      <c r="G320" t="s">
        <v>2667</v>
      </c>
      <c r="H320" t="s">
        <v>832</v>
      </c>
      <c r="I320" s="10">
        <v>39714</v>
      </c>
      <c r="J320">
        <v>41</v>
      </c>
      <c r="K320" t="s">
        <v>1696</v>
      </c>
      <c r="M320" t="str">
        <f>PROPER(Portfolio4346[[#This Row],[Last Name]])</f>
        <v>Aguilar</v>
      </c>
      <c r="N320" t="str">
        <f t="shared" si="16"/>
        <v>-</v>
      </c>
      <c r="O320" t="str">
        <f t="shared" si="18"/>
        <v>F</v>
      </c>
      <c r="P320" t="str">
        <f t="shared" si="17"/>
        <v>-</v>
      </c>
      <c r="Q320" t="str">
        <f t="shared" si="19"/>
        <v>M</v>
      </c>
    </row>
    <row r="321" spans="1:17" x14ac:dyDescent="0.3">
      <c r="A321">
        <v>323</v>
      </c>
      <c r="B321" t="s">
        <v>2668</v>
      </c>
      <c r="C321" t="s">
        <v>2669</v>
      </c>
      <c r="D321" t="s">
        <v>1683</v>
      </c>
      <c r="E321" t="s">
        <v>1671</v>
      </c>
      <c r="F321">
        <v>30</v>
      </c>
      <c r="G321" t="s">
        <v>2670</v>
      </c>
      <c r="H321" t="s">
        <v>2671</v>
      </c>
      <c r="I321" s="10">
        <v>39827</v>
      </c>
      <c r="J321">
        <v>84</v>
      </c>
      <c r="K321" t="s">
        <v>1772</v>
      </c>
      <c r="M321" t="str">
        <f>PROPER(Portfolio4346[[#This Row],[Last Name]])</f>
        <v>Reaves</v>
      </c>
      <c r="N321" t="str">
        <f t="shared" si="16"/>
        <v>-</v>
      </c>
      <c r="O321" t="str">
        <f t="shared" si="18"/>
        <v>F</v>
      </c>
      <c r="P321" t="str">
        <f t="shared" si="17"/>
        <v>-</v>
      </c>
      <c r="Q321" t="str">
        <f t="shared" si="19"/>
        <v>C</v>
      </c>
    </row>
    <row r="322" spans="1:17" x14ac:dyDescent="0.3">
      <c r="A322">
        <v>324</v>
      </c>
      <c r="B322" t="s">
        <v>2672</v>
      </c>
      <c r="C322" t="s">
        <v>2673</v>
      </c>
      <c r="D322" t="s">
        <v>1670</v>
      </c>
      <c r="E322" t="s">
        <v>1671</v>
      </c>
      <c r="F322">
        <v>90</v>
      </c>
      <c r="G322" t="s">
        <v>2674</v>
      </c>
      <c r="H322" t="s">
        <v>2675</v>
      </c>
      <c r="I322" s="10">
        <v>39821</v>
      </c>
      <c r="J322">
        <v>6</v>
      </c>
      <c r="K322" t="s">
        <v>1700</v>
      </c>
      <c r="M322" t="str">
        <f>PROPER(Portfolio4346[[#This Row],[Last Name]])</f>
        <v>Drummond</v>
      </c>
      <c r="N322" t="str">
        <f t="shared" ref="N322:N385" si="20">IF(EXACT(C322,M322)=TRUE, "-", "Corrected to Title Case")</f>
        <v>-</v>
      </c>
      <c r="O322" t="str">
        <f t="shared" si="18"/>
        <v>F</v>
      </c>
      <c r="P322" t="str">
        <f t="shared" ref="P322:P385" si="21">IF(EXACT(E322,O322)=TRUE,"-","Corrected Errors")</f>
        <v>-</v>
      </c>
      <c r="Q322" t="str">
        <f t="shared" si="19"/>
        <v>A</v>
      </c>
    </row>
    <row r="323" spans="1:17" x14ac:dyDescent="0.3">
      <c r="A323">
        <v>325</v>
      </c>
      <c r="B323" t="s">
        <v>2676</v>
      </c>
      <c r="C323" t="s">
        <v>1686</v>
      </c>
      <c r="D323" t="s">
        <v>1670</v>
      </c>
      <c r="E323" t="s">
        <v>1671</v>
      </c>
      <c r="F323">
        <v>60</v>
      </c>
      <c r="G323" t="s">
        <v>2677</v>
      </c>
      <c r="H323" t="s">
        <v>458</v>
      </c>
      <c r="I323" s="10">
        <v>40099</v>
      </c>
      <c r="J323">
        <v>69</v>
      </c>
      <c r="K323" t="s">
        <v>1692</v>
      </c>
      <c r="M323" t="str">
        <f>PROPER(Portfolio4346[[#This Row],[Last Name]])</f>
        <v>Hedrick</v>
      </c>
      <c r="N323" t="str">
        <f t="shared" si="20"/>
        <v>-</v>
      </c>
      <c r="O323" t="str">
        <f t="shared" ref="O323:O386" si="22">IF(LEFT(E323,1)="f","F","M")</f>
        <v>F</v>
      </c>
      <c r="P323" t="str">
        <f t="shared" si="21"/>
        <v>-</v>
      </c>
      <c r="Q323" t="str">
        <f t="shared" ref="Q323:Q386" si="23">UPPER(LEFT(B323,1))</f>
        <v>D</v>
      </c>
    </row>
    <row r="324" spans="1:17" x14ac:dyDescent="0.3">
      <c r="A324">
        <v>326</v>
      </c>
      <c r="B324" t="s">
        <v>2678</v>
      </c>
      <c r="C324" t="s">
        <v>2679</v>
      </c>
      <c r="D324" t="s">
        <v>1670</v>
      </c>
      <c r="E324" t="s">
        <v>1671</v>
      </c>
      <c r="F324">
        <v>30</v>
      </c>
      <c r="G324" t="s">
        <v>2680</v>
      </c>
      <c r="H324" t="s">
        <v>736</v>
      </c>
      <c r="I324" s="10">
        <v>40010</v>
      </c>
      <c r="J324">
        <v>57</v>
      </c>
      <c r="K324" t="s">
        <v>1696</v>
      </c>
      <c r="M324" t="str">
        <f>PROPER(Portfolio4346[[#This Row],[Last Name]])</f>
        <v>Lang</v>
      </c>
      <c r="N324" t="str">
        <f t="shared" si="20"/>
        <v>-</v>
      </c>
      <c r="O324" t="str">
        <f t="shared" si="22"/>
        <v>F</v>
      </c>
      <c r="P324" t="str">
        <f t="shared" si="21"/>
        <v>-</v>
      </c>
      <c r="Q324" t="str">
        <f t="shared" si="23"/>
        <v>Y</v>
      </c>
    </row>
    <row r="325" spans="1:17" x14ac:dyDescent="0.3">
      <c r="A325">
        <v>327</v>
      </c>
      <c r="B325" t="s">
        <v>2681</v>
      </c>
      <c r="C325" t="s">
        <v>2682</v>
      </c>
      <c r="D325" t="s">
        <v>1670</v>
      </c>
      <c r="E325" t="s">
        <v>1671</v>
      </c>
      <c r="F325">
        <v>90</v>
      </c>
      <c r="G325" t="s">
        <v>2683</v>
      </c>
      <c r="H325" t="s">
        <v>737</v>
      </c>
      <c r="I325" s="10">
        <v>40233</v>
      </c>
      <c r="J325">
        <v>71</v>
      </c>
      <c r="K325" t="s">
        <v>1721</v>
      </c>
      <c r="M325" t="str">
        <f>PROPER(Portfolio4346[[#This Row],[Last Name]])</f>
        <v>Light</v>
      </c>
      <c r="N325" t="str">
        <f t="shared" si="20"/>
        <v>-</v>
      </c>
      <c r="O325" t="str">
        <f t="shared" si="22"/>
        <v>F</v>
      </c>
      <c r="P325" t="str">
        <f t="shared" si="21"/>
        <v>-</v>
      </c>
      <c r="Q325" t="str">
        <f t="shared" si="23"/>
        <v>T</v>
      </c>
    </row>
    <row r="326" spans="1:17" x14ac:dyDescent="0.3">
      <c r="A326">
        <v>328</v>
      </c>
      <c r="B326" t="s">
        <v>2684</v>
      </c>
      <c r="C326" t="s">
        <v>2685</v>
      </c>
      <c r="D326" t="s">
        <v>1683</v>
      </c>
      <c r="E326" t="s">
        <v>1671</v>
      </c>
      <c r="F326">
        <v>90</v>
      </c>
      <c r="G326" t="s">
        <v>2686</v>
      </c>
      <c r="H326" t="s">
        <v>1458</v>
      </c>
      <c r="I326" s="10">
        <v>39583</v>
      </c>
      <c r="J326">
        <v>54</v>
      </c>
      <c r="K326" t="s">
        <v>1673</v>
      </c>
      <c r="M326" t="str">
        <f>PROPER(Portfolio4346[[#This Row],[Last Name]])</f>
        <v>Herbert</v>
      </c>
      <c r="N326" t="str">
        <f t="shared" si="20"/>
        <v>-</v>
      </c>
      <c r="O326" t="str">
        <f t="shared" si="22"/>
        <v>F</v>
      </c>
      <c r="P326" t="str">
        <f t="shared" si="21"/>
        <v>-</v>
      </c>
      <c r="Q326" t="str">
        <f t="shared" si="23"/>
        <v>S</v>
      </c>
    </row>
    <row r="327" spans="1:17" x14ac:dyDescent="0.3">
      <c r="A327">
        <v>329</v>
      </c>
      <c r="B327" t="s">
        <v>2687</v>
      </c>
      <c r="C327" t="s">
        <v>2688</v>
      </c>
      <c r="D327" t="s">
        <v>1670</v>
      </c>
      <c r="E327" t="s">
        <v>1671</v>
      </c>
      <c r="F327">
        <v>30</v>
      </c>
      <c r="G327" t="s">
        <v>2689</v>
      </c>
      <c r="H327" t="s">
        <v>2690</v>
      </c>
      <c r="I327" s="10">
        <v>40485</v>
      </c>
      <c r="J327">
        <v>41</v>
      </c>
      <c r="K327" t="s">
        <v>851</v>
      </c>
      <c r="M327" t="str">
        <f>PROPER(Portfolio4346[[#This Row],[Last Name]])</f>
        <v>Singer</v>
      </c>
      <c r="N327" t="str">
        <f t="shared" si="20"/>
        <v>-</v>
      </c>
      <c r="O327" t="str">
        <f t="shared" si="22"/>
        <v>F</v>
      </c>
      <c r="P327" t="str">
        <f t="shared" si="21"/>
        <v>-</v>
      </c>
      <c r="Q327" t="str">
        <f t="shared" si="23"/>
        <v>S</v>
      </c>
    </row>
    <row r="328" spans="1:17" x14ac:dyDescent="0.3">
      <c r="A328">
        <v>330</v>
      </c>
      <c r="B328" t="s">
        <v>2691</v>
      </c>
      <c r="C328" t="s">
        <v>2692</v>
      </c>
      <c r="D328" t="s">
        <v>1670</v>
      </c>
      <c r="E328" t="s">
        <v>1671</v>
      </c>
      <c r="F328">
        <v>30</v>
      </c>
      <c r="G328" t="s">
        <v>2693</v>
      </c>
      <c r="H328" t="s">
        <v>142</v>
      </c>
      <c r="I328" s="10">
        <v>40312</v>
      </c>
      <c r="J328">
        <v>80</v>
      </c>
      <c r="K328" t="s">
        <v>1692</v>
      </c>
      <c r="M328" t="str">
        <f>PROPER(Portfolio4346[[#This Row],[Last Name]])</f>
        <v>Burgos</v>
      </c>
      <c r="N328" t="str">
        <f t="shared" si="20"/>
        <v>-</v>
      </c>
      <c r="O328" t="str">
        <f t="shared" si="22"/>
        <v>F</v>
      </c>
      <c r="P328" t="str">
        <f t="shared" si="21"/>
        <v>-</v>
      </c>
      <c r="Q328" t="str">
        <f t="shared" si="23"/>
        <v>C</v>
      </c>
    </row>
    <row r="329" spans="1:17" x14ac:dyDescent="0.3">
      <c r="A329">
        <v>331</v>
      </c>
      <c r="B329" t="s">
        <v>2694</v>
      </c>
      <c r="C329" t="s">
        <v>2695</v>
      </c>
      <c r="D329" t="s">
        <v>1670</v>
      </c>
      <c r="E329" t="s">
        <v>1671</v>
      </c>
      <c r="F329">
        <v>30</v>
      </c>
      <c r="G329" t="s">
        <v>2696</v>
      </c>
      <c r="H329" t="s">
        <v>1066</v>
      </c>
      <c r="I329" s="10">
        <v>39809</v>
      </c>
      <c r="J329">
        <v>81</v>
      </c>
      <c r="K329" t="s">
        <v>1707</v>
      </c>
      <c r="M329" t="str">
        <f>PROPER(Portfolio4346[[#This Row],[Last Name]])</f>
        <v>Whalen</v>
      </c>
      <c r="N329" t="str">
        <f t="shared" si="20"/>
        <v>-</v>
      </c>
      <c r="O329" t="str">
        <f t="shared" si="22"/>
        <v>F</v>
      </c>
      <c r="P329" t="str">
        <f t="shared" si="21"/>
        <v>-</v>
      </c>
      <c r="Q329" t="str">
        <f t="shared" si="23"/>
        <v>T</v>
      </c>
    </row>
    <row r="330" spans="1:17" x14ac:dyDescent="0.3">
      <c r="A330">
        <v>332</v>
      </c>
      <c r="B330" t="s">
        <v>2697</v>
      </c>
      <c r="C330" t="s">
        <v>48</v>
      </c>
      <c r="D330" t="s">
        <v>1670</v>
      </c>
      <c r="E330" t="s">
        <v>1671</v>
      </c>
      <c r="F330">
        <v>90</v>
      </c>
      <c r="G330" t="s">
        <v>2698</v>
      </c>
      <c r="H330" t="s">
        <v>754</v>
      </c>
      <c r="I330" s="10">
        <v>39782</v>
      </c>
      <c r="J330">
        <v>65</v>
      </c>
      <c r="K330" t="s">
        <v>1692</v>
      </c>
      <c r="M330" t="str">
        <f>PROPER(Portfolio4346[[#This Row],[Last Name]])</f>
        <v>Bolton</v>
      </c>
      <c r="N330" t="str">
        <f t="shared" si="20"/>
        <v>-</v>
      </c>
      <c r="O330" t="str">
        <f t="shared" si="22"/>
        <v>F</v>
      </c>
      <c r="P330" t="str">
        <f t="shared" si="21"/>
        <v>-</v>
      </c>
      <c r="Q330" t="str">
        <f t="shared" si="23"/>
        <v>R</v>
      </c>
    </row>
    <row r="331" spans="1:17" x14ac:dyDescent="0.3">
      <c r="A331">
        <v>334</v>
      </c>
      <c r="B331" t="s">
        <v>2702</v>
      </c>
      <c r="C331" t="s">
        <v>2703</v>
      </c>
      <c r="D331" t="s">
        <v>1670</v>
      </c>
      <c r="E331" t="s">
        <v>1671</v>
      </c>
      <c r="F331">
        <v>30</v>
      </c>
      <c r="G331" t="s">
        <v>2704</v>
      </c>
      <c r="H331" t="s">
        <v>611</v>
      </c>
      <c r="I331" s="10">
        <v>40340</v>
      </c>
      <c r="J331">
        <v>36</v>
      </c>
      <c r="K331" t="s">
        <v>1707</v>
      </c>
      <c r="M331" t="str">
        <f>PROPER(Portfolio4346[[#This Row],[Last Name]])</f>
        <v>Stahl</v>
      </c>
      <c r="N331" t="str">
        <f t="shared" si="20"/>
        <v>-</v>
      </c>
      <c r="O331" t="str">
        <f t="shared" si="22"/>
        <v>F</v>
      </c>
      <c r="P331" t="str">
        <f t="shared" si="21"/>
        <v>-</v>
      </c>
      <c r="Q331" t="str">
        <f t="shared" si="23"/>
        <v>K</v>
      </c>
    </row>
    <row r="332" spans="1:17" x14ac:dyDescent="0.3">
      <c r="A332">
        <v>335</v>
      </c>
      <c r="B332" t="s">
        <v>2705</v>
      </c>
      <c r="C332" t="s">
        <v>2706</v>
      </c>
      <c r="D332" t="s">
        <v>1670</v>
      </c>
      <c r="E332" t="s">
        <v>1671</v>
      </c>
      <c r="F332">
        <v>30</v>
      </c>
      <c r="G332" t="s">
        <v>2707</v>
      </c>
      <c r="H332" t="s">
        <v>567</v>
      </c>
      <c r="I332" s="10">
        <v>39785</v>
      </c>
      <c r="J332">
        <v>27</v>
      </c>
      <c r="K332" t="s">
        <v>1707</v>
      </c>
      <c r="M332" t="str">
        <f>PROPER(Portfolio4346[[#This Row],[Last Name]])</f>
        <v>Askew</v>
      </c>
      <c r="N332" t="str">
        <f t="shared" si="20"/>
        <v>-</v>
      </c>
      <c r="O332" t="str">
        <f t="shared" si="22"/>
        <v>F</v>
      </c>
      <c r="P332" t="str">
        <f t="shared" si="21"/>
        <v>-</v>
      </c>
      <c r="Q332" t="str">
        <f t="shared" si="23"/>
        <v>I</v>
      </c>
    </row>
    <row r="333" spans="1:17" x14ac:dyDescent="0.3">
      <c r="A333">
        <v>336</v>
      </c>
      <c r="B333" t="s">
        <v>2708</v>
      </c>
      <c r="C333" t="s">
        <v>2313</v>
      </c>
      <c r="D333" t="s">
        <v>1670</v>
      </c>
      <c r="E333" t="s">
        <v>1671</v>
      </c>
      <c r="F333">
        <v>60</v>
      </c>
      <c r="G333" t="s">
        <v>2709</v>
      </c>
      <c r="H333" t="s">
        <v>52</v>
      </c>
      <c r="I333" s="10">
        <v>39700</v>
      </c>
      <c r="J333">
        <v>86</v>
      </c>
      <c r="K333" t="s">
        <v>1707</v>
      </c>
      <c r="M333" t="str">
        <f>PROPER(Portfolio4346[[#This Row],[Last Name]])</f>
        <v>Alford</v>
      </c>
      <c r="N333" t="str">
        <f t="shared" si="20"/>
        <v>-</v>
      </c>
      <c r="O333" t="str">
        <f t="shared" si="22"/>
        <v>F</v>
      </c>
      <c r="P333" t="str">
        <f t="shared" si="21"/>
        <v>-</v>
      </c>
      <c r="Q333" t="str">
        <f t="shared" si="23"/>
        <v>Y</v>
      </c>
    </row>
    <row r="334" spans="1:17" x14ac:dyDescent="0.3">
      <c r="A334">
        <v>337</v>
      </c>
      <c r="B334" t="s">
        <v>2710</v>
      </c>
      <c r="C334" t="s">
        <v>2436</v>
      </c>
      <c r="D334" t="s">
        <v>1670</v>
      </c>
      <c r="E334" t="s">
        <v>1671</v>
      </c>
      <c r="F334">
        <v>60</v>
      </c>
      <c r="G334" t="s">
        <v>2711</v>
      </c>
      <c r="H334" t="s">
        <v>183</v>
      </c>
      <c r="I334" s="10">
        <v>40228</v>
      </c>
      <c r="J334">
        <v>26</v>
      </c>
      <c r="K334" t="s">
        <v>1692</v>
      </c>
      <c r="M334" t="str">
        <f>PROPER(Portfolio4346[[#This Row],[Last Name]])</f>
        <v>Rose</v>
      </c>
      <c r="N334" t="str">
        <f t="shared" si="20"/>
        <v>-</v>
      </c>
      <c r="O334" t="str">
        <f t="shared" si="22"/>
        <v>F</v>
      </c>
      <c r="P334" t="str">
        <f t="shared" si="21"/>
        <v>-</v>
      </c>
      <c r="Q334" t="str">
        <f t="shared" si="23"/>
        <v>F</v>
      </c>
    </row>
    <row r="335" spans="1:17" x14ac:dyDescent="0.3">
      <c r="A335">
        <v>338</v>
      </c>
      <c r="B335" t="s">
        <v>2712</v>
      </c>
      <c r="C335" t="s">
        <v>2713</v>
      </c>
      <c r="D335" t="s">
        <v>1670</v>
      </c>
      <c r="E335" t="s">
        <v>1671</v>
      </c>
      <c r="F335">
        <v>60</v>
      </c>
      <c r="G335" t="s">
        <v>2714</v>
      </c>
      <c r="H335" t="s">
        <v>1196</v>
      </c>
      <c r="I335" s="10">
        <v>40445</v>
      </c>
      <c r="J335">
        <v>78</v>
      </c>
      <c r="K335" t="s">
        <v>1692</v>
      </c>
      <c r="M335" t="str">
        <f>PROPER(Portfolio4346[[#This Row],[Last Name]])</f>
        <v>Boykin</v>
      </c>
      <c r="N335" t="str">
        <f t="shared" si="20"/>
        <v>-</v>
      </c>
      <c r="O335" t="str">
        <f t="shared" si="22"/>
        <v>F</v>
      </c>
      <c r="P335" t="str">
        <f t="shared" si="21"/>
        <v>-</v>
      </c>
      <c r="Q335" t="str">
        <f t="shared" si="23"/>
        <v>L</v>
      </c>
    </row>
    <row r="336" spans="1:17" x14ac:dyDescent="0.3">
      <c r="A336">
        <v>339</v>
      </c>
      <c r="B336" t="s">
        <v>2715</v>
      </c>
      <c r="C336" t="s">
        <v>2716</v>
      </c>
      <c r="D336" t="s">
        <v>1683</v>
      </c>
      <c r="E336" t="s">
        <v>1671</v>
      </c>
      <c r="F336">
        <v>60</v>
      </c>
      <c r="G336" t="s">
        <v>2717</v>
      </c>
      <c r="H336" t="s">
        <v>608</v>
      </c>
      <c r="I336" s="10">
        <v>39697</v>
      </c>
      <c r="J336">
        <v>84</v>
      </c>
      <c r="K336" t="s">
        <v>1772</v>
      </c>
      <c r="M336" t="str">
        <f>PROPER(Portfolio4346[[#This Row],[Last Name]])</f>
        <v>Herndon</v>
      </c>
      <c r="N336" t="str">
        <f t="shared" si="20"/>
        <v>-</v>
      </c>
      <c r="O336" t="str">
        <f t="shared" si="22"/>
        <v>F</v>
      </c>
      <c r="P336" t="str">
        <f t="shared" si="21"/>
        <v>-</v>
      </c>
      <c r="Q336" t="str">
        <f t="shared" si="23"/>
        <v>R</v>
      </c>
    </row>
    <row r="337" spans="1:17" x14ac:dyDescent="0.3">
      <c r="A337">
        <v>340</v>
      </c>
      <c r="B337" t="s">
        <v>2718</v>
      </c>
      <c r="C337" t="s">
        <v>2719</v>
      </c>
      <c r="D337" t="s">
        <v>1683</v>
      </c>
      <c r="E337" t="s">
        <v>1671</v>
      </c>
      <c r="F337">
        <v>60</v>
      </c>
      <c r="G337" t="s">
        <v>2720</v>
      </c>
      <c r="H337" t="s">
        <v>1639</v>
      </c>
      <c r="I337" s="10">
        <v>40076</v>
      </c>
      <c r="J337">
        <v>65</v>
      </c>
      <c r="K337" t="s">
        <v>1772</v>
      </c>
      <c r="M337" t="str">
        <f>PROPER(Portfolio4346[[#This Row],[Last Name]])</f>
        <v>Bass</v>
      </c>
      <c r="N337" t="str">
        <f t="shared" si="20"/>
        <v>-</v>
      </c>
      <c r="O337" t="str">
        <f t="shared" si="22"/>
        <v>F</v>
      </c>
      <c r="P337" t="str">
        <f t="shared" si="21"/>
        <v>-</v>
      </c>
      <c r="Q337" t="str">
        <f t="shared" si="23"/>
        <v>S</v>
      </c>
    </row>
    <row r="338" spans="1:17" x14ac:dyDescent="0.3">
      <c r="A338">
        <v>341</v>
      </c>
      <c r="B338" t="s">
        <v>2721</v>
      </c>
      <c r="C338" t="s">
        <v>2722</v>
      </c>
      <c r="D338" t="s">
        <v>1946</v>
      </c>
      <c r="E338" t="s">
        <v>1671</v>
      </c>
      <c r="F338">
        <v>90</v>
      </c>
      <c r="G338" t="s">
        <v>2723</v>
      </c>
      <c r="H338" t="s">
        <v>713</v>
      </c>
      <c r="I338" s="10">
        <v>40161</v>
      </c>
      <c r="J338">
        <v>82</v>
      </c>
      <c r="K338" t="s">
        <v>1007</v>
      </c>
      <c r="M338" t="str">
        <f>PROPER(Portfolio4346[[#This Row],[Last Name]])</f>
        <v>Hearn</v>
      </c>
      <c r="N338" t="str">
        <f t="shared" si="20"/>
        <v>-</v>
      </c>
      <c r="O338" t="str">
        <f t="shared" si="22"/>
        <v>F</v>
      </c>
      <c r="P338" t="str">
        <f t="shared" si="21"/>
        <v>-</v>
      </c>
      <c r="Q338" t="str">
        <f t="shared" si="23"/>
        <v>A</v>
      </c>
    </row>
    <row r="339" spans="1:17" x14ac:dyDescent="0.3">
      <c r="A339">
        <v>342</v>
      </c>
      <c r="B339" t="s">
        <v>2724</v>
      </c>
      <c r="C339" t="s">
        <v>2725</v>
      </c>
      <c r="D339" t="s">
        <v>1683</v>
      </c>
      <c r="E339" t="s">
        <v>1671</v>
      </c>
      <c r="F339">
        <v>90</v>
      </c>
      <c r="G339" t="s">
        <v>2726</v>
      </c>
      <c r="H339" t="s">
        <v>2727</v>
      </c>
      <c r="I339" s="10">
        <v>39971</v>
      </c>
      <c r="J339">
        <v>37</v>
      </c>
      <c r="K339" t="s">
        <v>1673</v>
      </c>
      <c r="M339" t="str">
        <f>PROPER(Portfolio4346[[#This Row],[Last Name]])</f>
        <v>Walden</v>
      </c>
      <c r="N339" t="str">
        <f t="shared" si="20"/>
        <v>-</v>
      </c>
      <c r="O339" t="str">
        <f t="shared" si="22"/>
        <v>F</v>
      </c>
      <c r="P339" t="str">
        <f t="shared" si="21"/>
        <v>-</v>
      </c>
      <c r="Q339" t="str">
        <f t="shared" si="23"/>
        <v>E</v>
      </c>
    </row>
    <row r="340" spans="1:17" x14ac:dyDescent="0.3">
      <c r="A340">
        <v>343</v>
      </c>
      <c r="B340" t="s">
        <v>2728</v>
      </c>
      <c r="C340" t="s">
        <v>2729</v>
      </c>
      <c r="D340" t="s">
        <v>1683</v>
      </c>
      <c r="E340" t="s">
        <v>1671</v>
      </c>
      <c r="F340">
        <v>60</v>
      </c>
      <c r="G340" t="s">
        <v>2730</v>
      </c>
      <c r="H340" t="s">
        <v>562</v>
      </c>
      <c r="I340" s="10">
        <v>40124</v>
      </c>
      <c r="J340">
        <v>47</v>
      </c>
      <c r="K340" t="s">
        <v>1707</v>
      </c>
      <c r="M340" t="str">
        <f>PROPER(Portfolio4346[[#This Row],[Last Name]])</f>
        <v>Quinn</v>
      </c>
      <c r="N340" t="str">
        <f t="shared" si="20"/>
        <v>-</v>
      </c>
      <c r="O340" t="str">
        <f t="shared" si="22"/>
        <v>F</v>
      </c>
      <c r="P340" t="str">
        <f t="shared" si="21"/>
        <v>-</v>
      </c>
      <c r="Q340" t="str">
        <f t="shared" si="23"/>
        <v>D</v>
      </c>
    </row>
    <row r="341" spans="1:17" x14ac:dyDescent="0.3">
      <c r="A341">
        <v>344</v>
      </c>
      <c r="B341" t="s">
        <v>2731</v>
      </c>
      <c r="C341" t="s">
        <v>2030</v>
      </c>
      <c r="D341" t="s">
        <v>1670</v>
      </c>
      <c r="E341" t="s">
        <v>1671</v>
      </c>
      <c r="F341">
        <v>90</v>
      </c>
      <c r="G341" t="s">
        <v>2732</v>
      </c>
      <c r="H341" t="s">
        <v>2733</v>
      </c>
      <c r="I341" s="10">
        <v>40364</v>
      </c>
      <c r="J341">
        <v>100</v>
      </c>
      <c r="K341" t="s">
        <v>1772</v>
      </c>
      <c r="M341" t="str">
        <f>PROPER(Portfolio4346[[#This Row],[Last Name]])</f>
        <v>Hickey</v>
      </c>
      <c r="N341" t="str">
        <f t="shared" si="20"/>
        <v>-</v>
      </c>
      <c r="O341" t="str">
        <f t="shared" si="22"/>
        <v>F</v>
      </c>
      <c r="P341" t="str">
        <f t="shared" si="21"/>
        <v>-</v>
      </c>
      <c r="Q341" t="str">
        <f t="shared" si="23"/>
        <v>M</v>
      </c>
    </row>
    <row r="342" spans="1:17" x14ac:dyDescent="0.3">
      <c r="A342">
        <v>345</v>
      </c>
      <c r="B342" t="s">
        <v>2734</v>
      </c>
      <c r="C342" t="s">
        <v>2735</v>
      </c>
      <c r="D342" t="s">
        <v>1670</v>
      </c>
      <c r="E342" t="s">
        <v>1671</v>
      </c>
      <c r="F342">
        <v>30</v>
      </c>
      <c r="G342" t="s">
        <v>2736</v>
      </c>
      <c r="H342" t="s">
        <v>226</v>
      </c>
      <c r="I342" s="10">
        <v>39613</v>
      </c>
      <c r="J342">
        <v>90</v>
      </c>
      <c r="K342" t="s">
        <v>1700</v>
      </c>
      <c r="M342" t="str">
        <f>PROPER(Portfolio4346[[#This Row],[Last Name]])</f>
        <v>Moody</v>
      </c>
      <c r="N342" t="str">
        <f t="shared" si="20"/>
        <v>-</v>
      </c>
      <c r="O342" t="str">
        <f t="shared" si="22"/>
        <v>F</v>
      </c>
      <c r="P342" t="str">
        <f t="shared" si="21"/>
        <v>-</v>
      </c>
      <c r="Q342" t="str">
        <f t="shared" si="23"/>
        <v>B</v>
      </c>
    </row>
    <row r="343" spans="1:17" x14ac:dyDescent="0.3">
      <c r="A343">
        <v>346</v>
      </c>
      <c r="B343" t="s">
        <v>2737</v>
      </c>
      <c r="C343" t="s">
        <v>2738</v>
      </c>
      <c r="D343" t="s">
        <v>1670</v>
      </c>
      <c r="E343" t="s">
        <v>1671</v>
      </c>
      <c r="F343">
        <v>60</v>
      </c>
      <c r="G343" t="s">
        <v>2739</v>
      </c>
      <c r="H343" t="s">
        <v>201</v>
      </c>
      <c r="I343" s="10">
        <v>39989</v>
      </c>
      <c r="J343">
        <v>69</v>
      </c>
      <c r="K343" t="s">
        <v>1696</v>
      </c>
      <c r="M343" t="str">
        <f>PROPER(Portfolio4346[[#This Row],[Last Name]])</f>
        <v>Beasley</v>
      </c>
      <c r="N343" t="str">
        <f t="shared" si="20"/>
        <v>-</v>
      </c>
      <c r="O343" t="str">
        <f t="shared" si="22"/>
        <v>F</v>
      </c>
      <c r="P343" t="str">
        <f t="shared" si="21"/>
        <v>-</v>
      </c>
      <c r="Q343" t="str">
        <f t="shared" si="23"/>
        <v>K</v>
      </c>
    </row>
    <row r="344" spans="1:17" x14ac:dyDescent="0.3">
      <c r="A344">
        <v>347</v>
      </c>
      <c r="B344" t="s">
        <v>2740</v>
      </c>
      <c r="C344" t="s">
        <v>2741</v>
      </c>
      <c r="D344" t="s">
        <v>1683</v>
      </c>
      <c r="E344" t="s">
        <v>1671</v>
      </c>
      <c r="F344">
        <v>60</v>
      </c>
      <c r="G344" t="s">
        <v>2742</v>
      </c>
      <c r="H344" t="s">
        <v>1625</v>
      </c>
      <c r="I344" s="10">
        <v>39951</v>
      </c>
      <c r="J344">
        <v>69</v>
      </c>
      <c r="K344" t="s">
        <v>1721</v>
      </c>
      <c r="M344" t="str">
        <f>PROPER(Portfolio4346[[#This Row],[Last Name]])</f>
        <v>Earl</v>
      </c>
      <c r="N344" t="str">
        <f t="shared" si="20"/>
        <v>-</v>
      </c>
      <c r="O344" t="str">
        <f t="shared" si="22"/>
        <v>F</v>
      </c>
      <c r="P344" t="str">
        <f t="shared" si="21"/>
        <v>-</v>
      </c>
      <c r="Q344" t="str">
        <f t="shared" si="23"/>
        <v>F</v>
      </c>
    </row>
    <row r="345" spans="1:17" x14ac:dyDescent="0.3">
      <c r="A345">
        <v>348</v>
      </c>
      <c r="B345" t="s">
        <v>2743</v>
      </c>
      <c r="C345" t="s">
        <v>2744</v>
      </c>
      <c r="D345" t="s">
        <v>1670</v>
      </c>
      <c r="E345" t="s">
        <v>1671</v>
      </c>
      <c r="F345">
        <v>90</v>
      </c>
      <c r="G345" t="s">
        <v>2745</v>
      </c>
      <c r="H345" t="s">
        <v>566</v>
      </c>
      <c r="I345" s="10">
        <v>40376</v>
      </c>
      <c r="J345">
        <v>94</v>
      </c>
      <c r="K345" t="s">
        <v>1677</v>
      </c>
      <c r="M345" t="str">
        <f>PROPER(Portfolio4346[[#This Row],[Last Name]])</f>
        <v>Pritchett</v>
      </c>
      <c r="N345" t="str">
        <f t="shared" si="20"/>
        <v>-</v>
      </c>
      <c r="O345" t="str">
        <f t="shared" si="22"/>
        <v>F</v>
      </c>
      <c r="P345" t="str">
        <f t="shared" si="21"/>
        <v>-</v>
      </c>
      <c r="Q345" t="str">
        <f t="shared" si="23"/>
        <v>R</v>
      </c>
    </row>
    <row r="346" spans="1:17" x14ac:dyDescent="0.3">
      <c r="A346">
        <v>349</v>
      </c>
      <c r="B346" t="s">
        <v>2746</v>
      </c>
      <c r="C346" t="s">
        <v>2747</v>
      </c>
      <c r="D346" t="s">
        <v>1670</v>
      </c>
      <c r="E346" t="s">
        <v>1671</v>
      </c>
      <c r="F346">
        <v>60</v>
      </c>
      <c r="G346" t="s">
        <v>2748</v>
      </c>
      <c r="H346" t="s">
        <v>389</v>
      </c>
      <c r="I346" s="10">
        <v>40524</v>
      </c>
      <c r="J346">
        <v>70</v>
      </c>
      <c r="K346" t="s">
        <v>1721</v>
      </c>
      <c r="M346" t="str">
        <f>PROPER(Portfolio4346[[#This Row],[Last Name]])</f>
        <v>John</v>
      </c>
      <c r="N346" t="str">
        <f t="shared" si="20"/>
        <v>-</v>
      </c>
      <c r="O346" t="str">
        <f t="shared" si="22"/>
        <v>F</v>
      </c>
      <c r="P346" t="str">
        <f t="shared" si="21"/>
        <v>-</v>
      </c>
      <c r="Q346" t="str">
        <f t="shared" si="23"/>
        <v>H</v>
      </c>
    </row>
    <row r="347" spans="1:17" x14ac:dyDescent="0.3">
      <c r="A347">
        <v>350</v>
      </c>
      <c r="B347" t="s">
        <v>2749</v>
      </c>
      <c r="C347" t="s">
        <v>2750</v>
      </c>
      <c r="D347" t="s">
        <v>1670</v>
      </c>
      <c r="E347" t="s">
        <v>1671</v>
      </c>
      <c r="F347">
        <v>60</v>
      </c>
      <c r="G347" t="s">
        <v>2751</v>
      </c>
      <c r="H347" t="s">
        <v>254</v>
      </c>
      <c r="I347" s="10">
        <v>39464</v>
      </c>
      <c r="J347">
        <v>8</v>
      </c>
      <c r="K347" t="s">
        <v>1673</v>
      </c>
      <c r="M347" t="str">
        <f>PROPER(Portfolio4346[[#This Row],[Last Name]])</f>
        <v>Mcdonald</v>
      </c>
      <c r="N347" t="str">
        <f t="shared" si="20"/>
        <v>-</v>
      </c>
      <c r="O347" t="str">
        <f t="shared" si="22"/>
        <v>F</v>
      </c>
      <c r="P347" t="str">
        <f t="shared" si="21"/>
        <v>-</v>
      </c>
      <c r="Q347" t="str">
        <f t="shared" si="23"/>
        <v>L</v>
      </c>
    </row>
    <row r="348" spans="1:17" x14ac:dyDescent="0.3">
      <c r="A348">
        <v>351</v>
      </c>
      <c r="B348" t="s">
        <v>2752</v>
      </c>
      <c r="C348" t="s">
        <v>2753</v>
      </c>
      <c r="D348" t="s">
        <v>1683</v>
      </c>
      <c r="E348" t="s">
        <v>1671</v>
      </c>
      <c r="F348">
        <v>60</v>
      </c>
      <c r="G348" t="s">
        <v>2754</v>
      </c>
      <c r="H348" t="s">
        <v>147</v>
      </c>
      <c r="I348" s="10">
        <v>40201</v>
      </c>
      <c r="J348">
        <v>21</v>
      </c>
      <c r="K348" t="s">
        <v>1673</v>
      </c>
      <c r="M348" t="str">
        <f>PROPER(Portfolio4346[[#This Row],[Last Name]])</f>
        <v>Mcdaniel</v>
      </c>
      <c r="N348" t="str">
        <f t="shared" si="20"/>
        <v>-</v>
      </c>
      <c r="O348" t="str">
        <f t="shared" si="22"/>
        <v>F</v>
      </c>
      <c r="P348" t="str">
        <f t="shared" si="21"/>
        <v>-</v>
      </c>
      <c r="Q348" t="str">
        <f t="shared" si="23"/>
        <v>A</v>
      </c>
    </row>
    <row r="349" spans="1:17" x14ac:dyDescent="0.3">
      <c r="A349">
        <v>352</v>
      </c>
      <c r="B349" t="s">
        <v>2755</v>
      </c>
      <c r="C349" t="s">
        <v>2429</v>
      </c>
      <c r="D349" t="s">
        <v>1670</v>
      </c>
      <c r="E349" t="s">
        <v>1671</v>
      </c>
      <c r="F349">
        <v>60</v>
      </c>
      <c r="G349" t="s">
        <v>2756</v>
      </c>
      <c r="H349" t="s">
        <v>1411</v>
      </c>
      <c r="I349" s="10">
        <v>39737</v>
      </c>
      <c r="J349">
        <v>98</v>
      </c>
      <c r="K349" t="s">
        <v>1673</v>
      </c>
      <c r="M349" t="str">
        <f>PROPER(Portfolio4346[[#This Row],[Last Name]])</f>
        <v>Hayden</v>
      </c>
      <c r="N349" t="str">
        <f t="shared" si="20"/>
        <v>-</v>
      </c>
      <c r="O349" t="str">
        <f t="shared" si="22"/>
        <v>F</v>
      </c>
      <c r="P349" t="str">
        <f t="shared" si="21"/>
        <v>-</v>
      </c>
      <c r="Q349" t="str">
        <f t="shared" si="23"/>
        <v>J</v>
      </c>
    </row>
    <row r="350" spans="1:17" x14ac:dyDescent="0.3">
      <c r="A350">
        <v>353</v>
      </c>
      <c r="B350" t="s">
        <v>2757</v>
      </c>
      <c r="C350" t="s">
        <v>2758</v>
      </c>
      <c r="D350" t="s">
        <v>1683</v>
      </c>
      <c r="E350" t="s">
        <v>1671</v>
      </c>
      <c r="F350">
        <v>90</v>
      </c>
      <c r="G350" t="s">
        <v>2759</v>
      </c>
      <c r="H350" t="s">
        <v>557</v>
      </c>
      <c r="I350" s="10">
        <v>40126</v>
      </c>
      <c r="J350">
        <v>28</v>
      </c>
      <c r="K350" t="s">
        <v>1673</v>
      </c>
      <c r="M350" t="str">
        <f>PROPER(Portfolio4346[[#This Row],[Last Name]])</f>
        <v>Seay</v>
      </c>
      <c r="N350" t="str">
        <f t="shared" si="20"/>
        <v>-</v>
      </c>
      <c r="O350" t="str">
        <f t="shared" si="22"/>
        <v>F</v>
      </c>
      <c r="P350" t="str">
        <f t="shared" si="21"/>
        <v>-</v>
      </c>
      <c r="Q350" t="str">
        <f t="shared" si="23"/>
        <v>A</v>
      </c>
    </row>
    <row r="351" spans="1:17" x14ac:dyDescent="0.3">
      <c r="A351">
        <v>354</v>
      </c>
      <c r="B351" t="s">
        <v>2721</v>
      </c>
      <c r="C351" t="s">
        <v>2760</v>
      </c>
      <c r="D351" t="s">
        <v>1683</v>
      </c>
      <c r="E351" t="s">
        <v>1671</v>
      </c>
      <c r="F351">
        <v>90</v>
      </c>
      <c r="G351" t="s">
        <v>2761</v>
      </c>
      <c r="H351" t="s">
        <v>866</v>
      </c>
      <c r="I351" s="10">
        <v>40189</v>
      </c>
      <c r="J351">
        <v>12</v>
      </c>
      <c r="K351" t="s">
        <v>851</v>
      </c>
      <c r="M351" t="str">
        <f>PROPER(Portfolio4346[[#This Row],[Last Name]])</f>
        <v>Grubbs</v>
      </c>
      <c r="N351" t="str">
        <f t="shared" si="20"/>
        <v>-</v>
      </c>
      <c r="O351" t="str">
        <f t="shared" si="22"/>
        <v>F</v>
      </c>
      <c r="P351" t="str">
        <f t="shared" si="21"/>
        <v>-</v>
      </c>
      <c r="Q351" t="str">
        <f t="shared" si="23"/>
        <v>A</v>
      </c>
    </row>
    <row r="352" spans="1:17" x14ac:dyDescent="0.3">
      <c r="A352">
        <v>355</v>
      </c>
      <c r="B352" t="s">
        <v>2762</v>
      </c>
      <c r="C352" t="s">
        <v>2763</v>
      </c>
      <c r="D352" t="s">
        <v>1683</v>
      </c>
      <c r="E352" t="s">
        <v>1671</v>
      </c>
      <c r="F352">
        <v>90</v>
      </c>
      <c r="G352" t="s">
        <v>2764</v>
      </c>
      <c r="H352" t="s">
        <v>409</v>
      </c>
      <c r="I352" s="10">
        <v>40205</v>
      </c>
      <c r="J352">
        <v>36</v>
      </c>
      <c r="K352" t="s">
        <v>1677</v>
      </c>
      <c r="M352" t="str">
        <f>PROPER(Portfolio4346[[#This Row],[Last Name]])</f>
        <v>Hargrove</v>
      </c>
      <c r="N352" t="str">
        <f t="shared" si="20"/>
        <v>-</v>
      </c>
      <c r="O352" t="str">
        <f t="shared" si="22"/>
        <v>F</v>
      </c>
      <c r="P352" t="str">
        <f t="shared" si="21"/>
        <v>-</v>
      </c>
      <c r="Q352" t="str">
        <f t="shared" si="23"/>
        <v>C</v>
      </c>
    </row>
    <row r="353" spans="1:17" x14ac:dyDescent="0.3">
      <c r="A353">
        <v>356</v>
      </c>
      <c r="B353" t="s">
        <v>2765</v>
      </c>
      <c r="C353" t="s">
        <v>2766</v>
      </c>
      <c r="D353" t="s">
        <v>1683</v>
      </c>
      <c r="E353" t="s">
        <v>1671</v>
      </c>
      <c r="F353">
        <v>30</v>
      </c>
      <c r="G353" t="s">
        <v>2767</v>
      </c>
      <c r="H353" t="s">
        <v>623</v>
      </c>
      <c r="I353" s="10">
        <v>39528</v>
      </c>
      <c r="J353">
        <v>68</v>
      </c>
      <c r="K353" t="s">
        <v>1673</v>
      </c>
      <c r="M353" t="str">
        <f>PROPER(Portfolio4346[[#This Row],[Last Name]])</f>
        <v>Sherman</v>
      </c>
      <c r="N353" t="str">
        <f t="shared" si="20"/>
        <v>-</v>
      </c>
      <c r="O353" t="str">
        <f t="shared" si="22"/>
        <v>F</v>
      </c>
      <c r="P353" t="str">
        <f t="shared" si="21"/>
        <v>-</v>
      </c>
      <c r="Q353" t="str">
        <f t="shared" si="23"/>
        <v>S</v>
      </c>
    </row>
    <row r="354" spans="1:17" x14ac:dyDescent="0.3">
      <c r="A354">
        <v>357</v>
      </c>
      <c r="B354" t="s">
        <v>2768</v>
      </c>
      <c r="C354" t="s">
        <v>2769</v>
      </c>
      <c r="D354" t="s">
        <v>1670</v>
      </c>
      <c r="E354" t="s">
        <v>1671</v>
      </c>
      <c r="F354">
        <v>90</v>
      </c>
      <c r="G354" t="s">
        <v>2770</v>
      </c>
      <c r="H354" t="s">
        <v>763</v>
      </c>
      <c r="I354" s="10">
        <v>40257</v>
      </c>
      <c r="J354">
        <v>12</v>
      </c>
      <c r="K354" t="s">
        <v>1700</v>
      </c>
      <c r="M354" t="str">
        <f>PROPER(Portfolio4346[[#This Row],[Last Name]])</f>
        <v>Mcelroy</v>
      </c>
      <c r="N354" t="str">
        <f t="shared" si="20"/>
        <v>-</v>
      </c>
      <c r="O354" t="str">
        <f t="shared" si="22"/>
        <v>F</v>
      </c>
      <c r="P354" t="str">
        <f t="shared" si="21"/>
        <v>-</v>
      </c>
      <c r="Q354" t="str">
        <f t="shared" si="23"/>
        <v>K</v>
      </c>
    </row>
    <row r="355" spans="1:17" x14ac:dyDescent="0.3">
      <c r="A355">
        <v>358</v>
      </c>
      <c r="B355" t="s">
        <v>2771</v>
      </c>
      <c r="C355" t="s">
        <v>2772</v>
      </c>
      <c r="D355" t="s">
        <v>1683</v>
      </c>
      <c r="E355" t="s">
        <v>1671</v>
      </c>
      <c r="F355">
        <v>60</v>
      </c>
      <c r="G355" t="s">
        <v>2773</v>
      </c>
      <c r="H355" t="s">
        <v>2774</v>
      </c>
      <c r="I355" s="10">
        <v>39655</v>
      </c>
      <c r="J355">
        <v>19</v>
      </c>
      <c r="K355" t="s">
        <v>1772</v>
      </c>
      <c r="M355" t="str">
        <f>PROPER(Portfolio4346[[#This Row],[Last Name]])</f>
        <v>Blackman</v>
      </c>
      <c r="N355" t="str">
        <f t="shared" si="20"/>
        <v>-</v>
      </c>
      <c r="O355" t="str">
        <f t="shared" si="22"/>
        <v>F</v>
      </c>
      <c r="P355" t="str">
        <f t="shared" si="21"/>
        <v>-</v>
      </c>
      <c r="Q355" t="str">
        <f t="shared" si="23"/>
        <v>B</v>
      </c>
    </row>
    <row r="356" spans="1:17" x14ac:dyDescent="0.3">
      <c r="A356">
        <v>359</v>
      </c>
      <c r="B356" t="s">
        <v>2775</v>
      </c>
      <c r="C356" t="s">
        <v>2776</v>
      </c>
      <c r="D356" t="s">
        <v>1670</v>
      </c>
      <c r="E356" t="s">
        <v>1671</v>
      </c>
      <c r="F356">
        <v>90</v>
      </c>
      <c r="G356" t="s">
        <v>2777</v>
      </c>
      <c r="H356" t="s">
        <v>204</v>
      </c>
      <c r="I356" s="10">
        <v>40336</v>
      </c>
      <c r="J356">
        <v>60</v>
      </c>
      <c r="K356" t="s">
        <v>1696</v>
      </c>
      <c r="M356" t="str">
        <f>PROPER(Portfolio4346[[#This Row],[Last Name]])</f>
        <v>Barnes</v>
      </c>
      <c r="N356" t="str">
        <f t="shared" si="20"/>
        <v>-</v>
      </c>
      <c r="O356" t="str">
        <f t="shared" si="22"/>
        <v>F</v>
      </c>
      <c r="P356" t="str">
        <f t="shared" si="21"/>
        <v>-</v>
      </c>
      <c r="Q356" t="str">
        <f t="shared" si="23"/>
        <v>G</v>
      </c>
    </row>
    <row r="357" spans="1:17" x14ac:dyDescent="0.3">
      <c r="A357">
        <v>360</v>
      </c>
      <c r="B357" t="s">
        <v>2778</v>
      </c>
      <c r="C357" t="s">
        <v>2779</v>
      </c>
      <c r="D357" t="s">
        <v>1733</v>
      </c>
      <c r="E357" t="s">
        <v>1671</v>
      </c>
      <c r="F357">
        <v>90</v>
      </c>
      <c r="G357" t="s">
        <v>2780</v>
      </c>
      <c r="H357" t="s">
        <v>16</v>
      </c>
      <c r="I357" s="10">
        <v>39545</v>
      </c>
      <c r="J357">
        <v>10</v>
      </c>
      <c r="K357" t="s">
        <v>1673</v>
      </c>
      <c r="M357" t="str">
        <f>PROPER(Portfolio4346[[#This Row],[Last Name]])</f>
        <v>Gould</v>
      </c>
      <c r="N357" t="str">
        <f t="shared" si="20"/>
        <v>-</v>
      </c>
      <c r="O357" t="str">
        <f t="shared" si="22"/>
        <v>F</v>
      </c>
      <c r="P357" t="str">
        <f t="shared" si="21"/>
        <v>-</v>
      </c>
      <c r="Q357" t="str">
        <f t="shared" si="23"/>
        <v>K</v>
      </c>
    </row>
    <row r="358" spans="1:17" x14ac:dyDescent="0.3">
      <c r="A358">
        <v>361</v>
      </c>
      <c r="B358" t="s">
        <v>2781</v>
      </c>
      <c r="C358" t="s">
        <v>2359</v>
      </c>
      <c r="D358" t="s">
        <v>1683</v>
      </c>
      <c r="E358" t="s">
        <v>1671</v>
      </c>
      <c r="F358">
        <v>30</v>
      </c>
      <c r="G358" t="s">
        <v>2782</v>
      </c>
      <c r="H358" t="s">
        <v>35</v>
      </c>
      <c r="I358" s="10">
        <v>40238</v>
      </c>
      <c r="J358">
        <v>56</v>
      </c>
      <c r="K358" t="s">
        <v>851</v>
      </c>
      <c r="M358" t="str">
        <f>PROPER(Portfolio4346[[#This Row],[Last Name]])</f>
        <v>Krueger</v>
      </c>
      <c r="N358" t="str">
        <f t="shared" si="20"/>
        <v>-</v>
      </c>
      <c r="O358" t="str">
        <f t="shared" si="22"/>
        <v>F</v>
      </c>
      <c r="P358" t="str">
        <f t="shared" si="21"/>
        <v>-</v>
      </c>
      <c r="Q358" t="str">
        <f t="shared" si="23"/>
        <v>D</v>
      </c>
    </row>
    <row r="359" spans="1:17" x14ac:dyDescent="0.3">
      <c r="A359">
        <v>362</v>
      </c>
      <c r="B359" t="s">
        <v>2783</v>
      </c>
      <c r="C359" t="s">
        <v>2544</v>
      </c>
      <c r="D359" t="s">
        <v>1670</v>
      </c>
      <c r="E359" t="s">
        <v>1671</v>
      </c>
      <c r="F359">
        <v>30</v>
      </c>
      <c r="G359" t="s">
        <v>2784</v>
      </c>
      <c r="H359" t="s">
        <v>2785</v>
      </c>
      <c r="I359" s="10">
        <v>40373</v>
      </c>
      <c r="J359">
        <v>89</v>
      </c>
      <c r="K359" t="s">
        <v>1707</v>
      </c>
      <c r="M359" t="str">
        <f>PROPER(Portfolio4346[[#This Row],[Last Name]])</f>
        <v>Burris</v>
      </c>
      <c r="N359" t="str">
        <f t="shared" si="20"/>
        <v>-</v>
      </c>
      <c r="O359" t="str">
        <f t="shared" si="22"/>
        <v>F</v>
      </c>
      <c r="P359" t="str">
        <f t="shared" si="21"/>
        <v>-</v>
      </c>
      <c r="Q359" t="str">
        <f t="shared" si="23"/>
        <v>S</v>
      </c>
    </row>
    <row r="360" spans="1:17" x14ac:dyDescent="0.3">
      <c r="A360">
        <v>363</v>
      </c>
      <c r="B360" t="s">
        <v>2786</v>
      </c>
      <c r="C360" t="s">
        <v>2787</v>
      </c>
      <c r="D360" t="s">
        <v>1670</v>
      </c>
      <c r="E360" t="s">
        <v>1829</v>
      </c>
      <c r="F360">
        <v>90</v>
      </c>
      <c r="G360" t="s">
        <v>2788</v>
      </c>
      <c r="H360" t="s">
        <v>1505</v>
      </c>
      <c r="I360" s="10">
        <v>40370</v>
      </c>
      <c r="J360">
        <v>7</v>
      </c>
      <c r="K360" t="s">
        <v>1673</v>
      </c>
      <c r="M360" t="str">
        <f>PROPER(Portfolio4346[[#This Row],[Last Name]])</f>
        <v>Watts</v>
      </c>
      <c r="N360" t="str">
        <f t="shared" si="20"/>
        <v>-</v>
      </c>
      <c r="O360" t="str">
        <f t="shared" si="22"/>
        <v>F</v>
      </c>
      <c r="P360" t="str">
        <f t="shared" si="21"/>
        <v>Corrected Errors</v>
      </c>
      <c r="Q360" t="str">
        <f t="shared" si="23"/>
        <v>I</v>
      </c>
    </row>
    <row r="361" spans="1:17" x14ac:dyDescent="0.3">
      <c r="A361">
        <v>364</v>
      </c>
      <c r="B361" t="s">
        <v>2789</v>
      </c>
      <c r="C361" t="s">
        <v>2766</v>
      </c>
      <c r="D361" t="s">
        <v>1683</v>
      </c>
      <c r="E361" t="s">
        <v>1671</v>
      </c>
      <c r="F361">
        <v>60</v>
      </c>
      <c r="G361" t="s">
        <v>2790</v>
      </c>
      <c r="H361" t="s">
        <v>630</v>
      </c>
      <c r="I361" s="10">
        <v>39944</v>
      </c>
      <c r="J361">
        <v>29</v>
      </c>
      <c r="K361" t="s">
        <v>1673</v>
      </c>
      <c r="M361" t="str">
        <f>PROPER(Portfolio4346[[#This Row],[Last Name]])</f>
        <v>Sherman</v>
      </c>
      <c r="N361" t="str">
        <f t="shared" si="20"/>
        <v>-</v>
      </c>
      <c r="O361" t="str">
        <f t="shared" si="22"/>
        <v>F</v>
      </c>
      <c r="P361" t="str">
        <f t="shared" si="21"/>
        <v>-</v>
      </c>
      <c r="Q361" t="str">
        <f t="shared" si="23"/>
        <v>D</v>
      </c>
    </row>
    <row r="362" spans="1:17" x14ac:dyDescent="0.3">
      <c r="A362">
        <v>365</v>
      </c>
      <c r="B362" t="s">
        <v>2791</v>
      </c>
      <c r="C362" t="s">
        <v>2792</v>
      </c>
      <c r="D362" t="s">
        <v>1683</v>
      </c>
      <c r="E362" t="s">
        <v>1671</v>
      </c>
      <c r="F362">
        <v>60</v>
      </c>
      <c r="G362" t="s">
        <v>2793</v>
      </c>
      <c r="H362" t="s">
        <v>936</v>
      </c>
      <c r="I362" s="10">
        <v>39613</v>
      </c>
      <c r="J362">
        <v>37</v>
      </c>
      <c r="K362" t="s">
        <v>1707</v>
      </c>
      <c r="M362" t="str">
        <f>PROPER(Portfolio4346[[#This Row],[Last Name]])</f>
        <v>Rudolph</v>
      </c>
      <c r="N362" t="str">
        <f t="shared" si="20"/>
        <v>-</v>
      </c>
      <c r="O362" t="str">
        <f t="shared" si="22"/>
        <v>F</v>
      </c>
      <c r="P362" t="str">
        <f t="shared" si="21"/>
        <v>-</v>
      </c>
      <c r="Q362" t="str">
        <f t="shared" si="23"/>
        <v>J</v>
      </c>
    </row>
    <row r="363" spans="1:17" x14ac:dyDescent="0.3">
      <c r="A363">
        <v>366</v>
      </c>
      <c r="B363" t="s">
        <v>2755</v>
      </c>
      <c r="C363" t="s">
        <v>1709</v>
      </c>
      <c r="D363" t="s">
        <v>1670</v>
      </c>
      <c r="E363" t="s">
        <v>1671</v>
      </c>
      <c r="F363">
        <v>60</v>
      </c>
      <c r="G363" t="s">
        <v>2794</v>
      </c>
      <c r="H363" t="s">
        <v>2795</v>
      </c>
      <c r="I363" s="10">
        <v>39459</v>
      </c>
      <c r="J363">
        <v>66</v>
      </c>
      <c r="K363" t="s">
        <v>1696</v>
      </c>
      <c r="M363" t="str">
        <f>PROPER(Portfolio4346[[#This Row],[Last Name]])</f>
        <v>Roland</v>
      </c>
      <c r="N363" t="str">
        <f t="shared" si="20"/>
        <v>-</v>
      </c>
      <c r="O363" t="str">
        <f t="shared" si="22"/>
        <v>F</v>
      </c>
      <c r="P363" t="str">
        <f t="shared" si="21"/>
        <v>-</v>
      </c>
      <c r="Q363" t="str">
        <f t="shared" si="23"/>
        <v>J</v>
      </c>
    </row>
    <row r="364" spans="1:17" x14ac:dyDescent="0.3">
      <c r="A364">
        <v>367</v>
      </c>
      <c r="B364" t="s">
        <v>2796</v>
      </c>
      <c r="C364" t="s">
        <v>2797</v>
      </c>
      <c r="D364" t="s">
        <v>1683</v>
      </c>
      <c r="E364" t="s">
        <v>1671</v>
      </c>
      <c r="F364">
        <v>90</v>
      </c>
      <c r="G364" t="s">
        <v>2798</v>
      </c>
      <c r="H364" t="s">
        <v>340</v>
      </c>
      <c r="I364" s="10">
        <v>40029</v>
      </c>
      <c r="J364">
        <v>2</v>
      </c>
      <c r="K364" t="s">
        <v>1677</v>
      </c>
      <c r="M364" t="str">
        <f>PROPER(Portfolio4346[[#This Row],[Last Name]])</f>
        <v>Kemp</v>
      </c>
      <c r="N364" t="str">
        <f t="shared" si="20"/>
        <v>-</v>
      </c>
      <c r="O364" t="str">
        <f t="shared" si="22"/>
        <v>F</v>
      </c>
      <c r="P364" t="str">
        <f t="shared" si="21"/>
        <v>-</v>
      </c>
      <c r="Q364" t="str">
        <f t="shared" si="23"/>
        <v>R</v>
      </c>
    </row>
    <row r="365" spans="1:17" x14ac:dyDescent="0.3">
      <c r="A365">
        <v>368</v>
      </c>
      <c r="B365" t="s">
        <v>2799</v>
      </c>
      <c r="C365" t="s">
        <v>2800</v>
      </c>
      <c r="D365" t="s">
        <v>1670</v>
      </c>
      <c r="E365" t="s">
        <v>1671</v>
      </c>
      <c r="F365">
        <v>90</v>
      </c>
      <c r="G365" t="s">
        <v>2801</v>
      </c>
      <c r="H365" t="s">
        <v>592</v>
      </c>
      <c r="I365" s="10">
        <v>39595</v>
      </c>
      <c r="J365">
        <v>85</v>
      </c>
      <c r="K365" t="s">
        <v>1673</v>
      </c>
      <c r="M365" t="str">
        <f>PROPER(Portfolio4346[[#This Row],[Last Name]])</f>
        <v>Elder</v>
      </c>
      <c r="N365" t="str">
        <f t="shared" si="20"/>
        <v>-</v>
      </c>
      <c r="O365" t="str">
        <f t="shared" si="22"/>
        <v>F</v>
      </c>
      <c r="P365" t="str">
        <f t="shared" si="21"/>
        <v>-</v>
      </c>
      <c r="Q365" t="str">
        <f t="shared" si="23"/>
        <v>M</v>
      </c>
    </row>
    <row r="366" spans="1:17" x14ac:dyDescent="0.3">
      <c r="A366">
        <v>369</v>
      </c>
      <c r="B366" t="s">
        <v>2802</v>
      </c>
      <c r="C366" t="s">
        <v>598</v>
      </c>
      <c r="D366" t="s">
        <v>1683</v>
      </c>
      <c r="E366" t="s">
        <v>1671</v>
      </c>
      <c r="F366">
        <v>30</v>
      </c>
      <c r="G366" t="s">
        <v>2803</v>
      </c>
      <c r="H366" t="s">
        <v>49</v>
      </c>
      <c r="I366" s="10">
        <v>39791</v>
      </c>
      <c r="J366">
        <v>19</v>
      </c>
      <c r="K366" t="s">
        <v>851</v>
      </c>
      <c r="M366" t="str">
        <f>PROPER(Portfolio4346[[#This Row],[Last Name]])</f>
        <v>Tipton</v>
      </c>
      <c r="N366" t="str">
        <f t="shared" si="20"/>
        <v>-</v>
      </c>
      <c r="O366" t="str">
        <f t="shared" si="22"/>
        <v>F</v>
      </c>
      <c r="P366" t="str">
        <f t="shared" si="21"/>
        <v>-</v>
      </c>
      <c r="Q366" t="str">
        <f t="shared" si="23"/>
        <v>G</v>
      </c>
    </row>
    <row r="367" spans="1:17" x14ac:dyDescent="0.3">
      <c r="A367">
        <v>370</v>
      </c>
      <c r="B367" t="s">
        <v>2804</v>
      </c>
      <c r="C367" t="s">
        <v>2805</v>
      </c>
      <c r="D367" t="s">
        <v>1670</v>
      </c>
      <c r="E367" t="s">
        <v>1671</v>
      </c>
      <c r="F367">
        <v>90</v>
      </c>
      <c r="G367" t="s">
        <v>2806</v>
      </c>
      <c r="H367" t="s">
        <v>2807</v>
      </c>
      <c r="I367" s="10">
        <v>40143</v>
      </c>
      <c r="J367">
        <v>13</v>
      </c>
      <c r="K367" t="s">
        <v>1677</v>
      </c>
      <c r="M367" t="str">
        <f>PROPER(Portfolio4346[[#This Row],[Last Name]])</f>
        <v>Mccullough</v>
      </c>
      <c r="N367" t="str">
        <f t="shared" si="20"/>
        <v>-</v>
      </c>
      <c r="O367" t="str">
        <f t="shared" si="22"/>
        <v>F</v>
      </c>
      <c r="P367" t="str">
        <f t="shared" si="21"/>
        <v>-</v>
      </c>
      <c r="Q367" t="str">
        <f t="shared" si="23"/>
        <v>T</v>
      </c>
    </row>
    <row r="368" spans="1:17" x14ac:dyDescent="0.3">
      <c r="A368">
        <v>371</v>
      </c>
      <c r="B368" t="s">
        <v>2808</v>
      </c>
      <c r="C368" t="s">
        <v>2205</v>
      </c>
      <c r="D368" t="s">
        <v>1683</v>
      </c>
      <c r="E368" t="s">
        <v>1671</v>
      </c>
      <c r="F368">
        <v>90</v>
      </c>
      <c r="G368" t="s">
        <v>2809</v>
      </c>
      <c r="H368" t="s">
        <v>1175</v>
      </c>
      <c r="I368" s="10">
        <v>39534</v>
      </c>
      <c r="J368">
        <v>34</v>
      </c>
      <c r="K368" t="s">
        <v>1692</v>
      </c>
      <c r="M368" t="str">
        <f>PROPER(Portfolio4346[[#This Row],[Last Name]])</f>
        <v>Noel</v>
      </c>
      <c r="N368" t="str">
        <f t="shared" si="20"/>
        <v>-</v>
      </c>
      <c r="O368" t="str">
        <f t="shared" si="22"/>
        <v>F</v>
      </c>
      <c r="P368" t="str">
        <f t="shared" si="21"/>
        <v>-</v>
      </c>
      <c r="Q368" t="str">
        <f t="shared" si="23"/>
        <v>C</v>
      </c>
    </row>
    <row r="369" spans="1:17" x14ac:dyDescent="0.3">
      <c r="A369">
        <v>372</v>
      </c>
      <c r="B369" t="s">
        <v>2333</v>
      </c>
      <c r="C369" t="s">
        <v>2810</v>
      </c>
      <c r="D369" t="s">
        <v>1683</v>
      </c>
      <c r="E369" t="s">
        <v>1671</v>
      </c>
      <c r="F369">
        <v>60</v>
      </c>
      <c r="G369" t="s">
        <v>2811</v>
      </c>
      <c r="H369" t="s">
        <v>631</v>
      </c>
      <c r="I369" s="10">
        <v>39923</v>
      </c>
      <c r="J369">
        <v>39</v>
      </c>
      <c r="K369" t="s">
        <v>1677</v>
      </c>
      <c r="M369" t="str">
        <f>PROPER(Portfolio4346[[#This Row],[Last Name]])</f>
        <v>Connelly</v>
      </c>
      <c r="N369" t="str">
        <f t="shared" si="20"/>
        <v>-</v>
      </c>
      <c r="O369" t="str">
        <f t="shared" si="22"/>
        <v>F</v>
      </c>
      <c r="P369" t="str">
        <f t="shared" si="21"/>
        <v>-</v>
      </c>
      <c r="Q369" t="str">
        <f t="shared" si="23"/>
        <v>P</v>
      </c>
    </row>
    <row r="370" spans="1:17" x14ac:dyDescent="0.3">
      <c r="A370">
        <v>373</v>
      </c>
      <c r="B370" t="s">
        <v>2812</v>
      </c>
      <c r="C370" t="s">
        <v>2813</v>
      </c>
      <c r="D370" t="s">
        <v>1683</v>
      </c>
      <c r="E370" t="s">
        <v>1671</v>
      </c>
      <c r="F370">
        <v>60</v>
      </c>
      <c r="G370" t="s">
        <v>2814</v>
      </c>
      <c r="H370" t="s">
        <v>1446</v>
      </c>
      <c r="I370" s="10">
        <v>40214</v>
      </c>
      <c r="J370">
        <v>4</v>
      </c>
      <c r="K370" t="s">
        <v>1692</v>
      </c>
      <c r="M370" t="str">
        <f>PROPER(Portfolio4346[[#This Row],[Last Name]])</f>
        <v>Swain</v>
      </c>
      <c r="N370" t="str">
        <f t="shared" si="20"/>
        <v>-</v>
      </c>
      <c r="O370" t="str">
        <f t="shared" si="22"/>
        <v>F</v>
      </c>
      <c r="P370" t="str">
        <f t="shared" si="21"/>
        <v>-</v>
      </c>
      <c r="Q370" t="str">
        <f t="shared" si="23"/>
        <v>J</v>
      </c>
    </row>
    <row r="371" spans="1:17" x14ac:dyDescent="0.3">
      <c r="A371">
        <v>374</v>
      </c>
      <c r="B371" t="s">
        <v>2815</v>
      </c>
      <c r="C371" t="s">
        <v>2816</v>
      </c>
      <c r="D371" t="s">
        <v>1683</v>
      </c>
      <c r="E371" t="s">
        <v>1671</v>
      </c>
      <c r="F371">
        <v>30</v>
      </c>
      <c r="G371" t="s">
        <v>2817</v>
      </c>
      <c r="H371" t="s">
        <v>707</v>
      </c>
      <c r="I371" s="10">
        <v>40260</v>
      </c>
      <c r="J371">
        <v>72</v>
      </c>
      <c r="K371" t="s">
        <v>1677</v>
      </c>
      <c r="M371" t="str">
        <f>PROPER(Portfolio4346[[#This Row],[Last Name]])</f>
        <v>Tilley</v>
      </c>
      <c r="N371" t="str">
        <f t="shared" si="20"/>
        <v>-</v>
      </c>
      <c r="O371" t="str">
        <f t="shared" si="22"/>
        <v>F</v>
      </c>
      <c r="P371" t="str">
        <f t="shared" si="21"/>
        <v>-</v>
      </c>
      <c r="Q371" t="str">
        <f t="shared" si="23"/>
        <v>M</v>
      </c>
    </row>
    <row r="372" spans="1:17" x14ac:dyDescent="0.3">
      <c r="A372">
        <v>375</v>
      </c>
      <c r="B372" t="s">
        <v>2818</v>
      </c>
      <c r="C372" t="s">
        <v>2819</v>
      </c>
      <c r="D372" t="s">
        <v>1733</v>
      </c>
      <c r="E372" t="s">
        <v>1671</v>
      </c>
      <c r="F372">
        <v>30</v>
      </c>
      <c r="G372" t="s">
        <v>2820</v>
      </c>
      <c r="H372" t="s">
        <v>1090</v>
      </c>
      <c r="I372" s="10">
        <v>40149</v>
      </c>
      <c r="J372">
        <v>8</v>
      </c>
      <c r="K372" t="s">
        <v>851</v>
      </c>
      <c r="M372" t="str">
        <f>PROPER(Portfolio4346[[#This Row],[Last Name]])</f>
        <v>Hughes</v>
      </c>
      <c r="N372" t="str">
        <f t="shared" si="20"/>
        <v>-</v>
      </c>
      <c r="O372" t="str">
        <f t="shared" si="22"/>
        <v>F</v>
      </c>
      <c r="P372" t="str">
        <f t="shared" si="21"/>
        <v>-</v>
      </c>
      <c r="Q372" t="str">
        <f t="shared" si="23"/>
        <v>R</v>
      </c>
    </row>
    <row r="373" spans="1:17" x14ac:dyDescent="0.3">
      <c r="A373">
        <v>376</v>
      </c>
      <c r="B373" t="s">
        <v>2821</v>
      </c>
      <c r="C373" t="s">
        <v>2822</v>
      </c>
      <c r="D373" t="s">
        <v>1670</v>
      </c>
      <c r="E373" t="s">
        <v>1671</v>
      </c>
      <c r="F373">
        <v>30</v>
      </c>
      <c r="G373" t="s">
        <v>2823</v>
      </c>
      <c r="H373" t="s">
        <v>496</v>
      </c>
      <c r="I373" s="10">
        <v>39969</v>
      </c>
      <c r="J373">
        <v>4</v>
      </c>
      <c r="K373" t="s">
        <v>1772</v>
      </c>
      <c r="M373" t="str">
        <f>PROPER(Portfolio4346[[#This Row],[Last Name]])</f>
        <v>Conklin</v>
      </c>
      <c r="N373" t="str">
        <f t="shared" si="20"/>
        <v>-</v>
      </c>
      <c r="O373" t="str">
        <f t="shared" si="22"/>
        <v>F</v>
      </c>
      <c r="P373" t="str">
        <f t="shared" si="21"/>
        <v>-</v>
      </c>
      <c r="Q373" t="str">
        <f t="shared" si="23"/>
        <v>Z</v>
      </c>
    </row>
    <row r="374" spans="1:17" x14ac:dyDescent="0.3">
      <c r="A374">
        <v>377</v>
      </c>
      <c r="B374" t="s">
        <v>2824</v>
      </c>
      <c r="C374" t="s">
        <v>2825</v>
      </c>
      <c r="D374" t="s">
        <v>1733</v>
      </c>
      <c r="E374" t="s">
        <v>1671</v>
      </c>
      <c r="F374">
        <v>60</v>
      </c>
      <c r="G374" t="s">
        <v>2826</v>
      </c>
      <c r="H374" t="s">
        <v>2795</v>
      </c>
      <c r="I374" s="10">
        <v>39997</v>
      </c>
      <c r="J374">
        <v>83</v>
      </c>
      <c r="K374" t="s">
        <v>1721</v>
      </c>
      <c r="M374" t="str">
        <f>PROPER(Portfolio4346[[#This Row],[Last Name]])</f>
        <v>Cross</v>
      </c>
      <c r="N374" t="str">
        <f t="shared" si="20"/>
        <v>-</v>
      </c>
      <c r="O374" t="str">
        <f t="shared" si="22"/>
        <v>F</v>
      </c>
      <c r="P374" t="str">
        <f t="shared" si="21"/>
        <v>-</v>
      </c>
      <c r="Q374" t="str">
        <f t="shared" si="23"/>
        <v>C</v>
      </c>
    </row>
    <row r="375" spans="1:17" x14ac:dyDescent="0.3">
      <c r="A375">
        <v>378</v>
      </c>
      <c r="B375" t="s">
        <v>2827</v>
      </c>
      <c r="C375" t="s">
        <v>2828</v>
      </c>
      <c r="D375" t="s">
        <v>1683</v>
      </c>
      <c r="E375" t="s">
        <v>1671</v>
      </c>
      <c r="F375">
        <v>60</v>
      </c>
      <c r="G375" t="s">
        <v>2829</v>
      </c>
      <c r="H375" t="s">
        <v>2830</v>
      </c>
      <c r="I375" s="10">
        <v>40471</v>
      </c>
      <c r="J375">
        <v>14</v>
      </c>
      <c r="K375" t="s">
        <v>1007</v>
      </c>
      <c r="M375" t="str">
        <f>PROPER(Portfolio4346[[#This Row],[Last Name]])</f>
        <v>Jorgensen</v>
      </c>
      <c r="N375" t="str">
        <f t="shared" si="20"/>
        <v>-</v>
      </c>
      <c r="O375" t="str">
        <f t="shared" si="22"/>
        <v>F</v>
      </c>
      <c r="P375" t="str">
        <f t="shared" si="21"/>
        <v>-</v>
      </c>
      <c r="Q375" t="str">
        <f t="shared" si="23"/>
        <v>M</v>
      </c>
    </row>
    <row r="376" spans="1:17" x14ac:dyDescent="0.3">
      <c r="A376">
        <v>379</v>
      </c>
      <c r="B376" t="s">
        <v>2831</v>
      </c>
      <c r="C376" t="s">
        <v>1774</v>
      </c>
      <c r="D376" t="s">
        <v>1683</v>
      </c>
      <c r="E376" t="s">
        <v>1671</v>
      </c>
      <c r="F376">
        <v>30</v>
      </c>
      <c r="G376" t="s">
        <v>2832</v>
      </c>
      <c r="H376" t="s">
        <v>1644</v>
      </c>
      <c r="I376" s="10">
        <v>40347</v>
      </c>
      <c r="J376">
        <v>90</v>
      </c>
      <c r="K376" t="s">
        <v>1692</v>
      </c>
      <c r="M376" t="str">
        <f>PROPER(Portfolio4346[[#This Row],[Last Name]])</f>
        <v>Oneal</v>
      </c>
      <c r="N376" t="str">
        <f t="shared" si="20"/>
        <v>-</v>
      </c>
      <c r="O376" t="str">
        <f t="shared" si="22"/>
        <v>F</v>
      </c>
      <c r="P376" t="str">
        <f t="shared" si="21"/>
        <v>-</v>
      </c>
      <c r="Q376" t="str">
        <f t="shared" si="23"/>
        <v>C</v>
      </c>
    </row>
    <row r="377" spans="1:17" x14ac:dyDescent="0.3">
      <c r="A377">
        <v>380</v>
      </c>
      <c r="B377" t="s">
        <v>2833</v>
      </c>
      <c r="C377" t="s">
        <v>2362</v>
      </c>
      <c r="D377" t="s">
        <v>1683</v>
      </c>
      <c r="E377" t="s">
        <v>1671</v>
      </c>
      <c r="F377">
        <v>90</v>
      </c>
      <c r="G377" t="s">
        <v>2834</v>
      </c>
      <c r="H377" t="s">
        <v>809</v>
      </c>
      <c r="I377" s="10">
        <v>40232</v>
      </c>
      <c r="J377">
        <v>91</v>
      </c>
      <c r="K377" t="s">
        <v>1007</v>
      </c>
      <c r="M377" t="str">
        <f>PROPER(Portfolio4346[[#This Row],[Last Name]])</f>
        <v>Moreland</v>
      </c>
      <c r="N377" t="str">
        <f t="shared" si="20"/>
        <v>-</v>
      </c>
      <c r="O377" t="str">
        <f t="shared" si="22"/>
        <v>F</v>
      </c>
      <c r="P377" t="str">
        <f t="shared" si="21"/>
        <v>-</v>
      </c>
      <c r="Q377" t="str">
        <f t="shared" si="23"/>
        <v>G</v>
      </c>
    </row>
    <row r="378" spans="1:17" x14ac:dyDescent="0.3">
      <c r="A378">
        <v>381</v>
      </c>
      <c r="B378" t="s">
        <v>2394</v>
      </c>
      <c r="C378" t="s">
        <v>2835</v>
      </c>
      <c r="D378" t="s">
        <v>1683</v>
      </c>
      <c r="E378" t="s">
        <v>1671</v>
      </c>
      <c r="F378">
        <v>60</v>
      </c>
      <c r="G378" t="s">
        <v>2836</v>
      </c>
      <c r="H378" t="s">
        <v>87</v>
      </c>
      <c r="I378" s="10">
        <v>39574</v>
      </c>
      <c r="J378">
        <v>90</v>
      </c>
      <c r="K378" t="s">
        <v>1692</v>
      </c>
      <c r="M378" t="str">
        <f>PROPER(Portfolio4346[[#This Row],[Last Name]])</f>
        <v>Hooks</v>
      </c>
      <c r="N378" t="str">
        <f t="shared" si="20"/>
        <v>-</v>
      </c>
      <c r="O378" t="str">
        <f t="shared" si="22"/>
        <v>F</v>
      </c>
      <c r="P378" t="str">
        <f t="shared" si="21"/>
        <v>-</v>
      </c>
      <c r="Q378" t="str">
        <f t="shared" si="23"/>
        <v>M</v>
      </c>
    </row>
    <row r="379" spans="1:17" x14ac:dyDescent="0.3">
      <c r="A379">
        <v>382</v>
      </c>
      <c r="B379" t="s">
        <v>1927</v>
      </c>
      <c r="C379" t="s">
        <v>2837</v>
      </c>
      <c r="D379" t="s">
        <v>1683</v>
      </c>
      <c r="E379" t="s">
        <v>1671</v>
      </c>
      <c r="F379">
        <v>30</v>
      </c>
      <c r="G379" t="s">
        <v>2838</v>
      </c>
      <c r="H379" t="s">
        <v>2839</v>
      </c>
      <c r="I379" s="10">
        <v>40427</v>
      </c>
      <c r="J379">
        <v>82</v>
      </c>
      <c r="K379" t="s">
        <v>1677</v>
      </c>
      <c r="M379" t="str">
        <f>PROPER(Portfolio4346[[#This Row],[Last Name]])</f>
        <v>Finn</v>
      </c>
      <c r="N379" t="str">
        <f t="shared" si="20"/>
        <v>-</v>
      </c>
      <c r="O379" t="str">
        <f t="shared" si="22"/>
        <v>F</v>
      </c>
      <c r="P379" t="str">
        <f t="shared" si="21"/>
        <v>-</v>
      </c>
      <c r="Q379" t="str">
        <f t="shared" si="23"/>
        <v>S</v>
      </c>
    </row>
    <row r="380" spans="1:17" x14ac:dyDescent="0.3">
      <c r="A380">
        <v>383</v>
      </c>
      <c r="B380" t="s">
        <v>2840</v>
      </c>
      <c r="C380" t="s">
        <v>2841</v>
      </c>
      <c r="D380" t="s">
        <v>1683</v>
      </c>
      <c r="E380" t="s">
        <v>1671</v>
      </c>
      <c r="F380">
        <v>30</v>
      </c>
      <c r="G380" t="s">
        <v>2842</v>
      </c>
      <c r="H380" t="s">
        <v>240</v>
      </c>
      <c r="I380" s="10">
        <v>39647</v>
      </c>
      <c r="J380">
        <v>64</v>
      </c>
      <c r="K380" t="s">
        <v>1007</v>
      </c>
      <c r="M380" t="str">
        <f>PROPER(Portfolio4346[[#This Row],[Last Name]])</f>
        <v>Muniz</v>
      </c>
      <c r="N380" t="str">
        <f t="shared" si="20"/>
        <v>-</v>
      </c>
      <c r="O380" t="str">
        <f t="shared" si="22"/>
        <v>F</v>
      </c>
      <c r="P380" t="str">
        <f t="shared" si="21"/>
        <v>-</v>
      </c>
      <c r="Q380" t="str">
        <f t="shared" si="23"/>
        <v>B</v>
      </c>
    </row>
    <row r="381" spans="1:17" x14ac:dyDescent="0.3">
      <c r="A381">
        <v>384</v>
      </c>
      <c r="B381" t="s">
        <v>2843</v>
      </c>
      <c r="C381" t="s">
        <v>2844</v>
      </c>
      <c r="D381" t="s">
        <v>1733</v>
      </c>
      <c r="E381" t="s">
        <v>1671</v>
      </c>
      <c r="F381">
        <v>90</v>
      </c>
      <c r="G381" t="s">
        <v>2845</v>
      </c>
      <c r="H381" t="s">
        <v>685</v>
      </c>
      <c r="I381" s="10">
        <v>39926</v>
      </c>
      <c r="J381">
        <v>67</v>
      </c>
      <c r="K381" t="s">
        <v>1700</v>
      </c>
      <c r="M381" t="str">
        <f>PROPER(Portfolio4346[[#This Row],[Last Name]])</f>
        <v>Slater</v>
      </c>
      <c r="N381" t="str">
        <f t="shared" si="20"/>
        <v>-</v>
      </c>
      <c r="O381" t="str">
        <f t="shared" si="22"/>
        <v>F</v>
      </c>
      <c r="P381" t="str">
        <f t="shared" si="21"/>
        <v>-</v>
      </c>
      <c r="Q381" t="str">
        <f t="shared" si="23"/>
        <v>M</v>
      </c>
    </row>
    <row r="382" spans="1:17" x14ac:dyDescent="0.3">
      <c r="A382">
        <v>385</v>
      </c>
      <c r="B382" t="s">
        <v>2846</v>
      </c>
      <c r="C382" t="s">
        <v>1702</v>
      </c>
      <c r="D382" t="s">
        <v>1670</v>
      </c>
      <c r="E382" t="s">
        <v>1671</v>
      </c>
      <c r="F382">
        <v>60</v>
      </c>
      <c r="G382" t="s">
        <v>2847</v>
      </c>
      <c r="H382" t="s">
        <v>1518</v>
      </c>
      <c r="I382" s="10">
        <v>40150</v>
      </c>
      <c r="J382">
        <v>45</v>
      </c>
      <c r="K382" t="s">
        <v>1772</v>
      </c>
      <c r="M382" t="str">
        <f>PROPER(Portfolio4346[[#This Row],[Last Name]])</f>
        <v>Navarro</v>
      </c>
      <c r="N382" t="str">
        <f t="shared" si="20"/>
        <v>-</v>
      </c>
      <c r="O382" t="str">
        <f t="shared" si="22"/>
        <v>F</v>
      </c>
      <c r="P382" t="str">
        <f t="shared" si="21"/>
        <v>-</v>
      </c>
      <c r="Q382" t="str">
        <f t="shared" si="23"/>
        <v>C</v>
      </c>
    </row>
    <row r="383" spans="1:17" x14ac:dyDescent="0.3">
      <c r="A383">
        <v>386</v>
      </c>
      <c r="B383" t="s">
        <v>2848</v>
      </c>
      <c r="C383" t="s">
        <v>2849</v>
      </c>
      <c r="D383" t="s">
        <v>1683</v>
      </c>
      <c r="E383" t="s">
        <v>1671</v>
      </c>
      <c r="F383">
        <v>60</v>
      </c>
      <c r="G383" t="s">
        <v>2850</v>
      </c>
      <c r="H383" t="s">
        <v>1497</v>
      </c>
      <c r="I383" s="10">
        <v>40411</v>
      </c>
      <c r="J383">
        <v>52</v>
      </c>
      <c r="K383" t="s">
        <v>1673</v>
      </c>
      <c r="M383" t="str">
        <f>PROPER(Portfolio4346[[#This Row],[Last Name]])</f>
        <v>Mcdowell</v>
      </c>
      <c r="N383" t="str">
        <f t="shared" si="20"/>
        <v>-</v>
      </c>
      <c r="O383" t="str">
        <f t="shared" si="22"/>
        <v>F</v>
      </c>
      <c r="P383" t="str">
        <f t="shared" si="21"/>
        <v>-</v>
      </c>
      <c r="Q383" t="str">
        <f t="shared" si="23"/>
        <v>D</v>
      </c>
    </row>
    <row r="384" spans="1:17" x14ac:dyDescent="0.3">
      <c r="A384">
        <v>387</v>
      </c>
      <c r="B384" t="s">
        <v>2851</v>
      </c>
      <c r="C384" t="s">
        <v>2852</v>
      </c>
      <c r="D384" t="s">
        <v>1670</v>
      </c>
      <c r="E384" t="s">
        <v>1671</v>
      </c>
      <c r="F384">
        <v>60</v>
      </c>
      <c r="G384" t="s">
        <v>2853</v>
      </c>
      <c r="H384" t="s">
        <v>2854</v>
      </c>
      <c r="I384" s="10">
        <v>40254</v>
      </c>
      <c r="J384">
        <v>76</v>
      </c>
      <c r="K384" t="s">
        <v>1772</v>
      </c>
      <c r="M384" t="str">
        <f>PROPER(Portfolio4346[[#This Row],[Last Name]])</f>
        <v>Parr</v>
      </c>
      <c r="N384" t="str">
        <f t="shared" si="20"/>
        <v>-</v>
      </c>
      <c r="O384" t="str">
        <f t="shared" si="22"/>
        <v>F</v>
      </c>
      <c r="P384" t="str">
        <f t="shared" si="21"/>
        <v>-</v>
      </c>
      <c r="Q384" t="str">
        <f t="shared" si="23"/>
        <v>A</v>
      </c>
    </row>
    <row r="385" spans="1:17" x14ac:dyDescent="0.3">
      <c r="A385">
        <v>388</v>
      </c>
      <c r="B385" t="s">
        <v>2855</v>
      </c>
      <c r="C385" t="s">
        <v>2856</v>
      </c>
      <c r="D385" t="s">
        <v>1670</v>
      </c>
      <c r="E385" t="s">
        <v>1671</v>
      </c>
      <c r="F385">
        <v>60</v>
      </c>
      <c r="G385" t="s">
        <v>2857</v>
      </c>
      <c r="H385" t="s">
        <v>200</v>
      </c>
      <c r="I385" s="10">
        <v>39719</v>
      </c>
      <c r="J385">
        <v>98</v>
      </c>
      <c r="K385" t="s">
        <v>1721</v>
      </c>
      <c r="M385" t="str">
        <f>PROPER(Portfolio4346[[#This Row],[Last Name]])</f>
        <v>Rutledge</v>
      </c>
      <c r="N385" t="str">
        <f t="shared" si="20"/>
        <v>-</v>
      </c>
      <c r="O385" t="str">
        <f t="shared" si="22"/>
        <v>F</v>
      </c>
      <c r="P385" t="str">
        <f t="shared" si="21"/>
        <v>-</v>
      </c>
      <c r="Q385" t="str">
        <f t="shared" si="23"/>
        <v>J</v>
      </c>
    </row>
    <row r="386" spans="1:17" x14ac:dyDescent="0.3">
      <c r="A386">
        <v>389</v>
      </c>
      <c r="B386" t="s">
        <v>2858</v>
      </c>
      <c r="C386" t="s">
        <v>2859</v>
      </c>
      <c r="D386" t="s">
        <v>1670</v>
      </c>
      <c r="E386" t="s">
        <v>1671</v>
      </c>
      <c r="F386">
        <v>60</v>
      </c>
      <c r="G386" t="s">
        <v>2860</v>
      </c>
      <c r="H386" t="s">
        <v>1646</v>
      </c>
      <c r="I386" s="10">
        <v>39863</v>
      </c>
      <c r="J386">
        <v>5</v>
      </c>
      <c r="K386" t="s">
        <v>1673</v>
      </c>
      <c r="M386" t="str">
        <f>PROPER(Portfolio4346[[#This Row],[Last Name]])</f>
        <v>Hester</v>
      </c>
      <c r="N386" t="str">
        <f t="shared" ref="N386:N449" si="24">IF(EXACT(C386,M386)=TRUE, "-", "Corrected to Title Case")</f>
        <v>-</v>
      </c>
      <c r="O386" t="str">
        <f t="shared" si="22"/>
        <v>F</v>
      </c>
      <c r="P386" t="str">
        <f t="shared" ref="P386:P449" si="25">IF(EXACT(E386,O386)=TRUE,"-","Corrected Errors")</f>
        <v>-</v>
      </c>
      <c r="Q386" t="str">
        <f t="shared" si="23"/>
        <v>S</v>
      </c>
    </row>
    <row r="387" spans="1:17" x14ac:dyDescent="0.3">
      <c r="A387">
        <v>390</v>
      </c>
      <c r="B387" t="s">
        <v>2861</v>
      </c>
      <c r="C387" t="s">
        <v>2423</v>
      </c>
      <c r="D387" t="s">
        <v>1683</v>
      </c>
      <c r="E387" t="s">
        <v>1671</v>
      </c>
      <c r="F387">
        <v>30</v>
      </c>
      <c r="G387" t="s">
        <v>2862</v>
      </c>
      <c r="H387" t="s">
        <v>1603</v>
      </c>
      <c r="I387" s="10">
        <v>39698</v>
      </c>
      <c r="J387">
        <v>70</v>
      </c>
      <c r="K387" t="s">
        <v>851</v>
      </c>
      <c r="M387" t="str">
        <f>PROPER(Portfolio4346[[#This Row],[Last Name]])</f>
        <v>Gay</v>
      </c>
      <c r="N387" t="str">
        <f t="shared" si="24"/>
        <v>-</v>
      </c>
      <c r="O387" t="str">
        <f t="shared" ref="O387:O450" si="26">IF(LEFT(E387,1)="f","F","M")</f>
        <v>F</v>
      </c>
      <c r="P387" t="str">
        <f t="shared" si="25"/>
        <v>-</v>
      </c>
      <c r="Q387" t="str">
        <f t="shared" ref="Q387:Q450" si="27">UPPER(LEFT(B387,1))</f>
        <v>I</v>
      </c>
    </row>
    <row r="388" spans="1:17" x14ac:dyDescent="0.3">
      <c r="A388">
        <v>391</v>
      </c>
      <c r="B388" t="s">
        <v>2863</v>
      </c>
      <c r="C388" t="s">
        <v>2864</v>
      </c>
      <c r="D388" t="s">
        <v>1670</v>
      </c>
      <c r="E388" t="s">
        <v>1671</v>
      </c>
      <c r="F388">
        <v>90</v>
      </c>
      <c r="G388" t="s">
        <v>2865</v>
      </c>
      <c r="H388" t="s">
        <v>326</v>
      </c>
      <c r="I388" s="10">
        <v>39940</v>
      </c>
      <c r="J388">
        <v>85</v>
      </c>
      <c r="K388" t="s">
        <v>851</v>
      </c>
      <c r="M388" t="str">
        <f>PROPER(Portfolio4346[[#This Row],[Last Name]])</f>
        <v>Dixon</v>
      </c>
      <c r="N388" t="str">
        <f t="shared" si="24"/>
        <v>-</v>
      </c>
      <c r="O388" t="str">
        <f t="shared" si="26"/>
        <v>F</v>
      </c>
      <c r="P388" t="str">
        <f t="shared" si="25"/>
        <v>-</v>
      </c>
      <c r="Q388" t="str">
        <f t="shared" si="27"/>
        <v>D</v>
      </c>
    </row>
    <row r="389" spans="1:17" x14ac:dyDescent="0.3">
      <c r="A389">
        <v>392</v>
      </c>
      <c r="B389" t="s">
        <v>2866</v>
      </c>
      <c r="C389" t="s">
        <v>2867</v>
      </c>
      <c r="D389" t="s">
        <v>1683</v>
      </c>
      <c r="E389" t="s">
        <v>1671</v>
      </c>
      <c r="F389">
        <v>30</v>
      </c>
      <c r="G389" t="s">
        <v>2868</v>
      </c>
      <c r="H389" t="s">
        <v>1410</v>
      </c>
      <c r="I389" s="10">
        <v>40095</v>
      </c>
      <c r="J389">
        <v>4</v>
      </c>
      <c r="K389" t="s">
        <v>1772</v>
      </c>
      <c r="M389" t="str">
        <f>PROPER(Portfolio4346[[#This Row],[Last Name]])</f>
        <v>Sloan</v>
      </c>
      <c r="N389" t="str">
        <f t="shared" si="24"/>
        <v>-</v>
      </c>
      <c r="O389" t="str">
        <f t="shared" si="26"/>
        <v>F</v>
      </c>
      <c r="P389" t="str">
        <f t="shared" si="25"/>
        <v>-</v>
      </c>
      <c r="Q389" t="str">
        <f t="shared" si="27"/>
        <v>S</v>
      </c>
    </row>
    <row r="390" spans="1:17" x14ac:dyDescent="0.3">
      <c r="A390">
        <v>393</v>
      </c>
      <c r="B390" t="s">
        <v>2869</v>
      </c>
      <c r="C390" t="s">
        <v>2870</v>
      </c>
      <c r="D390" t="s">
        <v>1670</v>
      </c>
      <c r="E390" t="s">
        <v>1671</v>
      </c>
      <c r="F390">
        <v>90</v>
      </c>
      <c r="G390" t="s">
        <v>2871</v>
      </c>
      <c r="H390" t="s">
        <v>83</v>
      </c>
      <c r="I390" s="10">
        <v>39816</v>
      </c>
      <c r="J390">
        <v>20</v>
      </c>
      <c r="K390" t="s">
        <v>1673</v>
      </c>
      <c r="M390" t="str">
        <f>PROPER(Portfolio4346[[#This Row],[Last Name]])</f>
        <v>Carlisle</v>
      </c>
      <c r="N390" t="str">
        <f t="shared" si="24"/>
        <v>-</v>
      </c>
      <c r="O390" t="str">
        <f t="shared" si="26"/>
        <v>F</v>
      </c>
      <c r="P390" t="str">
        <f t="shared" si="25"/>
        <v>-</v>
      </c>
      <c r="Q390" t="str">
        <f t="shared" si="27"/>
        <v>Z</v>
      </c>
    </row>
    <row r="391" spans="1:17" x14ac:dyDescent="0.3">
      <c r="A391">
        <v>394</v>
      </c>
      <c r="B391" t="s">
        <v>2872</v>
      </c>
      <c r="C391" t="s">
        <v>1886</v>
      </c>
      <c r="D391" t="s">
        <v>1683</v>
      </c>
      <c r="E391" t="s">
        <v>1671</v>
      </c>
      <c r="F391">
        <v>60</v>
      </c>
      <c r="G391" t="s">
        <v>2873</v>
      </c>
      <c r="H391" t="s">
        <v>2874</v>
      </c>
      <c r="I391" s="10">
        <v>40387</v>
      </c>
      <c r="J391">
        <v>12</v>
      </c>
      <c r="K391" t="s">
        <v>1677</v>
      </c>
      <c r="M391" t="str">
        <f>PROPER(Portfolio4346[[#This Row],[Last Name]])</f>
        <v>Sexton</v>
      </c>
      <c r="N391" t="str">
        <f t="shared" si="24"/>
        <v>-</v>
      </c>
      <c r="O391" t="str">
        <f t="shared" si="26"/>
        <v>F</v>
      </c>
      <c r="P391" t="str">
        <f t="shared" si="25"/>
        <v>-</v>
      </c>
      <c r="Q391" t="str">
        <f t="shared" si="27"/>
        <v>S</v>
      </c>
    </row>
    <row r="392" spans="1:17" x14ac:dyDescent="0.3">
      <c r="A392">
        <v>395</v>
      </c>
      <c r="B392" t="s">
        <v>2875</v>
      </c>
      <c r="C392" t="s">
        <v>2876</v>
      </c>
      <c r="D392" t="s">
        <v>1670</v>
      </c>
      <c r="E392" t="s">
        <v>1671</v>
      </c>
      <c r="F392">
        <v>60</v>
      </c>
      <c r="G392" t="s">
        <v>2877</v>
      </c>
      <c r="H392" t="s">
        <v>1335</v>
      </c>
      <c r="I392" s="10">
        <v>40260</v>
      </c>
      <c r="J392">
        <v>17</v>
      </c>
      <c r="K392" t="s">
        <v>851</v>
      </c>
      <c r="M392" t="str">
        <f>PROPER(Portfolio4346[[#This Row],[Last Name]])</f>
        <v>Dougherty</v>
      </c>
      <c r="N392" t="str">
        <f t="shared" si="24"/>
        <v>-</v>
      </c>
      <c r="O392" t="str">
        <f t="shared" si="26"/>
        <v>F</v>
      </c>
      <c r="P392" t="str">
        <f t="shared" si="25"/>
        <v>-</v>
      </c>
      <c r="Q392" t="str">
        <f t="shared" si="27"/>
        <v>T</v>
      </c>
    </row>
    <row r="393" spans="1:17" x14ac:dyDescent="0.3">
      <c r="A393">
        <v>396</v>
      </c>
      <c r="B393" t="s">
        <v>2878</v>
      </c>
      <c r="C393" t="s">
        <v>2879</v>
      </c>
      <c r="D393" t="s">
        <v>1733</v>
      </c>
      <c r="E393" t="s">
        <v>1671</v>
      </c>
      <c r="F393">
        <v>60</v>
      </c>
      <c r="G393" t="s">
        <v>2880</v>
      </c>
      <c r="H393" t="s">
        <v>493</v>
      </c>
      <c r="I393" s="10">
        <v>39700</v>
      </c>
      <c r="J393">
        <v>3</v>
      </c>
      <c r="K393" t="s">
        <v>1677</v>
      </c>
      <c r="M393" t="str">
        <f>PROPER(Portfolio4346[[#This Row],[Last Name]])</f>
        <v>Noble</v>
      </c>
      <c r="N393" t="str">
        <f t="shared" si="24"/>
        <v>-</v>
      </c>
      <c r="O393" t="str">
        <f t="shared" si="26"/>
        <v>F</v>
      </c>
      <c r="P393" t="str">
        <f t="shared" si="25"/>
        <v>-</v>
      </c>
      <c r="Q393" t="str">
        <f t="shared" si="27"/>
        <v>M</v>
      </c>
    </row>
    <row r="394" spans="1:17" x14ac:dyDescent="0.3">
      <c r="A394">
        <v>397</v>
      </c>
      <c r="B394" t="s">
        <v>2881</v>
      </c>
      <c r="C394" t="s">
        <v>2882</v>
      </c>
      <c r="D394" t="s">
        <v>1683</v>
      </c>
      <c r="E394" t="s">
        <v>1671</v>
      </c>
      <c r="F394">
        <v>60</v>
      </c>
      <c r="G394" t="s">
        <v>2883</v>
      </c>
      <c r="H394" t="s">
        <v>2884</v>
      </c>
      <c r="I394" s="10">
        <v>40237</v>
      </c>
      <c r="J394">
        <v>77</v>
      </c>
      <c r="K394" t="s">
        <v>1677</v>
      </c>
      <c r="M394" t="str">
        <f>PROPER(Portfolio4346[[#This Row],[Last Name]])</f>
        <v>Beard</v>
      </c>
      <c r="N394" t="str">
        <f t="shared" si="24"/>
        <v>-</v>
      </c>
      <c r="O394" t="str">
        <f t="shared" si="26"/>
        <v>F</v>
      </c>
      <c r="P394" t="str">
        <f t="shared" si="25"/>
        <v>-</v>
      </c>
      <c r="Q394" t="str">
        <f t="shared" si="27"/>
        <v>H</v>
      </c>
    </row>
    <row r="395" spans="1:17" x14ac:dyDescent="0.3">
      <c r="A395">
        <v>398</v>
      </c>
      <c r="B395" t="s">
        <v>2885</v>
      </c>
      <c r="C395" t="s">
        <v>2886</v>
      </c>
      <c r="D395" t="s">
        <v>1683</v>
      </c>
      <c r="E395" t="s">
        <v>2887</v>
      </c>
      <c r="F395">
        <v>30</v>
      </c>
      <c r="G395" t="s">
        <v>2888</v>
      </c>
      <c r="H395" t="s">
        <v>1185</v>
      </c>
      <c r="I395" s="10">
        <v>40279</v>
      </c>
      <c r="J395">
        <v>30</v>
      </c>
      <c r="K395" t="s">
        <v>1007</v>
      </c>
      <c r="M395" t="str">
        <f>PROPER(Portfolio4346[[#This Row],[Last Name]])</f>
        <v>Wu</v>
      </c>
      <c r="N395" t="str">
        <f t="shared" si="24"/>
        <v>-</v>
      </c>
      <c r="O395" t="str">
        <f t="shared" si="26"/>
        <v>F</v>
      </c>
      <c r="P395" t="str">
        <f t="shared" si="25"/>
        <v>Corrected Errors</v>
      </c>
      <c r="Q395" t="str">
        <f t="shared" si="27"/>
        <v>R</v>
      </c>
    </row>
    <row r="396" spans="1:17" x14ac:dyDescent="0.3">
      <c r="A396">
        <v>399</v>
      </c>
      <c r="B396" t="s">
        <v>2889</v>
      </c>
      <c r="C396" t="s">
        <v>1976</v>
      </c>
      <c r="D396" t="s">
        <v>1670</v>
      </c>
      <c r="E396" t="s">
        <v>1671</v>
      </c>
      <c r="F396">
        <v>90</v>
      </c>
      <c r="G396" t="s">
        <v>2890</v>
      </c>
      <c r="H396" t="s">
        <v>1447</v>
      </c>
      <c r="I396" s="10">
        <v>40527</v>
      </c>
      <c r="J396">
        <v>7</v>
      </c>
      <c r="K396" t="s">
        <v>1692</v>
      </c>
      <c r="M396" t="str">
        <f>PROPER(Portfolio4346[[#This Row],[Last Name]])</f>
        <v>Leslie</v>
      </c>
      <c r="N396" t="str">
        <f t="shared" si="24"/>
        <v>-</v>
      </c>
      <c r="O396" t="str">
        <f t="shared" si="26"/>
        <v>F</v>
      </c>
      <c r="P396" t="str">
        <f t="shared" si="25"/>
        <v>-</v>
      </c>
      <c r="Q396" t="str">
        <f t="shared" si="27"/>
        <v>T</v>
      </c>
    </row>
    <row r="397" spans="1:17" x14ac:dyDescent="0.3">
      <c r="A397">
        <v>400</v>
      </c>
      <c r="B397" t="s">
        <v>1992</v>
      </c>
      <c r="C397" t="s">
        <v>2891</v>
      </c>
      <c r="D397" t="s">
        <v>1670</v>
      </c>
      <c r="E397" t="s">
        <v>1671</v>
      </c>
      <c r="F397">
        <v>90</v>
      </c>
      <c r="G397" t="s">
        <v>2892</v>
      </c>
      <c r="H397" t="s">
        <v>111</v>
      </c>
      <c r="I397" s="10">
        <v>40283</v>
      </c>
      <c r="J397">
        <v>67</v>
      </c>
      <c r="K397" t="s">
        <v>1696</v>
      </c>
      <c r="M397" t="str">
        <f>PROPER(Portfolio4346[[#This Row],[Last Name]])</f>
        <v>Roth</v>
      </c>
      <c r="N397" t="str">
        <f t="shared" si="24"/>
        <v>-</v>
      </c>
      <c r="O397" t="str">
        <f t="shared" si="26"/>
        <v>F</v>
      </c>
      <c r="P397" t="str">
        <f t="shared" si="25"/>
        <v>-</v>
      </c>
      <c r="Q397" t="str">
        <f t="shared" si="27"/>
        <v>P</v>
      </c>
    </row>
    <row r="398" spans="1:17" x14ac:dyDescent="0.3">
      <c r="A398">
        <v>401</v>
      </c>
      <c r="B398" t="s">
        <v>2893</v>
      </c>
      <c r="C398" t="s">
        <v>2894</v>
      </c>
      <c r="D398" t="s">
        <v>1670</v>
      </c>
      <c r="E398" t="s">
        <v>1671</v>
      </c>
      <c r="F398">
        <v>30</v>
      </c>
      <c r="G398" t="s">
        <v>2895</v>
      </c>
      <c r="H398" t="s">
        <v>1657</v>
      </c>
      <c r="I398" s="10">
        <v>39934</v>
      </c>
      <c r="J398">
        <v>53</v>
      </c>
      <c r="K398" t="s">
        <v>1707</v>
      </c>
      <c r="M398" t="str">
        <f>PROPER(Portfolio4346[[#This Row],[Last Name]])</f>
        <v>Parks</v>
      </c>
      <c r="N398" t="str">
        <f t="shared" si="24"/>
        <v>-</v>
      </c>
      <c r="O398" t="str">
        <f t="shared" si="26"/>
        <v>F</v>
      </c>
      <c r="P398" t="str">
        <f t="shared" si="25"/>
        <v>-</v>
      </c>
      <c r="Q398" t="str">
        <f t="shared" si="27"/>
        <v>S</v>
      </c>
    </row>
    <row r="399" spans="1:17" x14ac:dyDescent="0.3">
      <c r="A399">
        <v>402</v>
      </c>
      <c r="B399" t="s">
        <v>2896</v>
      </c>
      <c r="C399" t="s">
        <v>2897</v>
      </c>
      <c r="D399" t="s">
        <v>1683</v>
      </c>
      <c r="E399" t="s">
        <v>1671</v>
      </c>
      <c r="F399">
        <v>30</v>
      </c>
      <c r="G399" t="s">
        <v>2898</v>
      </c>
      <c r="H399" t="s">
        <v>1604</v>
      </c>
      <c r="I399" s="10">
        <v>40000</v>
      </c>
      <c r="J399">
        <v>3</v>
      </c>
      <c r="K399" t="s">
        <v>1700</v>
      </c>
      <c r="M399" t="str">
        <f>PROPER(Portfolio4346[[#This Row],[Last Name]])</f>
        <v>Law</v>
      </c>
      <c r="N399" t="str">
        <f t="shared" si="24"/>
        <v>-</v>
      </c>
      <c r="O399" t="str">
        <f t="shared" si="26"/>
        <v>F</v>
      </c>
      <c r="P399" t="str">
        <f t="shared" si="25"/>
        <v>-</v>
      </c>
      <c r="Q399" t="str">
        <f t="shared" si="27"/>
        <v>J</v>
      </c>
    </row>
    <row r="400" spans="1:17" x14ac:dyDescent="0.3">
      <c r="A400">
        <v>403</v>
      </c>
      <c r="B400" t="s">
        <v>2899</v>
      </c>
      <c r="C400" t="s">
        <v>2900</v>
      </c>
      <c r="D400" t="s">
        <v>1946</v>
      </c>
      <c r="E400" t="s">
        <v>1671</v>
      </c>
      <c r="F400">
        <v>30</v>
      </c>
      <c r="G400" t="s">
        <v>2901</v>
      </c>
      <c r="H400" t="s">
        <v>2902</v>
      </c>
      <c r="I400" s="10">
        <v>39453</v>
      </c>
      <c r="J400">
        <v>60</v>
      </c>
      <c r="K400" t="s">
        <v>851</v>
      </c>
      <c r="M400" t="str">
        <f>PROPER(Portfolio4346[[#This Row],[Last Name]])</f>
        <v>Aldrich</v>
      </c>
      <c r="N400" t="str">
        <f t="shared" si="24"/>
        <v>-</v>
      </c>
      <c r="O400" t="str">
        <f t="shared" si="26"/>
        <v>F</v>
      </c>
      <c r="P400" t="str">
        <f t="shared" si="25"/>
        <v>-</v>
      </c>
      <c r="Q400" t="str">
        <f t="shared" si="27"/>
        <v>A</v>
      </c>
    </row>
    <row r="401" spans="1:17" x14ac:dyDescent="0.3">
      <c r="A401">
        <v>404</v>
      </c>
      <c r="B401" t="s">
        <v>2903</v>
      </c>
      <c r="C401" t="s">
        <v>2904</v>
      </c>
      <c r="D401" t="s">
        <v>1733</v>
      </c>
      <c r="E401" t="s">
        <v>1671</v>
      </c>
      <c r="F401">
        <v>90</v>
      </c>
      <c r="G401" t="s">
        <v>2905</v>
      </c>
      <c r="H401" t="s">
        <v>2906</v>
      </c>
      <c r="I401" s="10">
        <v>39569</v>
      </c>
      <c r="J401">
        <v>68</v>
      </c>
      <c r="K401" t="s">
        <v>1721</v>
      </c>
      <c r="M401" t="str">
        <f>PROPER(Portfolio4346[[#This Row],[Last Name]])</f>
        <v>Bruno</v>
      </c>
      <c r="N401" t="str">
        <f t="shared" si="24"/>
        <v>-</v>
      </c>
      <c r="O401" t="str">
        <f t="shared" si="26"/>
        <v>F</v>
      </c>
      <c r="P401" t="str">
        <f t="shared" si="25"/>
        <v>-</v>
      </c>
      <c r="Q401" t="str">
        <f t="shared" si="27"/>
        <v>A</v>
      </c>
    </row>
    <row r="402" spans="1:17" x14ac:dyDescent="0.3">
      <c r="A402">
        <v>405</v>
      </c>
      <c r="B402" t="s">
        <v>2907</v>
      </c>
      <c r="C402" t="s">
        <v>2908</v>
      </c>
      <c r="D402" t="s">
        <v>1670</v>
      </c>
      <c r="E402" t="s">
        <v>1671</v>
      </c>
      <c r="F402">
        <v>90</v>
      </c>
      <c r="G402" t="s">
        <v>2909</v>
      </c>
      <c r="H402" t="s">
        <v>2910</v>
      </c>
      <c r="I402" s="10">
        <v>40128</v>
      </c>
      <c r="J402">
        <v>62</v>
      </c>
      <c r="K402" t="s">
        <v>1700</v>
      </c>
      <c r="M402" t="str">
        <f>PROPER(Portfolio4346[[#This Row],[Last Name]])</f>
        <v>Knapp</v>
      </c>
      <c r="N402" t="str">
        <f t="shared" si="24"/>
        <v>-</v>
      </c>
      <c r="O402" t="str">
        <f t="shared" si="26"/>
        <v>F</v>
      </c>
      <c r="P402" t="str">
        <f t="shared" si="25"/>
        <v>-</v>
      </c>
      <c r="Q402" t="str">
        <f t="shared" si="27"/>
        <v>C</v>
      </c>
    </row>
    <row r="403" spans="1:17" x14ac:dyDescent="0.3">
      <c r="A403">
        <v>406</v>
      </c>
      <c r="B403" t="s">
        <v>2911</v>
      </c>
      <c r="C403" t="s">
        <v>2912</v>
      </c>
      <c r="D403" t="s">
        <v>1670</v>
      </c>
      <c r="E403" t="s">
        <v>1671</v>
      </c>
      <c r="F403">
        <v>90</v>
      </c>
      <c r="G403" t="s">
        <v>2913</v>
      </c>
      <c r="H403" t="s">
        <v>788</v>
      </c>
      <c r="I403" s="10">
        <v>40264</v>
      </c>
      <c r="J403">
        <v>84</v>
      </c>
      <c r="K403" t="s">
        <v>1772</v>
      </c>
      <c r="M403" t="str">
        <f>PROPER(Portfolio4346[[#This Row],[Last Name]])</f>
        <v>Griffith</v>
      </c>
      <c r="N403" t="str">
        <f t="shared" si="24"/>
        <v>-</v>
      </c>
      <c r="O403" t="str">
        <f t="shared" si="26"/>
        <v>F</v>
      </c>
      <c r="P403" t="str">
        <f t="shared" si="25"/>
        <v>-</v>
      </c>
      <c r="Q403" t="str">
        <f t="shared" si="27"/>
        <v>T</v>
      </c>
    </row>
    <row r="404" spans="1:17" x14ac:dyDescent="0.3">
      <c r="A404">
        <v>407</v>
      </c>
      <c r="B404" t="s">
        <v>2914</v>
      </c>
      <c r="C404" t="s">
        <v>2915</v>
      </c>
      <c r="D404" t="s">
        <v>1683</v>
      </c>
      <c r="E404" t="s">
        <v>1671</v>
      </c>
      <c r="F404">
        <v>60</v>
      </c>
      <c r="G404" t="s">
        <v>2916</v>
      </c>
      <c r="H404" t="s">
        <v>2917</v>
      </c>
      <c r="I404" s="10">
        <v>40085</v>
      </c>
      <c r="J404">
        <v>91</v>
      </c>
      <c r="K404" t="s">
        <v>1721</v>
      </c>
      <c r="M404" t="str">
        <f>PROPER(Portfolio4346[[#This Row],[Last Name]])</f>
        <v>Copeland</v>
      </c>
      <c r="N404" t="str">
        <f t="shared" si="24"/>
        <v>-</v>
      </c>
      <c r="O404" t="str">
        <f t="shared" si="26"/>
        <v>F</v>
      </c>
      <c r="P404" t="str">
        <f t="shared" si="25"/>
        <v>-</v>
      </c>
      <c r="Q404" t="str">
        <f t="shared" si="27"/>
        <v>M</v>
      </c>
    </row>
    <row r="405" spans="1:17" x14ac:dyDescent="0.3">
      <c r="A405">
        <v>408</v>
      </c>
      <c r="B405" t="s">
        <v>2918</v>
      </c>
      <c r="C405" t="s">
        <v>2919</v>
      </c>
      <c r="D405" t="s">
        <v>1670</v>
      </c>
      <c r="E405" t="s">
        <v>1671</v>
      </c>
      <c r="F405">
        <v>90</v>
      </c>
      <c r="G405" t="s">
        <v>2920</v>
      </c>
      <c r="H405" t="s">
        <v>1621</v>
      </c>
      <c r="I405" s="10">
        <v>39477</v>
      </c>
      <c r="J405">
        <v>33</v>
      </c>
      <c r="K405" t="s">
        <v>1707</v>
      </c>
      <c r="M405" t="str">
        <f>PROPER(Portfolio4346[[#This Row],[Last Name]])</f>
        <v>Hyde</v>
      </c>
      <c r="N405" t="str">
        <f t="shared" si="24"/>
        <v>-</v>
      </c>
      <c r="O405" t="str">
        <f t="shared" si="26"/>
        <v>F</v>
      </c>
      <c r="P405" t="str">
        <f t="shared" si="25"/>
        <v>-</v>
      </c>
      <c r="Q405" t="str">
        <f t="shared" si="27"/>
        <v>T</v>
      </c>
    </row>
    <row r="406" spans="1:17" x14ac:dyDescent="0.3">
      <c r="A406">
        <v>409</v>
      </c>
      <c r="B406" t="s">
        <v>1920</v>
      </c>
      <c r="C406" t="s">
        <v>2921</v>
      </c>
      <c r="D406" t="s">
        <v>1733</v>
      </c>
      <c r="E406" t="s">
        <v>1671</v>
      </c>
      <c r="F406">
        <v>30</v>
      </c>
      <c r="G406" t="s">
        <v>2922</v>
      </c>
      <c r="H406" t="s">
        <v>1478</v>
      </c>
      <c r="I406" s="10">
        <v>39523</v>
      </c>
      <c r="J406">
        <v>12</v>
      </c>
      <c r="K406" t="s">
        <v>1007</v>
      </c>
      <c r="M406" t="str">
        <f>PROPER(Portfolio4346[[#This Row],[Last Name]])</f>
        <v>Allen</v>
      </c>
      <c r="N406" t="str">
        <f t="shared" si="24"/>
        <v>-</v>
      </c>
      <c r="O406" t="str">
        <f t="shared" si="26"/>
        <v>F</v>
      </c>
      <c r="P406" t="str">
        <f t="shared" si="25"/>
        <v>-</v>
      </c>
      <c r="Q406" t="str">
        <f t="shared" si="27"/>
        <v>A</v>
      </c>
    </row>
    <row r="407" spans="1:17" x14ac:dyDescent="0.3">
      <c r="A407">
        <v>410</v>
      </c>
      <c r="B407" t="s">
        <v>2923</v>
      </c>
      <c r="C407" t="s">
        <v>2924</v>
      </c>
      <c r="D407" t="s">
        <v>1683</v>
      </c>
      <c r="E407" t="s">
        <v>1671</v>
      </c>
      <c r="F407">
        <v>90</v>
      </c>
      <c r="G407" t="s">
        <v>2925</v>
      </c>
      <c r="H407" t="s">
        <v>1641</v>
      </c>
      <c r="I407" s="10">
        <v>40223</v>
      </c>
      <c r="J407">
        <v>58</v>
      </c>
      <c r="K407" t="s">
        <v>851</v>
      </c>
      <c r="M407" t="str">
        <f>PROPER(Portfolio4346[[#This Row],[Last Name]])</f>
        <v>Echols</v>
      </c>
      <c r="N407" t="str">
        <f t="shared" si="24"/>
        <v>-</v>
      </c>
      <c r="O407" t="str">
        <f t="shared" si="26"/>
        <v>F</v>
      </c>
      <c r="P407" t="str">
        <f t="shared" si="25"/>
        <v>-</v>
      </c>
      <c r="Q407" t="str">
        <f t="shared" si="27"/>
        <v>D</v>
      </c>
    </row>
    <row r="408" spans="1:17" x14ac:dyDescent="0.3">
      <c r="A408">
        <v>411</v>
      </c>
      <c r="B408" t="s">
        <v>1834</v>
      </c>
      <c r="C408" t="s">
        <v>2441</v>
      </c>
      <c r="D408" t="s">
        <v>1670</v>
      </c>
      <c r="E408" t="s">
        <v>1671</v>
      </c>
      <c r="F408">
        <v>90</v>
      </c>
      <c r="G408" t="s">
        <v>2926</v>
      </c>
      <c r="H408" t="s">
        <v>1652</v>
      </c>
      <c r="I408" s="10">
        <v>40484</v>
      </c>
      <c r="J408">
        <v>82</v>
      </c>
      <c r="K408" t="s">
        <v>1696</v>
      </c>
      <c r="M408" t="str">
        <f>PROPER(Portfolio4346[[#This Row],[Last Name]])</f>
        <v>Whitehead</v>
      </c>
      <c r="N408" t="str">
        <f t="shared" si="24"/>
        <v>-</v>
      </c>
      <c r="O408" t="str">
        <f t="shared" si="26"/>
        <v>F</v>
      </c>
      <c r="P408" t="str">
        <f t="shared" si="25"/>
        <v>-</v>
      </c>
      <c r="Q408" t="str">
        <f t="shared" si="27"/>
        <v>C</v>
      </c>
    </row>
    <row r="409" spans="1:17" x14ac:dyDescent="0.3">
      <c r="A409">
        <v>412</v>
      </c>
      <c r="B409" t="s">
        <v>2927</v>
      </c>
      <c r="C409" t="s">
        <v>2928</v>
      </c>
      <c r="D409" t="s">
        <v>1683</v>
      </c>
      <c r="E409" t="s">
        <v>1671</v>
      </c>
      <c r="F409">
        <v>60</v>
      </c>
      <c r="G409" t="s">
        <v>2929</v>
      </c>
      <c r="H409" t="s">
        <v>2121</v>
      </c>
      <c r="I409" s="10">
        <v>40093</v>
      </c>
      <c r="J409">
        <v>86</v>
      </c>
      <c r="K409" t="s">
        <v>851</v>
      </c>
      <c r="M409" t="str">
        <f>PROPER(Portfolio4346[[#This Row],[Last Name]])</f>
        <v>Clay</v>
      </c>
      <c r="N409" t="str">
        <f t="shared" si="24"/>
        <v>-</v>
      </c>
      <c r="O409" t="str">
        <f t="shared" si="26"/>
        <v>F</v>
      </c>
      <c r="P409" t="str">
        <f t="shared" si="25"/>
        <v>-</v>
      </c>
      <c r="Q409" t="str">
        <f t="shared" si="27"/>
        <v>S</v>
      </c>
    </row>
    <row r="410" spans="1:17" x14ac:dyDescent="0.3">
      <c r="A410">
        <v>413</v>
      </c>
      <c r="B410" t="s">
        <v>2930</v>
      </c>
      <c r="C410" t="s">
        <v>2931</v>
      </c>
      <c r="D410" t="s">
        <v>1683</v>
      </c>
      <c r="E410" t="s">
        <v>1671</v>
      </c>
      <c r="F410">
        <v>60</v>
      </c>
      <c r="G410" t="s">
        <v>2932</v>
      </c>
      <c r="H410" t="s">
        <v>636</v>
      </c>
      <c r="I410" s="10">
        <v>40335</v>
      </c>
      <c r="J410">
        <v>43</v>
      </c>
      <c r="K410" t="s">
        <v>1772</v>
      </c>
      <c r="M410" t="str">
        <f>PROPER(Portfolio4346[[#This Row],[Last Name]])</f>
        <v>Eddy</v>
      </c>
      <c r="N410" t="str">
        <f t="shared" si="24"/>
        <v>-</v>
      </c>
      <c r="O410" t="str">
        <f t="shared" si="26"/>
        <v>F</v>
      </c>
      <c r="P410" t="str">
        <f t="shared" si="25"/>
        <v>-</v>
      </c>
      <c r="Q410" t="str">
        <f t="shared" si="27"/>
        <v>S</v>
      </c>
    </row>
    <row r="411" spans="1:17" x14ac:dyDescent="0.3">
      <c r="A411">
        <v>414</v>
      </c>
      <c r="B411" t="s">
        <v>2933</v>
      </c>
      <c r="C411" t="s">
        <v>2934</v>
      </c>
      <c r="D411" t="s">
        <v>1733</v>
      </c>
      <c r="E411" t="s">
        <v>1671</v>
      </c>
      <c r="F411">
        <v>90</v>
      </c>
      <c r="G411" t="s">
        <v>2935</v>
      </c>
      <c r="H411" t="s">
        <v>807</v>
      </c>
      <c r="I411" s="10">
        <v>40213</v>
      </c>
      <c r="J411">
        <v>80</v>
      </c>
      <c r="K411" t="s">
        <v>1696</v>
      </c>
      <c r="M411" t="str">
        <f>PROPER(Portfolio4346[[#This Row],[Last Name]])</f>
        <v>Rowe</v>
      </c>
      <c r="N411" t="str">
        <f t="shared" si="24"/>
        <v>-</v>
      </c>
      <c r="O411" t="str">
        <f t="shared" si="26"/>
        <v>F</v>
      </c>
      <c r="P411" t="str">
        <f t="shared" si="25"/>
        <v>-</v>
      </c>
      <c r="Q411" t="str">
        <f t="shared" si="27"/>
        <v>L</v>
      </c>
    </row>
    <row r="412" spans="1:17" x14ac:dyDescent="0.3">
      <c r="A412">
        <v>415</v>
      </c>
      <c r="B412" t="s">
        <v>2936</v>
      </c>
      <c r="C412" t="s">
        <v>2937</v>
      </c>
      <c r="D412" t="s">
        <v>1683</v>
      </c>
      <c r="E412" t="s">
        <v>1671</v>
      </c>
      <c r="F412">
        <v>90</v>
      </c>
      <c r="G412" t="s">
        <v>2938</v>
      </c>
      <c r="H412" t="s">
        <v>640</v>
      </c>
      <c r="I412" s="10">
        <v>39758</v>
      </c>
      <c r="J412">
        <v>26</v>
      </c>
      <c r="K412" t="s">
        <v>851</v>
      </c>
      <c r="M412" t="str">
        <f>PROPER(Portfolio4346[[#This Row],[Last Name]])</f>
        <v>Green</v>
      </c>
      <c r="N412" t="str">
        <f t="shared" si="24"/>
        <v>-</v>
      </c>
      <c r="O412" t="str">
        <f t="shared" si="26"/>
        <v>F</v>
      </c>
      <c r="P412" t="str">
        <f t="shared" si="25"/>
        <v>-</v>
      </c>
      <c r="Q412" t="str">
        <f t="shared" si="27"/>
        <v>E</v>
      </c>
    </row>
    <row r="413" spans="1:17" x14ac:dyDescent="0.3">
      <c r="A413">
        <v>416</v>
      </c>
      <c r="B413" t="s">
        <v>2939</v>
      </c>
      <c r="C413" t="s">
        <v>1753</v>
      </c>
      <c r="D413" t="s">
        <v>1670</v>
      </c>
      <c r="E413" t="s">
        <v>1671</v>
      </c>
      <c r="F413">
        <v>90</v>
      </c>
      <c r="G413" t="s">
        <v>2940</v>
      </c>
      <c r="H413" t="s">
        <v>775</v>
      </c>
      <c r="I413" s="10">
        <v>40222</v>
      </c>
      <c r="J413">
        <v>6</v>
      </c>
      <c r="K413" t="s">
        <v>1677</v>
      </c>
      <c r="M413" t="str">
        <f>PROPER(Portfolio4346[[#This Row],[Last Name]])</f>
        <v>Crosby</v>
      </c>
      <c r="N413" t="str">
        <f t="shared" si="24"/>
        <v>-</v>
      </c>
      <c r="O413" t="str">
        <f t="shared" si="26"/>
        <v>F</v>
      </c>
      <c r="P413" t="str">
        <f t="shared" si="25"/>
        <v>-</v>
      </c>
      <c r="Q413" t="str">
        <f t="shared" si="27"/>
        <v>L</v>
      </c>
    </row>
    <row r="414" spans="1:17" x14ac:dyDescent="0.3">
      <c r="A414">
        <v>417</v>
      </c>
      <c r="B414" t="s">
        <v>2941</v>
      </c>
      <c r="C414" t="s">
        <v>2417</v>
      </c>
      <c r="D414" t="s">
        <v>1683</v>
      </c>
      <c r="E414" t="s">
        <v>1671</v>
      </c>
      <c r="F414">
        <v>60</v>
      </c>
      <c r="G414" t="s">
        <v>2942</v>
      </c>
      <c r="H414" t="s">
        <v>492</v>
      </c>
      <c r="I414" s="10">
        <v>40068</v>
      </c>
      <c r="J414">
        <v>89</v>
      </c>
      <c r="K414" t="s">
        <v>1721</v>
      </c>
      <c r="M414" t="str">
        <f>PROPER(Portfolio4346[[#This Row],[Last Name]])</f>
        <v>Jewell</v>
      </c>
      <c r="N414" t="str">
        <f t="shared" si="24"/>
        <v>-</v>
      </c>
      <c r="O414" t="str">
        <f t="shared" si="26"/>
        <v>F</v>
      </c>
      <c r="P414" t="str">
        <f t="shared" si="25"/>
        <v>-</v>
      </c>
      <c r="Q414" t="str">
        <f t="shared" si="27"/>
        <v>P</v>
      </c>
    </row>
    <row r="415" spans="1:17" x14ac:dyDescent="0.3">
      <c r="A415">
        <v>418</v>
      </c>
      <c r="B415" t="s">
        <v>2419</v>
      </c>
      <c r="C415" t="s">
        <v>2438</v>
      </c>
      <c r="D415" t="s">
        <v>1683</v>
      </c>
      <c r="E415" t="s">
        <v>1671</v>
      </c>
      <c r="F415">
        <v>90</v>
      </c>
      <c r="G415" t="s">
        <v>2943</v>
      </c>
      <c r="H415" t="s">
        <v>2035</v>
      </c>
      <c r="I415" s="10">
        <v>40108</v>
      </c>
      <c r="J415">
        <v>36</v>
      </c>
      <c r="K415" t="s">
        <v>1696</v>
      </c>
      <c r="M415" t="str">
        <f>PROPER(Portfolio4346[[#This Row],[Last Name]])</f>
        <v>Luna</v>
      </c>
      <c r="N415" t="str">
        <f t="shared" si="24"/>
        <v>-</v>
      </c>
      <c r="O415" t="str">
        <f t="shared" si="26"/>
        <v>F</v>
      </c>
      <c r="P415" t="str">
        <f t="shared" si="25"/>
        <v>-</v>
      </c>
      <c r="Q415" t="str">
        <f t="shared" si="27"/>
        <v>A</v>
      </c>
    </row>
    <row r="416" spans="1:17" x14ac:dyDescent="0.3">
      <c r="A416">
        <v>419</v>
      </c>
      <c r="B416" t="s">
        <v>2944</v>
      </c>
      <c r="C416" t="s">
        <v>2945</v>
      </c>
      <c r="D416" t="s">
        <v>1670</v>
      </c>
      <c r="E416" t="s">
        <v>1671</v>
      </c>
      <c r="F416">
        <v>60</v>
      </c>
      <c r="G416" t="s">
        <v>2946</v>
      </c>
      <c r="H416" t="s">
        <v>1490</v>
      </c>
      <c r="I416" s="10">
        <v>39701</v>
      </c>
      <c r="J416">
        <v>82</v>
      </c>
      <c r="K416" t="s">
        <v>1673</v>
      </c>
      <c r="M416" t="str">
        <f>PROPER(Portfolio4346[[#This Row],[Last Name]])</f>
        <v>Dennis</v>
      </c>
      <c r="N416" t="str">
        <f t="shared" si="24"/>
        <v>Corrected to Title Case</v>
      </c>
      <c r="O416" t="str">
        <f t="shared" si="26"/>
        <v>F</v>
      </c>
      <c r="P416" t="str">
        <f t="shared" si="25"/>
        <v>-</v>
      </c>
      <c r="Q416" t="str">
        <f t="shared" si="27"/>
        <v>W</v>
      </c>
    </row>
    <row r="417" spans="1:17" x14ac:dyDescent="0.3">
      <c r="A417">
        <v>420</v>
      </c>
      <c r="B417" t="s">
        <v>2947</v>
      </c>
      <c r="C417" t="s">
        <v>2948</v>
      </c>
      <c r="D417" t="s">
        <v>1683</v>
      </c>
      <c r="E417" t="s">
        <v>1671</v>
      </c>
      <c r="F417">
        <v>90</v>
      </c>
      <c r="G417" t="s">
        <v>2949</v>
      </c>
      <c r="H417" t="s">
        <v>495</v>
      </c>
      <c r="I417" s="10">
        <v>40122</v>
      </c>
      <c r="J417">
        <v>71</v>
      </c>
      <c r="K417" t="s">
        <v>1673</v>
      </c>
      <c r="M417" t="str">
        <f>PROPER(Portfolio4346[[#This Row],[Last Name]])</f>
        <v>Combs</v>
      </c>
      <c r="N417" t="str">
        <f t="shared" si="24"/>
        <v>-</v>
      </c>
      <c r="O417" t="str">
        <f t="shared" si="26"/>
        <v>F</v>
      </c>
      <c r="P417" t="str">
        <f t="shared" si="25"/>
        <v>-</v>
      </c>
      <c r="Q417" t="str">
        <f t="shared" si="27"/>
        <v>T</v>
      </c>
    </row>
    <row r="418" spans="1:17" x14ac:dyDescent="0.3">
      <c r="A418">
        <v>421</v>
      </c>
      <c r="B418" t="s">
        <v>2950</v>
      </c>
      <c r="C418" t="s">
        <v>2951</v>
      </c>
      <c r="D418" t="s">
        <v>1683</v>
      </c>
      <c r="E418" t="s">
        <v>1671</v>
      </c>
      <c r="F418">
        <v>90</v>
      </c>
      <c r="G418" t="s">
        <v>2952</v>
      </c>
      <c r="H418" t="s">
        <v>1627</v>
      </c>
      <c r="I418" s="10">
        <v>39741</v>
      </c>
      <c r="J418">
        <v>24</v>
      </c>
      <c r="K418" t="s">
        <v>1007</v>
      </c>
      <c r="M418" t="str">
        <f>PROPER(Portfolio4346[[#This Row],[Last Name]])</f>
        <v>Davison</v>
      </c>
      <c r="N418" t="str">
        <f t="shared" si="24"/>
        <v>-</v>
      </c>
      <c r="O418" t="str">
        <f t="shared" si="26"/>
        <v>F</v>
      </c>
      <c r="P418" t="str">
        <f t="shared" si="25"/>
        <v>-</v>
      </c>
      <c r="Q418" t="str">
        <f t="shared" si="27"/>
        <v>R</v>
      </c>
    </row>
    <row r="419" spans="1:17" x14ac:dyDescent="0.3">
      <c r="A419">
        <v>422</v>
      </c>
      <c r="B419" t="s">
        <v>1986</v>
      </c>
      <c r="C419" t="s">
        <v>2953</v>
      </c>
      <c r="D419" t="s">
        <v>1683</v>
      </c>
      <c r="E419" t="s">
        <v>1671</v>
      </c>
      <c r="F419">
        <v>30</v>
      </c>
      <c r="G419" t="s">
        <v>2954</v>
      </c>
      <c r="H419" t="s">
        <v>254</v>
      </c>
      <c r="I419" s="10">
        <v>39867</v>
      </c>
      <c r="J419">
        <v>87</v>
      </c>
      <c r="K419" t="s">
        <v>1007</v>
      </c>
      <c r="M419" t="str">
        <f>PROPER(Portfolio4346[[#This Row],[Last Name]])</f>
        <v>Mobley</v>
      </c>
      <c r="N419" t="str">
        <f t="shared" si="24"/>
        <v>-</v>
      </c>
      <c r="O419" t="str">
        <f t="shared" si="26"/>
        <v>F</v>
      </c>
      <c r="P419" t="str">
        <f t="shared" si="25"/>
        <v>-</v>
      </c>
      <c r="Q419" t="str">
        <f t="shared" si="27"/>
        <v>C</v>
      </c>
    </row>
    <row r="420" spans="1:17" x14ac:dyDescent="0.3">
      <c r="A420">
        <v>423</v>
      </c>
      <c r="B420" t="s">
        <v>2955</v>
      </c>
      <c r="C420" t="s">
        <v>2956</v>
      </c>
      <c r="D420" t="s">
        <v>1670</v>
      </c>
      <c r="E420" t="s">
        <v>1671</v>
      </c>
      <c r="F420">
        <v>90</v>
      </c>
      <c r="G420" t="s">
        <v>2957</v>
      </c>
      <c r="H420" t="s">
        <v>1601</v>
      </c>
      <c r="I420" s="10">
        <v>39866</v>
      </c>
      <c r="J420">
        <v>23</v>
      </c>
      <c r="K420" t="s">
        <v>1721</v>
      </c>
      <c r="M420" t="str">
        <f>PROPER(Portfolio4346[[#This Row],[Last Name]])</f>
        <v>Staley</v>
      </c>
      <c r="N420" t="str">
        <f t="shared" si="24"/>
        <v>-</v>
      </c>
      <c r="O420" t="str">
        <f t="shared" si="26"/>
        <v>F</v>
      </c>
      <c r="P420" t="str">
        <f t="shared" si="25"/>
        <v>-</v>
      </c>
      <c r="Q420" t="str">
        <f t="shared" si="27"/>
        <v>E</v>
      </c>
    </row>
    <row r="421" spans="1:17" x14ac:dyDescent="0.3">
      <c r="A421">
        <v>424</v>
      </c>
      <c r="B421" t="s">
        <v>2958</v>
      </c>
      <c r="C421" t="s">
        <v>2959</v>
      </c>
      <c r="D421" t="s">
        <v>1683</v>
      </c>
      <c r="E421" t="s">
        <v>1671</v>
      </c>
      <c r="F421">
        <v>60</v>
      </c>
      <c r="G421" t="s">
        <v>2960</v>
      </c>
      <c r="H421" t="s">
        <v>229</v>
      </c>
      <c r="I421" s="10">
        <v>39862</v>
      </c>
      <c r="J421">
        <v>13</v>
      </c>
      <c r="K421" t="s">
        <v>1692</v>
      </c>
      <c r="M421" t="str">
        <f>PROPER(Portfolio4346[[#This Row],[Last Name]])</f>
        <v>Bolden</v>
      </c>
      <c r="N421" t="str">
        <f t="shared" si="24"/>
        <v>-</v>
      </c>
      <c r="O421" t="str">
        <f t="shared" si="26"/>
        <v>F</v>
      </c>
      <c r="P421" t="str">
        <f t="shared" si="25"/>
        <v>-</v>
      </c>
      <c r="Q421" t="str">
        <f t="shared" si="27"/>
        <v>K</v>
      </c>
    </row>
    <row r="422" spans="1:17" x14ac:dyDescent="0.3">
      <c r="A422">
        <v>425</v>
      </c>
      <c r="B422" t="s">
        <v>2961</v>
      </c>
      <c r="C422" t="s">
        <v>2962</v>
      </c>
      <c r="D422" t="s">
        <v>1733</v>
      </c>
      <c r="E422" t="s">
        <v>1671</v>
      </c>
      <c r="F422">
        <v>60</v>
      </c>
      <c r="G422" t="s">
        <v>2963</v>
      </c>
      <c r="H422" t="s">
        <v>1233</v>
      </c>
      <c r="I422" s="10">
        <v>40042</v>
      </c>
      <c r="J422">
        <v>6</v>
      </c>
      <c r="K422" t="s">
        <v>1673</v>
      </c>
      <c r="M422" t="str">
        <f>PROPER(Portfolio4346[[#This Row],[Last Name]])</f>
        <v>Gates</v>
      </c>
      <c r="N422" t="str">
        <f t="shared" si="24"/>
        <v>-</v>
      </c>
      <c r="O422" t="str">
        <f t="shared" si="26"/>
        <v>F</v>
      </c>
      <c r="P422" t="str">
        <f t="shared" si="25"/>
        <v>-</v>
      </c>
      <c r="Q422" t="str">
        <f t="shared" si="27"/>
        <v>A</v>
      </c>
    </row>
    <row r="423" spans="1:17" x14ac:dyDescent="0.3">
      <c r="A423">
        <v>426</v>
      </c>
      <c r="B423" t="s">
        <v>2964</v>
      </c>
      <c r="C423" t="s">
        <v>2965</v>
      </c>
      <c r="D423" t="s">
        <v>1683</v>
      </c>
      <c r="E423" t="s">
        <v>1671</v>
      </c>
      <c r="F423">
        <v>90</v>
      </c>
      <c r="G423" t="s">
        <v>2966</v>
      </c>
      <c r="H423" t="s">
        <v>587</v>
      </c>
      <c r="I423" s="10">
        <v>40081</v>
      </c>
      <c r="J423">
        <v>22</v>
      </c>
      <c r="K423" t="s">
        <v>1677</v>
      </c>
      <c r="M423" t="str">
        <f>PROPER(Portfolio4346[[#This Row],[Last Name]])</f>
        <v>Christie</v>
      </c>
      <c r="N423" t="str">
        <f t="shared" si="24"/>
        <v>-</v>
      </c>
      <c r="O423" t="str">
        <f t="shared" si="26"/>
        <v>F</v>
      </c>
      <c r="P423" t="str">
        <f t="shared" si="25"/>
        <v>-</v>
      </c>
      <c r="Q423" t="str">
        <f t="shared" si="27"/>
        <v>A</v>
      </c>
    </row>
    <row r="424" spans="1:17" x14ac:dyDescent="0.3">
      <c r="A424">
        <v>427</v>
      </c>
      <c r="B424" t="s">
        <v>2967</v>
      </c>
      <c r="C424" t="s">
        <v>2216</v>
      </c>
      <c r="D424" t="s">
        <v>1733</v>
      </c>
      <c r="E424" t="s">
        <v>1671</v>
      </c>
      <c r="F424">
        <v>30</v>
      </c>
      <c r="G424" t="s">
        <v>2968</v>
      </c>
      <c r="H424" t="s">
        <v>737</v>
      </c>
      <c r="I424" s="10">
        <v>40301</v>
      </c>
      <c r="J424">
        <v>84</v>
      </c>
      <c r="K424" t="s">
        <v>1007</v>
      </c>
      <c r="M424" t="str">
        <f>PROPER(Portfolio4346[[#This Row],[Last Name]])</f>
        <v>Charles</v>
      </c>
      <c r="N424" t="str">
        <f t="shared" si="24"/>
        <v>-</v>
      </c>
      <c r="O424" t="str">
        <f t="shared" si="26"/>
        <v>F</v>
      </c>
      <c r="P424" t="str">
        <f t="shared" si="25"/>
        <v>-</v>
      </c>
      <c r="Q424" t="str">
        <f t="shared" si="27"/>
        <v>N</v>
      </c>
    </row>
    <row r="425" spans="1:17" x14ac:dyDescent="0.3">
      <c r="A425">
        <v>428</v>
      </c>
      <c r="B425" t="s">
        <v>2969</v>
      </c>
      <c r="C425" t="s">
        <v>2970</v>
      </c>
      <c r="D425" t="s">
        <v>1670</v>
      </c>
      <c r="E425" t="s">
        <v>1671</v>
      </c>
      <c r="F425">
        <v>30</v>
      </c>
      <c r="G425" t="s">
        <v>2971</v>
      </c>
      <c r="H425" t="s">
        <v>1430</v>
      </c>
      <c r="I425" s="10">
        <v>39872</v>
      </c>
      <c r="J425">
        <v>63</v>
      </c>
      <c r="K425" t="s">
        <v>1677</v>
      </c>
      <c r="M425" t="str">
        <f>PROPER(Portfolio4346[[#This Row],[Last Name]])</f>
        <v>Mata</v>
      </c>
      <c r="N425" t="str">
        <f t="shared" si="24"/>
        <v>-</v>
      </c>
      <c r="O425" t="str">
        <f t="shared" si="26"/>
        <v>F</v>
      </c>
      <c r="P425" t="str">
        <f t="shared" si="25"/>
        <v>-</v>
      </c>
      <c r="Q425" t="str">
        <f t="shared" si="27"/>
        <v>A</v>
      </c>
    </row>
    <row r="426" spans="1:17" x14ac:dyDescent="0.3">
      <c r="A426">
        <v>429</v>
      </c>
      <c r="B426" t="s">
        <v>2972</v>
      </c>
      <c r="C426" t="s">
        <v>2973</v>
      </c>
      <c r="D426" t="s">
        <v>1670</v>
      </c>
      <c r="E426" t="s">
        <v>1671</v>
      </c>
      <c r="F426">
        <v>30</v>
      </c>
      <c r="G426" t="s">
        <v>2974</v>
      </c>
      <c r="H426" t="s">
        <v>83</v>
      </c>
      <c r="I426" s="10">
        <v>39694</v>
      </c>
      <c r="J426">
        <v>36</v>
      </c>
      <c r="K426" t="s">
        <v>1696</v>
      </c>
      <c r="M426" t="str">
        <f>PROPER(Portfolio4346[[#This Row],[Last Name]])</f>
        <v>Valenzuela</v>
      </c>
      <c r="N426" t="str">
        <f t="shared" si="24"/>
        <v>-</v>
      </c>
      <c r="O426" t="str">
        <f t="shared" si="26"/>
        <v>F</v>
      </c>
      <c r="P426" t="str">
        <f t="shared" si="25"/>
        <v>-</v>
      </c>
      <c r="Q426" t="str">
        <f t="shared" si="27"/>
        <v>S</v>
      </c>
    </row>
    <row r="427" spans="1:17" x14ac:dyDescent="0.3">
      <c r="A427">
        <v>430</v>
      </c>
      <c r="B427" t="s">
        <v>2975</v>
      </c>
      <c r="C427" t="s">
        <v>2976</v>
      </c>
      <c r="D427" t="s">
        <v>1670</v>
      </c>
      <c r="E427" t="s">
        <v>1671</v>
      </c>
      <c r="F427">
        <v>30</v>
      </c>
      <c r="G427" t="s">
        <v>2977</v>
      </c>
      <c r="H427" t="s">
        <v>394</v>
      </c>
      <c r="I427" s="10">
        <v>40333</v>
      </c>
      <c r="J427">
        <v>4</v>
      </c>
      <c r="K427" t="s">
        <v>1707</v>
      </c>
      <c r="M427" t="str">
        <f>PROPER(Portfolio4346[[#This Row],[Last Name]])</f>
        <v>Reyes</v>
      </c>
      <c r="N427" t="str">
        <f t="shared" si="24"/>
        <v>-</v>
      </c>
      <c r="O427" t="str">
        <f t="shared" si="26"/>
        <v>F</v>
      </c>
      <c r="P427" t="str">
        <f t="shared" si="25"/>
        <v>-</v>
      </c>
      <c r="Q427" t="str">
        <f t="shared" si="27"/>
        <v>S</v>
      </c>
    </row>
    <row r="428" spans="1:17" x14ac:dyDescent="0.3">
      <c r="A428">
        <v>431</v>
      </c>
      <c r="B428" t="s">
        <v>2978</v>
      </c>
      <c r="C428" t="s">
        <v>2609</v>
      </c>
      <c r="D428" t="s">
        <v>1683</v>
      </c>
      <c r="E428" t="s">
        <v>1671</v>
      </c>
      <c r="F428">
        <v>30</v>
      </c>
      <c r="G428" t="s">
        <v>2979</v>
      </c>
      <c r="H428" t="s">
        <v>1491</v>
      </c>
      <c r="I428" s="10">
        <v>39908</v>
      </c>
      <c r="J428">
        <v>18</v>
      </c>
      <c r="K428" t="s">
        <v>1677</v>
      </c>
      <c r="M428" t="str">
        <f>PROPER(Portfolio4346[[#This Row],[Last Name]])</f>
        <v>Coulter</v>
      </c>
      <c r="N428" t="str">
        <f t="shared" si="24"/>
        <v>-</v>
      </c>
      <c r="O428" t="str">
        <f t="shared" si="26"/>
        <v>F</v>
      </c>
      <c r="P428" t="str">
        <f t="shared" si="25"/>
        <v>-</v>
      </c>
      <c r="Q428" t="str">
        <f t="shared" si="27"/>
        <v>K</v>
      </c>
    </row>
    <row r="429" spans="1:17" x14ac:dyDescent="0.3">
      <c r="A429">
        <v>432</v>
      </c>
      <c r="B429" t="s">
        <v>2980</v>
      </c>
      <c r="C429" t="s">
        <v>2981</v>
      </c>
      <c r="D429" t="s">
        <v>1670</v>
      </c>
      <c r="E429" t="s">
        <v>1671</v>
      </c>
      <c r="F429">
        <v>30</v>
      </c>
      <c r="G429" t="s">
        <v>2982</v>
      </c>
      <c r="H429" t="s">
        <v>743</v>
      </c>
      <c r="I429" s="10">
        <v>40394</v>
      </c>
      <c r="J429">
        <v>7</v>
      </c>
      <c r="K429" t="s">
        <v>1692</v>
      </c>
      <c r="M429" t="str">
        <f>PROPER(Portfolio4346[[#This Row],[Last Name]])</f>
        <v>Gregory</v>
      </c>
      <c r="N429" t="str">
        <f t="shared" si="24"/>
        <v>-</v>
      </c>
      <c r="O429" t="str">
        <f t="shared" si="26"/>
        <v>F</v>
      </c>
      <c r="P429" t="str">
        <f t="shared" si="25"/>
        <v>-</v>
      </c>
      <c r="Q429" t="str">
        <f t="shared" si="27"/>
        <v>W</v>
      </c>
    </row>
    <row r="430" spans="1:17" x14ac:dyDescent="0.3">
      <c r="A430">
        <v>433</v>
      </c>
      <c r="B430" t="s">
        <v>2160</v>
      </c>
      <c r="C430" t="s">
        <v>2266</v>
      </c>
      <c r="D430" t="s">
        <v>1670</v>
      </c>
      <c r="E430" t="s">
        <v>1671</v>
      </c>
      <c r="F430">
        <v>30</v>
      </c>
      <c r="G430" t="s">
        <v>2983</v>
      </c>
      <c r="H430" t="s">
        <v>9</v>
      </c>
      <c r="I430" s="10">
        <v>40382</v>
      </c>
      <c r="J430">
        <v>4</v>
      </c>
      <c r="K430" t="s">
        <v>851</v>
      </c>
      <c r="M430" t="str">
        <f>PROPER(Portfolio4346[[#This Row],[Last Name]])</f>
        <v>Mead</v>
      </c>
      <c r="N430" t="str">
        <f t="shared" si="24"/>
        <v>-</v>
      </c>
      <c r="O430" t="str">
        <f t="shared" si="26"/>
        <v>F</v>
      </c>
      <c r="P430" t="str">
        <f t="shared" si="25"/>
        <v>-</v>
      </c>
      <c r="Q430" t="str">
        <f t="shared" si="27"/>
        <v>M</v>
      </c>
    </row>
    <row r="431" spans="1:17" x14ac:dyDescent="0.3">
      <c r="A431">
        <v>434</v>
      </c>
      <c r="B431" t="s">
        <v>2984</v>
      </c>
      <c r="C431" t="s">
        <v>2965</v>
      </c>
      <c r="D431" t="s">
        <v>1683</v>
      </c>
      <c r="E431" t="s">
        <v>1671</v>
      </c>
      <c r="F431">
        <v>90</v>
      </c>
      <c r="G431" t="s">
        <v>2985</v>
      </c>
      <c r="H431" t="s">
        <v>1486</v>
      </c>
      <c r="I431" s="10">
        <v>39743</v>
      </c>
      <c r="J431">
        <v>24</v>
      </c>
      <c r="K431" t="s">
        <v>1692</v>
      </c>
      <c r="M431" t="str">
        <f>PROPER(Portfolio4346[[#This Row],[Last Name]])</f>
        <v>Christie</v>
      </c>
      <c r="N431" t="str">
        <f t="shared" si="24"/>
        <v>-</v>
      </c>
      <c r="O431" t="str">
        <f t="shared" si="26"/>
        <v>F</v>
      </c>
      <c r="P431" t="str">
        <f t="shared" si="25"/>
        <v>-</v>
      </c>
      <c r="Q431" t="str">
        <f t="shared" si="27"/>
        <v>Y</v>
      </c>
    </row>
    <row r="432" spans="1:17" x14ac:dyDescent="0.3">
      <c r="A432">
        <v>435</v>
      </c>
      <c r="B432" t="s">
        <v>2986</v>
      </c>
      <c r="C432" t="s">
        <v>2987</v>
      </c>
      <c r="D432" t="s">
        <v>1670</v>
      </c>
      <c r="E432" t="s">
        <v>1671</v>
      </c>
      <c r="F432">
        <v>30</v>
      </c>
      <c r="G432" t="s">
        <v>2988</v>
      </c>
      <c r="H432" t="s">
        <v>434</v>
      </c>
      <c r="I432" s="10">
        <v>40277</v>
      </c>
      <c r="J432">
        <v>39</v>
      </c>
      <c r="K432" t="s">
        <v>1772</v>
      </c>
      <c r="M432" t="str">
        <f>PROPER(Portfolio4346[[#This Row],[Last Name]])</f>
        <v>Mcclain</v>
      </c>
      <c r="N432" t="str">
        <f t="shared" si="24"/>
        <v>-</v>
      </c>
      <c r="O432" t="str">
        <f t="shared" si="26"/>
        <v>F</v>
      </c>
      <c r="P432" t="str">
        <f t="shared" si="25"/>
        <v>-</v>
      </c>
      <c r="Q432" t="str">
        <f t="shared" si="27"/>
        <v>M</v>
      </c>
    </row>
    <row r="433" spans="1:17" x14ac:dyDescent="0.3">
      <c r="A433">
        <v>436</v>
      </c>
      <c r="B433" t="s">
        <v>2989</v>
      </c>
      <c r="C433" t="s">
        <v>2990</v>
      </c>
      <c r="D433" t="s">
        <v>1683</v>
      </c>
      <c r="E433" t="s">
        <v>1671</v>
      </c>
      <c r="F433">
        <v>60</v>
      </c>
      <c r="G433" t="s">
        <v>2991</v>
      </c>
      <c r="H433" t="s">
        <v>257</v>
      </c>
      <c r="I433" s="10">
        <v>39837</v>
      </c>
      <c r="J433">
        <v>28</v>
      </c>
      <c r="K433" t="s">
        <v>1673</v>
      </c>
      <c r="M433" t="str">
        <f>PROPER(Portfolio4346[[#This Row],[Last Name]])</f>
        <v>Gillespie</v>
      </c>
      <c r="N433" t="str">
        <f t="shared" si="24"/>
        <v>-</v>
      </c>
      <c r="O433" t="str">
        <f t="shared" si="26"/>
        <v>F</v>
      </c>
      <c r="P433" t="str">
        <f t="shared" si="25"/>
        <v>-</v>
      </c>
      <c r="Q433" t="str">
        <f t="shared" si="27"/>
        <v>O</v>
      </c>
    </row>
    <row r="434" spans="1:17" x14ac:dyDescent="0.3">
      <c r="A434">
        <v>437</v>
      </c>
      <c r="B434" t="s">
        <v>2992</v>
      </c>
      <c r="C434" t="s">
        <v>2993</v>
      </c>
      <c r="D434" t="s">
        <v>1670</v>
      </c>
      <c r="E434" t="s">
        <v>1671</v>
      </c>
      <c r="F434">
        <v>90</v>
      </c>
      <c r="G434" t="s">
        <v>2994</v>
      </c>
      <c r="H434" t="s">
        <v>351</v>
      </c>
      <c r="I434" s="10">
        <v>39627</v>
      </c>
      <c r="J434">
        <v>35</v>
      </c>
      <c r="K434" t="s">
        <v>1707</v>
      </c>
      <c r="M434" t="str">
        <f>PROPER(Portfolio4346[[#This Row],[Last Name]])</f>
        <v>Banks</v>
      </c>
      <c r="N434" t="str">
        <f t="shared" si="24"/>
        <v>-</v>
      </c>
      <c r="O434" t="str">
        <f t="shared" si="26"/>
        <v>F</v>
      </c>
      <c r="P434" t="str">
        <f t="shared" si="25"/>
        <v>-</v>
      </c>
      <c r="Q434" t="str">
        <f t="shared" si="27"/>
        <v>M</v>
      </c>
    </row>
    <row r="435" spans="1:17" x14ac:dyDescent="0.3">
      <c r="A435">
        <v>438</v>
      </c>
      <c r="B435" t="s">
        <v>2995</v>
      </c>
      <c r="C435" t="s">
        <v>2996</v>
      </c>
      <c r="D435" t="s">
        <v>1670</v>
      </c>
      <c r="E435" t="s">
        <v>1671</v>
      </c>
      <c r="F435">
        <v>90</v>
      </c>
      <c r="G435" t="s">
        <v>2997</v>
      </c>
      <c r="H435" t="s">
        <v>812</v>
      </c>
      <c r="I435" s="10">
        <v>39707</v>
      </c>
      <c r="J435">
        <v>51</v>
      </c>
      <c r="K435" t="s">
        <v>1700</v>
      </c>
      <c r="M435" t="str">
        <f>PROPER(Portfolio4346[[#This Row],[Last Name]])</f>
        <v>Watkins</v>
      </c>
      <c r="N435" t="str">
        <f t="shared" si="24"/>
        <v>-</v>
      </c>
      <c r="O435" t="str">
        <f t="shared" si="26"/>
        <v>F</v>
      </c>
      <c r="P435" t="str">
        <f t="shared" si="25"/>
        <v>-</v>
      </c>
      <c r="Q435" t="str">
        <f t="shared" si="27"/>
        <v>F</v>
      </c>
    </row>
    <row r="436" spans="1:17" x14ac:dyDescent="0.3">
      <c r="A436">
        <v>439</v>
      </c>
      <c r="B436" t="s">
        <v>2998</v>
      </c>
      <c r="C436" t="s">
        <v>2999</v>
      </c>
      <c r="D436" t="s">
        <v>1670</v>
      </c>
      <c r="E436" t="s">
        <v>1671</v>
      </c>
      <c r="F436">
        <v>30</v>
      </c>
      <c r="G436" t="s">
        <v>3000</v>
      </c>
      <c r="H436" t="s">
        <v>2013</v>
      </c>
      <c r="I436" s="10">
        <v>39658</v>
      </c>
      <c r="J436">
        <v>75</v>
      </c>
      <c r="K436" t="s">
        <v>1692</v>
      </c>
      <c r="M436" t="str">
        <f>PROPER(Portfolio4346[[#This Row],[Last Name]])</f>
        <v>Gary</v>
      </c>
      <c r="N436" t="str">
        <f t="shared" si="24"/>
        <v>-</v>
      </c>
      <c r="O436" t="str">
        <f t="shared" si="26"/>
        <v>F</v>
      </c>
      <c r="P436" t="str">
        <f t="shared" si="25"/>
        <v>-</v>
      </c>
      <c r="Q436" t="str">
        <f t="shared" si="27"/>
        <v>L</v>
      </c>
    </row>
    <row r="437" spans="1:17" x14ac:dyDescent="0.3">
      <c r="A437">
        <v>440</v>
      </c>
      <c r="B437" t="s">
        <v>3001</v>
      </c>
      <c r="C437" t="s">
        <v>3002</v>
      </c>
      <c r="D437" t="s">
        <v>1683</v>
      </c>
      <c r="E437" t="s">
        <v>1671</v>
      </c>
      <c r="F437">
        <v>60</v>
      </c>
      <c r="G437" t="s">
        <v>3003</v>
      </c>
      <c r="H437" t="s">
        <v>3004</v>
      </c>
      <c r="I437" s="10">
        <v>39709</v>
      </c>
      <c r="J437">
        <v>64</v>
      </c>
      <c r="K437" t="s">
        <v>851</v>
      </c>
      <c r="M437" t="str">
        <f>PROPER(Portfolio4346[[#This Row],[Last Name]])</f>
        <v>Wise</v>
      </c>
      <c r="N437" t="str">
        <f t="shared" si="24"/>
        <v>-</v>
      </c>
      <c r="O437" t="str">
        <f t="shared" si="26"/>
        <v>F</v>
      </c>
      <c r="P437" t="str">
        <f t="shared" si="25"/>
        <v>-</v>
      </c>
      <c r="Q437" t="str">
        <f t="shared" si="27"/>
        <v>T</v>
      </c>
    </row>
    <row r="438" spans="1:17" x14ac:dyDescent="0.3">
      <c r="A438">
        <v>441</v>
      </c>
      <c r="B438" t="s">
        <v>3005</v>
      </c>
      <c r="C438" t="s">
        <v>3006</v>
      </c>
      <c r="D438" t="s">
        <v>1683</v>
      </c>
      <c r="E438" t="s">
        <v>1671</v>
      </c>
      <c r="F438">
        <v>30</v>
      </c>
      <c r="G438" t="s">
        <v>3007</v>
      </c>
      <c r="H438" t="s">
        <v>837</v>
      </c>
      <c r="I438" s="10">
        <v>40107</v>
      </c>
      <c r="J438">
        <v>50</v>
      </c>
      <c r="K438" t="s">
        <v>1772</v>
      </c>
      <c r="M438" t="str">
        <f>PROPER(Portfolio4346[[#This Row],[Last Name]])</f>
        <v>Ohara</v>
      </c>
      <c r="N438" t="str">
        <f t="shared" si="24"/>
        <v>-</v>
      </c>
      <c r="O438" t="str">
        <f t="shared" si="26"/>
        <v>F</v>
      </c>
      <c r="P438" t="str">
        <f t="shared" si="25"/>
        <v>-</v>
      </c>
      <c r="Q438" t="str">
        <f t="shared" si="27"/>
        <v>N</v>
      </c>
    </row>
    <row r="439" spans="1:17" x14ac:dyDescent="0.3">
      <c r="A439">
        <v>442</v>
      </c>
      <c r="B439" t="s">
        <v>3008</v>
      </c>
      <c r="C439" t="s">
        <v>3009</v>
      </c>
      <c r="D439" t="s">
        <v>1683</v>
      </c>
      <c r="E439" t="s">
        <v>1671</v>
      </c>
      <c r="F439">
        <v>90</v>
      </c>
      <c r="G439" t="s">
        <v>3010</v>
      </c>
      <c r="H439" t="s">
        <v>1615</v>
      </c>
      <c r="I439" s="10">
        <v>40065</v>
      </c>
      <c r="J439">
        <v>77</v>
      </c>
      <c r="K439" t="s">
        <v>1700</v>
      </c>
      <c r="M439" t="str">
        <f>PROPER(Portfolio4346[[#This Row],[Last Name]])</f>
        <v>Abraham</v>
      </c>
      <c r="N439" t="str">
        <f t="shared" si="24"/>
        <v>-</v>
      </c>
      <c r="O439" t="str">
        <f t="shared" si="26"/>
        <v>F</v>
      </c>
      <c r="P439" t="str">
        <f t="shared" si="25"/>
        <v>-</v>
      </c>
      <c r="Q439" t="str">
        <f t="shared" si="27"/>
        <v>S</v>
      </c>
    </row>
    <row r="440" spans="1:17" x14ac:dyDescent="0.3">
      <c r="A440">
        <v>443</v>
      </c>
      <c r="B440" t="s">
        <v>3011</v>
      </c>
      <c r="C440" t="s">
        <v>3012</v>
      </c>
      <c r="D440" t="s">
        <v>1670</v>
      </c>
      <c r="E440" t="s">
        <v>1671</v>
      </c>
      <c r="F440">
        <v>30</v>
      </c>
      <c r="G440" t="s">
        <v>3013</v>
      </c>
      <c r="H440" t="s">
        <v>28</v>
      </c>
      <c r="I440" s="10">
        <v>40087</v>
      </c>
      <c r="J440">
        <v>20</v>
      </c>
      <c r="K440" t="s">
        <v>1696</v>
      </c>
      <c r="M440" t="str">
        <f>PROPER(Portfolio4346[[#This Row],[Last Name]])</f>
        <v>Blanchard</v>
      </c>
      <c r="N440" t="str">
        <f t="shared" si="24"/>
        <v>-</v>
      </c>
      <c r="O440" t="str">
        <f t="shared" si="26"/>
        <v>F</v>
      </c>
      <c r="P440" t="str">
        <f t="shared" si="25"/>
        <v>-</v>
      </c>
      <c r="Q440" t="str">
        <f t="shared" si="27"/>
        <v>L</v>
      </c>
    </row>
    <row r="441" spans="1:17" x14ac:dyDescent="0.3">
      <c r="A441">
        <v>444</v>
      </c>
      <c r="B441" t="s">
        <v>3014</v>
      </c>
      <c r="C441" t="s">
        <v>3015</v>
      </c>
      <c r="D441" t="s">
        <v>1670</v>
      </c>
      <c r="E441" t="s">
        <v>1671</v>
      </c>
      <c r="F441">
        <v>30</v>
      </c>
      <c r="G441" t="s">
        <v>3016</v>
      </c>
      <c r="H441" t="s">
        <v>461</v>
      </c>
      <c r="I441" s="10">
        <v>39686</v>
      </c>
      <c r="J441">
        <v>55</v>
      </c>
      <c r="K441" t="s">
        <v>1677</v>
      </c>
      <c r="M441" t="str">
        <f>PROPER(Portfolio4346[[#This Row],[Last Name]])</f>
        <v>Worley</v>
      </c>
      <c r="N441" t="str">
        <f t="shared" si="24"/>
        <v>-</v>
      </c>
      <c r="O441" t="str">
        <f t="shared" si="26"/>
        <v>F</v>
      </c>
      <c r="P441" t="str">
        <f t="shared" si="25"/>
        <v>-</v>
      </c>
      <c r="Q441" t="str">
        <f t="shared" si="27"/>
        <v>K</v>
      </c>
    </row>
    <row r="442" spans="1:17" x14ac:dyDescent="0.3">
      <c r="A442">
        <v>445</v>
      </c>
      <c r="B442" t="s">
        <v>3017</v>
      </c>
      <c r="C442" t="s">
        <v>3018</v>
      </c>
      <c r="D442" t="s">
        <v>1670</v>
      </c>
      <c r="E442" t="s">
        <v>1671</v>
      </c>
      <c r="F442">
        <v>90</v>
      </c>
      <c r="G442" t="s">
        <v>3019</v>
      </c>
      <c r="H442" t="s">
        <v>130</v>
      </c>
      <c r="I442" s="10">
        <v>40338</v>
      </c>
      <c r="J442">
        <v>3</v>
      </c>
      <c r="K442" t="s">
        <v>1692</v>
      </c>
      <c r="M442" t="str">
        <f>PROPER(Portfolio4346[[#This Row],[Last Name]])</f>
        <v>Morrow</v>
      </c>
      <c r="N442" t="str">
        <f t="shared" si="24"/>
        <v>-</v>
      </c>
      <c r="O442" t="str">
        <f t="shared" si="26"/>
        <v>F</v>
      </c>
      <c r="P442" t="str">
        <f t="shared" si="25"/>
        <v>-</v>
      </c>
      <c r="Q442" t="str">
        <f t="shared" si="27"/>
        <v>G</v>
      </c>
    </row>
    <row r="443" spans="1:17" x14ac:dyDescent="0.3">
      <c r="A443">
        <v>446</v>
      </c>
      <c r="B443" t="s">
        <v>3020</v>
      </c>
      <c r="C443" t="s">
        <v>3021</v>
      </c>
      <c r="D443" t="s">
        <v>1683</v>
      </c>
      <c r="E443" t="s">
        <v>1671</v>
      </c>
      <c r="F443">
        <v>30</v>
      </c>
      <c r="G443" t="s">
        <v>2258</v>
      </c>
      <c r="H443" t="s">
        <v>152</v>
      </c>
      <c r="I443" s="10">
        <v>39645</v>
      </c>
      <c r="J443">
        <v>74</v>
      </c>
      <c r="K443" t="s">
        <v>1696</v>
      </c>
      <c r="M443" t="str">
        <f>PROPER(Portfolio4346[[#This Row],[Last Name]])</f>
        <v>Guzman</v>
      </c>
      <c r="N443" t="str">
        <f t="shared" si="24"/>
        <v>-</v>
      </c>
      <c r="O443" t="str">
        <f t="shared" si="26"/>
        <v>F</v>
      </c>
      <c r="P443" t="str">
        <f t="shared" si="25"/>
        <v>-</v>
      </c>
      <c r="Q443" t="str">
        <f t="shared" si="27"/>
        <v>E</v>
      </c>
    </row>
    <row r="444" spans="1:17" x14ac:dyDescent="0.3">
      <c r="A444">
        <v>447</v>
      </c>
      <c r="B444" t="s">
        <v>2432</v>
      </c>
      <c r="C444" t="s">
        <v>3022</v>
      </c>
      <c r="D444" t="s">
        <v>1670</v>
      </c>
      <c r="E444" t="s">
        <v>1671</v>
      </c>
      <c r="F444">
        <v>30</v>
      </c>
      <c r="G444" t="s">
        <v>3023</v>
      </c>
      <c r="H444" t="s">
        <v>1403</v>
      </c>
      <c r="I444" s="10">
        <v>40259</v>
      </c>
      <c r="J444">
        <v>80</v>
      </c>
      <c r="K444" t="s">
        <v>1673</v>
      </c>
      <c r="M444" t="str">
        <f>PROPER(Portfolio4346[[#This Row],[Last Name]])</f>
        <v>Moss</v>
      </c>
      <c r="N444" t="str">
        <f t="shared" si="24"/>
        <v>-</v>
      </c>
      <c r="O444" t="str">
        <f t="shared" si="26"/>
        <v>F</v>
      </c>
      <c r="P444" t="str">
        <f t="shared" si="25"/>
        <v>-</v>
      </c>
      <c r="Q444" t="str">
        <f t="shared" si="27"/>
        <v>D</v>
      </c>
    </row>
    <row r="445" spans="1:17" x14ac:dyDescent="0.3">
      <c r="A445">
        <v>448</v>
      </c>
      <c r="B445" t="s">
        <v>3024</v>
      </c>
      <c r="C445" t="s">
        <v>3025</v>
      </c>
      <c r="D445" t="s">
        <v>1683</v>
      </c>
      <c r="E445" t="s">
        <v>1671</v>
      </c>
      <c r="F445">
        <v>60</v>
      </c>
      <c r="G445" t="s">
        <v>3026</v>
      </c>
      <c r="H445" t="s">
        <v>203</v>
      </c>
      <c r="I445" s="10">
        <v>40353</v>
      </c>
      <c r="J445">
        <v>89</v>
      </c>
      <c r="K445" t="s">
        <v>1696</v>
      </c>
      <c r="M445" t="str">
        <f>PROPER(Portfolio4346[[#This Row],[Last Name]])</f>
        <v>Morin</v>
      </c>
      <c r="N445" t="str">
        <f t="shared" si="24"/>
        <v>-</v>
      </c>
      <c r="O445" t="str">
        <f t="shared" si="26"/>
        <v>F</v>
      </c>
      <c r="P445" t="str">
        <f t="shared" si="25"/>
        <v>-</v>
      </c>
      <c r="Q445" t="str">
        <f t="shared" si="27"/>
        <v>V</v>
      </c>
    </row>
    <row r="446" spans="1:17" x14ac:dyDescent="0.3">
      <c r="A446">
        <v>449</v>
      </c>
      <c r="B446" t="s">
        <v>3027</v>
      </c>
      <c r="C446" t="s">
        <v>3028</v>
      </c>
      <c r="D446" t="s">
        <v>1670</v>
      </c>
      <c r="E446" t="s">
        <v>1671</v>
      </c>
      <c r="F446">
        <v>90</v>
      </c>
      <c r="G446" t="s">
        <v>3029</v>
      </c>
      <c r="H446" t="s">
        <v>2125</v>
      </c>
      <c r="I446" s="10">
        <v>39607</v>
      </c>
      <c r="J446">
        <v>39</v>
      </c>
      <c r="K446" t="s">
        <v>1696</v>
      </c>
      <c r="M446" t="str">
        <f>PROPER(Portfolio4346[[#This Row],[Last Name]])</f>
        <v>Abbott</v>
      </c>
      <c r="N446" t="str">
        <f t="shared" si="24"/>
        <v>-</v>
      </c>
      <c r="O446" t="str">
        <f t="shared" si="26"/>
        <v>F</v>
      </c>
      <c r="P446" t="str">
        <f t="shared" si="25"/>
        <v>-</v>
      </c>
      <c r="Q446" t="str">
        <f t="shared" si="27"/>
        <v>M</v>
      </c>
    </row>
    <row r="447" spans="1:17" x14ac:dyDescent="0.3">
      <c r="A447">
        <v>450</v>
      </c>
      <c r="B447" t="s">
        <v>3030</v>
      </c>
      <c r="C447" t="s">
        <v>3031</v>
      </c>
      <c r="D447" t="s">
        <v>1733</v>
      </c>
      <c r="E447" t="s">
        <v>1671</v>
      </c>
      <c r="F447">
        <v>60</v>
      </c>
      <c r="G447" t="s">
        <v>3032</v>
      </c>
      <c r="H447" t="s">
        <v>525</v>
      </c>
      <c r="I447" s="10">
        <v>40102</v>
      </c>
      <c r="J447">
        <v>39</v>
      </c>
      <c r="K447" t="s">
        <v>1700</v>
      </c>
      <c r="M447" t="str">
        <f>PROPER(Portfolio4346[[#This Row],[Last Name]])</f>
        <v>Russell</v>
      </c>
      <c r="N447" t="str">
        <f t="shared" si="24"/>
        <v>-</v>
      </c>
      <c r="O447" t="str">
        <f t="shared" si="26"/>
        <v>F</v>
      </c>
      <c r="P447" t="str">
        <f t="shared" si="25"/>
        <v>-</v>
      </c>
      <c r="Q447" t="str">
        <f t="shared" si="27"/>
        <v>G</v>
      </c>
    </row>
    <row r="448" spans="1:17" x14ac:dyDescent="0.3">
      <c r="A448">
        <v>451</v>
      </c>
      <c r="B448" t="s">
        <v>3033</v>
      </c>
      <c r="C448" t="s">
        <v>3034</v>
      </c>
      <c r="D448" t="s">
        <v>1719</v>
      </c>
      <c r="E448" t="s">
        <v>1671</v>
      </c>
      <c r="F448">
        <v>90</v>
      </c>
      <c r="G448" t="s">
        <v>3035</v>
      </c>
      <c r="H448" t="s">
        <v>550</v>
      </c>
      <c r="I448" s="10">
        <v>40463</v>
      </c>
      <c r="J448">
        <v>28</v>
      </c>
      <c r="K448" t="s">
        <v>1673</v>
      </c>
      <c r="M448" t="str">
        <f>PROPER(Portfolio4346[[#This Row],[Last Name]])</f>
        <v>Connolly</v>
      </c>
      <c r="N448" t="str">
        <f t="shared" si="24"/>
        <v>-</v>
      </c>
      <c r="O448" t="str">
        <f t="shared" si="26"/>
        <v>F</v>
      </c>
      <c r="P448" t="str">
        <f t="shared" si="25"/>
        <v>-</v>
      </c>
      <c r="Q448" t="str">
        <f t="shared" si="27"/>
        <v>E</v>
      </c>
    </row>
    <row r="449" spans="1:17" x14ac:dyDescent="0.3">
      <c r="A449">
        <v>452</v>
      </c>
      <c r="B449" t="s">
        <v>3036</v>
      </c>
      <c r="C449" t="s">
        <v>3037</v>
      </c>
      <c r="D449" t="s">
        <v>1670</v>
      </c>
      <c r="E449" t="s">
        <v>1671</v>
      </c>
      <c r="F449">
        <v>90</v>
      </c>
      <c r="G449" t="s">
        <v>3038</v>
      </c>
      <c r="H449" t="s">
        <v>814</v>
      </c>
      <c r="I449" s="10">
        <v>40461</v>
      </c>
      <c r="J449">
        <v>60</v>
      </c>
      <c r="K449" t="s">
        <v>1007</v>
      </c>
      <c r="M449" t="str">
        <f>PROPER(Portfolio4346[[#This Row],[Last Name]])</f>
        <v>William</v>
      </c>
      <c r="N449" t="str">
        <f t="shared" si="24"/>
        <v>-</v>
      </c>
      <c r="O449" t="str">
        <f t="shared" si="26"/>
        <v>F</v>
      </c>
      <c r="P449" t="str">
        <f t="shared" si="25"/>
        <v>-</v>
      </c>
      <c r="Q449" t="str">
        <f t="shared" si="27"/>
        <v>I</v>
      </c>
    </row>
    <row r="450" spans="1:17" x14ac:dyDescent="0.3">
      <c r="A450">
        <v>453</v>
      </c>
      <c r="B450" t="s">
        <v>3039</v>
      </c>
      <c r="C450" t="s">
        <v>2962</v>
      </c>
      <c r="D450" t="s">
        <v>1670</v>
      </c>
      <c r="E450" t="s">
        <v>1671</v>
      </c>
      <c r="F450">
        <v>60</v>
      </c>
      <c r="G450" t="s">
        <v>3040</v>
      </c>
      <c r="H450" t="s">
        <v>599</v>
      </c>
      <c r="I450" s="10">
        <v>39615</v>
      </c>
      <c r="J450">
        <v>44</v>
      </c>
      <c r="K450" t="s">
        <v>1721</v>
      </c>
      <c r="M450" t="str">
        <f>PROPER(Portfolio4346[[#This Row],[Last Name]])</f>
        <v>Gates</v>
      </c>
      <c r="N450" t="str">
        <f t="shared" ref="N450:N513" si="28">IF(EXACT(C450,M450)=TRUE, "-", "Corrected to Title Case")</f>
        <v>-</v>
      </c>
      <c r="O450" t="str">
        <f t="shared" si="26"/>
        <v>F</v>
      </c>
      <c r="P450" t="str">
        <f t="shared" ref="P450:P513" si="29">IF(EXACT(E450,O450)=TRUE,"-","Corrected Errors")</f>
        <v>-</v>
      </c>
      <c r="Q450" t="str">
        <f t="shared" si="27"/>
        <v>N</v>
      </c>
    </row>
    <row r="451" spans="1:17" x14ac:dyDescent="0.3">
      <c r="A451">
        <v>454</v>
      </c>
      <c r="B451" t="s">
        <v>3041</v>
      </c>
      <c r="C451" t="s">
        <v>3042</v>
      </c>
      <c r="D451" t="s">
        <v>1683</v>
      </c>
      <c r="E451" t="s">
        <v>1671</v>
      </c>
      <c r="F451">
        <v>60</v>
      </c>
      <c r="G451" t="s">
        <v>3043</v>
      </c>
      <c r="H451" t="s">
        <v>1600</v>
      </c>
      <c r="I451" s="10">
        <v>39887</v>
      </c>
      <c r="J451">
        <v>46</v>
      </c>
      <c r="K451" t="s">
        <v>1692</v>
      </c>
      <c r="M451" t="str">
        <f>PROPER(Portfolio4346[[#This Row],[Last Name]])</f>
        <v>Delaney</v>
      </c>
      <c r="N451" t="str">
        <f t="shared" si="28"/>
        <v>-</v>
      </c>
      <c r="O451" t="str">
        <f t="shared" ref="O451:O514" si="30">IF(LEFT(E451,1)="f","F","M")</f>
        <v>F</v>
      </c>
      <c r="P451" t="str">
        <f t="shared" si="29"/>
        <v>-</v>
      </c>
      <c r="Q451" t="str">
        <f t="shared" ref="Q451:Q514" si="31">UPPER(LEFT(B451,1))</f>
        <v>R</v>
      </c>
    </row>
    <row r="452" spans="1:17" x14ac:dyDescent="0.3">
      <c r="A452">
        <v>455</v>
      </c>
      <c r="B452" t="s">
        <v>3044</v>
      </c>
      <c r="C452" t="s">
        <v>3045</v>
      </c>
      <c r="D452" t="s">
        <v>1719</v>
      </c>
      <c r="E452" t="s">
        <v>1671</v>
      </c>
      <c r="F452">
        <v>60</v>
      </c>
      <c r="G452" t="s">
        <v>3046</v>
      </c>
      <c r="H452" t="s">
        <v>2727</v>
      </c>
      <c r="I452" s="10">
        <v>39840</v>
      </c>
      <c r="J452">
        <v>46</v>
      </c>
      <c r="K452" t="s">
        <v>1700</v>
      </c>
      <c r="M452" t="str">
        <f>PROPER(Portfolio4346[[#This Row],[Last Name]])</f>
        <v>Mckenzie</v>
      </c>
      <c r="N452" t="str">
        <f t="shared" si="28"/>
        <v>-</v>
      </c>
      <c r="O452" t="str">
        <f t="shared" si="30"/>
        <v>F</v>
      </c>
      <c r="P452" t="str">
        <f t="shared" si="29"/>
        <v>-</v>
      </c>
      <c r="Q452" t="str">
        <f t="shared" si="31"/>
        <v>D</v>
      </c>
    </row>
    <row r="453" spans="1:17" x14ac:dyDescent="0.3">
      <c r="A453">
        <v>456</v>
      </c>
      <c r="B453" t="s">
        <v>3047</v>
      </c>
      <c r="C453" t="s">
        <v>3048</v>
      </c>
      <c r="D453" t="s">
        <v>1670</v>
      </c>
      <c r="E453" t="s">
        <v>1671</v>
      </c>
      <c r="F453">
        <v>60</v>
      </c>
      <c r="G453" t="s">
        <v>3049</v>
      </c>
      <c r="H453" t="s">
        <v>3050</v>
      </c>
      <c r="I453" s="10">
        <v>39669</v>
      </c>
      <c r="J453">
        <v>11</v>
      </c>
      <c r="K453" t="s">
        <v>1007</v>
      </c>
      <c r="M453" t="str">
        <f>PROPER(Portfolio4346[[#This Row],[Last Name]])</f>
        <v>Walter</v>
      </c>
      <c r="N453" t="str">
        <f t="shared" si="28"/>
        <v>-</v>
      </c>
      <c r="O453" t="str">
        <f t="shared" si="30"/>
        <v>F</v>
      </c>
      <c r="P453" t="str">
        <f t="shared" si="29"/>
        <v>-</v>
      </c>
      <c r="Q453" t="str">
        <f t="shared" si="31"/>
        <v>A</v>
      </c>
    </row>
    <row r="454" spans="1:17" x14ac:dyDescent="0.3">
      <c r="A454">
        <v>457</v>
      </c>
      <c r="B454" t="s">
        <v>3051</v>
      </c>
      <c r="C454" t="s">
        <v>3052</v>
      </c>
      <c r="D454" t="s">
        <v>1683</v>
      </c>
      <c r="E454" t="s">
        <v>1671</v>
      </c>
      <c r="F454">
        <v>60</v>
      </c>
      <c r="G454" t="s">
        <v>3053</v>
      </c>
      <c r="H454" t="s">
        <v>3054</v>
      </c>
      <c r="I454" s="10">
        <v>39546</v>
      </c>
      <c r="J454">
        <v>89</v>
      </c>
      <c r="K454" t="s">
        <v>1673</v>
      </c>
      <c r="M454" t="str">
        <f>PROPER(Portfolio4346[[#This Row],[Last Name]])</f>
        <v>Miranda</v>
      </c>
      <c r="N454" t="str">
        <f t="shared" si="28"/>
        <v>-</v>
      </c>
      <c r="O454" t="str">
        <f t="shared" si="30"/>
        <v>F</v>
      </c>
      <c r="P454" t="str">
        <f t="shared" si="29"/>
        <v>-</v>
      </c>
      <c r="Q454" t="str">
        <f t="shared" si="31"/>
        <v>E</v>
      </c>
    </row>
    <row r="455" spans="1:17" x14ac:dyDescent="0.3">
      <c r="A455">
        <v>458</v>
      </c>
      <c r="B455" t="s">
        <v>1846</v>
      </c>
      <c r="C455" t="s">
        <v>3055</v>
      </c>
      <c r="D455" t="s">
        <v>1733</v>
      </c>
      <c r="E455" t="s">
        <v>1671</v>
      </c>
      <c r="F455">
        <v>30</v>
      </c>
      <c r="G455" t="s">
        <v>3056</v>
      </c>
      <c r="H455" t="s">
        <v>1636</v>
      </c>
      <c r="I455" s="10">
        <v>40277</v>
      </c>
      <c r="J455">
        <v>94</v>
      </c>
      <c r="K455" t="s">
        <v>1677</v>
      </c>
      <c r="M455" t="str">
        <f>PROPER(Portfolio4346[[#This Row],[Last Name]])</f>
        <v>Workman</v>
      </c>
      <c r="N455" t="str">
        <f t="shared" si="28"/>
        <v>-</v>
      </c>
      <c r="O455" t="str">
        <f t="shared" si="30"/>
        <v>F</v>
      </c>
      <c r="P455" t="str">
        <f t="shared" si="29"/>
        <v>-</v>
      </c>
      <c r="Q455" t="str">
        <f t="shared" si="31"/>
        <v>F</v>
      </c>
    </row>
    <row r="456" spans="1:17" x14ac:dyDescent="0.3">
      <c r="A456">
        <v>459</v>
      </c>
      <c r="B456" t="s">
        <v>3057</v>
      </c>
      <c r="C456" t="s">
        <v>2273</v>
      </c>
      <c r="D456" t="s">
        <v>1683</v>
      </c>
      <c r="E456" t="s">
        <v>1671</v>
      </c>
      <c r="F456">
        <v>60</v>
      </c>
      <c r="G456" t="s">
        <v>3058</v>
      </c>
      <c r="H456" t="s">
        <v>73</v>
      </c>
      <c r="I456" s="10">
        <v>40219</v>
      </c>
      <c r="J456">
        <v>86</v>
      </c>
      <c r="K456" t="s">
        <v>1696</v>
      </c>
      <c r="M456" t="str">
        <f>PROPER(Portfolio4346[[#This Row],[Last Name]])</f>
        <v>Tripp</v>
      </c>
      <c r="N456" t="str">
        <f t="shared" si="28"/>
        <v>-</v>
      </c>
      <c r="O456" t="str">
        <f t="shared" si="30"/>
        <v>F</v>
      </c>
      <c r="P456" t="str">
        <f t="shared" si="29"/>
        <v>-</v>
      </c>
      <c r="Q456" t="str">
        <f t="shared" si="31"/>
        <v>A</v>
      </c>
    </row>
    <row r="457" spans="1:17" x14ac:dyDescent="0.3">
      <c r="A457">
        <v>460</v>
      </c>
      <c r="B457" t="s">
        <v>3059</v>
      </c>
      <c r="C457" t="s">
        <v>2368</v>
      </c>
      <c r="D457" t="s">
        <v>1670</v>
      </c>
      <c r="E457" t="s">
        <v>1671</v>
      </c>
      <c r="F457">
        <v>60</v>
      </c>
      <c r="G457" t="s">
        <v>3060</v>
      </c>
      <c r="H457" t="s">
        <v>165</v>
      </c>
      <c r="I457" s="10">
        <v>40187</v>
      </c>
      <c r="J457">
        <v>84</v>
      </c>
      <c r="K457" t="s">
        <v>1721</v>
      </c>
      <c r="M457" t="str">
        <f>PROPER(Portfolio4346[[#This Row],[Last Name]])</f>
        <v>Smiley</v>
      </c>
      <c r="N457" t="str">
        <f t="shared" si="28"/>
        <v>-</v>
      </c>
      <c r="O457" t="str">
        <f t="shared" si="30"/>
        <v>F</v>
      </c>
      <c r="P457" t="str">
        <f t="shared" si="29"/>
        <v>-</v>
      </c>
      <c r="Q457" t="str">
        <f t="shared" si="31"/>
        <v>M</v>
      </c>
    </row>
    <row r="458" spans="1:17" x14ac:dyDescent="0.3">
      <c r="A458">
        <v>461</v>
      </c>
      <c r="B458" t="s">
        <v>2656</v>
      </c>
      <c r="C458" t="s">
        <v>2072</v>
      </c>
      <c r="D458" t="s">
        <v>1683</v>
      </c>
      <c r="E458" t="s">
        <v>1671</v>
      </c>
      <c r="F458">
        <v>60</v>
      </c>
      <c r="G458" t="s">
        <v>3061</v>
      </c>
      <c r="H458" t="s">
        <v>629</v>
      </c>
      <c r="I458" s="10">
        <v>39902</v>
      </c>
      <c r="J458">
        <v>89</v>
      </c>
      <c r="K458" t="s">
        <v>1677</v>
      </c>
      <c r="M458" t="str">
        <f>PROPER(Portfolio4346[[#This Row],[Last Name]])</f>
        <v>Marcum</v>
      </c>
      <c r="N458" t="str">
        <f t="shared" si="28"/>
        <v>-</v>
      </c>
      <c r="O458" t="str">
        <f t="shared" si="30"/>
        <v>F</v>
      </c>
      <c r="P458" t="str">
        <f t="shared" si="29"/>
        <v>-</v>
      </c>
      <c r="Q458" t="str">
        <f t="shared" si="31"/>
        <v>J</v>
      </c>
    </row>
    <row r="459" spans="1:17" x14ac:dyDescent="0.3">
      <c r="A459">
        <v>462</v>
      </c>
      <c r="B459" t="s">
        <v>3062</v>
      </c>
      <c r="C459" t="s">
        <v>3063</v>
      </c>
      <c r="D459" t="s">
        <v>1683</v>
      </c>
      <c r="E459" t="s">
        <v>1671</v>
      </c>
      <c r="F459">
        <v>30</v>
      </c>
      <c r="G459" t="s">
        <v>3064</v>
      </c>
      <c r="H459" t="s">
        <v>267</v>
      </c>
      <c r="I459" s="10">
        <v>40445</v>
      </c>
      <c r="J459">
        <v>62</v>
      </c>
      <c r="K459" t="s">
        <v>1721</v>
      </c>
      <c r="M459" t="str">
        <f>PROPER(Portfolio4346[[#This Row],[Last Name]])</f>
        <v>Hickman</v>
      </c>
      <c r="N459" t="str">
        <f t="shared" si="28"/>
        <v>-</v>
      </c>
      <c r="O459" t="str">
        <f t="shared" si="30"/>
        <v>F</v>
      </c>
      <c r="P459" t="str">
        <f t="shared" si="29"/>
        <v>-</v>
      </c>
      <c r="Q459" t="str">
        <f t="shared" si="31"/>
        <v>T</v>
      </c>
    </row>
    <row r="460" spans="1:17" x14ac:dyDescent="0.3">
      <c r="A460">
        <v>463</v>
      </c>
      <c r="B460" t="s">
        <v>2598</v>
      </c>
      <c r="C460" t="s">
        <v>2494</v>
      </c>
      <c r="D460" t="s">
        <v>1683</v>
      </c>
      <c r="E460" t="s">
        <v>1671</v>
      </c>
      <c r="F460">
        <v>60</v>
      </c>
      <c r="G460" t="s">
        <v>2983</v>
      </c>
      <c r="H460" t="s">
        <v>3065</v>
      </c>
      <c r="I460" s="10">
        <v>40091</v>
      </c>
      <c r="J460">
        <v>10</v>
      </c>
      <c r="K460" t="s">
        <v>1677</v>
      </c>
      <c r="M460" t="str">
        <f>PROPER(Portfolio4346[[#This Row],[Last Name]])</f>
        <v>Drew</v>
      </c>
      <c r="N460" t="str">
        <f t="shared" si="28"/>
        <v>-</v>
      </c>
      <c r="O460" t="str">
        <f t="shared" si="30"/>
        <v>F</v>
      </c>
      <c r="P460" t="str">
        <f t="shared" si="29"/>
        <v>-</v>
      </c>
      <c r="Q460" t="str">
        <f t="shared" si="31"/>
        <v>E</v>
      </c>
    </row>
    <row r="461" spans="1:17" x14ac:dyDescent="0.3">
      <c r="A461">
        <v>464</v>
      </c>
      <c r="B461" t="s">
        <v>3066</v>
      </c>
      <c r="C461" t="s">
        <v>3067</v>
      </c>
      <c r="D461" t="s">
        <v>1683</v>
      </c>
      <c r="E461" t="s">
        <v>1671</v>
      </c>
      <c r="F461">
        <v>30</v>
      </c>
      <c r="G461" t="s">
        <v>3068</v>
      </c>
      <c r="H461" t="s">
        <v>615</v>
      </c>
      <c r="I461" s="10">
        <v>39654</v>
      </c>
      <c r="J461">
        <v>78</v>
      </c>
      <c r="K461" t="s">
        <v>1007</v>
      </c>
      <c r="M461" t="str">
        <f>PROPER(Portfolio4346[[#This Row],[Last Name]])</f>
        <v>Lyons</v>
      </c>
      <c r="N461" t="str">
        <f t="shared" si="28"/>
        <v>-</v>
      </c>
      <c r="O461" t="str">
        <f t="shared" si="30"/>
        <v>F</v>
      </c>
      <c r="P461" t="str">
        <f t="shared" si="29"/>
        <v>-</v>
      </c>
      <c r="Q461" t="str">
        <f t="shared" si="31"/>
        <v>S</v>
      </c>
    </row>
    <row r="462" spans="1:17" x14ac:dyDescent="0.3">
      <c r="A462">
        <v>465</v>
      </c>
      <c r="B462" t="s">
        <v>3069</v>
      </c>
      <c r="C462" t="s">
        <v>3070</v>
      </c>
      <c r="D462" t="s">
        <v>1946</v>
      </c>
      <c r="E462" t="s">
        <v>1671</v>
      </c>
      <c r="F462">
        <v>30</v>
      </c>
      <c r="G462" t="s">
        <v>3071</v>
      </c>
      <c r="H462" t="s">
        <v>138</v>
      </c>
      <c r="I462" s="10">
        <v>39764</v>
      </c>
      <c r="J462">
        <v>45</v>
      </c>
      <c r="K462" t="s">
        <v>1007</v>
      </c>
      <c r="M462" t="str">
        <f>PROPER(Portfolio4346[[#This Row],[Last Name]])</f>
        <v>Tyson</v>
      </c>
      <c r="N462" t="str">
        <f t="shared" si="28"/>
        <v>-</v>
      </c>
      <c r="O462" t="str">
        <f t="shared" si="30"/>
        <v>F</v>
      </c>
      <c r="P462" t="str">
        <f t="shared" si="29"/>
        <v>-</v>
      </c>
      <c r="Q462" t="str">
        <f t="shared" si="31"/>
        <v>T</v>
      </c>
    </row>
    <row r="463" spans="1:17" x14ac:dyDescent="0.3">
      <c r="A463">
        <v>466</v>
      </c>
      <c r="B463" t="s">
        <v>3072</v>
      </c>
      <c r="C463" t="s">
        <v>2621</v>
      </c>
      <c r="D463" t="s">
        <v>1670</v>
      </c>
      <c r="E463" t="s">
        <v>1671</v>
      </c>
      <c r="F463">
        <v>90</v>
      </c>
      <c r="G463" t="s">
        <v>3073</v>
      </c>
      <c r="H463" t="s">
        <v>2906</v>
      </c>
      <c r="I463" s="10">
        <v>40193</v>
      </c>
      <c r="J463">
        <v>52</v>
      </c>
      <c r="K463" t="s">
        <v>1772</v>
      </c>
      <c r="M463" t="str">
        <f>PROPER(Portfolio4346[[#This Row],[Last Name]])</f>
        <v>Feldman</v>
      </c>
      <c r="N463" t="str">
        <f t="shared" si="28"/>
        <v>-</v>
      </c>
      <c r="O463" t="str">
        <f t="shared" si="30"/>
        <v>F</v>
      </c>
      <c r="P463" t="str">
        <f t="shared" si="29"/>
        <v>-</v>
      </c>
      <c r="Q463" t="str">
        <f t="shared" si="31"/>
        <v>J</v>
      </c>
    </row>
    <row r="464" spans="1:17" x14ac:dyDescent="0.3">
      <c r="A464">
        <v>467</v>
      </c>
      <c r="B464" t="s">
        <v>3074</v>
      </c>
      <c r="C464" t="s">
        <v>3075</v>
      </c>
      <c r="D464" t="s">
        <v>1670</v>
      </c>
      <c r="E464" t="s">
        <v>1671</v>
      </c>
      <c r="F464">
        <v>90</v>
      </c>
      <c r="G464" t="s">
        <v>3076</v>
      </c>
      <c r="H464" t="s">
        <v>136</v>
      </c>
      <c r="I464" s="10">
        <v>39539</v>
      </c>
      <c r="J464">
        <v>45</v>
      </c>
      <c r="K464" t="s">
        <v>1696</v>
      </c>
      <c r="M464" t="str">
        <f>PROPER(Portfolio4346[[#This Row],[Last Name]])</f>
        <v>Benson</v>
      </c>
      <c r="N464" t="str">
        <f t="shared" si="28"/>
        <v>-</v>
      </c>
      <c r="O464" t="str">
        <f t="shared" si="30"/>
        <v>F</v>
      </c>
      <c r="P464" t="str">
        <f t="shared" si="29"/>
        <v>-</v>
      </c>
      <c r="Q464" t="str">
        <f t="shared" si="31"/>
        <v>D</v>
      </c>
    </row>
    <row r="465" spans="1:17" x14ac:dyDescent="0.3">
      <c r="A465">
        <v>468</v>
      </c>
      <c r="B465" t="s">
        <v>2708</v>
      </c>
      <c r="C465" t="s">
        <v>3077</v>
      </c>
      <c r="D465" t="s">
        <v>1670</v>
      </c>
      <c r="E465" t="s">
        <v>1671</v>
      </c>
      <c r="F465">
        <v>90</v>
      </c>
      <c r="G465" t="s">
        <v>3078</v>
      </c>
      <c r="H465" t="s">
        <v>254</v>
      </c>
      <c r="I465" s="10">
        <v>40453</v>
      </c>
      <c r="J465">
        <v>91</v>
      </c>
      <c r="K465" t="s">
        <v>1707</v>
      </c>
      <c r="M465" t="str">
        <f>PROPER(Portfolio4346[[#This Row],[Last Name]])</f>
        <v>Stiles</v>
      </c>
      <c r="N465" t="str">
        <f t="shared" si="28"/>
        <v>-</v>
      </c>
      <c r="O465" t="str">
        <f t="shared" si="30"/>
        <v>F</v>
      </c>
      <c r="P465" t="str">
        <f t="shared" si="29"/>
        <v>-</v>
      </c>
      <c r="Q465" t="str">
        <f t="shared" si="31"/>
        <v>Y</v>
      </c>
    </row>
    <row r="466" spans="1:17" x14ac:dyDescent="0.3">
      <c r="A466">
        <v>469</v>
      </c>
      <c r="B466" t="s">
        <v>3079</v>
      </c>
      <c r="C466" t="s">
        <v>1952</v>
      </c>
      <c r="D466" t="s">
        <v>1670</v>
      </c>
      <c r="E466" t="s">
        <v>1671</v>
      </c>
      <c r="F466">
        <v>60</v>
      </c>
      <c r="G466" t="s">
        <v>3080</v>
      </c>
      <c r="H466" t="s">
        <v>3081</v>
      </c>
      <c r="I466" s="10">
        <v>39533</v>
      </c>
      <c r="J466">
        <v>96</v>
      </c>
      <c r="K466" t="s">
        <v>1692</v>
      </c>
      <c r="M466" t="str">
        <f>PROPER(Portfolio4346[[#This Row],[Last Name]])</f>
        <v>Fischer</v>
      </c>
      <c r="N466" t="str">
        <f t="shared" si="28"/>
        <v>-</v>
      </c>
      <c r="O466" t="str">
        <f t="shared" si="30"/>
        <v>F</v>
      </c>
      <c r="P466" t="str">
        <f t="shared" si="29"/>
        <v>-</v>
      </c>
      <c r="Q466" t="str">
        <f t="shared" si="31"/>
        <v>I</v>
      </c>
    </row>
    <row r="467" spans="1:17" x14ac:dyDescent="0.3">
      <c r="A467">
        <v>470</v>
      </c>
      <c r="B467" t="s">
        <v>3082</v>
      </c>
      <c r="C467" t="s">
        <v>3083</v>
      </c>
      <c r="D467" t="s">
        <v>1670</v>
      </c>
      <c r="E467" t="s">
        <v>1671</v>
      </c>
      <c r="F467">
        <v>90</v>
      </c>
      <c r="G467" t="s">
        <v>3084</v>
      </c>
      <c r="H467" t="s">
        <v>1627</v>
      </c>
      <c r="I467" s="10">
        <v>40509</v>
      </c>
      <c r="J467">
        <v>45</v>
      </c>
      <c r="K467" t="s">
        <v>1692</v>
      </c>
      <c r="M467" t="str">
        <f>PROPER(Portfolio4346[[#This Row],[Last Name]])</f>
        <v>Dukes</v>
      </c>
      <c r="N467" t="str">
        <f t="shared" si="28"/>
        <v>-</v>
      </c>
      <c r="O467" t="str">
        <f t="shared" si="30"/>
        <v>F</v>
      </c>
      <c r="P467" t="str">
        <f t="shared" si="29"/>
        <v>-</v>
      </c>
      <c r="Q467" t="str">
        <f t="shared" si="31"/>
        <v>D</v>
      </c>
    </row>
    <row r="468" spans="1:17" x14ac:dyDescent="0.3">
      <c r="A468">
        <v>471</v>
      </c>
      <c r="B468" t="s">
        <v>3085</v>
      </c>
      <c r="C468" t="s">
        <v>3086</v>
      </c>
      <c r="D468" t="s">
        <v>1670</v>
      </c>
      <c r="E468" t="s">
        <v>1671</v>
      </c>
      <c r="F468">
        <v>90</v>
      </c>
      <c r="G468" t="s">
        <v>3087</v>
      </c>
      <c r="H468" t="s">
        <v>3088</v>
      </c>
      <c r="I468" s="10">
        <v>39691</v>
      </c>
      <c r="J468">
        <v>33</v>
      </c>
      <c r="K468" t="s">
        <v>1696</v>
      </c>
      <c r="M468" t="str">
        <f>PROPER(Portfolio4346[[#This Row],[Last Name]])</f>
        <v>Whitman</v>
      </c>
      <c r="N468" t="str">
        <f t="shared" si="28"/>
        <v>-</v>
      </c>
      <c r="O468" t="str">
        <f t="shared" si="30"/>
        <v>F</v>
      </c>
      <c r="P468" t="str">
        <f t="shared" si="29"/>
        <v>-</v>
      </c>
      <c r="Q468" t="str">
        <f t="shared" si="31"/>
        <v>C</v>
      </c>
    </row>
    <row r="469" spans="1:17" x14ac:dyDescent="0.3">
      <c r="A469">
        <v>472</v>
      </c>
      <c r="B469" t="s">
        <v>3089</v>
      </c>
      <c r="C469" t="s">
        <v>3090</v>
      </c>
      <c r="D469" t="s">
        <v>1670</v>
      </c>
      <c r="E469" t="s">
        <v>1671</v>
      </c>
      <c r="F469">
        <v>60</v>
      </c>
      <c r="G469" t="s">
        <v>3091</v>
      </c>
      <c r="H469" t="s">
        <v>3092</v>
      </c>
      <c r="I469" s="10">
        <v>40392</v>
      </c>
      <c r="J469">
        <v>72</v>
      </c>
      <c r="K469" t="s">
        <v>1692</v>
      </c>
      <c r="M469" t="str">
        <f>PROPER(Portfolio4346[[#This Row],[Last Name]])</f>
        <v>Morales</v>
      </c>
      <c r="N469" t="str">
        <f t="shared" si="28"/>
        <v>-</v>
      </c>
      <c r="O469" t="str">
        <f t="shared" si="30"/>
        <v>F</v>
      </c>
      <c r="P469" t="str">
        <f t="shared" si="29"/>
        <v>-</v>
      </c>
      <c r="Q469" t="str">
        <f t="shared" si="31"/>
        <v>M</v>
      </c>
    </row>
    <row r="470" spans="1:17" x14ac:dyDescent="0.3">
      <c r="A470">
        <v>473</v>
      </c>
      <c r="B470" t="s">
        <v>3093</v>
      </c>
      <c r="C470" t="s">
        <v>3094</v>
      </c>
      <c r="D470" t="s">
        <v>1670</v>
      </c>
      <c r="E470" t="s">
        <v>1671</v>
      </c>
      <c r="F470">
        <v>90</v>
      </c>
      <c r="G470" t="s">
        <v>3095</v>
      </c>
      <c r="H470" t="s">
        <v>1429</v>
      </c>
      <c r="I470" s="10">
        <v>40379</v>
      </c>
      <c r="J470">
        <v>73</v>
      </c>
      <c r="K470" t="s">
        <v>1692</v>
      </c>
      <c r="M470" t="str">
        <f>PROPER(Portfolio4346[[#This Row],[Last Name]])</f>
        <v>Peoples</v>
      </c>
      <c r="N470" t="str">
        <f t="shared" si="28"/>
        <v>-</v>
      </c>
      <c r="O470" t="str">
        <f t="shared" si="30"/>
        <v>F</v>
      </c>
      <c r="P470" t="str">
        <f t="shared" si="29"/>
        <v>-</v>
      </c>
      <c r="Q470" t="str">
        <f t="shared" si="31"/>
        <v>B</v>
      </c>
    </row>
    <row r="471" spans="1:17" x14ac:dyDescent="0.3">
      <c r="A471">
        <v>474</v>
      </c>
      <c r="B471" t="s">
        <v>3096</v>
      </c>
      <c r="C471" t="s">
        <v>3097</v>
      </c>
      <c r="D471" t="s">
        <v>1670</v>
      </c>
      <c r="E471" t="s">
        <v>1671</v>
      </c>
      <c r="F471">
        <v>60</v>
      </c>
      <c r="G471" t="s">
        <v>3098</v>
      </c>
      <c r="H471" t="s">
        <v>778</v>
      </c>
      <c r="I471" s="10">
        <v>39725</v>
      </c>
      <c r="J471">
        <v>46</v>
      </c>
      <c r="K471" t="s">
        <v>1673</v>
      </c>
      <c r="M471" t="str">
        <f>PROPER(Portfolio4346[[#This Row],[Last Name]])</f>
        <v>Thompson</v>
      </c>
      <c r="N471" t="str">
        <f t="shared" si="28"/>
        <v>-</v>
      </c>
      <c r="O471" t="str">
        <f t="shared" si="30"/>
        <v>F</v>
      </c>
      <c r="P471" t="str">
        <f t="shared" si="29"/>
        <v>-</v>
      </c>
      <c r="Q471" t="str">
        <f t="shared" si="31"/>
        <v>J</v>
      </c>
    </row>
    <row r="472" spans="1:17" x14ac:dyDescent="0.3">
      <c r="A472">
        <v>475</v>
      </c>
      <c r="B472" t="s">
        <v>3099</v>
      </c>
      <c r="C472" t="s">
        <v>3100</v>
      </c>
      <c r="D472" t="s">
        <v>1683</v>
      </c>
      <c r="E472" t="s">
        <v>1671</v>
      </c>
      <c r="F472">
        <v>30</v>
      </c>
      <c r="G472" t="s">
        <v>3101</v>
      </c>
      <c r="H472" t="s">
        <v>29</v>
      </c>
      <c r="I472" s="10">
        <v>39978</v>
      </c>
      <c r="J472">
        <v>79</v>
      </c>
      <c r="K472" t="s">
        <v>1772</v>
      </c>
      <c r="M472" t="str">
        <f>PROPER(Portfolio4346[[#This Row],[Last Name]])</f>
        <v>Khan</v>
      </c>
      <c r="N472" t="str">
        <f t="shared" si="28"/>
        <v>-</v>
      </c>
      <c r="O472" t="str">
        <f t="shared" si="30"/>
        <v>F</v>
      </c>
      <c r="P472" t="str">
        <f t="shared" si="29"/>
        <v>-</v>
      </c>
      <c r="Q472" t="str">
        <f t="shared" si="31"/>
        <v>M</v>
      </c>
    </row>
    <row r="473" spans="1:17" x14ac:dyDescent="0.3">
      <c r="A473">
        <v>476</v>
      </c>
      <c r="B473" t="s">
        <v>3102</v>
      </c>
      <c r="C473" t="s">
        <v>3103</v>
      </c>
      <c r="D473" t="s">
        <v>1683</v>
      </c>
      <c r="E473" t="s">
        <v>1671</v>
      </c>
      <c r="F473">
        <v>90</v>
      </c>
      <c r="G473" t="s">
        <v>3104</v>
      </c>
      <c r="H473" t="s">
        <v>2583</v>
      </c>
      <c r="I473" s="10">
        <v>39833</v>
      </c>
      <c r="J473">
        <v>72</v>
      </c>
      <c r="K473" t="s">
        <v>851</v>
      </c>
      <c r="M473" t="str">
        <f>PROPER(Portfolio4346[[#This Row],[Last Name]])</f>
        <v>Arthur</v>
      </c>
      <c r="N473" t="str">
        <f t="shared" si="28"/>
        <v>-</v>
      </c>
      <c r="O473" t="str">
        <f t="shared" si="30"/>
        <v>F</v>
      </c>
      <c r="P473" t="str">
        <f t="shared" si="29"/>
        <v>-</v>
      </c>
      <c r="Q473" t="str">
        <f t="shared" si="31"/>
        <v>E</v>
      </c>
    </row>
    <row r="474" spans="1:17" x14ac:dyDescent="0.3">
      <c r="A474">
        <v>477</v>
      </c>
      <c r="B474" t="s">
        <v>3105</v>
      </c>
      <c r="C474" t="s">
        <v>3106</v>
      </c>
      <c r="D474" t="s">
        <v>1670</v>
      </c>
      <c r="E474" t="s">
        <v>1671</v>
      </c>
      <c r="F474">
        <v>90</v>
      </c>
      <c r="G474" t="s">
        <v>3107</v>
      </c>
      <c r="H474" t="s">
        <v>206</v>
      </c>
      <c r="I474" s="10">
        <v>40407</v>
      </c>
      <c r="J474">
        <v>44</v>
      </c>
      <c r="K474" t="s">
        <v>1692</v>
      </c>
      <c r="M474" t="str">
        <f>PROPER(Portfolio4346[[#This Row],[Last Name]])</f>
        <v>Gunn</v>
      </c>
      <c r="N474" t="str">
        <f t="shared" si="28"/>
        <v>-</v>
      </c>
      <c r="O474" t="str">
        <f t="shared" si="30"/>
        <v>F</v>
      </c>
      <c r="P474" t="str">
        <f t="shared" si="29"/>
        <v>-</v>
      </c>
      <c r="Q474" t="str">
        <f t="shared" si="31"/>
        <v>L</v>
      </c>
    </row>
    <row r="475" spans="1:17" x14ac:dyDescent="0.3">
      <c r="A475">
        <v>478</v>
      </c>
      <c r="B475" t="s">
        <v>3108</v>
      </c>
      <c r="C475" t="s">
        <v>2822</v>
      </c>
      <c r="D475" t="s">
        <v>1733</v>
      </c>
      <c r="E475" t="s">
        <v>1671</v>
      </c>
      <c r="F475">
        <v>90</v>
      </c>
      <c r="G475" t="s">
        <v>3109</v>
      </c>
      <c r="H475" t="s">
        <v>990</v>
      </c>
      <c r="I475" s="10">
        <v>39545</v>
      </c>
      <c r="J475">
        <v>40</v>
      </c>
      <c r="K475" t="s">
        <v>1700</v>
      </c>
      <c r="M475" t="str">
        <f>PROPER(Portfolio4346[[#This Row],[Last Name]])</f>
        <v>Conklin</v>
      </c>
      <c r="N475" t="str">
        <f t="shared" si="28"/>
        <v>-</v>
      </c>
      <c r="O475" t="str">
        <f t="shared" si="30"/>
        <v>F</v>
      </c>
      <c r="P475" t="str">
        <f t="shared" si="29"/>
        <v>-</v>
      </c>
      <c r="Q475" t="str">
        <f t="shared" si="31"/>
        <v>C</v>
      </c>
    </row>
    <row r="476" spans="1:17" x14ac:dyDescent="0.3">
      <c r="A476">
        <v>479</v>
      </c>
      <c r="B476" t="s">
        <v>3110</v>
      </c>
      <c r="C476" t="s">
        <v>3111</v>
      </c>
      <c r="D476" t="s">
        <v>1683</v>
      </c>
      <c r="E476" t="s">
        <v>1671</v>
      </c>
      <c r="F476">
        <v>30</v>
      </c>
      <c r="G476" t="s">
        <v>3112</v>
      </c>
      <c r="H476" t="s">
        <v>420</v>
      </c>
      <c r="I476" s="10">
        <v>39781</v>
      </c>
      <c r="J476">
        <v>4</v>
      </c>
      <c r="K476" t="s">
        <v>1696</v>
      </c>
      <c r="M476" t="str">
        <f>PROPER(Portfolio4346[[#This Row],[Last Name]])</f>
        <v>Allred</v>
      </c>
      <c r="N476" t="str">
        <f t="shared" si="28"/>
        <v>-</v>
      </c>
      <c r="O476" t="str">
        <f t="shared" si="30"/>
        <v>F</v>
      </c>
      <c r="P476" t="str">
        <f t="shared" si="29"/>
        <v>-</v>
      </c>
      <c r="Q476" t="str">
        <f t="shared" si="31"/>
        <v>R</v>
      </c>
    </row>
    <row r="477" spans="1:17" x14ac:dyDescent="0.3">
      <c r="A477">
        <v>480</v>
      </c>
      <c r="B477" t="s">
        <v>3113</v>
      </c>
      <c r="C477" t="s">
        <v>3114</v>
      </c>
      <c r="D477" t="s">
        <v>1683</v>
      </c>
      <c r="E477" t="s">
        <v>1671</v>
      </c>
      <c r="F477">
        <v>90</v>
      </c>
      <c r="G477" t="s">
        <v>3115</v>
      </c>
      <c r="H477" t="s">
        <v>526</v>
      </c>
      <c r="I477" s="10">
        <v>40044</v>
      </c>
      <c r="J477">
        <v>94</v>
      </c>
      <c r="K477" t="s">
        <v>1772</v>
      </c>
      <c r="M477" t="str">
        <f>PROPER(Portfolio4346[[#This Row],[Last Name]])</f>
        <v>Hathaway</v>
      </c>
      <c r="N477" t="str">
        <f t="shared" si="28"/>
        <v>-</v>
      </c>
      <c r="O477" t="str">
        <f t="shared" si="30"/>
        <v>F</v>
      </c>
      <c r="P477" t="str">
        <f t="shared" si="29"/>
        <v>-</v>
      </c>
      <c r="Q477" t="str">
        <f t="shared" si="31"/>
        <v>E</v>
      </c>
    </row>
    <row r="478" spans="1:17" x14ac:dyDescent="0.3">
      <c r="A478">
        <v>481</v>
      </c>
      <c r="B478" t="s">
        <v>3116</v>
      </c>
      <c r="C478" t="s">
        <v>3117</v>
      </c>
      <c r="D478" t="s">
        <v>1670</v>
      </c>
      <c r="E478" t="s">
        <v>1671</v>
      </c>
      <c r="F478">
        <v>90</v>
      </c>
      <c r="G478" t="s">
        <v>3118</v>
      </c>
      <c r="H478" t="s">
        <v>3119</v>
      </c>
      <c r="I478" s="10">
        <v>39587</v>
      </c>
      <c r="J478">
        <v>67</v>
      </c>
      <c r="K478" t="s">
        <v>1673</v>
      </c>
      <c r="M478" t="str">
        <f>PROPER(Portfolio4346[[#This Row],[Last Name]])</f>
        <v>Vernon</v>
      </c>
      <c r="N478" t="str">
        <f t="shared" si="28"/>
        <v>-</v>
      </c>
      <c r="O478" t="str">
        <f t="shared" si="30"/>
        <v>F</v>
      </c>
      <c r="P478" t="str">
        <f t="shared" si="29"/>
        <v>-</v>
      </c>
      <c r="Q478" t="str">
        <f t="shared" si="31"/>
        <v>V</v>
      </c>
    </row>
    <row r="479" spans="1:17" x14ac:dyDescent="0.3">
      <c r="A479">
        <v>482</v>
      </c>
      <c r="B479" t="s">
        <v>3120</v>
      </c>
      <c r="C479" t="s">
        <v>3121</v>
      </c>
      <c r="D479" t="s">
        <v>1733</v>
      </c>
      <c r="E479" t="s">
        <v>1671</v>
      </c>
      <c r="F479">
        <v>30</v>
      </c>
      <c r="G479" t="s">
        <v>3122</v>
      </c>
      <c r="H479" t="s">
        <v>2013</v>
      </c>
      <c r="I479" s="10">
        <v>40118</v>
      </c>
      <c r="J479">
        <v>36</v>
      </c>
      <c r="K479" t="s">
        <v>1700</v>
      </c>
      <c r="M479" t="str">
        <f>PROPER(Portfolio4346[[#This Row],[Last Name]])</f>
        <v>Walton</v>
      </c>
      <c r="N479" t="str">
        <f t="shared" si="28"/>
        <v>-</v>
      </c>
      <c r="O479" t="str">
        <f t="shared" si="30"/>
        <v>F</v>
      </c>
      <c r="P479" t="str">
        <f t="shared" si="29"/>
        <v>-</v>
      </c>
      <c r="Q479" t="str">
        <f t="shared" si="31"/>
        <v>T</v>
      </c>
    </row>
    <row r="480" spans="1:17" x14ac:dyDescent="0.3">
      <c r="A480">
        <v>483</v>
      </c>
      <c r="B480" t="s">
        <v>3123</v>
      </c>
      <c r="C480" t="s">
        <v>3124</v>
      </c>
      <c r="D480" t="s">
        <v>1670</v>
      </c>
      <c r="E480" t="s">
        <v>1671</v>
      </c>
      <c r="F480">
        <v>90</v>
      </c>
      <c r="G480" t="s">
        <v>3125</v>
      </c>
      <c r="H480" t="s">
        <v>3126</v>
      </c>
      <c r="I480" s="10">
        <v>40075</v>
      </c>
      <c r="J480">
        <v>88</v>
      </c>
      <c r="K480" t="s">
        <v>1696</v>
      </c>
      <c r="M480" t="str">
        <f>PROPER(Portfolio4346[[#This Row],[Last Name]])</f>
        <v>Fitch</v>
      </c>
      <c r="N480" t="str">
        <f t="shared" si="28"/>
        <v>-</v>
      </c>
      <c r="O480" t="str">
        <f t="shared" si="30"/>
        <v>F</v>
      </c>
      <c r="P480" t="str">
        <f t="shared" si="29"/>
        <v>-</v>
      </c>
      <c r="Q480" t="str">
        <f t="shared" si="31"/>
        <v>B</v>
      </c>
    </row>
    <row r="481" spans="1:17" x14ac:dyDescent="0.3">
      <c r="A481">
        <v>484</v>
      </c>
      <c r="B481" t="s">
        <v>3001</v>
      </c>
      <c r="C481" t="s">
        <v>3127</v>
      </c>
      <c r="D481" t="s">
        <v>1733</v>
      </c>
      <c r="E481" t="s">
        <v>1671</v>
      </c>
      <c r="F481">
        <v>90</v>
      </c>
      <c r="G481" t="s">
        <v>3128</v>
      </c>
      <c r="H481" t="s">
        <v>1335</v>
      </c>
      <c r="I481" s="10">
        <v>40463</v>
      </c>
      <c r="J481">
        <v>43</v>
      </c>
      <c r="K481" t="s">
        <v>1007</v>
      </c>
      <c r="M481" t="str">
        <f>PROPER(Portfolio4346[[#This Row],[Last Name]])</f>
        <v>Holden</v>
      </c>
      <c r="N481" t="str">
        <f t="shared" si="28"/>
        <v>-</v>
      </c>
      <c r="O481" t="str">
        <f t="shared" si="30"/>
        <v>F</v>
      </c>
      <c r="P481" t="str">
        <f t="shared" si="29"/>
        <v>-</v>
      </c>
      <c r="Q481" t="str">
        <f t="shared" si="31"/>
        <v>T</v>
      </c>
    </row>
    <row r="482" spans="1:17" x14ac:dyDescent="0.3">
      <c r="A482">
        <v>485</v>
      </c>
      <c r="B482" t="s">
        <v>3129</v>
      </c>
      <c r="C482" t="s">
        <v>3130</v>
      </c>
      <c r="D482" t="s">
        <v>1683</v>
      </c>
      <c r="E482" t="s">
        <v>1671</v>
      </c>
      <c r="F482">
        <v>90</v>
      </c>
      <c r="G482" t="s">
        <v>3131</v>
      </c>
      <c r="H482" t="s">
        <v>745</v>
      </c>
      <c r="I482" s="10">
        <v>40308</v>
      </c>
      <c r="J482">
        <v>40</v>
      </c>
      <c r="K482" t="s">
        <v>851</v>
      </c>
      <c r="M482" t="str">
        <f>PROPER(Portfolio4346[[#This Row],[Last Name]])</f>
        <v>Puckett</v>
      </c>
      <c r="N482" t="str">
        <f t="shared" si="28"/>
        <v>-</v>
      </c>
      <c r="O482" t="str">
        <f t="shared" si="30"/>
        <v>F</v>
      </c>
      <c r="P482" t="str">
        <f t="shared" si="29"/>
        <v>-</v>
      </c>
      <c r="Q482" t="str">
        <f t="shared" si="31"/>
        <v>C</v>
      </c>
    </row>
    <row r="483" spans="1:17" x14ac:dyDescent="0.3">
      <c r="A483">
        <v>486</v>
      </c>
      <c r="B483" t="s">
        <v>3132</v>
      </c>
      <c r="C483" t="s">
        <v>3133</v>
      </c>
      <c r="D483" t="s">
        <v>1683</v>
      </c>
      <c r="E483" t="s">
        <v>1671</v>
      </c>
      <c r="F483">
        <v>60</v>
      </c>
      <c r="G483" t="s">
        <v>3134</v>
      </c>
      <c r="H483" t="s">
        <v>1630</v>
      </c>
      <c r="I483" s="10">
        <v>39484</v>
      </c>
      <c r="J483">
        <v>20</v>
      </c>
      <c r="K483" t="s">
        <v>1707</v>
      </c>
      <c r="M483" t="str">
        <f>PROPER(Portfolio4346[[#This Row],[Last Name]])</f>
        <v>James</v>
      </c>
      <c r="N483" t="str">
        <f t="shared" si="28"/>
        <v>-</v>
      </c>
      <c r="O483" t="str">
        <f t="shared" si="30"/>
        <v>F</v>
      </c>
      <c r="P483" t="str">
        <f t="shared" si="29"/>
        <v>-</v>
      </c>
      <c r="Q483" t="str">
        <f t="shared" si="31"/>
        <v>L</v>
      </c>
    </row>
    <row r="484" spans="1:17" x14ac:dyDescent="0.3">
      <c r="A484">
        <v>487</v>
      </c>
      <c r="B484" t="s">
        <v>3135</v>
      </c>
      <c r="C484" t="s">
        <v>1962</v>
      </c>
      <c r="D484" t="s">
        <v>1683</v>
      </c>
      <c r="E484" t="s">
        <v>1671</v>
      </c>
      <c r="F484">
        <v>90</v>
      </c>
      <c r="G484" t="s">
        <v>3136</v>
      </c>
      <c r="H484" t="s">
        <v>1199</v>
      </c>
      <c r="I484" s="10">
        <v>39588</v>
      </c>
      <c r="J484">
        <v>32</v>
      </c>
      <c r="K484" t="s">
        <v>1700</v>
      </c>
      <c r="M484" t="str">
        <f>PROPER(Portfolio4346[[#This Row],[Last Name]])</f>
        <v>Knight</v>
      </c>
      <c r="N484" t="str">
        <f t="shared" si="28"/>
        <v>-</v>
      </c>
      <c r="O484" t="str">
        <f t="shared" si="30"/>
        <v>F</v>
      </c>
      <c r="P484" t="str">
        <f t="shared" si="29"/>
        <v>-</v>
      </c>
      <c r="Q484" t="str">
        <f t="shared" si="31"/>
        <v>N</v>
      </c>
    </row>
    <row r="485" spans="1:17" x14ac:dyDescent="0.3">
      <c r="A485">
        <v>488</v>
      </c>
      <c r="B485" t="s">
        <v>3137</v>
      </c>
      <c r="C485" t="s">
        <v>2900</v>
      </c>
      <c r="D485" t="s">
        <v>1683</v>
      </c>
      <c r="E485" t="s">
        <v>1671</v>
      </c>
      <c r="F485">
        <v>30</v>
      </c>
      <c r="G485" t="s">
        <v>3138</v>
      </c>
      <c r="H485" t="s">
        <v>26</v>
      </c>
      <c r="I485" s="10">
        <v>40337</v>
      </c>
      <c r="J485">
        <v>72</v>
      </c>
      <c r="K485" t="s">
        <v>1721</v>
      </c>
      <c r="M485" t="str">
        <f>PROPER(Portfolio4346[[#This Row],[Last Name]])</f>
        <v>Aldrich</v>
      </c>
      <c r="N485" t="str">
        <f t="shared" si="28"/>
        <v>-</v>
      </c>
      <c r="O485" t="str">
        <f t="shared" si="30"/>
        <v>F</v>
      </c>
      <c r="P485" t="str">
        <f t="shared" si="29"/>
        <v>-</v>
      </c>
      <c r="Q485" t="str">
        <f t="shared" si="31"/>
        <v>A</v>
      </c>
    </row>
    <row r="486" spans="1:17" x14ac:dyDescent="0.3">
      <c r="A486">
        <v>489</v>
      </c>
      <c r="B486" t="s">
        <v>3139</v>
      </c>
      <c r="C486" t="s">
        <v>3140</v>
      </c>
      <c r="D486" t="s">
        <v>1670</v>
      </c>
      <c r="E486" t="s">
        <v>1671</v>
      </c>
      <c r="F486">
        <v>30</v>
      </c>
      <c r="G486" t="s">
        <v>3141</v>
      </c>
      <c r="H486" t="s">
        <v>569</v>
      </c>
      <c r="I486" s="10">
        <v>40244</v>
      </c>
      <c r="J486">
        <v>47</v>
      </c>
      <c r="K486" t="s">
        <v>1007</v>
      </c>
      <c r="M486" t="str">
        <f>PROPER(Portfolio4346[[#This Row],[Last Name]])</f>
        <v>Schaffer</v>
      </c>
      <c r="N486" t="str">
        <f t="shared" si="28"/>
        <v>-</v>
      </c>
      <c r="O486" t="str">
        <f t="shared" si="30"/>
        <v>F</v>
      </c>
      <c r="P486" t="str">
        <f t="shared" si="29"/>
        <v>-</v>
      </c>
      <c r="Q486" t="str">
        <f t="shared" si="31"/>
        <v>R</v>
      </c>
    </row>
    <row r="487" spans="1:17" x14ac:dyDescent="0.3">
      <c r="A487">
        <v>490</v>
      </c>
      <c r="B487" t="s">
        <v>3142</v>
      </c>
      <c r="C487" t="s">
        <v>3143</v>
      </c>
      <c r="D487" t="s">
        <v>1683</v>
      </c>
      <c r="E487" t="s">
        <v>1671</v>
      </c>
      <c r="F487">
        <v>90</v>
      </c>
      <c r="G487" t="s">
        <v>3144</v>
      </c>
      <c r="H487" t="s">
        <v>317</v>
      </c>
      <c r="I487" s="10">
        <v>39606</v>
      </c>
      <c r="J487">
        <v>5</v>
      </c>
      <c r="K487" t="s">
        <v>1696</v>
      </c>
      <c r="M487" t="str">
        <f>PROPER(Portfolio4346[[#This Row],[Last Name]])</f>
        <v>Draper</v>
      </c>
      <c r="N487" t="str">
        <f t="shared" si="28"/>
        <v>-</v>
      </c>
      <c r="O487" t="str">
        <f t="shared" si="30"/>
        <v>F</v>
      </c>
      <c r="P487" t="str">
        <f t="shared" si="29"/>
        <v>-</v>
      </c>
      <c r="Q487" t="str">
        <f t="shared" si="31"/>
        <v>K</v>
      </c>
    </row>
    <row r="488" spans="1:17" x14ac:dyDescent="0.3">
      <c r="A488">
        <v>491</v>
      </c>
      <c r="B488" t="s">
        <v>3145</v>
      </c>
      <c r="C488" t="s">
        <v>3146</v>
      </c>
      <c r="D488" t="s">
        <v>1683</v>
      </c>
      <c r="E488" t="s">
        <v>1671</v>
      </c>
      <c r="F488">
        <v>30</v>
      </c>
      <c r="G488" t="s">
        <v>3147</v>
      </c>
      <c r="H488" t="s">
        <v>1646</v>
      </c>
      <c r="I488" s="10">
        <v>39740</v>
      </c>
      <c r="J488">
        <v>96</v>
      </c>
      <c r="K488" t="s">
        <v>1772</v>
      </c>
      <c r="M488" t="str">
        <f>PROPER(Portfolio4346[[#This Row],[Last Name]])</f>
        <v>Shannon</v>
      </c>
      <c r="N488" t="str">
        <f t="shared" si="28"/>
        <v>-</v>
      </c>
      <c r="O488" t="str">
        <f t="shared" si="30"/>
        <v>F</v>
      </c>
      <c r="P488" t="str">
        <f t="shared" si="29"/>
        <v>-</v>
      </c>
      <c r="Q488" t="str">
        <f t="shared" si="31"/>
        <v>B</v>
      </c>
    </row>
    <row r="489" spans="1:17" x14ac:dyDescent="0.3">
      <c r="A489">
        <v>492</v>
      </c>
      <c r="B489" t="s">
        <v>3148</v>
      </c>
      <c r="C489" t="s">
        <v>2033</v>
      </c>
      <c r="D489" t="s">
        <v>1670</v>
      </c>
      <c r="E489" t="s">
        <v>1671</v>
      </c>
      <c r="F489">
        <v>60</v>
      </c>
      <c r="G489" t="s">
        <v>3149</v>
      </c>
      <c r="H489" t="s">
        <v>1627</v>
      </c>
      <c r="I489" s="10">
        <v>40370</v>
      </c>
      <c r="J489">
        <v>42</v>
      </c>
      <c r="K489" t="s">
        <v>1772</v>
      </c>
      <c r="M489" t="str">
        <f>PROPER(Portfolio4346[[#This Row],[Last Name]])</f>
        <v>Nixon</v>
      </c>
      <c r="N489" t="str">
        <f t="shared" si="28"/>
        <v>-</v>
      </c>
      <c r="O489" t="str">
        <f t="shared" si="30"/>
        <v>F</v>
      </c>
      <c r="P489" t="str">
        <f t="shared" si="29"/>
        <v>-</v>
      </c>
      <c r="Q489" t="str">
        <f t="shared" si="31"/>
        <v>J</v>
      </c>
    </row>
    <row r="490" spans="1:17" x14ac:dyDescent="0.3">
      <c r="A490">
        <v>493</v>
      </c>
      <c r="B490" t="s">
        <v>3150</v>
      </c>
      <c r="C490" t="s">
        <v>3151</v>
      </c>
      <c r="D490" t="s">
        <v>1670</v>
      </c>
      <c r="E490" t="s">
        <v>1671</v>
      </c>
      <c r="F490">
        <v>30</v>
      </c>
      <c r="G490" t="s">
        <v>2658</v>
      </c>
      <c r="H490" t="s">
        <v>1335</v>
      </c>
      <c r="I490" s="10">
        <v>39489</v>
      </c>
      <c r="J490">
        <v>14</v>
      </c>
      <c r="K490" t="s">
        <v>1677</v>
      </c>
      <c r="M490" t="str">
        <f>PROPER(Portfolio4346[[#This Row],[Last Name]])</f>
        <v>Bateman</v>
      </c>
      <c r="N490" t="str">
        <f t="shared" si="28"/>
        <v>-</v>
      </c>
      <c r="O490" t="str">
        <f t="shared" si="30"/>
        <v>F</v>
      </c>
      <c r="P490" t="str">
        <f t="shared" si="29"/>
        <v>-</v>
      </c>
      <c r="Q490" t="str">
        <f t="shared" si="31"/>
        <v>J</v>
      </c>
    </row>
    <row r="491" spans="1:17" x14ac:dyDescent="0.3">
      <c r="A491">
        <v>494</v>
      </c>
      <c r="B491" t="s">
        <v>3152</v>
      </c>
      <c r="C491" t="s">
        <v>3153</v>
      </c>
      <c r="D491" t="s">
        <v>1670</v>
      </c>
      <c r="E491" t="s">
        <v>1671</v>
      </c>
      <c r="F491">
        <v>30</v>
      </c>
      <c r="G491" t="s">
        <v>3154</v>
      </c>
      <c r="H491" t="s">
        <v>734</v>
      </c>
      <c r="I491" s="10">
        <v>40339</v>
      </c>
      <c r="J491">
        <v>79</v>
      </c>
      <c r="K491" t="s">
        <v>1696</v>
      </c>
      <c r="M491" t="str">
        <f>PROPER(Portfolio4346[[#This Row],[Last Name]])</f>
        <v>Dickey</v>
      </c>
      <c r="N491" t="str">
        <f t="shared" si="28"/>
        <v>-</v>
      </c>
      <c r="O491" t="str">
        <f t="shared" si="30"/>
        <v>F</v>
      </c>
      <c r="P491" t="str">
        <f t="shared" si="29"/>
        <v>-</v>
      </c>
      <c r="Q491" t="str">
        <f t="shared" si="31"/>
        <v>J</v>
      </c>
    </row>
    <row r="492" spans="1:17" x14ac:dyDescent="0.3">
      <c r="A492">
        <v>495</v>
      </c>
      <c r="B492" t="s">
        <v>3155</v>
      </c>
      <c r="C492" t="s">
        <v>3156</v>
      </c>
      <c r="D492" t="s">
        <v>1670</v>
      </c>
      <c r="E492" t="s">
        <v>1671</v>
      </c>
      <c r="F492">
        <v>30</v>
      </c>
      <c r="G492" t="s">
        <v>3157</v>
      </c>
      <c r="H492" t="s">
        <v>1796</v>
      </c>
      <c r="I492" s="10">
        <v>39706</v>
      </c>
      <c r="J492">
        <v>57</v>
      </c>
      <c r="K492" t="s">
        <v>1007</v>
      </c>
      <c r="M492" t="str">
        <f>PROPER(Portfolio4346[[#This Row],[Last Name]])</f>
        <v>Sanders</v>
      </c>
      <c r="N492" t="str">
        <f t="shared" si="28"/>
        <v>-</v>
      </c>
      <c r="O492" t="str">
        <f t="shared" si="30"/>
        <v>F</v>
      </c>
      <c r="P492" t="str">
        <f t="shared" si="29"/>
        <v>-</v>
      </c>
      <c r="Q492" t="str">
        <f t="shared" si="31"/>
        <v>Z</v>
      </c>
    </row>
    <row r="493" spans="1:17" x14ac:dyDescent="0.3">
      <c r="A493">
        <v>496</v>
      </c>
      <c r="B493" t="s">
        <v>3158</v>
      </c>
      <c r="C493" t="s">
        <v>3159</v>
      </c>
      <c r="D493" t="s">
        <v>1683</v>
      </c>
      <c r="E493" t="s">
        <v>1671</v>
      </c>
      <c r="F493">
        <v>90</v>
      </c>
      <c r="G493" t="s">
        <v>3160</v>
      </c>
      <c r="H493" t="s">
        <v>35</v>
      </c>
      <c r="I493" s="10">
        <v>39982</v>
      </c>
      <c r="J493">
        <v>59</v>
      </c>
      <c r="K493" t="s">
        <v>1700</v>
      </c>
      <c r="M493" t="str">
        <f>PROPER(Portfolio4346[[#This Row],[Last Name]])</f>
        <v>Thurman</v>
      </c>
      <c r="N493" t="str">
        <f t="shared" si="28"/>
        <v>-</v>
      </c>
      <c r="O493" t="str">
        <f t="shared" si="30"/>
        <v>F</v>
      </c>
      <c r="P493" t="str">
        <f t="shared" si="29"/>
        <v>-</v>
      </c>
      <c r="Q493" t="str">
        <f t="shared" si="31"/>
        <v>A</v>
      </c>
    </row>
    <row r="494" spans="1:17" x14ac:dyDescent="0.3">
      <c r="A494">
        <v>497</v>
      </c>
      <c r="B494" t="s">
        <v>3161</v>
      </c>
      <c r="C494" t="s">
        <v>3162</v>
      </c>
      <c r="D494" t="s">
        <v>1946</v>
      </c>
      <c r="E494" t="s">
        <v>1671</v>
      </c>
      <c r="F494">
        <v>30</v>
      </c>
      <c r="G494" t="s">
        <v>3163</v>
      </c>
      <c r="H494" t="s">
        <v>1606</v>
      </c>
      <c r="I494" s="10">
        <v>40000</v>
      </c>
      <c r="J494">
        <v>54</v>
      </c>
      <c r="K494" t="s">
        <v>1700</v>
      </c>
      <c r="M494" t="str">
        <f>PROPER(Portfolio4346[[#This Row],[Last Name]])</f>
        <v>Acevedo</v>
      </c>
      <c r="N494" t="str">
        <f t="shared" si="28"/>
        <v>-</v>
      </c>
      <c r="O494" t="str">
        <f t="shared" si="30"/>
        <v>F</v>
      </c>
      <c r="P494" t="str">
        <f t="shared" si="29"/>
        <v>-</v>
      </c>
      <c r="Q494" t="str">
        <f t="shared" si="31"/>
        <v>K</v>
      </c>
    </row>
    <row r="495" spans="1:17" x14ac:dyDescent="0.3">
      <c r="A495">
        <v>498</v>
      </c>
      <c r="B495" t="s">
        <v>3164</v>
      </c>
      <c r="C495" t="s">
        <v>3165</v>
      </c>
      <c r="D495" t="s">
        <v>1683</v>
      </c>
      <c r="E495" t="s">
        <v>1671</v>
      </c>
      <c r="F495">
        <v>60</v>
      </c>
      <c r="G495" t="s">
        <v>3166</v>
      </c>
      <c r="H495" t="s">
        <v>143</v>
      </c>
      <c r="I495" s="10">
        <v>39981</v>
      </c>
      <c r="J495">
        <v>61</v>
      </c>
      <c r="K495" t="s">
        <v>1673</v>
      </c>
      <c r="M495" t="str">
        <f>PROPER(Portfolio4346[[#This Row],[Last Name]])</f>
        <v>Platt</v>
      </c>
      <c r="N495" t="str">
        <f t="shared" si="28"/>
        <v>-</v>
      </c>
      <c r="O495" t="str">
        <f t="shared" si="30"/>
        <v>F</v>
      </c>
      <c r="P495" t="str">
        <f t="shared" si="29"/>
        <v>-</v>
      </c>
      <c r="Q495" t="str">
        <f t="shared" si="31"/>
        <v>L</v>
      </c>
    </row>
    <row r="496" spans="1:17" x14ac:dyDescent="0.3">
      <c r="A496">
        <v>499</v>
      </c>
      <c r="B496" t="s">
        <v>3167</v>
      </c>
      <c r="C496" t="s">
        <v>3168</v>
      </c>
      <c r="D496" t="s">
        <v>1683</v>
      </c>
      <c r="E496" t="s">
        <v>1671</v>
      </c>
      <c r="F496">
        <v>90</v>
      </c>
      <c r="G496" t="s">
        <v>3169</v>
      </c>
      <c r="H496" t="s">
        <v>717</v>
      </c>
      <c r="I496" s="10">
        <v>40254</v>
      </c>
      <c r="J496">
        <v>54</v>
      </c>
      <c r="K496" t="s">
        <v>1707</v>
      </c>
      <c r="M496" t="str">
        <f>PROPER(Portfolio4346[[#This Row],[Last Name]])</f>
        <v>Lanier</v>
      </c>
      <c r="N496" t="str">
        <f t="shared" si="28"/>
        <v>-</v>
      </c>
      <c r="O496" t="str">
        <f t="shared" si="30"/>
        <v>F</v>
      </c>
      <c r="P496" t="str">
        <f t="shared" si="29"/>
        <v>-</v>
      </c>
      <c r="Q496" t="str">
        <f t="shared" si="31"/>
        <v>T</v>
      </c>
    </row>
    <row r="497" spans="1:17" x14ac:dyDescent="0.3">
      <c r="A497">
        <v>500</v>
      </c>
      <c r="B497" t="s">
        <v>3170</v>
      </c>
      <c r="C497" t="s">
        <v>3171</v>
      </c>
      <c r="D497" t="s">
        <v>1683</v>
      </c>
      <c r="E497" t="s">
        <v>1671</v>
      </c>
      <c r="F497">
        <v>60</v>
      </c>
      <c r="G497" t="s">
        <v>3172</v>
      </c>
      <c r="H497" t="s">
        <v>1108</v>
      </c>
      <c r="I497" s="10">
        <v>40046</v>
      </c>
      <c r="J497">
        <v>35</v>
      </c>
      <c r="K497" t="s">
        <v>1772</v>
      </c>
      <c r="M497" t="str">
        <f>PROPER(Portfolio4346[[#This Row],[Last Name]])</f>
        <v>Crowe</v>
      </c>
      <c r="N497" t="str">
        <f t="shared" si="28"/>
        <v>-</v>
      </c>
      <c r="O497" t="str">
        <f t="shared" si="30"/>
        <v>F</v>
      </c>
      <c r="P497" t="str">
        <f t="shared" si="29"/>
        <v>-</v>
      </c>
      <c r="Q497" t="str">
        <f t="shared" si="31"/>
        <v>S</v>
      </c>
    </row>
    <row r="498" spans="1:17" x14ac:dyDescent="0.3">
      <c r="A498">
        <v>501</v>
      </c>
      <c r="B498" t="s">
        <v>2397</v>
      </c>
      <c r="C498" t="s">
        <v>3173</v>
      </c>
      <c r="D498" t="s">
        <v>1946</v>
      </c>
      <c r="E498" t="s">
        <v>1671</v>
      </c>
      <c r="F498">
        <v>30</v>
      </c>
      <c r="G498" t="s">
        <v>3174</v>
      </c>
      <c r="H498" t="s">
        <v>794</v>
      </c>
      <c r="I498" s="10">
        <v>39574</v>
      </c>
      <c r="J498">
        <v>21</v>
      </c>
      <c r="K498" t="s">
        <v>1700</v>
      </c>
      <c r="M498" t="str">
        <f>PROPER(Portfolio4346[[#This Row],[Last Name]])</f>
        <v>Lindsay</v>
      </c>
      <c r="N498" t="str">
        <f t="shared" si="28"/>
        <v>-</v>
      </c>
      <c r="O498" t="str">
        <f t="shared" si="30"/>
        <v>F</v>
      </c>
      <c r="P498" t="str">
        <f t="shared" si="29"/>
        <v>-</v>
      </c>
      <c r="Q498" t="str">
        <f t="shared" si="31"/>
        <v>S</v>
      </c>
    </row>
    <row r="499" spans="1:17" x14ac:dyDescent="0.3">
      <c r="A499">
        <v>502</v>
      </c>
      <c r="B499" t="s">
        <v>3175</v>
      </c>
      <c r="C499" t="s">
        <v>2474</v>
      </c>
      <c r="D499" t="s">
        <v>1670</v>
      </c>
      <c r="E499" t="s">
        <v>1671</v>
      </c>
      <c r="F499">
        <v>30</v>
      </c>
      <c r="G499" t="s">
        <v>3176</v>
      </c>
      <c r="H499" t="s">
        <v>643</v>
      </c>
      <c r="I499" s="10">
        <v>40203</v>
      </c>
      <c r="J499">
        <v>42</v>
      </c>
      <c r="K499" t="s">
        <v>1772</v>
      </c>
      <c r="M499" t="str">
        <f>PROPER(Portfolio4346[[#This Row],[Last Name]])</f>
        <v>Boston</v>
      </c>
      <c r="N499" t="str">
        <f t="shared" si="28"/>
        <v>-</v>
      </c>
      <c r="O499" t="str">
        <f t="shared" si="30"/>
        <v>F</v>
      </c>
      <c r="P499" t="str">
        <f t="shared" si="29"/>
        <v>-</v>
      </c>
      <c r="Q499" t="str">
        <f t="shared" si="31"/>
        <v>A</v>
      </c>
    </row>
    <row r="500" spans="1:17" x14ac:dyDescent="0.3">
      <c r="A500">
        <v>503</v>
      </c>
      <c r="B500" t="s">
        <v>3177</v>
      </c>
      <c r="C500" t="s">
        <v>3178</v>
      </c>
      <c r="D500" t="s">
        <v>1683</v>
      </c>
      <c r="E500" t="s">
        <v>1671</v>
      </c>
      <c r="F500">
        <v>30</v>
      </c>
      <c r="G500" t="s">
        <v>3179</v>
      </c>
      <c r="H500" t="s">
        <v>1803</v>
      </c>
      <c r="I500" s="10">
        <v>39908</v>
      </c>
      <c r="J500">
        <v>40</v>
      </c>
      <c r="K500" t="s">
        <v>1692</v>
      </c>
      <c r="M500" t="str">
        <f>PROPER(Portfolio4346[[#This Row],[Last Name]])</f>
        <v>Lindsey</v>
      </c>
      <c r="N500" t="str">
        <f t="shared" si="28"/>
        <v>-</v>
      </c>
      <c r="O500" t="str">
        <f t="shared" si="30"/>
        <v>F</v>
      </c>
      <c r="P500" t="str">
        <f t="shared" si="29"/>
        <v>-</v>
      </c>
      <c r="Q500" t="str">
        <f t="shared" si="31"/>
        <v>E</v>
      </c>
    </row>
    <row r="501" spans="1:17" x14ac:dyDescent="0.3">
      <c r="A501">
        <v>504</v>
      </c>
      <c r="B501" t="s">
        <v>3180</v>
      </c>
      <c r="C501" t="s">
        <v>3181</v>
      </c>
      <c r="D501" t="s">
        <v>1733</v>
      </c>
      <c r="E501" t="s">
        <v>1671</v>
      </c>
      <c r="F501">
        <v>30</v>
      </c>
      <c r="G501" t="s">
        <v>3182</v>
      </c>
      <c r="H501" t="s">
        <v>1878</v>
      </c>
      <c r="I501" s="10">
        <v>40155</v>
      </c>
      <c r="J501">
        <v>32</v>
      </c>
      <c r="K501" t="s">
        <v>1677</v>
      </c>
      <c r="M501" t="str">
        <f>PROPER(Portfolio4346[[#This Row],[Last Name]])</f>
        <v>Grimes</v>
      </c>
      <c r="N501" t="str">
        <f t="shared" si="28"/>
        <v>-</v>
      </c>
      <c r="O501" t="str">
        <f t="shared" si="30"/>
        <v>F</v>
      </c>
      <c r="P501" t="str">
        <f t="shared" si="29"/>
        <v>-</v>
      </c>
      <c r="Q501" t="str">
        <f t="shared" si="31"/>
        <v>M</v>
      </c>
    </row>
    <row r="502" spans="1:17" x14ac:dyDescent="0.3">
      <c r="A502">
        <v>505</v>
      </c>
      <c r="B502" t="s">
        <v>3183</v>
      </c>
      <c r="C502" t="s">
        <v>1791</v>
      </c>
      <c r="D502" t="s">
        <v>1683</v>
      </c>
      <c r="E502" t="s">
        <v>1671</v>
      </c>
      <c r="F502">
        <v>60</v>
      </c>
      <c r="G502" t="s">
        <v>3184</v>
      </c>
      <c r="H502" t="s">
        <v>3185</v>
      </c>
      <c r="I502" s="10">
        <v>40066</v>
      </c>
      <c r="J502">
        <v>57</v>
      </c>
      <c r="K502" t="s">
        <v>1721</v>
      </c>
      <c r="M502" t="str">
        <f>PROPER(Portfolio4346[[#This Row],[Last Name]])</f>
        <v>Meza</v>
      </c>
      <c r="N502" t="str">
        <f t="shared" si="28"/>
        <v>-</v>
      </c>
      <c r="O502" t="str">
        <f t="shared" si="30"/>
        <v>F</v>
      </c>
      <c r="P502" t="str">
        <f t="shared" si="29"/>
        <v>-</v>
      </c>
      <c r="Q502" t="str">
        <f t="shared" si="31"/>
        <v>C</v>
      </c>
    </row>
    <row r="503" spans="1:17" x14ac:dyDescent="0.3">
      <c r="A503">
        <v>506</v>
      </c>
      <c r="B503" t="s">
        <v>3186</v>
      </c>
      <c r="C503" t="s">
        <v>2489</v>
      </c>
      <c r="D503" t="s">
        <v>1670</v>
      </c>
      <c r="E503" t="s">
        <v>1671</v>
      </c>
      <c r="F503">
        <v>90</v>
      </c>
      <c r="G503" t="s">
        <v>3187</v>
      </c>
      <c r="H503" t="s">
        <v>139</v>
      </c>
      <c r="I503" s="10">
        <v>40023</v>
      </c>
      <c r="J503">
        <v>41</v>
      </c>
      <c r="K503" t="s">
        <v>1007</v>
      </c>
      <c r="M503" t="str">
        <f>PROPER(Portfolio4346[[#This Row],[Last Name]])</f>
        <v>West</v>
      </c>
      <c r="N503" t="str">
        <f t="shared" si="28"/>
        <v>-</v>
      </c>
      <c r="O503" t="str">
        <f t="shared" si="30"/>
        <v>F</v>
      </c>
      <c r="P503" t="str">
        <f t="shared" si="29"/>
        <v>-</v>
      </c>
      <c r="Q503" t="str">
        <f t="shared" si="31"/>
        <v>S</v>
      </c>
    </row>
    <row r="504" spans="1:17" x14ac:dyDescent="0.3">
      <c r="A504">
        <v>507</v>
      </c>
      <c r="B504" t="s">
        <v>3188</v>
      </c>
      <c r="C504" t="s">
        <v>2567</v>
      </c>
      <c r="D504" t="s">
        <v>1683</v>
      </c>
      <c r="E504" t="s">
        <v>1671</v>
      </c>
      <c r="F504">
        <v>60</v>
      </c>
      <c r="G504" t="s">
        <v>3189</v>
      </c>
      <c r="H504" t="s">
        <v>216</v>
      </c>
      <c r="I504" s="10">
        <v>39882</v>
      </c>
      <c r="J504">
        <v>35</v>
      </c>
      <c r="K504" t="s">
        <v>851</v>
      </c>
      <c r="M504" t="str">
        <f>PROPER(Portfolio4346[[#This Row],[Last Name]])</f>
        <v>Howell</v>
      </c>
      <c r="N504" t="str">
        <f t="shared" si="28"/>
        <v>-</v>
      </c>
      <c r="O504" t="str">
        <f t="shared" si="30"/>
        <v>F</v>
      </c>
      <c r="P504" t="str">
        <f t="shared" si="29"/>
        <v>-</v>
      </c>
      <c r="Q504" t="str">
        <f t="shared" si="31"/>
        <v>K</v>
      </c>
    </row>
    <row r="505" spans="1:17" x14ac:dyDescent="0.3">
      <c r="A505">
        <v>508</v>
      </c>
      <c r="B505" t="s">
        <v>2139</v>
      </c>
      <c r="C505" t="s">
        <v>3190</v>
      </c>
      <c r="D505" t="s">
        <v>1733</v>
      </c>
      <c r="E505" t="s">
        <v>1671</v>
      </c>
      <c r="F505">
        <v>90</v>
      </c>
      <c r="G505" t="s">
        <v>3191</v>
      </c>
      <c r="H505" t="s">
        <v>1160</v>
      </c>
      <c r="I505" s="10">
        <v>40258</v>
      </c>
      <c r="J505">
        <v>14</v>
      </c>
      <c r="K505" t="s">
        <v>1700</v>
      </c>
      <c r="M505" t="str">
        <f>PROPER(Portfolio4346[[#This Row],[Last Name]])</f>
        <v>Cole</v>
      </c>
      <c r="N505" t="str">
        <f t="shared" si="28"/>
        <v>-</v>
      </c>
      <c r="O505" t="str">
        <f t="shared" si="30"/>
        <v>F</v>
      </c>
      <c r="P505" t="str">
        <f t="shared" si="29"/>
        <v>-</v>
      </c>
      <c r="Q505" t="str">
        <f t="shared" si="31"/>
        <v>H</v>
      </c>
    </row>
    <row r="506" spans="1:17" x14ac:dyDescent="0.3">
      <c r="A506">
        <v>509</v>
      </c>
      <c r="B506" t="s">
        <v>3192</v>
      </c>
      <c r="C506" t="s">
        <v>3193</v>
      </c>
      <c r="D506" t="s">
        <v>1683</v>
      </c>
      <c r="E506" t="s">
        <v>1671</v>
      </c>
      <c r="F506">
        <v>90</v>
      </c>
      <c r="G506" t="s">
        <v>3194</v>
      </c>
      <c r="H506" t="s">
        <v>698</v>
      </c>
      <c r="I506" s="10">
        <v>40267</v>
      </c>
      <c r="J506">
        <v>43</v>
      </c>
      <c r="K506" t="s">
        <v>1700</v>
      </c>
      <c r="M506" t="str">
        <f>PROPER(Portfolio4346[[#This Row],[Last Name]])</f>
        <v>Braun</v>
      </c>
      <c r="N506" t="str">
        <f t="shared" si="28"/>
        <v>-</v>
      </c>
      <c r="O506" t="str">
        <f t="shared" si="30"/>
        <v>F</v>
      </c>
      <c r="P506" t="str">
        <f t="shared" si="29"/>
        <v>-</v>
      </c>
      <c r="Q506" t="str">
        <f t="shared" si="31"/>
        <v>Y</v>
      </c>
    </row>
    <row r="507" spans="1:17" x14ac:dyDescent="0.3">
      <c r="A507">
        <v>510</v>
      </c>
      <c r="B507" t="s">
        <v>3195</v>
      </c>
      <c r="C507" t="s">
        <v>3196</v>
      </c>
      <c r="D507" t="s">
        <v>1683</v>
      </c>
      <c r="E507" t="s">
        <v>1671</v>
      </c>
      <c r="F507">
        <v>60</v>
      </c>
      <c r="G507" t="s">
        <v>3197</v>
      </c>
      <c r="H507" t="s">
        <v>1625</v>
      </c>
      <c r="I507" s="10">
        <v>39639</v>
      </c>
      <c r="J507">
        <v>53</v>
      </c>
      <c r="K507" t="s">
        <v>1772</v>
      </c>
      <c r="M507" t="str">
        <f>PROPER(Portfolio4346[[#This Row],[Last Name]])</f>
        <v>Caudill</v>
      </c>
      <c r="N507" t="str">
        <f t="shared" si="28"/>
        <v>-</v>
      </c>
      <c r="O507" t="str">
        <f t="shared" si="30"/>
        <v>F</v>
      </c>
      <c r="P507" t="str">
        <f t="shared" si="29"/>
        <v>-</v>
      </c>
      <c r="Q507" t="str">
        <f t="shared" si="31"/>
        <v>M</v>
      </c>
    </row>
    <row r="508" spans="1:17" x14ac:dyDescent="0.3">
      <c r="A508">
        <v>511</v>
      </c>
      <c r="B508" t="s">
        <v>3198</v>
      </c>
      <c r="C508" t="s">
        <v>3067</v>
      </c>
      <c r="D508" t="s">
        <v>1670</v>
      </c>
      <c r="E508" t="s">
        <v>1671</v>
      </c>
      <c r="F508">
        <v>60</v>
      </c>
      <c r="G508" t="s">
        <v>3199</v>
      </c>
      <c r="H508" t="s">
        <v>735</v>
      </c>
      <c r="I508" s="10">
        <v>40242</v>
      </c>
      <c r="J508">
        <v>69</v>
      </c>
      <c r="K508" t="s">
        <v>1772</v>
      </c>
      <c r="M508" t="str">
        <f>PROPER(Portfolio4346[[#This Row],[Last Name]])</f>
        <v>Lyons</v>
      </c>
      <c r="N508" t="str">
        <f t="shared" si="28"/>
        <v>-</v>
      </c>
      <c r="O508" t="str">
        <f t="shared" si="30"/>
        <v>F</v>
      </c>
      <c r="P508" t="str">
        <f t="shared" si="29"/>
        <v>-</v>
      </c>
      <c r="Q508" t="str">
        <f t="shared" si="31"/>
        <v>L</v>
      </c>
    </row>
    <row r="509" spans="1:17" x14ac:dyDescent="0.3">
      <c r="A509">
        <v>512</v>
      </c>
      <c r="B509" t="s">
        <v>3200</v>
      </c>
      <c r="C509" t="s">
        <v>3201</v>
      </c>
      <c r="D509" t="s">
        <v>1670</v>
      </c>
      <c r="E509" t="s">
        <v>1671</v>
      </c>
      <c r="F509">
        <v>60</v>
      </c>
      <c r="G509" t="s">
        <v>3202</v>
      </c>
      <c r="H509" t="s">
        <v>765</v>
      </c>
      <c r="I509" s="10">
        <v>40117</v>
      </c>
      <c r="J509">
        <v>94</v>
      </c>
      <c r="K509" t="s">
        <v>1692</v>
      </c>
      <c r="M509" t="str">
        <f>PROPER(Portfolio4346[[#This Row],[Last Name]])</f>
        <v>Bingham</v>
      </c>
      <c r="N509" t="str">
        <f t="shared" si="28"/>
        <v>-</v>
      </c>
      <c r="O509" t="str">
        <f t="shared" si="30"/>
        <v>F</v>
      </c>
      <c r="P509" t="str">
        <f t="shared" si="29"/>
        <v>-</v>
      </c>
      <c r="Q509" t="str">
        <f t="shared" si="31"/>
        <v>D</v>
      </c>
    </row>
    <row r="510" spans="1:17" x14ac:dyDescent="0.3">
      <c r="A510">
        <v>513</v>
      </c>
      <c r="B510" t="s">
        <v>3203</v>
      </c>
      <c r="C510" t="s">
        <v>3204</v>
      </c>
      <c r="D510" t="s">
        <v>1683</v>
      </c>
      <c r="E510" t="s">
        <v>1671</v>
      </c>
      <c r="F510">
        <v>30</v>
      </c>
      <c r="G510" t="s">
        <v>3205</v>
      </c>
      <c r="H510" t="s">
        <v>591</v>
      </c>
      <c r="I510" s="10">
        <v>39736</v>
      </c>
      <c r="J510">
        <v>50</v>
      </c>
      <c r="K510" t="s">
        <v>1772</v>
      </c>
      <c r="M510" t="str">
        <f>PROPER(Portfolio4346[[#This Row],[Last Name]])</f>
        <v>Alfaro</v>
      </c>
      <c r="N510" t="str">
        <f t="shared" si="28"/>
        <v>-</v>
      </c>
      <c r="O510" t="str">
        <f t="shared" si="30"/>
        <v>F</v>
      </c>
      <c r="P510" t="str">
        <f t="shared" si="29"/>
        <v>-</v>
      </c>
      <c r="Q510" t="str">
        <f t="shared" si="31"/>
        <v>L</v>
      </c>
    </row>
    <row r="511" spans="1:17" x14ac:dyDescent="0.3">
      <c r="A511">
        <v>514</v>
      </c>
      <c r="B511" t="s">
        <v>3206</v>
      </c>
      <c r="C511" t="s">
        <v>3207</v>
      </c>
      <c r="D511" t="s">
        <v>1670</v>
      </c>
      <c r="E511" t="s">
        <v>1671</v>
      </c>
      <c r="F511">
        <v>60</v>
      </c>
      <c r="G511" t="s">
        <v>3208</v>
      </c>
      <c r="H511" t="s">
        <v>552</v>
      </c>
      <c r="I511" s="10">
        <v>39883</v>
      </c>
      <c r="J511">
        <v>2</v>
      </c>
      <c r="K511" t="s">
        <v>1700</v>
      </c>
      <c r="M511" t="str">
        <f>PROPER(Portfolio4346[[#This Row],[Last Name]])</f>
        <v>Jennings</v>
      </c>
      <c r="N511" t="str">
        <f t="shared" si="28"/>
        <v>-</v>
      </c>
      <c r="O511" t="str">
        <f t="shared" si="30"/>
        <v>F</v>
      </c>
      <c r="P511" t="str">
        <f t="shared" si="29"/>
        <v>-</v>
      </c>
      <c r="Q511" t="str">
        <f t="shared" si="31"/>
        <v>M</v>
      </c>
    </row>
    <row r="512" spans="1:17" x14ac:dyDescent="0.3">
      <c r="A512">
        <v>515</v>
      </c>
      <c r="B512" t="s">
        <v>3209</v>
      </c>
      <c r="C512" t="s">
        <v>3210</v>
      </c>
      <c r="D512" t="s">
        <v>1670</v>
      </c>
      <c r="E512" t="s">
        <v>1671</v>
      </c>
      <c r="F512">
        <v>90</v>
      </c>
      <c r="G512" t="s">
        <v>2490</v>
      </c>
      <c r="H512" t="s">
        <v>144</v>
      </c>
      <c r="I512" s="10">
        <v>40454</v>
      </c>
      <c r="J512">
        <v>39</v>
      </c>
      <c r="K512" t="s">
        <v>1700</v>
      </c>
      <c r="M512" t="str">
        <f>PROPER(Portfolio4346[[#This Row],[Last Name]])</f>
        <v>Neff</v>
      </c>
      <c r="N512" t="str">
        <f t="shared" si="28"/>
        <v>-</v>
      </c>
      <c r="O512" t="str">
        <f t="shared" si="30"/>
        <v>F</v>
      </c>
      <c r="P512" t="str">
        <f t="shared" si="29"/>
        <v>-</v>
      </c>
      <c r="Q512" t="str">
        <f t="shared" si="31"/>
        <v>N</v>
      </c>
    </row>
    <row r="513" spans="1:17" x14ac:dyDescent="0.3">
      <c r="A513">
        <v>516</v>
      </c>
      <c r="B513" t="s">
        <v>3211</v>
      </c>
      <c r="C513" t="s">
        <v>3212</v>
      </c>
      <c r="D513" t="s">
        <v>1683</v>
      </c>
      <c r="E513" t="s">
        <v>1671</v>
      </c>
      <c r="F513">
        <v>30</v>
      </c>
      <c r="G513" t="s">
        <v>3213</v>
      </c>
      <c r="H513" t="s">
        <v>394</v>
      </c>
      <c r="I513" s="10">
        <v>39854</v>
      </c>
      <c r="J513">
        <v>91</v>
      </c>
      <c r="K513" t="s">
        <v>1673</v>
      </c>
      <c r="M513" t="str">
        <f>PROPER(Portfolio4346[[#This Row],[Last Name]])</f>
        <v>Kramer</v>
      </c>
      <c r="N513" t="str">
        <f t="shared" si="28"/>
        <v>-</v>
      </c>
      <c r="O513" t="str">
        <f t="shared" si="30"/>
        <v>F</v>
      </c>
      <c r="P513" t="str">
        <f t="shared" si="29"/>
        <v>-</v>
      </c>
      <c r="Q513" t="str">
        <f t="shared" si="31"/>
        <v>M</v>
      </c>
    </row>
    <row r="514" spans="1:17" x14ac:dyDescent="0.3">
      <c r="A514">
        <v>517</v>
      </c>
      <c r="B514" t="s">
        <v>3214</v>
      </c>
      <c r="C514" t="s">
        <v>3215</v>
      </c>
      <c r="D514" t="s">
        <v>1683</v>
      </c>
      <c r="E514" t="s">
        <v>1671</v>
      </c>
      <c r="F514">
        <v>30</v>
      </c>
      <c r="G514" t="s">
        <v>3216</v>
      </c>
      <c r="H514" t="s">
        <v>287</v>
      </c>
      <c r="I514" s="10">
        <v>40449</v>
      </c>
      <c r="J514">
        <v>86</v>
      </c>
      <c r="K514" t="s">
        <v>851</v>
      </c>
      <c r="M514" t="str">
        <f>PROPER(Portfolio4346[[#This Row],[Last Name]])</f>
        <v>Robertson</v>
      </c>
      <c r="N514" t="str">
        <f t="shared" ref="N514:N577" si="32">IF(EXACT(C514,M514)=TRUE, "-", "Corrected to Title Case")</f>
        <v>-</v>
      </c>
      <c r="O514" t="str">
        <f t="shared" si="30"/>
        <v>F</v>
      </c>
      <c r="P514" t="str">
        <f t="shared" ref="P514:P577" si="33">IF(EXACT(E514,O514)=TRUE,"-","Corrected Errors")</f>
        <v>-</v>
      </c>
      <c r="Q514" t="str">
        <f t="shared" si="31"/>
        <v>L</v>
      </c>
    </row>
    <row r="515" spans="1:17" x14ac:dyDescent="0.3">
      <c r="A515">
        <v>518</v>
      </c>
      <c r="B515" t="s">
        <v>3217</v>
      </c>
      <c r="C515" t="s">
        <v>3218</v>
      </c>
      <c r="D515" t="s">
        <v>1670</v>
      </c>
      <c r="E515" t="s">
        <v>1671</v>
      </c>
      <c r="F515">
        <v>30</v>
      </c>
      <c r="G515" t="s">
        <v>3219</v>
      </c>
      <c r="H515" t="s">
        <v>761</v>
      </c>
      <c r="I515" s="10">
        <v>39481</v>
      </c>
      <c r="J515">
        <v>84</v>
      </c>
      <c r="K515" t="s">
        <v>851</v>
      </c>
      <c r="M515" t="str">
        <f>PROPER(Portfolio4346[[#This Row],[Last Name]])</f>
        <v>Cochran</v>
      </c>
      <c r="N515" t="str">
        <f t="shared" si="32"/>
        <v>-</v>
      </c>
      <c r="O515" t="str">
        <f t="shared" ref="O515:O578" si="34">IF(LEFT(E515,1)="f","F","M")</f>
        <v>F</v>
      </c>
      <c r="P515" t="str">
        <f t="shared" si="33"/>
        <v>-</v>
      </c>
      <c r="Q515" t="str">
        <f t="shared" ref="Q515:Q578" si="35">UPPER(LEFT(B515,1))</f>
        <v>V</v>
      </c>
    </row>
    <row r="516" spans="1:17" x14ac:dyDescent="0.3">
      <c r="A516">
        <v>519</v>
      </c>
      <c r="B516" t="s">
        <v>3220</v>
      </c>
      <c r="C516" t="s">
        <v>3221</v>
      </c>
      <c r="D516" t="s">
        <v>1670</v>
      </c>
      <c r="E516" t="s">
        <v>1829</v>
      </c>
      <c r="F516">
        <v>90</v>
      </c>
      <c r="G516" t="s">
        <v>3222</v>
      </c>
      <c r="H516" t="s">
        <v>1638</v>
      </c>
      <c r="I516" s="10">
        <v>39932</v>
      </c>
      <c r="J516">
        <v>55</v>
      </c>
      <c r="K516" t="s">
        <v>1692</v>
      </c>
      <c r="M516" t="str">
        <f>PROPER(Portfolio4346[[#This Row],[Last Name]])</f>
        <v>Malone</v>
      </c>
      <c r="N516" t="str">
        <f t="shared" si="32"/>
        <v>-</v>
      </c>
      <c r="O516" t="str">
        <f t="shared" si="34"/>
        <v>F</v>
      </c>
      <c r="P516" t="str">
        <f t="shared" si="33"/>
        <v>Corrected Errors</v>
      </c>
      <c r="Q516" t="str">
        <f t="shared" si="35"/>
        <v>L</v>
      </c>
    </row>
    <row r="517" spans="1:17" x14ac:dyDescent="0.3">
      <c r="A517">
        <v>520</v>
      </c>
      <c r="B517" t="s">
        <v>3223</v>
      </c>
      <c r="C517" t="s">
        <v>3224</v>
      </c>
      <c r="D517" t="s">
        <v>1683</v>
      </c>
      <c r="E517" t="s">
        <v>1671</v>
      </c>
      <c r="F517">
        <v>60</v>
      </c>
      <c r="G517" t="s">
        <v>3225</v>
      </c>
      <c r="H517" t="s">
        <v>1605</v>
      </c>
      <c r="I517" s="10">
        <v>40497</v>
      </c>
      <c r="J517">
        <v>73</v>
      </c>
      <c r="K517" t="s">
        <v>851</v>
      </c>
      <c r="M517" t="str">
        <f>PROPER(Portfolio4346[[#This Row],[Last Name]])</f>
        <v>Trevino</v>
      </c>
      <c r="N517" t="str">
        <f t="shared" si="32"/>
        <v>-</v>
      </c>
      <c r="O517" t="str">
        <f t="shared" si="34"/>
        <v>F</v>
      </c>
      <c r="P517" t="str">
        <f t="shared" si="33"/>
        <v>-</v>
      </c>
      <c r="Q517" t="str">
        <f t="shared" si="35"/>
        <v>D</v>
      </c>
    </row>
    <row r="518" spans="1:17" x14ac:dyDescent="0.3">
      <c r="A518">
        <v>521</v>
      </c>
      <c r="B518" t="s">
        <v>3226</v>
      </c>
      <c r="C518" t="s">
        <v>3227</v>
      </c>
      <c r="D518" t="s">
        <v>1670</v>
      </c>
      <c r="E518" t="s">
        <v>1671</v>
      </c>
      <c r="F518">
        <v>60</v>
      </c>
      <c r="G518" t="s">
        <v>3228</v>
      </c>
      <c r="H518" t="s">
        <v>1652</v>
      </c>
      <c r="I518" s="10">
        <v>39673</v>
      </c>
      <c r="J518">
        <v>51</v>
      </c>
      <c r="K518" t="s">
        <v>851</v>
      </c>
      <c r="M518" t="str">
        <f>PROPER(Portfolio4346[[#This Row],[Last Name]])</f>
        <v>Hurst</v>
      </c>
      <c r="N518" t="str">
        <f t="shared" si="32"/>
        <v>-</v>
      </c>
      <c r="O518" t="str">
        <f t="shared" si="34"/>
        <v>F</v>
      </c>
      <c r="P518" t="str">
        <f t="shared" si="33"/>
        <v>-</v>
      </c>
      <c r="Q518" t="str">
        <f t="shared" si="35"/>
        <v>J</v>
      </c>
    </row>
    <row r="519" spans="1:17" x14ac:dyDescent="0.3">
      <c r="A519">
        <v>522</v>
      </c>
      <c r="B519" t="s">
        <v>3229</v>
      </c>
      <c r="C519" t="s">
        <v>3230</v>
      </c>
      <c r="D519" t="s">
        <v>1670</v>
      </c>
      <c r="E519" t="s">
        <v>1671</v>
      </c>
      <c r="F519">
        <v>90</v>
      </c>
      <c r="G519" t="s">
        <v>3231</v>
      </c>
      <c r="H519" t="s">
        <v>450</v>
      </c>
      <c r="I519" s="10">
        <v>39984</v>
      </c>
      <c r="J519">
        <v>27</v>
      </c>
      <c r="K519" t="s">
        <v>1673</v>
      </c>
      <c r="M519" t="str">
        <f>PROPER(Portfolio4346[[#This Row],[Last Name]])</f>
        <v>Marion</v>
      </c>
      <c r="N519" t="str">
        <f t="shared" si="32"/>
        <v>-</v>
      </c>
      <c r="O519" t="str">
        <f t="shared" si="34"/>
        <v>F</v>
      </c>
      <c r="P519" t="str">
        <f t="shared" si="33"/>
        <v>-</v>
      </c>
      <c r="Q519" t="str">
        <f t="shared" si="35"/>
        <v>H</v>
      </c>
    </row>
    <row r="520" spans="1:17" x14ac:dyDescent="0.3">
      <c r="A520">
        <v>523</v>
      </c>
      <c r="B520" t="s">
        <v>3232</v>
      </c>
      <c r="C520" t="s">
        <v>3233</v>
      </c>
      <c r="D520" t="s">
        <v>1683</v>
      </c>
      <c r="E520" t="s">
        <v>1671</v>
      </c>
      <c r="F520">
        <v>90</v>
      </c>
      <c r="G520" t="s">
        <v>3234</v>
      </c>
      <c r="H520" t="s">
        <v>1606</v>
      </c>
      <c r="I520" s="10">
        <v>39686</v>
      </c>
      <c r="J520">
        <v>90</v>
      </c>
      <c r="K520" t="s">
        <v>1677</v>
      </c>
      <c r="M520" t="str">
        <f>PROPER(Portfolio4346[[#This Row],[Last Name]])</f>
        <v>Hull</v>
      </c>
      <c r="N520" t="str">
        <f t="shared" si="32"/>
        <v>-</v>
      </c>
      <c r="O520" t="str">
        <f t="shared" si="34"/>
        <v>F</v>
      </c>
      <c r="P520" t="str">
        <f t="shared" si="33"/>
        <v>-</v>
      </c>
      <c r="Q520" t="str">
        <f t="shared" si="35"/>
        <v>A</v>
      </c>
    </row>
    <row r="521" spans="1:17" x14ac:dyDescent="0.3">
      <c r="A521">
        <v>524</v>
      </c>
      <c r="B521" t="s">
        <v>3235</v>
      </c>
      <c r="C521" t="s">
        <v>2285</v>
      </c>
      <c r="D521" t="s">
        <v>1733</v>
      </c>
      <c r="E521" t="s">
        <v>1671</v>
      </c>
      <c r="F521">
        <v>60</v>
      </c>
      <c r="G521" t="s">
        <v>3236</v>
      </c>
      <c r="H521" t="s">
        <v>453</v>
      </c>
      <c r="I521" s="10">
        <v>40148</v>
      </c>
      <c r="J521">
        <v>10</v>
      </c>
      <c r="K521" t="s">
        <v>1696</v>
      </c>
      <c r="M521" t="str">
        <f>PROPER(Portfolio4346[[#This Row],[Last Name]])</f>
        <v>Bridges</v>
      </c>
      <c r="N521" t="str">
        <f t="shared" si="32"/>
        <v>-</v>
      </c>
      <c r="O521" t="str">
        <f t="shared" si="34"/>
        <v>F</v>
      </c>
      <c r="P521" t="str">
        <f t="shared" si="33"/>
        <v>-</v>
      </c>
      <c r="Q521" t="str">
        <f t="shared" si="35"/>
        <v>L</v>
      </c>
    </row>
    <row r="522" spans="1:17" x14ac:dyDescent="0.3">
      <c r="A522">
        <v>525</v>
      </c>
      <c r="B522" t="s">
        <v>3237</v>
      </c>
      <c r="C522" t="s">
        <v>3238</v>
      </c>
      <c r="D522" t="s">
        <v>1733</v>
      </c>
      <c r="E522" t="s">
        <v>1671</v>
      </c>
      <c r="F522">
        <v>60</v>
      </c>
      <c r="G522" t="s">
        <v>3239</v>
      </c>
      <c r="H522" t="s">
        <v>580</v>
      </c>
      <c r="I522" s="10">
        <v>40375</v>
      </c>
      <c r="J522">
        <v>81</v>
      </c>
      <c r="K522" t="s">
        <v>1692</v>
      </c>
      <c r="M522" t="str">
        <f>PROPER(Portfolio4346[[#This Row],[Last Name]])</f>
        <v>Mosley</v>
      </c>
      <c r="N522" t="str">
        <f t="shared" si="32"/>
        <v>-</v>
      </c>
      <c r="O522" t="str">
        <f t="shared" si="34"/>
        <v>F</v>
      </c>
      <c r="P522" t="str">
        <f t="shared" si="33"/>
        <v>-</v>
      </c>
      <c r="Q522" t="str">
        <f t="shared" si="35"/>
        <v>J</v>
      </c>
    </row>
    <row r="523" spans="1:17" x14ac:dyDescent="0.3">
      <c r="A523">
        <v>526</v>
      </c>
      <c r="B523" t="s">
        <v>1668</v>
      </c>
      <c r="C523" t="s">
        <v>3240</v>
      </c>
      <c r="D523" t="s">
        <v>1670</v>
      </c>
      <c r="E523" t="s">
        <v>1671</v>
      </c>
      <c r="F523">
        <v>30</v>
      </c>
      <c r="G523" t="s">
        <v>3241</v>
      </c>
      <c r="H523" t="s">
        <v>3242</v>
      </c>
      <c r="I523" s="10">
        <v>39741</v>
      </c>
      <c r="J523">
        <v>32</v>
      </c>
      <c r="K523" t="s">
        <v>1692</v>
      </c>
      <c r="M523" t="str">
        <f>PROPER(Portfolio4346[[#This Row],[Last Name]])</f>
        <v>Arredondo</v>
      </c>
      <c r="N523" t="str">
        <f t="shared" si="32"/>
        <v>-</v>
      </c>
      <c r="O523" t="str">
        <f t="shared" si="34"/>
        <v>F</v>
      </c>
      <c r="P523" t="str">
        <f t="shared" si="33"/>
        <v>-</v>
      </c>
      <c r="Q523" t="str">
        <f t="shared" si="35"/>
        <v>N</v>
      </c>
    </row>
    <row r="524" spans="1:17" x14ac:dyDescent="0.3">
      <c r="A524">
        <v>527</v>
      </c>
      <c r="B524" t="s">
        <v>3243</v>
      </c>
      <c r="C524" t="s">
        <v>1993</v>
      </c>
      <c r="D524" t="s">
        <v>1683</v>
      </c>
      <c r="E524" t="s">
        <v>1671</v>
      </c>
      <c r="F524">
        <v>90</v>
      </c>
      <c r="G524" t="s">
        <v>3244</v>
      </c>
      <c r="H524" t="s">
        <v>3245</v>
      </c>
      <c r="I524" s="10">
        <v>39574</v>
      </c>
      <c r="J524">
        <v>35</v>
      </c>
      <c r="K524" t="s">
        <v>851</v>
      </c>
      <c r="M524" t="str">
        <f>PROPER(Portfolio4346[[#This Row],[Last Name]])</f>
        <v>Mcmullen</v>
      </c>
      <c r="N524" t="str">
        <f t="shared" si="32"/>
        <v>-</v>
      </c>
      <c r="O524" t="str">
        <f t="shared" si="34"/>
        <v>F</v>
      </c>
      <c r="P524" t="str">
        <f t="shared" si="33"/>
        <v>-</v>
      </c>
      <c r="Q524" t="str">
        <f t="shared" si="35"/>
        <v>F</v>
      </c>
    </row>
    <row r="525" spans="1:17" x14ac:dyDescent="0.3">
      <c r="A525">
        <v>528</v>
      </c>
      <c r="B525" t="s">
        <v>3246</v>
      </c>
      <c r="C525" t="s">
        <v>3247</v>
      </c>
      <c r="D525" t="s">
        <v>1683</v>
      </c>
      <c r="E525" t="s">
        <v>1671</v>
      </c>
      <c r="F525">
        <v>60</v>
      </c>
      <c r="G525" t="s">
        <v>3248</v>
      </c>
      <c r="H525" t="s">
        <v>686</v>
      </c>
      <c r="I525" s="10">
        <v>40006</v>
      </c>
      <c r="J525">
        <v>23</v>
      </c>
      <c r="K525" t="s">
        <v>1700</v>
      </c>
      <c r="M525" t="str">
        <f>PROPER(Portfolio4346[[#This Row],[Last Name]])</f>
        <v>Hairston</v>
      </c>
      <c r="N525" t="str">
        <f t="shared" si="32"/>
        <v>-</v>
      </c>
      <c r="O525" t="str">
        <f t="shared" si="34"/>
        <v>F</v>
      </c>
      <c r="P525" t="str">
        <f t="shared" si="33"/>
        <v>-</v>
      </c>
      <c r="Q525" t="str">
        <f t="shared" si="35"/>
        <v>B</v>
      </c>
    </row>
    <row r="526" spans="1:17" x14ac:dyDescent="0.3">
      <c r="A526">
        <v>529</v>
      </c>
      <c r="B526" t="s">
        <v>3249</v>
      </c>
      <c r="C526" t="s">
        <v>2514</v>
      </c>
      <c r="D526" t="s">
        <v>1683</v>
      </c>
      <c r="E526" t="s">
        <v>1671</v>
      </c>
      <c r="F526">
        <v>60</v>
      </c>
      <c r="G526" t="s">
        <v>3250</v>
      </c>
      <c r="H526" t="s">
        <v>1630</v>
      </c>
      <c r="I526" s="10">
        <v>39719</v>
      </c>
      <c r="J526">
        <v>4</v>
      </c>
      <c r="K526" t="s">
        <v>1772</v>
      </c>
      <c r="M526" t="str">
        <f>PROPER(Portfolio4346[[#This Row],[Last Name]])</f>
        <v>Richey</v>
      </c>
      <c r="N526" t="str">
        <f t="shared" si="32"/>
        <v>-</v>
      </c>
      <c r="O526" t="str">
        <f t="shared" si="34"/>
        <v>F</v>
      </c>
      <c r="P526" t="str">
        <f t="shared" si="33"/>
        <v>-</v>
      </c>
      <c r="Q526" t="str">
        <f t="shared" si="35"/>
        <v>H</v>
      </c>
    </row>
    <row r="527" spans="1:17" x14ac:dyDescent="0.3">
      <c r="A527">
        <v>530</v>
      </c>
      <c r="B527" t="s">
        <v>3251</v>
      </c>
      <c r="C527" t="s">
        <v>2044</v>
      </c>
      <c r="D527" t="s">
        <v>1670</v>
      </c>
      <c r="E527" t="s">
        <v>1671</v>
      </c>
      <c r="F527">
        <v>30</v>
      </c>
      <c r="G527" t="s">
        <v>3252</v>
      </c>
      <c r="H527" t="s">
        <v>647</v>
      </c>
      <c r="I527" s="10">
        <v>39928</v>
      </c>
      <c r="J527">
        <v>27</v>
      </c>
      <c r="K527" t="s">
        <v>1696</v>
      </c>
      <c r="M527" t="str">
        <f>PROPER(Portfolio4346[[#This Row],[Last Name]])</f>
        <v>Melton</v>
      </c>
      <c r="N527" t="str">
        <f t="shared" si="32"/>
        <v>-</v>
      </c>
      <c r="O527" t="str">
        <f t="shared" si="34"/>
        <v>F</v>
      </c>
      <c r="P527" t="str">
        <f t="shared" si="33"/>
        <v>-</v>
      </c>
      <c r="Q527" t="str">
        <f t="shared" si="35"/>
        <v>G</v>
      </c>
    </row>
    <row r="528" spans="1:17" x14ac:dyDescent="0.3">
      <c r="A528">
        <v>531</v>
      </c>
      <c r="B528" t="s">
        <v>2252</v>
      </c>
      <c r="C528" t="s">
        <v>3253</v>
      </c>
      <c r="D528" t="s">
        <v>1670</v>
      </c>
      <c r="E528" t="s">
        <v>1671</v>
      </c>
      <c r="F528">
        <v>30</v>
      </c>
      <c r="G528" t="s">
        <v>3254</v>
      </c>
      <c r="H528" t="s">
        <v>697</v>
      </c>
      <c r="I528" s="10">
        <v>39955</v>
      </c>
      <c r="J528">
        <v>40</v>
      </c>
      <c r="K528" t="s">
        <v>1700</v>
      </c>
      <c r="M528" t="str">
        <f>PROPER(Portfolio4346[[#This Row],[Last Name]])</f>
        <v>Coker</v>
      </c>
      <c r="N528" t="str">
        <f t="shared" si="32"/>
        <v>-</v>
      </c>
      <c r="O528" t="str">
        <f t="shared" si="34"/>
        <v>F</v>
      </c>
      <c r="P528" t="str">
        <f t="shared" si="33"/>
        <v>-</v>
      </c>
      <c r="Q528" t="str">
        <f t="shared" si="35"/>
        <v>V</v>
      </c>
    </row>
    <row r="529" spans="1:17" x14ac:dyDescent="0.3">
      <c r="A529">
        <v>532</v>
      </c>
      <c r="B529" t="s">
        <v>3255</v>
      </c>
      <c r="C529" t="s">
        <v>3256</v>
      </c>
      <c r="D529" t="s">
        <v>1670</v>
      </c>
      <c r="E529" t="s">
        <v>1671</v>
      </c>
      <c r="F529">
        <v>90</v>
      </c>
      <c r="G529" t="s">
        <v>2701</v>
      </c>
      <c r="H529" t="s">
        <v>544</v>
      </c>
      <c r="I529" s="10">
        <v>40536</v>
      </c>
      <c r="J529">
        <v>34</v>
      </c>
      <c r="K529" t="s">
        <v>1007</v>
      </c>
      <c r="M529" t="str">
        <f>PROPER(Portfolio4346[[#This Row],[Last Name]])</f>
        <v>Farrell</v>
      </c>
      <c r="N529" t="str">
        <f t="shared" si="32"/>
        <v>-</v>
      </c>
      <c r="O529" t="str">
        <f t="shared" si="34"/>
        <v>F</v>
      </c>
      <c r="P529" t="str">
        <f t="shared" si="33"/>
        <v>-</v>
      </c>
      <c r="Q529" t="str">
        <f t="shared" si="35"/>
        <v>K</v>
      </c>
    </row>
    <row r="530" spans="1:17" x14ac:dyDescent="0.3">
      <c r="A530">
        <v>533</v>
      </c>
      <c r="B530" t="s">
        <v>3257</v>
      </c>
      <c r="C530" t="s">
        <v>3258</v>
      </c>
      <c r="D530" t="s">
        <v>1670</v>
      </c>
      <c r="E530" t="s">
        <v>1671</v>
      </c>
      <c r="F530">
        <v>30</v>
      </c>
      <c r="G530" t="s">
        <v>3259</v>
      </c>
      <c r="H530" t="s">
        <v>1156</v>
      </c>
      <c r="I530" s="10">
        <v>39474</v>
      </c>
      <c r="J530">
        <v>83</v>
      </c>
      <c r="K530" t="s">
        <v>1696</v>
      </c>
      <c r="M530" t="str">
        <f>PROPER(Portfolio4346[[#This Row],[Last Name]])</f>
        <v>Weiss</v>
      </c>
      <c r="N530" t="str">
        <f t="shared" si="32"/>
        <v>-</v>
      </c>
      <c r="O530" t="str">
        <f t="shared" si="34"/>
        <v>F</v>
      </c>
      <c r="P530" t="str">
        <f t="shared" si="33"/>
        <v>-</v>
      </c>
      <c r="Q530" t="str">
        <f t="shared" si="35"/>
        <v>L</v>
      </c>
    </row>
    <row r="531" spans="1:17" x14ac:dyDescent="0.3">
      <c r="A531">
        <v>534</v>
      </c>
      <c r="B531" t="s">
        <v>3260</v>
      </c>
      <c r="C531" t="s">
        <v>3261</v>
      </c>
      <c r="D531" t="s">
        <v>1683</v>
      </c>
      <c r="E531" t="s">
        <v>1671</v>
      </c>
      <c r="F531">
        <v>60</v>
      </c>
      <c r="G531" t="s">
        <v>3262</v>
      </c>
      <c r="H531" t="s">
        <v>268</v>
      </c>
      <c r="I531" s="10">
        <v>39612</v>
      </c>
      <c r="J531">
        <v>18</v>
      </c>
      <c r="K531" t="s">
        <v>1692</v>
      </c>
      <c r="M531" t="str">
        <f>PROPER(Portfolio4346[[#This Row],[Last Name]])</f>
        <v>Crenshaw</v>
      </c>
      <c r="N531" t="str">
        <f t="shared" si="32"/>
        <v>-</v>
      </c>
      <c r="O531" t="str">
        <f t="shared" si="34"/>
        <v>F</v>
      </c>
      <c r="P531" t="str">
        <f t="shared" si="33"/>
        <v>-</v>
      </c>
      <c r="Q531" t="str">
        <f t="shared" si="35"/>
        <v>A</v>
      </c>
    </row>
    <row r="532" spans="1:17" x14ac:dyDescent="0.3">
      <c r="A532">
        <v>535</v>
      </c>
      <c r="B532" t="s">
        <v>3263</v>
      </c>
      <c r="C532" t="s">
        <v>3264</v>
      </c>
      <c r="D532" t="s">
        <v>1683</v>
      </c>
      <c r="E532" t="s">
        <v>1671</v>
      </c>
      <c r="F532">
        <v>60</v>
      </c>
      <c r="G532" t="s">
        <v>3265</v>
      </c>
      <c r="H532" t="s">
        <v>1616</v>
      </c>
      <c r="I532" s="10">
        <v>40037</v>
      </c>
      <c r="J532">
        <v>72</v>
      </c>
      <c r="K532" t="s">
        <v>851</v>
      </c>
      <c r="M532" t="str">
        <f>PROPER(Portfolio4346[[#This Row],[Last Name]])</f>
        <v>Weber</v>
      </c>
      <c r="N532" t="str">
        <f t="shared" si="32"/>
        <v>-</v>
      </c>
      <c r="O532" t="str">
        <f t="shared" si="34"/>
        <v>F</v>
      </c>
      <c r="P532" t="str">
        <f t="shared" si="33"/>
        <v>-</v>
      </c>
      <c r="Q532" t="str">
        <f t="shared" si="35"/>
        <v>L</v>
      </c>
    </row>
    <row r="533" spans="1:17" x14ac:dyDescent="0.3">
      <c r="A533">
        <v>536</v>
      </c>
      <c r="B533" t="s">
        <v>3266</v>
      </c>
      <c r="C533" t="s">
        <v>3267</v>
      </c>
      <c r="D533" t="s">
        <v>1719</v>
      </c>
      <c r="E533" t="s">
        <v>1671</v>
      </c>
      <c r="F533">
        <v>30</v>
      </c>
      <c r="G533" t="s">
        <v>3268</v>
      </c>
      <c r="H533" t="s">
        <v>2035</v>
      </c>
      <c r="I533" s="10">
        <v>39821</v>
      </c>
      <c r="J533">
        <v>19</v>
      </c>
      <c r="K533" t="s">
        <v>1692</v>
      </c>
      <c r="M533" t="str">
        <f>PROPER(Portfolio4346[[#This Row],[Last Name]])</f>
        <v>Kennedy</v>
      </c>
      <c r="N533" t="str">
        <f t="shared" si="32"/>
        <v>-</v>
      </c>
      <c r="O533" t="str">
        <f t="shared" si="34"/>
        <v>F</v>
      </c>
      <c r="P533" t="str">
        <f t="shared" si="33"/>
        <v>-</v>
      </c>
      <c r="Q533" t="str">
        <f t="shared" si="35"/>
        <v>L</v>
      </c>
    </row>
    <row r="534" spans="1:17" x14ac:dyDescent="0.3">
      <c r="A534">
        <v>537</v>
      </c>
      <c r="B534" t="s">
        <v>3269</v>
      </c>
      <c r="C534" t="s">
        <v>3270</v>
      </c>
      <c r="D534" t="s">
        <v>1670</v>
      </c>
      <c r="E534" t="s">
        <v>1671</v>
      </c>
      <c r="F534">
        <v>30</v>
      </c>
      <c r="G534" t="s">
        <v>3271</v>
      </c>
      <c r="H534" t="s">
        <v>167</v>
      </c>
      <c r="I534" s="10">
        <v>39990</v>
      </c>
      <c r="J534">
        <v>76</v>
      </c>
      <c r="K534" t="s">
        <v>1692</v>
      </c>
      <c r="M534" t="str">
        <f>PROPER(Portfolio4346[[#This Row],[Last Name]])</f>
        <v>Sierra</v>
      </c>
      <c r="N534" t="str">
        <f t="shared" si="32"/>
        <v>-</v>
      </c>
      <c r="O534" t="str">
        <f t="shared" si="34"/>
        <v>F</v>
      </c>
      <c r="P534" t="str">
        <f t="shared" si="33"/>
        <v>-</v>
      </c>
      <c r="Q534" t="str">
        <f t="shared" si="35"/>
        <v>T</v>
      </c>
    </row>
    <row r="535" spans="1:17" x14ac:dyDescent="0.3">
      <c r="A535">
        <v>538</v>
      </c>
      <c r="B535" t="s">
        <v>3272</v>
      </c>
      <c r="C535" t="s">
        <v>3273</v>
      </c>
      <c r="D535" t="s">
        <v>1670</v>
      </c>
      <c r="E535" t="s">
        <v>1671</v>
      </c>
      <c r="F535">
        <v>30</v>
      </c>
      <c r="G535" t="s">
        <v>3274</v>
      </c>
      <c r="H535" t="s">
        <v>602</v>
      </c>
      <c r="I535" s="10">
        <v>39591</v>
      </c>
      <c r="J535">
        <v>36</v>
      </c>
      <c r="K535" t="s">
        <v>1772</v>
      </c>
      <c r="M535" t="str">
        <f>PROPER(Portfolio4346[[#This Row],[Last Name]])</f>
        <v>Oneill</v>
      </c>
      <c r="N535" t="str">
        <f t="shared" si="32"/>
        <v>-</v>
      </c>
      <c r="O535" t="str">
        <f t="shared" si="34"/>
        <v>F</v>
      </c>
      <c r="P535" t="str">
        <f t="shared" si="33"/>
        <v>-</v>
      </c>
      <c r="Q535" t="str">
        <f t="shared" si="35"/>
        <v>V</v>
      </c>
    </row>
    <row r="536" spans="1:17" x14ac:dyDescent="0.3">
      <c r="A536">
        <v>539</v>
      </c>
      <c r="B536" t="s">
        <v>3275</v>
      </c>
      <c r="C536" t="s">
        <v>3276</v>
      </c>
      <c r="D536" t="s">
        <v>1670</v>
      </c>
      <c r="E536" t="s">
        <v>1671</v>
      </c>
      <c r="F536">
        <v>90</v>
      </c>
      <c r="G536" t="s">
        <v>3277</v>
      </c>
      <c r="H536" t="s">
        <v>802</v>
      </c>
      <c r="I536" s="10">
        <v>39527</v>
      </c>
      <c r="J536">
        <v>61</v>
      </c>
      <c r="K536" t="s">
        <v>1677</v>
      </c>
      <c r="M536" t="str">
        <f>PROPER(Portfolio4346[[#This Row],[Last Name]])</f>
        <v>Mcgowan</v>
      </c>
      <c r="N536" t="str">
        <f t="shared" si="32"/>
        <v>-</v>
      </c>
      <c r="O536" t="str">
        <f t="shared" si="34"/>
        <v>F</v>
      </c>
      <c r="P536" t="str">
        <f t="shared" si="33"/>
        <v>-</v>
      </c>
      <c r="Q536" t="str">
        <f t="shared" si="35"/>
        <v>I</v>
      </c>
    </row>
    <row r="537" spans="1:17" x14ac:dyDescent="0.3">
      <c r="A537">
        <v>540</v>
      </c>
      <c r="B537" t="s">
        <v>3278</v>
      </c>
      <c r="C537" t="s">
        <v>3279</v>
      </c>
      <c r="D537" t="s">
        <v>1683</v>
      </c>
      <c r="E537" t="s">
        <v>1671</v>
      </c>
      <c r="F537">
        <v>60</v>
      </c>
      <c r="G537" t="s">
        <v>3280</v>
      </c>
      <c r="H537" t="s">
        <v>7</v>
      </c>
      <c r="I537" s="10">
        <v>39593</v>
      </c>
      <c r="J537">
        <v>53</v>
      </c>
      <c r="K537" t="s">
        <v>1696</v>
      </c>
      <c r="M537" t="str">
        <f>PROPER(Portfolio4346[[#This Row],[Last Name]])</f>
        <v>Latham</v>
      </c>
      <c r="N537" t="str">
        <f t="shared" si="32"/>
        <v>-</v>
      </c>
      <c r="O537" t="str">
        <f t="shared" si="34"/>
        <v>F</v>
      </c>
      <c r="P537" t="str">
        <f t="shared" si="33"/>
        <v>-</v>
      </c>
      <c r="Q537" t="str">
        <f t="shared" si="35"/>
        <v>S</v>
      </c>
    </row>
    <row r="538" spans="1:17" x14ac:dyDescent="0.3">
      <c r="A538">
        <v>541</v>
      </c>
      <c r="B538" t="s">
        <v>3281</v>
      </c>
      <c r="C538" t="s">
        <v>3282</v>
      </c>
      <c r="D538" t="s">
        <v>1683</v>
      </c>
      <c r="E538" t="s">
        <v>1671</v>
      </c>
      <c r="F538">
        <v>90</v>
      </c>
      <c r="G538" t="s">
        <v>3283</v>
      </c>
      <c r="H538" t="s">
        <v>705</v>
      </c>
      <c r="I538" s="10">
        <v>39644</v>
      </c>
      <c r="J538">
        <v>74</v>
      </c>
      <c r="K538" t="s">
        <v>1677</v>
      </c>
      <c r="M538" t="str">
        <f>PROPER(Portfolio4346[[#This Row],[Last Name]])</f>
        <v>Edmonds</v>
      </c>
      <c r="N538" t="str">
        <f t="shared" si="32"/>
        <v>-</v>
      </c>
      <c r="O538" t="str">
        <f t="shared" si="34"/>
        <v>F</v>
      </c>
      <c r="P538" t="str">
        <f t="shared" si="33"/>
        <v>-</v>
      </c>
      <c r="Q538" t="str">
        <f t="shared" si="35"/>
        <v>C</v>
      </c>
    </row>
    <row r="539" spans="1:17" x14ac:dyDescent="0.3">
      <c r="A539">
        <v>542</v>
      </c>
      <c r="B539" t="s">
        <v>3284</v>
      </c>
      <c r="C539" t="s">
        <v>3285</v>
      </c>
      <c r="D539" t="s">
        <v>1670</v>
      </c>
      <c r="E539" t="s">
        <v>1671</v>
      </c>
      <c r="F539">
        <v>30</v>
      </c>
      <c r="G539" t="s">
        <v>3286</v>
      </c>
      <c r="H539" t="s">
        <v>436</v>
      </c>
      <c r="I539" s="10">
        <v>39652</v>
      </c>
      <c r="J539">
        <v>88</v>
      </c>
      <c r="K539" t="s">
        <v>1677</v>
      </c>
      <c r="M539" t="str">
        <f>PROPER(Portfolio4346[[#This Row],[Last Name]])</f>
        <v>Rich</v>
      </c>
      <c r="N539" t="str">
        <f t="shared" si="32"/>
        <v>-</v>
      </c>
      <c r="O539" t="str">
        <f t="shared" si="34"/>
        <v>F</v>
      </c>
      <c r="P539" t="str">
        <f t="shared" si="33"/>
        <v>-</v>
      </c>
      <c r="Q539" t="str">
        <f t="shared" si="35"/>
        <v>A</v>
      </c>
    </row>
    <row r="540" spans="1:17" x14ac:dyDescent="0.3">
      <c r="A540">
        <v>543</v>
      </c>
      <c r="B540" t="s">
        <v>3287</v>
      </c>
      <c r="C540" t="s">
        <v>3288</v>
      </c>
      <c r="D540" t="s">
        <v>1670</v>
      </c>
      <c r="E540" t="s">
        <v>1671</v>
      </c>
      <c r="F540">
        <v>60</v>
      </c>
      <c r="G540" t="s">
        <v>3289</v>
      </c>
      <c r="H540" t="s">
        <v>1013</v>
      </c>
      <c r="I540" s="10">
        <v>40271</v>
      </c>
      <c r="J540">
        <v>53</v>
      </c>
      <c r="K540" t="s">
        <v>1696</v>
      </c>
      <c r="M540" t="str">
        <f>PROPER(Portfolio4346[[#This Row],[Last Name]])</f>
        <v>Huggins</v>
      </c>
      <c r="N540" t="str">
        <f t="shared" si="32"/>
        <v>-</v>
      </c>
      <c r="O540" t="str">
        <f t="shared" si="34"/>
        <v>F</v>
      </c>
      <c r="P540" t="str">
        <f t="shared" si="33"/>
        <v>-</v>
      </c>
      <c r="Q540" t="str">
        <f t="shared" si="35"/>
        <v>G</v>
      </c>
    </row>
    <row r="541" spans="1:17" x14ac:dyDescent="0.3">
      <c r="A541">
        <v>544</v>
      </c>
      <c r="B541" t="s">
        <v>3290</v>
      </c>
      <c r="C541" t="s">
        <v>3291</v>
      </c>
      <c r="D541" t="s">
        <v>1683</v>
      </c>
      <c r="E541" t="s">
        <v>1671</v>
      </c>
      <c r="F541">
        <v>60</v>
      </c>
      <c r="G541" t="s">
        <v>3292</v>
      </c>
      <c r="H541" t="s">
        <v>1455</v>
      </c>
      <c r="I541" s="10">
        <v>40298</v>
      </c>
      <c r="J541">
        <v>65</v>
      </c>
      <c r="K541" t="s">
        <v>1696</v>
      </c>
      <c r="M541" t="str">
        <f>PROPER(Portfolio4346[[#This Row],[Last Name]])</f>
        <v>Waters</v>
      </c>
      <c r="N541" t="str">
        <f t="shared" si="32"/>
        <v>-</v>
      </c>
      <c r="O541" t="str">
        <f t="shared" si="34"/>
        <v>F</v>
      </c>
      <c r="P541" t="str">
        <f t="shared" si="33"/>
        <v>-</v>
      </c>
      <c r="Q541" t="str">
        <f t="shared" si="35"/>
        <v>E</v>
      </c>
    </row>
    <row r="542" spans="1:17" x14ac:dyDescent="0.3">
      <c r="A542">
        <v>545</v>
      </c>
      <c r="B542" t="s">
        <v>2747</v>
      </c>
      <c r="C542" t="s">
        <v>2805</v>
      </c>
      <c r="D542" t="s">
        <v>1946</v>
      </c>
      <c r="E542" t="s">
        <v>1671</v>
      </c>
      <c r="F542">
        <v>30</v>
      </c>
      <c r="G542" t="s">
        <v>3293</v>
      </c>
      <c r="H542" t="s">
        <v>790</v>
      </c>
      <c r="I542" s="10">
        <v>39778</v>
      </c>
      <c r="J542">
        <v>61</v>
      </c>
      <c r="K542" t="s">
        <v>1772</v>
      </c>
      <c r="M542" t="str">
        <f>PROPER(Portfolio4346[[#This Row],[Last Name]])</f>
        <v>Mccullough</v>
      </c>
      <c r="N542" t="str">
        <f t="shared" si="32"/>
        <v>-</v>
      </c>
      <c r="O542" t="str">
        <f t="shared" si="34"/>
        <v>F</v>
      </c>
      <c r="P542" t="str">
        <f t="shared" si="33"/>
        <v>-</v>
      </c>
      <c r="Q542" t="str">
        <f t="shared" si="35"/>
        <v>J</v>
      </c>
    </row>
    <row r="543" spans="1:17" x14ac:dyDescent="0.3">
      <c r="A543">
        <v>546</v>
      </c>
      <c r="B543" t="s">
        <v>3294</v>
      </c>
      <c r="C543" t="s">
        <v>3295</v>
      </c>
      <c r="D543" t="s">
        <v>1946</v>
      </c>
      <c r="E543" t="s">
        <v>1671</v>
      </c>
      <c r="F543">
        <v>90</v>
      </c>
      <c r="G543" t="s">
        <v>3187</v>
      </c>
      <c r="H543" t="s">
        <v>28</v>
      </c>
      <c r="I543" s="10">
        <v>40218</v>
      </c>
      <c r="J543">
        <v>11</v>
      </c>
      <c r="K543" t="s">
        <v>1707</v>
      </c>
      <c r="M543" t="str">
        <f>PROPER(Portfolio4346[[#This Row],[Last Name]])</f>
        <v>Chen</v>
      </c>
      <c r="N543" t="str">
        <f t="shared" si="32"/>
        <v>-</v>
      </c>
      <c r="O543" t="str">
        <f t="shared" si="34"/>
        <v>F</v>
      </c>
      <c r="P543" t="str">
        <f t="shared" si="33"/>
        <v>-</v>
      </c>
      <c r="Q543" t="str">
        <f t="shared" si="35"/>
        <v>G</v>
      </c>
    </row>
    <row r="544" spans="1:17" x14ac:dyDescent="0.3">
      <c r="A544">
        <v>547</v>
      </c>
      <c r="B544" t="s">
        <v>3296</v>
      </c>
      <c r="C544" t="s">
        <v>3297</v>
      </c>
      <c r="D544" t="s">
        <v>1683</v>
      </c>
      <c r="E544" t="s">
        <v>1671</v>
      </c>
      <c r="F544">
        <v>90</v>
      </c>
      <c r="G544" t="s">
        <v>3298</v>
      </c>
      <c r="H544" t="s">
        <v>762</v>
      </c>
      <c r="I544" s="10">
        <v>40230</v>
      </c>
      <c r="J544">
        <v>54</v>
      </c>
      <c r="K544" t="s">
        <v>851</v>
      </c>
      <c r="M544" t="str">
        <f>PROPER(Portfolio4346[[#This Row],[Last Name]])</f>
        <v>Randall</v>
      </c>
      <c r="N544" t="str">
        <f t="shared" si="32"/>
        <v>-</v>
      </c>
      <c r="O544" t="str">
        <f t="shared" si="34"/>
        <v>F</v>
      </c>
      <c r="P544" t="str">
        <f t="shared" si="33"/>
        <v>-</v>
      </c>
      <c r="Q544" t="str">
        <f t="shared" si="35"/>
        <v>E</v>
      </c>
    </row>
    <row r="545" spans="1:17" x14ac:dyDescent="0.3">
      <c r="A545">
        <v>548</v>
      </c>
      <c r="B545" t="s">
        <v>3299</v>
      </c>
      <c r="C545" t="s">
        <v>3300</v>
      </c>
      <c r="D545" t="s">
        <v>1733</v>
      </c>
      <c r="E545" t="s">
        <v>1671</v>
      </c>
      <c r="F545">
        <v>60</v>
      </c>
      <c r="G545" t="s">
        <v>3301</v>
      </c>
      <c r="H545" t="s">
        <v>2096</v>
      </c>
      <c r="I545" s="10">
        <v>39456</v>
      </c>
      <c r="J545">
        <v>83</v>
      </c>
      <c r="K545" t="s">
        <v>1772</v>
      </c>
      <c r="M545" t="str">
        <f>PROPER(Portfolio4346[[#This Row],[Last Name]])</f>
        <v>Boyce</v>
      </c>
      <c r="N545" t="str">
        <f t="shared" si="32"/>
        <v>-</v>
      </c>
      <c r="O545" t="str">
        <f t="shared" si="34"/>
        <v>F</v>
      </c>
      <c r="P545" t="str">
        <f t="shared" si="33"/>
        <v>-</v>
      </c>
      <c r="Q545" t="str">
        <f t="shared" si="35"/>
        <v>M</v>
      </c>
    </row>
    <row r="546" spans="1:17" x14ac:dyDescent="0.3">
      <c r="A546">
        <v>549</v>
      </c>
      <c r="B546" t="s">
        <v>3302</v>
      </c>
      <c r="C546" t="s">
        <v>3303</v>
      </c>
      <c r="D546" t="s">
        <v>1683</v>
      </c>
      <c r="E546" t="s">
        <v>1671</v>
      </c>
      <c r="F546">
        <v>30</v>
      </c>
      <c r="G546" t="s">
        <v>3304</v>
      </c>
      <c r="H546" t="s">
        <v>351</v>
      </c>
      <c r="I546" s="10">
        <v>39766</v>
      </c>
      <c r="J546">
        <v>59</v>
      </c>
      <c r="K546" t="s">
        <v>1696</v>
      </c>
      <c r="M546" t="str">
        <f>PROPER(Portfolio4346[[#This Row],[Last Name]])</f>
        <v>Field</v>
      </c>
      <c r="N546" t="str">
        <f t="shared" si="32"/>
        <v>-</v>
      </c>
      <c r="O546" t="str">
        <f t="shared" si="34"/>
        <v>F</v>
      </c>
      <c r="P546" t="str">
        <f t="shared" si="33"/>
        <v>-</v>
      </c>
      <c r="Q546" t="str">
        <f t="shared" si="35"/>
        <v>J</v>
      </c>
    </row>
    <row r="547" spans="1:17" x14ac:dyDescent="0.3">
      <c r="A547">
        <v>550</v>
      </c>
      <c r="B547" t="s">
        <v>3305</v>
      </c>
      <c r="C547" t="s">
        <v>2996</v>
      </c>
      <c r="D547" t="s">
        <v>1670</v>
      </c>
      <c r="E547" t="s">
        <v>1671</v>
      </c>
      <c r="F547">
        <v>30</v>
      </c>
      <c r="G547" t="s">
        <v>3306</v>
      </c>
      <c r="H547" t="s">
        <v>2180</v>
      </c>
      <c r="I547" s="10">
        <v>39602</v>
      </c>
      <c r="J547">
        <v>15</v>
      </c>
      <c r="K547" t="s">
        <v>1700</v>
      </c>
      <c r="M547" t="str">
        <f>PROPER(Portfolio4346[[#This Row],[Last Name]])</f>
        <v>Watkins</v>
      </c>
      <c r="N547" t="str">
        <f t="shared" si="32"/>
        <v>-</v>
      </c>
      <c r="O547" t="str">
        <f t="shared" si="34"/>
        <v>F</v>
      </c>
      <c r="P547" t="str">
        <f t="shared" si="33"/>
        <v>-</v>
      </c>
      <c r="Q547" t="str">
        <f t="shared" si="35"/>
        <v>C</v>
      </c>
    </row>
    <row r="548" spans="1:17" x14ac:dyDescent="0.3">
      <c r="A548">
        <v>551</v>
      </c>
      <c r="B548" t="s">
        <v>3307</v>
      </c>
      <c r="C548" t="s">
        <v>3308</v>
      </c>
      <c r="D548" t="s">
        <v>1683</v>
      </c>
      <c r="E548" t="s">
        <v>1671</v>
      </c>
      <c r="F548">
        <v>30</v>
      </c>
      <c r="G548" t="s">
        <v>3309</v>
      </c>
      <c r="H548" t="s">
        <v>1637</v>
      </c>
      <c r="I548" s="10">
        <v>39503</v>
      </c>
      <c r="J548">
        <v>89</v>
      </c>
      <c r="K548" t="s">
        <v>1721</v>
      </c>
      <c r="M548" t="str">
        <f>PROPER(Portfolio4346[[#This Row],[Last Name]])</f>
        <v>Raymond</v>
      </c>
      <c r="N548" t="str">
        <f t="shared" si="32"/>
        <v>-</v>
      </c>
      <c r="O548" t="str">
        <f t="shared" si="34"/>
        <v>F</v>
      </c>
      <c r="P548" t="str">
        <f t="shared" si="33"/>
        <v>-</v>
      </c>
      <c r="Q548" t="str">
        <f t="shared" si="35"/>
        <v>K</v>
      </c>
    </row>
    <row r="549" spans="1:17" x14ac:dyDescent="0.3">
      <c r="A549">
        <v>552</v>
      </c>
      <c r="B549" t="s">
        <v>3310</v>
      </c>
      <c r="C549" t="s">
        <v>3311</v>
      </c>
      <c r="D549" t="s">
        <v>1670</v>
      </c>
      <c r="E549" t="s">
        <v>1671</v>
      </c>
      <c r="F549">
        <v>60</v>
      </c>
      <c r="G549" t="s">
        <v>3312</v>
      </c>
      <c r="H549" t="s">
        <v>1467</v>
      </c>
      <c r="I549" s="10">
        <v>39875</v>
      </c>
      <c r="J549">
        <v>88</v>
      </c>
      <c r="K549" t="s">
        <v>1696</v>
      </c>
      <c r="M549" t="str">
        <f>PROPER(Portfolio4346[[#This Row],[Last Name]])</f>
        <v>Darling</v>
      </c>
      <c r="N549" t="str">
        <f t="shared" si="32"/>
        <v>-</v>
      </c>
      <c r="O549" t="str">
        <f t="shared" si="34"/>
        <v>F</v>
      </c>
      <c r="P549" t="str">
        <f t="shared" si="33"/>
        <v>-</v>
      </c>
      <c r="Q549" t="str">
        <f t="shared" si="35"/>
        <v>A</v>
      </c>
    </row>
    <row r="550" spans="1:17" x14ac:dyDescent="0.3">
      <c r="A550">
        <v>553</v>
      </c>
      <c r="B550" t="s">
        <v>3313</v>
      </c>
      <c r="C550" t="s">
        <v>3314</v>
      </c>
      <c r="D550" t="s">
        <v>1683</v>
      </c>
      <c r="E550" t="s">
        <v>1671</v>
      </c>
      <c r="F550">
        <v>90</v>
      </c>
      <c r="G550" t="s">
        <v>3315</v>
      </c>
      <c r="H550" t="s">
        <v>696</v>
      </c>
      <c r="I550" s="10">
        <v>39749</v>
      </c>
      <c r="J550">
        <v>78</v>
      </c>
      <c r="K550" t="s">
        <v>1673</v>
      </c>
      <c r="M550" t="str">
        <f>PROPER(Portfolio4346[[#This Row],[Last Name]])</f>
        <v>Irwin</v>
      </c>
      <c r="N550" t="str">
        <f t="shared" si="32"/>
        <v>-</v>
      </c>
      <c r="O550" t="str">
        <f t="shared" si="34"/>
        <v>F</v>
      </c>
      <c r="P550" t="str">
        <f t="shared" si="33"/>
        <v>-</v>
      </c>
      <c r="Q550" t="str">
        <f t="shared" si="35"/>
        <v>E</v>
      </c>
    </row>
    <row r="551" spans="1:17" x14ac:dyDescent="0.3">
      <c r="A551">
        <v>554</v>
      </c>
      <c r="B551" t="s">
        <v>3316</v>
      </c>
      <c r="C551" t="s">
        <v>3317</v>
      </c>
      <c r="D551" t="s">
        <v>1670</v>
      </c>
      <c r="E551" t="s">
        <v>3318</v>
      </c>
      <c r="F551">
        <v>90</v>
      </c>
      <c r="G551" t="s">
        <v>3319</v>
      </c>
      <c r="H551" t="s">
        <v>328</v>
      </c>
      <c r="I551" s="10">
        <v>40042</v>
      </c>
      <c r="J551">
        <v>38</v>
      </c>
      <c r="K551" t="s">
        <v>1673</v>
      </c>
      <c r="M551" t="str">
        <f>PROPER(Portfolio4346[[#This Row],[Last Name]])</f>
        <v>Bloom</v>
      </c>
      <c r="N551" t="str">
        <f t="shared" si="32"/>
        <v>-</v>
      </c>
      <c r="O551" t="str">
        <f t="shared" si="34"/>
        <v>F</v>
      </c>
      <c r="P551" t="str">
        <f t="shared" si="33"/>
        <v>Corrected Errors</v>
      </c>
      <c r="Q551" t="str">
        <f t="shared" si="35"/>
        <v>S</v>
      </c>
    </row>
    <row r="552" spans="1:17" x14ac:dyDescent="0.3">
      <c r="A552">
        <v>555</v>
      </c>
      <c r="B552" t="s">
        <v>3320</v>
      </c>
      <c r="C552" t="s">
        <v>3321</v>
      </c>
      <c r="D552" t="s">
        <v>1670</v>
      </c>
      <c r="E552" t="s">
        <v>1671</v>
      </c>
      <c r="F552">
        <v>60</v>
      </c>
      <c r="G552" t="s">
        <v>3322</v>
      </c>
      <c r="H552" t="s">
        <v>185</v>
      </c>
      <c r="I552" s="10">
        <v>39782</v>
      </c>
      <c r="J552">
        <v>44</v>
      </c>
      <c r="K552" t="s">
        <v>1677</v>
      </c>
      <c r="M552" t="str">
        <f>PROPER(Portfolio4346[[#This Row],[Last Name]])</f>
        <v>Hansen</v>
      </c>
      <c r="N552" t="str">
        <f t="shared" si="32"/>
        <v>-</v>
      </c>
      <c r="O552" t="str">
        <f t="shared" si="34"/>
        <v>F</v>
      </c>
      <c r="P552" t="str">
        <f t="shared" si="33"/>
        <v>-</v>
      </c>
      <c r="Q552" t="str">
        <f t="shared" si="35"/>
        <v>D</v>
      </c>
    </row>
    <row r="553" spans="1:17" x14ac:dyDescent="0.3">
      <c r="A553">
        <v>556</v>
      </c>
      <c r="B553" t="s">
        <v>3323</v>
      </c>
      <c r="C553" t="s">
        <v>3324</v>
      </c>
      <c r="D553" t="s">
        <v>1670</v>
      </c>
      <c r="E553" t="s">
        <v>1671</v>
      </c>
      <c r="F553">
        <v>60</v>
      </c>
      <c r="G553" t="s">
        <v>3325</v>
      </c>
      <c r="H553" t="s">
        <v>699</v>
      </c>
      <c r="I553" s="10">
        <v>40342</v>
      </c>
      <c r="J553">
        <v>64</v>
      </c>
      <c r="K553" t="s">
        <v>1677</v>
      </c>
      <c r="M553" t="str">
        <f>PROPER(Portfolio4346[[#This Row],[Last Name]])</f>
        <v>Barker</v>
      </c>
      <c r="N553" t="str">
        <f t="shared" si="32"/>
        <v>-</v>
      </c>
      <c r="O553" t="str">
        <f t="shared" si="34"/>
        <v>F</v>
      </c>
      <c r="P553" t="str">
        <f t="shared" si="33"/>
        <v>-</v>
      </c>
      <c r="Q553" t="str">
        <f t="shared" si="35"/>
        <v>C</v>
      </c>
    </row>
    <row r="554" spans="1:17" x14ac:dyDescent="0.3">
      <c r="A554">
        <v>557</v>
      </c>
      <c r="B554" t="s">
        <v>3326</v>
      </c>
      <c r="C554" t="s">
        <v>3327</v>
      </c>
      <c r="D554" t="s">
        <v>1670</v>
      </c>
      <c r="E554" t="s">
        <v>1671</v>
      </c>
      <c r="F554">
        <v>90</v>
      </c>
      <c r="G554" t="s">
        <v>3328</v>
      </c>
      <c r="H554" t="s">
        <v>3329</v>
      </c>
      <c r="I554" s="10">
        <v>40093</v>
      </c>
      <c r="J554">
        <v>69</v>
      </c>
      <c r="K554" t="s">
        <v>851</v>
      </c>
      <c r="M554" t="str">
        <f>PROPER(Portfolio4346[[#This Row],[Last Name]])</f>
        <v>Bullard</v>
      </c>
      <c r="N554" t="str">
        <f t="shared" si="32"/>
        <v>-</v>
      </c>
      <c r="O554" t="str">
        <f t="shared" si="34"/>
        <v>F</v>
      </c>
      <c r="P554" t="str">
        <f t="shared" si="33"/>
        <v>-</v>
      </c>
      <c r="Q554" t="str">
        <f t="shared" si="35"/>
        <v>S</v>
      </c>
    </row>
    <row r="555" spans="1:17" x14ac:dyDescent="0.3">
      <c r="A555">
        <v>558</v>
      </c>
      <c r="B555" t="s">
        <v>3330</v>
      </c>
      <c r="C555" t="s">
        <v>3331</v>
      </c>
      <c r="D555" t="s">
        <v>1670</v>
      </c>
      <c r="E555" t="s">
        <v>1671</v>
      </c>
      <c r="F555">
        <v>90</v>
      </c>
      <c r="G555" t="s">
        <v>3332</v>
      </c>
      <c r="H555" t="s">
        <v>83</v>
      </c>
      <c r="I555" s="10">
        <v>39475</v>
      </c>
      <c r="J555">
        <v>93</v>
      </c>
      <c r="K555" t="s">
        <v>1721</v>
      </c>
      <c r="M555" t="str">
        <f>PROPER(Portfolio4346[[#This Row],[Last Name]])</f>
        <v>Jefferson</v>
      </c>
      <c r="N555" t="str">
        <f t="shared" si="32"/>
        <v>-</v>
      </c>
      <c r="O555" t="str">
        <f t="shared" si="34"/>
        <v>F</v>
      </c>
      <c r="P555" t="str">
        <f t="shared" si="33"/>
        <v>-</v>
      </c>
      <c r="Q555" t="str">
        <f t="shared" si="35"/>
        <v>A</v>
      </c>
    </row>
    <row r="556" spans="1:17" x14ac:dyDescent="0.3">
      <c r="A556">
        <v>559</v>
      </c>
      <c r="B556" t="s">
        <v>3333</v>
      </c>
      <c r="C556" t="s">
        <v>2760</v>
      </c>
      <c r="D556" t="s">
        <v>1683</v>
      </c>
      <c r="E556" t="s">
        <v>1671</v>
      </c>
      <c r="F556">
        <v>30</v>
      </c>
      <c r="G556" t="s">
        <v>3334</v>
      </c>
      <c r="H556" t="s">
        <v>454</v>
      </c>
      <c r="I556" s="10">
        <v>40518</v>
      </c>
      <c r="J556">
        <v>19</v>
      </c>
      <c r="K556" t="s">
        <v>1677</v>
      </c>
      <c r="M556" t="str">
        <f>PROPER(Portfolio4346[[#This Row],[Last Name]])</f>
        <v>Grubbs</v>
      </c>
      <c r="N556" t="str">
        <f t="shared" si="32"/>
        <v>-</v>
      </c>
      <c r="O556" t="str">
        <f t="shared" si="34"/>
        <v>F</v>
      </c>
      <c r="P556" t="str">
        <f t="shared" si="33"/>
        <v>-</v>
      </c>
      <c r="Q556" t="str">
        <f t="shared" si="35"/>
        <v>Y</v>
      </c>
    </row>
    <row r="557" spans="1:17" x14ac:dyDescent="0.3">
      <c r="A557">
        <v>560</v>
      </c>
      <c r="B557" t="s">
        <v>3335</v>
      </c>
      <c r="C557" t="s">
        <v>3336</v>
      </c>
      <c r="D557" t="s">
        <v>1733</v>
      </c>
      <c r="E557" t="s">
        <v>1671</v>
      </c>
      <c r="F557">
        <v>60</v>
      </c>
      <c r="G557" t="s">
        <v>3337</v>
      </c>
      <c r="H557" t="s">
        <v>288</v>
      </c>
      <c r="I557" s="10">
        <v>39453</v>
      </c>
      <c r="J557">
        <v>43</v>
      </c>
      <c r="K557" t="s">
        <v>1721</v>
      </c>
      <c r="M557" t="str">
        <f>PROPER(Portfolio4346[[#This Row],[Last Name]])</f>
        <v>Billings</v>
      </c>
      <c r="N557" t="str">
        <f t="shared" si="32"/>
        <v>-</v>
      </c>
      <c r="O557" t="str">
        <f t="shared" si="34"/>
        <v>F</v>
      </c>
      <c r="P557" t="str">
        <f t="shared" si="33"/>
        <v>-</v>
      </c>
      <c r="Q557" t="str">
        <f t="shared" si="35"/>
        <v>M</v>
      </c>
    </row>
    <row r="558" spans="1:17" x14ac:dyDescent="0.3">
      <c r="A558">
        <v>561</v>
      </c>
      <c r="B558" t="s">
        <v>3338</v>
      </c>
      <c r="C558" t="s">
        <v>2444</v>
      </c>
      <c r="D558" t="s">
        <v>1683</v>
      </c>
      <c r="E558" t="s">
        <v>1671</v>
      </c>
      <c r="F558">
        <v>90</v>
      </c>
      <c r="G558" t="s">
        <v>1890</v>
      </c>
      <c r="H558" t="s">
        <v>1040</v>
      </c>
      <c r="I558" s="10">
        <v>39743</v>
      </c>
      <c r="J558">
        <v>70</v>
      </c>
      <c r="K558" t="s">
        <v>1677</v>
      </c>
      <c r="M558" t="str">
        <f>PROPER(Portfolio4346[[#This Row],[Last Name]])</f>
        <v>Reyna</v>
      </c>
      <c r="N558" t="str">
        <f t="shared" si="32"/>
        <v>-</v>
      </c>
      <c r="O558" t="str">
        <f t="shared" si="34"/>
        <v>F</v>
      </c>
      <c r="P558" t="str">
        <f t="shared" si="33"/>
        <v>-</v>
      </c>
      <c r="Q558" t="str">
        <f t="shared" si="35"/>
        <v>K</v>
      </c>
    </row>
    <row r="559" spans="1:17" x14ac:dyDescent="0.3">
      <c r="A559">
        <v>562</v>
      </c>
      <c r="B559" t="s">
        <v>3339</v>
      </c>
      <c r="C559" t="s">
        <v>3340</v>
      </c>
      <c r="D559" t="s">
        <v>1733</v>
      </c>
      <c r="E559" t="s">
        <v>1671</v>
      </c>
      <c r="F559">
        <v>60</v>
      </c>
      <c r="G559" t="s">
        <v>3341</v>
      </c>
      <c r="H559" t="s">
        <v>3342</v>
      </c>
      <c r="I559" s="10">
        <v>39760</v>
      </c>
      <c r="J559">
        <v>24</v>
      </c>
      <c r="K559" t="s">
        <v>1707</v>
      </c>
      <c r="M559" t="str">
        <f>PROPER(Portfolio4346[[#This Row],[Last Name]])</f>
        <v>Moseley</v>
      </c>
      <c r="N559" t="str">
        <f t="shared" si="32"/>
        <v>-</v>
      </c>
      <c r="O559" t="str">
        <f t="shared" si="34"/>
        <v>F</v>
      </c>
      <c r="P559" t="str">
        <f t="shared" si="33"/>
        <v>-</v>
      </c>
      <c r="Q559" t="str">
        <f t="shared" si="35"/>
        <v>K</v>
      </c>
    </row>
    <row r="560" spans="1:17" x14ac:dyDescent="0.3">
      <c r="A560">
        <v>563</v>
      </c>
      <c r="B560" t="s">
        <v>3343</v>
      </c>
      <c r="C560" t="s">
        <v>3344</v>
      </c>
      <c r="D560" t="s">
        <v>1683</v>
      </c>
      <c r="E560" t="s">
        <v>1671</v>
      </c>
      <c r="F560">
        <v>30</v>
      </c>
      <c r="G560" t="s">
        <v>3345</v>
      </c>
      <c r="H560" t="s">
        <v>1640</v>
      </c>
      <c r="I560" s="10">
        <v>39464</v>
      </c>
      <c r="J560">
        <v>78</v>
      </c>
      <c r="K560" t="s">
        <v>1707</v>
      </c>
      <c r="M560" t="str">
        <f>PROPER(Portfolio4346[[#This Row],[Last Name]])</f>
        <v>Romo</v>
      </c>
      <c r="N560" t="str">
        <f t="shared" si="32"/>
        <v>-</v>
      </c>
      <c r="O560" t="str">
        <f t="shared" si="34"/>
        <v>F</v>
      </c>
      <c r="P560" t="str">
        <f t="shared" si="33"/>
        <v>-</v>
      </c>
      <c r="Q560" t="str">
        <f t="shared" si="35"/>
        <v>M</v>
      </c>
    </row>
    <row r="561" spans="1:17" x14ac:dyDescent="0.3">
      <c r="A561">
        <v>564</v>
      </c>
      <c r="B561" t="s">
        <v>3346</v>
      </c>
      <c r="C561" t="s">
        <v>3347</v>
      </c>
      <c r="D561" t="s">
        <v>1683</v>
      </c>
      <c r="E561" t="s">
        <v>1671</v>
      </c>
      <c r="F561">
        <v>30</v>
      </c>
      <c r="G561" t="s">
        <v>3348</v>
      </c>
      <c r="H561" t="s">
        <v>183</v>
      </c>
      <c r="I561" s="10">
        <v>39455</v>
      </c>
      <c r="J561">
        <v>62</v>
      </c>
      <c r="K561" t="s">
        <v>1707</v>
      </c>
      <c r="M561" t="str">
        <f>PROPER(Portfolio4346[[#This Row],[Last Name]])</f>
        <v>Babb</v>
      </c>
      <c r="N561" t="str">
        <f t="shared" si="32"/>
        <v>-</v>
      </c>
      <c r="O561" t="str">
        <f t="shared" si="34"/>
        <v>F</v>
      </c>
      <c r="P561" t="str">
        <f t="shared" si="33"/>
        <v>-</v>
      </c>
      <c r="Q561" t="str">
        <f t="shared" si="35"/>
        <v>T</v>
      </c>
    </row>
    <row r="562" spans="1:17" x14ac:dyDescent="0.3">
      <c r="A562">
        <v>565</v>
      </c>
      <c r="B562" t="s">
        <v>3349</v>
      </c>
      <c r="C562" t="s">
        <v>3350</v>
      </c>
      <c r="D562" t="s">
        <v>1670</v>
      </c>
      <c r="E562" t="s">
        <v>1671</v>
      </c>
      <c r="F562">
        <v>60</v>
      </c>
      <c r="G562" t="s">
        <v>3351</v>
      </c>
      <c r="H562" t="s">
        <v>3054</v>
      </c>
      <c r="I562" s="10">
        <v>40057</v>
      </c>
      <c r="J562">
        <v>60</v>
      </c>
      <c r="K562" t="s">
        <v>1707</v>
      </c>
      <c r="M562" t="str">
        <f>PROPER(Portfolio4346[[#This Row],[Last Name]])</f>
        <v>Howe</v>
      </c>
      <c r="N562" t="str">
        <f t="shared" si="32"/>
        <v>-</v>
      </c>
      <c r="O562" t="str">
        <f t="shared" si="34"/>
        <v>F</v>
      </c>
      <c r="P562" t="str">
        <f t="shared" si="33"/>
        <v>-</v>
      </c>
      <c r="Q562" t="str">
        <f t="shared" si="35"/>
        <v>W</v>
      </c>
    </row>
    <row r="563" spans="1:17" x14ac:dyDescent="0.3">
      <c r="A563">
        <v>566</v>
      </c>
      <c r="B563" t="s">
        <v>3352</v>
      </c>
      <c r="C563" t="s">
        <v>3353</v>
      </c>
      <c r="D563" t="s">
        <v>1670</v>
      </c>
      <c r="E563" t="s">
        <v>1671</v>
      </c>
      <c r="F563">
        <v>60</v>
      </c>
      <c r="G563" t="s">
        <v>3354</v>
      </c>
      <c r="H563" t="s">
        <v>1622</v>
      </c>
      <c r="I563" s="10">
        <v>39556</v>
      </c>
      <c r="J563">
        <v>47</v>
      </c>
      <c r="K563" t="s">
        <v>1007</v>
      </c>
      <c r="M563" t="str">
        <f>PROPER(Portfolio4346[[#This Row],[Last Name]])</f>
        <v>Church</v>
      </c>
      <c r="N563" t="str">
        <f t="shared" si="32"/>
        <v>-</v>
      </c>
      <c r="O563" t="str">
        <f t="shared" si="34"/>
        <v>F</v>
      </c>
      <c r="P563" t="str">
        <f t="shared" si="33"/>
        <v>-</v>
      </c>
      <c r="Q563" t="str">
        <f t="shared" si="35"/>
        <v>L</v>
      </c>
    </row>
    <row r="564" spans="1:17" x14ac:dyDescent="0.3">
      <c r="A564">
        <v>567</v>
      </c>
      <c r="B564" t="s">
        <v>3355</v>
      </c>
      <c r="C564" t="s">
        <v>3356</v>
      </c>
      <c r="D564" t="s">
        <v>1670</v>
      </c>
      <c r="E564" t="s">
        <v>1671</v>
      </c>
      <c r="F564">
        <v>60</v>
      </c>
      <c r="G564" t="s">
        <v>3357</v>
      </c>
      <c r="H564" t="s">
        <v>411</v>
      </c>
      <c r="I564" s="10">
        <v>39803</v>
      </c>
      <c r="J564">
        <v>3</v>
      </c>
      <c r="K564" t="s">
        <v>1700</v>
      </c>
      <c r="M564" t="str">
        <f>PROPER(Portfolio4346[[#This Row],[Last Name]])</f>
        <v>Muller</v>
      </c>
      <c r="N564" t="str">
        <f t="shared" si="32"/>
        <v>-</v>
      </c>
      <c r="O564" t="str">
        <f t="shared" si="34"/>
        <v>F</v>
      </c>
      <c r="P564" t="str">
        <f t="shared" si="33"/>
        <v>-</v>
      </c>
      <c r="Q564" t="str">
        <f t="shared" si="35"/>
        <v>P</v>
      </c>
    </row>
    <row r="565" spans="1:17" x14ac:dyDescent="0.3">
      <c r="A565">
        <v>568</v>
      </c>
      <c r="B565" t="s">
        <v>3358</v>
      </c>
      <c r="C565" t="s">
        <v>3359</v>
      </c>
      <c r="D565" t="s">
        <v>1670</v>
      </c>
      <c r="E565" t="s">
        <v>1671</v>
      </c>
      <c r="F565">
        <v>90</v>
      </c>
      <c r="G565" t="s">
        <v>3360</v>
      </c>
      <c r="H565" t="s">
        <v>3361</v>
      </c>
      <c r="I565" s="10">
        <v>40212</v>
      </c>
      <c r="J565">
        <v>7</v>
      </c>
      <c r="K565" t="s">
        <v>1721</v>
      </c>
      <c r="M565" t="str">
        <f>PROPER(Portfolio4346[[#This Row],[Last Name]])</f>
        <v>Mcclellan</v>
      </c>
      <c r="N565" t="str">
        <f t="shared" si="32"/>
        <v>-</v>
      </c>
      <c r="O565" t="str">
        <f t="shared" si="34"/>
        <v>F</v>
      </c>
      <c r="P565" t="str">
        <f t="shared" si="33"/>
        <v>-</v>
      </c>
      <c r="Q565" t="str">
        <f t="shared" si="35"/>
        <v>A</v>
      </c>
    </row>
    <row r="566" spans="1:17" x14ac:dyDescent="0.3">
      <c r="A566">
        <v>569</v>
      </c>
      <c r="B566" t="s">
        <v>3362</v>
      </c>
      <c r="C566" t="s">
        <v>3363</v>
      </c>
      <c r="D566" t="s">
        <v>1733</v>
      </c>
      <c r="E566" t="s">
        <v>1671</v>
      </c>
      <c r="F566">
        <v>30</v>
      </c>
      <c r="G566" t="s">
        <v>3364</v>
      </c>
      <c r="H566" t="s">
        <v>535</v>
      </c>
      <c r="I566" s="10">
        <v>39876</v>
      </c>
      <c r="J566">
        <v>6</v>
      </c>
      <c r="K566" t="s">
        <v>1700</v>
      </c>
      <c r="M566" t="str">
        <f>PROPER(Portfolio4346[[#This Row],[Last Name]])</f>
        <v>Rosales</v>
      </c>
      <c r="N566" t="str">
        <f t="shared" si="32"/>
        <v>-</v>
      </c>
      <c r="O566" t="str">
        <f t="shared" si="34"/>
        <v>F</v>
      </c>
      <c r="P566" t="str">
        <f t="shared" si="33"/>
        <v>-</v>
      </c>
      <c r="Q566" t="str">
        <f t="shared" si="35"/>
        <v>G</v>
      </c>
    </row>
    <row r="567" spans="1:17" x14ac:dyDescent="0.3">
      <c r="A567">
        <v>570</v>
      </c>
      <c r="B567" t="s">
        <v>3365</v>
      </c>
      <c r="C567" t="s">
        <v>2378</v>
      </c>
      <c r="D567" t="s">
        <v>1683</v>
      </c>
      <c r="E567" t="s">
        <v>1671</v>
      </c>
      <c r="F567">
        <v>60</v>
      </c>
      <c r="G567" t="s">
        <v>3366</v>
      </c>
      <c r="H567" t="s">
        <v>2785</v>
      </c>
      <c r="I567" s="10">
        <v>40345</v>
      </c>
      <c r="J567">
        <v>5</v>
      </c>
      <c r="K567" t="s">
        <v>1700</v>
      </c>
      <c r="M567" t="str">
        <f>PROPER(Portfolio4346[[#This Row],[Last Name]])</f>
        <v>Pate</v>
      </c>
      <c r="N567" t="str">
        <f t="shared" si="32"/>
        <v>-</v>
      </c>
      <c r="O567" t="str">
        <f t="shared" si="34"/>
        <v>F</v>
      </c>
      <c r="P567" t="str">
        <f t="shared" si="33"/>
        <v>-</v>
      </c>
      <c r="Q567" t="str">
        <f t="shared" si="35"/>
        <v>L</v>
      </c>
    </row>
    <row r="568" spans="1:17" x14ac:dyDescent="0.3">
      <c r="A568">
        <v>571</v>
      </c>
      <c r="B568" t="s">
        <v>2135</v>
      </c>
      <c r="C568" t="s">
        <v>2025</v>
      </c>
      <c r="D568" t="s">
        <v>1670</v>
      </c>
      <c r="E568" t="s">
        <v>1671</v>
      </c>
      <c r="F568">
        <v>60</v>
      </c>
      <c r="G568" t="s">
        <v>3367</v>
      </c>
      <c r="H568" t="s">
        <v>2917</v>
      </c>
      <c r="I568" s="10">
        <v>39733</v>
      </c>
      <c r="J568">
        <v>34</v>
      </c>
      <c r="K568" t="s">
        <v>1677</v>
      </c>
      <c r="M568" t="str">
        <f>PROPER(Portfolio4346[[#This Row],[Last Name]])</f>
        <v>Carson</v>
      </c>
      <c r="N568" t="str">
        <f t="shared" si="32"/>
        <v>-</v>
      </c>
      <c r="O568" t="str">
        <f t="shared" si="34"/>
        <v>F</v>
      </c>
      <c r="P568" t="str">
        <f t="shared" si="33"/>
        <v>-</v>
      </c>
      <c r="Q568" t="str">
        <f t="shared" si="35"/>
        <v>L</v>
      </c>
    </row>
    <row r="569" spans="1:17" x14ac:dyDescent="0.3">
      <c r="A569">
        <v>572</v>
      </c>
      <c r="B569" t="s">
        <v>3368</v>
      </c>
      <c r="C569" t="s">
        <v>3369</v>
      </c>
      <c r="D569" t="s">
        <v>1670</v>
      </c>
      <c r="E569" t="s">
        <v>1671</v>
      </c>
      <c r="F569">
        <v>60</v>
      </c>
      <c r="G569" t="s">
        <v>3370</v>
      </c>
      <c r="H569" t="s">
        <v>1600</v>
      </c>
      <c r="I569" s="10">
        <v>39755</v>
      </c>
      <c r="J569">
        <v>66</v>
      </c>
      <c r="K569" t="s">
        <v>851</v>
      </c>
      <c r="M569" t="str">
        <f>PROPER(Portfolio4346[[#This Row],[Last Name]])</f>
        <v>Wallace</v>
      </c>
      <c r="N569" t="str">
        <f t="shared" si="32"/>
        <v>-</v>
      </c>
      <c r="O569" t="str">
        <f t="shared" si="34"/>
        <v>F</v>
      </c>
      <c r="P569" t="str">
        <f t="shared" si="33"/>
        <v>-</v>
      </c>
      <c r="Q569" t="str">
        <f t="shared" si="35"/>
        <v>P</v>
      </c>
    </row>
    <row r="570" spans="1:17" x14ac:dyDescent="0.3">
      <c r="A570">
        <v>573</v>
      </c>
      <c r="B570" t="s">
        <v>3371</v>
      </c>
      <c r="C570" t="s">
        <v>3372</v>
      </c>
      <c r="D570" t="s">
        <v>1683</v>
      </c>
      <c r="E570" t="s">
        <v>1671</v>
      </c>
      <c r="F570">
        <v>30</v>
      </c>
      <c r="G570" t="s">
        <v>3373</v>
      </c>
      <c r="H570" t="s">
        <v>3374</v>
      </c>
      <c r="I570" s="10">
        <v>40456</v>
      </c>
      <c r="J570">
        <v>13</v>
      </c>
      <c r="K570" t="s">
        <v>1721</v>
      </c>
      <c r="M570" t="str">
        <f>PROPER(Portfolio4346[[#This Row],[Last Name]])</f>
        <v>Pearce</v>
      </c>
      <c r="N570" t="str">
        <f t="shared" si="32"/>
        <v>-</v>
      </c>
      <c r="O570" t="str">
        <f t="shared" si="34"/>
        <v>F</v>
      </c>
      <c r="P570" t="str">
        <f t="shared" si="33"/>
        <v>-</v>
      </c>
      <c r="Q570" t="str">
        <f t="shared" si="35"/>
        <v>J</v>
      </c>
    </row>
    <row r="571" spans="1:17" x14ac:dyDescent="0.3">
      <c r="A571">
        <v>574</v>
      </c>
      <c r="B571" t="s">
        <v>3375</v>
      </c>
      <c r="C571" t="s">
        <v>3227</v>
      </c>
      <c r="D571" t="s">
        <v>1670</v>
      </c>
      <c r="E571" t="s">
        <v>1671</v>
      </c>
      <c r="F571">
        <v>60</v>
      </c>
      <c r="G571" t="s">
        <v>3376</v>
      </c>
      <c r="H571" t="s">
        <v>2555</v>
      </c>
      <c r="I571" s="10">
        <v>40407</v>
      </c>
      <c r="J571">
        <v>20</v>
      </c>
      <c r="K571" t="s">
        <v>1696</v>
      </c>
      <c r="M571" t="str">
        <f>PROPER(Portfolio4346[[#This Row],[Last Name]])</f>
        <v>Hurst</v>
      </c>
      <c r="N571" t="str">
        <f t="shared" si="32"/>
        <v>-</v>
      </c>
      <c r="O571" t="str">
        <f t="shared" si="34"/>
        <v>F</v>
      </c>
      <c r="P571" t="str">
        <f t="shared" si="33"/>
        <v>-</v>
      </c>
      <c r="Q571" t="str">
        <f t="shared" si="35"/>
        <v>M</v>
      </c>
    </row>
    <row r="572" spans="1:17" x14ac:dyDescent="0.3">
      <c r="A572">
        <v>575</v>
      </c>
      <c r="B572" t="s">
        <v>3377</v>
      </c>
      <c r="C572" t="s">
        <v>3378</v>
      </c>
      <c r="D572" t="s">
        <v>1683</v>
      </c>
      <c r="E572" t="s">
        <v>1671</v>
      </c>
      <c r="F572">
        <v>30</v>
      </c>
      <c r="G572" t="s">
        <v>3379</v>
      </c>
      <c r="H572" t="s">
        <v>3380</v>
      </c>
      <c r="I572" s="10">
        <v>39595</v>
      </c>
      <c r="J572">
        <v>30</v>
      </c>
      <c r="K572" t="s">
        <v>1696</v>
      </c>
      <c r="M572" t="str">
        <f>PROPER(Portfolio4346[[#This Row],[Last Name]])</f>
        <v>Leon</v>
      </c>
      <c r="N572" t="str">
        <f t="shared" si="32"/>
        <v>-</v>
      </c>
      <c r="O572" t="str">
        <f t="shared" si="34"/>
        <v>F</v>
      </c>
      <c r="P572" t="str">
        <f t="shared" si="33"/>
        <v>-</v>
      </c>
      <c r="Q572" t="str">
        <f t="shared" si="35"/>
        <v>S</v>
      </c>
    </row>
    <row r="573" spans="1:17" x14ac:dyDescent="0.3">
      <c r="A573">
        <v>576</v>
      </c>
      <c r="B573" t="s">
        <v>3381</v>
      </c>
      <c r="C573" t="s">
        <v>3382</v>
      </c>
      <c r="D573" t="s">
        <v>1683</v>
      </c>
      <c r="E573" t="s">
        <v>1671</v>
      </c>
      <c r="F573">
        <v>90</v>
      </c>
      <c r="G573" t="s">
        <v>3383</v>
      </c>
      <c r="H573" t="s">
        <v>2481</v>
      </c>
      <c r="I573" s="10">
        <v>40314</v>
      </c>
      <c r="J573">
        <v>80</v>
      </c>
      <c r="K573" t="s">
        <v>1700</v>
      </c>
      <c r="M573" t="str">
        <f>PROPER(Portfolio4346[[#This Row],[Last Name]])</f>
        <v>Stacy</v>
      </c>
      <c r="N573" t="str">
        <f t="shared" si="32"/>
        <v>-</v>
      </c>
      <c r="O573" t="str">
        <f t="shared" si="34"/>
        <v>F</v>
      </c>
      <c r="P573" t="str">
        <f t="shared" si="33"/>
        <v>-</v>
      </c>
      <c r="Q573" t="str">
        <f t="shared" si="35"/>
        <v>C</v>
      </c>
    </row>
    <row r="574" spans="1:17" x14ac:dyDescent="0.3">
      <c r="A574">
        <v>577</v>
      </c>
      <c r="B574" t="s">
        <v>3384</v>
      </c>
      <c r="C574" t="s">
        <v>3218</v>
      </c>
      <c r="D574" t="s">
        <v>1683</v>
      </c>
      <c r="E574" t="s">
        <v>1671</v>
      </c>
      <c r="F574">
        <v>30</v>
      </c>
      <c r="G574" t="s">
        <v>3385</v>
      </c>
      <c r="H574" t="s">
        <v>1796</v>
      </c>
      <c r="I574" s="10">
        <v>40537</v>
      </c>
      <c r="J574">
        <v>76</v>
      </c>
      <c r="K574" t="s">
        <v>1721</v>
      </c>
      <c r="M574" t="str">
        <f>PROPER(Portfolio4346[[#This Row],[Last Name]])</f>
        <v>Cochran</v>
      </c>
      <c r="N574" t="str">
        <f t="shared" si="32"/>
        <v>-</v>
      </c>
      <c r="O574" t="str">
        <f t="shared" si="34"/>
        <v>F</v>
      </c>
      <c r="P574" t="str">
        <f t="shared" si="33"/>
        <v>-</v>
      </c>
      <c r="Q574" t="str">
        <f t="shared" si="35"/>
        <v>L</v>
      </c>
    </row>
    <row r="575" spans="1:17" x14ac:dyDescent="0.3">
      <c r="A575">
        <v>578</v>
      </c>
      <c r="B575" t="s">
        <v>3386</v>
      </c>
      <c r="C575" t="s">
        <v>3048</v>
      </c>
      <c r="D575" t="s">
        <v>1683</v>
      </c>
      <c r="E575" t="s">
        <v>1671</v>
      </c>
      <c r="F575">
        <v>60</v>
      </c>
      <c r="G575" t="s">
        <v>3387</v>
      </c>
      <c r="H575" t="s">
        <v>3050</v>
      </c>
      <c r="I575" s="10">
        <v>39754</v>
      </c>
      <c r="J575">
        <v>39</v>
      </c>
      <c r="K575" t="s">
        <v>1692</v>
      </c>
      <c r="M575" t="str">
        <f>PROPER(Portfolio4346[[#This Row],[Last Name]])</f>
        <v>Walter</v>
      </c>
      <c r="N575" t="str">
        <f t="shared" si="32"/>
        <v>-</v>
      </c>
      <c r="O575" t="str">
        <f t="shared" si="34"/>
        <v>F</v>
      </c>
      <c r="P575" t="str">
        <f t="shared" si="33"/>
        <v>-</v>
      </c>
      <c r="Q575" t="str">
        <f t="shared" si="35"/>
        <v>S</v>
      </c>
    </row>
    <row r="576" spans="1:17" x14ac:dyDescent="0.3">
      <c r="A576">
        <v>579</v>
      </c>
      <c r="B576" t="s">
        <v>3388</v>
      </c>
      <c r="C576" t="s">
        <v>3389</v>
      </c>
      <c r="D576" t="s">
        <v>1733</v>
      </c>
      <c r="E576" t="s">
        <v>1671</v>
      </c>
      <c r="F576">
        <v>90</v>
      </c>
      <c r="G576" t="s">
        <v>3390</v>
      </c>
      <c r="H576" t="s">
        <v>2035</v>
      </c>
      <c r="I576" s="10">
        <v>40226</v>
      </c>
      <c r="J576">
        <v>10</v>
      </c>
      <c r="K576" t="s">
        <v>1673</v>
      </c>
      <c r="M576" t="str">
        <f>PROPER(Portfolio4346[[#This Row],[Last Name]])</f>
        <v>Avila</v>
      </c>
      <c r="N576" t="str">
        <f t="shared" si="32"/>
        <v>-</v>
      </c>
      <c r="O576" t="str">
        <f t="shared" si="34"/>
        <v>F</v>
      </c>
      <c r="P576" t="str">
        <f t="shared" si="33"/>
        <v>-</v>
      </c>
      <c r="Q576" t="str">
        <f t="shared" si="35"/>
        <v>B</v>
      </c>
    </row>
    <row r="577" spans="1:17" x14ac:dyDescent="0.3">
      <c r="A577">
        <v>580</v>
      </c>
      <c r="B577" t="s">
        <v>3391</v>
      </c>
      <c r="C577" t="s">
        <v>3392</v>
      </c>
      <c r="D577" t="s">
        <v>1683</v>
      </c>
      <c r="E577" t="s">
        <v>1671</v>
      </c>
      <c r="F577">
        <v>30</v>
      </c>
      <c r="G577" t="s">
        <v>3393</v>
      </c>
      <c r="H577" t="s">
        <v>2516</v>
      </c>
      <c r="I577" s="10">
        <v>40090</v>
      </c>
      <c r="J577">
        <v>91</v>
      </c>
      <c r="K577" t="s">
        <v>1673</v>
      </c>
      <c r="M577" t="str">
        <f>PROPER(Portfolio4346[[#This Row],[Last Name]])</f>
        <v>Benavides</v>
      </c>
      <c r="N577" t="str">
        <f t="shared" si="32"/>
        <v>-</v>
      </c>
      <c r="O577" t="str">
        <f t="shared" si="34"/>
        <v>F</v>
      </c>
      <c r="P577" t="str">
        <f t="shared" si="33"/>
        <v>-</v>
      </c>
      <c r="Q577" t="str">
        <f t="shared" si="35"/>
        <v>A</v>
      </c>
    </row>
    <row r="578" spans="1:17" x14ac:dyDescent="0.3">
      <c r="A578">
        <v>581</v>
      </c>
      <c r="B578" t="s">
        <v>3394</v>
      </c>
      <c r="C578" t="s">
        <v>2388</v>
      </c>
      <c r="D578" t="s">
        <v>1683</v>
      </c>
      <c r="E578" t="s">
        <v>1671</v>
      </c>
      <c r="F578">
        <v>90</v>
      </c>
      <c r="G578" t="s">
        <v>3395</v>
      </c>
      <c r="H578" t="s">
        <v>3396</v>
      </c>
      <c r="I578" s="10">
        <v>40175</v>
      </c>
      <c r="J578">
        <v>33</v>
      </c>
      <c r="K578" t="s">
        <v>1772</v>
      </c>
      <c r="M578" t="str">
        <f>PROPER(Portfolio4346[[#This Row],[Last Name]])</f>
        <v>Beltran</v>
      </c>
      <c r="N578" t="str">
        <f t="shared" ref="N578:N641" si="36">IF(EXACT(C578,M578)=TRUE, "-", "Corrected to Title Case")</f>
        <v>-</v>
      </c>
      <c r="O578" t="str">
        <f t="shared" si="34"/>
        <v>F</v>
      </c>
      <c r="P578" t="str">
        <f t="shared" ref="P578:P641" si="37">IF(EXACT(E578,O578)=TRUE,"-","Corrected Errors")</f>
        <v>-</v>
      </c>
      <c r="Q578" t="str">
        <f t="shared" si="35"/>
        <v>D</v>
      </c>
    </row>
    <row r="579" spans="1:17" x14ac:dyDescent="0.3">
      <c r="A579">
        <v>582</v>
      </c>
      <c r="B579" t="s">
        <v>3397</v>
      </c>
      <c r="C579" t="s">
        <v>3398</v>
      </c>
      <c r="D579" t="s">
        <v>1683</v>
      </c>
      <c r="E579" t="s">
        <v>1671</v>
      </c>
      <c r="F579">
        <v>30</v>
      </c>
      <c r="G579" t="s">
        <v>3399</v>
      </c>
      <c r="H579" t="s">
        <v>643</v>
      </c>
      <c r="I579" s="10">
        <v>39575</v>
      </c>
      <c r="J579">
        <v>85</v>
      </c>
      <c r="K579" t="s">
        <v>1700</v>
      </c>
      <c r="M579" t="str">
        <f>PROPER(Portfolio4346[[#This Row],[Last Name]])</f>
        <v>Slaughter</v>
      </c>
      <c r="N579" t="str">
        <f t="shared" si="36"/>
        <v>-</v>
      </c>
      <c r="O579" t="str">
        <f t="shared" ref="O579:O642" si="38">IF(LEFT(E579,1)="f","F","M")</f>
        <v>F</v>
      </c>
      <c r="P579" t="str">
        <f t="shared" si="37"/>
        <v>-</v>
      </c>
      <c r="Q579" t="str">
        <f t="shared" ref="Q579:Q642" si="39">UPPER(LEFT(B579,1))</f>
        <v>M</v>
      </c>
    </row>
    <row r="580" spans="1:17" x14ac:dyDescent="0.3">
      <c r="A580">
        <v>583</v>
      </c>
      <c r="B580" t="s">
        <v>3400</v>
      </c>
      <c r="C580" t="s">
        <v>3401</v>
      </c>
      <c r="D580" t="s">
        <v>1683</v>
      </c>
      <c r="E580" t="s">
        <v>1671</v>
      </c>
      <c r="F580">
        <v>30</v>
      </c>
      <c r="G580" t="s">
        <v>3402</v>
      </c>
      <c r="H580" t="s">
        <v>18</v>
      </c>
      <c r="I580" s="10">
        <v>40217</v>
      </c>
      <c r="J580">
        <v>11</v>
      </c>
      <c r="K580" t="s">
        <v>1696</v>
      </c>
      <c r="M580" t="str">
        <f>PROPER(Portfolio4346[[#This Row],[Last Name]])</f>
        <v>Sanderson</v>
      </c>
      <c r="N580" t="str">
        <f t="shared" si="36"/>
        <v>-</v>
      </c>
      <c r="O580" t="str">
        <f t="shared" si="38"/>
        <v>F</v>
      </c>
      <c r="P580" t="str">
        <f t="shared" si="37"/>
        <v>-</v>
      </c>
      <c r="Q580" t="str">
        <f t="shared" si="39"/>
        <v>B</v>
      </c>
    </row>
    <row r="581" spans="1:17" x14ac:dyDescent="0.3">
      <c r="A581">
        <v>584</v>
      </c>
      <c r="B581" t="s">
        <v>3403</v>
      </c>
      <c r="C581" t="s">
        <v>3404</v>
      </c>
      <c r="D581" t="s">
        <v>1683</v>
      </c>
      <c r="E581" t="s">
        <v>1671</v>
      </c>
      <c r="F581">
        <v>60</v>
      </c>
      <c r="G581" t="s">
        <v>3405</v>
      </c>
      <c r="H581" t="s">
        <v>1159</v>
      </c>
      <c r="I581" s="10">
        <v>40388</v>
      </c>
      <c r="J581">
        <v>93</v>
      </c>
      <c r="K581" t="s">
        <v>1673</v>
      </c>
      <c r="M581" t="str">
        <f>PROPER(Portfolio4346[[#This Row],[Last Name]])</f>
        <v>Evans</v>
      </c>
      <c r="N581" t="str">
        <f t="shared" si="36"/>
        <v>-</v>
      </c>
      <c r="O581" t="str">
        <f t="shared" si="38"/>
        <v>F</v>
      </c>
      <c r="P581" t="str">
        <f t="shared" si="37"/>
        <v>-</v>
      </c>
      <c r="Q581" t="str">
        <f t="shared" si="39"/>
        <v>C</v>
      </c>
    </row>
    <row r="582" spans="1:17" x14ac:dyDescent="0.3">
      <c r="A582">
        <v>585</v>
      </c>
      <c r="B582" t="s">
        <v>3406</v>
      </c>
      <c r="C582" t="s">
        <v>3407</v>
      </c>
      <c r="D582" t="s">
        <v>1670</v>
      </c>
      <c r="E582" t="s">
        <v>1671</v>
      </c>
      <c r="F582">
        <v>30</v>
      </c>
      <c r="G582" t="s">
        <v>3408</v>
      </c>
      <c r="H582" t="s">
        <v>3409</v>
      </c>
      <c r="I582" s="10">
        <v>40199</v>
      </c>
      <c r="J582">
        <v>4</v>
      </c>
      <c r="K582" t="s">
        <v>1772</v>
      </c>
      <c r="M582" t="str">
        <f>PROPER(Portfolio4346[[#This Row],[Last Name]])</f>
        <v>Oneil</v>
      </c>
      <c r="N582" t="str">
        <f t="shared" si="36"/>
        <v>-</v>
      </c>
      <c r="O582" t="str">
        <f t="shared" si="38"/>
        <v>F</v>
      </c>
      <c r="P582" t="str">
        <f t="shared" si="37"/>
        <v>-</v>
      </c>
      <c r="Q582" t="str">
        <f t="shared" si="39"/>
        <v>D</v>
      </c>
    </row>
    <row r="583" spans="1:17" x14ac:dyDescent="0.3">
      <c r="A583">
        <v>586</v>
      </c>
      <c r="B583" t="s">
        <v>3410</v>
      </c>
      <c r="C583" t="s">
        <v>1803</v>
      </c>
      <c r="D583" t="s">
        <v>1683</v>
      </c>
      <c r="E583" t="s">
        <v>1671</v>
      </c>
      <c r="F583">
        <v>90</v>
      </c>
      <c r="G583" t="s">
        <v>3411</v>
      </c>
      <c r="H583" t="s">
        <v>276</v>
      </c>
      <c r="I583" s="10">
        <v>39506</v>
      </c>
      <c r="J583">
        <v>11</v>
      </c>
      <c r="K583" t="s">
        <v>1673</v>
      </c>
      <c r="M583" t="str">
        <f>PROPER(Portfolio4346[[#This Row],[Last Name]])</f>
        <v>Lancaster</v>
      </c>
      <c r="N583" t="str">
        <f t="shared" si="36"/>
        <v>-</v>
      </c>
      <c r="O583" t="str">
        <f t="shared" si="38"/>
        <v>F</v>
      </c>
      <c r="P583" t="str">
        <f t="shared" si="37"/>
        <v>-</v>
      </c>
      <c r="Q583" t="str">
        <f t="shared" si="39"/>
        <v>O</v>
      </c>
    </row>
    <row r="584" spans="1:17" x14ac:dyDescent="0.3">
      <c r="A584">
        <v>587</v>
      </c>
      <c r="B584" t="s">
        <v>3410</v>
      </c>
      <c r="C584" t="s">
        <v>3412</v>
      </c>
      <c r="D584" t="s">
        <v>1670</v>
      </c>
      <c r="E584" t="s">
        <v>1671</v>
      </c>
      <c r="F584">
        <v>90</v>
      </c>
      <c r="G584" t="s">
        <v>3413</v>
      </c>
      <c r="H584" t="s">
        <v>80</v>
      </c>
      <c r="I584" s="10">
        <v>39756</v>
      </c>
      <c r="J584">
        <v>30</v>
      </c>
      <c r="K584" t="s">
        <v>1677</v>
      </c>
      <c r="M584" t="str">
        <f>PROPER(Portfolio4346[[#This Row],[Last Name]])</f>
        <v>Bourgeois</v>
      </c>
      <c r="N584" t="str">
        <f t="shared" si="36"/>
        <v>-</v>
      </c>
      <c r="O584" t="str">
        <f t="shared" si="38"/>
        <v>F</v>
      </c>
      <c r="P584" t="str">
        <f t="shared" si="37"/>
        <v>-</v>
      </c>
      <c r="Q584" t="str">
        <f t="shared" si="39"/>
        <v>O</v>
      </c>
    </row>
    <row r="585" spans="1:17" x14ac:dyDescent="0.3">
      <c r="A585">
        <v>588</v>
      </c>
      <c r="B585" t="s">
        <v>2361</v>
      </c>
      <c r="C585" t="s">
        <v>3414</v>
      </c>
      <c r="D585" t="s">
        <v>1683</v>
      </c>
      <c r="E585" t="s">
        <v>1671</v>
      </c>
      <c r="F585">
        <v>60</v>
      </c>
      <c r="G585" t="s">
        <v>3415</v>
      </c>
      <c r="H585" t="s">
        <v>699</v>
      </c>
      <c r="I585" s="10">
        <v>39582</v>
      </c>
      <c r="J585">
        <v>79</v>
      </c>
      <c r="K585" t="s">
        <v>1007</v>
      </c>
      <c r="M585" t="str">
        <f>PROPER(Portfolio4346[[#This Row],[Last Name]])</f>
        <v>Ziegler</v>
      </c>
      <c r="N585" t="str">
        <f t="shared" si="36"/>
        <v>-</v>
      </c>
      <c r="O585" t="str">
        <f t="shared" si="38"/>
        <v>F</v>
      </c>
      <c r="P585" t="str">
        <f t="shared" si="37"/>
        <v>-</v>
      </c>
      <c r="Q585" t="str">
        <f t="shared" si="39"/>
        <v>C</v>
      </c>
    </row>
    <row r="586" spans="1:17" x14ac:dyDescent="0.3">
      <c r="A586">
        <v>589</v>
      </c>
      <c r="B586" t="s">
        <v>3416</v>
      </c>
      <c r="C586" t="s">
        <v>3417</v>
      </c>
      <c r="D586" t="s">
        <v>1683</v>
      </c>
      <c r="E586" t="s">
        <v>1671</v>
      </c>
      <c r="F586">
        <v>60</v>
      </c>
      <c r="G586" t="s">
        <v>3418</v>
      </c>
      <c r="H586" t="s">
        <v>437</v>
      </c>
      <c r="I586" s="10">
        <v>39466</v>
      </c>
      <c r="J586">
        <v>51</v>
      </c>
      <c r="K586" t="s">
        <v>1696</v>
      </c>
      <c r="M586" t="str">
        <f>PROPER(Portfolio4346[[#This Row],[Last Name]])</f>
        <v>Self</v>
      </c>
      <c r="N586" t="str">
        <f t="shared" si="36"/>
        <v>-</v>
      </c>
      <c r="O586" t="str">
        <f t="shared" si="38"/>
        <v>F</v>
      </c>
      <c r="P586" t="str">
        <f t="shared" si="37"/>
        <v>-</v>
      </c>
      <c r="Q586" t="str">
        <f t="shared" si="39"/>
        <v>C</v>
      </c>
    </row>
    <row r="587" spans="1:17" x14ac:dyDescent="0.3">
      <c r="A587">
        <v>590</v>
      </c>
      <c r="B587" t="s">
        <v>3419</v>
      </c>
      <c r="C587" t="s">
        <v>3420</v>
      </c>
      <c r="D587" t="s">
        <v>1683</v>
      </c>
      <c r="E587" t="s">
        <v>1671</v>
      </c>
      <c r="F587">
        <v>30</v>
      </c>
      <c r="G587" t="s">
        <v>3421</v>
      </c>
      <c r="H587" t="s">
        <v>3422</v>
      </c>
      <c r="I587" s="10">
        <v>40361</v>
      </c>
      <c r="J587">
        <v>40</v>
      </c>
      <c r="K587" t="s">
        <v>1721</v>
      </c>
      <c r="M587" t="str">
        <f>PROPER(Portfolio4346[[#This Row],[Last Name]])</f>
        <v>Kirkland</v>
      </c>
      <c r="N587" t="str">
        <f t="shared" si="36"/>
        <v>-</v>
      </c>
      <c r="O587" t="str">
        <f t="shared" si="38"/>
        <v>F</v>
      </c>
      <c r="P587" t="str">
        <f t="shared" si="37"/>
        <v>-</v>
      </c>
      <c r="Q587" t="str">
        <f t="shared" si="39"/>
        <v>S</v>
      </c>
    </row>
    <row r="588" spans="1:17" x14ac:dyDescent="0.3">
      <c r="A588">
        <v>591</v>
      </c>
      <c r="B588" t="s">
        <v>3423</v>
      </c>
      <c r="C588" t="s">
        <v>3424</v>
      </c>
      <c r="D588" t="s">
        <v>1683</v>
      </c>
      <c r="E588" t="s">
        <v>1671</v>
      </c>
      <c r="F588">
        <v>30</v>
      </c>
      <c r="G588" t="s">
        <v>3425</v>
      </c>
      <c r="H588" t="s">
        <v>280</v>
      </c>
      <c r="I588" s="10">
        <v>40072</v>
      </c>
      <c r="J588">
        <v>82</v>
      </c>
      <c r="K588" t="s">
        <v>1700</v>
      </c>
      <c r="M588" t="str">
        <f>PROPER(Portfolio4346[[#This Row],[Last Name]])</f>
        <v>Laird</v>
      </c>
      <c r="N588" t="str">
        <f t="shared" si="36"/>
        <v>-</v>
      </c>
      <c r="O588" t="str">
        <f t="shared" si="38"/>
        <v>F</v>
      </c>
      <c r="P588" t="str">
        <f t="shared" si="37"/>
        <v>-</v>
      </c>
      <c r="Q588" t="str">
        <f t="shared" si="39"/>
        <v>N</v>
      </c>
    </row>
    <row r="589" spans="1:17" x14ac:dyDescent="0.3">
      <c r="A589">
        <v>592</v>
      </c>
      <c r="B589" t="s">
        <v>3426</v>
      </c>
      <c r="C589" t="s">
        <v>3427</v>
      </c>
      <c r="D589" t="s">
        <v>1670</v>
      </c>
      <c r="E589" t="s">
        <v>1671</v>
      </c>
      <c r="F589">
        <v>90</v>
      </c>
      <c r="G589" t="s">
        <v>3428</v>
      </c>
      <c r="H589" t="s">
        <v>413</v>
      </c>
      <c r="I589" s="10">
        <v>40242</v>
      </c>
      <c r="J589">
        <v>97</v>
      </c>
      <c r="K589" t="s">
        <v>1673</v>
      </c>
      <c r="M589" t="str">
        <f>PROPER(Portfolio4346[[#This Row],[Last Name]])</f>
        <v>Raines</v>
      </c>
      <c r="N589" t="str">
        <f t="shared" si="36"/>
        <v>-</v>
      </c>
      <c r="O589" t="str">
        <f t="shared" si="38"/>
        <v>F</v>
      </c>
      <c r="P589" t="str">
        <f t="shared" si="37"/>
        <v>-</v>
      </c>
      <c r="Q589" t="str">
        <f t="shared" si="39"/>
        <v>C</v>
      </c>
    </row>
    <row r="590" spans="1:17" x14ac:dyDescent="0.3">
      <c r="A590">
        <v>593</v>
      </c>
      <c r="B590" t="s">
        <v>3429</v>
      </c>
      <c r="C590" t="s">
        <v>3430</v>
      </c>
      <c r="D590" t="s">
        <v>1683</v>
      </c>
      <c r="E590" t="s">
        <v>1671</v>
      </c>
      <c r="F590">
        <v>30</v>
      </c>
      <c r="G590" t="s">
        <v>3431</v>
      </c>
      <c r="H590" t="s">
        <v>1243</v>
      </c>
      <c r="I590" s="10">
        <v>39798</v>
      </c>
      <c r="J590">
        <v>28</v>
      </c>
      <c r="K590" t="s">
        <v>1677</v>
      </c>
      <c r="M590" t="str">
        <f>PROPER(Portfolio4346[[#This Row],[Last Name]])</f>
        <v>Hamlin</v>
      </c>
      <c r="N590" t="str">
        <f t="shared" si="36"/>
        <v>-</v>
      </c>
      <c r="O590" t="str">
        <f t="shared" si="38"/>
        <v>F</v>
      </c>
      <c r="P590" t="str">
        <f t="shared" si="37"/>
        <v>-</v>
      </c>
      <c r="Q590" t="str">
        <f t="shared" si="39"/>
        <v>T</v>
      </c>
    </row>
    <row r="591" spans="1:17" x14ac:dyDescent="0.3">
      <c r="A591">
        <v>594</v>
      </c>
      <c r="B591" t="s">
        <v>3432</v>
      </c>
      <c r="C591" t="s">
        <v>2835</v>
      </c>
      <c r="D591" t="s">
        <v>1683</v>
      </c>
      <c r="E591" t="s">
        <v>1671</v>
      </c>
      <c r="F591">
        <v>90</v>
      </c>
      <c r="G591" t="s">
        <v>3433</v>
      </c>
      <c r="H591" t="s">
        <v>3434</v>
      </c>
      <c r="I591" s="10">
        <v>40300</v>
      </c>
      <c r="J591">
        <v>28</v>
      </c>
      <c r="K591" t="s">
        <v>1700</v>
      </c>
      <c r="M591" t="str">
        <f>PROPER(Portfolio4346[[#This Row],[Last Name]])</f>
        <v>Hooks</v>
      </c>
      <c r="N591" t="str">
        <f t="shared" si="36"/>
        <v>-</v>
      </c>
      <c r="O591" t="str">
        <f t="shared" si="38"/>
        <v>F</v>
      </c>
      <c r="P591" t="str">
        <f t="shared" si="37"/>
        <v>-</v>
      </c>
      <c r="Q591" t="str">
        <f t="shared" si="39"/>
        <v>T</v>
      </c>
    </row>
    <row r="592" spans="1:17" x14ac:dyDescent="0.3">
      <c r="A592">
        <v>595</v>
      </c>
      <c r="B592" t="s">
        <v>3435</v>
      </c>
      <c r="C592" t="s">
        <v>3436</v>
      </c>
      <c r="D592" t="s">
        <v>1683</v>
      </c>
      <c r="E592" t="s">
        <v>1671</v>
      </c>
      <c r="F592">
        <v>60</v>
      </c>
      <c r="G592" t="s">
        <v>3437</v>
      </c>
      <c r="H592" t="s">
        <v>646</v>
      </c>
      <c r="I592" s="10">
        <v>39604</v>
      </c>
      <c r="J592">
        <v>45</v>
      </c>
      <c r="K592" t="s">
        <v>1673</v>
      </c>
      <c r="M592" t="str">
        <f>PROPER(Portfolio4346[[#This Row],[Last Name]])</f>
        <v>Payne</v>
      </c>
      <c r="N592" t="str">
        <f t="shared" si="36"/>
        <v>-</v>
      </c>
      <c r="O592" t="str">
        <f t="shared" si="38"/>
        <v>F</v>
      </c>
      <c r="P592" t="str">
        <f t="shared" si="37"/>
        <v>-</v>
      </c>
      <c r="Q592" t="str">
        <f t="shared" si="39"/>
        <v>B</v>
      </c>
    </row>
    <row r="593" spans="1:17" x14ac:dyDescent="0.3">
      <c r="A593">
        <v>596</v>
      </c>
      <c r="B593" t="s">
        <v>3438</v>
      </c>
      <c r="C593" t="s">
        <v>2202</v>
      </c>
      <c r="D593" t="s">
        <v>1670</v>
      </c>
      <c r="E593" t="s">
        <v>1671</v>
      </c>
      <c r="F593">
        <v>90</v>
      </c>
      <c r="G593" t="s">
        <v>3439</v>
      </c>
      <c r="H593" t="s">
        <v>1605</v>
      </c>
      <c r="I593" s="10">
        <v>39819</v>
      </c>
      <c r="J593">
        <v>94</v>
      </c>
      <c r="K593" t="s">
        <v>1707</v>
      </c>
      <c r="M593" t="str">
        <f>PROPER(Portfolio4346[[#This Row],[Last Name]])</f>
        <v>Rice</v>
      </c>
      <c r="N593" t="str">
        <f t="shared" si="36"/>
        <v>-</v>
      </c>
      <c r="O593" t="str">
        <f t="shared" si="38"/>
        <v>F</v>
      </c>
      <c r="P593" t="str">
        <f t="shared" si="37"/>
        <v>-</v>
      </c>
      <c r="Q593" t="str">
        <f t="shared" si="39"/>
        <v>D</v>
      </c>
    </row>
    <row r="594" spans="1:17" x14ac:dyDescent="0.3">
      <c r="A594">
        <v>597</v>
      </c>
      <c r="B594" t="s">
        <v>3440</v>
      </c>
      <c r="C594" t="s">
        <v>2166</v>
      </c>
      <c r="D594" t="s">
        <v>1670</v>
      </c>
      <c r="E594" t="s">
        <v>1671</v>
      </c>
      <c r="F594">
        <v>30</v>
      </c>
      <c r="G594" t="s">
        <v>3441</v>
      </c>
      <c r="H594" t="s">
        <v>3442</v>
      </c>
      <c r="I594" s="10">
        <v>39951</v>
      </c>
      <c r="J594">
        <v>25</v>
      </c>
      <c r="K594" t="s">
        <v>1707</v>
      </c>
      <c r="M594" t="str">
        <f>PROPER(Portfolio4346[[#This Row],[Last Name]])</f>
        <v>Patel</v>
      </c>
      <c r="N594" t="str">
        <f t="shared" si="36"/>
        <v>-</v>
      </c>
      <c r="O594" t="str">
        <f t="shared" si="38"/>
        <v>F</v>
      </c>
      <c r="P594" t="str">
        <f t="shared" si="37"/>
        <v>-</v>
      </c>
      <c r="Q594" t="str">
        <f t="shared" si="39"/>
        <v>K</v>
      </c>
    </row>
    <row r="595" spans="1:17" x14ac:dyDescent="0.3">
      <c r="A595">
        <v>598</v>
      </c>
      <c r="B595" t="s">
        <v>3443</v>
      </c>
      <c r="C595" t="s">
        <v>3444</v>
      </c>
      <c r="D595" t="s">
        <v>1683</v>
      </c>
      <c r="E595" t="s">
        <v>1671</v>
      </c>
      <c r="F595">
        <v>90</v>
      </c>
      <c r="G595" t="s">
        <v>3445</v>
      </c>
      <c r="H595" t="s">
        <v>820</v>
      </c>
      <c r="I595" s="10">
        <v>39763</v>
      </c>
      <c r="J595">
        <v>4</v>
      </c>
      <c r="K595" t="s">
        <v>1772</v>
      </c>
      <c r="M595" t="str">
        <f>PROPER(Portfolio4346[[#This Row],[Last Name]])</f>
        <v>Nielsen</v>
      </c>
      <c r="N595" t="str">
        <f t="shared" si="36"/>
        <v>-</v>
      </c>
      <c r="O595" t="str">
        <f t="shared" si="38"/>
        <v>F</v>
      </c>
      <c r="P595" t="str">
        <f t="shared" si="37"/>
        <v>-</v>
      </c>
      <c r="Q595" t="str">
        <f t="shared" si="39"/>
        <v>A</v>
      </c>
    </row>
    <row r="596" spans="1:17" x14ac:dyDescent="0.3">
      <c r="A596">
        <v>599</v>
      </c>
      <c r="B596" t="s">
        <v>3446</v>
      </c>
      <c r="C596" t="s">
        <v>3447</v>
      </c>
      <c r="D596" t="s">
        <v>1733</v>
      </c>
      <c r="E596" t="s">
        <v>1671</v>
      </c>
      <c r="F596">
        <v>30</v>
      </c>
      <c r="G596" t="s">
        <v>3448</v>
      </c>
      <c r="H596" t="s">
        <v>1639</v>
      </c>
      <c r="I596" s="10">
        <v>40028</v>
      </c>
      <c r="J596">
        <v>8</v>
      </c>
      <c r="K596" t="s">
        <v>1692</v>
      </c>
      <c r="M596" t="str">
        <f>PROPER(Portfolio4346[[#This Row],[Last Name]])</f>
        <v>Hilton</v>
      </c>
      <c r="N596" t="str">
        <f t="shared" si="36"/>
        <v>-</v>
      </c>
      <c r="O596" t="str">
        <f t="shared" si="38"/>
        <v>F</v>
      </c>
      <c r="P596" t="str">
        <f t="shared" si="37"/>
        <v>-</v>
      </c>
      <c r="Q596" t="str">
        <f t="shared" si="39"/>
        <v>L</v>
      </c>
    </row>
    <row r="597" spans="1:17" x14ac:dyDescent="0.3">
      <c r="A597">
        <v>600</v>
      </c>
      <c r="B597" t="s">
        <v>3449</v>
      </c>
      <c r="C597" t="s">
        <v>3450</v>
      </c>
      <c r="D597" t="s">
        <v>1719</v>
      </c>
      <c r="E597" t="s">
        <v>1671</v>
      </c>
      <c r="F597">
        <v>60</v>
      </c>
      <c r="G597" t="s">
        <v>3451</v>
      </c>
      <c r="H597" t="s">
        <v>284</v>
      </c>
      <c r="I597" s="10">
        <v>39957</v>
      </c>
      <c r="J597">
        <v>71</v>
      </c>
      <c r="K597" t="s">
        <v>1007</v>
      </c>
      <c r="M597" t="str">
        <f>PROPER(Portfolio4346[[#This Row],[Last Name]])</f>
        <v>Mathis</v>
      </c>
      <c r="N597" t="str">
        <f t="shared" si="36"/>
        <v>-</v>
      </c>
      <c r="O597" t="str">
        <f t="shared" si="38"/>
        <v>F</v>
      </c>
      <c r="P597" t="str">
        <f t="shared" si="37"/>
        <v>-</v>
      </c>
      <c r="Q597" t="str">
        <f t="shared" si="39"/>
        <v>K</v>
      </c>
    </row>
    <row r="598" spans="1:17" x14ac:dyDescent="0.3">
      <c r="A598">
        <v>601</v>
      </c>
      <c r="B598" t="s">
        <v>3452</v>
      </c>
      <c r="C598" t="s">
        <v>3453</v>
      </c>
      <c r="D598" t="s">
        <v>1733</v>
      </c>
      <c r="E598" t="s">
        <v>1671</v>
      </c>
      <c r="F598">
        <v>30</v>
      </c>
      <c r="G598" t="s">
        <v>3454</v>
      </c>
      <c r="H598" t="s">
        <v>5</v>
      </c>
      <c r="I598" s="10">
        <v>39450</v>
      </c>
      <c r="J598">
        <v>20</v>
      </c>
      <c r="K598" t="s">
        <v>1673</v>
      </c>
      <c r="M598" t="str">
        <f>PROPER(Portfolio4346[[#This Row],[Last Name]])</f>
        <v>Mooney</v>
      </c>
      <c r="N598" t="str">
        <f t="shared" si="36"/>
        <v>-</v>
      </c>
      <c r="O598" t="str">
        <f t="shared" si="38"/>
        <v>F</v>
      </c>
      <c r="P598" t="str">
        <f t="shared" si="37"/>
        <v>-</v>
      </c>
      <c r="Q598" t="str">
        <f t="shared" si="39"/>
        <v>G</v>
      </c>
    </row>
    <row r="599" spans="1:17" x14ac:dyDescent="0.3">
      <c r="A599">
        <v>602</v>
      </c>
      <c r="B599" t="s">
        <v>3455</v>
      </c>
      <c r="C599" t="s">
        <v>3456</v>
      </c>
      <c r="D599" t="s">
        <v>1683</v>
      </c>
      <c r="E599" t="s">
        <v>1671</v>
      </c>
      <c r="F599">
        <v>60</v>
      </c>
      <c r="G599" t="s">
        <v>3457</v>
      </c>
      <c r="H599" t="s">
        <v>3458</v>
      </c>
      <c r="I599" s="10">
        <v>39820</v>
      </c>
      <c r="J599">
        <v>25</v>
      </c>
      <c r="K599" t="s">
        <v>1696</v>
      </c>
      <c r="M599" t="str">
        <f>PROPER(Portfolio4346[[#This Row],[Last Name]])</f>
        <v>Yeager</v>
      </c>
      <c r="N599" t="str">
        <f t="shared" si="36"/>
        <v>-</v>
      </c>
      <c r="O599" t="str">
        <f t="shared" si="38"/>
        <v>F</v>
      </c>
      <c r="P599" t="str">
        <f t="shared" si="37"/>
        <v>-</v>
      </c>
      <c r="Q599" t="str">
        <f t="shared" si="39"/>
        <v>J</v>
      </c>
    </row>
    <row r="600" spans="1:17" x14ac:dyDescent="0.3">
      <c r="A600">
        <v>603</v>
      </c>
      <c r="B600" t="s">
        <v>3459</v>
      </c>
      <c r="C600" t="s">
        <v>3460</v>
      </c>
      <c r="D600" t="s">
        <v>1683</v>
      </c>
      <c r="E600" t="s">
        <v>1671</v>
      </c>
      <c r="F600">
        <v>30</v>
      </c>
      <c r="G600" t="s">
        <v>3461</v>
      </c>
      <c r="H600" t="s">
        <v>3462</v>
      </c>
      <c r="I600" s="10">
        <v>40228</v>
      </c>
      <c r="J600">
        <v>28</v>
      </c>
      <c r="K600" t="s">
        <v>1007</v>
      </c>
      <c r="M600" t="str">
        <f>PROPER(Portfolio4346[[#This Row],[Last Name]])</f>
        <v>Peacock</v>
      </c>
      <c r="N600" t="str">
        <f t="shared" si="36"/>
        <v>-</v>
      </c>
      <c r="O600" t="str">
        <f t="shared" si="38"/>
        <v>F</v>
      </c>
      <c r="P600" t="str">
        <f t="shared" si="37"/>
        <v>-</v>
      </c>
      <c r="Q600" t="str">
        <f t="shared" si="39"/>
        <v>D</v>
      </c>
    </row>
    <row r="601" spans="1:17" x14ac:dyDescent="0.3">
      <c r="A601">
        <v>604</v>
      </c>
      <c r="B601" t="s">
        <v>3463</v>
      </c>
      <c r="C601" t="s">
        <v>3464</v>
      </c>
      <c r="D601" t="s">
        <v>1683</v>
      </c>
      <c r="E601" t="s">
        <v>1671</v>
      </c>
      <c r="F601">
        <v>30</v>
      </c>
      <c r="G601" t="s">
        <v>3465</v>
      </c>
      <c r="H601" t="s">
        <v>3466</v>
      </c>
      <c r="I601" s="10">
        <v>40471</v>
      </c>
      <c r="J601">
        <v>28</v>
      </c>
      <c r="K601" t="s">
        <v>1772</v>
      </c>
      <c r="M601" t="str">
        <f>PROPER(Portfolio4346[[#This Row],[Last Name]])</f>
        <v>Diaz</v>
      </c>
      <c r="N601" t="str">
        <f t="shared" si="36"/>
        <v>-</v>
      </c>
      <c r="O601" t="str">
        <f t="shared" si="38"/>
        <v>F</v>
      </c>
      <c r="P601" t="str">
        <f t="shared" si="37"/>
        <v>-</v>
      </c>
      <c r="Q601" t="str">
        <f t="shared" si="39"/>
        <v>D</v>
      </c>
    </row>
    <row r="602" spans="1:17" x14ac:dyDescent="0.3">
      <c r="A602">
        <v>605</v>
      </c>
      <c r="B602" t="s">
        <v>3467</v>
      </c>
      <c r="C602" t="s">
        <v>3317</v>
      </c>
      <c r="D602" t="s">
        <v>1670</v>
      </c>
      <c r="E602" t="s">
        <v>1671</v>
      </c>
      <c r="F602">
        <v>30</v>
      </c>
      <c r="G602" t="s">
        <v>3468</v>
      </c>
      <c r="H602" t="s">
        <v>2917</v>
      </c>
      <c r="I602" s="10">
        <v>40238</v>
      </c>
      <c r="J602">
        <v>33</v>
      </c>
      <c r="K602" t="s">
        <v>851</v>
      </c>
      <c r="M602" t="str">
        <f>PROPER(Portfolio4346[[#This Row],[Last Name]])</f>
        <v>Bloom</v>
      </c>
      <c r="N602" t="str">
        <f t="shared" si="36"/>
        <v>-</v>
      </c>
      <c r="O602" t="str">
        <f t="shared" si="38"/>
        <v>F</v>
      </c>
      <c r="P602" t="str">
        <f t="shared" si="37"/>
        <v>-</v>
      </c>
      <c r="Q602" t="str">
        <f t="shared" si="39"/>
        <v>J</v>
      </c>
    </row>
    <row r="603" spans="1:17" x14ac:dyDescent="0.3">
      <c r="A603">
        <v>606</v>
      </c>
      <c r="B603" t="s">
        <v>3469</v>
      </c>
      <c r="C603" t="s">
        <v>1686</v>
      </c>
      <c r="D603" t="s">
        <v>1670</v>
      </c>
      <c r="E603" t="s">
        <v>1671</v>
      </c>
      <c r="F603">
        <v>30</v>
      </c>
      <c r="G603" t="s">
        <v>3470</v>
      </c>
      <c r="H603" t="s">
        <v>252</v>
      </c>
      <c r="I603" s="10">
        <v>40534</v>
      </c>
      <c r="J603">
        <v>24</v>
      </c>
      <c r="K603" t="s">
        <v>1692</v>
      </c>
      <c r="M603" t="str">
        <f>PROPER(Portfolio4346[[#This Row],[Last Name]])</f>
        <v>Hedrick</v>
      </c>
      <c r="N603" t="str">
        <f t="shared" si="36"/>
        <v>-</v>
      </c>
      <c r="O603" t="str">
        <f t="shared" si="38"/>
        <v>F</v>
      </c>
      <c r="P603" t="str">
        <f t="shared" si="37"/>
        <v>-</v>
      </c>
      <c r="Q603" t="str">
        <f t="shared" si="39"/>
        <v>T</v>
      </c>
    </row>
    <row r="604" spans="1:17" x14ac:dyDescent="0.3">
      <c r="A604">
        <v>607</v>
      </c>
      <c r="B604" t="s">
        <v>3471</v>
      </c>
      <c r="C604" t="s">
        <v>2741</v>
      </c>
      <c r="D604" t="s">
        <v>1683</v>
      </c>
      <c r="E604" t="s">
        <v>1671</v>
      </c>
      <c r="F604">
        <v>60</v>
      </c>
      <c r="G604" t="s">
        <v>3472</v>
      </c>
      <c r="H604" t="s">
        <v>2</v>
      </c>
      <c r="I604" s="10">
        <v>40132</v>
      </c>
      <c r="J604">
        <v>74</v>
      </c>
      <c r="K604" t="s">
        <v>1700</v>
      </c>
      <c r="M604" t="str">
        <f>PROPER(Portfolio4346[[#This Row],[Last Name]])</f>
        <v>Earl</v>
      </c>
      <c r="N604" t="str">
        <f t="shared" si="36"/>
        <v>-</v>
      </c>
      <c r="O604" t="str">
        <f t="shared" si="38"/>
        <v>F</v>
      </c>
      <c r="P604" t="str">
        <f t="shared" si="37"/>
        <v>-</v>
      </c>
      <c r="Q604" t="str">
        <f t="shared" si="39"/>
        <v>O</v>
      </c>
    </row>
    <row r="605" spans="1:17" x14ac:dyDescent="0.3">
      <c r="A605">
        <v>608</v>
      </c>
      <c r="B605" t="s">
        <v>3473</v>
      </c>
      <c r="C605" t="s">
        <v>3474</v>
      </c>
      <c r="D605" t="s">
        <v>1733</v>
      </c>
      <c r="E605" t="s">
        <v>1671</v>
      </c>
      <c r="F605">
        <v>60</v>
      </c>
      <c r="G605" t="s">
        <v>3475</v>
      </c>
      <c r="H605" t="s">
        <v>624</v>
      </c>
      <c r="I605" s="10">
        <v>39889</v>
      </c>
      <c r="J605">
        <v>17</v>
      </c>
      <c r="K605" t="s">
        <v>1721</v>
      </c>
      <c r="M605" t="str">
        <f>PROPER(Portfolio4346[[#This Row],[Last Name]])</f>
        <v>Coffman</v>
      </c>
      <c r="N605" t="str">
        <f t="shared" si="36"/>
        <v>-</v>
      </c>
      <c r="O605" t="str">
        <f t="shared" si="38"/>
        <v>F</v>
      </c>
      <c r="P605" t="str">
        <f t="shared" si="37"/>
        <v>-</v>
      </c>
      <c r="Q605" t="str">
        <f t="shared" si="39"/>
        <v>F</v>
      </c>
    </row>
    <row r="606" spans="1:17" x14ac:dyDescent="0.3">
      <c r="A606">
        <v>609</v>
      </c>
      <c r="B606" t="s">
        <v>3476</v>
      </c>
      <c r="C606" t="s">
        <v>3477</v>
      </c>
      <c r="D606" t="s">
        <v>1683</v>
      </c>
      <c r="E606" t="s">
        <v>1671</v>
      </c>
      <c r="F606">
        <v>30</v>
      </c>
      <c r="G606" t="s">
        <v>3478</v>
      </c>
      <c r="H606" t="s">
        <v>3479</v>
      </c>
      <c r="I606" s="10">
        <v>39546</v>
      </c>
      <c r="J606">
        <v>71</v>
      </c>
      <c r="K606" t="s">
        <v>1707</v>
      </c>
      <c r="M606" t="str">
        <f>PROPER(Portfolio4346[[#This Row],[Last Name]])</f>
        <v>Henley</v>
      </c>
      <c r="N606" t="str">
        <f t="shared" si="36"/>
        <v>-</v>
      </c>
      <c r="O606" t="str">
        <f t="shared" si="38"/>
        <v>F</v>
      </c>
      <c r="P606" t="str">
        <f t="shared" si="37"/>
        <v>-</v>
      </c>
      <c r="Q606" t="str">
        <f t="shared" si="39"/>
        <v>T</v>
      </c>
    </row>
    <row r="607" spans="1:17" x14ac:dyDescent="0.3">
      <c r="A607">
        <v>610</v>
      </c>
      <c r="B607" t="s">
        <v>3480</v>
      </c>
      <c r="C607" t="s">
        <v>2196</v>
      </c>
      <c r="D607" t="s">
        <v>1683</v>
      </c>
      <c r="E607" t="s">
        <v>1671</v>
      </c>
      <c r="F607">
        <v>30</v>
      </c>
      <c r="G607" t="s">
        <v>3481</v>
      </c>
      <c r="H607" t="s">
        <v>189</v>
      </c>
      <c r="I607" s="10">
        <v>40408</v>
      </c>
      <c r="J607">
        <v>61</v>
      </c>
      <c r="K607" t="s">
        <v>1696</v>
      </c>
      <c r="M607" t="str">
        <f>PROPER(Portfolio4346[[#This Row],[Last Name]])</f>
        <v>Kendall</v>
      </c>
      <c r="N607" t="str">
        <f t="shared" si="36"/>
        <v>-</v>
      </c>
      <c r="O607" t="str">
        <f t="shared" si="38"/>
        <v>F</v>
      </c>
      <c r="P607" t="str">
        <f t="shared" si="37"/>
        <v>-</v>
      </c>
      <c r="Q607" t="str">
        <f t="shared" si="39"/>
        <v>C</v>
      </c>
    </row>
    <row r="608" spans="1:17" x14ac:dyDescent="0.3">
      <c r="A608">
        <v>611</v>
      </c>
      <c r="B608" t="s">
        <v>3482</v>
      </c>
      <c r="C608" t="s">
        <v>3233</v>
      </c>
      <c r="D608" t="s">
        <v>1733</v>
      </c>
      <c r="E608" t="s">
        <v>1671</v>
      </c>
      <c r="F608">
        <v>90</v>
      </c>
      <c r="G608" t="s">
        <v>3483</v>
      </c>
      <c r="H608" t="s">
        <v>557</v>
      </c>
      <c r="I608" s="10">
        <v>40167</v>
      </c>
      <c r="J608">
        <v>80</v>
      </c>
      <c r="K608" t="s">
        <v>1692</v>
      </c>
      <c r="M608" t="str">
        <f>PROPER(Portfolio4346[[#This Row],[Last Name]])</f>
        <v>Hull</v>
      </c>
      <c r="N608" t="str">
        <f t="shared" si="36"/>
        <v>-</v>
      </c>
      <c r="O608" t="str">
        <f t="shared" si="38"/>
        <v>F</v>
      </c>
      <c r="P608" t="str">
        <f t="shared" si="37"/>
        <v>-</v>
      </c>
      <c r="Q608" t="str">
        <f t="shared" si="39"/>
        <v>E</v>
      </c>
    </row>
    <row r="609" spans="1:17" x14ac:dyDescent="0.3">
      <c r="A609">
        <v>612</v>
      </c>
      <c r="B609" t="s">
        <v>3484</v>
      </c>
      <c r="C609" t="s">
        <v>3485</v>
      </c>
      <c r="D609" t="s">
        <v>1683</v>
      </c>
      <c r="E609" t="s">
        <v>1671</v>
      </c>
      <c r="F609">
        <v>30</v>
      </c>
      <c r="G609" t="s">
        <v>3486</v>
      </c>
      <c r="H609" t="s">
        <v>1411</v>
      </c>
      <c r="I609" s="10">
        <v>40388</v>
      </c>
      <c r="J609">
        <v>92</v>
      </c>
      <c r="K609" t="s">
        <v>1696</v>
      </c>
      <c r="M609" t="str">
        <f>PROPER(Portfolio4346[[#This Row],[Last Name]])</f>
        <v>Gill</v>
      </c>
      <c r="N609" t="str">
        <f t="shared" si="36"/>
        <v>-</v>
      </c>
      <c r="O609" t="str">
        <f t="shared" si="38"/>
        <v>F</v>
      </c>
      <c r="P609" t="str">
        <f t="shared" si="37"/>
        <v>-</v>
      </c>
      <c r="Q609" t="str">
        <f t="shared" si="39"/>
        <v>S</v>
      </c>
    </row>
    <row r="610" spans="1:17" x14ac:dyDescent="0.3">
      <c r="A610">
        <v>613</v>
      </c>
      <c r="B610" t="s">
        <v>3487</v>
      </c>
      <c r="C610" t="s">
        <v>3456</v>
      </c>
      <c r="D610" t="s">
        <v>1733</v>
      </c>
      <c r="E610" t="s">
        <v>1671</v>
      </c>
      <c r="F610">
        <v>90</v>
      </c>
      <c r="G610" t="s">
        <v>3488</v>
      </c>
      <c r="H610" t="s">
        <v>337</v>
      </c>
      <c r="I610" s="10">
        <v>40307</v>
      </c>
      <c r="J610">
        <v>82</v>
      </c>
      <c r="K610" t="s">
        <v>1721</v>
      </c>
      <c r="M610" t="str">
        <f>PROPER(Portfolio4346[[#This Row],[Last Name]])</f>
        <v>Yeager</v>
      </c>
      <c r="N610" t="str">
        <f t="shared" si="36"/>
        <v>-</v>
      </c>
      <c r="O610" t="str">
        <f t="shared" si="38"/>
        <v>F</v>
      </c>
      <c r="P610" t="str">
        <f t="shared" si="37"/>
        <v>-</v>
      </c>
      <c r="Q610" t="str">
        <f t="shared" si="39"/>
        <v>H</v>
      </c>
    </row>
    <row r="611" spans="1:17" x14ac:dyDescent="0.3">
      <c r="A611">
        <v>614</v>
      </c>
      <c r="B611" t="s">
        <v>2235</v>
      </c>
      <c r="C611" t="s">
        <v>3489</v>
      </c>
      <c r="D611" t="s">
        <v>1683</v>
      </c>
      <c r="E611" t="s">
        <v>1671</v>
      </c>
      <c r="F611">
        <v>90</v>
      </c>
      <c r="G611" t="s">
        <v>3490</v>
      </c>
      <c r="H611" t="s">
        <v>3491</v>
      </c>
      <c r="I611" s="10">
        <v>40221</v>
      </c>
      <c r="J611">
        <v>72</v>
      </c>
      <c r="K611" t="s">
        <v>1007</v>
      </c>
      <c r="M611" t="str">
        <f>PROPER(Portfolio4346[[#This Row],[Last Name]])</f>
        <v>Byers</v>
      </c>
      <c r="N611" t="str">
        <f t="shared" si="36"/>
        <v>-</v>
      </c>
      <c r="O611" t="str">
        <f t="shared" si="38"/>
        <v>F</v>
      </c>
      <c r="P611" t="str">
        <f t="shared" si="37"/>
        <v>-</v>
      </c>
      <c r="Q611" t="str">
        <f t="shared" si="39"/>
        <v>M</v>
      </c>
    </row>
    <row r="612" spans="1:17" x14ac:dyDescent="0.3">
      <c r="A612">
        <v>615</v>
      </c>
      <c r="B612" t="s">
        <v>3492</v>
      </c>
      <c r="C612" t="s">
        <v>3493</v>
      </c>
      <c r="D612" t="s">
        <v>1670</v>
      </c>
      <c r="E612" t="s">
        <v>1671</v>
      </c>
      <c r="F612">
        <v>30</v>
      </c>
      <c r="G612" t="s">
        <v>3494</v>
      </c>
      <c r="H612" t="s">
        <v>357</v>
      </c>
      <c r="I612" s="10">
        <v>39610</v>
      </c>
      <c r="J612">
        <v>93</v>
      </c>
      <c r="K612" t="s">
        <v>1696</v>
      </c>
      <c r="M612" t="str">
        <f>PROPER(Portfolio4346[[#This Row],[Last Name]])</f>
        <v>Salgado</v>
      </c>
      <c r="N612" t="str">
        <f t="shared" si="36"/>
        <v>-</v>
      </c>
      <c r="O612" t="str">
        <f t="shared" si="38"/>
        <v>F</v>
      </c>
      <c r="P612" t="str">
        <f t="shared" si="37"/>
        <v>-</v>
      </c>
      <c r="Q612" t="str">
        <f t="shared" si="39"/>
        <v>D</v>
      </c>
    </row>
    <row r="613" spans="1:17" x14ac:dyDescent="0.3">
      <c r="A613">
        <v>616</v>
      </c>
      <c r="B613" t="s">
        <v>3495</v>
      </c>
      <c r="C613" t="s">
        <v>3496</v>
      </c>
      <c r="D613" t="s">
        <v>1683</v>
      </c>
      <c r="E613" t="s">
        <v>1671</v>
      </c>
      <c r="F613">
        <v>90</v>
      </c>
      <c r="G613" t="s">
        <v>3497</v>
      </c>
      <c r="H613" t="s">
        <v>571</v>
      </c>
      <c r="I613" s="10">
        <v>39571</v>
      </c>
      <c r="J613">
        <v>62</v>
      </c>
      <c r="K613" t="s">
        <v>1677</v>
      </c>
      <c r="M613" t="str">
        <f>PROPER(Portfolio4346[[#This Row],[Last Name]])</f>
        <v>Marino</v>
      </c>
      <c r="N613" t="str">
        <f t="shared" si="36"/>
        <v>-</v>
      </c>
      <c r="O613" t="str">
        <f t="shared" si="38"/>
        <v>F</v>
      </c>
      <c r="P613" t="str">
        <f t="shared" si="37"/>
        <v>-</v>
      </c>
      <c r="Q613" t="str">
        <f t="shared" si="39"/>
        <v>C</v>
      </c>
    </row>
    <row r="614" spans="1:17" x14ac:dyDescent="0.3">
      <c r="A614">
        <v>617</v>
      </c>
      <c r="B614" t="s">
        <v>3498</v>
      </c>
      <c r="C614" t="s">
        <v>3499</v>
      </c>
      <c r="D614" t="s">
        <v>1683</v>
      </c>
      <c r="E614" t="s">
        <v>1671</v>
      </c>
      <c r="F614">
        <v>60</v>
      </c>
      <c r="G614" t="s">
        <v>3500</v>
      </c>
      <c r="H614" t="s">
        <v>436</v>
      </c>
      <c r="I614" s="10">
        <v>39652</v>
      </c>
      <c r="J614">
        <v>2</v>
      </c>
      <c r="K614" t="s">
        <v>1696</v>
      </c>
      <c r="M614" t="str">
        <f>PROPER(Portfolio4346[[#This Row],[Last Name]])</f>
        <v>Sosa</v>
      </c>
      <c r="N614" t="str">
        <f t="shared" si="36"/>
        <v>-</v>
      </c>
      <c r="O614" t="str">
        <f t="shared" si="38"/>
        <v>F</v>
      </c>
      <c r="P614" t="str">
        <f t="shared" si="37"/>
        <v>-</v>
      </c>
      <c r="Q614" t="str">
        <f t="shared" si="39"/>
        <v>E</v>
      </c>
    </row>
    <row r="615" spans="1:17" x14ac:dyDescent="0.3">
      <c r="A615">
        <v>618</v>
      </c>
      <c r="B615" t="s">
        <v>3501</v>
      </c>
      <c r="C615" t="s">
        <v>3288</v>
      </c>
      <c r="D615" t="s">
        <v>1670</v>
      </c>
      <c r="E615" t="s">
        <v>1671</v>
      </c>
      <c r="F615">
        <v>30</v>
      </c>
      <c r="G615" t="s">
        <v>3502</v>
      </c>
      <c r="H615" t="s">
        <v>191</v>
      </c>
      <c r="I615" s="10">
        <v>40294</v>
      </c>
      <c r="J615">
        <v>21</v>
      </c>
      <c r="K615" t="s">
        <v>1007</v>
      </c>
      <c r="M615" t="str">
        <f>PROPER(Portfolio4346[[#This Row],[Last Name]])</f>
        <v>Huggins</v>
      </c>
      <c r="N615" t="str">
        <f t="shared" si="36"/>
        <v>-</v>
      </c>
      <c r="O615" t="str">
        <f t="shared" si="38"/>
        <v>F</v>
      </c>
      <c r="P615" t="str">
        <f t="shared" si="37"/>
        <v>-</v>
      </c>
      <c r="Q615" t="str">
        <f t="shared" si="39"/>
        <v>S</v>
      </c>
    </row>
    <row r="616" spans="1:17" x14ac:dyDescent="0.3">
      <c r="A616">
        <v>619</v>
      </c>
      <c r="B616" t="s">
        <v>3503</v>
      </c>
      <c r="C616" t="s">
        <v>3504</v>
      </c>
      <c r="D616" t="s">
        <v>1683</v>
      </c>
      <c r="E616" t="s">
        <v>1671</v>
      </c>
      <c r="F616">
        <v>60</v>
      </c>
      <c r="G616" t="s">
        <v>3505</v>
      </c>
      <c r="H616" t="s">
        <v>631</v>
      </c>
      <c r="I616" s="10">
        <v>40429</v>
      </c>
      <c r="J616">
        <v>25</v>
      </c>
      <c r="K616" t="s">
        <v>1700</v>
      </c>
      <c r="M616" t="str">
        <f>PROPER(Portfolio4346[[#This Row],[Last Name]])</f>
        <v>Juarez</v>
      </c>
      <c r="N616" t="str">
        <f t="shared" si="36"/>
        <v>-</v>
      </c>
      <c r="O616" t="str">
        <f t="shared" si="38"/>
        <v>F</v>
      </c>
      <c r="P616" t="str">
        <f t="shared" si="37"/>
        <v>-</v>
      </c>
      <c r="Q616" t="str">
        <f t="shared" si="39"/>
        <v>S</v>
      </c>
    </row>
    <row r="617" spans="1:17" x14ac:dyDescent="0.3">
      <c r="A617">
        <v>620</v>
      </c>
      <c r="B617" t="s">
        <v>1685</v>
      </c>
      <c r="C617" t="s">
        <v>3506</v>
      </c>
      <c r="D617" t="s">
        <v>1670</v>
      </c>
      <c r="E617" t="s">
        <v>1671</v>
      </c>
      <c r="F617">
        <v>60</v>
      </c>
      <c r="G617" t="s">
        <v>3507</v>
      </c>
      <c r="H617" t="s">
        <v>336</v>
      </c>
      <c r="I617" s="10">
        <v>39786</v>
      </c>
      <c r="J617">
        <v>31</v>
      </c>
      <c r="K617" t="s">
        <v>1692</v>
      </c>
      <c r="M617" t="str">
        <f>PROPER(Portfolio4346[[#This Row],[Last Name]])</f>
        <v>Eastman</v>
      </c>
      <c r="N617" t="str">
        <f t="shared" si="36"/>
        <v>-</v>
      </c>
      <c r="O617" t="str">
        <f t="shared" si="38"/>
        <v>F</v>
      </c>
      <c r="P617" t="str">
        <f t="shared" si="37"/>
        <v>-</v>
      </c>
      <c r="Q617" t="str">
        <f t="shared" si="39"/>
        <v>S</v>
      </c>
    </row>
    <row r="618" spans="1:17" x14ac:dyDescent="0.3">
      <c r="A618">
        <v>621</v>
      </c>
      <c r="B618" t="s">
        <v>3508</v>
      </c>
      <c r="C618" t="s">
        <v>3509</v>
      </c>
      <c r="D618" t="s">
        <v>1670</v>
      </c>
      <c r="E618" t="s">
        <v>1671</v>
      </c>
      <c r="F618">
        <v>60</v>
      </c>
      <c r="G618" t="s">
        <v>2457</v>
      </c>
      <c r="H618" t="s">
        <v>294</v>
      </c>
      <c r="I618" s="10">
        <v>40410</v>
      </c>
      <c r="J618">
        <v>4</v>
      </c>
      <c r="K618" t="s">
        <v>1677</v>
      </c>
      <c r="M618" t="str">
        <f>PROPER(Portfolio4346[[#This Row],[Last Name]])</f>
        <v>Silver</v>
      </c>
      <c r="N618" t="str">
        <f t="shared" si="36"/>
        <v>-</v>
      </c>
      <c r="O618" t="str">
        <f t="shared" si="38"/>
        <v>F</v>
      </c>
      <c r="P618" t="str">
        <f t="shared" si="37"/>
        <v>-</v>
      </c>
      <c r="Q618" t="str">
        <f t="shared" si="39"/>
        <v>S</v>
      </c>
    </row>
    <row r="619" spans="1:17" x14ac:dyDescent="0.3">
      <c r="A619">
        <v>622</v>
      </c>
      <c r="B619" t="s">
        <v>3510</v>
      </c>
      <c r="C619" t="s">
        <v>2483</v>
      </c>
      <c r="D619" t="s">
        <v>1683</v>
      </c>
      <c r="E619" t="s">
        <v>1671</v>
      </c>
      <c r="F619">
        <v>90</v>
      </c>
      <c r="G619" t="s">
        <v>3511</v>
      </c>
      <c r="H619" t="s">
        <v>975</v>
      </c>
      <c r="I619" s="10">
        <v>39934</v>
      </c>
      <c r="J619">
        <v>45</v>
      </c>
      <c r="K619" t="s">
        <v>1007</v>
      </c>
      <c r="M619" t="str">
        <f>PROPER(Portfolio4346[[#This Row],[Last Name]])</f>
        <v>Paige</v>
      </c>
      <c r="N619" t="str">
        <f t="shared" si="36"/>
        <v>-</v>
      </c>
      <c r="O619" t="str">
        <f t="shared" si="38"/>
        <v>F</v>
      </c>
      <c r="P619" t="str">
        <f t="shared" si="37"/>
        <v>-</v>
      </c>
      <c r="Q619" t="str">
        <f t="shared" si="39"/>
        <v>I</v>
      </c>
    </row>
    <row r="620" spans="1:17" x14ac:dyDescent="0.3">
      <c r="A620">
        <v>623</v>
      </c>
      <c r="B620" t="s">
        <v>3512</v>
      </c>
      <c r="C620" t="s">
        <v>2514</v>
      </c>
      <c r="D620" t="s">
        <v>1683</v>
      </c>
      <c r="E620" t="s">
        <v>1671</v>
      </c>
      <c r="F620">
        <v>90</v>
      </c>
      <c r="G620" t="s">
        <v>3513</v>
      </c>
      <c r="H620" t="s">
        <v>605</v>
      </c>
      <c r="I620" s="10">
        <v>40153</v>
      </c>
      <c r="J620">
        <v>2</v>
      </c>
      <c r="K620" t="s">
        <v>1696</v>
      </c>
      <c r="M620" t="str">
        <f>PROPER(Portfolio4346[[#This Row],[Last Name]])</f>
        <v>Richey</v>
      </c>
      <c r="N620" t="str">
        <f t="shared" si="36"/>
        <v>-</v>
      </c>
      <c r="O620" t="str">
        <f t="shared" si="38"/>
        <v>F</v>
      </c>
      <c r="P620" t="str">
        <f t="shared" si="37"/>
        <v>-</v>
      </c>
      <c r="Q620" t="str">
        <f t="shared" si="39"/>
        <v>D</v>
      </c>
    </row>
    <row r="621" spans="1:17" x14ac:dyDescent="0.3">
      <c r="A621">
        <v>624</v>
      </c>
      <c r="B621" t="s">
        <v>2074</v>
      </c>
      <c r="C621" t="s">
        <v>3514</v>
      </c>
      <c r="D621" t="s">
        <v>1670</v>
      </c>
      <c r="E621" t="s">
        <v>1671</v>
      </c>
      <c r="F621">
        <v>90</v>
      </c>
      <c r="G621" t="s">
        <v>3515</v>
      </c>
      <c r="H621" t="s">
        <v>1487</v>
      </c>
      <c r="I621" s="10">
        <v>39906</v>
      </c>
      <c r="J621">
        <v>59</v>
      </c>
      <c r="K621" t="s">
        <v>1673</v>
      </c>
      <c r="M621" t="str">
        <f>PROPER(Portfolio4346[[#This Row],[Last Name]])</f>
        <v>Gray</v>
      </c>
      <c r="N621" t="str">
        <f t="shared" si="36"/>
        <v>-</v>
      </c>
      <c r="O621" t="str">
        <f t="shared" si="38"/>
        <v>F</v>
      </c>
      <c r="P621" t="str">
        <f t="shared" si="37"/>
        <v>-</v>
      </c>
      <c r="Q621" t="str">
        <f t="shared" si="39"/>
        <v>I</v>
      </c>
    </row>
    <row r="622" spans="1:17" x14ac:dyDescent="0.3">
      <c r="A622">
        <v>625</v>
      </c>
      <c r="B622" t="s">
        <v>3516</v>
      </c>
      <c r="C622" t="s">
        <v>3517</v>
      </c>
      <c r="D622" t="s">
        <v>1683</v>
      </c>
      <c r="E622" t="s">
        <v>1671</v>
      </c>
      <c r="F622">
        <v>60</v>
      </c>
      <c r="G622" t="s">
        <v>3518</v>
      </c>
      <c r="H622" t="s">
        <v>654</v>
      </c>
      <c r="I622" s="10">
        <v>39610</v>
      </c>
      <c r="J622">
        <v>53</v>
      </c>
      <c r="K622" t="s">
        <v>1721</v>
      </c>
      <c r="M622" t="str">
        <f>PROPER(Portfolio4346[[#This Row],[Last Name]])</f>
        <v>Pollock</v>
      </c>
      <c r="N622" t="str">
        <f t="shared" si="36"/>
        <v>-</v>
      </c>
      <c r="O622" t="str">
        <f t="shared" si="38"/>
        <v>F</v>
      </c>
      <c r="P622" t="str">
        <f t="shared" si="37"/>
        <v>-</v>
      </c>
      <c r="Q622" t="str">
        <f t="shared" si="39"/>
        <v>K</v>
      </c>
    </row>
    <row r="623" spans="1:17" x14ac:dyDescent="0.3">
      <c r="A623">
        <v>626</v>
      </c>
      <c r="B623" t="s">
        <v>2223</v>
      </c>
      <c r="C623" t="s">
        <v>3519</v>
      </c>
      <c r="D623" t="s">
        <v>1670</v>
      </c>
      <c r="E623" t="s">
        <v>1671</v>
      </c>
      <c r="F623">
        <v>30</v>
      </c>
      <c r="G623" t="s">
        <v>3520</v>
      </c>
      <c r="H623" t="s">
        <v>2096</v>
      </c>
      <c r="I623" s="10">
        <v>40178</v>
      </c>
      <c r="J623">
        <v>13</v>
      </c>
      <c r="K623" t="s">
        <v>851</v>
      </c>
      <c r="M623" t="str">
        <f>PROPER(Portfolio4346[[#This Row],[Last Name]])</f>
        <v>Langston</v>
      </c>
      <c r="N623" t="str">
        <f t="shared" si="36"/>
        <v>-</v>
      </c>
      <c r="O623" t="str">
        <f t="shared" si="38"/>
        <v>F</v>
      </c>
      <c r="P623" t="str">
        <f t="shared" si="37"/>
        <v>-</v>
      </c>
      <c r="Q623" t="str">
        <f t="shared" si="39"/>
        <v>J</v>
      </c>
    </row>
    <row r="624" spans="1:17" x14ac:dyDescent="0.3">
      <c r="A624">
        <v>627</v>
      </c>
      <c r="B624" t="s">
        <v>3521</v>
      </c>
      <c r="C624" t="s">
        <v>3522</v>
      </c>
      <c r="D624" t="s">
        <v>1683</v>
      </c>
      <c r="E624" t="s">
        <v>1671</v>
      </c>
      <c r="F624">
        <v>60</v>
      </c>
      <c r="G624" t="s">
        <v>3523</v>
      </c>
      <c r="H624" t="s">
        <v>3185</v>
      </c>
      <c r="I624" s="10">
        <v>40100</v>
      </c>
      <c r="J624">
        <v>13</v>
      </c>
      <c r="K624" t="s">
        <v>1772</v>
      </c>
      <c r="M624" t="str">
        <f>PROPER(Portfolio4346[[#This Row],[Last Name]])</f>
        <v>Rivas</v>
      </c>
      <c r="N624" t="str">
        <f t="shared" si="36"/>
        <v>-</v>
      </c>
      <c r="O624" t="str">
        <f t="shared" si="38"/>
        <v>F</v>
      </c>
      <c r="P624" t="str">
        <f t="shared" si="37"/>
        <v>-</v>
      </c>
      <c r="Q624" t="str">
        <f t="shared" si="39"/>
        <v>L</v>
      </c>
    </row>
    <row r="625" spans="1:17" x14ac:dyDescent="0.3">
      <c r="A625">
        <v>628</v>
      </c>
      <c r="B625" t="s">
        <v>2262</v>
      </c>
      <c r="C625" t="s">
        <v>2548</v>
      </c>
      <c r="D625" t="s">
        <v>1683</v>
      </c>
      <c r="E625" t="s">
        <v>1671</v>
      </c>
      <c r="F625">
        <v>90</v>
      </c>
      <c r="G625" t="s">
        <v>3524</v>
      </c>
      <c r="H625" t="s">
        <v>536</v>
      </c>
      <c r="I625" s="10">
        <v>40256</v>
      </c>
      <c r="J625">
        <v>8</v>
      </c>
      <c r="K625" t="s">
        <v>1721</v>
      </c>
      <c r="M625" t="str">
        <f>PROPER(Portfolio4346[[#This Row],[Last Name]])</f>
        <v>Odonnell</v>
      </c>
      <c r="N625" t="str">
        <f t="shared" si="36"/>
        <v>-</v>
      </c>
      <c r="O625" t="str">
        <f t="shared" si="38"/>
        <v>F</v>
      </c>
      <c r="P625" t="str">
        <f t="shared" si="37"/>
        <v>-</v>
      </c>
      <c r="Q625" t="str">
        <f t="shared" si="39"/>
        <v>L</v>
      </c>
    </row>
    <row r="626" spans="1:17" x14ac:dyDescent="0.3">
      <c r="A626">
        <v>629</v>
      </c>
      <c r="B626" t="s">
        <v>3525</v>
      </c>
      <c r="C626" t="s">
        <v>2540</v>
      </c>
      <c r="D626" t="s">
        <v>1670</v>
      </c>
      <c r="E626" t="s">
        <v>1671</v>
      </c>
      <c r="F626">
        <v>30</v>
      </c>
      <c r="G626" t="s">
        <v>3526</v>
      </c>
      <c r="H626" t="s">
        <v>3527</v>
      </c>
      <c r="I626" s="10">
        <v>39978</v>
      </c>
      <c r="J626">
        <v>52</v>
      </c>
      <c r="K626" t="s">
        <v>1692</v>
      </c>
      <c r="M626" t="str">
        <f>PROPER(Portfolio4346[[#This Row],[Last Name]])</f>
        <v>Crouch</v>
      </c>
      <c r="N626" t="str">
        <f t="shared" si="36"/>
        <v>-</v>
      </c>
      <c r="O626" t="str">
        <f t="shared" si="38"/>
        <v>F</v>
      </c>
      <c r="P626" t="str">
        <f t="shared" si="37"/>
        <v>-</v>
      </c>
      <c r="Q626" t="str">
        <f t="shared" si="39"/>
        <v>M</v>
      </c>
    </row>
    <row r="627" spans="1:17" x14ac:dyDescent="0.3">
      <c r="A627">
        <v>630</v>
      </c>
      <c r="B627" t="s">
        <v>3528</v>
      </c>
      <c r="C627" t="s">
        <v>3529</v>
      </c>
      <c r="D627" t="s">
        <v>1683</v>
      </c>
      <c r="E627" t="s">
        <v>1671</v>
      </c>
      <c r="F627">
        <v>90</v>
      </c>
      <c r="G627" t="s">
        <v>3530</v>
      </c>
      <c r="H627" t="s">
        <v>1219</v>
      </c>
      <c r="I627" s="10">
        <v>39958</v>
      </c>
      <c r="J627">
        <v>64</v>
      </c>
      <c r="K627" t="s">
        <v>1696</v>
      </c>
      <c r="M627" t="str">
        <f>PROPER(Portfolio4346[[#This Row],[Last Name]])</f>
        <v>Hunter</v>
      </c>
      <c r="N627" t="str">
        <f t="shared" si="36"/>
        <v>-</v>
      </c>
      <c r="O627" t="str">
        <f t="shared" si="38"/>
        <v>F</v>
      </c>
      <c r="P627" t="str">
        <f t="shared" si="37"/>
        <v>-</v>
      </c>
      <c r="Q627" t="str">
        <f t="shared" si="39"/>
        <v>M</v>
      </c>
    </row>
    <row r="628" spans="1:17" x14ac:dyDescent="0.3">
      <c r="A628">
        <v>631</v>
      </c>
      <c r="B628" t="s">
        <v>3531</v>
      </c>
      <c r="C628" t="s">
        <v>3532</v>
      </c>
      <c r="D628" t="s">
        <v>1670</v>
      </c>
      <c r="E628" t="s">
        <v>1671</v>
      </c>
      <c r="F628">
        <v>90</v>
      </c>
      <c r="G628" t="s">
        <v>3533</v>
      </c>
      <c r="H628" t="s">
        <v>227</v>
      </c>
      <c r="I628" s="10">
        <v>40438</v>
      </c>
      <c r="J628">
        <v>62</v>
      </c>
      <c r="K628" t="s">
        <v>1677</v>
      </c>
      <c r="M628" t="str">
        <f>PROPER(Portfolio4346[[#This Row],[Last Name]])</f>
        <v>Wiseman</v>
      </c>
      <c r="N628" t="str">
        <f t="shared" si="36"/>
        <v>-</v>
      </c>
      <c r="O628" t="str">
        <f t="shared" si="38"/>
        <v>F</v>
      </c>
      <c r="P628" t="str">
        <f t="shared" si="37"/>
        <v>-</v>
      </c>
      <c r="Q628" t="str">
        <f t="shared" si="39"/>
        <v>M</v>
      </c>
    </row>
    <row r="629" spans="1:17" x14ac:dyDescent="0.3">
      <c r="A629">
        <v>632</v>
      </c>
      <c r="B629" t="s">
        <v>3534</v>
      </c>
      <c r="C629" t="s">
        <v>3529</v>
      </c>
      <c r="D629" t="s">
        <v>1670</v>
      </c>
      <c r="E629" t="s">
        <v>1671</v>
      </c>
      <c r="F629">
        <v>60</v>
      </c>
      <c r="G629" t="s">
        <v>3535</v>
      </c>
      <c r="H629" t="s">
        <v>2271</v>
      </c>
      <c r="I629" s="10">
        <v>39879</v>
      </c>
      <c r="J629">
        <v>87</v>
      </c>
      <c r="K629" t="s">
        <v>1696</v>
      </c>
      <c r="M629" t="str">
        <f>PROPER(Portfolio4346[[#This Row],[Last Name]])</f>
        <v>Hunter</v>
      </c>
      <c r="N629" t="str">
        <f t="shared" si="36"/>
        <v>-</v>
      </c>
      <c r="O629" t="str">
        <f t="shared" si="38"/>
        <v>F</v>
      </c>
      <c r="P629" t="str">
        <f t="shared" si="37"/>
        <v>-</v>
      </c>
      <c r="Q629" t="str">
        <f t="shared" si="39"/>
        <v>M</v>
      </c>
    </row>
    <row r="630" spans="1:17" x14ac:dyDescent="0.3">
      <c r="A630">
        <v>633</v>
      </c>
      <c r="B630" t="s">
        <v>3536</v>
      </c>
      <c r="C630" t="s">
        <v>3204</v>
      </c>
      <c r="D630" t="s">
        <v>1670</v>
      </c>
      <c r="E630" t="s">
        <v>1671</v>
      </c>
      <c r="F630">
        <v>90</v>
      </c>
      <c r="G630" t="s">
        <v>3537</v>
      </c>
      <c r="H630" t="s">
        <v>790</v>
      </c>
      <c r="I630" s="10">
        <v>39535</v>
      </c>
      <c r="J630">
        <v>94</v>
      </c>
      <c r="K630" t="s">
        <v>1772</v>
      </c>
      <c r="M630" t="str">
        <f>PROPER(Portfolio4346[[#This Row],[Last Name]])</f>
        <v>Alfaro</v>
      </c>
      <c r="N630" t="str">
        <f t="shared" si="36"/>
        <v>-</v>
      </c>
      <c r="O630" t="str">
        <f t="shared" si="38"/>
        <v>F</v>
      </c>
      <c r="P630" t="str">
        <f t="shared" si="37"/>
        <v>-</v>
      </c>
      <c r="Q630" t="str">
        <f t="shared" si="39"/>
        <v>T</v>
      </c>
    </row>
    <row r="631" spans="1:17" x14ac:dyDescent="0.3">
      <c r="A631">
        <v>634</v>
      </c>
      <c r="B631" t="s">
        <v>3538</v>
      </c>
      <c r="C631" t="s">
        <v>2296</v>
      </c>
      <c r="D631" t="s">
        <v>1683</v>
      </c>
      <c r="E631" t="s">
        <v>1671</v>
      </c>
      <c r="F631">
        <v>90</v>
      </c>
      <c r="G631" t="s">
        <v>3539</v>
      </c>
      <c r="H631" t="s">
        <v>995</v>
      </c>
      <c r="I631" s="10">
        <v>39935</v>
      </c>
      <c r="J631">
        <v>69</v>
      </c>
      <c r="K631" t="s">
        <v>1007</v>
      </c>
      <c r="M631" t="str">
        <f>PROPER(Portfolio4346[[#This Row],[Last Name]])</f>
        <v>Brunson</v>
      </c>
      <c r="N631" t="str">
        <f t="shared" si="36"/>
        <v>-</v>
      </c>
      <c r="O631" t="str">
        <f t="shared" si="38"/>
        <v>F</v>
      </c>
      <c r="P631" t="str">
        <f t="shared" si="37"/>
        <v>-</v>
      </c>
      <c r="Q631" t="str">
        <f t="shared" si="39"/>
        <v>L</v>
      </c>
    </row>
    <row r="632" spans="1:17" x14ac:dyDescent="0.3">
      <c r="A632">
        <v>635</v>
      </c>
      <c r="B632" t="s">
        <v>2027</v>
      </c>
      <c r="C632" t="s">
        <v>3540</v>
      </c>
      <c r="D632" t="s">
        <v>1670</v>
      </c>
      <c r="E632" t="s">
        <v>1671</v>
      </c>
      <c r="F632">
        <v>90</v>
      </c>
      <c r="G632" t="s">
        <v>3541</v>
      </c>
      <c r="H632" t="s">
        <v>1486</v>
      </c>
      <c r="I632" s="10">
        <v>39640</v>
      </c>
      <c r="J632">
        <v>19</v>
      </c>
      <c r="K632" t="s">
        <v>851</v>
      </c>
      <c r="M632" t="str">
        <f>PROPER(Portfolio4346[[#This Row],[Last Name]])</f>
        <v>Vang</v>
      </c>
      <c r="N632" t="str">
        <f t="shared" si="36"/>
        <v>-</v>
      </c>
      <c r="O632" t="str">
        <f t="shared" si="38"/>
        <v>F</v>
      </c>
      <c r="P632" t="str">
        <f t="shared" si="37"/>
        <v>-</v>
      </c>
      <c r="Q632" t="str">
        <f t="shared" si="39"/>
        <v>M</v>
      </c>
    </row>
    <row r="633" spans="1:17" x14ac:dyDescent="0.3">
      <c r="A633">
        <v>636</v>
      </c>
      <c r="B633" t="s">
        <v>3542</v>
      </c>
      <c r="C633" t="s">
        <v>3378</v>
      </c>
      <c r="D633" t="s">
        <v>1683</v>
      </c>
      <c r="E633" t="s">
        <v>1671</v>
      </c>
      <c r="F633">
        <v>60</v>
      </c>
      <c r="G633" t="s">
        <v>3543</v>
      </c>
      <c r="H633" t="s">
        <v>3242</v>
      </c>
      <c r="I633" s="10">
        <v>40370</v>
      </c>
      <c r="J633">
        <v>13</v>
      </c>
      <c r="K633" t="s">
        <v>1696</v>
      </c>
      <c r="M633" t="str">
        <f>PROPER(Portfolio4346[[#This Row],[Last Name]])</f>
        <v>Leon</v>
      </c>
      <c r="N633" t="str">
        <f t="shared" si="36"/>
        <v>-</v>
      </c>
      <c r="O633" t="str">
        <f t="shared" si="38"/>
        <v>F</v>
      </c>
      <c r="P633" t="str">
        <f t="shared" si="37"/>
        <v>-</v>
      </c>
      <c r="Q633" t="str">
        <f t="shared" si="39"/>
        <v>H</v>
      </c>
    </row>
    <row r="634" spans="1:17" x14ac:dyDescent="0.3">
      <c r="A634">
        <v>637</v>
      </c>
      <c r="B634" t="s">
        <v>3544</v>
      </c>
      <c r="C634" t="s">
        <v>3545</v>
      </c>
      <c r="D634" t="s">
        <v>1683</v>
      </c>
      <c r="E634" t="s">
        <v>1671</v>
      </c>
      <c r="F634">
        <v>30</v>
      </c>
      <c r="G634" t="s">
        <v>3546</v>
      </c>
      <c r="H634" t="s">
        <v>3547</v>
      </c>
      <c r="I634" s="10">
        <v>39811</v>
      </c>
      <c r="J634">
        <v>10</v>
      </c>
      <c r="K634" t="s">
        <v>1707</v>
      </c>
      <c r="M634" t="str">
        <f>PROPER(Portfolio4346[[#This Row],[Last Name]])</f>
        <v>Stallings</v>
      </c>
      <c r="N634" t="str">
        <f t="shared" si="36"/>
        <v>-</v>
      </c>
      <c r="O634" t="str">
        <f t="shared" si="38"/>
        <v>F</v>
      </c>
      <c r="P634" t="str">
        <f t="shared" si="37"/>
        <v>-</v>
      </c>
      <c r="Q634" t="str">
        <f t="shared" si="39"/>
        <v>J</v>
      </c>
    </row>
    <row r="635" spans="1:17" x14ac:dyDescent="0.3">
      <c r="A635">
        <v>638</v>
      </c>
      <c r="B635" t="s">
        <v>3548</v>
      </c>
      <c r="C635" t="s">
        <v>3549</v>
      </c>
      <c r="D635" t="s">
        <v>1670</v>
      </c>
      <c r="E635" t="s">
        <v>1671</v>
      </c>
      <c r="F635">
        <v>30</v>
      </c>
      <c r="G635" t="s">
        <v>3550</v>
      </c>
      <c r="H635" t="s">
        <v>3551</v>
      </c>
      <c r="I635" s="10">
        <v>39759</v>
      </c>
      <c r="J635">
        <v>75</v>
      </c>
      <c r="K635" t="s">
        <v>1696</v>
      </c>
      <c r="M635" t="str">
        <f>PROPER(Portfolio4346[[#This Row],[Last Name]])</f>
        <v>Donnelly</v>
      </c>
      <c r="N635" t="str">
        <f t="shared" si="36"/>
        <v>-</v>
      </c>
      <c r="O635" t="str">
        <f t="shared" si="38"/>
        <v>F</v>
      </c>
      <c r="P635" t="str">
        <f t="shared" si="37"/>
        <v>-</v>
      </c>
      <c r="Q635" t="str">
        <f t="shared" si="39"/>
        <v>B</v>
      </c>
    </row>
    <row r="636" spans="1:17" x14ac:dyDescent="0.3">
      <c r="A636">
        <v>639</v>
      </c>
      <c r="B636" t="s">
        <v>3552</v>
      </c>
      <c r="C636" t="s">
        <v>3553</v>
      </c>
      <c r="D636" t="s">
        <v>1683</v>
      </c>
      <c r="E636" t="s">
        <v>1671</v>
      </c>
      <c r="F636">
        <v>30</v>
      </c>
      <c r="G636" t="s">
        <v>3554</v>
      </c>
      <c r="H636" t="s">
        <v>717</v>
      </c>
      <c r="I636" s="10">
        <v>40512</v>
      </c>
      <c r="J636">
        <v>62</v>
      </c>
      <c r="K636" t="s">
        <v>1673</v>
      </c>
      <c r="M636" t="str">
        <f>PROPER(Portfolio4346[[#This Row],[Last Name]])</f>
        <v>Dillard</v>
      </c>
      <c r="N636" t="str">
        <f t="shared" si="36"/>
        <v>-</v>
      </c>
      <c r="O636" t="str">
        <f t="shared" si="38"/>
        <v>F</v>
      </c>
      <c r="P636" t="str">
        <f t="shared" si="37"/>
        <v>-</v>
      </c>
      <c r="Q636" t="str">
        <f t="shared" si="39"/>
        <v>R</v>
      </c>
    </row>
    <row r="637" spans="1:17" x14ac:dyDescent="0.3">
      <c r="A637">
        <v>640</v>
      </c>
      <c r="B637" t="s">
        <v>2659</v>
      </c>
      <c r="C637" t="s">
        <v>2241</v>
      </c>
      <c r="D637" t="s">
        <v>1670</v>
      </c>
      <c r="E637" t="s">
        <v>1671</v>
      </c>
      <c r="F637">
        <v>90</v>
      </c>
      <c r="G637" t="s">
        <v>3555</v>
      </c>
      <c r="H637" t="s">
        <v>510</v>
      </c>
      <c r="I637" s="10">
        <v>39847</v>
      </c>
      <c r="J637">
        <v>48</v>
      </c>
      <c r="K637" t="s">
        <v>1692</v>
      </c>
      <c r="M637" t="str">
        <f>PROPER(Portfolio4346[[#This Row],[Last Name]])</f>
        <v>Hagen</v>
      </c>
      <c r="N637" t="str">
        <f t="shared" si="36"/>
        <v>-</v>
      </c>
      <c r="O637" t="str">
        <f t="shared" si="38"/>
        <v>F</v>
      </c>
      <c r="P637" t="str">
        <f t="shared" si="37"/>
        <v>-</v>
      </c>
      <c r="Q637" t="str">
        <f t="shared" si="39"/>
        <v>J</v>
      </c>
    </row>
    <row r="638" spans="1:17" x14ac:dyDescent="0.3">
      <c r="A638">
        <v>641</v>
      </c>
      <c r="B638" t="s">
        <v>2768</v>
      </c>
      <c r="C638" t="s">
        <v>3556</v>
      </c>
      <c r="D638" t="s">
        <v>1670</v>
      </c>
      <c r="E638" t="s">
        <v>1671</v>
      </c>
      <c r="F638">
        <v>60</v>
      </c>
      <c r="G638" t="s">
        <v>3557</v>
      </c>
      <c r="H638" t="s">
        <v>2313</v>
      </c>
      <c r="I638" s="10">
        <v>39818</v>
      </c>
      <c r="J638">
        <v>20</v>
      </c>
      <c r="K638" t="s">
        <v>1673</v>
      </c>
      <c r="M638" t="str">
        <f>PROPER(Portfolio4346[[#This Row],[Last Name]])</f>
        <v>Winkler</v>
      </c>
      <c r="N638" t="str">
        <f t="shared" si="36"/>
        <v>-</v>
      </c>
      <c r="O638" t="str">
        <f t="shared" si="38"/>
        <v>F</v>
      </c>
      <c r="P638" t="str">
        <f t="shared" si="37"/>
        <v>-</v>
      </c>
      <c r="Q638" t="str">
        <f t="shared" si="39"/>
        <v>K</v>
      </c>
    </row>
    <row r="639" spans="1:17" x14ac:dyDescent="0.3">
      <c r="A639">
        <v>642</v>
      </c>
      <c r="B639" t="s">
        <v>2930</v>
      </c>
      <c r="C639" t="s">
        <v>3012</v>
      </c>
      <c r="D639" t="s">
        <v>1683</v>
      </c>
      <c r="E639" t="s">
        <v>1671</v>
      </c>
      <c r="F639">
        <v>60</v>
      </c>
      <c r="G639" t="s">
        <v>3558</v>
      </c>
      <c r="H639" t="s">
        <v>112</v>
      </c>
      <c r="I639" s="10">
        <v>39714</v>
      </c>
      <c r="J639">
        <v>52</v>
      </c>
      <c r="K639" t="s">
        <v>1772</v>
      </c>
      <c r="M639" t="str">
        <f>PROPER(Portfolio4346[[#This Row],[Last Name]])</f>
        <v>Blanchard</v>
      </c>
      <c r="N639" t="str">
        <f t="shared" si="36"/>
        <v>-</v>
      </c>
      <c r="O639" t="str">
        <f t="shared" si="38"/>
        <v>F</v>
      </c>
      <c r="P639" t="str">
        <f t="shared" si="37"/>
        <v>-</v>
      </c>
      <c r="Q639" t="str">
        <f t="shared" si="39"/>
        <v>S</v>
      </c>
    </row>
    <row r="640" spans="1:17" x14ac:dyDescent="0.3">
      <c r="A640">
        <v>643</v>
      </c>
      <c r="B640" t="s">
        <v>3559</v>
      </c>
      <c r="C640" t="s">
        <v>2807</v>
      </c>
      <c r="D640" t="s">
        <v>1683</v>
      </c>
      <c r="E640" t="s">
        <v>1671</v>
      </c>
      <c r="F640">
        <v>30</v>
      </c>
      <c r="G640" t="s">
        <v>3560</v>
      </c>
      <c r="H640" t="s">
        <v>1629</v>
      </c>
      <c r="I640" s="10">
        <v>39780</v>
      </c>
      <c r="J640">
        <v>40</v>
      </c>
      <c r="K640" t="s">
        <v>1772</v>
      </c>
      <c r="M640" t="str">
        <f>PROPER(Portfolio4346[[#This Row],[Last Name]])</f>
        <v>Deal</v>
      </c>
      <c r="N640" t="str">
        <f t="shared" si="36"/>
        <v>-</v>
      </c>
      <c r="O640" t="str">
        <f t="shared" si="38"/>
        <v>F</v>
      </c>
      <c r="P640" t="str">
        <f t="shared" si="37"/>
        <v>-</v>
      </c>
      <c r="Q640" t="str">
        <f t="shared" si="39"/>
        <v>C</v>
      </c>
    </row>
    <row r="641" spans="1:17" x14ac:dyDescent="0.3">
      <c r="A641">
        <v>644</v>
      </c>
      <c r="B641" t="s">
        <v>3561</v>
      </c>
      <c r="C641" t="s">
        <v>1940</v>
      </c>
      <c r="D641" t="s">
        <v>1683</v>
      </c>
      <c r="E641" t="s">
        <v>1671</v>
      </c>
      <c r="F641">
        <v>60</v>
      </c>
      <c r="G641" t="s">
        <v>3562</v>
      </c>
      <c r="H641" t="s">
        <v>406</v>
      </c>
      <c r="I641" s="10">
        <v>40074</v>
      </c>
      <c r="J641">
        <v>61</v>
      </c>
      <c r="K641" t="s">
        <v>1673</v>
      </c>
      <c r="M641" t="str">
        <f>PROPER(Portfolio4346[[#This Row],[Last Name]])</f>
        <v>Duncan</v>
      </c>
      <c r="N641" t="str">
        <f t="shared" si="36"/>
        <v>-</v>
      </c>
      <c r="O641" t="str">
        <f t="shared" si="38"/>
        <v>F</v>
      </c>
      <c r="P641" t="str">
        <f t="shared" si="37"/>
        <v>-</v>
      </c>
      <c r="Q641" t="str">
        <f t="shared" si="39"/>
        <v>D</v>
      </c>
    </row>
    <row r="642" spans="1:17" x14ac:dyDescent="0.3">
      <c r="A642">
        <v>645</v>
      </c>
      <c r="B642" t="s">
        <v>3563</v>
      </c>
      <c r="C642" t="s">
        <v>1769</v>
      </c>
      <c r="D642" t="s">
        <v>1670</v>
      </c>
      <c r="E642" t="s">
        <v>1671</v>
      </c>
      <c r="F642">
        <v>90</v>
      </c>
      <c r="G642" t="s">
        <v>3564</v>
      </c>
      <c r="H642" t="s">
        <v>1446</v>
      </c>
      <c r="I642" s="10">
        <v>39888</v>
      </c>
      <c r="J642">
        <v>82</v>
      </c>
      <c r="K642" t="s">
        <v>1707</v>
      </c>
      <c r="M642" t="str">
        <f>PROPER(Portfolio4346[[#This Row],[Last Name]])</f>
        <v>Lacy</v>
      </c>
      <c r="N642" t="str">
        <f t="shared" ref="N642:N705" si="40">IF(EXACT(C642,M642)=TRUE, "-", "Corrected to Title Case")</f>
        <v>-</v>
      </c>
      <c r="O642" t="str">
        <f t="shared" si="38"/>
        <v>F</v>
      </c>
      <c r="P642" t="str">
        <f t="shared" ref="P642:P705" si="41">IF(EXACT(E642,O642)=TRUE,"-","Corrected Errors")</f>
        <v>-</v>
      </c>
      <c r="Q642" t="str">
        <f t="shared" si="39"/>
        <v>H</v>
      </c>
    </row>
    <row r="643" spans="1:17" x14ac:dyDescent="0.3">
      <c r="A643">
        <v>646</v>
      </c>
      <c r="B643" t="s">
        <v>2272</v>
      </c>
      <c r="C643" t="s">
        <v>3565</v>
      </c>
      <c r="D643" t="s">
        <v>1946</v>
      </c>
      <c r="E643" t="s">
        <v>1671</v>
      </c>
      <c r="F643">
        <v>60</v>
      </c>
      <c r="G643" t="s">
        <v>3566</v>
      </c>
      <c r="H643" t="s">
        <v>1469</v>
      </c>
      <c r="I643" s="10">
        <v>40171</v>
      </c>
      <c r="J643">
        <v>50</v>
      </c>
      <c r="K643" t="s">
        <v>1677</v>
      </c>
      <c r="M643" t="str">
        <f>PROPER(Portfolio4346[[#This Row],[Last Name]])</f>
        <v>Gallo</v>
      </c>
      <c r="N643" t="str">
        <f t="shared" si="40"/>
        <v>-</v>
      </c>
      <c r="O643" t="str">
        <f t="shared" ref="O643:O706" si="42">IF(LEFT(E643,1)="f","F","M")</f>
        <v>F</v>
      </c>
      <c r="P643" t="str">
        <f t="shared" si="41"/>
        <v>-</v>
      </c>
      <c r="Q643" t="str">
        <f t="shared" ref="Q643:Q706" si="43">UPPER(LEFT(B643,1))</f>
        <v>L</v>
      </c>
    </row>
    <row r="644" spans="1:17" x14ac:dyDescent="0.3">
      <c r="A644">
        <v>647</v>
      </c>
      <c r="B644" t="s">
        <v>3567</v>
      </c>
      <c r="C644" t="s">
        <v>3568</v>
      </c>
      <c r="D644" t="s">
        <v>1670</v>
      </c>
      <c r="E644" t="s">
        <v>1671</v>
      </c>
      <c r="F644">
        <v>90</v>
      </c>
      <c r="G644" t="s">
        <v>3569</v>
      </c>
      <c r="H644" t="s">
        <v>2583</v>
      </c>
      <c r="I644" s="10">
        <v>39599</v>
      </c>
      <c r="J644">
        <v>13</v>
      </c>
      <c r="K644" t="s">
        <v>1700</v>
      </c>
      <c r="M644" t="str">
        <f>PROPER(Portfolio4346[[#This Row],[Last Name]])</f>
        <v>Berger</v>
      </c>
      <c r="N644" t="str">
        <f t="shared" si="40"/>
        <v>-</v>
      </c>
      <c r="O644" t="str">
        <f t="shared" si="42"/>
        <v>F</v>
      </c>
      <c r="P644" t="str">
        <f t="shared" si="41"/>
        <v>-</v>
      </c>
      <c r="Q644" t="str">
        <f t="shared" si="43"/>
        <v>L</v>
      </c>
    </row>
    <row r="645" spans="1:17" x14ac:dyDescent="0.3">
      <c r="A645">
        <v>648</v>
      </c>
      <c r="B645" t="s">
        <v>3570</v>
      </c>
      <c r="C645" t="s">
        <v>3571</v>
      </c>
      <c r="D645" t="s">
        <v>1670</v>
      </c>
      <c r="E645" t="s">
        <v>1671</v>
      </c>
      <c r="F645">
        <v>90</v>
      </c>
      <c r="G645" t="s">
        <v>3572</v>
      </c>
      <c r="H645" t="s">
        <v>365</v>
      </c>
      <c r="I645" s="10">
        <v>40437</v>
      </c>
      <c r="J645">
        <v>69</v>
      </c>
      <c r="K645" t="s">
        <v>1673</v>
      </c>
      <c r="M645" t="str">
        <f>PROPER(Portfolio4346[[#This Row],[Last Name]])</f>
        <v>Brock</v>
      </c>
      <c r="N645" t="str">
        <f t="shared" si="40"/>
        <v>-</v>
      </c>
      <c r="O645" t="str">
        <f t="shared" si="42"/>
        <v>F</v>
      </c>
      <c r="P645" t="str">
        <f t="shared" si="41"/>
        <v>-</v>
      </c>
      <c r="Q645" t="str">
        <f t="shared" si="43"/>
        <v>M</v>
      </c>
    </row>
    <row r="646" spans="1:17" x14ac:dyDescent="0.3">
      <c r="A646">
        <v>649</v>
      </c>
      <c r="B646" t="s">
        <v>3573</v>
      </c>
      <c r="C646" t="s">
        <v>1764</v>
      </c>
      <c r="D646" t="s">
        <v>1683</v>
      </c>
      <c r="E646" t="s">
        <v>1671</v>
      </c>
      <c r="F646">
        <v>60</v>
      </c>
      <c r="G646" t="s">
        <v>3574</v>
      </c>
      <c r="H646" t="s">
        <v>356</v>
      </c>
      <c r="I646" s="10">
        <v>40026</v>
      </c>
      <c r="J646">
        <v>47</v>
      </c>
      <c r="K646" t="s">
        <v>1721</v>
      </c>
      <c r="M646" t="str">
        <f>PROPER(Portfolio4346[[#This Row],[Last Name]])</f>
        <v>Pryor</v>
      </c>
      <c r="N646" t="str">
        <f t="shared" si="40"/>
        <v>-</v>
      </c>
      <c r="O646" t="str">
        <f t="shared" si="42"/>
        <v>F</v>
      </c>
      <c r="P646" t="str">
        <f t="shared" si="41"/>
        <v>-</v>
      </c>
      <c r="Q646" t="str">
        <f t="shared" si="43"/>
        <v>I</v>
      </c>
    </row>
    <row r="647" spans="1:17" x14ac:dyDescent="0.3">
      <c r="A647">
        <v>650</v>
      </c>
      <c r="B647" t="s">
        <v>3575</v>
      </c>
      <c r="C647" t="s">
        <v>3576</v>
      </c>
      <c r="D647" t="s">
        <v>1670</v>
      </c>
      <c r="E647" t="s">
        <v>1671</v>
      </c>
      <c r="F647">
        <v>30</v>
      </c>
      <c r="G647" t="s">
        <v>3577</v>
      </c>
      <c r="H647" t="s">
        <v>457</v>
      </c>
      <c r="I647" s="10">
        <v>39940</v>
      </c>
      <c r="J647">
        <v>44</v>
      </c>
      <c r="K647" t="s">
        <v>1700</v>
      </c>
      <c r="M647" t="str">
        <f>PROPER(Portfolio4346[[#This Row],[Last Name]])</f>
        <v>Rosen</v>
      </c>
      <c r="N647" t="str">
        <f t="shared" si="40"/>
        <v>-</v>
      </c>
      <c r="O647" t="str">
        <f t="shared" si="42"/>
        <v>F</v>
      </c>
      <c r="P647" t="str">
        <f t="shared" si="41"/>
        <v>-</v>
      </c>
      <c r="Q647" t="str">
        <f t="shared" si="43"/>
        <v>C</v>
      </c>
    </row>
    <row r="648" spans="1:17" x14ac:dyDescent="0.3">
      <c r="A648">
        <v>651</v>
      </c>
      <c r="B648" t="s">
        <v>3578</v>
      </c>
      <c r="C648" t="s">
        <v>3579</v>
      </c>
      <c r="D648" t="s">
        <v>1683</v>
      </c>
      <c r="E648" t="s">
        <v>1671</v>
      </c>
      <c r="F648">
        <v>30</v>
      </c>
      <c r="G648" t="s">
        <v>3580</v>
      </c>
      <c r="H648" t="s">
        <v>469</v>
      </c>
      <c r="I648" s="10">
        <v>40430</v>
      </c>
      <c r="J648">
        <v>5</v>
      </c>
      <c r="K648" t="s">
        <v>1677</v>
      </c>
      <c r="M648" t="str">
        <f>PROPER(Portfolio4346[[#This Row],[Last Name]])</f>
        <v>Beach</v>
      </c>
      <c r="N648" t="str">
        <f t="shared" si="40"/>
        <v>-</v>
      </c>
      <c r="O648" t="str">
        <f t="shared" si="42"/>
        <v>F</v>
      </c>
      <c r="P648" t="str">
        <f t="shared" si="41"/>
        <v>-</v>
      </c>
      <c r="Q648" t="str">
        <f t="shared" si="43"/>
        <v>R</v>
      </c>
    </row>
    <row r="649" spans="1:17" x14ac:dyDescent="0.3">
      <c r="A649">
        <v>652</v>
      </c>
      <c r="B649" t="s">
        <v>2505</v>
      </c>
      <c r="C649" t="s">
        <v>3581</v>
      </c>
      <c r="D649" t="s">
        <v>1683</v>
      </c>
      <c r="E649" t="s">
        <v>1671</v>
      </c>
      <c r="F649">
        <v>90</v>
      </c>
      <c r="G649" t="s">
        <v>3582</v>
      </c>
      <c r="H649" t="s">
        <v>1628</v>
      </c>
      <c r="I649" s="10">
        <v>39585</v>
      </c>
      <c r="J649">
        <v>93</v>
      </c>
      <c r="K649" t="s">
        <v>1707</v>
      </c>
      <c r="M649" t="str">
        <f>PROPER(Portfolio4346[[#This Row],[Last Name]])</f>
        <v>Murphy</v>
      </c>
      <c r="N649" t="str">
        <f t="shared" si="40"/>
        <v>-</v>
      </c>
      <c r="O649" t="str">
        <f t="shared" si="42"/>
        <v>F</v>
      </c>
      <c r="P649" t="str">
        <f t="shared" si="41"/>
        <v>-</v>
      </c>
      <c r="Q649" t="str">
        <f t="shared" si="43"/>
        <v>D</v>
      </c>
    </row>
    <row r="650" spans="1:17" x14ac:dyDescent="0.3">
      <c r="A650">
        <v>653</v>
      </c>
      <c r="B650" t="s">
        <v>3583</v>
      </c>
      <c r="C650" t="s">
        <v>3584</v>
      </c>
      <c r="D650" t="s">
        <v>1670</v>
      </c>
      <c r="E650" t="s">
        <v>1671</v>
      </c>
      <c r="F650">
        <v>60</v>
      </c>
      <c r="G650" t="s">
        <v>3585</v>
      </c>
      <c r="H650" t="s">
        <v>2496</v>
      </c>
      <c r="I650" s="10">
        <v>40462</v>
      </c>
      <c r="J650">
        <v>99</v>
      </c>
      <c r="K650" t="s">
        <v>1700</v>
      </c>
      <c r="M650" t="str">
        <f>PROPER(Portfolio4346[[#This Row],[Last Name]])</f>
        <v>Villa</v>
      </c>
      <c r="N650" t="str">
        <f t="shared" si="40"/>
        <v>-</v>
      </c>
      <c r="O650" t="str">
        <f t="shared" si="42"/>
        <v>F</v>
      </c>
      <c r="P650" t="str">
        <f t="shared" si="41"/>
        <v>-</v>
      </c>
      <c r="Q650" t="str">
        <f t="shared" si="43"/>
        <v>H</v>
      </c>
    </row>
    <row r="651" spans="1:17" x14ac:dyDescent="0.3">
      <c r="A651">
        <v>654</v>
      </c>
      <c r="B651" t="s">
        <v>3586</v>
      </c>
      <c r="C651" t="s">
        <v>3083</v>
      </c>
      <c r="D651" t="s">
        <v>1670</v>
      </c>
      <c r="E651" t="s">
        <v>1671</v>
      </c>
      <c r="F651">
        <v>60</v>
      </c>
      <c r="G651" t="s">
        <v>3587</v>
      </c>
      <c r="H651" t="s">
        <v>744</v>
      </c>
      <c r="I651" s="10">
        <v>40111</v>
      </c>
      <c r="J651">
        <v>85</v>
      </c>
      <c r="K651" t="s">
        <v>1673</v>
      </c>
      <c r="M651" t="str">
        <f>PROPER(Portfolio4346[[#This Row],[Last Name]])</f>
        <v>Dukes</v>
      </c>
      <c r="N651" t="str">
        <f t="shared" si="40"/>
        <v>-</v>
      </c>
      <c r="O651" t="str">
        <f t="shared" si="42"/>
        <v>F</v>
      </c>
      <c r="P651" t="str">
        <f t="shared" si="41"/>
        <v>-</v>
      </c>
      <c r="Q651" t="str">
        <f t="shared" si="43"/>
        <v>A</v>
      </c>
    </row>
    <row r="652" spans="1:17" x14ac:dyDescent="0.3">
      <c r="A652">
        <v>655</v>
      </c>
      <c r="B652" t="s">
        <v>3588</v>
      </c>
      <c r="C652" t="s">
        <v>3589</v>
      </c>
      <c r="D652" t="s">
        <v>1670</v>
      </c>
      <c r="E652" t="s">
        <v>1671</v>
      </c>
      <c r="F652">
        <v>30</v>
      </c>
      <c r="G652" t="s">
        <v>3590</v>
      </c>
      <c r="H652" t="s">
        <v>26</v>
      </c>
      <c r="I652" s="10">
        <v>40488</v>
      </c>
      <c r="J652">
        <v>52</v>
      </c>
      <c r="K652" t="s">
        <v>1772</v>
      </c>
      <c r="M652" t="str">
        <f>PROPER(Portfolio4346[[#This Row],[Last Name]])</f>
        <v>Sharpe</v>
      </c>
      <c r="N652" t="str">
        <f t="shared" si="40"/>
        <v>-</v>
      </c>
      <c r="O652" t="str">
        <f t="shared" si="42"/>
        <v>F</v>
      </c>
      <c r="P652" t="str">
        <f t="shared" si="41"/>
        <v>-</v>
      </c>
      <c r="Q652" t="str">
        <f t="shared" si="43"/>
        <v>D</v>
      </c>
    </row>
    <row r="653" spans="1:17" x14ac:dyDescent="0.3">
      <c r="A653">
        <v>656</v>
      </c>
      <c r="B653" t="s">
        <v>3591</v>
      </c>
      <c r="C653" t="s">
        <v>3592</v>
      </c>
      <c r="D653" t="s">
        <v>1683</v>
      </c>
      <c r="E653" t="s">
        <v>1671</v>
      </c>
      <c r="F653">
        <v>30</v>
      </c>
      <c r="G653" t="s">
        <v>3593</v>
      </c>
      <c r="H653" t="s">
        <v>1495</v>
      </c>
      <c r="I653" s="10">
        <v>40362</v>
      </c>
      <c r="J653">
        <v>5</v>
      </c>
      <c r="K653" t="s">
        <v>1677</v>
      </c>
      <c r="M653" t="str">
        <f>PROPER(Portfolio4346[[#This Row],[Last Name]])</f>
        <v>Lusk</v>
      </c>
      <c r="N653" t="str">
        <f t="shared" si="40"/>
        <v>-</v>
      </c>
      <c r="O653" t="str">
        <f t="shared" si="42"/>
        <v>F</v>
      </c>
      <c r="P653" t="str">
        <f t="shared" si="41"/>
        <v>-</v>
      </c>
      <c r="Q653" t="str">
        <f t="shared" si="43"/>
        <v>S</v>
      </c>
    </row>
    <row r="654" spans="1:17" x14ac:dyDescent="0.3">
      <c r="A654">
        <v>657</v>
      </c>
      <c r="B654" t="s">
        <v>3594</v>
      </c>
      <c r="C654" t="s">
        <v>3595</v>
      </c>
      <c r="D654" t="s">
        <v>1670</v>
      </c>
      <c r="E654" t="s">
        <v>1671</v>
      </c>
      <c r="F654">
        <v>30</v>
      </c>
      <c r="G654" t="s">
        <v>3596</v>
      </c>
      <c r="H654" t="s">
        <v>204</v>
      </c>
      <c r="I654" s="10">
        <v>40001</v>
      </c>
      <c r="J654">
        <v>19</v>
      </c>
      <c r="K654" t="s">
        <v>1696</v>
      </c>
      <c r="M654" t="str">
        <f>PROPER(Portfolio4346[[#This Row],[Last Name]])</f>
        <v>Chang</v>
      </c>
      <c r="N654" t="str">
        <f t="shared" si="40"/>
        <v>-</v>
      </c>
      <c r="O654" t="str">
        <f t="shared" si="42"/>
        <v>F</v>
      </c>
      <c r="P654" t="str">
        <f t="shared" si="41"/>
        <v>-</v>
      </c>
      <c r="Q654" t="str">
        <f t="shared" si="43"/>
        <v>D</v>
      </c>
    </row>
    <row r="655" spans="1:17" x14ac:dyDescent="0.3">
      <c r="A655">
        <v>658</v>
      </c>
      <c r="B655" t="s">
        <v>3597</v>
      </c>
      <c r="C655" t="s">
        <v>3598</v>
      </c>
      <c r="D655" t="s">
        <v>1683</v>
      </c>
      <c r="E655" t="s">
        <v>1671</v>
      </c>
      <c r="F655">
        <v>30</v>
      </c>
      <c r="G655" t="s">
        <v>3599</v>
      </c>
      <c r="H655" t="s">
        <v>199</v>
      </c>
      <c r="I655" s="10">
        <v>40215</v>
      </c>
      <c r="J655">
        <v>53</v>
      </c>
      <c r="K655" t="s">
        <v>1677</v>
      </c>
      <c r="M655" t="str">
        <f>PROPER(Portfolio4346[[#This Row],[Last Name]])</f>
        <v>Burgess</v>
      </c>
      <c r="N655" t="str">
        <f t="shared" si="40"/>
        <v>-</v>
      </c>
      <c r="O655" t="str">
        <f t="shared" si="42"/>
        <v>F</v>
      </c>
      <c r="P655" t="str">
        <f t="shared" si="41"/>
        <v>-</v>
      </c>
      <c r="Q655" t="str">
        <f t="shared" si="43"/>
        <v>S</v>
      </c>
    </row>
    <row r="656" spans="1:17" x14ac:dyDescent="0.3">
      <c r="A656">
        <v>659</v>
      </c>
      <c r="B656" t="s">
        <v>3600</v>
      </c>
      <c r="C656" t="s">
        <v>3601</v>
      </c>
      <c r="D656" t="s">
        <v>1670</v>
      </c>
      <c r="E656" t="s">
        <v>1671</v>
      </c>
      <c r="F656">
        <v>30</v>
      </c>
      <c r="G656" t="s">
        <v>3602</v>
      </c>
      <c r="H656" t="s">
        <v>2555</v>
      </c>
      <c r="I656" s="10">
        <v>39583</v>
      </c>
      <c r="J656">
        <v>59</v>
      </c>
      <c r="K656" t="s">
        <v>851</v>
      </c>
      <c r="M656" t="str">
        <f>PROPER(Portfolio4346[[#This Row],[Last Name]])</f>
        <v>Valdez</v>
      </c>
      <c r="N656" t="str">
        <f t="shared" si="40"/>
        <v>-</v>
      </c>
      <c r="O656" t="str">
        <f t="shared" si="42"/>
        <v>F</v>
      </c>
      <c r="P656" t="str">
        <f t="shared" si="41"/>
        <v>-</v>
      </c>
      <c r="Q656" t="str">
        <f t="shared" si="43"/>
        <v>F</v>
      </c>
    </row>
    <row r="657" spans="1:17" x14ac:dyDescent="0.3">
      <c r="A657">
        <v>660</v>
      </c>
      <c r="B657" t="s">
        <v>3603</v>
      </c>
      <c r="C657" t="s">
        <v>2401</v>
      </c>
      <c r="D657" t="s">
        <v>1670</v>
      </c>
      <c r="E657" t="s">
        <v>1671</v>
      </c>
      <c r="F657">
        <v>90</v>
      </c>
      <c r="G657" t="s">
        <v>3604</v>
      </c>
      <c r="H657" t="s">
        <v>2092</v>
      </c>
      <c r="I657" s="10">
        <v>40493</v>
      </c>
      <c r="J657">
        <v>75</v>
      </c>
      <c r="K657" t="s">
        <v>1721</v>
      </c>
      <c r="M657" t="str">
        <f>PROPER(Portfolio4346[[#This Row],[Last Name]])</f>
        <v>Crump</v>
      </c>
      <c r="N657" t="str">
        <f t="shared" si="40"/>
        <v>-</v>
      </c>
      <c r="O657" t="str">
        <f t="shared" si="42"/>
        <v>F</v>
      </c>
      <c r="P657" t="str">
        <f t="shared" si="41"/>
        <v>-</v>
      </c>
      <c r="Q657" t="str">
        <f t="shared" si="43"/>
        <v>A</v>
      </c>
    </row>
    <row r="658" spans="1:17" x14ac:dyDescent="0.3">
      <c r="A658">
        <v>661</v>
      </c>
      <c r="B658" t="s">
        <v>3605</v>
      </c>
      <c r="C658" t="s">
        <v>3606</v>
      </c>
      <c r="D658" t="s">
        <v>1670</v>
      </c>
      <c r="E658" t="s">
        <v>1671</v>
      </c>
      <c r="F658">
        <v>30</v>
      </c>
      <c r="G658" t="s">
        <v>3607</v>
      </c>
      <c r="H658" t="s">
        <v>2042</v>
      </c>
      <c r="I658" s="10">
        <v>39866</v>
      </c>
      <c r="J658">
        <v>19</v>
      </c>
      <c r="K658" t="s">
        <v>1707</v>
      </c>
      <c r="M658" t="str">
        <f>PROPER(Portfolio4346[[#This Row],[Last Name]])</f>
        <v>Sheldon</v>
      </c>
      <c r="N658" t="str">
        <f t="shared" si="40"/>
        <v>-</v>
      </c>
      <c r="O658" t="str">
        <f t="shared" si="42"/>
        <v>F</v>
      </c>
      <c r="P658" t="str">
        <f t="shared" si="41"/>
        <v>-</v>
      </c>
      <c r="Q658" t="str">
        <f t="shared" si="43"/>
        <v>S</v>
      </c>
    </row>
    <row r="659" spans="1:17" x14ac:dyDescent="0.3">
      <c r="A659">
        <v>662</v>
      </c>
      <c r="B659" t="s">
        <v>3608</v>
      </c>
      <c r="C659" t="s">
        <v>3609</v>
      </c>
      <c r="D659" t="s">
        <v>1683</v>
      </c>
      <c r="E659" t="s">
        <v>1671</v>
      </c>
      <c r="F659">
        <v>30</v>
      </c>
      <c r="G659" t="s">
        <v>3610</v>
      </c>
      <c r="H659" t="s">
        <v>1160</v>
      </c>
      <c r="I659" s="10">
        <v>39867</v>
      </c>
      <c r="J659">
        <v>3</v>
      </c>
      <c r="K659" t="s">
        <v>1673</v>
      </c>
      <c r="M659" t="str">
        <f>PROPER(Portfolio4346[[#This Row],[Last Name]])</f>
        <v>Harmon</v>
      </c>
      <c r="N659" t="str">
        <f t="shared" si="40"/>
        <v>-</v>
      </c>
      <c r="O659" t="str">
        <f t="shared" si="42"/>
        <v>F</v>
      </c>
      <c r="P659" t="str">
        <f t="shared" si="41"/>
        <v>-</v>
      </c>
      <c r="Q659" t="str">
        <f t="shared" si="43"/>
        <v>V</v>
      </c>
    </row>
    <row r="660" spans="1:17" x14ac:dyDescent="0.3">
      <c r="A660">
        <v>663</v>
      </c>
      <c r="B660" t="s">
        <v>3611</v>
      </c>
      <c r="C660" t="s">
        <v>3311</v>
      </c>
      <c r="D660" t="s">
        <v>1670</v>
      </c>
      <c r="E660" t="s">
        <v>1671</v>
      </c>
      <c r="F660">
        <v>90</v>
      </c>
      <c r="G660" t="s">
        <v>3612</v>
      </c>
      <c r="H660" t="s">
        <v>1619</v>
      </c>
      <c r="I660" s="10">
        <v>39663</v>
      </c>
      <c r="J660">
        <v>41</v>
      </c>
      <c r="K660" t="s">
        <v>1692</v>
      </c>
      <c r="M660" t="str">
        <f>PROPER(Portfolio4346[[#This Row],[Last Name]])</f>
        <v>Darling</v>
      </c>
      <c r="N660" t="str">
        <f t="shared" si="40"/>
        <v>-</v>
      </c>
      <c r="O660" t="str">
        <f t="shared" si="42"/>
        <v>F</v>
      </c>
      <c r="P660" t="str">
        <f t="shared" si="41"/>
        <v>-</v>
      </c>
      <c r="Q660" t="str">
        <f t="shared" si="43"/>
        <v>S</v>
      </c>
    </row>
    <row r="661" spans="1:17" x14ac:dyDescent="0.3">
      <c r="A661">
        <v>664</v>
      </c>
      <c r="B661" t="s">
        <v>3613</v>
      </c>
      <c r="C661" t="s">
        <v>1621</v>
      </c>
      <c r="D661" t="s">
        <v>1683</v>
      </c>
      <c r="E661" t="s">
        <v>1671</v>
      </c>
      <c r="F661">
        <v>60</v>
      </c>
      <c r="G661" t="s">
        <v>3614</v>
      </c>
      <c r="H661" t="s">
        <v>1648</v>
      </c>
      <c r="I661" s="10">
        <v>39704</v>
      </c>
      <c r="J661">
        <v>31</v>
      </c>
      <c r="K661" t="s">
        <v>1700</v>
      </c>
      <c r="M661" t="str">
        <f>PROPER(Portfolio4346[[#This Row],[Last Name]])</f>
        <v>Kent</v>
      </c>
      <c r="N661" t="str">
        <f t="shared" si="40"/>
        <v>-</v>
      </c>
      <c r="O661" t="str">
        <f t="shared" si="42"/>
        <v>F</v>
      </c>
      <c r="P661" t="str">
        <f t="shared" si="41"/>
        <v>-</v>
      </c>
      <c r="Q661" t="str">
        <f t="shared" si="43"/>
        <v>A</v>
      </c>
    </row>
    <row r="662" spans="1:17" x14ac:dyDescent="0.3">
      <c r="A662">
        <v>665</v>
      </c>
      <c r="B662" t="s">
        <v>3615</v>
      </c>
      <c r="C662" t="s">
        <v>3616</v>
      </c>
      <c r="D662" t="s">
        <v>1670</v>
      </c>
      <c r="E662" t="s">
        <v>1671</v>
      </c>
      <c r="F662">
        <v>60</v>
      </c>
      <c r="G662" t="s">
        <v>3617</v>
      </c>
      <c r="H662" t="s">
        <v>77</v>
      </c>
      <c r="I662" s="10">
        <v>39857</v>
      </c>
      <c r="J662">
        <v>5</v>
      </c>
      <c r="K662" t="s">
        <v>1677</v>
      </c>
      <c r="M662" t="str">
        <f>PROPER(Portfolio4346[[#This Row],[Last Name]])</f>
        <v>Chavez</v>
      </c>
      <c r="N662" t="str">
        <f t="shared" si="40"/>
        <v>-</v>
      </c>
      <c r="O662" t="str">
        <f t="shared" si="42"/>
        <v>F</v>
      </c>
      <c r="P662" t="str">
        <f t="shared" si="41"/>
        <v>-</v>
      </c>
      <c r="Q662" t="str">
        <f t="shared" si="43"/>
        <v>A</v>
      </c>
    </row>
    <row r="663" spans="1:17" x14ac:dyDescent="0.3">
      <c r="A663">
        <v>666</v>
      </c>
      <c r="B663" t="s">
        <v>2465</v>
      </c>
      <c r="C663" t="s">
        <v>1977</v>
      </c>
      <c r="D663" t="s">
        <v>1683</v>
      </c>
      <c r="E663" t="s">
        <v>1671</v>
      </c>
      <c r="F663">
        <v>30</v>
      </c>
      <c r="G663" t="s">
        <v>3618</v>
      </c>
      <c r="H663" t="s">
        <v>18</v>
      </c>
      <c r="I663" s="10">
        <v>40414</v>
      </c>
      <c r="J663">
        <v>15</v>
      </c>
      <c r="K663" t="s">
        <v>851</v>
      </c>
      <c r="M663" t="str">
        <f>PROPER(Portfolio4346[[#This Row],[Last Name]])</f>
        <v>Hobson</v>
      </c>
      <c r="N663" t="str">
        <f t="shared" si="40"/>
        <v>-</v>
      </c>
      <c r="O663" t="str">
        <f t="shared" si="42"/>
        <v>F</v>
      </c>
      <c r="P663" t="str">
        <f t="shared" si="41"/>
        <v>-</v>
      </c>
      <c r="Q663" t="str">
        <f t="shared" si="43"/>
        <v>M</v>
      </c>
    </row>
    <row r="664" spans="1:17" x14ac:dyDescent="0.3">
      <c r="A664">
        <v>667</v>
      </c>
      <c r="B664" t="s">
        <v>2681</v>
      </c>
      <c r="C664" t="s">
        <v>3619</v>
      </c>
      <c r="D664" t="s">
        <v>1670</v>
      </c>
      <c r="E664" t="s">
        <v>1671</v>
      </c>
      <c r="F664">
        <v>60</v>
      </c>
      <c r="G664" t="s">
        <v>3620</v>
      </c>
      <c r="H664" t="s">
        <v>578</v>
      </c>
      <c r="I664" s="10">
        <v>39888</v>
      </c>
      <c r="J664">
        <v>79</v>
      </c>
      <c r="K664" t="s">
        <v>1677</v>
      </c>
      <c r="M664" t="str">
        <f>PROPER(Portfolio4346[[#This Row],[Last Name]])</f>
        <v>Willard</v>
      </c>
      <c r="N664" t="str">
        <f t="shared" si="40"/>
        <v>-</v>
      </c>
      <c r="O664" t="str">
        <f t="shared" si="42"/>
        <v>F</v>
      </c>
      <c r="P664" t="str">
        <f t="shared" si="41"/>
        <v>-</v>
      </c>
      <c r="Q664" t="str">
        <f t="shared" si="43"/>
        <v>T</v>
      </c>
    </row>
    <row r="665" spans="1:17" x14ac:dyDescent="0.3">
      <c r="A665">
        <v>668</v>
      </c>
      <c r="B665" t="s">
        <v>2068</v>
      </c>
      <c r="C665" t="s">
        <v>3621</v>
      </c>
      <c r="D665" t="s">
        <v>1670</v>
      </c>
      <c r="E665" t="s">
        <v>1671</v>
      </c>
      <c r="F665">
        <v>60</v>
      </c>
      <c r="G665" t="s">
        <v>3622</v>
      </c>
      <c r="H665" t="s">
        <v>703</v>
      </c>
      <c r="I665" s="10">
        <v>40274</v>
      </c>
      <c r="J665">
        <v>96</v>
      </c>
      <c r="K665" t="s">
        <v>851</v>
      </c>
      <c r="M665" t="str">
        <f>PROPER(Portfolio4346[[#This Row],[Last Name]])</f>
        <v>Vigil</v>
      </c>
      <c r="N665" t="str">
        <f t="shared" si="40"/>
        <v>-</v>
      </c>
      <c r="O665" t="str">
        <f t="shared" si="42"/>
        <v>F</v>
      </c>
      <c r="P665" t="str">
        <f t="shared" si="41"/>
        <v>-</v>
      </c>
      <c r="Q665" t="str">
        <f t="shared" si="43"/>
        <v>D</v>
      </c>
    </row>
    <row r="666" spans="1:17" x14ac:dyDescent="0.3">
      <c r="A666">
        <v>669</v>
      </c>
      <c r="B666" t="s">
        <v>1920</v>
      </c>
      <c r="C666" t="s">
        <v>3540</v>
      </c>
      <c r="D666" t="s">
        <v>1670</v>
      </c>
      <c r="E666" t="s">
        <v>1671</v>
      </c>
      <c r="F666">
        <v>30</v>
      </c>
      <c r="G666" t="s">
        <v>3623</v>
      </c>
      <c r="H666" t="s">
        <v>2583</v>
      </c>
      <c r="I666" s="10">
        <v>39998</v>
      </c>
      <c r="J666">
        <v>20</v>
      </c>
      <c r="K666" t="s">
        <v>1673</v>
      </c>
      <c r="M666" t="str">
        <f>PROPER(Portfolio4346[[#This Row],[Last Name]])</f>
        <v>Vang</v>
      </c>
      <c r="N666" t="str">
        <f t="shared" si="40"/>
        <v>-</v>
      </c>
      <c r="O666" t="str">
        <f t="shared" si="42"/>
        <v>F</v>
      </c>
      <c r="P666" t="str">
        <f t="shared" si="41"/>
        <v>-</v>
      </c>
      <c r="Q666" t="str">
        <f t="shared" si="43"/>
        <v>A</v>
      </c>
    </row>
    <row r="667" spans="1:17" x14ac:dyDescent="0.3">
      <c r="A667">
        <v>670</v>
      </c>
      <c r="B667" t="s">
        <v>3624</v>
      </c>
      <c r="C667" t="s">
        <v>2886</v>
      </c>
      <c r="D667" t="s">
        <v>1670</v>
      </c>
      <c r="E667" t="s">
        <v>1671</v>
      </c>
      <c r="F667">
        <v>90</v>
      </c>
      <c r="G667" t="s">
        <v>3625</v>
      </c>
      <c r="H667" t="s">
        <v>2138</v>
      </c>
      <c r="I667" s="10">
        <v>39999</v>
      </c>
      <c r="J667">
        <v>48</v>
      </c>
      <c r="K667" t="s">
        <v>1692</v>
      </c>
      <c r="M667" t="str">
        <f>PROPER(Portfolio4346[[#This Row],[Last Name]])</f>
        <v>Wu</v>
      </c>
      <c r="N667" t="str">
        <f t="shared" si="40"/>
        <v>-</v>
      </c>
      <c r="O667" t="str">
        <f t="shared" si="42"/>
        <v>F</v>
      </c>
      <c r="P667" t="str">
        <f t="shared" si="41"/>
        <v>-</v>
      </c>
      <c r="Q667" t="str">
        <f t="shared" si="43"/>
        <v>L</v>
      </c>
    </row>
    <row r="668" spans="1:17" x14ac:dyDescent="0.3">
      <c r="A668">
        <v>671</v>
      </c>
      <c r="B668" t="s">
        <v>3626</v>
      </c>
      <c r="C668" t="s">
        <v>3627</v>
      </c>
      <c r="D668" t="s">
        <v>1683</v>
      </c>
      <c r="E668" t="s">
        <v>1671</v>
      </c>
      <c r="F668">
        <v>90</v>
      </c>
      <c r="G668" t="s">
        <v>3628</v>
      </c>
      <c r="H668" t="s">
        <v>1407</v>
      </c>
      <c r="I668" s="10">
        <v>40460</v>
      </c>
      <c r="J668">
        <v>68</v>
      </c>
      <c r="K668" t="s">
        <v>1673</v>
      </c>
      <c r="M668" t="str">
        <f>PROPER(Portfolio4346[[#This Row],[Last Name]])</f>
        <v>Cramer</v>
      </c>
      <c r="N668" t="str">
        <f t="shared" si="40"/>
        <v>-</v>
      </c>
      <c r="O668" t="str">
        <f t="shared" si="42"/>
        <v>F</v>
      </c>
      <c r="P668" t="str">
        <f t="shared" si="41"/>
        <v>-</v>
      </c>
      <c r="Q668" t="str">
        <f t="shared" si="43"/>
        <v>M</v>
      </c>
    </row>
    <row r="669" spans="1:17" x14ac:dyDescent="0.3">
      <c r="A669">
        <v>672</v>
      </c>
      <c r="B669" t="s">
        <v>3559</v>
      </c>
      <c r="C669" t="s">
        <v>3629</v>
      </c>
      <c r="D669" t="s">
        <v>1670</v>
      </c>
      <c r="E669" t="s">
        <v>1671</v>
      </c>
      <c r="F669">
        <v>90</v>
      </c>
      <c r="G669" t="s">
        <v>3630</v>
      </c>
      <c r="H669" t="s">
        <v>196</v>
      </c>
      <c r="I669" s="10">
        <v>39912</v>
      </c>
      <c r="J669">
        <v>50</v>
      </c>
      <c r="K669" t="s">
        <v>1696</v>
      </c>
      <c r="M669" t="str">
        <f>PROPER(Portfolio4346[[#This Row],[Last Name]])</f>
        <v>Downey</v>
      </c>
      <c r="N669" t="str">
        <f t="shared" si="40"/>
        <v>-</v>
      </c>
      <c r="O669" t="str">
        <f t="shared" si="42"/>
        <v>F</v>
      </c>
      <c r="P669" t="str">
        <f t="shared" si="41"/>
        <v>-</v>
      </c>
      <c r="Q669" t="str">
        <f t="shared" si="43"/>
        <v>C</v>
      </c>
    </row>
    <row r="670" spans="1:17" x14ac:dyDescent="0.3">
      <c r="A670">
        <v>673</v>
      </c>
      <c r="B670" t="s">
        <v>3631</v>
      </c>
      <c r="C670" t="s">
        <v>3632</v>
      </c>
      <c r="D670" t="s">
        <v>1670</v>
      </c>
      <c r="E670" t="s">
        <v>1671</v>
      </c>
      <c r="F670">
        <v>30</v>
      </c>
      <c r="G670" t="s">
        <v>3633</v>
      </c>
      <c r="H670" t="s">
        <v>564</v>
      </c>
      <c r="I670" s="10">
        <v>39985</v>
      </c>
      <c r="J670">
        <v>96</v>
      </c>
      <c r="K670" t="s">
        <v>1673</v>
      </c>
      <c r="M670" t="str">
        <f>PROPER(Portfolio4346[[#This Row],[Last Name]])</f>
        <v>Toney</v>
      </c>
      <c r="N670" t="str">
        <f t="shared" si="40"/>
        <v>-</v>
      </c>
      <c r="O670" t="str">
        <f t="shared" si="42"/>
        <v>F</v>
      </c>
      <c r="P670" t="str">
        <f t="shared" si="41"/>
        <v>-</v>
      </c>
      <c r="Q670" t="str">
        <f t="shared" si="43"/>
        <v>D</v>
      </c>
    </row>
    <row r="671" spans="1:17" x14ac:dyDescent="0.3">
      <c r="A671">
        <v>674</v>
      </c>
      <c r="B671" t="s">
        <v>3634</v>
      </c>
      <c r="C671" t="s">
        <v>2908</v>
      </c>
      <c r="D671" t="s">
        <v>1683</v>
      </c>
      <c r="E671" t="s">
        <v>1671</v>
      </c>
      <c r="F671">
        <v>60</v>
      </c>
      <c r="G671" t="s">
        <v>3635</v>
      </c>
      <c r="H671" t="s">
        <v>708</v>
      </c>
      <c r="I671" s="10">
        <v>39591</v>
      </c>
      <c r="J671">
        <v>87</v>
      </c>
      <c r="K671" t="s">
        <v>1721</v>
      </c>
      <c r="M671" t="str">
        <f>PROPER(Portfolio4346[[#This Row],[Last Name]])</f>
        <v>Knapp</v>
      </c>
      <c r="N671" t="str">
        <f t="shared" si="40"/>
        <v>-</v>
      </c>
      <c r="O671" t="str">
        <f t="shared" si="42"/>
        <v>F</v>
      </c>
      <c r="P671" t="str">
        <f t="shared" si="41"/>
        <v>-</v>
      </c>
      <c r="Q671" t="str">
        <f t="shared" si="43"/>
        <v>Y</v>
      </c>
    </row>
    <row r="672" spans="1:17" x14ac:dyDescent="0.3">
      <c r="A672">
        <v>675</v>
      </c>
      <c r="B672" t="s">
        <v>3636</v>
      </c>
      <c r="C672" t="s">
        <v>3637</v>
      </c>
      <c r="D672" t="s">
        <v>1670</v>
      </c>
      <c r="E672" t="s">
        <v>1829</v>
      </c>
      <c r="F672">
        <v>60</v>
      </c>
      <c r="G672" t="s">
        <v>3638</v>
      </c>
      <c r="H672" t="s">
        <v>380</v>
      </c>
      <c r="I672" s="10">
        <v>39886</v>
      </c>
      <c r="J672">
        <v>65</v>
      </c>
      <c r="K672" t="s">
        <v>1700</v>
      </c>
      <c r="M672" t="str">
        <f>PROPER(Portfolio4346[[#This Row],[Last Name]])</f>
        <v>Horner</v>
      </c>
      <c r="N672" t="str">
        <f t="shared" si="40"/>
        <v>-</v>
      </c>
      <c r="O672" t="str">
        <f t="shared" si="42"/>
        <v>F</v>
      </c>
      <c r="P672" t="str">
        <f t="shared" si="41"/>
        <v>Corrected Errors</v>
      </c>
      <c r="Q672" t="str">
        <f t="shared" si="43"/>
        <v>S</v>
      </c>
    </row>
    <row r="673" spans="1:17" x14ac:dyDescent="0.3">
      <c r="A673">
        <v>676</v>
      </c>
      <c r="B673" t="s">
        <v>2292</v>
      </c>
      <c r="C673" t="s">
        <v>3639</v>
      </c>
      <c r="D673" t="s">
        <v>1683</v>
      </c>
      <c r="E673" t="s">
        <v>1671</v>
      </c>
      <c r="F673">
        <v>60</v>
      </c>
      <c r="G673" t="s">
        <v>3640</v>
      </c>
      <c r="H673" t="s">
        <v>3641</v>
      </c>
      <c r="I673" s="10">
        <v>39971</v>
      </c>
      <c r="J673">
        <v>71</v>
      </c>
      <c r="K673" t="s">
        <v>1692</v>
      </c>
      <c r="M673" t="str">
        <f>PROPER(Portfolio4346[[#This Row],[Last Name]])</f>
        <v>Wall</v>
      </c>
      <c r="N673" t="str">
        <f t="shared" si="40"/>
        <v>-</v>
      </c>
      <c r="O673" t="str">
        <f t="shared" si="42"/>
        <v>F</v>
      </c>
      <c r="P673" t="str">
        <f t="shared" si="41"/>
        <v>-</v>
      </c>
      <c r="Q673" t="str">
        <f t="shared" si="43"/>
        <v>E</v>
      </c>
    </row>
    <row r="674" spans="1:17" x14ac:dyDescent="0.3">
      <c r="A674">
        <v>677</v>
      </c>
      <c r="B674" t="s">
        <v>3642</v>
      </c>
      <c r="C674" t="s">
        <v>1993</v>
      </c>
      <c r="D674" t="s">
        <v>1683</v>
      </c>
      <c r="E674" t="s">
        <v>1671</v>
      </c>
      <c r="F674">
        <v>60</v>
      </c>
      <c r="G674" t="s">
        <v>3643</v>
      </c>
      <c r="H674" t="s">
        <v>3644</v>
      </c>
      <c r="I674" s="10">
        <v>39740</v>
      </c>
      <c r="J674">
        <v>9</v>
      </c>
      <c r="K674" t="s">
        <v>1772</v>
      </c>
      <c r="M674" t="str">
        <f>PROPER(Portfolio4346[[#This Row],[Last Name]])</f>
        <v>Mcmullen</v>
      </c>
      <c r="N674" t="str">
        <f t="shared" si="40"/>
        <v>-</v>
      </c>
      <c r="O674" t="str">
        <f t="shared" si="42"/>
        <v>F</v>
      </c>
      <c r="P674" t="str">
        <f t="shared" si="41"/>
        <v>-</v>
      </c>
      <c r="Q674" t="str">
        <f t="shared" si="43"/>
        <v>M</v>
      </c>
    </row>
    <row r="675" spans="1:17" x14ac:dyDescent="0.3">
      <c r="A675">
        <v>678</v>
      </c>
      <c r="B675" t="s">
        <v>1934</v>
      </c>
      <c r="C675" t="s">
        <v>2238</v>
      </c>
      <c r="D675" t="s">
        <v>1670</v>
      </c>
      <c r="E675" t="s">
        <v>1671</v>
      </c>
      <c r="F675">
        <v>30</v>
      </c>
      <c r="G675" t="s">
        <v>3645</v>
      </c>
      <c r="H675" t="s">
        <v>195</v>
      </c>
      <c r="I675" s="10">
        <v>40245</v>
      </c>
      <c r="J675">
        <v>93</v>
      </c>
      <c r="K675" t="s">
        <v>1700</v>
      </c>
      <c r="M675" t="str">
        <f>PROPER(Portfolio4346[[#This Row],[Last Name]])</f>
        <v>Waldron</v>
      </c>
      <c r="N675" t="str">
        <f t="shared" si="40"/>
        <v>-</v>
      </c>
      <c r="O675" t="str">
        <f t="shared" si="42"/>
        <v>F</v>
      </c>
      <c r="P675" t="str">
        <f t="shared" si="41"/>
        <v>-</v>
      </c>
      <c r="Q675" t="str">
        <f t="shared" si="43"/>
        <v>P</v>
      </c>
    </row>
    <row r="676" spans="1:17" x14ac:dyDescent="0.3">
      <c r="A676">
        <v>679</v>
      </c>
      <c r="B676" t="s">
        <v>3646</v>
      </c>
      <c r="C676" t="s">
        <v>3647</v>
      </c>
      <c r="D676" t="s">
        <v>1683</v>
      </c>
      <c r="E676" t="s">
        <v>1671</v>
      </c>
      <c r="F676">
        <v>30</v>
      </c>
      <c r="G676" t="s">
        <v>2534</v>
      </c>
      <c r="H676" t="s">
        <v>44</v>
      </c>
      <c r="I676" s="10">
        <v>39910</v>
      </c>
      <c r="J676">
        <v>45</v>
      </c>
      <c r="K676" t="s">
        <v>1673</v>
      </c>
      <c r="M676" t="str">
        <f>PROPER(Portfolio4346[[#This Row],[Last Name]])</f>
        <v>Helton</v>
      </c>
      <c r="N676" t="str">
        <f t="shared" si="40"/>
        <v>-</v>
      </c>
      <c r="O676" t="str">
        <f t="shared" si="42"/>
        <v>F</v>
      </c>
      <c r="P676" t="str">
        <f t="shared" si="41"/>
        <v>-</v>
      </c>
      <c r="Q676" t="str">
        <f t="shared" si="43"/>
        <v>R</v>
      </c>
    </row>
    <row r="677" spans="1:17" x14ac:dyDescent="0.3">
      <c r="A677">
        <v>680</v>
      </c>
      <c r="B677" t="s">
        <v>3648</v>
      </c>
      <c r="C677" t="s">
        <v>2673</v>
      </c>
      <c r="D677" t="s">
        <v>1670</v>
      </c>
      <c r="E677" t="s">
        <v>1671</v>
      </c>
      <c r="F677">
        <v>60</v>
      </c>
      <c r="G677" t="s">
        <v>3649</v>
      </c>
      <c r="H677" t="s">
        <v>1247</v>
      </c>
      <c r="I677" s="10">
        <v>40521</v>
      </c>
      <c r="J677">
        <v>91</v>
      </c>
      <c r="K677" t="s">
        <v>1673</v>
      </c>
      <c r="M677" t="str">
        <f>PROPER(Portfolio4346[[#This Row],[Last Name]])</f>
        <v>Drummond</v>
      </c>
      <c r="N677" t="str">
        <f t="shared" si="40"/>
        <v>-</v>
      </c>
      <c r="O677" t="str">
        <f t="shared" si="42"/>
        <v>F</v>
      </c>
      <c r="P677" t="str">
        <f t="shared" si="41"/>
        <v>-</v>
      </c>
      <c r="Q677" t="str">
        <f t="shared" si="43"/>
        <v>C</v>
      </c>
    </row>
    <row r="678" spans="1:17" x14ac:dyDescent="0.3">
      <c r="A678">
        <v>681</v>
      </c>
      <c r="B678" t="s">
        <v>2978</v>
      </c>
      <c r="C678" t="s">
        <v>3650</v>
      </c>
      <c r="D678" t="s">
        <v>1670</v>
      </c>
      <c r="E678" t="s">
        <v>1671</v>
      </c>
      <c r="F678">
        <v>60</v>
      </c>
      <c r="G678" t="s">
        <v>3651</v>
      </c>
      <c r="H678" t="s">
        <v>1417</v>
      </c>
      <c r="I678" s="10">
        <v>39953</v>
      </c>
      <c r="J678">
        <v>15</v>
      </c>
      <c r="K678" t="s">
        <v>1692</v>
      </c>
      <c r="M678" t="str">
        <f>PROPER(Portfolio4346[[#This Row],[Last Name]])</f>
        <v>Haywood</v>
      </c>
      <c r="N678" t="str">
        <f t="shared" si="40"/>
        <v>-</v>
      </c>
      <c r="O678" t="str">
        <f t="shared" si="42"/>
        <v>F</v>
      </c>
      <c r="P678" t="str">
        <f t="shared" si="41"/>
        <v>-</v>
      </c>
      <c r="Q678" t="str">
        <f t="shared" si="43"/>
        <v>K</v>
      </c>
    </row>
    <row r="679" spans="1:17" x14ac:dyDescent="0.3">
      <c r="A679">
        <v>682</v>
      </c>
      <c r="B679" t="s">
        <v>3652</v>
      </c>
      <c r="C679" t="s">
        <v>3653</v>
      </c>
      <c r="D679" t="s">
        <v>1683</v>
      </c>
      <c r="E679" t="s">
        <v>1671</v>
      </c>
      <c r="F679">
        <v>90</v>
      </c>
      <c r="G679" t="s">
        <v>3654</v>
      </c>
      <c r="H679" t="s">
        <v>435</v>
      </c>
      <c r="I679" s="10">
        <v>40362</v>
      </c>
      <c r="J679">
        <v>54</v>
      </c>
      <c r="K679" t="s">
        <v>851</v>
      </c>
      <c r="M679" t="str">
        <f>PROPER(Portfolio4346[[#This Row],[Last Name]])</f>
        <v>Mercado</v>
      </c>
      <c r="N679" t="str">
        <f t="shared" si="40"/>
        <v>-</v>
      </c>
      <c r="O679" t="str">
        <f t="shared" si="42"/>
        <v>F</v>
      </c>
      <c r="P679" t="str">
        <f t="shared" si="41"/>
        <v>-</v>
      </c>
      <c r="Q679" t="str">
        <f t="shared" si="43"/>
        <v>H</v>
      </c>
    </row>
    <row r="680" spans="1:17" x14ac:dyDescent="0.3">
      <c r="A680">
        <v>683</v>
      </c>
      <c r="B680" t="s">
        <v>3655</v>
      </c>
      <c r="C680" t="s">
        <v>3656</v>
      </c>
      <c r="D680" t="s">
        <v>1670</v>
      </c>
      <c r="E680" t="s">
        <v>1671</v>
      </c>
      <c r="F680">
        <v>90</v>
      </c>
      <c r="G680" t="s">
        <v>3657</v>
      </c>
      <c r="H680" t="s">
        <v>157</v>
      </c>
      <c r="I680" s="10">
        <v>39486</v>
      </c>
      <c r="J680">
        <v>42</v>
      </c>
      <c r="K680" t="s">
        <v>1707</v>
      </c>
      <c r="M680" t="str">
        <f>PROPER(Portfolio4346[[#This Row],[Last Name]])</f>
        <v>Daley</v>
      </c>
      <c r="N680" t="str">
        <f t="shared" si="40"/>
        <v>-</v>
      </c>
      <c r="O680" t="str">
        <f t="shared" si="42"/>
        <v>F</v>
      </c>
      <c r="P680" t="str">
        <f t="shared" si="41"/>
        <v>-</v>
      </c>
      <c r="Q680" t="str">
        <f t="shared" si="43"/>
        <v>Q</v>
      </c>
    </row>
    <row r="681" spans="1:17" x14ac:dyDescent="0.3">
      <c r="A681">
        <v>684</v>
      </c>
      <c r="B681" t="s">
        <v>3658</v>
      </c>
      <c r="C681" t="s">
        <v>3659</v>
      </c>
      <c r="D681" t="s">
        <v>1683</v>
      </c>
      <c r="E681" t="s">
        <v>1671</v>
      </c>
      <c r="F681">
        <v>60</v>
      </c>
      <c r="G681" t="s">
        <v>3660</v>
      </c>
      <c r="H681" t="s">
        <v>432</v>
      </c>
      <c r="I681" s="10">
        <v>39801</v>
      </c>
      <c r="J681">
        <v>42</v>
      </c>
      <c r="K681" t="s">
        <v>1700</v>
      </c>
      <c r="M681" t="str">
        <f>PROPER(Portfolio4346[[#This Row],[Last Name]])</f>
        <v>Elliott</v>
      </c>
      <c r="N681" t="str">
        <f t="shared" si="40"/>
        <v>-</v>
      </c>
      <c r="O681" t="str">
        <f t="shared" si="42"/>
        <v>F</v>
      </c>
      <c r="P681" t="str">
        <f t="shared" si="41"/>
        <v>-</v>
      </c>
      <c r="Q681" t="str">
        <f t="shared" si="43"/>
        <v>J</v>
      </c>
    </row>
    <row r="682" spans="1:17" x14ac:dyDescent="0.3">
      <c r="A682">
        <v>685</v>
      </c>
      <c r="B682" t="s">
        <v>3661</v>
      </c>
      <c r="C682" t="s">
        <v>3662</v>
      </c>
      <c r="D682" t="s">
        <v>1683</v>
      </c>
      <c r="E682" t="s">
        <v>1671</v>
      </c>
      <c r="F682">
        <v>30</v>
      </c>
      <c r="G682" t="s">
        <v>3663</v>
      </c>
      <c r="H682" t="s">
        <v>663</v>
      </c>
      <c r="I682" s="10">
        <v>40441</v>
      </c>
      <c r="J682">
        <v>16</v>
      </c>
      <c r="K682" t="s">
        <v>1677</v>
      </c>
      <c r="M682" t="str">
        <f>PROPER(Portfolio4346[[#This Row],[Last Name]])</f>
        <v>Goode</v>
      </c>
      <c r="N682" t="str">
        <f t="shared" si="40"/>
        <v>-</v>
      </c>
      <c r="O682" t="str">
        <f t="shared" si="42"/>
        <v>F</v>
      </c>
      <c r="P682" t="str">
        <f t="shared" si="41"/>
        <v>-</v>
      </c>
      <c r="Q682" t="str">
        <f t="shared" si="43"/>
        <v>D</v>
      </c>
    </row>
    <row r="683" spans="1:17" x14ac:dyDescent="0.3">
      <c r="A683">
        <v>686</v>
      </c>
      <c r="B683" t="s">
        <v>3664</v>
      </c>
      <c r="C683" t="s">
        <v>3665</v>
      </c>
      <c r="D683" t="s">
        <v>1733</v>
      </c>
      <c r="E683" t="s">
        <v>1671</v>
      </c>
      <c r="F683">
        <v>90</v>
      </c>
      <c r="G683" t="s">
        <v>3666</v>
      </c>
      <c r="H683" t="s">
        <v>3667</v>
      </c>
      <c r="I683" s="10">
        <v>39524</v>
      </c>
      <c r="J683">
        <v>35</v>
      </c>
      <c r="K683" t="s">
        <v>1007</v>
      </c>
      <c r="M683" t="str">
        <f>PROPER(Portfolio4346[[#This Row],[Last Name]])</f>
        <v>Milton</v>
      </c>
      <c r="N683" t="str">
        <f t="shared" si="40"/>
        <v>-</v>
      </c>
      <c r="O683" t="str">
        <f t="shared" si="42"/>
        <v>F</v>
      </c>
      <c r="P683" t="str">
        <f t="shared" si="41"/>
        <v>-</v>
      </c>
      <c r="Q683" t="str">
        <f t="shared" si="43"/>
        <v>D</v>
      </c>
    </row>
    <row r="684" spans="1:17" x14ac:dyDescent="0.3">
      <c r="A684">
        <v>687</v>
      </c>
      <c r="B684" t="s">
        <v>3668</v>
      </c>
      <c r="C684" t="s">
        <v>3669</v>
      </c>
      <c r="D684" t="s">
        <v>1733</v>
      </c>
      <c r="E684" t="s">
        <v>1671</v>
      </c>
      <c r="F684">
        <v>90</v>
      </c>
      <c r="G684" t="s">
        <v>3670</v>
      </c>
      <c r="H684" t="s">
        <v>262</v>
      </c>
      <c r="I684" s="10">
        <v>39707</v>
      </c>
      <c r="J684">
        <v>8</v>
      </c>
      <c r="K684" t="s">
        <v>1007</v>
      </c>
      <c r="M684" t="str">
        <f>PROPER(Portfolio4346[[#This Row],[Last Name]])</f>
        <v>Kilgore</v>
      </c>
      <c r="N684" t="str">
        <f t="shared" si="40"/>
        <v>-</v>
      </c>
      <c r="O684" t="str">
        <f t="shared" si="42"/>
        <v>F</v>
      </c>
      <c r="P684" t="str">
        <f t="shared" si="41"/>
        <v>-</v>
      </c>
      <c r="Q684" t="str">
        <f t="shared" si="43"/>
        <v>K</v>
      </c>
    </row>
    <row r="685" spans="1:17" x14ac:dyDescent="0.3">
      <c r="A685">
        <v>688</v>
      </c>
      <c r="B685" t="s">
        <v>3671</v>
      </c>
      <c r="C685" t="s">
        <v>3672</v>
      </c>
      <c r="D685" t="s">
        <v>1683</v>
      </c>
      <c r="E685" t="s">
        <v>1671</v>
      </c>
      <c r="F685">
        <v>60</v>
      </c>
      <c r="G685" t="s">
        <v>3673</v>
      </c>
      <c r="H685" t="s">
        <v>295</v>
      </c>
      <c r="I685" s="10">
        <v>40242</v>
      </c>
      <c r="J685">
        <v>8</v>
      </c>
      <c r="K685" t="s">
        <v>1700</v>
      </c>
      <c r="M685" t="str">
        <f>PROPER(Portfolio4346[[#This Row],[Last Name]])</f>
        <v>Dejesus</v>
      </c>
      <c r="N685" t="str">
        <f t="shared" si="40"/>
        <v>-</v>
      </c>
      <c r="O685" t="str">
        <f t="shared" si="42"/>
        <v>F</v>
      </c>
      <c r="P685" t="str">
        <f t="shared" si="41"/>
        <v>-</v>
      </c>
      <c r="Q685" t="str">
        <f t="shared" si="43"/>
        <v>C</v>
      </c>
    </row>
    <row r="686" spans="1:17" x14ac:dyDescent="0.3">
      <c r="A686">
        <v>689</v>
      </c>
      <c r="B686" t="s">
        <v>3674</v>
      </c>
      <c r="C686" t="s">
        <v>3675</v>
      </c>
      <c r="D686" t="s">
        <v>1733</v>
      </c>
      <c r="E686" t="s">
        <v>1671</v>
      </c>
      <c r="F686">
        <v>90</v>
      </c>
      <c r="G686" t="s">
        <v>3676</v>
      </c>
      <c r="H686" t="s">
        <v>568</v>
      </c>
      <c r="I686" s="10">
        <v>39601</v>
      </c>
      <c r="J686">
        <v>2</v>
      </c>
      <c r="K686" t="s">
        <v>1007</v>
      </c>
      <c r="M686" t="str">
        <f>PROPER(Portfolio4346[[#This Row],[Last Name]])</f>
        <v>Gee</v>
      </c>
      <c r="N686" t="str">
        <f t="shared" si="40"/>
        <v>-</v>
      </c>
      <c r="O686" t="str">
        <f t="shared" si="42"/>
        <v>F</v>
      </c>
      <c r="P686" t="str">
        <f t="shared" si="41"/>
        <v>-</v>
      </c>
      <c r="Q686" t="str">
        <f t="shared" si="43"/>
        <v>C</v>
      </c>
    </row>
    <row r="687" spans="1:17" x14ac:dyDescent="0.3">
      <c r="A687">
        <v>690</v>
      </c>
      <c r="B687" t="s">
        <v>3677</v>
      </c>
      <c r="C687" t="s">
        <v>3678</v>
      </c>
      <c r="D687" t="s">
        <v>1670</v>
      </c>
      <c r="E687" t="s">
        <v>1671</v>
      </c>
      <c r="F687">
        <v>90</v>
      </c>
      <c r="G687" t="s">
        <v>3379</v>
      </c>
      <c r="H687" t="s">
        <v>470</v>
      </c>
      <c r="I687" s="10">
        <v>40137</v>
      </c>
      <c r="J687">
        <v>26</v>
      </c>
      <c r="K687" t="s">
        <v>1007</v>
      </c>
      <c r="M687" t="str">
        <f>PROPER(Portfolio4346[[#This Row],[Last Name]])</f>
        <v>Guy</v>
      </c>
      <c r="N687" t="str">
        <f t="shared" si="40"/>
        <v>-</v>
      </c>
      <c r="O687" t="str">
        <f t="shared" si="42"/>
        <v>F</v>
      </c>
      <c r="P687" t="str">
        <f t="shared" si="41"/>
        <v>-</v>
      </c>
      <c r="Q687" t="str">
        <f t="shared" si="43"/>
        <v>B</v>
      </c>
    </row>
    <row r="688" spans="1:17" x14ac:dyDescent="0.3">
      <c r="A688">
        <v>691</v>
      </c>
      <c r="B688" t="s">
        <v>3679</v>
      </c>
      <c r="C688" t="s">
        <v>3680</v>
      </c>
      <c r="D688" t="s">
        <v>1670</v>
      </c>
      <c r="E688" t="s">
        <v>1671</v>
      </c>
      <c r="F688">
        <v>90</v>
      </c>
      <c r="G688" t="s">
        <v>3681</v>
      </c>
      <c r="H688" t="s">
        <v>171</v>
      </c>
      <c r="I688" s="10">
        <v>39970</v>
      </c>
      <c r="J688">
        <v>57</v>
      </c>
      <c r="K688" t="s">
        <v>1692</v>
      </c>
      <c r="M688" t="str">
        <f>PROPER(Portfolio4346[[#This Row],[Last Name]])</f>
        <v>Dawkins</v>
      </c>
      <c r="N688" t="str">
        <f t="shared" si="40"/>
        <v>-</v>
      </c>
      <c r="O688" t="str">
        <f t="shared" si="42"/>
        <v>F</v>
      </c>
      <c r="P688" t="str">
        <f t="shared" si="41"/>
        <v>-</v>
      </c>
      <c r="Q688" t="str">
        <f t="shared" si="43"/>
        <v>L</v>
      </c>
    </row>
    <row r="689" spans="1:17" x14ac:dyDescent="0.3">
      <c r="A689">
        <v>692</v>
      </c>
      <c r="B689" t="s">
        <v>3682</v>
      </c>
      <c r="C689" t="s">
        <v>3683</v>
      </c>
      <c r="D689" t="s">
        <v>1733</v>
      </c>
      <c r="E689" t="s">
        <v>1671</v>
      </c>
      <c r="F689">
        <v>60</v>
      </c>
      <c r="G689" t="s">
        <v>3684</v>
      </c>
      <c r="H689" t="s">
        <v>441</v>
      </c>
      <c r="I689" s="10">
        <v>40255</v>
      </c>
      <c r="J689">
        <v>72</v>
      </c>
      <c r="K689" t="s">
        <v>1772</v>
      </c>
      <c r="M689" t="str">
        <f>PROPER(Portfolio4346[[#This Row],[Last Name]])</f>
        <v>Benitez</v>
      </c>
      <c r="N689" t="str">
        <f t="shared" si="40"/>
        <v>-</v>
      </c>
      <c r="O689" t="str">
        <f t="shared" si="42"/>
        <v>F</v>
      </c>
      <c r="P689" t="str">
        <f t="shared" si="41"/>
        <v>-</v>
      </c>
      <c r="Q689" t="str">
        <f t="shared" si="43"/>
        <v>M</v>
      </c>
    </row>
    <row r="690" spans="1:17" x14ac:dyDescent="0.3">
      <c r="A690">
        <v>693</v>
      </c>
      <c r="B690" t="s">
        <v>2992</v>
      </c>
      <c r="C690" t="s">
        <v>3685</v>
      </c>
      <c r="D690" t="s">
        <v>1683</v>
      </c>
      <c r="E690" t="s">
        <v>1671</v>
      </c>
      <c r="F690">
        <v>90</v>
      </c>
      <c r="G690" t="s">
        <v>3686</v>
      </c>
      <c r="H690" t="s">
        <v>155</v>
      </c>
      <c r="I690" s="10">
        <v>40435</v>
      </c>
      <c r="J690">
        <v>98</v>
      </c>
      <c r="K690" t="s">
        <v>1721</v>
      </c>
      <c r="M690" t="str">
        <f>PROPER(Portfolio4346[[#This Row],[Last Name]])</f>
        <v>Abernathy</v>
      </c>
      <c r="N690" t="str">
        <f t="shared" si="40"/>
        <v>-</v>
      </c>
      <c r="O690" t="str">
        <f t="shared" si="42"/>
        <v>F</v>
      </c>
      <c r="P690" t="str">
        <f t="shared" si="41"/>
        <v>-</v>
      </c>
      <c r="Q690" t="str">
        <f t="shared" si="43"/>
        <v>M</v>
      </c>
    </row>
    <row r="691" spans="1:17" x14ac:dyDescent="0.3">
      <c r="A691">
        <v>694</v>
      </c>
      <c r="B691" t="s">
        <v>3687</v>
      </c>
      <c r="C691" t="s">
        <v>3077</v>
      </c>
      <c r="D691" t="s">
        <v>1683</v>
      </c>
      <c r="E691" t="s">
        <v>1671</v>
      </c>
      <c r="F691">
        <v>90</v>
      </c>
      <c r="G691" t="s">
        <v>3688</v>
      </c>
      <c r="H691" t="s">
        <v>1011</v>
      </c>
      <c r="I691" s="10">
        <v>40313</v>
      </c>
      <c r="J691">
        <v>94</v>
      </c>
      <c r="K691" t="s">
        <v>1772</v>
      </c>
      <c r="M691" t="str">
        <f>PROPER(Portfolio4346[[#This Row],[Last Name]])</f>
        <v>Stiles</v>
      </c>
      <c r="N691" t="str">
        <f t="shared" si="40"/>
        <v>-</v>
      </c>
      <c r="O691" t="str">
        <f t="shared" si="42"/>
        <v>F</v>
      </c>
      <c r="P691" t="str">
        <f t="shared" si="41"/>
        <v>-</v>
      </c>
      <c r="Q691" t="str">
        <f t="shared" si="43"/>
        <v>C</v>
      </c>
    </row>
    <row r="692" spans="1:17" x14ac:dyDescent="0.3">
      <c r="A692">
        <v>695</v>
      </c>
      <c r="B692" t="s">
        <v>3689</v>
      </c>
      <c r="C692" t="s">
        <v>3690</v>
      </c>
      <c r="D692" t="s">
        <v>1683</v>
      </c>
      <c r="E692" t="s">
        <v>1671</v>
      </c>
      <c r="F692">
        <v>60</v>
      </c>
      <c r="G692" t="s">
        <v>3691</v>
      </c>
      <c r="H692" t="s">
        <v>679</v>
      </c>
      <c r="I692" s="10">
        <v>39622</v>
      </c>
      <c r="J692">
        <v>20</v>
      </c>
      <c r="K692" t="s">
        <v>1007</v>
      </c>
      <c r="M692" t="str">
        <f>PROPER(Portfolio4346[[#This Row],[Last Name]])</f>
        <v>Holland</v>
      </c>
      <c r="N692" t="str">
        <f t="shared" si="40"/>
        <v>-</v>
      </c>
      <c r="O692" t="str">
        <f t="shared" si="42"/>
        <v>F</v>
      </c>
      <c r="P692" t="str">
        <f t="shared" si="41"/>
        <v>-</v>
      </c>
      <c r="Q692" t="str">
        <f t="shared" si="43"/>
        <v>S</v>
      </c>
    </row>
    <row r="693" spans="1:17" x14ac:dyDescent="0.3">
      <c r="A693">
        <v>696</v>
      </c>
      <c r="B693" t="s">
        <v>3692</v>
      </c>
      <c r="C693" t="s">
        <v>3693</v>
      </c>
      <c r="D693" t="s">
        <v>1683</v>
      </c>
      <c r="E693" t="s">
        <v>1671</v>
      </c>
      <c r="F693">
        <v>60</v>
      </c>
      <c r="G693" t="s">
        <v>3694</v>
      </c>
      <c r="H693" t="s">
        <v>61</v>
      </c>
      <c r="I693" s="10">
        <v>40253</v>
      </c>
      <c r="J693">
        <v>75</v>
      </c>
      <c r="K693" t="s">
        <v>1692</v>
      </c>
      <c r="M693" t="str">
        <f>PROPER(Portfolio4346[[#This Row],[Last Name]])</f>
        <v>Hensley</v>
      </c>
      <c r="N693" t="str">
        <f t="shared" si="40"/>
        <v>-</v>
      </c>
      <c r="O693" t="str">
        <f t="shared" si="42"/>
        <v>F</v>
      </c>
      <c r="P693" t="str">
        <f t="shared" si="41"/>
        <v>-</v>
      </c>
      <c r="Q693" t="str">
        <f t="shared" si="43"/>
        <v>G</v>
      </c>
    </row>
    <row r="694" spans="1:17" x14ac:dyDescent="0.3">
      <c r="A694">
        <v>697</v>
      </c>
      <c r="B694" t="s">
        <v>3695</v>
      </c>
      <c r="C694" t="s">
        <v>3696</v>
      </c>
      <c r="D694" t="s">
        <v>1719</v>
      </c>
      <c r="E694" t="s">
        <v>1671</v>
      </c>
      <c r="F694">
        <v>90</v>
      </c>
      <c r="G694" t="s">
        <v>3697</v>
      </c>
      <c r="H694" t="s">
        <v>440</v>
      </c>
      <c r="I694" s="10">
        <v>40141</v>
      </c>
      <c r="J694">
        <v>25</v>
      </c>
      <c r="K694" t="s">
        <v>1673</v>
      </c>
      <c r="M694" t="str">
        <f>PROPER(Portfolio4346[[#This Row],[Last Name]])</f>
        <v>Addison</v>
      </c>
      <c r="N694" t="str">
        <f t="shared" si="40"/>
        <v>-</v>
      </c>
      <c r="O694" t="str">
        <f t="shared" si="42"/>
        <v>F</v>
      </c>
      <c r="P694" t="str">
        <f t="shared" si="41"/>
        <v>-</v>
      </c>
      <c r="Q694" t="str">
        <f t="shared" si="43"/>
        <v>M</v>
      </c>
    </row>
    <row r="695" spans="1:17" x14ac:dyDescent="0.3">
      <c r="A695">
        <v>698</v>
      </c>
      <c r="B695" t="s">
        <v>3698</v>
      </c>
      <c r="C695" t="s">
        <v>2368</v>
      </c>
      <c r="D695" t="s">
        <v>1683</v>
      </c>
      <c r="E695" t="s">
        <v>1671</v>
      </c>
      <c r="F695">
        <v>90</v>
      </c>
      <c r="G695" t="s">
        <v>3699</v>
      </c>
      <c r="H695" t="s">
        <v>69</v>
      </c>
      <c r="I695" s="10">
        <v>39888</v>
      </c>
      <c r="J695">
        <v>35</v>
      </c>
      <c r="K695" t="s">
        <v>1700</v>
      </c>
      <c r="M695" t="str">
        <f>PROPER(Portfolio4346[[#This Row],[Last Name]])</f>
        <v>Smiley</v>
      </c>
      <c r="N695" t="str">
        <f t="shared" si="40"/>
        <v>-</v>
      </c>
      <c r="O695" t="str">
        <f t="shared" si="42"/>
        <v>F</v>
      </c>
      <c r="P695" t="str">
        <f t="shared" si="41"/>
        <v>-</v>
      </c>
      <c r="Q695" t="str">
        <f t="shared" si="43"/>
        <v>M</v>
      </c>
    </row>
    <row r="696" spans="1:17" x14ac:dyDescent="0.3">
      <c r="A696">
        <v>699</v>
      </c>
      <c r="B696" t="s">
        <v>3700</v>
      </c>
      <c r="C696" t="s">
        <v>3701</v>
      </c>
      <c r="D696" t="s">
        <v>1670</v>
      </c>
      <c r="E696" t="s">
        <v>1671</v>
      </c>
      <c r="F696">
        <v>30</v>
      </c>
      <c r="G696" t="s">
        <v>3702</v>
      </c>
      <c r="H696" t="s">
        <v>3703</v>
      </c>
      <c r="I696" s="10">
        <v>39602</v>
      </c>
      <c r="J696">
        <v>87</v>
      </c>
      <c r="K696" t="s">
        <v>1696</v>
      </c>
      <c r="M696" t="str">
        <f>PROPER(Portfolio4346[[#This Row],[Last Name]])</f>
        <v>Hatch</v>
      </c>
      <c r="N696" t="str">
        <f t="shared" si="40"/>
        <v>-</v>
      </c>
      <c r="O696" t="str">
        <f t="shared" si="42"/>
        <v>F</v>
      </c>
      <c r="P696" t="str">
        <f t="shared" si="41"/>
        <v>-</v>
      </c>
      <c r="Q696" t="str">
        <f t="shared" si="43"/>
        <v>H</v>
      </c>
    </row>
    <row r="697" spans="1:17" x14ac:dyDescent="0.3">
      <c r="A697">
        <v>700</v>
      </c>
      <c r="B697" t="s">
        <v>3704</v>
      </c>
      <c r="C697" t="s">
        <v>3359</v>
      </c>
      <c r="D697" t="s">
        <v>1733</v>
      </c>
      <c r="E697" t="s">
        <v>1671</v>
      </c>
      <c r="F697">
        <v>60</v>
      </c>
      <c r="G697" t="s">
        <v>3705</v>
      </c>
      <c r="H697" t="s">
        <v>1623</v>
      </c>
      <c r="I697" s="10">
        <v>39910</v>
      </c>
      <c r="J697">
        <v>53</v>
      </c>
      <c r="K697" t="s">
        <v>1772</v>
      </c>
      <c r="M697" t="str">
        <f>PROPER(Portfolio4346[[#This Row],[Last Name]])</f>
        <v>Mcclellan</v>
      </c>
      <c r="N697" t="str">
        <f t="shared" si="40"/>
        <v>-</v>
      </c>
      <c r="O697" t="str">
        <f t="shared" si="42"/>
        <v>F</v>
      </c>
      <c r="P697" t="str">
        <f t="shared" si="41"/>
        <v>-</v>
      </c>
      <c r="Q697" t="str">
        <f t="shared" si="43"/>
        <v>V</v>
      </c>
    </row>
    <row r="698" spans="1:17" x14ac:dyDescent="0.3">
      <c r="A698">
        <v>701</v>
      </c>
      <c r="B698" t="s">
        <v>2592</v>
      </c>
      <c r="C698" t="s">
        <v>3706</v>
      </c>
      <c r="D698" t="s">
        <v>1683</v>
      </c>
      <c r="E698" t="s">
        <v>1671</v>
      </c>
      <c r="F698">
        <v>60</v>
      </c>
      <c r="G698" t="s">
        <v>3707</v>
      </c>
      <c r="H698" t="s">
        <v>3708</v>
      </c>
      <c r="I698" s="10">
        <v>40523</v>
      </c>
      <c r="J698">
        <v>36</v>
      </c>
      <c r="K698" t="s">
        <v>1721</v>
      </c>
      <c r="M698" t="str">
        <f>PROPER(Portfolio4346[[#This Row],[Last Name]])</f>
        <v>Keith</v>
      </c>
      <c r="N698" t="str">
        <f t="shared" si="40"/>
        <v>-</v>
      </c>
      <c r="O698" t="str">
        <f t="shared" si="42"/>
        <v>F</v>
      </c>
      <c r="P698" t="str">
        <f t="shared" si="41"/>
        <v>-</v>
      </c>
      <c r="Q698" t="str">
        <f t="shared" si="43"/>
        <v>N</v>
      </c>
    </row>
    <row r="699" spans="1:17" x14ac:dyDescent="0.3">
      <c r="A699">
        <v>702</v>
      </c>
      <c r="B699" t="s">
        <v>3709</v>
      </c>
      <c r="C699" t="s">
        <v>1785</v>
      </c>
      <c r="D699" t="s">
        <v>1683</v>
      </c>
      <c r="E699" t="s">
        <v>1671</v>
      </c>
      <c r="F699">
        <v>30</v>
      </c>
      <c r="G699" t="s">
        <v>3710</v>
      </c>
      <c r="H699" t="s">
        <v>465</v>
      </c>
      <c r="I699" s="10">
        <v>39885</v>
      </c>
      <c r="J699">
        <v>18</v>
      </c>
      <c r="K699" t="s">
        <v>1007</v>
      </c>
      <c r="M699" t="str">
        <f>PROPER(Portfolio4346[[#This Row],[Last Name]])</f>
        <v>Mcfadden</v>
      </c>
      <c r="N699" t="str">
        <f t="shared" si="40"/>
        <v>-</v>
      </c>
      <c r="O699" t="str">
        <f t="shared" si="42"/>
        <v>F</v>
      </c>
      <c r="P699" t="str">
        <f t="shared" si="41"/>
        <v>-</v>
      </c>
      <c r="Q699" t="str">
        <f t="shared" si="43"/>
        <v>N</v>
      </c>
    </row>
    <row r="700" spans="1:17" x14ac:dyDescent="0.3">
      <c r="A700">
        <v>703</v>
      </c>
      <c r="B700" t="s">
        <v>3711</v>
      </c>
      <c r="C700" t="s">
        <v>3028</v>
      </c>
      <c r="D700" t="s">
        <v>1670</v>
      </c>
      <c r="E700" t="s">
        <v>1671</v>
      </c>
      <c r="F700">
        <v>90</v>
      </c>
      <c r="G700" t="s">
        <v>3712</v>
      </c>
      <c r="H700" t="s">
        <v>823</v>
      </c>
      <c r="I700" s="10">
        <v>39702</v>
      </c>
      <c r="J700">
        <v>67</v>
      </c>
      <c r="K700" t="s">
        <v>851</v>
      </c>
      <c r="M700" t="str">
        <f>PROPER(Portfolio4346[[#This Row],[Last Name]])</f>
        <v>Abbott</v>
      </c>
      <c r="N700" t="str">
        <f t="shared" si="40"/>
        <v>-</v>
      </c>
      <c r="O700" t="str">
        <f t="shared" si="42"/>
        <v>F</v>
      </c>
      <c r="P700" t="str">
        <f t="shared" si="41"/>
        <v>-</v>
      </c>
      <c r="Q700" t="str">
        <f t="shared" si="43"/>
        <v>C</v>
      </c>
    </row>
    <row r="701" spans="1:17" x14ac:dyDescent="0.3">
      <c r="A701">
        <v>704</v>
      </c>
      <c r="B701" t="s">
        <v>3713</v>
      </c>
      <c r="C701" t="s">
        <v>3714</v>
      </c>
      <c r="D701" t="s">
        <v>1683</v>
      </c>
      <c r="E701" t="s">
        <v>1671</v>
      </c>
      <c r="F701">
        <v>60</v>
      </c>
      <c r="G701" t="s">
        <v>3715</v>
      </c>
      <c r="H701" t="s">
        <v>1655</v>
      </c>
      <c r="I701" s="10">
        <v>39812</v>
      </c>
      <c r="J701">
        <v>97</v>
      </c>
      <c r="K701" t="s">
        <v>1696</v>
      </c>
      <c r="M701" t="str">
        <f>PROPER(Portfolio4346[[#This Row],[Last Name]])</f>
        <v>Horn</v>
      </c>
      <c r="N701" t="str">
        <f t="shared" si="40"/>
        <v>-</v>
      </c>
      <c r="O701" t="str">
        <f t="shared" si="42"/>
        <v>F</v>
      </c>
      <c r="P701" t="str">
        <f t="shared" si="41"/>
        <v>-</v>
      </c>
      <c r="Q701" t="str">
        <f t="shared" si="43"/>
        <v>T</v>
      </c>
    </row>
    <row r="702" spans="1:17" x14ac:dyDescent="0.3">
      <c r="A702">
        <v>705</v>
      </c>
      <c r="B702" t="s">
        <v>3716</v>
      </c>
      <c r="C702" t="s">
        <v>2244</v>
      </c>
      <c r="D702" t="s">
        <v>1670</v>
      </c>
      <c r="E702" t="s">
        <v>1671</v>
      </c>
      <c r="F702">
        <v>30</v>
      </c>
      <c r="G702" t="s">
        <v>3717</v>
      </c>
      <c r="H702" t="s">
        <v>57</v>
      </c>
      <c r="I702" s="10">
        <v>39772</v>
      </c>
      <c r="J702">
        <v>78</v>
      </c>
      <c r="K702" t="s">
        <v>1772</v>
      </c>
      <c r="M702" t="str">
        <f>PROPER(Portfolio4346[[#This Row],[Last Name]])</f>
        <v>Franks</v>
      </c>
      <c r="N702" t="str">
        <f t="shared" si="40"/>
        <v>-</v>
      </c>
      <c r="O702" t="str">
        <f t="shared" si="42"/>
        <v>F</v>
      </c>
      <c r="P702" t="str">
        <f t="shared" si="41"/>
        <v>-</v>
      </c>
      <c r="Q702" t="str">
        <f t="shared" si="43"/>
        <v>B</v>
      </c>
    </row>
    <row r="703" spans="1:17" x14ac:dyDescent="0.3">
      <c r="A703">
        <v>706</v>
      </c>
      <c r="B703" t="s">
        <v>3718</v>
      </c>
      <c r="C703" t="s">
        <v>3719</v>
      </c>
      <c r="D703" t="s">
        <v>1683</v>
      </c>
      <c r="E703" t="s">
        <v>1671</v>
      </c>
      <c r="F703">
        <v>30</v>
      </c>
      <c r="G703" t="s">
        <v>3720</v>
      </c>
      <c r="H703" t="s">
        <v>3721</v>
      </c>
      <c r="I703" s="10">
        <v>39765</v>
      </c>
      <c r="J703">
        <v>41</v>
      </c>
      <c r="K703" t="s">
        <v>1673</v>
      </c>
      <c r="M703" t="str">
        <f>PROPER(Portfolio4346[[#This Row],[Last Name]])</f>
        <v>Hill</v>
      </c>
      <c r="N703" t="str">
        <f t="shared" si="40"/>
        <v>-</v>
      </c>
      <c r="O703" t="str">
        <f t="shared" si="42"/>
        <v>F</v>
      </c>
      <c r="P703" t="str">
        <f t="shared" si="41"/>
        <v>-</v>
      </c>
      <c r="Q703" t="str">
        <f t="shared" si="43"/>
        <v>F</v>
      </c>
    </row>
    <row r="704" spans="1:17" x14ac:dyDescent="0.3">
      <c r="A704">
        <v>707</v>
      </c>
      <c r="B704" t="s">
        <v>3722</v>
      </c>
      <c r="C704" t="s">
        <v>3723</v>
      </c>
      <c r="D704" t="s">
        <v>1683</v>
      </c>
      <c r="E704" t="s">
        <v>1671</v>
      </c>
      <c r="F704">
        <v>90</v>
      </c>
      <c r="G704" t="s">
        <v>3724</v>
      </c>
      <c r="H704" t="s">
        <v>1445</v>
      </c>
      <c r="I704" s="10">
        <v>40211</v>
      </c>
      <c r="J704">
        <v>31</v>
      </c>
      <c r="K704" t="s">
        <v>1772</v>
      </c>
      <c r="M704" t="str">
        <f>PROPER(Portfolio4346[[#This Row],[Last Name]])</f>
        <v>Thorne</v>
      </c>
      <c r="N704" t="str">
        <f t="shared" si="40"/>
        <v>-</v>
      </c>
      <c r="O704" t="str">
        <f t="shared" si="42"/>
        <v>F</v>
      </c>
      <c r="P704" t="str">
        <f t="shared" si="41"/>
        <v>-</v>
      </c>
      <c r="Q704" t="str">
        <f t="shared" si="43"/>
        <v>L</v>
      </c>
    </row>
    <row r="705" spans="1:17" x14ac:dyDescent="0.3">
      <c r="A705">
        <v>708</v>
      </c>
      <c r="B705" t="s">
        <v>3725</v>
      </c>
      <c r="C705" t="s">
        <v>3726</v>
      </c>
      <c r="D705" t="s">
        <v>1733</v>
      </c>
      <c r="E705" t="s">
        <v>1671</v>
      </c>
      <c r="F705">
        <v>30</v>
      </c>
      <c r="G705" t="s">
        <v>2829</v>
      </c>
      <c r="H705" t="s">
        <v>451</v>
      </c>
      <c r="I705" s="10">
        <v>39805</v>
      </c>
      <c r="J705">
        <v>99</v>
      </c>
      <c r="K705" t="s">
        <v>1007</v>
      </c>
      <c r="M705" t="str">
        <f>PROPER(Portfolio4346[[#This Row],[Last Name]])</f>
        <v>Velazquez</v>
      </c>
      <c r="N705" t="str">
        <f t="shared" si="40"/>
        <v>-</v>
      </c>
      <c r="O705" t="str">
        <f t="shared" si="42"/>
        <v>F</v>
      </c>
      <c r="P705" t="str">
        <f t="shared" si="41"/>
        <v>-</v>
      </c>
      <c r="Q705" t="str">
        <f t="shared" si="43"/>
        <v>A</v>
      </c>
    </row>
    <row r="706" spans="1:17" x14ac:dyDescent="0.3">
      <c r="A706">
        <v>709</v>
      </c>
      <c r="B706" t="s">
        <v>3727</v>
      </c>
      <c r="C706" t="s">
        <v>3728</v>
      </c>
      <c r="D706" t="s">
        <v>1670</v>
      </c>
      <c r="E706" t="s">
        <v>1671</v>
      </c>
      <c r="F706">
        <v>90</v>
      </c>
      <c r="G706" t="s">
        <v>3729</v>
      </c>
      <c r="H706" t="s">
        <v>946</v>
      </c>
      <c r="I706" s="10">
        <v>39588</v>
      </c>
      <c r="J706">
        <v>36</v>
      </c>
      <c r="K706" t="s">
        <v>1700</v>
      </c>
      <c r="M706" t="str">
        <f>PROPER(Portfolio4346[[#This Row],[Last Name]])</f>
        <v>Spicer</v>
      </c>
      <c r="N706" t="str">
        <f t="shared" ref="N706:N769" si="44">IF(EXACT(C706,M706)=TRUE, "-", "Corrected to Title Case")</f>
        <v>-</v>
      </c>
      <c r="O706" t="str">
        <f t="shared" si="42"/>
        <v>F</v>
      </c>
      <c r="P706" t="str">
        <f t="shared" ref="P706:P769" si="45">IF(EXACT(E706,O706)=TRUE,"-","Corrected Errors")</f>
        <v>-</v>
      </c>
      <c r="Q706" t="str">
        <f t="shared" si="43"/>
        <v>P</v>
      </c>
    </row>
    <row r="707" spans="1:17" x14ac:dyDescent="0.3">
      <c r="A707">
        <v>710</v>
      </c>
      <c r="B707" t="s">
        <v>3730</v>
      </c>
      <c r="C707" t="s">
        <v>3731</v>
      </c>
      <c r="D707" t="s">
        <v>1670</v>
      </c>
      <c r="E707" t="s">
        <v>1671</v>
      </c>
      <c r="F707">
        <v>90</v>
      </c>
      <c r="G707" t="s">
        <v>3732</v>
      </c>
      <c r="H707" t="s">
        <v>633</v>
      </c>
      <c r="I707" s="10">
        <v>40171</v>
      </c>
      <c r="J707">
        <v>77</v>
      </c>
      <c r="K707" t="s">
        <v>1673</v>
      </c>
      <c r="M707" t="str">
        <f>PROPER(Portfolio4346[[#This Row],[Last Name]])</f>
        <v>Terrell</v>
      </c>
      <c r="N707" t="str">
        <f t="shared" si="44"/>
        <v>-</v>
      </c>
      <c r="O707" t="str">
        <f t="shared" ref="O707:O770" si="46">IF(LEFT(E707,1)="f","F","M")</f>
        <v>F</v>
      </c>
      <c r="P707" t="str">
        <f t="shared" si="45"/>
        <v>-</v>
      </c>
      <c r="Q707" t="str">
        <f t="shared" ref="Q707:Q770" si="47">UPPER(LEFT(B707,1))</f>
        <v>L</v>
      </c>
    </row>
    <row r="708" spans="1:17" x14ac:dyDescent="0.3">
      <c r="A708">
        <v>711</v>
      </c>
      <c r="B708" t="s">
        <v>3733</v>
      </c>
      <c r="C708" t="s">
        <v>3734</v>
      </c>
      <c r="D708" t="s">
        <v>1733</v>
      </c>
      <c r="E708" t="s">
        <v>1671</v>
      </c>
      <c r="F708">
        <v>30</v>
      </c>
      <c r="G708" t="s">
        <v>3735</v>
      </c>
      <c r="H708" t="s">
        <v>629</v>
      </c>
      <c r="I708" s="10">
        <v>40270</v>
      </c>
      <c r="J708">
        <v>63</v>
      </c>
      <c r="K708" t="s">
        <v>1007</v>
      </c>
      <c r="M708" t="str">
        <f>PROPER(Portfolio4346[[#This Row],[Last Name]])</f>
        <v>Marsh</v>
      </c>
      <c r="N708" t="str">
        <f t="shared" si="44"/>
        <v>-</v>
      </c>
      <c r="O708" t="str">
        <f t="shared" si="46"/>
        <v>F</v>
      </c>
      <c r="P708" t="str">
        <f t="shared" si="45"/>
        <v>-</v>
      </c>
      <c r="Q708" t="str">
        <f t="shared" si="47"/>
        <v>M</v>
      </c>
    </row>
    <row r="709" spans="1:17" x14ac:dyDescent="0.3">
      <c r="A709">
        <v>712</v>
      </c>
      <c r="B709" t="s">
        <v>3736</v>
      </c>
      <c r="C709" t="s">
        <v>3737</v>
      </c>
      <c r="D709" t="s">
        <v>1670</v>
      </c>
      <c r="E709" t="s">
        <v>1671</v>
      </c>
      <c r="F709">
        <v>30</v>
      </c>
      <c r="G709" t="s">
        <v>3738</v>
      </c>
      <c r="H709" t="s">
        <v>27</v>
      </c>
      <c r="I709" s="10">
        <v>39549</v>
      </c>
      <c r="J709">
        <v>3</v>
      </c>
      <c r="K709" t="s">
        <v>851</v>
      </c>
      <c r="M709" t="str">
        <f>PROPER(Portfolio4346[[#This Row],[Last Name]])</f>
        <v>Mckinley</v>
      </c>
      <c r="N709" t="str">
        <f t="shared" si="44"/>
        <v>-</v>
      </c>
      <c r="O709" t="str">
        <f t="shared" si="46"/>
        <v>F</v>
      </c>
      <c r="P709" t="str">
        <f t="shared" si="45"/>
        <v>-</v>
      </c>
      <c r="Q709" t="str">
        <f t="shared" si="47"/>
        <v>G</v>
      </c>
    </row>
    <row r="710" spans="1:17" x14ac:dyDescent="0.3">
      <c r="A710">
        <v>713</v>
      </c>
      <c r="B710" t="s">
        <v>3739</v>
      </c>
      <c r="C710" t="s">
        <v>2059</v>
      </c>
      <c r="D710" t="s">
        <v>1683</v>
      </c>
      <c r="E710" t="s">
        <v>1671</v>
      </c>
      <c r="F710">
        <v>60</v>
      </c>
      <c r="G710" t="s">
        <v>3740</v>
      </c>
      <c r="H710" t="s">
        <v>3741</v>
      </c>
      <c r="I710" s="10">
        <v>40252</v>
      </c>
      <c r="J710">
        <v>80</v>
      </c>
      <c r="K710" t="s">
        <v>1721</v>
      </c>
      <c r="M710" t="str">
        <f>PROPER(Portfolio4346[[#This Row],[Last Name]])</f>
        <v>Cain</v>
      </c>
      <c r="N710" t="str">
        <f t="shared" si="44"/>
        <v>-</v>
      </c>
      <c r="O710" t="str">
        <f t="shared" si="46"/>
        <v>F</v>
      </c>
      <c r="P710" t="str">
        <f t="shared" si="45"/>
        <v>-</v>
      </c>
      <c r="Q710" t="str">
        <f t="shared" si="47"/>
        <v>M</v>
      </c>
    </row>
    <row r="711" spans="1:17" x14ac:dyDescent="0.3">
      <c r="A711">
        <v>714</v>
      </c>
      <c r="B711" t="s">
        <v>2861</v>
      </c>
      <c r="C711" t="s">
        <v>3742</v>
      </c>
      <c r="D711" t="s">
        <v>1670</v>
      </c>
      <c r="E711" t="s">
        <v>1671</v>
      </c>
      <c r="F711">
        <v>60</v>
      </c>
      <c r="G711" t="s">
        <v>3743</v>
      </c>
      <c r="H711" t="s">
        <v>1408</v>
      </c>
      <c r="I711" s="10">
        <v>40190</v>
      </c>
      <c r="J711">
        <v>28</v>
      </c>
      <c r="K711" t="s">
        <v>851</v>
      </c>
      <c r="M711" t="str">
        <f>PROPER(Portfolio4346[[#This Row],[Last Name]])</f>
        <v>Fair</v>
      </c>
      <c r="N711" t="str">
        <f t="shared" si="44"/>
        <v>-</v>
      </c>
      <c r="O711" t="str">
        <f t="shared" si="46"/>
        <v>F</v>
      </c>
      <c r="P711" t="str">
        <f t="shared" si="45"/>
        <v>-</v>
      </c>
      <c r="Q711" t="str">
        <f t="shared" si="47"/>
        <v>I</v>
      </c>
    </row>
    <row r="712" spans="1:17" x14ac:dyDescent="0.3">
      <c r="A712">
        <v>715</v>
      </c>
      <c r="B712" t="s">
        <v>3333</v>
      </c>
      <c r="C712" t="s">
        <v>3744</v>
      </c>
      <c r="D712" t="s">
        <v>1733</v>
      </c>
      <c r="E712" t="s">
        <v>1671</v>
      </c>
      <c r="F712">
        <v>30</v>
      </c>
      <c r="G712" t="s">
        <v>3745</v>
      </c>
      <c r="H712" t="s">
        <v>1084</v>
      </c>
      <c r="I712" s="10">
        <v>39516</v>
      </c>
      <c r="J712">
        <v>13</v>
      </c>
      <c r="K712" t="s">
        <v>1677</v>
      </c>
      <c r="M712" t="str">
        <f>PROPER(Portfolio4346[[#This Row],[Last Name]])</f>
        <v>Ibarra</v>
      </c>
      <c r="N712" t="str">
        <f t="shared" si="44"/>
        <v>-</v>
      </c>
      <c r="O712" t="str">
        <f t="shared" si="46"/>
        <v>F</v>
      </c>
      <c r="P712" t="str">
        <f t="shared" si="45"/>
        <v>-</v>
      </c>
      <c r="Q712" t="str">
        <f t="shared" si="47"/>
        <v>Y</v>
      </c>
    </row>
    <row r="713" spans="1:17" x14ac:dyDescent="0.3">
      <c r="A713">
        <v>716</v>
      </c>
      <c r="B713" t="s">
        <v>3746</v>
      </c>
      <c r="C713" t="s">
        <v>3747</v>
      </c>
      <c r="D713" t="s">
        <v>1733</v>
      </c>
      <c r="E713" t="s">
        <v>1671</v>
      </c>
      <c r="F713">
        <v>30</v>
      </c>
      <c r="G713" t="s">
        <v>3748</v>
      </c>
      <c r="H713" t="s">
        <v>257</v>
      </c>
      <c r="I713" s="10">
        <v>40158</v>
      </c>
      <c r="J713">
        <v>52</v>
      </c>
      <c r="K713" t="s">
        <v>1007</v>
      </c>
      <c r="M713" t="str">
        <f>PROPER(Portfolio4346[[#This Row],[Last Name]])</f>
        <v>Colvin</v>
      </c>
      <c r="N713" t="str">
        <f t="shared" si="44"/>
        <v>-</v>
      </c>
      <c r="O713" t="str">
        <f t="shared" si="46"/>
        <v>F</v>
      </c>
      <c r="P713" t="str">
        <f t="shared" si="45"/>
        <v>-</v>
      </c>
      <c r="Q713" t="str">
        <f t="shared" si="47"/>
        <v>K</v>
      </c>
    </row>
    <row r="714" spans="1:17" x14ac:dyDescent="0.3">
      <c r="A714">
        <v>717</v>
      </c>
      <c r="B714" t="s">
        <v>3749</v>
      </c>
      <c r="C714" t="s">
        <v>3750</v>
      </c>
      <c r="D714" t="s">
        <v>1670</v>
      </c>
      <c r="E714" t="s">
        <v>1671</v>
      </c>
      <c r="F714">
        <v>30</v>
      </c>
      <c r="G714" t="s">
        <v>3751</v>
      </c>
      <c r="H714" t="s">
        <v>136</v>
      </c>
      <c r="I714" s="10">
        <v>40074</v>
      </c>
      <c r="J714">
        <v>27</v>
      </c>
      <c r="K714" t="s">
        <v>1007</v>
      </c>
      <c r="M714" t="str">
        <f>PROPER(Portfolio4346[[#This Row],[Last Name]])</f>
        <v>Prater</v>
      </c>
      <c r="N714" t="str">
        <f t="shared" si="44"/>
        <v>-</v>
      </c>
      <c r="O714" t="str">
        <f t="shared" si="46"/>
        <v>F</v>
      </c>
      <c r="P714" t="str">
        <f t="shared" si="45"/>
        <v>-</v>
      </c>
      <c r="Q714" t="str">
        <f t="shared" si="47"/>
        <v>S</v>
      </c>
    </row>
    <row r="715" spans="1:17" x14ac:dyDescent="0.3">
      <c r="A715">
        <v>718</v>
      </c>
      <c r="B715" t="s">
        <v>3648</v>
      </c>
      <c r="C715" t="s">
        <v>3752</v>
      </c>
      <c r="D715" t="s">
        <v>1946</v>
      </c>
      <c r="E715" t="s">
        <v>1671</v>
      </c>
      <c r="F715">
        <v>60</v>
      </c>
      <c r="G715" t="s">
        <v>3753</v>
      </c>
      <c r="H715" t="s">
        <v>3754</v>
      </c>
      <c r="I715" s="10">
        <v>40089</v>
      </c>
      <c r="J715">
        <v>69</v>
      </c>
      <c r="K715" t="s">
        <v>1692</v>
      </c>
      <c r="M715" t="str">
        <f>PROPER(Portfolio4346[[#This Row],[Last Name]])</f>
        <v>Bradshaw</v>
      </c>
      <c r="N715" t="str">
        <f t="shared" si="44"/>
        <v>-</v>
      </c>
      <c r="O715" t="str">
        <f t="shared" si="46"/>
        <v>F</v>
      </c>
      <c r="P715" t="str">
        <f t="shared" si="45"/>
        <v>-</v>
      </c>
      <c r="Q715" t="str">
        <f t="shared" si="47"/>
        <v>C</v>
      </c>
    </row>
    <row r="716" spans="1:17" x14ac:dyDescent="0.3">
      <c r="A716">
        <v>719</v>
      </c>
      <c r="B716" t="s">
        <v>3755</v>
      </c>
      <c r="C716" t="s">
        <v>3756</v>
      </c>
      <c r="D716" t="s">
        <v>1683</v>
      </c>
      <c r="E716" t="s">
        <v>1671</v>
      </c>
      <c r="F716">
        <v>90</v>
      </c>
      <c r="G716" t="s">
        <v>3757</v>
      </c>
      <c r="H716" t="s">
        <v>1651</v>
      </c>
      <c r="I716" s="10">
        <v>39727</v>
      </c>
      <c r="J716">
        <v>44</v>
      </c>
      <c r="K716" t="s">
        <v>1696</v>
      </c>
      <c r="M716" t="str">
        <f>PROPER(Portfolio4346[[#This Row],[Last Name]])</f>
        <v>Sargent</v>
      </c>
      <c r="N716" t="str">
        <f t="shared" si="44"/>
        <v>-</v>
      </c>
      <c r="O716" t="str">
        <f t="shared" si="46"/>
        <v>F</v>
      </c>
      <c r="P716" t="str">
        <f t="shared" si="45"/>
        <v>-</v>
      </c>
      <c r="Q716" t="str">
        <f t="shared" si="47"/>
        <v>M</v>
      </c>
    </row>
    <row r="717" spans="1:17" x14ac:dyDescent="0.3">
      <c r="A717">
        <v>720</v>
      </c>
      <c r="B717" t="s">
        <v>3758</v>
      </c>
      <c r="C717" t="s">
        <v>1853</v>
      </c>
      <c r="D717" t="s">
        <v>1683</v>
      </c>
      <c r="E717" t="s">
        <v>1671</v>
      </c>
      <c r="F717">
        <v>30</v>
      </c>
      <c r="G717" t="s">
        <v>3759</v>
      </c>
      <c r="H717" t="s">
        <v>600</v>
      </c>
      <c r="I717" s="10">
        <v>40367</v>
      </c>
      <c r="J717">
        <v>43</v>
      </c>
      <c r="K717" t="s">
        <v>1692</v>
      </c>
      <c r="M717" t="str">
        <f>PROPER(Portfolio4346[[#This Row],[Last Name]])</f>
        <v>Flores</v>
      </c>
      <c r="N717" t="str">
        <f t="shared" si="44"/>
        <v>-</v>
      </c>
      <c r="O717" t="str">
        <f t="shared" si="46"/>
        <v>F</v>
      </c>
      <c r="P717" t="str">
        <f t="shared" si="45"/>
        <v>-</v>
      </c>
      <c r="Q717" t="str">
        <f t="shared" si="47"/>
        <v>S</v>
      </c>
    </row>
    <row r="718" spans="1:17" x14ac:dyDescent="0.3">
      <c r="A718">
        <v>721</v>
      </c>
      <c r="B718" t="s">
        <v>3074</v>
      </c>
      <c r="C718" t="s">
        <v>3760</v>
      </c>
      <c r="D718" t="s">
        <v>1670</v>
      </c>
      <c r="E718" t="s">
        <v>1671</v>
      </c>
      <c r="F718">
        <v>90</v>
      </c>
      <c r="G718" t="s">
        <v>3761</v>
      </c>
      <c r="H718" t="s">
        <v>3434</v>
      </c>
      <c r="I718" s="10">
        <v>40328</v>
      </c>
      <c r="J718">
        <v>75</v>
      </c>
      <c r="K718" t="s">
        <v>1696</v>
      </c>
      <c r="M718" t="str">
        <f>PROPER(Portfolio4346[[#This Row],[Last Name]])</f>
        <v>Stanley</v>
      </c>
      <c r="N718" t="str">
        <f t="shared" si="44"/>
        <v>-</v>
      </c>
      <c r="O718" t="str">
        <f t="shared" si="46"/>
        <v>F</v>
      </c>
      <c r="P718" t="str">
        <f t="shared" si="45"/>
        <v>-</v>
      </c>
      <c r="Q718" t="str">
        <f t="shared" si="47"/>
        <v>D</v>
      </c>
    </row>
    <row r="719" spans="1:17" x14ac:dyDescent="0.3">
      <c r="A719">
        <v>722</v>
      </c>
      <c r="B719" t="s">
        <v>3762</v>
      </c>
      <c r="C719" t="s">
        <v>3763</v>
      </c>
      <c r="D719" t="s">
        <v>1683</v>
      </c>
      <c r="E719" t="s">
        <v>1671</v>
      </c>
      <c r="F719">
        <v>60</v>
      </c>
      <c r="G719" t="s">
        <v>3764</v>
      </c>
      <c r="H719" t="s">
        <v>283</v>
      </c>
      <c r="I719" s="10">
        <v>39671</v>
      </c>
      <c r="J719">
        <v>5</v>
      </c>
      <c r="K719" t="s">
        <v>1673</v>
      </c>
      <c r="M719" t="str">
        <f>PROPER(Portfolio4346[[#This Row],[Last Name]])</f>
        <v>Owens</v>
      </c>
      <c r="N719" t="str">
        <f t="shared" si="44"/>
        <v>-</v>
      </c>
      <c r="O719" t="str">
        <f t="shared" si="46"/>
        <v>F</v>
      </c>
      <c r="P719" t="str">
        <f t="shared" si="45"/>
        <v>-</v>
      </c>
      <c r="Q719" t="str">
        <f t="shared" si="47"/>
        <v>W</v>
      </c>
    </row>
    <row r="720" spans="1:17" x14ac:dyDescent="0.3">
      <c r="A720">
        <v>723</v>
      </c>
      <c r="B720" t="s">
        <v>2656</v>
      </c>
      <c r="C720" t="s">
        <v>3765</v>
      </c>
      <c r="D720" t="s">
        <v>1670</v>
      </c>
      <c r="E720" t="s">
        <v>1671</v>
      </c>
      <c r="F720">
        <v>30</v>
      </c>
      <c r="G720" t="s">
        <v>3766</v>
      </c>
      <c r="H720" t="s">
        <v>477</v>
      </c>
      <c r="I720" s="10">
        <v>39891</v>
      </c>
      <c r="J720">
        <v>83</v>
      </c>
      <c r="K720" t="s">
        <v>851</v>
      </c>
      <c r="M720" t="str">
        <f>PROPER(Portfolio4346[[#This Row],[Last Name]])</f>
        <v>Quintana</v>
      </c>
      <c r="N720" t="str">
        <f t="shared" si="44"/>
        <v>-</v>
      </c>
      <c r="O720" t="str">
        <f t="shared" si="46"/>
        <v>F</v>
      </c>
      <c r="P720" t="str">
        <f t="shared" si="45"/>
        <v>-</v>
      </c>
      <c r="Q720" t="str">
        <f t="shared" si="47"/>
        <v>J</v>
      </c>
    </row>
    <row r="721" spans="1:17" x14ac:dyDescent="0.3">
      <c r="A721">
        <v>724</v>
      </c>
      <c r="B721" t="s">
        <v>3767</v>
      </c>
      <c r="C721" t="s">
        <v>3768</v>
      </c>
      <c r="D721" t="s">
        <v>1683</v>
      </c>
      <c r="E721" t="s">
        <v>1671</v>
      </c>
      <c r="F721">
        <v>60</v>
      </c>
      <c r="G721" t="s">
        <v>3769</v>
      </c>
      <c r="H721" t="s">
        <v>1682</v>
      </c>
      <c r="I721" s="10">
        <v>40366</v>
      </c>
      <c r="J721">
        <v>74</v>
      </c>
      <c r="K721" t="s">
        <v>1772</v>
      </c>
      <c r="M721" t="str">
        <f>PROPER(Portfolio4346[[#This Row],[Last Name]])</f>
        <v>Hoffman</v>
      </c>
      <c r="N721" t="str">
        <f t="shared" si="44"/>
        <v>-</v>
      </c>
      <c r="O721" t="str">
        <f t="shared" si="46"/>
        <v>F</v>
      </c>
      <c r="P721" t="str">
        <f t="shared" si="45"/>
        <v>-</v>
      </c>
      <c r="Q721" t="str">
        <f t="shared" si="47"/>
        <v>L</v>
      </c>
    </row>
    <row r="722" spans="1:17" x14ac:dyDescent="0.3">
      <c r="A722">
        <v>725</v>
      </c>
      <c r="B722" t="s">
        <v>3770</v>
      </c>
      <c r="C722" t="s">
        <v>3771</v>
      </c>
      <c r="D722" t="s">
        <v>1670</v>
      </c>
      <c r="E722" t="s">
        <v>1671</v>
      </c>
      <c r="F722">
        <v>90</v>
      </c>
      <c r="G722" t="s">
        <v>3772</v>
      </c>
      <c r="H722" t="s">
        <v>33</v>
      </c>
      <c r="I722" s="10">
        <v>40316</v>
      </c>
      <c r="J722">
        <v>66</v>
      </c>
      <c r="K722" t="s">
        <v>1677</v>
      </c>
      <c r="M722" t="str">
        <f>PROPER(Portfolio4346[[#This Row],[Last Name]])</f>
        <v>Bruner</v>
      </c>
      <c r="N722" t="str">
        <f t="shared" si="44"/>
        <v>-</v>
      </c>
      <c r="O722" t="str">
        <f t="shared" si="46"/>
        <v>F</v>
      </c>
      <c r="P722" t="str">
        <f t="shared" si="45"/>
        <v>-</v>
      </c>
      <c r="Q722" t="str">
        <f t="shared" si="47"/>
        <v>J</v>
      </c>
    </row>
    <row r="723" spans="1:17" x14ac:dyDescent="0.3">
      <c r="A723">
        <v>726</v>
      </c>
      <c r="B723" t="s">
        <v>3773</v>
      </c>
      <c r="C723" t="s">
        <v>3774</v>
      </c>
      <c r="D723" t="s">
        <v>1670</v>
      </c>
      <c r="E723" t="s">
        <v>1671</v>
      </c>
      <c r="F723">
        <v>30</v>
      </c>
      <c r="G723" t="s">
        <v>3775</v>
      </c>
      <c r="H723" t="s">
        <v>1196</v>
      </c>
      <c r="I723" s="10">
        <v>39924</v>
      </c>
      <c r="J723">
        <v>15</v>
      </c>
      <c r="K723" t="s">
        <v>1772</v>
      </c>
      <c r="M723" t="str">
        <f>PROPER(Portfolio4346[[#This Row],[Last Name]])</f>
        <v>Grayson</v>
      </c>
      <c r="N723" t="str">
        <f t="shared" si="44"/>
        <v>-</v>
      </c>
      <c r="O723" t="str">
        <f t="shared" si="46"/>
        <v>F</v>
      </c>
      <c r="P723" t="str">
        <f t="shared" si="45"/>
        <v>-</v>
      </c>
      <c r="Q723" t="str">
        <f t="shared" si="47"/>
        <v>L</v>
      </c>
    </row>
    <row r="724" spans="1:17" x14ac:dyDescent="0.3">
      <c r="A724">
        <v>727</v>
      </c>
      <c r="B724" t="s">
        <v>2955</v>
      </c>
      <c r="C724" t="s">
        <v>3776</v>
      </c>
      <c r="D724" t="s">
        <v>1683</v>
      </c>
      <c r="E724" t="s">
        <v>1671</v>
      </c>
      <c r="F724">
        <v>90</v>
      </c>
      <c r="G724" t="s">
        <v>3777</v>
      </c>
      <c r="H724" t="s">
        <v>3778</v>
      </c>
      <c r="I724" s="10">
        <v>40039</v>
      </c>
      <c r="J724">
        <v>72</v>
      </c>
      <c r="K724" t="s">
        <v>851</v>
      </c>
      <c r="M724" t="str">
        <f>PROPER(Portfolio4346[[#This Row],[Last Name]])</f>
        <v>Porter</v>
      </c>
      <c r="N724" t="str">
        <f t="shared" si="44"/>
        <v>-</v>
      </c>
      <c r="O724" t="str">
        <f t="shared" si="46"/>
        <v>F</v>
      </c>
      <c r="P724" t="str">
        <f t="shared" si="45"/>
        <v>-</v>
      </c>
      <c r="Q724" t="str">
        <f t="shared" si="47"/>
        <v>E</v>
      </c>
    </row>
    <row r="725" spans="1:17" x14ac:dyDescent="0.3">
      <c r="A725">
        <v>728</v>
      </c>
      <c r="B725" t="s">
        <v>3779</v>
      </c>
      <c r="C725" t="s">
        <v>3780</v>
      </c>
      <c r="D725" t="s">
        <v>1670</v>
      </c>
      <c r="E725" t="s">
        <v>1671</v>
      </c>
      <c r="F725">
        <v>30</v>
      </c>
      <c r="G725" t="s">
        <v>3781</v>
      </c>
      <c r="H725" t="s">
        <v>4</v>
      </c>
      <c r="I725" s="10">
        <v>40156</v>
      </c>
      <c r="J725">
        <v>96</v>
      </c>
      <c r="K725" t="s">
        <v>1721</v>
      </c>
      <c r="M725" t="str">
        <f>PROPER(Portfolio4346[[#This Row],[Last Name]])</f>
        <v>Williamson</v>
      </c>
      <c r="N725" t="str">
        <f t="shared" si="44"/>
        <v>-</v>
      </c>
      <c r="O725" t="str">
        <f t="shared" si="46"/>
        <v>F</v>
      </c>
      <c r="P725" t="str">
        <f t="shared" si="45"/>
        <v>-</v>
      </c>
      <c r="Q725" t="str">
        <f t="shared" si="47"/>
        <v>B</v>
      </c>
    </row>
    <row r="726" spans="1:17" x14ac:dyDescent="0.3">
      <c r="A726">
        <v>729</v>
      </c>
      <c r="B726" t="s">
        <v>3782</v>
      </c>
      <c r="C726" t="s">
        <v>2508</v>
      </c>
      <c r="D726" t="s">
        <v>1683</v>
      </c>
      <c r="E726" t="s">
        <v>1671</v>
      </c>
      <c r="F726">
        <v>90</v>
      </c>
      <c r="G726" t="s">
        <v>3783</v>
      </c>
      <c r="H726" t="s">
        <v>340</v>
      </c>
      <c r="I726" s="10">
        <v>40114</v>
      </c>
      <c r="J726">
        <v>30</v>
      </c>
      <c r="K726" t="s">
        <v>1007</v>
      </c>
      <c r="M726" t="str">
        <f>PROPER(Portfolio4346[[#This Row],[Last Name]])</f>
        <v>Gibbons</v>
      </c>
      <c r="N726" t="str">
        <f t="shared" si="44"/>
        <v>-</v>
      </c>
      <c r="O726" t="str">
        <f t="shared" si="46"/>
        <v>F</v>
      </c>
      <c r="P726" t="str">
        <f t="shared" si="45"/>
        <v>-</v>
      </c>
      <c r="Q726" t="str">
        <f t="shared" si="47"/>
        <v>R</v>
      </c>
    </row>
    <row r="727" spans="1:17" x14ac:dyDescent="0.3">
      <c r="A727">
        <v>730</v>
      </c>
      <c r="B727" t="s">
        <v>1888</v>
      </c>
      <c r="C727" t="s">
        <v>3784</v>
      </c>
      <c r="D727" t="s">
        <v>1670</v>
      </c>
      <c r="E727" t="s">
        <v>1671</v>
      </c>
      <c r="F727">
        <v>90</v>
      </c>
      <c r="G727" t="s">
        <v>3785</v>
      </c>
      <c r="H727" t="s">
        <v>3786</v>
      </c>
      <c r="I727" s="10">
        <v>40275</v>
      </c>
      <c r="J727">
        <v>5</v>
      </c>
      <c r="K727" t="s">
        <v>1673</v>
      </c>
      <c r="M727" t="str">
        <f>PROPER(Portfolio4346[[#This Row],[Last Name]])</f>
        <v>Krause</v>
      </c>
      <c r="N727" t="str">
        <f t="shared" si="44"/>
        <v>-</v>
      </c>
      <c r="O727" t="str">
        <f t="shared" si="46"/>
        <v>F</v>
      </c>
      <c r="P727" t="str">
        <f t="shared" si="45"/>
        <v>-</v>
      </c>
      <c r="Q727" t="str">
        <f t="shared" si="47"/>
        <v>J</v>
      </c>
    </row>
    <row r="728" spans="1:17" x14ac:dyDescent="0.3">
      <c r="A728">
        <v>731</v>
      </c>
      <c r="B728" t="s">
        <v>3787</v>
      </c>
      <c r="C728" t="s">
        <v>3788</v>
      </c>
      <c r="D728" t="s">
        <v>1670</v>
      </c>
      <c r="E728" t="s">
        <v>1671</v>
      </c>
      <c r="F728">
        <v>30</v>
      </c>
      <c r="G728" t="s">
        <v>3789</v>
      </c>
      <c r="H728" t="s">
        <v>3790</v>
      </c>
      <c r="I728" s="10">
        <v>39604</v>
      </c>
      <c r="J728">
        <v>16</v>
      </c>
      <c r="K728" t="s">
        <v>1721</v>
      </c>
      <c r="M728" t="str">
        <f>PROPER(Portfolio4346[[#This Row],[Last Name]])</f>
        <v>Guidry</v>
      </c>
      <c r="N728" t="str">
        <f t="shared" si="44"/>
        <v>-</v>
      </c>
      <c r="O728" t="str">
        <f t="shared" si="46"/>
        <v>F</v>
      </c>
      <c r="P728" t="str">
        <f t="shared" si="45"/>
        <v>-</v>
      </c>
      <c r="Q728" t="str">
        <f t="shared" si="47"/>
        <v>C</v>
      </c>
    </row>
    <row r="729" spans="1:17" x14ac:dyDescent="0.3">
      <c r="A729">
        <v>732</v>
      </c>
      <c r="B729" t="s">
        <v>1787</v>
      </c>
      <c r="C729" t="s">
        <v>3791</v>
      </c>
      <c r="D729" t="s">
        <v>1683</v>
      </c>
      <c r="E729" t="s">
        <v>1671</v>
      </c>
      <c r="F729">
        <v>30</v>
      </c>
      <c r="G729" t="s">
        <v>3792</v>
      </c>
      <c r="H729" t="s">
        <v>814</v>
      </c>
      <c r="I729" s="10">
        <v>40099</v>
      </c>
      <c r="J729">
        <v>59</v>
      </c>
      <c r="K729" t="s">
        <v>1007</v>
      </c>
      <c r="M729" t="str">
        <f>PROPER(Portfolio4346[[#This Row],[Last Name]])</f>
        <v>Nguyen</v>
      </c>
      <c r="N729" t="str">
        <f t="shared" si="44"/>
        <v>-</v>
      </c>
      <c r="O729" t="str">
        <f t="shared" si="46"/>
        <v>F</v>
      </c>
      <c r="P729" t="str">
        <f t="shared" si="45"/>
        <v>-</v>
      </c>
      <c r="Q729" t="str">
        <f t="shared" si="47"/>
        <v>M</v>
      </c>
    </row>
    <row r="730" spans="1:17" x14ac:dyDescent="0.3">
      <c r="A730">
        <v>733</v>
      </c>
      <c r="B730" t="s">
        <v>3793</v>
      </c>
      <c r="C730" t="s">
        <v>3794</v>
      </c>
      <c r="D730" t="s">
        <v>1670</v>
      </c>
      <c r="E730" t="s">
        <v>1671</v>
      </c>
      <c r="F730">
        <v>60</v>
      </c>
      <c r="G730" t="s">
        <v>3795</v>
      </c>
      <c r="H730" t="s">
        <v>398</v>
      </c>
      <c r="I730" s="10">
        <v>40018</v>
      </c>
      <c r="J730">
        <v>35</v>
      </c>
      <c r="K730" t="s">
        <v>1007</v>
      </c>
      <c r="M730" t="str">
        <f>PROPER(Portfolio4346[[#This Row],[Last Name]])</f>
        <v>Cody</v>
      </c>
      <c r="N730" t="str">
        <f t="shared" si="44"/>
        <v>-</v>
      </c>
      <c r="O730" t="str">
        <f t="shared" si="46"/>
        <v>F</v>
      </c>
      <c r="P730" t="str">
        <f t="shared" si="45"/>
        <v>-</v>
      </c>
      <c r="Q730" t="str">
        <f t="shared" si="47"/>
        <v>T</v>
      </c>
    </row>
    <row r="731" spans="1:17" x14ac:dyDescent="0.3">
      <c r="A731">
        <v>734</v>
      </c>
      <c r="B731" t="s">
        <v>3796</v>
      </c>
      <c r="C731" t="s">
        <v>3037</v>
      </c>
      <c r="D731" t="s">
        <v>1670</v>
      </c>
      <c r="E731" t="s">
        <v>1671</v>
      </c>
      <c r="F731">
        <v>30</v>
      </c>
      <c r="G731" t="s">
        <v>3797</v>
      </c>
      <c r="H731" t="s">
        <v>21</v>
      </c>
      <c r="I731" s="10">
        <v>40238</v>
      </c>
      <c r="J731">
        <v>60</v>
      </c>
      <c r="K731" t="s">
        <v>1696</v>
      </c>
      <c r="M731" t="str">
        <f>PROPER(Portfolio4346[[#This Row],[Last Name]])</f>
        <v>William</v>
      </c>
      <c r="N731" t="str">
        <f t="shared" si="44"/>
        <v>-</v>
      </c>
      <c r="O731" t="str">
        <f t="shared" si="46"/>
        <v>F</v>
      </c>
      <c r="P731" t="str">
        <f t="shared" si="45"/>
        <v>-</v>
      </c>
      <c r="Q731" t="str">
        <f t="shared" si="47"/>
        <v>S</v>
      </c>
    </row>
    <row r="732" spans="1:17" x14ac:dyDescent="0.3">
      <c r="A732">
        <v>735</v>
      </c>
      <c r="B732" t="s">
        <v>3798</v>
      </c>
      <c r="C732" t="s">
        <v>2059</v>
      </c>
      <c r="D732" t="s">
        <v>1670</v>
      </c>
      <c r="E732" t="s">
        <v>1671</v>
      </c>
      <c r="F732">
        <v>90</v>
      </c>
      <c r="G732" t="s">
        <v>3799</v>
      </c>
      <c r="H732" t="s">
        <v>3800</v>
      </c>
      <c r="I732" s="10">
        <v>40158</v>
      </c>
      <c r="J732">
        <v>35</v>
      </c>
      <c r="K732" t="s">
        <v>1677</v>
      </c>
      <c r="M732" t="str">
        <f>PROPER(Portfolio4346[[#This Row],[Last Name]])</f>
        <v>Cain</v>
      </c>
      <c r="N732" t="str">
        <f t="shared" si="44"/>
        <v>-</v>
      </c>
      <c r="O732" t="str">
        <f t="shared" si="46"/>
        <v>F</v>
      </c>
      <c r="P732" t="str">
        <f t="shared" si="45"/>
        <v>-</v>
      </c>
      <c r="Q732" t="str">
        <f t="shared" si="47"/>
        <v>V</v>
      </c>
    </row>
    <row r="733" spans="1:17" x14ac:dyDescent="0.3">
      <c r="A733">
        <v>736</v>
      </c>
      <c r="B733" t="s">
        <v>3801</v>
      </c>
      <c r="C733" t="s">
        <v>3802</v>
      </c>
      <c r="D733" t="s">
        <v>1733</v>
      </c>
      <c r="E733" t="s">
        <v>1671</v>
      </c>
      <c r="F733">
        <v>90</v>
      </c>
      <c r="G733" t="s">
        <v>3803</v>
      </c>
      <c r="H733" t="s">
        <v>810</v>
      </c>
      <c r="I733" s="10">
        <v>40368</v>
      </c>
      <c r="J733">
        <v>65</v>
      </c>
      <c r="K733" t="s">
        <v>1007</v>
      </c>
      <c r="M733" t="str">
        <f>PROPER(Portfolio4346[[#This Row],[Last Name]])</f>
        <v>Rivera</v>
      </c>
      <c r="N733" t="str">
        <f t="shared" si="44"/>
        <v>-</v>
      </c>
      <c r="O733" t="str">
        <f t="shared" si="46"/>
        <v>F</v>
      </c>
      <c r="P733" t="str">
        <f t="shared" si="45"/>
        <v>-</v>
      </c>
      <c r="Q733" t="str">
        <f t="shared" si="47"/>
        <v>K</v>
      </c>
    </row>
    <row r="734" spans="1:17" x14ac:dyDescent="0.3">
      <c r="A734">
        <v>737</v>
      </c>
      <c r="B734" t="s">
        <v>3804</v>
      </c>
      <c r="C734" t="s">
        <v>3609</v>
      </c>
      <c r="D734" t="s">
        <v>1670</v>
      </c>
      <c r="E734" t="s">
        <v>1671</v>
      </c>
      <c r="F734">
        <v>90</v>
      </c>
      <c r="G734" t="s">
        <v>3805</v>
      </c>
      <c r="H734" t="s">
        <v>698</v>
      </c>
      <c r="I734" s="10">
        <v>40001</v>
      </c>
      <c r="J734">
        <v>39</v>
      </c>
      <c r="K734" t="s">
        <v>851</v>
      </c>
      <c r="M734" t="str">
        <f>PROPER(Portfolio4346[[#This Row],[Last Name]])</f>
        <v>Harmon</v>
      </c>
      <c r="N734" t="str">
        <f t="shared" si="44"/>
        <v>-</v>
      </c>
      <c r="O734" t="str">
        <f t="shared" si="46"/>
        <v>F</v>
      </c>
      <c r="P734" t="str">
        <f t="shared" si="45"/>
        <v>-</v>
      </c>
      <c r="Q734" t="str">
        <f t="shared" si="47"/>
        <v>A</v>
      </c>
    </row>
    <row r="735" spans="1:17" x14ac:dyDescent="0.3">
      <c r="A735">
        <v>738</v>
      </c>
      <c r="B735" t="s">
        <v>1760</v>
      </c>
      <c r="C735" t="s">
        <v>3762</v>
      </c>
      <c r="D735" t="s">
        <v>1670</v>
      </c>
      <c r="E735" t="s">
        <v>1671</v>
      </c>
      <c r="F735">
        <v>90</v>
      </c>
      <c r="G735" t="s">
        <v>3806</v>
      </c>
      <c r="H735" t="s">
        <v>427</v>
      </c>
      <c r="I735" s="10">
        <v>39961</v>
      </c>
      <c r="J735">
        <v>88</v>
      </c>
      <c r="K735" t="s">
        <v>1677</v>
      </c>
      <c r="M735" t="str">
        <f>PROPER(Portfolio4346[[#This Row],[Last Name]])</f>
        <v>Wesley</v>
      </c>
      <c r="N735" t="str">
        <f t="shared" si="44"/>
        <v>-</v>
      </c>
      <c r="O735" t="str">
        <f t="shared" si="46"/>
        <v>F</v>
      </c>
      <c r="P735" t="str">
        <f t="shared" si="45"/>
        <v>-</v>
      </c>
      <c r="Q735" t="str">
        <f t="shared" si="47"/>
        <v>M</v>
      </c>
    </row>
    <row r="736" spans="1:17" x14ac:dyDescent="0.3">
      <c r="A736">
        <v>739</v>
      </c>
      <c r="B736" t="s">
        <v>3807</v>
      </c>
      <c r="C736" t="s">
        <v>3808</v>
      </c>
      <c r="D736" t="s">
        <v>1670</v>
      </c>
      <c r="E736" t="s">
        <v>1671</v>
      </c>
      <c r="F736">
        <v>30</v>
      </c>
      <c r="G736" t="s">
        <v>3809</v>
      </c>
      <c r="H736" t="s">
        <v>3810</v>
      </c>
      <c r="I736" s="10">
        <v>40482</v>
      </c>
      <c r="J736">
        <v>11</v>
      </c>
      <c r="K736" t="s">
        <v>1772</v>
      </c>
      <c r="M736" t="str">
        <f>PROPER(Portfolio4346[[#This Row],[Last Name]])</f>
        <v>Wilkinson</v>
      </c>
      <c r="N736" t="str">
        <f t="shared" si="44"/>
        <v>-</v>
      </c>
      <c r="O736" t="str">
        <f t="shared" si="46"/>
        <v>F</v>
      </c>
      <c r="P736" t="str">
        <f t="shared" si="45"/>
        <v>-</v>
      </c>
      <c r="Q736" t="str">
        <f t="shared" si="47"/>
        <v>M</v>
      </c>
    </row>
    <row r="737" spans="1:17" x14ac:dyDescent="0.3">
      <c r="A737">
        <v>740</v>
      </c>
      <c r="B737" t="s">
        <v>3811</v>
      </c>
      <c r="C737" t="s">
        <v>3314</v>
      </c>
      <c r="D737" t="s">
        <v>1670</v>
      </c>
      <c r="E737" t="s">
        <v>1671</v>
      </c>
      <c r="F737">
        <v>30</v>
      </c>
      <c r="G737" t="s">
        <v>3812</v>
      </c>
      <c r="H737" t="s">
        <v>757</v>
      </c>
      <c r="I737" s="10">
        <v>40398</v>
      </c>
      <c r="J737">
        <v>20</v>
      </c>
      <c r="K737" t="s">
        <v>1772</v>
      </c>
      <c r="M737" t="str">
        <f>PROPER(Portfolio4346[[#This Row],[Last Name]])</f>
        <v>Irwin</v>
      </c>
      <c r="N737" t="str">
        <f t="shared" si="44"/>
        <v>-</v>
      </c>
      <c r="O737" t="str">
        <f t="shared" si="46"/>
        <v>F</v>
      </c>
      <c r="P737" t="str">
        <f t="shared" si="45"/>
        <v>-</v>
      </c>
      <c r="Q737" t="str">
        <f t="shared" si="47"/>
        <v>M</v>
      </c>
    </row>
    <row r="738" spans="1:17" x14ac:dyDescent="0.3">
      <c r="A738">
        <v>741</v>
      </c>
      <c r="B738" t="s">
        <v>3813</v>
      </c>
      <c r="C738" t="s">
        <v>3814</v>
      </c>
      <c r="D738" t="s">
        <v>1683</v>
      </c>
      <c r="E738" t="s">
        <v>1671</v>
      </c>
      <c r="F738">
        <v>60</v>
      </c>
      <c r="G738" t="s">
        <v>3815</v>
      </c>
      <c r="H738" t="s">
        <v>706</v>
      </c>
      <c r="I738" s="10">
        <v>40256</v>
      </c>
      <c r="J738">
        <v>38</v>
      </c>
      <c r="K738" t="s">
        <v>1772</v>
      </c>
      <c r="M738" t="str">
        <f>PROPER(Portfolio4346[[#This Row],[Last Name]])</f>
        <v>Pollard</v>
      </c>
      <c r="N738" t="str">
        <f t="shared" si="44"/>
        <v>-</v>
      </c>
      <c r="O738" t="str">
        <f t="shared" si="46"/>
        <v>F</v>
      </c>
      <c r="P738" t="str">
        <f t="shared" si="45"/>
        <v>-</v>
      </c>
      <c r="Q738" t="str">
        <f t="shared" si="47"/>
        <v>B</v>
      </c>
    </row>
    <row r="739" spans="1:17" x14ac:dyDescent="0.3">
      <c r="A739">
        <v>742</v>
      </c>
      <c r="B739" t="s">
        <v>3816</v>
      </c>
      <c r="C739" t="s">
        <v>1705</v>
      </c>
      <c r="D739" t="s">
        <v>1683</v>
      </c>
      <c r="E739" t="s">
        <v>1671</v>
      </c>
      <c r="F739">
        <v>60</v>
      </c>
      <c r="G739" t="s">
        <v>3817</v>
      </c>
      <c r="H739" t="s">
        <v>2614</v>
      </c>
      <c r="I739" s="10">
        <v>39674</v>
      </c>
      <c r="J739">
        <v>77</v>
      </c>
      <c r="K739" t="s">
        <v>1707</v>
      </c>
      <c r="M739" t="str">
        <f>PROPER(Portfolio4346[[#This Row],[Last Name]])</f>
        <v>Anthony</v>
      </c>
      <c r="N739" t="str">
        <f t="shared" si="44"/>
        <v>-</v>
      </c>
      <c r="O739" t="str">
        <f t="shared" si="46"/>
        <v>F</v>
      </c>
      <c r="P739" t="str">
        <f t="shared" si="45"/>
        <v>-</v>
      </c>
      <c r="Q739" t="str">
        <f t="shared" si="47"/>
        <v>D</v>
      </c>
    </row>
    <row r="740" spans="1:17" x14ac:dyDescent="0.3">
      <c r="A740">
        <v>743</v>
      </c>
      <c r="B740" t="s">
        <v>3818</v>
      </c>
      <c r="C740" t="s">
        <v>3819</v>
      </c>
      <c r="D740" t="s">
        <v>1683</v>
      </c>
      <c r="E740" t="s">
        <v>1671</v>
      </c>
      <c r="F740">
        <v>60</v>
      </c>
      <c r="G740" t="s">
        <v>3820</v>
      </c>
      <c r="H740" t="s">
        <v>654</v>
      </c>
      <c r="I740" s="10">
        <v>40403</v>
      </c>
      <c r="J740">
        <v>43</v>
      </c>
      <c r="K740" t="s">
        <v>1673</v>
      </c>
      <c r="M740" t="str">
        <f>PROPER(Portfolio4346[[#This Row],[Last Name]])</f>
        <v>Koehler</v>
      </c>
      <c r="N740" t="str">
        <f t="shared" si="44"/>
        <v>-</v>
      </c>
      <c r="O740" t="str">
        <f t="shared" si="46"/>
        <v>F</v>
      </c>
      <c r="P740" t="str">
        <f t="shared" si="45"/>
        <v>-</v>
      </c>
      <c r="Q740" t="str">
        <f t="shared" si="47"/>
        <v>S</v>
      </c>
    </row>
    <row r="741" spans="1:17" x14ac:dyDescent="0.3">
      <c r="A741">
        <v>744</v>
      </c>
      <c r="B741" t="s">
        <v>3821</v>
      </c>
      <c r="C741" t="s">
        <v>3822</v>
      </c>
      <c r="D741" t="s">
        <v>1670</v>
      </c>
      <c r="E741" t="s">
        <v>1671</v>
      </c>
      <c r="F741">
        <v>60</v>
      </c>
      <c r="G741" t="s">
        <v>3823</v>
      </c>
      <c r="H741" t="s">
        <v>273</v>
      </c>
      <c r="I741" s="10">
        <v>40534</v>
      </c>
      <c r="J741">
        <v>78</v>
      </c>
      <c r="K741" t="s">
        <v>1721</v>
      </c>
      <c r="M741" t="str">
        <f>PROPER(Portfolio4346[[#This Row],[Last Name]])</f>
        <v>King</v>
      </c>
      <c r="N741" t="str">
        <f t="shared" si="44"/>
        <v>-</v>
      </c>
      <c r="O741" t="str">
        <f t="shared" si="46"/>
        <v>F</v>
      </c>
      <c r="P741" t="str">
        <f t="shared" si="45"/>
        <v>-</v>
      </c>
      <c r="Q741" t="str">
        <f t="shared" si="47"/>
        <v>R</v>
      </c>
    </row>
    <row r="742" spans="1:17" x14ac:dyDescent="0.3">
      <c r="A742">
        <v>745</v>
      </c>
      <c r="B742" t="s">
        <v>3824</v>
      </c>
      <c r="C742" t="s">
        <v>3825</v>
      </c>
      <c r="D742" t="s">
        <v>1670</v>
      </c>
      <c r="E742" t="s">
        <v>1671</v>
      </c>
      <c r="F742">
        <v>60</v>
      </c>
      <c r="G742" t="s">
        <v>3826</v>
      </c>
      <c r="H742" t="s">
        <v>1437</v>
      </c>
      <c r="I742" s="10">
        <v>39556</v>
      </c>
      <c r="J742">
        <v>20</v>
      </c>
      <c r="K742" t="s">
        <v>1707</v>
      </c>
      <c r="M742" t="str">
        <f>PROPER(Portfolio4346[[#This Row],[Last Name]])</f>
        <v>Warren</v>
      </c>
      <c r="N742" t="str">
        <f t="shared" si="44"/>
        <v>-</v>
      </c>
      <c r="O742" t="str">
        <f t="shared" si="46"/>
        <v>F</v>
      </c>
      <c r="P742" t="str">
        <f t="shared" si="45"/>
        <v>-</v>
      </c>
      <c r="Q742" t="str">
        <f t="shared" si="47"/>
        <v>O</v>
      </c>
    </row>
    <row r="743" spans="1:17" x14ac:dyDescent="0.3">
      <c r="A743">
        <v>746</v>
      </c>
      <c r="B743" t="s">
        <v>3827</v>
      </c>
      <c r="C743" t="s">
        <v>3828</v>
      </c>
      <c r="D743" t="s">
        <v>1670</v>
      </c>
      <c r="E743" t="s">
        <v>1671</v>
      </c>
      <c r="F743">
        <v>60</v>
      </c>
      <c r="G743" t="s">
        <v>3829</v>
      </c>
      <c r="H743" t="s">
        <v>3830</v>
      </c>
      <c r="I743" s="10">
        <v>40246</v>
      </c>
      <c r="J743">
        <v>39</v>
      </c>
      <c r="K743" t="s">
        <v>1692</v>
      </c>
      <c r="M743" t="str">
        <f>PROPER(Portfolio4346[[#This Row],[Last Name]])</f>
        <v>Castaneda</v>
      </c>
      <c r="N743" t="str">
        <f t="shared" si="44"/>
        <v>-</v>
      </c>
      <c r="O743" t="str">
        <f t="shared" si="46"/>
        <v>F</v>
      </c>
      <c r="P743" t="str">
        <f t="shared" si="45"/>
        <v>-</v>
      </c>
      <c r="Q743" t="str">
        <f t="shared" si="47"/>
        <v>A</v>
      </c>
    </row>
    <row r="744" spans="1:17" x14ac:dyDescent="0.3">
      <c r="A744">
        <v>747</v>
      </c>
      <c r="B744" t="s">
        <v>3831</v>
      </c>
      <c r="C744" t="s">
        <v>3832</v>
      </c>
      <c r="D744" t="s">
        <v>1683</v>
      </c>
      <c r="E744" t="s">
        <v>1671</v>
      </c>
      <c r="F744">
        <v>90</v>
      </c>
      <c r="G744" t="s">
        <v>3833</v>
      </c>
      <c r="H744" t="s">
        <v>1476</v>
      </c>
      <c r="I744" s="10">
        <v>40244</v>
      </c>
      <c r="J744">
        <v>93</v>
      </c>
      <c r="K744" t="s">
        <v>1772</v>
      </c>
      <c r="M744" t="str">
        <f>PROPER(Portfolio4346[[#This Row],[Last Name]])</f>
        <v>Silva</v>
      </c>
      <c r="N744" t="str">
        <f t="shared" si="44"/>
        <v>-</v>
      </c>
      <c r="O744" t="str">
        <f t="shared" si="46"/>
        <v>F</v>
      </c>
      <c r="P744" t="str">
        <f t="shared" si="45"/>
        <v>-</v>
      </c>
      <c r="Q744" t="str">
        <f t="shared" si="47"/>
        <v>M</v>
      </c>
    </row>
    <row r="745" spans="1:17" x14ac:dyDescent="0.3">
      <c r="A745">
        <v>748</v>
      </c>
      <c r="B745" t="s">
        <v>3834</v>
      </c>
      <c r="C745" t="s">
        <v>3835</v>
      </c>
      <c r="D745" t="s">
        <v>1670</v>
      </c>
      <c r="E745" t="s">
        <v>1671</v>
      </c>
      <c r="F745">
        <v>60</v>
      </c>
      <c r="G745" t="s">
        <v>3836</v>
      </c>
      <c r="H745" t="s">
        <v>559</v>
      </c>
      <c r="I745" s="10">
        <v>40384</v>
      </c>
      <c r="J745">
        <v>97</v>
      </c>
      <c r="K745" t="s">
        <v>851</v>
      </c>
      <c r="M745" t="str">
        <f>PROPER(Portfolio4346[[#This Row],[Last Name]])</f>
        <v>Penn</v>
      </c>
      <c r="N745" t="str">
        <f t="shared" si="44"/>
        <v>-</v>
      </c>
      <c r="O745" t="str">
        <f t="shared" si="46"/>
        <v>F</v>
      </c>
      <c r="P745" t="str">
        <f t="shared" si="45"/>
        <v>-</v>
      </c>
      <c r="Q745" t="str">
        <f t="shared" si="47"/>
        <v>K</v>
      </c>
    </row>
    <row r="746" spans="1:17" x14ac:dyDescent="0.3">
      <c r="A746">
        <v>749</v>
      </c>
      <c r="B746" t="s">
        <v>3837</v>
      </c>
      <c r="C746" t="s">
        <v>3838</v>
      </c>
      <c r="D746" t="s">
        <v>1683</v>
      </c>
      <c r="E746" t="s">
        <v>1671</v>
      </c>
      <c r="F746">
        <v>90</v>
      </c>
      <c r="G746" t="s">
        <v>3839</v>
      </c>
      <c r="H746" t="s">
        <v>112</v>
      </c>
      <c r="I746" s="10">
        <v>40184</v>
      </c>
      <c r="J746">
        <v>8</v>
      </c>
      <c r="K746" t="s">
        <v>1692</v>
      </c>
      <c r="M746" t="str">
        <f>PROPER(Portfolio4346[[#This Row],[Last Name]])</f>
        <v>Everett</v>
      </c>
      <c r="N746" t="str">
        <f t="shared" si="44"/>
        <v>-</v>
      </c>
      <c r="O746" t="str">
        <f t="shared" si="46"/>
        <v>F</v>
      </c>
      <c r="P746" t="str">
        <f t="shared" si="45"/>
        <v>-</v>
      </c>
      <c r="Q746" t="str">
        <f t="shared" si="47"/>
        <v>M</v>
      </c>
    </row>
    <row r="747" spans="1:17" x14ac:dyDescent="0.3">
      <c r="A747">
        <v>750</v>
      </c>
      <c r="B747" t="s">
        <v>3840</v>
      </c>
      <c r="C747" t="s">
        <v>1900</v>
      </c>
      <c r="D747" t="s">
        <v>1670</v>
      </c>
      <c r="E747" t="s">
        <v>1671</v>
      </c>
      <c r="F747">
        <v>90</v>
      </c>
      <c r="G747" t="s">
        <v>3841</v>
      </c>
      <c r="H747" t="s">
        <v>142</v>
      </c>
      <c r="I747" s="10">
        <v>40437</v>
      </c>
      <c r="J747">
        <v>62</v>
      </c>
      <c r="K747" t="s">
        <v>1721</v>
      </c>
      <c r="M747" t="str">
        <f>PROPER(Portfolio4346[[#This Row],[Last Name]])</f>
        <v>Abel</v>
      </c>
      <c r="N747" t="str">
        <f t="shared" si="44"/>
        <v>-</v>
      </c>
      <c r="O747" t="str">
        <f t="shared" si="46"/>
        <v>F</v>
      </c>
      <c r="P747" t="str">
        <f t="shared" si="45"/>
        <v>-</v>
      </c>
      <c r="Q747" t="str">
        <f t="shared" si="47"/>
        <v>D</v>
      </c>
    </row>
    <row r="748" spans="1:17" x14ac:dyDescent="0.3">
      <c r="A748">
        <v>751</v>
      </c>
      <c r="B748" t="s">
        <v>3842</v>
      </c>
      <c r="C748" t="s">
        <v>2919</v>
      </c>
      <c r="D748" t="s">
        <v>1670</v>
      </c>
      <c r="E748" t="s">
        <v>1671</v>
      </c>
      <c r="F748">
        <v>30</v>
      </c>
      <c r="G748" t="s">
        <v>3843</v>
      </c>
      <c r="H748" t="s">
        <v>605</v>
      </c>
      <c r="I748" s="10">
        <v>40275</v>
      </c>
      <c r="J748">
        <v>36</v>
      </c>
      <c r="K748" t="s">
        <v>1696</v>
      </c>
      <c r="M748" t="str">
        <f>PROPER(Portfolio4346[[#This Row],[Last Name]])</f>
        <v>Hyde</v>
      </c>
      <c r="N748" t="str">
        <f t="shared" si="44"/>
        <v>-</v>
      </c>
      <c r="O748" t="str">
        <f t="shared" si="46"/>
        <v>F</v>
      </c>
      <c r="P748" t="str">
        <f t="shared" si="45"/>
        <v>-</v>
      </c>
      <c r="Q748" t="str">
        <f t="shared" si="47"/>
        <v>K</v>
      </c>
    </row>
    <row r="749" spans="1:17" x14ac:dyDescent="0.3">
      <c r="A749">
        <v>752</v>
      </c>
      <c r="B749" t="s">
        <v>3132</v>
      </c>
      <c r="C749" t="s">
        <v>3844</v>
      </c>
      <c r="D749" t="s">
        <v>1683</v>
      </c>
      <c r="E749" t="s">
        <v>1671</v>
      </c>
      <c r="F749">
        <v>30</v>
      </c>
      <c r="G749" t="s">
        <v>3845</v>
      </c>
      <c r="H749" t="s">
        <v>517</v>
      </c>
      <c r="I749" s="10">
        <v>40463</v>
      </c>
      <c r="J749">
        <v>86</v>
      </c>
      <c r="K749" t="s">
        <v>1772</v>
      </c>
      <c r="M749" t="str">
        <f>PROPER(Portfolio4346[[#This Row],[Last Name]])</f>
        <v>Bassett</v>
      </c>
      <c r="N749" t="str">
        <f t="shared" si="44"/>
        <v>-</v>
      </c>
      <c r="O749" t="str">
        <f t="shared" si="46"/>
        <v>F</v>
      </c>
      <c r="P749" t="str">
        <f t="shared" si="45"/>
        <v>-</v>
      </c>
      <c r="Q749" t="str">
        <f t="shared" si="47"/>
        <v>L</v>
      </c>
    </row>
    <row r="750" spans="1:17" x14ac:dyDescent="0.3">
      <c r="A750">
        <v>753</v>
      </c>
      <c r="B750" t="s">
        <v>1846</v>
      </c>
      <c r="C750" t="s">
        <v>3846</v>
      </c>
      <c r="D750" t="s">
        <v>1670</v>
      </c>
      <c r="E750" t="s">
        <v>1671</v>
      </c>
      <c r="F750">
        <v>30</v>
      </c>
      <c r="G750" t="s">
        <v>3847</v>
      </c>
      <c r="H750" t="s">
        <v>3848</v>
      </c>
      <c r="I750" s="10">
        <v>39716</v>
      </c>
      <c r="J750">
        <v>16</v>
      </c>
      <c r="K750" t="s">
        <v>1707</v>
      </c>
      <c r="M750" t="str">
        <f>PROPER(Portfolio4346[[#This Row],[Last Name]])</f>
        <v>Barrera</v>
      </c>
      <c r="N750" t="str">
        <f t="shared" si="44"/>
        <v>-</v>
      </c>
      <c r="O750" t="str">
        <f t="shared" si="46"/>
        <v>F</v>
      </c>
      <c r="P750" t="str">
        <f t="shared" si="45"/>
        <v>-</v>
      </c>
      <c r="Q750" t="str">
        <f t="shared" si="47"/>
        <v>F</v>
      </c>
    </row>
    <row r="751" spans="1:17" x14ac:dyDescent="0.3">
      <c r="A751">
        <v>754</v>
      </c>
      <c r="B751" t="s">
        <v>3849</v>
      </c>
      <c r="C751" t="s">
        <v>3130</v>
      </c>
      <c r="D751" t="s">
        <v>1683</v>
      </c>
      <c r="E751" t="s">
        <v>1671</v>
      </c>
      <c r="F751">
        <v>60</v>
      </c>
      <c r="G751" t="s">
        <v>3850</v>
      </c>
      <c r="H751" t="s">
        <v>1513</v>
      </c>
      <c r="I751" s="10">
        <v>39639</v>
      </c>
      <c r="J751">
        <v>64</v>
      </c>
      <c r="K751" t="s">
        <v>1677</v>
      </c>
      <c r="M751" t="str">
        <f>PROPER(Portfolio4346[[#This Row],[Last Name]])</f>
        <v>Puckett</v>
      </c>
      <c r="N751" t="str">
        <f t="shared" si="44"/>
        <v>-</v>
      </c>
      <c r="O751" t="str">
        <f t="shared" si="46"/>
        <v>F</v>
      </c>
      <c r="P751" t="str">
        <f t="shared" si="45"/>
        <v>-</v>
      </c>
      <c r="Q751" t="str">
        <f t="shared" si="47"/>
        <v>G</v>
      </c>
    </row>
    <row r="752" spans="1:17" x14ac:dyDescent="0.3">
      <c r="A752">
        <v>755</v>
      </c>
      <c r="B752" t="s">
        <v>3851</v>
      </c>
      <c r="C752" t="s">
        <v>2976</v>
      </c>
      <c r="D752" t="s">
        <v>1683</v>
      </c>
      <c r="E752" t="s">
        <v>1671</v>
      </c>
      <c r="F752">
        <v>90</v>
      </c>
      <c r="G752" t="s">
        <v>3852</v>
      </c>
      <c r="H752" t="s">
        <v>614</v>
      </c>
      <c r="I752" s="10">
        <v>40169</v>
      </c>
      <c r="J752">
        <v>12</v>
      </c>
      <c r="K752" t="s">
        <v>851</v>
      </c>
      <c r="M752" t="str">
        <f>PROPER(Portfolio4346[[#This Row],[Last Name]])</f>
        <v>Reyes</v>
      </c>
      <c r="N752" t="str">
        <f t="shared" si="44"/>
        <v>-</v>
      </c>
      <c r="O752" t="str">
        <f t="shared" si="46"/>
        <v>F</v>
      </c>
      <c r="P752" t="str">
        <f t="shared" si="45"/>
        <v>-</v>
      </c>
      <c r="Q752" t="str">
        <f t="shared" si="47"/>
        <v>C</v>
      </c>
    </row>
    <row r="753" spans="1:17" x14ac:dyDescent="0.3">
      <c r="A753">
        <v>756</v>
      </c>
      <c r="B753" t="s">
        <v>3853</v>
      </c>
      <c r="C753" t="s">
        <v>3854</v>
      </c>
      <c r="D753" t="s">
        <v>1670</v>
      </c>
      <c r="E753" t="s">
        <v>1671</v>
      </c>
      <c r="F753">
        <v>90</v>
      </c>
      <c r="G753" t="s">
        <v>1859</v>
      </c>
      <c r="H753" t="s">
        <v>650</v>
      </c>
      <c r="I753" s="10">
        <v>39455</v>
      </c>
      <c r="J753">
        <v>56</v>
      </c>
      <c r="K753" t="s">
        <v>1700</v>
      </c>
      <c r="M753" t="str">
        <f>PROPER(Portfolio4346[[#This Row],[Last Name]])</f>
        <v>Hurt</v>
      </c>
      <c r="N753" t="str">
        <f t="shared" si="44"/>
        <v>-</v>
      </c>
      <c r="O753" t="str">
        <f t="shared" si="46"/>
        <v>F</v>
      </c>
      <c r="P753" t="str">
        <f t="shared" si="45"/>
        <v>-</v>
      </c>
      <c r="Q753" t="str">
        <f t="shared" si="47"/>
        <v>S</v>
      </c>
    </row>
    <row r="754" spans="1:17" x14ac:dyDescent="0.3">
      <c r="A754">
        <v>757</v>
      </c>
      <c r="B754" t="s">
        <v>3837</v>
      </c>
      <c r="C754" t="s">
        <v>3855</v>
      </c>
      <c r="D754" t="s">
        <v>1670</v>
      </c>
      <c r="E754" t="s">
        <v>1671</v>
      </c>
      <c r="F754">
        <v>90</v>
      </c>
      <c r="G754" t="s">
        <v>3856</v>
      </c>
      <c r="H754" t="s">
        <v>251</v>
      </c>
      <c r="I754" s="10">
        <v>40331</v>
      </c>
      <c r="J754">
        <v>97</v>
      </c>
      <c r="K754" t="s">
        <v>1677</v>
      </c>
      <c r="M754" t="str">
        <f>PROPER(Portfolio4346[[#This Row],[Last Name]])</f>
        <v>Ali</v>
      </c>
      <c r="N754" t="str">
        <f t="shared" si="44"/>
        <v>-</v>
      </c>
      <c r="O754" t="str">
        <f t="shared" si="46"/>
        <v>F</v>
      </c>
      <c r="P754" t="str">
        <f t="shared" si="45"/>
        <v>-</v>
      </c>
      <c r="Q754" t="str">
        <f t="shared" si="47"/>
        <v>M</v>
      </c>
    </row>
    <row r="755" spans="1:17" x14ac:dyDescent="0.3">
      <c r="A755">
        <v>758</v>
      </c>
      <c r="B755" t="s">
        <v>3857</v>
      </c>
      <c r="C755" t="s">
        <v>2928</v>
      </c>
      <c r="D755" t="s">
        <v>1670</v>
      </c>
      <c r="E755" t="s">
        <v>1671</v>
      </c>
      <c r="F755">
        <v>60</v>
      </c>
      <c r="G755" t="s">
        <v>3858</v>
      </c>
      <c r="H755" t="s">
        <v>3859</v>
      </c>
      <c r="I755" s="10">
        <v>39524</v>
      </c>
      <c r="J755">
        <v>37</v>
      </c>
      <c r="K755" t="s">
        <v>1721</v>
      </c>
      <c r="M755" t="str">
        <f>PROPER(Portfolio4346[[#This Row],[Last Name]])</f>
        <v>Clay</v>
      </c>
      <c r="N755" t="str">
        <f t="shared" si="44"/>
        <v>-</v>
      </c>
      <c r="O755" t="str">
        <f t="shared" si="46"/>
        <v>F</v>
      </c>
      <c r="P755" t="str">
        <f t="shared" si="45"/>
        <v>-</v>
      </c>
      <c r="Q755" t="str">
        <f t="shared" si="47"/>
        <v>M</v>
      </c>
    </row>
    <row r="756" spans="1:17" x14ac:dyDescent="0.3">
      <c r="A756">
        <v>759</v>
      </c>
      <c r="B756" t="s">
        <v>3860</v>
      </c>
      <c r="C756" t="s">
        <v>3861</v>
      </c>
      <c r="D756" t="s">
        <v>1683</v>
      </c>
      <c r="E756" t="s">
        <v>1671</v>
      </c>
      <c r="F756">
        <v>60</v>
      </c>
      <c r="G756" t="s">
        <v>3862</v>
      </c>
      <c r="H756" t="s">
        <v>23</v>
      </c>
      <c r="I756" s="10">
        <v>39546</v>
      </c>
      <c r="J756">
        <v>74</v>
      </c>
      <c r="K756" t="s">
        <v>1692</v>
      </c>
      <c r="M756" t="str">
        <f>PROPER(Portfolio4346[[#This Row],[Last Name]])</f>
        <v>Dooley</v>
      </c>
      <c r="N756" t="str">
        <f t="shared" si="44"/>
        <v>-</v>
      </c>
      <c r="O756" t="str">
        <f t="shared" si="46"/>
        <v>F</v>
      </c>
      <c r="P756" t="str">
        <f t="shared" si="45"/>
        <v>-</v>
      </c>
      <c r="Q756" t="str">
        <f t="shared" si="47"/>
        <v>T</v>
      </c>
    </row>
    <row r="757" spans="1:17" x14ac:dyDescent="0.3">
      <c r="A757">
        <v>760</v>
      </c>
      <c r="B757" t="s">
        <v>3863</v>
      </c>
      <c r="C757" t="s">
        <v>2260</v>
      </c>
      <c r="D757" t="s">
        <v>1670</v>
      </c>
      <c r="E757" t="s">
        <v>1671</v>
      </c>
      <c r="F757">
        <v>60</v>
      </c>
      <c r="G757" t="s">
        <v>3864</v>
      </c>
      <c r="H757" t="s">
        <v>483</v>
      </c>
      <c r="I757" s="10">
        <v>40237</v>
      </c>
      <c r="J757">
        <v>69</v>
      </c>
      <c r="K757" t="s">
        <v>1721</v>
      </c>
      <c r="M757" t="str">
        <f>PROPER(Portfolio4346[[#This Row],[Last Name]])</f>
        <v>Ross</v>
      </c>
      <c r="N757" t="str">
        <f t="shared" si="44"/>
        <v>-</v>
      </c>
      <c r="O757" t="str">
        <f t="shared" si="46"/>
        <v>F</v>
      </c>
      <c r="P757" t="str">
        <f t="shared" si="45"/>
        <v>-</v>
      </c>
      <c r="Q757" t="str">
        <f t="shared" si="47"/>
        <v>S</v>
      </c>
    </row>
    <row r="758" spans="1:17" x14ac:dyDescent="0.3">
      <c r="A758">
        <v>761</v>
      </c>
      <c r="B758" t="s">
        <v>3865</v>
      </c>
      <c r="C758" t="s">
        <v>3321</v>
      </c>
      <c r="D758" t="s">
        <v>1670</v>
      </c>
      <c r="E758" t="s">
        <v>1671</v>
      </c>
      <c r="F758">
        <v>60</v>
      </c>
      <c r="G758" t="s">
        <v>3866</v>
      </c>
      <c r="H758" t="s">
        <v>973</v>
      </c>
      <c r="I758" s="10">
        <v>39501</v>
      </c>
      <c r="J758">
        <v>95</v>
      </c>
      <c r="K758" t="s">
        <v>1673</v>
      </c>
      <c r="M758" t="str">
        <f>PROPER(Portfolio4346[[#This Row],[Last Name]])</f>
        <v>Hansen</v>
      </c>
      <c r="N758" t="str">
        <f t="shared" si="44"/>
        <v>-</v>
      </c>
      <c r="O758" t="str">
        <f t="shared" si="46"/>
        <v>F</v>
      </c>
      <c r="P758" t="str">
        <f t="shared" si="45"/>
        <v>-</v>
      </c>
      <c r="Q758" t="str">
        <f t="shared" si="47"/>
        <v>H</v>
      </c>
    </row>
    <row r="759" spans="1:17" x14ac:dyDescent="0.3">
      <c r="A759">
        <v>762</v>
      </c>
      <c r="B759" t="s">
        <v>3867</v>
      </c>
      <c r="C759" t="s">
        <v>3868</v>
      </c>
      <c r="D759" t="s">
        <v>1683</v>
      </c>
      <c r="E759" t="s">
        <v>1671</v>
      </c>
      <c r="F759">
        <v>60</v>
      </c>
      <c r="G759" t="s">
        <v>3869</v>
      </c>
      <c r="H759" t="s">
        <v>936</v>
      </c>
      <c r="I759" s="10">
        <v>40206</v>
      </c>
      <c r="J759">
        <v>100</v>
      </c>
      <c r="K759" t="s">
        <v>1772</v>
      </c>
      <c r="M759" t="str">
        <f>PROPER(Portfolio4346[[#This Row],[Last Name]])</f>
        <v>Sams</v>
      </c>
      <c r="N759" t="str">
        <f t="shared" si="44"/>
        <v>-</v>
      </c>
      <c r="O759" t="str">
        <f t="shared" si="46"/>
        <v>F</v>
      </c>
      <c r="P759" t="str">
        <f t="shared" si="45"/>
        <v>-</v>
      </c>
      <c r="Q759" t="str">
        <f t="shared" si="47"/>
        <v>M</v>
      </c>
    </row>
    <row r="760" spans="1:17" x14ac:dyDescent="0.3">
      <c r="A760">
        <v>763</v>
      </c>
      <c r="B760" t="s">
        <v>3870</v>
      </c>
      <c r="C760" t="s">
        <v>3553</v>
      </c>
      <c r="D760" t="s">
        <v>1683</v>
      </c>
      <c r="E760" t="s">
        <v>1671</v>
      </c>
      <c r="F760">
        <v>60</v>
      </c>
      <c r="G760" t="s">
        <v>3871</v>
      </c>
      <c r="H760" t="s">
        <v>3872</v>
      </c>
      <c r="I760" s="10">
        <v>39620</v>
      </c>
      <c r="J760">
        <v>41</v>
      </c>
      <c r="K760" t="s">
        <v>1707</v>
      </c>
      <c r="M760" t="str">
        <f>PROPER(Portfolio4346[[#This Row],[Last Name]])</f>
        <v>Dillard</v>
      </c>
      <c r="N760" t="str">
        <f t="shared" si="44"/>
        <v>-</v>
      </c>
      <c r="O760" t="str">
        <f t="shared" si="46"/>
        <v>F</v>
      </c>
      <c r="P760" t="str">
        <f t="shared" si="45"/>
        <v>-</v>
      </c>
      <c r="Q760" t="str">
        <f t="shared" si="47"/>
        <v>L</v>
      </c>
    </row>
    <row r="761" spans="1:17" x14ac:dyDescent="0.3">
      <c r="A761">
        <v>764</v>
      </c>
      <c r="B761" t="s">
        <v>3873</v>
      </c>
      <c r="C761" t="s">
        <v>3874</v>
      </c>
      <c r="D761" t="s">
        <v>1683</v>
      </c>
      <c r="E761" t="s">
        <v>1671</v>
      </c>
      <c r="F761">
        <v>90</v>
      </c>
      <c r="G761" t="s">
        <v>3875</v>
      </c>
      <c r="H761" t="s">
        <v>1421</v>
      </c>
      <c r="I761" s="10">
        <v>39472</v>
      </c>
      <c r="J761">
        <v>88</v>
      </c>
      <c r="K761" t="s">
        <v>851</v>
      </c>
      <c r="M761" t="str">
        <f>PROPER(Portfolio4346[[#This Row],[Last Name]])</f>
        <v>Dumas</v>
      </c>
      <c r="N761" t="str">
        <f t="shared" si="44"/>
        <v>-</v>
      </c>
      <c r="O761" t="str">
        <f t="shared" si="46"/>
        <v>F</v>
      </c>
      <c r="P761" t="str">
        <f t="shared" si="45"/>
        <v>-</v>
      </c>
      <c r="Q761" t="str">
        <f t="shared" si="47"/>
        <v>F</v>
      </c>
    </row>
    <row r="762" spans="1:17" x14ac:dyDescent="0.3">
      <c r="A762">
        <v>765</v>
      </c>
      <c r="B762" t="s">
        <v>2964</v>
      </c>
      <c r="C762" t="s">
        <v>2769</v>
      </c>
      <c r="D762" t="s">
        <v>1683</v>
      </c>
      <c r="E762" t="s">
        <v>1671</v>
      </c>
      <c r="F762">
        <v>30</v>
      </c>
      <c r="G762" t="s">
        <v>3876</v>
      </c>
      <c r="H762" t="s">
        <v>235</v>
      </c>
      <c r="I762" s="10">
        <v>40401</v>
      </c>
      <c r="J762">
        <v>90</v>
      </c>
      <c r="K762" t="s">
        <v>1700</v>
      </c>
      <c r="M762" t="str">
        <f>PROPER(Portfolio4346[[#This Row],[Last Name]])</f>
        <v>Mcelroy</v>
      </c>
      <c r="N762" t="str">
        <f t="shared" si="44"/>
        <v>-</v>
      </c>
      <c r="O762" t="str">
        <f t="shared" si="46"/>
        <v>F</v>
      </c>
      <c r="P762" t="str">
        <f t="shared" si="45"/>
        <v>-</v>
      </c>
      <c r="Q762" t="str">
        <f t="shared" si="47"/>
        <v>A</v>
      </c>
    </row>
    <row r="763" spans="1:17" x14ac:dyDescent="0.3">
      <c r="A763">
        <v>766</v>
      </c>
      <c r="B763" t="s">
        <v>3877</v>
      </c>
      <c r="C763" t="s">
        <v>3878</v>
      </c>
      <c r="D763" t="s">
        <v>1683</v>
      </c>
      <c r="E763" t="s">
        <v>1671</v>
      </c>
      <c r="F763">
        <v>90</v>
      </c>
      <c r="G763" t="s">
        <v>3879</v>
      </c>
      <c r="H763" t="s">
        <v>3880</v>
      </c>
      <c r="I763" s="10">
        <v>39690</v>
      </c>
      <c r="J763">
        <v>49</v>
      </c>
      <c r="K763" t="s">
        <v>1721</v>
      </c>
      <c r="M763" t="str">
        <f>PROPER(Portfolio4346[[#This Row],[Last Name]])</f>
        <v>Belcher</v>
      </c>
      <c r="N763" t="str">
        <f t="shared" si="44"/>
        <v>-</v>
      </c>
      <c r="O763" t="str">
        <f t="shared" si="46"/>
        <v>F</v>
      </c>
      <c r="P763" t="str">
        <f t="shared" si="45"/>
        <v>-</v>
      </c>
      <c r="Q763" t="str">
        <f t="shared" si="47"/>
        <v>D</v>
      </c>
    </row>
    <row r="764" spans="1:17" x14ac:dyDescent="0.3">
      <c r="A764">
        <v>767</v>
      </c>
      <c r="B764" t="s">
        <v>1983</v>
      </c>
      <c r="C764" t="s">
        <v>3363</v>
      </c>
      <c r="D764" t="s">
        <v>1683</v>
      </c>
      <c r="E764" t="s">
        <v>1671</v>
      </c>
      <c r="F764">
        <v>60</v>
      </c>
      <c r="G764" t="s">
        <v>3881</v>
      </c>
      <c r="H764" t="s">
        <v>1651</v>
      </c>
      <c r="I764" s="10">
        <v>40456</v>
      </c>
      <c r="J764">
        <v>45</v>
      </c>
      <c r="K764" t="s">
        <v>1696</v>
      </c>
      <c r="M764" t="str">
        <f>PROPER(Portfolio4346[[#This Row],[Last Name]])</f>
        <v>Rosales</v>
      </c>
      <c r="N764" t="str">
        <f t="shared" si="44"/>
        <v>-</v>
      </c>
      <c r="O764" t="str">
        <f t="shared" si="46"/>
        <v>F</v>
      </c>
      <c r="P764" t="str">
        <f t="shared" si="45"/>
        <v>-</v>
      </c>
      <c r="Q764" t="str">
        <f t="shared" si="47"/>
        <v>P</v>
      </c>
    </row>
    <row r="765" spans="1:17" x14ac:dyDescent="0.3">
      <c r="A765">
        <v>768</v>
      </c>
      <c r="B765" t="s">
        <v>3882</v>
      </c>
      <c r="C765" t="s">
        <v>3883</v>
      </c>
      <c r="D765" t="s">
        <v>1683</v>
      </c>
      <c r="E765" t="s">
        <v>1671</v>
      </c>
      <c r="F765">
        <v>60</v>
      </c>
      <c r="G765" t="s">
        <v>3884</v>
      </c>
      <c r="H765" t="s">
        <v>290</v>
      </c>
      <c r="I765" s="10">
        <v>40209</v>
      </c>
      <c r="J765">
        <v>29</v>
      </c>
      <c r="K765" t="s">
        <v>1700</v>
      </c>
      <c r="M765" t="str">
        <f>PROPER(Portfolio4346[[#This Row],[Last Name]])</f>
        <v>Reynolds</v>
      </c>
      <c r="N765" t="str">
        <f t="shared" si="44"/>
        <v>-</v>
      </c>
      <c r="O765" t="str">
        <f t="shared" si="46"/>
        <v>F</v>
      </c>
      <c r="P765" t="str">
        <f t="shared" si="45"/>
        <v>-</v>
      </c>
      <c r="Q765" t="str">
        <f t="shared" si="47"/>
        <v>F</v>
      </c>
    </row>
    <row r="766" spans="1:17" x14ac:dyDescent="0.3">
      <c r="A766">
        <v>769</v>
      </c>
      <c r="B766" t="s">
        <v>3885</v>
      </c>
      <c r="C766" t="s">
        <v>1793</v>
      </c>
      <c r="D766" t="s">
        <v>1683</v>
      </c>
      <c r="E766" t="s">
        <v>1671</v>
      </c>
      <c r="F766">
        <v>30</v>
      </c>
      <c r="G766" t="s">
        <v>3886</v>
      </c>
      <c r="H766" t="s">
        <v>2565</v>
      </c>
      <c r="I766" s="10">
        <v>40398</v>
      </c>
      <c r="J766">
        <v>53</v>
      </c>
      <c r="K766" t="s">
        <v>1692</v>
      </c>
      <c r="M766" t="str">
        <f>PROPER(Portfolio4346[[#This Row],[Last Name]])</f>
        <v>Jack</v>
      </c>
      <c r="N766" t="str">
        <f t="shared" si="44"/>
        <v>-</v>
      </c>
      <c r="O766" t="str">
        <f t="shared" si="46"/>
        <v>F</v>
      </c>
      <c r="P766" t="str">
        <f t="shared" si="45"/>
        <v>-</v>
      </c>
      <c r="Q766" t="str">
        <f t="shared" si="47"/>
        <v>A</v>
      </c>
    </row>
    <row r="767" spans="1:17" x14ac:dyDescent="0.3">
      <c r="A767">
        <v>770</v>
      </c>
      <c r="B767" t="s">
        <v>3887</v>
      </c>
      <c r="C767" t="s">
        <v>3822</v>
      </c>
      <c r="D767" t="s">
        <v>1683</v>
      </c>
      <c r="E767" t="s">
        <v>1671</v>
      </c>
      <c r="F767">
        <v>30</v>
      </c>
      <c r="G767" t="s">
        <v>3888</v>
      </c>
      <c r="H767" t="s">
        <v>2671</v>
      </c>
      <c r="I767" s="10">
        <v>39905</v>
      </c>
      <c r="J767">
        <v>5</v>
      </c>
      <c r="K767" t="s">
        <v>1673</v>
      </c>
      <c r="M767" t="str">
        <f>PROPER(Portfolio4346[[#This Row],[Last Name]])</f>
        <v>King</v>
      </c>
      <c r="N767" t="str">
        <f t="shared" si="44"/>
        <v>-</v>
      </c>
      <c r="O767" t="str">
        <f t="shared" si="46"/>
        <v>F</v>
      </c>
      <c r="P767" t="str">
        <f t="shared" si="45"/>
        <v>-</v>
      </c>
      <c r="Q767" t="str">
        <f t="shared" si="47"/>
        <v>W</v>
      </c>
    </row>
    <row r="768" spans="1:17" x14ac:dyDescent="0.3">
      <c r="A768">
        <v>771</v>
      </c>
      <c r="B768" t="s">
        <v>3889</v>
      </c>
      <c r="C768" t="s">
        <v>3890</v>
      </c>
      <c r="D768" t="s">
        <v>1670</v>
      </c>
      <c r="E768" t="s">
        <v>1671</v>
      </c>
      <c r="F768">
        <v>90</v>
      </c>
      <c r="G768" t="s">
        <v>3891</v>
      </c>
      <c r="H768" t="s">
        <v>3088</v>
      </c>
      <c r="I768" s="10">
        <v>40425</v>
      </c>
      <c r="J768">
        <v>81</v>
      </c>
      <c r="K768" t="s">
        <v>1707</v>
      </c>
      <c r="M768" t="str">
        <f>PROPER(Portfolio4346[[#This Row],[Last Name]])</f>
        <v>Rasmussen</v>
      </c>
      <c r="N768" t="str">
        <f t="shared" si="44"/>
        <v>-</v>
      </c>
      <c r="O768" t="str">
        <f t="shared" si="46"/>
        <v>F</v>
      </c>
      <c r="P768" t="str">
        <f t="shared" si="45"/>
        <v>-</v>
      </c>
      <c r="Q768" t="str">
        <f t="shared" si="47"/>
        <v>D</v>
      </c>
    </row>
    <row r="769" spans="1:17" x14ac:dyDescent="0.3">
      <c r="A769">
        <v>772</v>
      </c>
      <c r="B769" t="s">
        <v>3892</v>
      </c>
      <c r="C769" t="s">
        <v>2247</v>
      </c>
      <c r="D769" t="s">
        <v>1683</v>
      </c>
      <c r="E769" t="s">
        <v>1671</v>
      </c>
      <c r="F769">
        <v>30</v>
      </c>
      <c r="G769" t="s">
        <v>3893</v>
      </c>
      <c r="H769" t="s">
        <v>1064</v>
      </c>
      <c r="I769" s="10">
        <v>40379</v>
      </c>
      <c r="J769">
        <v>8</v>
      </c>
      <c r="K769" t="s">
        <v>1772</v>
      </c>
      <c r="M769" t="str">
        <f>PROPER(Portfolio4346[[#This Row],[Last Name]])</f>
        <v>Jolly</v>
      </c>
      <c r="N769" t="str">
        <f t="shared" si="44"/>
        <v>-</v>
      </c>
      <c r="O769" t="str">
        <f t="shared" si="46"/>
        <v>F</v>
      </c>
      <c r="P769" t="str">
        <f t="shared" si="45"/>
        <v>-</v>
      </c>
      <c r="Q769" t="str">
        <f t="shared" si="47"/>
        <v>C</v>
      </c>
    </row>
    <row r="770" spans="1:17" x14ac:dyDescent="0.3">
      <c r="A770">
        <v>773</v>
      </c>
      <c r="B770" t="s">
        <v>3403</v>
      </c>
      <c r="C770" t="s">
        <v>2530</v>
      </c>
      <c r="D770" t="s">
        <v>1670</v>
      </c>
      <c r="E770" t="s">
        <v>1671</v>
      </c>
      <c r="F770">
        <v>30</v>
      </c>
      <c r="G770" t="s">
        <v>3894</v>
      </c>
      <c r="H770" t="s">
        <v>650</v>
      </c>
      <c r="I770" s="10">
        <v>40372</v>
      </c>
      <c r="J770">
        <v>92</v>
      </c>
      <c r="K770" t="s">
        <v>1677</v>
      </c>
      <c r="M770" t="str">
        <f>PROPER(Portfolio4346[[#This Row],[Last Name]])</f>
        <v>Stephens</v>
      </c>
      <c r="N770" t="str">
        <f t="shared" ref="N770:N833" si="48">IF(EXACT(C770,M770)=TRUE, "-", "Corrected to Title Case")</f>
        <v>-</v>
      </c>
      <c r="O770" t="str">
        <f t="shared" si="46"/>
        <v>F</v>
      </c>
      <c r="P770" t="str">
        <f t="shared" ref="P770:P833" si="49">IF(EXACT(E770,O770)=TRUE,"-","Corrected Errors")</f>
        <v>-</v>
      </c>
      <c r="Q770" t="str">
        <f t="shared" si="47"/>
        <v>C</v>
      </c>
    </row>
    <row r="771" spans="1:17" x14ac:dyDescent="0.3">
      <c r="A771">
        <v>774</v>
      </c>
      <c r="B771" t="s">
        <v>3895</v>
      </c>
      <c r="C771" t="s">
        <v>3896</v>
      </c>
      <c r="D771" t="s">
        <v>1670</v>
      </c>
      <c r="E771" t="s">
        <v>1671</v>
      </c>
      <c r="F771">
        <v>90</v>
      </c>
      <c r="G771" t="s">
        <v>3897</v>
      </c>
      <c r="H771" t="s">
        <v>3898</v>
      </c>
      <c r="I771" s="10">
        <v>39577</v>
      </c>
      <c r="J771">
        <v>67</v>
      </c>
      <c r="K771" t="s">
        <v>1696</v>
      </c>
      <c r="M771" t="str">
        <f>PROPER(Portfolio4346[[#This Row],[Last Name]])</f>
        <v>Polk</v>
      </c>
      <c r="N771" t="str">
        <f t="shared" si="48"/>
        <v>-</v>
      </c>
      <c r="O771" t="str">
        <f t="shared" ref="O771:O834" si="50">IF(LEFT(E771,1)="f","F","M")</f>
        <v>F</v>
      </c>
      <c r="P771" t="str">
        <f t="shared" si="49"/>
        <v>-</v>
      </c>
      <c r="Q771" t="str">
        <f t="shared" ref="Q771:Q834" si="51">UPPER(LEFT(B771,1))</f>
        <v>D</v>
      </c>
    </row>
    <row r="772" spans="1:17" x14ac:dyDescent="0.3">
      <c r="A772">
        <v>775</v>
      </c>
      <c r="B772" t="s">
        <v>3899</v>
      </c>
      <c r="C772" t="s">
        <v>3900</v>
      </c>
      <c r="D772" t="s">
        <v>1719</v>
      </c>
      <c r="E772" t="s">
        <v>1671</v>
      </c>
      <c r="F772">
        <v>30</v>
      </c>
      <c r="G772" t="s">
        <v>3901</v>
      </c>
      <c r="H772" t="s">
        <v>3342</v>
      </c>
      <c r="I772" s="10">
        <v>40037</v>
      </c>
      <c r="J772">
        <v>60</v>
      </c>
      <c r="K772" t="s">
        <v>1673</v>
      </c>
      <c r="M772" t="str">
        <f>PROPER(Portfolio4346[[#This Row],[Last Name]])</f>
        <v>Ferreira</v>
      </c>
      <c r="N772" t="str">
        <f t="shared" si="48"/>
        <v>-</v>
      </c>
      <c r="O772" t="str">
        <f t="shared" si="50"/>
        <v>F</v>
      </c>
      <c r="P772" t="str">
        <f t="shared" si="49"/>
        <v>-</v>
      </c>
      <c r="Q772" t="str">
        <f t="shared" si="51"/>
        <v>C</v>
      </c>
    </row>
    <row r="773" spans="1:17" x14ac:dyDescent="0.3">
      <c r="A773">
        <v>776</v>
      </c>
      <c r="B773" t="s">
        <v>3158</v>
      </c>
      <c r="C773" t="s">
        <v>3902</v>
      </c>
      <c r="D773" t="s">
        <v>1670</v>
      </c>
      <c r="E773" t="s">
        <v>1671</v>
      </c>
      <c r="F773">
        <v>30</v>
      </c>
      <c r="G773" t="s">
        <v>3903</v>
      </c>
      <c r="H773" t="s">
        <v>1605</v>
      </c>
      <c r="I773" s="10">
        <v>39915</v>
      </c>
      <c r="J773">
        <v>92</v>
      </c>
      <c r="K773" t="s">
        <v>1673</v>
      </c>
      <c r="M773" t="str">
        <f>PROPER(Portfolio4346[[#This Row],[Last Name]])</f>
        <v>Pierce</v>
      </c>
      <c r="N773" t="str">
        <f t="shared" si="48"/>
        <v>-</v>
      </c>
      <c r="O773" t="str">
        <f t="shared" si="50"/>
        <v>F</v>
      </c>
      <c r="P773" t="str">
        <f t="shared" si="49"/>
        <v>-</v>
      </c>
      <c r="Q773" t="str">
        <f t="shared" si="51"/>
        <v>A</v>
      </c>
    </row>
    <row r="774" spans="1:17" x14ac:dyDescent="0.3">
      <c r="A774">
        <v>777</v>
      </c>
      <c r="B774" t="s">
        <v>3904</v>
      </c>
      <c r="C774" t="s">
        <v>1621</v>
      </c>
      <c r="D774" t="s">
        <v>1670</v>
      </c>
      <c r="E774" t="s">
        <v>1671</v>
      </c>
      <c r="F774">
        <v>90</v>
      </c>
      <c r="G774" t="s">
        <v>3905</v>
      </c>
      <c r="H774" t="s">
        <v>923</v>
      </c>
      <c r="I774" s="10">
        <v>39780</v>
      </c>
      <c r="J774">
        <v>6</v>
      </c>
      <c r="K774" t="s">
        <v>1707</v>
      </c>
      <c r="M774" t="str">
        <f>PROPER(Portfolio4346[[#This Row],[Last Name]])</f>
        <v>Kent</v>
      </c>
      <c r="N774" t="str">
        <f t="shared" si="48"/>
        <v>-</v>
      </c>
      <c r="O774" t="str">
        <f t="shared" si="50"/>
        <v>F</v>
      </c>
      <c r="P774" t="str">
        <f t="shared" si="49"/>
        <v>-</v>
      </c>
      <c r="Q774" t="str">
        <f t="shared" si="51"/>
        <v>R</v>
      </c>
    </row>
    <row r="775" spans="1:17" x14ac:dyDescent="0.3">
      <c r="A775">
        <v>778</v>
      </c>
      <c r="B775" t="s">
        <v>3906</v>
      </c>
      <c r="C775" t="s">
        <v>3907</v>
      </c>
      <c r="D775" t="s">
        <v>1683</v>
      </c>
      <c r="E775" t="s">
        <v>1671</v>
      </c>
      <c r="F775">
        <v>90</v>
      </c>
      <c r="G775" t="s">
        <v>3908</v>
      </c>
      <c r="H775" t="s">
        <v>775</v>
      </c>
      <c r="I775" s="10">
        <v>40256</v>
      </c>
      <c r="J775">
        <v>62</v>
      </c>
      <c r="K775" t="s">
        <v>1721</v>
      </c>
      <c r="M775" t="str">
        <f>PROPER(Portfolio4346[[#This Row],[Last Name]])</f>
        <v>Mclain</v>
      </c>
      <c r="N775" t="str">
        <f t="shared" si="48"/>
        <v>-</v>
      </c>
      <c r="O775" t="str">
        <f t="shared" si="50"/>
        <v>F</v>
      </c>
      <c r="P775" t="str">
        <f t="shared" si="49"/>
        <v>-</v>
      </c>
      <c r="Q775" t="str">
        <f t="shared" si="51"/>
        <v>C</v>
      </c>
    </row>
    <row r="776" spans="1:17" x14ac:dyDescent="0.3">
      <c r="A776">
        <v>779</v>
      </c>
      <c r="B776" t="s">
        <v>3909</v>
      </c>
      <c r="C776" t="s">
        <v>3910</v>
      </c>
      <c r="D776" t="s">
        <v>1670</v>
      </c>
      <c r="E776" t="s">
        <v>1671</v>
      </c>
      <c r="F776">
        <v>60</v>
      </c>
      <c r="G776" t="s">
        <v>3911</v>
      </c>
      <c r="H776" t="s">
        <v>1295</v>
      </c>
      <c r="I776" s="10">
        <v>40301</v>
      </c>
      <c r="J776">
        <v>57</v>
      </c>
      <c r="K776" t="s">
        <v>1696</v>
      </c>
      <c r="M776" t="str">
        <f>PROPER(Portfolio4346[[#This Row],[Last Name]])</f>
        <v>Caron</v>
      </c>
      <c r="N776" t="str">
        <f t="shared" si="48"/>
        <v>-</v>
      </c>
      <c r="O776" t="str">
        <f t="shared" si="50"/>
        <v>F</v>
      </c>
      <c r="P776" t="str">
        <f t="shared" si="49"/>
        <v>-</v>
      </c>
      <c r="Q776" t="str">
        <f t="shared" si="51"/>
        <v>B</v>
      </c>
    </row>
    <row r="777" spans="1:17" x14ac:dyDescent="0.3">
      <c r="A777">
        <v>780</v>
      </c>
      <c r="B777" t="s">
        <v>3912</v>
      </c>
      <c r="C777" t="s">
        <v>3913</v>
      </c>
      <c r="D777" t="s">
        <v>1733</v>
      </c>
      <c r="E777" t="s">
        <v>1671</v>
      </c>
      <c r="F777">
        <v>60</v>
      </c>
      <c r="G777" t="s">
        <v>3914</v>
      </c>
      <c r="H777" t="s">
        <v>1219</v>
      </c>
      <c r="I777" s="10">
        <v>40204</v>
      </c>
      <c r="J777">
        <v>54</v>
      </c>
      <c r="K777" t="s">
        <v>1700</v>
      </c>
      <c r="M777" t="str">
        <f>PROPER(Portfolio4346[[#This Row],[Last Name]])</f>
        <v>Esparza</v>
      </c>
      <c r="N777" t="str">
        <f t="shared" si="48"/>
        <v>-</v>
      </c>
      <c r="O777" t="str">
        <f t="shared" si="50"/>
        <v>F</v>
      </c>
      <c r="P777" t="str">
        <f t="shared" si="49"/>
        <v>-</v>
      </c>
      <c r="Q777" t="str">
        <f t="shared" si="51"/>
        <v>M</v>
      </c>
    </row>
    <row r="778" spans="1:17" x14ac:dyDescent="0.3">
      <c r="A778">
        <v>781</v>
      </c>
      <c r="B778" t="s">
        <v>3915</v>
      </c>
      <c r="C778" t="s">
        <v>3916</v>
      </c>
      <c r="D778" t="s">
        <v>1733</v>
      </c>
      <c r="E778" t="s">
        <v>1671</v>
      </c>
      <c r="F778">
        <v>30</v>
      </c>
      <c r="G778" t="s">
        <v>3917</v>
      </c>
      <c r="H778" t="s">
        <v>527</v>
      </c>
      <c r="I778" s="10">
        <v>40496</v>
      </c>
      <c r="J778">
        <v>33</v>
      </c>
      <c r="K778" t="s">
        <v>1707</v>
      </c>
      <c r="M778" t="str">
        <f>PROPER(Portfolio4346[[#This Row],[Last Name]])</f>
        <v>Sullivan</v>
      </c>
      <c r="N778" t="str">
        <f t="shared" si="48"/>
        <v>-</v>
      </c>
      <c r="O778" t="str">
        <f t="shared" si="50"/>
        <v>F</v>
      </c>
      <c r="P778" t="str">
        <f t="shared" si="49"/>
        <v>-</v>
      </c>
      <c r="Q778" t="str">
        <f t="shared" si="51"/>
        <v>D</v>
      </c>
    </row>
    <row r="779" spans="1:17" x14ac:dyDescent="0.3">
      <c r="A779">
        <v>782</v>
      </c>
      <c r="B779" t="s">
        <v>3918</v>
      </c>
      <c r="C779" t="s">
        <v>3919</v>
      </c>
      <c r="D779" t="s">
        <v>1670</v>
      </c>
      <c r="E779" t="s">
        <v>1671</v>
      </c>
      <c r="F779">
        <v>90</v>
      </c>
      <c r="G779" t="s">
        <v>3920</v>
      </c>
      <c r="H779" t="s">
        <v>416</v>
      </c>
      <c r="I779" s="10">
        <v>40293</v>
      </c>
      <c r="J779">
        <v>90</v>
      </c>
      <c r="K779" t="s">
        <v>1692</v>
      </c>
      <c r="M779" t="str">
        <f>PROPER(Portfolio4346[[#This Row],[Last Name]])</f>
        <v>Higgins</v>
      </c>
      <c r="N779" t="str">
        <f t="shared" si="48"/>
        <v>-</v>
      </c>
      <c r="O779" t="str">
        <f t="shared" si="50"/>
        <v>F</v>
      </c>
      <c r="P779" t="str">
        <f t="shared" si="49"/>
        <v>-</v>
      </c>
      <c r="Q779" t="str">
        <f t="shared" si="51"/>
        <v>S</v>
      </c>
    </row>
    <row r="780" spans="1:17" x14ac:dyDescent="0.3">
      <c r="A780">
        <v>783</v>
      </c>
      <c r="B780" t="s">
        <v>3921</v>
      </c>
      <c r="C780" t="s">
        <v>3922</v>
      </c>
      <c r="D780" t="s">
        <v>1683</v>
      </c>
      <c r="E780" t="s">
        <v>1671</v>
      </c>
      <c r="F780">
        <v>60</v>
      </c>
      <c r="G780" t="s">
        <v>3923</v>
      </c>
      <c r="H780" t="s">
        <v>973</v>
      </c>
      <c r="I780" s="10">
        <v>39981</v>
      </c>
      <c r="J780">
        <v>58</v>
      </c>
      <c r="K780" t="s">
        <v>1677</v>
      </c>
      <c r="M780" t="str">
        <f>PROPER(Portfolio4346[[#This Row],[Last Name]])</f>
        <v>Cartwright</v>
      </c>
      <c r="N780" t="str">
        <f t="shared" si="48"/>
        <v>-</v>
      </c>
      <c r="O780" t="str">
        <f t="shared" si="50"/>
        <v>F</v>
      </c>
      <c r="P780" t="str">
        <f t="shared" si="49"/>
        <v>-</v>
      </c>
      <c r="Q780" t="str">
        <f t="shared" si="51"/>
        <v>M</v>
      </c>
    </row>
    <row r="781" spans="1:17" x14ac:dyDescent="0.3">
      <c r="A781">
        <v>784</v>
      </c>
      <c r="B781" t="s">
        <v>3924</v>
      </c>
      <c r="C781" t="s">
        <v>2084</v>
      </c>
      <c r="D781" t="s">
        <v>1683</v>
      </c>
      <c r="E781" t="s">
        <v>1671</v>
      </c>
      <c r="F781">
        <v>60</v>
      </c>
      <c r="G781" t="s">
        <v>3925</v>
      </c>
      <c r="H781" t="s">
        <v>3527</v>
      </c>
      <c r="I781" s="10">
        <v>40256</v>
      </c>
      <c r="J781">
        <v>13</v>
      </c>
      <c r="K781" t="s">
        <v>1007</v>
      </c>
      <c r="M781" t="str">
        <f>PROPER(Portfolio4346[[#This Row],[Last Name]])</f>
        <v>Barrow</v>
      </c>
      <c r="N781" t="str">
        <f t="shared" si="48"/>
        <v>-</v>
      </c>
      <c r="O781" t="str">
        <f t="shared" si="50"/>
        <v>F</v>
      </c>
      <c r="P781" t="str">
        <f t="shared" si="49"/>
        <v>-</v>
      </c>
      <c r="Q781" t="str">
        <f t="shared" si="51"/>
        <v>V</v>
      </c>
    </row>
    <row r="782" spans="1:17" x14ac:dyDescent="0.3">
      <c r="A782">
        <v>785</v>
      </c>
      <c r="B782" t="s">
        <v>3926</v>
      </c>
      <c r="C782" t="s">
        <v>3927</v>
      </c>
      <c r="D782" t="s">
        <v>1683</v>
      </c>
      <c r="E782" t="s">
        <v>1671</v>
      </c>
      <c r="F782">
        <v>30</v>
      </c>
      <c r="G782" t="s">
        <v>3928</v>
      </c>
      <c r="H782" t="s">
        <v>710</v>
      </c>
      <c r="I782" s="10">
        <v>39683</v>
      </c>
      <c r="J782">
        <v>97</v>
      </c>
      <c r="K782" t="s">
        <v>1700</v>
      </c>
      <c r="M782" t="str">
        <f>PROPER(Portfolio4346[[#This Row],[Last Name]])</f>
        <v>Kearney</v>
      </c>
      <c r="N782" t="str">
        <f t="shared" si="48"/>
        <v>-</v>
      </c>
      <c r="O782" t="str">
        <f t="shared" si="50"/>
        <v>F</v>
      </c>
      <c r="P782" t="str">
        <f t="shared" si="49"/>
        <v>-</v>
      </c>
      <c r="Q782" t="str">
        <f t="shared" si="51"/>
        <v>K</v>
      </c>
    </row>
    <row r="783" spans="1:17" x14ac:dyDescent="0.3">
      <c r="A783">
        <v>786</v>
      </c>
      <c r="B783" t="s">
        <v>3929</v>
      </c>
      <c r="C783" t="s">
        <v>2719</v>
      </c>
      <c r="D783" t="s">
        <v>1670</v>
      </c>
      <c r="E783" t="s">
        <v>1671</v>
      </c>
      <c r="F783">
        <v>90</v>
      </c>
      <c r="G783" t="s">
        <v>3930</v>
      </c>
      <c r="H783" t="s">
        <v>2671</v>
      </c>
      <c r="I783" s="10">
        <v>39766</v>
      </c>
      <c r="J783">
        <v>81</v>
      </c>
      <c r="K783" t="s">
        <v>1677</v>
      </c>
      <c r="M783" t="str">
        <f>PROPER(Portfolio4346[[#This Row],[Last Name]])</f>
        <v>Bass</v>
      </c>
      <c r="N783" t="str">
        <f t="shared" si="48"/>
        <v>-</v>
      </c>
      <c r="O783" t="str">
        <f t="shared" si="50"/>
        <v>F</v>
      </c>
      <c r="P783" t="str">
        <f t="shared" si="49"/>
        <v>-</v>
      </c>
      <c r="Q783" t="str">
        <f t="shared" si="51"/>
        <v>Z</v>
      </c>
    </row>
    <row r="784" spans="1:17" x14ac:dyDescent="0.3">
      <c r="A784">
        <v>787</v>
      </c>
      <c r="B784" t="s">
        <v>3931</v>
      </c>
      <c r="C784" t="s">
        <v>3752</v>
      </c>
      <c r="D784" t="s">
        <v>1683</v>
      </c>
      <c r="E784" t="s">
        <v>1671</v>
      </c>
      <c r="F784">
        <v>60</v>
      </c>
      <c r="G784" t="s">
        <v>3932</v>
      </c>
      <c r="H784" t="s">
        <v>656</v>
      </c>
      <c r="I784" s="10">
        <v>40529</v>
      </c>
      <c r="J784">
        <v>17</v>
      </c>
      <c r="K784" t="s">
        <v>1673</v>
      </c>
      <c r="M784" t="str">
        <f>PROPER(Portfolio4346[[#This Row],[Last Name]])</f>
        <v>Bradshaw</v>
      </c>
      <c r="N784" t="str">
        <f t="shared" si="48"/>
        <v>-</v>
      </c>
      <c r="O784" t="str">
        <f t="shared" si="50"/>
        <v>F</v>
      </c>
      <c r="P784" t="str">
        <f t="shared" si="49"/>
        <v>-</v>
      </c>
      <c r="Q784" t="str">
        <f t="shared" si="51"/>
        <v>B</v>
      </c>
    </row>
    <row r="785" spans="1:17" x14ac:dyDescent="0.3">
      <c r="A785">
        <v>788</v>
      </c>
      <c r="B785" t="s">
        <v>3933</v>
      </c>
      <c r="C785" t="s">
        <v>3230</v>
      </c>
      <c r="D785" t="s">
        <v>1733</v>
      </c>
      <c r="E785" t="s">
        <v>1671</v>
      </c>
      <c r="F785">
        <v>30</v>
      </c>
      <c r="G785" t="s">
        <v>3934</v>
      </c>
      <c r="H785" t="s">
        <v>3935</v>
      </c>
      <c r="I785" s="10">
        <v>40535</v>
      </c>
      <c r="J785">
        <v>93</v>
      </c>
      <c r="K785" t="s">
        <v>851</v>
      </c>
      <c r="M785" t="str">
        <f>PROPER(Portfolio4346[[#This Row],[Last Name]])</f>
        <v>Marion</v>
      </c>
      <c r="N785" t="str">
        <f t="shared" si="48"/>
        <v>-</v>
      </c>
      <c r="O785" t="str">
        <f t="shared" si="50"/>
        <v>F</v>
      </c>
      <c r="P785" t="str">
        <f t="shared" si="49"/>
        <v>-</v>
      </c>
      <c r="Q785" t="str">
        <f t="shared" si="51"/>
        <v>M</v>
      </c>
    </row>
    <row r="786" spans="1:17" x14ac:dyDescent="0.3">
      <c r="A786">
        <v>789</v>
      </c>
      <c r="B786" t="s">
        <v>3936</v>
      </c>
      <c r="C786" t="s">
        <v>3937</v>
      </c>
      <c r="D786" t="s">
        <v>1670</v>
      </c>
      <c r="E786" t="s">
        <v>1671</v>
      </c>
      <c r="F786">
        <v>30</v>
      </c>
      <c r="G786" t="s">
        <v>3938</v>
      </c>
      <c r="H786" t="s">
        <v>965</v>
      </c>
      <c r="I786" s="10">
        <v>40206</v>
      </c>
      <c r="J786">
        <v>68</v>
      </c>
      <c r="K786" t="s">
        <v>1700</v>
      </c>
      <c r="M786" t="str">
        <f>PROPER(Portfolio4346[[#This Row],[Last Name]])</f>
        <v>Powers</v>
      </c>
      <c r="N786" t="str">
        <f t="shared" si="48"/>
        <v>-</v>
      </c>
      <c r="O786" t="str">
        <f t="shared" si="50"/>
        <v>F</v>
      </c>
      <c r="P786" t="str">
        <f t="shared" si="49"/>
        <v>-</v>
      </c>
      <c r="Q786" t="str">
        <f t="shared" si="51"/>
        <v>T</v>
      </c>
    </row>
    <row r="787" spans="1:17" x14ac:dyDescent="0.3">
      <c r="A787">
        <v>790</v>
      </c>
      <c r="B787" t="s">
        <v>3939</v>
      </c>
      <c r="C787" t="s">
        <v>3940</v>
      </c>
      <c r="D787" t="s">
        <v>1683</v>
      </c>
      <c r="E787" t="s">
        <v>1671</v>
      </c>
      <c r="F787">
        <v>30</v>
      </c>
      <c r="G787" t="s">
        <v>3941</v>
      </c>
      <c r="H787" t="s">
        <v>3942</v>
      </c>
      <c r="I787" s="10">
        <v>39934</v>
      </c>
      <c r="J787">
        <v>39</v>
      </c>
      <c r="K787" t="s">
        <v>851</v>
      </c>
      <c r="M787" t="str">
        <f>PROPER(Portfolio4346[[#This Row],[Last Name]])</f>
        <v>Matthews</v>
      </c>
      <c r="N787" t="str">
        <f t="shared" si="48"/>
        <v>-</v>
      </c>
      <c r="O787" t="str">
        <f t="shared" si="50"/>
        <v>F</v>
      </c>
      <c r="P787" t="str">
        <f t="shared" si="49"/>
        <v>-</v>
      </c>
      <c r="Q787" t="str">
        <f t="shared" si="51"/>
        <v>M</v>
      </c>
    </row>
    <row r="788" spans="1:17" x14ac:dyDescent="0.3">
      <c r="A788">
        <v>791</v>
      </c>
      <c r="B788" t="s">
        <v>3943</v>
      </c>
      <c r="C788" t="s">
        <v>3944</v>
      </c>
      <c r="D788" t="s">
        <v>1670</v>
      </c>
      <c r="E788" t="s">
        <v>1671</v>
      </c>
      <c r="F788">
        <v>30</v>
      </c>
      <c r="G788" t="s">
        <v>3945</v>
      </c>
      <c r="H788" t="s">
        <v>273</v>
      </c>
      <c r="I788" s="10">
        <v>40060</v>
      </c>
      <c r="J788">
        <v>99</v>
      </c>
      <c r="K788" t="s">
        <v>1700</v>
      </c>
      <c r="M788" t="str">
        <f>PROPER(Portfolio4346[[#This Row],[Last Name]])</f>
        <v>Norwood</v>
      </c>
      <c r="N788" t="str">
        <f t="shared" si="48"/>
        <v>-</v>
      </c>
      <c r="O788" t="str">
        <f t="shared" si="50"/>
        <v>F</v>
      </c>
      <c r="P788" t="str">
        <f t="shared" si="49"/>
        <v>-</v>
      </c>
      <c r="Q788" t="str">
        <f t="shared" si="51"/>
        <v>L</v>
      </c>
    </row>
    <row r="789" spans="1:17" x14ac:dyDescent="0.3">
      <c r="A789">
        <v>792</v>
      </c>
      <c r="B789" t="s">
        <v>3946</v>
      </c>
      <c r="C789" t="s">
        <v>3947</v>
      </c>
      <c r="D789" t="s">
        <v>1683</v>
      </c>
      <c r="E789" t="s">
        <v>1829</v>
      </c>
      <c r="F789">
        <v>90</v>
      </c>
      <c r="G789" t="s">
        <v>3948</v>
      </c>
      <c r="H789" t="s">
        <v>256</v>
      </c>
      <c r="I789" s="10">
        <v>40220</v>
      </c>
      <c r="J789">
        <v>69</v>
      </c>
      <c r="K789" t="s">
        <v>1007</v>
      </c>
      <c r="M789" t="str">
        <f>PROPER(Portfolio4346[[#This Row],[Last Name]])</f>
        <v>Harrell</v>
      </c>
      <c r="N789" t="str">
        <f t="shared" si="48"/>
        <v>-</v>
      </c>
      <c r="O789" t="str">
        <f t="shared" si="50"/>
        <v>F</v>
      </c>
      <c r="P789" t="str">
        <f t="shared" si="49"/>
        <v>Corrected Errors</v>
      </c>
      <c r="Q789" t="str">
        <f t="shared" si="51"/>
        <v>E</v>
      </c>
    </row>
    <row r="790" spans="1:17" x14ac:dyDescent="0.3">
      <c r="A790">
        <v>793</v>
      </c>
      <c r="B790" t="s">
        <v>3949</v>
      </c>
      <c r="C790" t="s">
        <v>3106</v>
      </c>
      <c r="D790" t="s">
        <v>1670</v>
      </c>
      <c r="E790" t="s">
        <v>1671</v>
      </c>
      <c r="F790">
        <v>60</v>
      </c>
      <c r="G790" t="s">
        <v>3950</v>
      </c>
      <c r="H790" t="s">
        <v>267</v>
      </c>
      <c r="I790" s="10">
        <v>40221</v>
      </c>
      <c r="J790">
        <v>96</v>
      </c>
      <c r="K790" t="s">
        <v>1673</v>
      </c>
      <c r="M790" t="str">
        <f>PROPER(Portfolio4346[[#This Row],[Last Name]])</f>
        <v>Gunn</v>
      </c>
      <c r="N790" t="str">
        <f t="shared" si="48"/>
        <v>-</v>
      </c>
      <c r="O790" t="str">
        <f t="shared" si="50"/>
        <v>F</v>
      </c>
      <c r="P790" t="str">
        <f t="shared" si="49"/>
        <v>-</v>
      </c>
      <c r="Q790" t="str">
        <f t="shared" si="51"/>
        <v>G</v>
      </c>
    </row>
    <row r="791" spans="1:17" x14ac:dyDescent="0.3">
      <c r="A791">
        <v>794</v>
      </c>
      <c r="B791" t="s">
        <v>3951</v>
      </c>
      <c r="C791" t="s">
        <v>3952</v>
      </c>
      <c r="D791" t="s">
        <v>1683</v>
      </c>
      <c r="E791" t="s">
        <v>1671</v>
      </c>
      <c r="F791">
        <v>30</v>
      </c>
      <c r="G791" t="s">
        <v>3953</v>
      </c>
      <c r="H791" t="s">
        <v>376</v>
      </c>
      <c r="I791" s="10">
        <v>40501</v>
      </c>
      <c r="J791">
        <v>95</v>
      </c>
      <c r="K791" t="s">
        <v>1721</v>
      </c>
      <c r="M791" t="str">
        <f>PROPER(Portfolio4346[[#This Row],[Last Name]])</f>
        <v>Mccray</v>
      </c>
      <c r="N791" t="str">
        <f t="shared" si="48"/>
        <v>-</v>
      </c>
      <c r="O791" t="str">
        <f t="shared" si="50"/>
        <v>F</v>
      </c>
      <c r="P791" t="str">
        <f t="shared" si="49"/>
        <v>-</v>
      </c>
      <c r="Q791" t="str">
        <f t="shared" si="51"/>
        <v>J</v>
      </c>
    </row>
    <row r="792" spans="1:17" x14ac:dyDescent="0.3">
      <c r="A792">
        <v>795</v>
      </c>
      <c r="B792" t="s">
        <v>3954</v>
      </c>
      <c r="C792" t="s">
        <v>3955</v>
      </c>
      <c r="D792" t="s">
        <v>1670</v>
      </c>
      <c r="E792" t="s">
        <v>1671</v>
      </c>
      <c r="F792">
        <v>90</v>
      </c>
      <c r="G792" t="s">
        <v>3956</v>
      </c>
      <c r="H792" t="s">
        <v>3957</v>
      </c>
      <c r="I792" s="10">
        <v>40472</v>
      </c>
      <c r="J792">
        <v>37</v>
      </c>
      <c r="K792" t="s">
        <v>851</v>
      </c>
      <c r="M792" t="str">
        <f>PROPER(Portfolio4346[[#This Row],[Last Name]])</f>
        <v>Bergman</v>
      </c>
      <c r="N792" t="str">
        <f t="shared" si="48"/>
        <v>-</v>
      </c>
      <c r="O792" t="str">
        <f t="shared" si="50"/>
        <v>F</v>
      </c>
      <c r="P792" t="str">
        <f t="shared" si="49"/>
        <v>-</v>
      </c>
      <c r="Q792" t="str">
        <f t="shared" si="51"/>
        <v>P</v>
      </c>
    </row>
    <row r="793" spans="1:17" x14ac:dyDescent="0.3">
      <c r="A793">
        <v>796</v>
      </c>
      <c r="B793" t="s">
        <v>3671</v>
      </c>
      <c r="C793" t="s">
        <v>2155</v>
      </c>
      <c r="D793" t="s">
        <v>1670</v>
      </c>
      <c r="E793" t="s">
        <v>1671</v>
      </c>
      <c r="F793">
        <v>60</v>
      </c>
      <c r="G793" t="s">
        <v>3958</v>
      </c>
      <c r="H793" t="s">
        <v>771</v>
      </c>
      <c r="I793" s="10">
        <v>39945</v>
      </c>
      <c r="J793">
        <v>16</v>
      </c>
      <c r="K793" t="s">
        <v>1772</v>
      </c>
      <c r="M793" t="str">
        <f>PROPER(Portfolio4346[[#This Row],[Last Name]])</f>
        <v>Dickerson</v>
      </c>
      <c r="N793" t="str">
        <f t="shared" si="48"/>
        <v>-</v>
      </c>
      <c r="O793" t="str">
        <f t="shared" si="50"/>
        <v>F</v>
      </c>
      <c r="P793" t="str">
        <f t="shared" si="49"/>
        <v>-</v>
      </c>
      <c r="Q793" t="str">
        <f t="shared" si="51"/>
        <v>C</v>
      </c>
    </row>
    <row r="794" spans="1:17" x14ac:dyDescent="0.3">
      <c r="A794">
        <v>797</v>
      </c>
      <c r="B794" t="s">
        <v>3959</v>
      </c>
      <c r="C794" t="s">
        <v>3960</v>
      </c>
      <c r="D794" t="s">
        <v>1683</v>
      </c>
      <c r="E794" t="s">
        <v>1671</v>
      </c>
      <c r="F794">
        <v>30</v>
      </c>
      <c r="G794" t="s">
        <v>3961</v>
      </c>
      <c r="H794" t="s">
        <v>1410</v>
      </c>
      <c r="I794" s="10">
        <v>40300</v>
      </c>
      <c r="J794">
        <v>79</v>
      </c>
      <c r="K794" t="s">
        <v>1673</v>
      </c>
      <c r="M794" t="str">
        <f>PROPER(Portfolio4346[[#This Row],[Last Name]])</f>
        <v>Mckee</v>
      </c>
      <c r="N794" t="str">
        <f t="shared" si="48"/>
        <v>-</v>
      </c>
      <c r="O794" t="str">
        <f t="shared" si="50"/>
        <v>F</v>
      </c>
      <c r="P794" t="str">
        <f t="shared" si="49"/>
        <v>-</v>
      </c>
      <c r="Q794" t="str">
        <f t="shared" si="51"/>
        <v>M</v>
      </c>
    </row>
    <row r="795" spans="1:17" x14ac:dyDescent="0.3">
      <c r="A795">
        <v>798</v>
      </c>
      <c r="B795" t="s">
        <v>3962</v>
      </c>
      <c r="C795" t="s">
        <v>3963</v>
      </c>
      <c r="D795" t="s">
        <v>1670</v>
      </c>
      <c r="E795" t="s">
        <v>1671</v>
      </c>
      <c r="F795">
        <v>90</v>
      </c>
      <c r="G795" t="s">
        <v>3964</v>
      </c>
      <c r="H795" t="s">
        <v>59</v>
      </c>
      <c r="I795" s="10">
        <v>40157</v>
      </c>
      <c r="J795">
        <v>59</v>
      </c>
      <c r="K795" t="s">
        <v>1692</v>
      </c>
      <c r="M795" t="str">
        <f>PROPER(Portfolio4346[[#This Row],[Last Name]])</f>
        <v>Chacon</v>
      </c>
      <c r="N795" t="str">
        <f t="shared" si="48"/>
        <v>-</v>
      </c>
      <c r="O795" t="str">
        <f t="shared" si="50"/>
        <v>F</v>
      </c>
      <c r="P795" t="str">
        <f t="shared" si="49"/>
        <v>-</v>
      </c>
      <c r="Q795" t="str">
        <f t="shared" si="51"/>
        <v>G</v>
      </c>
    </row>
    <row r="796" spans="1:17" x14ac:dyDescent="0.3">
      <c r="A796">
        <v>799</v>
      </c>
      <c r="B796" t="s">
        <v>3965</v>
      </c>
      <c r="C796" t="s">
        <v>3966</v>
      </c>
      <c r="D796" t="s">
        <v>1670</v>
      </c>
      <c r="E796" t="s">
        <v>1671</v>
      </c>
      <c r="F796">
        <v>60</v>
      </c>
      <c r="G796" t="s">
        <v>3967</v>
      </c>
      <c r="H796" t="s">
        <v>3968</v>
      </c>
      <c r="I796" s="10">
        <v>40323</v>
      </c>
      <c r="J796">
        <v>73</v>
      </c>
      <c r="K796" t="s">
        <v>1007</v>
      </c>
      <c r="M796" t="str">
        <f>PROPER(Portfolio4346[[#This Row],[Last Name]])</f>
        <v>Curran</v>
      </c>
      <c r="N796" t="str">
        <f t="shared" si="48"/>
        <v>-</v>
      </c>
      <c r="O796" t="str">
        <f t="shared" si="50"/>
        <v>F</v>
      </c>
      <c r="P796" t="str">
        <f t="shared" si="49"/>
        <v>-</v>
      </c>
      <c r="Q796" t="str">
        <f t="shared" si="51"/>
        <v>E</v>
      </c>
    </row>
    <row r="797" spans="1:17" x14ac:dyDescent="0.3">
      <c r="A797">
        <v>800</v>
      </c>
      <c r="B797" t="s">
        <v>3969</v>
      </c>
      <c r="C797" t="s">
        <v>2747</v>
      </c>
      <c r="D797" t="s">
        <v>1733</v>
      </c>
      <c r="E797" t="s">
        <v>1671</v>
      </c>
      <c r="F797">
        <v>60</v>
      </c>
      <c r="G797" t="s">
        <v>3970</v>
      </c>
      <c r="H797" t="s">
        <v>820</v>
      </c>
      <c r="I797" s="10">
        <v>40159</v>
      </c>
      <c r="J797">
        <v>62</v>
      </c>
      <c r="K797" t="s">
        <v>1772</v>
      </c>
      <c r="M797" t="str">
        <f>PROPER(Portfolio4346[[#This Row],[Last Name]])</f>
        <v>John</v>
      </c>
      <c r="N797" t="str">
        <f t="shared" si="48"/>
        <v>-</v>
      </c>
      <c r="O797" t="str">
        <f t="shared" si="50"/>
        <v>F</v>
      </c>
      <c r="P797" t="str">
        <f t="shared" si="49"/>
        <v>-</v>
      </c>
      <c r="Q797" t="str">
        <f t="shared" si="51"/>
        <v>B</v>
      </c>
    </row>
    <row r="798" spans="1:17" x14ac:dyDescent="0.3">
      <c r="A798">
        <v>801</v>
      </c>
      <c r="B798" t="s">
        <v>3971</v>
      </c>
      <c r="C798" t="s">
        <v>3972</v>
      </c>
      <c r="D798" t="s">
        <v>1683</v>
      </c>
      <c r="E798" t="s">
        <v>1671</v>
      </c>
      <c r="F798">
        <v>90</v>
      </c>
      <c r="G798" t="s">
        <v>3973</v>
      </c>
      <c r="H798" t="s">
        <v>43</v>
      </c>
      <c r="I798" s="10">
        <v>39593</v>
      </c>
      <c r="J798">
        <v>96</v>
      </c>
      <c r="K798" t="s">
        <v>1692</v>
      </c>
      <c r="M798" t="str">
        <f>PROPER(Portfolio4346[[#This Row],[Last Name]])</f>
        <v>Parham</v>
      </c>
      <c r="N798" t="str">
        <f t="shared" si="48"/>
        <v>-</v>
      </c>
      <c r="O798" t="str">
        <f t="shared" si="50"/>
        <v>F</v>
      </c>
      <c r="P798" t="str">
        <f t="shared" si="49"/>
        <v>-</v>
      </c>
      <c r="Q798" t="str">
        <f t="shared" si="51"/>
        <v>C</v>
      </c>
    </row>
    <row r="799" spans="1:17" x14ac:dyDescent="0.3">
      <c r="A799">
        <v>802</v>
      </c>
      <c r="B799" t="s">
        <v>3974</v>
      </c>
      <c r="C799" t="s">
        <v>3975</v>
      </c>
      <c r="D799" t="s">
        <v>1683</v>
      </c>
      <c r="E799" t="s">
        <v>1671</v>
      </c>
      <c r="F799">
        <v>30</v>
      </c>
      <c r="G799" t="s">
        <v>3976</v>
      </c>
      <c r="H799" t="s">
        <v>1467</v>
      </c>
      <c r="I799" s="10">
        <v>40420</v>
      </c>
      <c r="J799">
        <v>65</v>
      </c>
      <c r="K799" t="s">
        <v>1692</v>
      </c>
      <c r="M799" t="str">
        <f>PROPER(Portfolio4346[[#This Row],[Last Name]])</f>
        <v>Decker</v>
      </c>
      <c r="N799" t="str">
        <f t="shared" si="48"/>
        <v>-</v>
      </c>
      <c r="O799" t="str">
        <f t="shared" si="50"/>
        <v>F</v>
      </c>
      <c r="P799" t="str">
        <f t="shared" si="49"/>
        <v>-</v>
      </c>
      <c r="Q799" t="str">
        <f t="shared" si="51"/>
        <v>Z</v>
      </c>
    </row>
    <row r="800" spans="1:17" x14ac:dyDescent="0.3">
      <c r="A800">
        <v>803</v>
      </c>
      <c r="B800" t="s">
        <v>3977</v>
      </c>
      <c r="C800" t="s">
        <v>3978</v>
      </c>
      <c r="D800" t="s">
        <v>1670</v>
      </c>
      <c r="E800" t="s">
        <v>1671</v>
      </c>
      <c r="F800">
        <v>60</v>
      </c>
      <c r="G800" t="s">
        <v>3979</v>
      </c>
      <c r="H800" t="s">
        <v>3980</v>
      </c>
      <c r="I800" s="10">
        <v>39764</v>
      </c>
      <c r="J800">
        <v>16</v>
      </c>
      <c r="K800" t="s">
        <v>1700</v>
      </c>
      <c r="M800" t="str">
        <f>PROPER(Portfolio4346[[#This Row],[Last Name]])</f>
        <v>Metcalf</v>
      </c>
      <c r="N800" t="str">
        <f t="shared" si="48"/>
        <v>-</v>
      </c>
      <c r="O800" t="str">
        <f t="shared" si="50"/>
        <v>F</v>
      </c>
      <c r="P800" t="str">
        <f t="shared" si="49"/>
        <v>-</v>
      </c>
      <c r="Q800" t="str">
        <f t="shared" si="51"/>
        <v>L</v>
      </c>
    </row>
    <row r="801" spans="1:17" x14ac:dyDescent="0.3">
      <c r="A801">
        <v>804</v>
      </c>
      <c r="B801" t="s">
        <v>3981</v>
      </c>
      <c r="C801" t="s">
        <v>3982</v>
      </c>
      <c r="D801" t="s">
        <v>1670</v>
      </c>
      <c r="E801" t="s">
        <v>1671</v>
      </c>
      <c r="F801">
        <v>30</v>
      </c>
      <c r="G801" t="s">
        <v>3983</v>
      </c>
      <c r="H801" t="s">
        <v>374</v>
      </c>
      <c r="I801" s="10">
        <v>39476</v>
      </c>
      <c r="J801">
        <v>37</v>
      </c>
      <c r="K801" t="s">
        <v>1700</v>
      </c>
      <c r="M801" t="str">
        <f>PROPER(Portfolio4346[[#This Row],[Last Name]])</f>
        <v>Lockhart</v>
      </c>
      <c r="N801" t="str">
        <f t="shared" si="48"/>
        <v>-</v>
      </c>
      <c r="O801" t="str">
        <f t="shared" si="50"/>
        <v>F</v>
      </c>
      <c r="P801" t="str">
        <f t="shared" si="49"/>
        <v>-</v>
      </c>
      <c r="Q801" t="str">
        <f t="shared" si="51"/>
        <v>M</v>
      </c>
    </row>
    <row r="802" spans="1:17" x14ac:dyDescent="0.3">
      <c r="A802">
        <v>805</v>
      </c>
      <c r="B802" t="s">
        <v>3984</v>
      </c>
      <c r="C802" t="s">
        <v>3985</v>
      </c>
      <c r="D802" t="s">
        <v>1670</v>
      </c>
      <c r="E802" t="s">
        <v>1671</v>
      </c>
      <c r="F802">
        <v>90</v>
      </c>
      <c r="G802" t="s">
        <v>3986</v>
      </c>
      <c r="H802" t="s">
        <v>700</v>
      </c>
      <c r="I802" s="10">
        <v>39662</v>
      </c>
      <c r="J802">
        <v>72</v>
      </c>
      <c r="K802" t="s">
        <v>1677</v>
      </c>
      <c r="M802" t="str">
        <f>PROPER(Portfolio4346[[#This Row],[Last Name]])</f>
        <v>Hopper</v>
      </c>
      <c r="N802" t="str">
        <f t="shared" si="48"/>
        <v>-</v>
      </c>
      <c r="O802" t="str">
        <f t="shared" si="50"/>
        <v>F</v>
      </c>
      <c r="P802" t="str">
        <f t="shared" si="49"/>
        <v>-</v>
      </c>
      <c r="Q802" t="str">
        <f t="shared" si="51"/>
        <v>J</v>
      </c>
    </row>
    <row r="803" spans="1:17" x14ac:dyDescent="0.3">
      <c r="A803">
        <v>806</v>
      </c>
      <c r="B803" t="s">
        <v>3987</v>
      </c>
      <c r="C803" t="s">
        <v>3067</v>
      </c>
      <c r="D803" t="s">
        <v>1683</v>
      </c>
      <c r="E803" t="s">
        <v>1671</v>
      </c>
      <c r="F803">
        <v>60</v>
      </c>
      <c r="G803" t="s">
        <v>3988</v>
      </c>
      <c r="H803" t="s">
        <v>204</v>
      </c>
      <c r="I803" s="10">
        <v>39604</v>
      </c>
      <c r="J803">
        <v>24</v>
      </c>
      <c r="K803" t="s">
        <v>1007</v>
      </c>
      <c r="M803" t="str">
        <f>PROPER(Portfolio4346[[#This Row],[Last Name]])</f>
        <v>Lyons</v>
      </c>
      <c r="N803" t="str">
        <f t="shared" si="48"/>
        <v>-</v>
      </c>
      <c r="O803" t="str">
        <f t="shared" si="50"/>
        <v>F</v>
      </c>
      <c r="P803" t="str">
        <f t="shared" si="49"/>
        <v>-</v>
      </c>
      <c r="Q803" t="str">
        <f t="shared" si="51"/>
        <v>S</v>
      </c>
    </row>
    <row r="804" spans="1:17" x14ac:dyDescent="0.3">
      <c r="A804">
        <v>807</v>
      </c>
      <c r="B804" t="s">
        <v>1777</v>
      </c>
      <c r="C804" t="s">
        <v>1870</v>
      </c>
      <c r="D804" t="s">
        <v>1683</v>
      </c>
      <c r="E804" t="s">
        <v>1671</v>
      </c>
      <c r="F804">
        <v>60</v>
      </c>
      <c r="G804" t="s">
        <v>3989</v>
      </c>
      <c r="H804" t="s">
        <v>3990</v>
      </c>
      <c r="I804" s="10">
        <v>39993</v>
      </c>
      <c r="J804">
        <v>89</v>
      </c>
      <c r="K804" t="s">
        <v>1677</v>
      </c>
      <c r="M804" t="str">
        <f>PROPER(Portfolio4346[[#This Row],[Last Name]])</f>
        <v>England</v>
      </c>
      <c r="N804" t="str">
        <f t="shared" si="48"/>
        <v>-</v>
      </c>
      <c r="O804" t="str">
        <f t="shared" si="50"/>
        <v>F</v>
      </c>
      <c r="P804" t="str">
        <f t="shared" si="49"/>
        <v>-</v>
      </c>
      <c r="Q804" t="str">
        <f t="shared" si="51"/>
        <v>D</v>
      </c>
    </row>
    <row r="805" spans="1:17" x14ac:dyDescent="0.3">
      <c r="A805">
        <v>808</v>
      </c>
      <c r="B805" t="s">
        <v>3991</v>
      </c>
      <c r="C805" t="s">
        <v>3992</v>
      </c>
      <c r="D805" t="s">
        <v>1683</v>
      </c>
      <c r="E805" t="s">
        <v>1671</v>
      </c>
      <c r="F805">
        <v>60</v>
      </c>
      <c r="G805" t="s">
        <v>3993</v>
      </c>
      <c r="H805" t="s">
        <v>3994</v>
      </c>
      <c r="I805" s="10">
        <v>39609</v>
      </c>
      <c r="J805">
        <v>21</v>
      </c>
      <c r="K805" t="s">
        <v>1772</v>
      </c>
      <c r="M805" t="str">
        <f>PROPER(Portfolio4346[[#This Row],[Last Name]])</f>
        <v>Willis</v>
      </c>
      <c r="N805" t="str">
        <f t="shared" si="48"/>
        <v>-</v>
      </c>
      <c r="O805" t="str">
        <f t="shared" si="50"/>
        <v>F</v>
      </c>
      <c r="P805" t="str">
        <f t="shared" si="49"/>
        <v>-</v>
      </c>
      <c r="Q805" t="str">
        <f t="shared" si="51"/>
        <v>R</v>
      </c>
    </row>
    <row r="806" spans="1:17" x14ac:dyDescent="0.3">
      <c r="A806">
        <v>809</v>
      </c>
      <c r="B806" t="s">
        <v>3995</v>
      </c>
      <c r="C806" t="s">
        <v>3996</v>
      </c>
      <c r="D806" t="s">
        <v>1683</v>
      </c>
      <c r="E806" t="s">
        <v>1671</v>
      </c>
      <c r="F806">
        <v>60</v>
      </c>
      <c r="G806" t="s">
        <v>3997</v>
      </c>
      <c r="H806" t="s">
        <v>3998</v>
      </c>
      <c r="I806" s="10">
        <v>39557</v>
      </c>
      <c r="J806">
        <v>16</v>
      </c>
      <c r="K806" t="s">
        <v>1700</v>
      </c>
      <c r="M806" t="str">
        <f>PROPER(Portfolio4346[[#This Row],[Last Name]])</f>
        <v>Miles</v>
      </c>
      <c r="N806" t="str">
        <f t="shared" si="48"/>
        <v>-</v>
      </c>
      <c r="O806" t="str">
        <f t="shared" si="50"/>
        <v>F</v>
      </c>
      <c r="P806" t="str">
        <f t="shared" si="49"/>
        <v>-</v>
      </c>
      <c r="Q806" t="str">
        <f t="shared" si="51"/>
        <v>N</v>
      </c>
    </row>
    <row r="807" spans="1:17" x14ac:dyDescent="0.3">
      <c r="A807">
        <v>810</v>
      </c>
      <c r="B807" t="s">
        <v>3999</v>
      </c>
      <c r="C807" t="s">
        <v>4000</v>
      </c>
      <c r="D807" t="s">
        <v>1683</v>
      </c>
      <c r="E807" t="s">
        <v>1671</v>
      </c>
      <c r="F807">
        <v>60</v>
      </c>
      <c r="G807" t="s">
        <v>4001</v>
      </c>
      <c r="H807" t="s">
        <v>504</v>
      </c>
      <c r="I807" s="10">
        <v>39946</v>
      </c>
      <c r="J807">
        <v>73</v>
      </c>
      <c r="K807" t="s">
        <v>1677</v>
      </c>
      <c r="M807" t="str">
        <f>PROPER(Portfolio4346[[#This Row],[Last Name]])</f>
        <v>Sprague</v>
      </c>
      <c r="N807" t="str">
        <f t="shared" si="48"/>
        <v>-</v>
      </c>
      <c r="O807" t="str">
        <f t="shared" si="50"/>
        <v>F</v>
      </c>
      <c r="P807" t="str">
        <f t="shared" si="49"/>
        <v>-</v>
      </c>
      <c r="Q807" t="str">
        <f t="shared" si="51"/>
        <v>M</v>
      </c>
    </row>
    <row r="808" spans="1:17" x14ac:dyDescent="0.3">
      <c r="A808">
        <v>811</v>
      </c>
      <c r="B808" t="s">
        <v>4002</v>
      </c>
      <c r="C808" t="s">
        <v>4003</v>
      </c>
      <c r="D808" t="s">
        <v>1683</v>
      </c>
      <c r="E808" t="s">
        <v>1671</v>
      </c>
      <c r="F808">
        <v>60</v>
      </c>
      <c r="G808" t="s">
        <v>4004</v>
      </c>
      <c r="H808" t="s">
        <v>287</v>
      </c>
      <c r="I808" s="10">
        <v>40509</v>
      </c>
      <c r="J808">
        <v>79</v>
      </c>
      <c r="K808" t="s">
        <v>1696</v>
      </c>
      <c r="M808" t="str">
        <f>PROPER(Portfolio4346[[#This Row],[Last Name]])</f>
        <v>Flowers</v>
      </c>
      <c r="N808" t="str">
        <f t="shared" si="48"/>
        <v>-</v>
      </c>
      <c r="O808" t="str">
        <f t="shared" si="50"/>
        <v>F</v>
      </c>
      <c r="P808" t="str">
        <f t="shared" si="49"/>
        <v>-</v>
      </c>
      <c r="Q808" t="str">
        <f t="shared" si="51"/>
        <v>I</v>
      </c>
    </row>
    <row r="809" spans="1:17" x14ac:dyDescent="0.3">
      <c r="A809">
        <v>813</v>
      </c>
      <c r="B809" t="s">
        <v>4008</v>
      </c>
      <c r="C809" t="s">
        <v>3127</v>
      </c>
      <c r="D809" t="s">
        <v>1670</v>
      </c>
      <c r="E809" t="s">
        <v>1671</v>
      </c>
      <c r="F809">
        <v>30</v>
      </c>
      <c r="G809" t="s">
        <v>4009</v>
      </c>
      <c r="H809" t="s">
        <v>1232</v>
      </c>
      <c r="I809" s="10">
        <v>39641</v>
      </c>
      <c r="J809">
        <v>77</v>
      </c>
      <c r="K809" t="s">
        <v>1696</v>
      </c>
      <c r="M809" t="str">
        <f>PROPER(Portfolio4346[[#This Row],[Last Name]])</f>
        <v>Holden</v>
      </c>
      <c r="N809" t="str">
        <f t="shared" si="48"/>
        <v>-</v>
      </c>
      <c r="O809" t="str">
        <f t="shared" si="50"/>
        <v>F</v>
      </c>
      <c r="P809" t="str">
        <f t="shared" si="49"/>
        <v>-</v>
      </c>
      <c r="Q809" t="str">
        <f t="shared" si="51"/>
        <v>Y</v>
      </c>
    </row>
    <row r="810" spans="1:17" x14ac:dyDescent="0.3">
      <c r="A810">
        <v>814</v>
      </c>
      <c r="B810" t="s">
        <v>4010</v>
      </c>
      <c r="C810" t="s">
        <v>4011</v>
      </c>
      <c r="D810" t="s">
        <v>1670</v>
      </c>
      <c r="E810" t="s">
        <v>1671</v>
      </c>
      <c r="F810">
        <v>90</v>
      </c>
      <c r="G810" t="s">
        <v>4012</v>
      </c>
      <c r="H810" t="s">
        <v>4013</v>
      </c>
      <c r="I810" s="10">
        <v>40480</v>
      </c>
      <c r="J810">
        <v>28</v>
      </c>
      <c r="K810" t="s">
        <v>1700</v>
      </c>
      <c r="M810" t="str">
        <f>PROPER(Portfolio4346[[#This Row],[Last Name]])</f>
        <v>Mcbride</v>
      </c>
      <c r="N810" t="str">
        <f t="shared" si="48"/>
        <v>-</v>
      </c>
      <c r="O810" t="str">
        <f t="shared" si="50"/>
        <v>F</v>
      </c>
      <c r="P810" t="str">
        <f t="shared" si="49"/>
        <v>-</v>
      </c>
      <c r="Q810" t="str">
        <f t="shared" si="51"/>
        <v>E</v>
      </c>
    </row>
    <row r="811" spans="1:17" x14ac:dyDescent="0.3">
      <c r="A811">
        <v>815</v>
      </c>
      <c r="B811" t="s">
        <v>4014</v>
      </c>
      <c r="C811" t="s">
        <v>4015</v>
      </c>
      <c r="D811" t="s">
        <v>1670</v>
      </c>
      <c r="E811" t="s">
        <v>1671</v>
      </c>
      <c r="F811">
        <v>90</v>
      </c>
      <c r="G811" t="s">
        <v>4016</v>
      </c>
      <c r="H811" t="s">
        <v>453</v>
      </c>
      <c r="I811" s="10">
        <v>39666</v>
      </c>
      <c r="J811">
        <v>86</v>
      </c>
      <c r="K811" t="s">
        <v>1696</v>
      </c>
      <c r="M811" t="str">
        <f>PROPER(Portfolio4346[[#This Row],[Last Name]])</f>
        <v>Messer</v>
      </c>
      <c r="N811" t="str">
        <f t="shared" si="48"/>
        <v>-</v>
      </c>
      <c r="O811" t="str">
        <f t="shared" si="50"/>
        <v>F</v>
      </c>
      <c r="P811" t="str">
        <f t="shared" si="49"/>
        <v>-</v>
      </c>
      <c r="Q811" t="str">
        <f t="shared" si="51"/>
        <v>V</v>
      </c>
    </row>
    <row r="812" spans="1:17" x14ac:dyDescent="0.3">
      <c r="A812">
        <v>816</v>
      </c>
      <c r="B812" t="s">
        <v>1860</v>
      </c>
      <c r="C812" t="s">
        <v>4017</v>
      </c>
      <c r="D812" t="s">
        <v>1670</v>
      </c>
      <c r="E812" t="s">
        <v>1671</v>
      </c>
      <c r="F812">
        <v>90</v>
      </c>
      <c r="G812" t="s">
        <v>4018</v>
      </c>
      <c r="H812" t="s">
        <v>365</v>
      </c>
      <c r="I812" s="10">
        <v>39473</v>
      </c>
      <c r="J812">
        <v>97</v>
      </c>
      <c r="K812" t="s">
        <v>851</v>
      </c>
      <c r="M812" t="str">
        <f>PROPER(Portfolio4346[[#This Row],[Last Name]])</f>
        <v>Weston</v>
      </c>
      <c r="N812" t="str">
        <f t="shared" si="48"/>
        <v>-</v>
      </c>
      <c r="O812" t="str">
        <f t="shared" si="50"/>
        <v>F</v>
      </c>
      <c r="P812" t="str">
        <f t="shared" si="49"/>
        <v>-</v>
      </c>
      <c r="Q812" t="str">
        <f t="shared" si="51"/>
        <v>L</v>
      </c>
    </row>
    <row r="813" spans="1:17" x14ac:dyDescent="0.3">
      <c r="A813">
        <v>817</v>
      </c>
      <c r="B813" t="s">
        <v>4019</v>
      </c>
      <c r="C813" t="s">
        <v>4020</v>
      </c>
      <c r="D813" t="s">
        <v>1683</v>
      </c>
      <c r="E813" t="s">
        <v>1671</v>
      </c>
      <c r="F813">
        <v>60</v>
      </c>
      <c r="G813" t="s">
        <v>4021</v>
      </c>
      <c r="H813" t="s">
        <v>4022</v>
      </c>
      <c r="I813" s="10">
        <v>39955</v>
      </c>
      <c r="J813">
        <v>96</v>
      </c>
      <c r="K813" t="s">
        <v>851</v>
      </c>
      <c r="M813" t="str">
        <f>PROPER(Portfolio4346[[#This Row],[Last Name]])</f>
        <v>Nieves</v>
      </c>
      <c r="N813" t="str">
        <f t="shared" si="48"/>
        <v>-</v>
      </c>
      <c r="O813" t="str">
        <f t="shared" si="50"/>
        <v>F</v>
      </c>
      <c r="P813" t="str">
        <f t="shared" si="49"/>
        <v>-</v>
      </c>
      <c r="Q813" t="str">
        <f t="shared" si="51"/>
        <v>M</v>
      </c>
    </row>
    <row r="814" spans="1:17" x14ac:dyDescent="0.3">
      <c r="A814">
        <v>818</v>
      </c>
      <c r="B814" t="s">
        <v>2358</v>
      </c>
      <c r="C814" t="s">
        <v>4023</v>
      </c>
      <c r="D814" t="s">
        <v>1683</v>
      </c>
      <c r="E814" t="s">
        <v>1671</v>
      </c>
      <c r="F814">
        <v>90</v>
      </c>
      <c r="G814" t="s">
        <v>4024</v>
      </c>
      <c r="H814" t="s">
        <v>738</v>
      </c>
      <c r="I814" s="10">
        <v>39778</v>
      </c>
      <c r="J814">
        <v>29</v>
      </c>
      <c r="K814" t="s">
        <v>1677</v>
      </c>
      <c r="M814" t="str">
        <f>PROPER(Portfolio4346[[#This Row],[Last Name]])</f>
        <v>Major</v>
      </c>
      <c r="N814" t="str">
        <f t="shared" si="48"/>
        <v>-</v>
      </c>
      <c r="O814" t="str">
        <f t="shared" si="50"/>
        <v>F</v>
      </c>
      <c r="P814" t="str">
        <f t="shared" si="49"/>
        <v>-</v>
      </c>
      <c r="Q814" t="str">
        <f t="shared" si="51"/>
        <v>S</v>
      </c>
    </row>
    <row r="815" spans="1:17" x14ac:dyDescent="0.3">
      <c r="A815">
        <v>819</v>
      </c>
      <c r="B815" t="s">
        <v>4025</v>
      </c>
      <c r="C815" t="s">
        <v>2713</v>
      </c>
      <c r="D815" t="s">
        <v>1683</v>
      </c>
      <c r="E815" t="s">
        <v>1671</v>
      </c>
      <c r="F815">
        <v>30</v>
      </c>
      <c r="G815" t="s">
        <v>4026</v>
      </c>
      <c r="H815" t="s">
        <v>1427</v>
      </c>
      <c r="I815" s="10">
        <v>39602</v>
      </c>
      <c r="J815">
        <v>75</v>
      </c>
      <c r="K815" t="s">
        <v>1692</v>
      </c>
      <c r="M815" t="str">
        <f>PROPER(Portfolio4346[[#This Row],[Last Name]])</f>
        <v>Boykin</v>
      </c>
      <c r="N815" t="str">
        <f t="shared" si="48"/>
        <v>-</v>
      </c>
      <c r="O815" t="str">
        <f t="shared" si="50"/>
        <v>F</v>
      </c>
      <c r="P815" t="str">
        <f t="shared" si="49"/>
        <v>-</v>
      </c>
      <c r="Q815" t="str">
        <f t="shared" si="51"/>
        <v>H</v>
      </c>
    </row>
    <row r="816" spans="1:17" x14ac:dyDescent="0.3">
      <c r="A816">
        <v>820</v>
      </c>
      <c r="B816" t="s">
        <v>4027</v>
      </c>
      <c r="C816" t="s">
        <v>4028</v>
      </c>
      <c r="D816" t="s">
        <v>1670</v>
      </c>
      <c r="E816" t="s">
        <v>1671</v>
      </c>
      <c r="F816">
        <v>30</v>
      </c>
      <c r="G816" t="s">
        <v>4029</v>
      </c>
      <c r="H816" t="s">
        <v>1444</v>
      </c>
      <c r="I816" s="10">
        <v>40045</v>
      </c>
      <c r="J816">
        <v>60</v>
      </c>
      <c r="K816" t="s">
        <v>851</v>
      </c>
      <c r="M816" t="str">
        <f>PROPER(Portfolio4346[[#This Row],[Last Name]])</f>
        <v>Mcdonough</v>
      </c>
      <c r="N816" t="str">
        <f t="shared" si="48"/>
        <v>-</v>
      </c>
      <c r="O816" t="str">
        <f t="shared" si="50"/>
        <v>F</v>
      </c>
      <c r="P816" t="str">
        <f t="shared" si="49"/>
        <v>-</v>
      </c>
      <c r="Q816" t="str">
        <f t="shared" si="51"/>
        <v>V</v>
      </c>
    </row>
    <row r="817" spans="1:17" x14ac:dyDescent="0.3">
      <c r="A817">
        <v>821</v>
      </c>
      <c r="B817" t="s">
        <v>2628</v>
      </c>
      <c r="C817" t="s">
        <v>4030</v>
      </c>
      <c r="D817" t="s">
        <v>1683</v>
      </c>
      <c r="E817" t="s">
        <v>1671</v>
      </c>
      <c r="F817">
        <v>90</v>
      </c>
      <c r="G817" t="s">
        <v>4031</v>
      </c>
      <c r="H817" t="s">
        <v>1613</v>
      </c>
      <c r="I817" s="10">
        <v>39666</v>
      </c>
      <c r="J817">
        <v>51</v>
      </c>
      <c r="K817" t="s">
        <v>1772</v>
      </c>
      <c r="M817" t="str">
        <f>PROPER(Portfolio4346[[#This Row],[Last Name]])</f>
        <v>Ewing</v>
      </c>
      <c r="N817" t="str">
        <f t="shared" si="48"/>
        <v>-</v>
      </c>
      <c r="O817" t="str">
        <f t="shared" si="50"/>
        <v>F</v>
      </c>
      <c r="P817" t="str">
        <f t="shared" si="49"/>
        <v>-</v>
      </c>
      <c r="Q817" t="str">
        <f t="shared" si="51"/>
        <v>L</v>
      </c>
    </row>
    <row r="818" spans="1:17" x14ac:dyDescent="0.3">
      <c r="A818">
        <v>822</v>
      </c>
      <c r="B818" t="s">
        <v>4032</v>
      </c>
      <c r="C818" t="s">
        <v>4033</v>
      </c>
      <c r="D818" t="s">
        <v>1683</v>
      </c>
      <c r="E818" t="s">
        <v>1671</v>
      </c>
      <c r="F818">
        <v>30</v>
      </c>
      <c r="G818" t="s">
        <v>4034</v>
      </c>
      <c r="H818" t="s">
        <v>729</v>
      </c>
      <c r="I818" s="10">
        <v>39785</v>
      </c>
      <c r="J818">
        <v>93</v>
      </c>
      <c r="K818" t="s">
        <v>1692</v>
      </c>
      <c r="M818" t="str">
        <f>PROPER(Portfolio4346[[#This Row],[Last Name]])</f>
        <v>Kirk</v>
      </c>
      <c r="N818" t="str">
        <f t="shared" si="48"/>
        <v>-</v>
      </c>
      <c r="O818" t="str">
        <f t="shared" si="50"/>
        <v>F</v>
      </c>
      <c r="P818" t="str">
        <f t="shared" si="49"/>
        <v>-</v>
      </c>
      <c r="Q818" t="str">
        <f t="shared" si="51"/>
        <v>A</v>
      </c>
    </row>
    <row r="819" spans="1:17" x14ac:dyDescent="0.3">
      <c r="A819">
        <v>823</v>
      </c>
      <c r="B819" t="s">
        <v>4035</v>
      </c>
      <c r="C819" t="s">
        <v>4036</v>
      </c>
      <c r="D819" t="s">
        <v>1670</v>
      </c>
      <c r="E819" t="s">
        <v>1671</v>
      </c>
      <c r="F819">
        <v>60</v>
      </c>
      <c r="G819" t="s">
        <v>4037</v>
      </c>
      <c r="H819" t="s">
        <v>508</v>
      </c>
      <c r="I819" s="10">
        <v>40211</v>
      </c>
      <c r="J819">
        <v>26</v>
      </c>
      <c r="K819" t="s">
        <v>1721</v>
      </c>
      <c r="M819" t="str">
        <f>PROPER(Portfolio4346[[#This Row],[Last Name]])</f>
        <v>Begay</v>
      </c>
      <c r="N819" t="str">
        <f t="shared" si="48"/>
        <v>-</v>
      </c>
      <c r="O819" t="str">
        <f t="shared" si="50"/>
        <v>F</v>
      </c>
      <c r="P819" t="str">
        <f t="shared" si="49"/>
        <v>-</v>
      </c>
      <c r="Q819" t="str">
        <f t="shared" si="51"/>
        <v>R</v>
      </c>
    </row>
    <row r="820" spans="1:17" x14ac:dyDescent="0.3">
      <c r="A820">
        <v>824</v>
      </c>
      <c r="B820" t="s">
        <v>4038</v>
      </c>
      <c r="C820" t="s">
        <v>4039</v>
      </c>
      <c r="D820" t="s">
        <v>1670</v>
      </c>
      <c r="E820" t="s">
        <v>1671</v>
      </c>
      <c r="F820">
        <v>30</v>
      </c>
      <c r="G820" t="s">
        <v>4040</v>
      </c>
      <c r="H820" t="s">
        <v>270</v>
      </c>
      <c r="I820" s="10">
        <v>39831</v>
      </c>
      <c r="J820">
        <v>70</v>
      </c>
      <c r="K820" t="s">
        <v>1673</v>
      </c>
      <c r="M820" t="str">
        <f>PROPER(Portfolio4346[[#This Row],[Last Name]])</f>
        <v>Franklin</v>
      </c>
      <c r="N820" t="str">
        <f t="shared" si="48"/>
        <v>-</v>
      </c>
      <c r="O820" t="str">
        <f t="shared" si="50"/>
        <v>F</v>
      </c>
      <c r="P820" t="str">
        <f t="shared" si="49"/>
        <v>-</v>
      </c>
      <c r="Q820" t="str">
        <f t="shared" si="51"/>
        <v>V</v>
      </c>
    </row>
    <row r="821" spans="1:17" x14ac:dyDescent="0.3">
      <c r="A821">
        <v>825</v>
      </c>
      <c r="B821" t="s">
        <v>4041</v>
      </c>
      <c r="C821" t="s">
        <v>4042</v>
      </c>
      <c r="D821" t="s">
        <v>1670</v>
      </c>
      <c r="E821" t="s">
        <v>1671</v>
      </c>
      <c r="F821">
        <v>60</v>
      </c>
      <c r="G821" t="s">
        <v>4043</v>
      </c>
      <c r="H821" t="s">
        <v>21</v>
      </c>
      <c r="I821" s="10">
        <v>39808</v>
      </c>
      <c r="J821">
        <v>9</v>
      </c>
      <c r="K821" t="s">
        <v>1772</v>
      </c>
      <c r="M821" t="str">
        <f>PROPER(Portfolio4346[[#This Row],[Last Name]])</f>
        <v>Collier</v>
      </c>
      <c r="N821" t="str">
        <f t="shared" si="48"/>
        <v>-</v>
      </c>
      <c r="O821" t="str">
        <f t="shared" si="50"/>
        <v>F</v>
      </c>
      <c r="P821" t="str">
        <f t="shared" si="49"/>
        <v>-</v>
      </c>
      <c r="Q821" t="str">
        <f t="shared" si="51"/>
        <v>O</v>
      </c>
    </row>
    <row r="822" spans="1:17" x14ac:dyDescent="0.3">
      <c r="A822">
        <v>826</v>
      </c>
      <c r="B822" t="s">
        <v>4044</v>
      </c>
      <c r="C822" t="s">
        <v>4045</v>
      </c>
      <c r="D822" t="s">
        <v>1946</v>
      </c>
      <c r="E822" t="s">
        <v>1671</v>
      </c>
      <c r="F822">
        <v>90</v>
      </c>
      <c r="G822" t="s">
        <v>4046</v>
      </c>
      <c r="H822" t="s">
        <v>4047</v>
      </c>
      <c r="I822" s="10">
        <v>39791</v>
      </c>
      <c r="J822">
        <v>66</v>
      </c>
      <c r="K822" t="s">
        <v>851</v>
      </c>
      <c r="M822" t="str">
        <f>PROPER(Portfolio4346[[#This Row],[Last Name]])</f>
        <v>Duffy</v>
      </c>
      <c r="N822" t="str">
        <f t="shared" si="48"/>
        <v>-</v>
      </c>
      <c r="O822" t="str">
        <f t="shared" si="50"/>
        <v>F</v>
      </c>
      <c r="P822" t="str">
        <f t="shared" si="49"/>
        <v>-</v>
      </c>
      <c r="Q822" t="str">
        <f t="shared" si="51"/>
        <v>G</v>
      </c>
    </row>
    <row r="823" spans="1:17" x14ac:dyDescent="0.3">
      <c r="A823">
        <v>827</v>
      </c>
      <c r="B823" t="s">
        <v>2318</v>
      </c>
      <c r="C823" t="s">
        <v>4048</v>
      </c>
      <c r="D823" t="s">
        <v>1670</v>
      </c>
      <c r="E823" t="s">
        <v>1671</v>
      </c>
      <c r="F823">
        <v>90</v>
      </c>
      <c r="G823" t="s">
        <v>4049</v>
      </c>
      <c r="H823" t="s">
        <v>795</v>
      </c>
      <c r="I823" s="10">
        <v>39693</v>
      </c>
      <c r="J823">
        <v>79</v>
      </c>
      <c r="K823" t="s">
        <v>1692</v>
      </c>
      <c r="M823" t="str">
        <f>PROPER(Portfolio4346[[#This Row],[Last Name]])</f>
        <v>Tuttle</v>
      </c>
      <c r="N823" t="str">
        <f t="shared" si="48"/>
        <v>-</v>
      </c>
      <c r="O823" t="str">
        <f t="shared" si="50"/>
        <v>F</v>
      </c>
      <c r="P823" t="str">
        <f t="shared" si="49"/>
        <v>-</v>
      </c>
      <c r="Q823" t="str">
        <f t="shared" si="51"/>
        <v>W</v>
      </c>
    </row>
    <row r="824" spans="1:17" x14ac:dyDescent="0.3">
      <c r="A824">
        <v>828</v>
      </c>
      <c r="B824" t="s">
        <v>2216</v>
      </c>
      <c r="C824" t="s">
        <v>4050</v>
      </c>
      <c r="D824" t="s">
        <v>1733</v>
      </c>
      <c r="E824" t="s">
        <v>1671</v>
      </c>
      <c r="F824">
        <v>90</v>
      </c>
      <c r="G824" t="s">
        <v>2748</v>
      </c>
      <c r="H824" t="s">
        <v>3667</v>
      </c>
      <c r="I824" s="10">
        <v>40150</v>
      </c>
      <c r="J824">
        <v>17</v>
      </c>
      <c r="K824" t="s">
        <v>1673</v>
      </c>
      <c r="M824" t="str">
        <f>PROPER(Portfolio4346[[#This Row],[Last Name]])</f>
        <v>Benton</v>
      </c>
      <c r="N824" t="str">
        <f t="shared" si="48"/>
        <v>-</v>
      </c>
      <c r="O824" t="str">
        <f t="shared" si="50"/>
        <v>F</v>
      </c>
      <c r="P824" t="str">
        <f t="shared" si="49"/>
        <v>-</v>
      </c>
      <c r="Q824" t="str">
        <f t="shared" si="51"/>
        <v>C</v>
      </c>
    </row>
    <row r="825" spans="1:17" x14ac:dyDescent="0.3">
      <c r="A825">
        <v>829</v>
      </c>
      <c r="B825" t="s">
        <v>4051</v>
      </c>
      <c r="C825" t="s">
        <v>2193</v>
      </c>
      <c r="D825" t="s">
        <v>1683</v>
      </c>
      <c r="E825" t="s">
        <v>1671</v>
      </c>
      <c r="F825">
        <v>60</v>
      </c>
      <c r="G825" t="s">
        <v>4052</v>
      </c>
      <c r="H825" t="s">
        <v>4</v>
      </c>
      <c r="I825" s="10">
        <v>40539</v>
      </c>
      <c r="J825">
        <v>74</v>
      </c>
      <c r="K825" t="s">
        <v>851</v>
      </c>
      <c r="M825" t="str">
        <f>PROPER(Portfolio4346[[#This Row],[Last Name]])</f>
        <v>Blue</v>
      </c>
      <c r="N825" t="str">
        <f t="shared" si="48"/>
        <v>-</v>
      </c>
      <c r="O825" t="str">
        <f t="shared" si="50"/>
        <v>F</v>
      </c>
      <c r="P825" t="str">
        <f t="shared" si="49"/>
        <v>-</v>
      </c>
      <c r="Q825" t="str">
        <f t="shared" si="51"/>
        <v>C</v>
      </c>
    </row>
    <row r="826" spans="1:17" x14ac:dyDescent="0.3">
      <c r="A826">
        <v>830</v>
      </c>
      <c r="B826" t="s">
        <v>4053</v>
      </c>
      <c r="C826" t="s">
        <v>4054</v>
      </c>
      <c r="D826" t="s">
        <v>1670</v>
      </c>
      <c r="E826" t="s">
        <v>1671</v>
      </c>
      <c r="F826">
        <v>30</v>
      </c>
      <c r="G826" t="s">
        <v>4055</v>
      </c>
      <c r="H826" t="s">
        <v>4056</v>
      </c>
      <c r="I826" s="10">
        <v>40270</v>
      </c>
      <c r="J826">
        <v>67</v>
      </c>
      <c r="K826" t="s">
        <v>1772</v>
      </c>
      <c r="M826" t="str">
        <f>PROPER(Portfolio4346[[#This Row],[Last Name]])</f>
        <v>Britton</v>
      </c>
      <c r="N826" t="str">
        <f t="shared" si="48"/>
        <v>-</v>
      </c>
      <c r="O826" t="str">
        <f t="shared" si="50"/>
        <v>F</v>
      </c>
      <c r="P826" t="str">
        <f t="shared" si="49"/>
        <v>-</v>
      </c>
      <c r="Q826" t="str">
        <f t="shared" si="51"/>
        <v>J</v>
      </c>
    </row>
    <row r="827" spans="1:17" x14ac:dyDescent="0.3">
      <c r="A827">
        <v>831</v>
      </c>
      <c r="B827" t="s">
        <v>4057</v>
      </c>
      <c r="C827" t="s">
        <v>4058</v>
      </c>
      <c r="D827" t="s">
        <v>1683</v>
      </c>
      <c r="E827" t="s">
        <v>1671</v>
      </c>
      <c r="F827">
        <v>30</v>
      </c>
      <c r="G827" t="s">
        <v>4059</v>
      </c>
      <c r="H827" t="s">
        <v>3667</v>
      </c>
      <c r="I827" s="10">
        <v>39484</v>
      </c>
      <c r="J827">
        <v>94</v>
      </c>
      <c r="K827" t="s">
        <v>1696</v>
      </c>
      <c r="M827" t="str">
        <f>PROPER(Portfolio4346[[#This Row],[Last Name]])</f>
        <v>Healy</v>
      </c>
      <c r="N827" t="str">
        <f t="shared" si="48"/>
        <v>-</v>
      </c>
      <c r="O827" t="str">
        <f t="shared" si="50"/>
        <v>F</v>
      </c>
      <c r="P827" t="str">
        <f t="shared" si="49"/>
        <v>-</v>
      </c>
      <c r="Q827" t="str">
        <f t="shared" si="51"/>
        <v>E</v>
      </c>
    </row>
    <row r="828" spans="1:17" x14ac:dyDescent="0.3">
      <c r="A828">
        <v>832</v>
      </c>
      <c r="B828" t="s">
        <v>2074</v>
      </c>
      <c r="C828" t="s">
        <v>2311</v>
      </c>
      <c r="D828" t="s">
        <v>1670</v>
      </c>
      <c r="E828" t="s">
        <v>1671</v>
      </c>
      <c r="F828">
        <v>90</v>
      </c>
      <c r="G828" t="s">
        <v>4060</v>
      </c>
      <c r="H828" t="s">
        <v>693</v>
      </c>
      <c r="I828" s="10">
        <v>39943</v>
      </c>
      <c r="J828">
        <v>41</v>
      </c>
      <c r="K828" t="s">
        <v>1772</v>
      </c>
      <c r="M828" t="str">
        <f>PROPER(Portfolio4346[[#This Row],[Last Name]])</f>
        <v>Samuel</v>
      </c>
      <c r="N828" t="str">
        <f t="shared" si="48"/>
        <v>-</v>
      </c>
      <c r="O828" t="str">
        <f t="shared" si="50"/>
        <v>F</v>
      </c>
      <c r="P828" t="str">
        <f t="shared" si="49"/>
        <v>-</v>
      </c>
      <c r="Q828" t="str">
        <f t="shared" si="51"/>
        <v>I</v>
      </c>
    </row>
    <row r="829" spans="1:17" x14ac:dyDescent="0.3">
      <c r="A829">
        <v>833</v>
      </c>
      <c r="B829" t="s">
        <v>4061</v>
      </c>
      <c r="C829" t="s">
        <v>4062</v>
      </c>
      <c r="D829" t="s">
        <v>1733</v>
      </c>
      <c r="E829" t="s">
        <v>1671</v>
      </c>
      <c r="F829">
        <v>60</v>
      </c>
      <c r="G829" t="s">
        <v>4063</v>
      </c>
      <c r="H829" t="s">
        <v>1652</v>
      </c>
      <c r="I829" s="10">
        <v>39504</v>
      </c>
      <c r="J829">
        <v>44</v>
      </c>
      <c r="K829" t="s">
        <v>1707</v>
      </c>
      <c r="M829" t="str">
        <f>PROPER(Portfolio4346[[#This Row],[Last Name]])</f>
        <v>Jacobsen</v>
      </c>
      <c r="N829" t="str">
        <f t="shared" si="48"/>
        <v>-</v>
      </c>
      <c r="O829" t="str">
        <f t="shared" si="50"/>
        <v>F</v>
      </c>
      <c r="P829" t="str">
        <f t="shared" si="49"/>
        <v>-</v>
      </c>
      <c r="Q829" t="str">
        <f t="shared" si="51"/>
        <v>C</v>
      </c>
    </row>
    <row r="830" spans="1:17" x14ac:dyDescent="0.3">
      <c r="A830">
        <v>834</v>
      </c>
      <c r="B830" t="s">
        <v>4064</v>
      </c>
      <c r="C830" t="s">
        <v>4065</v>
      </c>
      <c r="D830" t="s">
        <v>1683</v>
      </c>
      <c r="E830" t="s">
        <v>1671</v>
      </c>
      <c r="F830">
        <v>60</v>
      </c>
      <c r="G830" t="s">
        <v>4066</v>
      </c>
      <c r="H830" t="s">
        <v>1623</v>
      </c>
      <c r="I830" s="10">
        <v>40135</v>
      </c>
      <c r="J830">
        <v>44</v>
      </c>
      <c r="K830" t="s">
        <v>1772</v>
      </c>
      <c r="M830" t="str">
        <f>PROPER(Portfolio4346[[#This Row],[Last Name]])</f>
        <v>Reid</v>
      </c>
      <c r="N830" t="str">
        <f t="shared" si="48"/>
        <v>-</v>
      </c>
      <c r="O830" t="str">
        <f t="shared" si="50"/>
        <v>F</v>
      </c>
      <c r="P830" t="str">
        <f t="shared" si="49"/>
        <v>-</v>
      </c>
      <c r="Q830" t="str">
        <f t="shared" si="51"/>
        <v>L</v>
      </c>
    </row>
    <row r="831" spans="1:17" x14ac:dyDescent="0.3">
      <c r="A831">
        <v>835</v>
      </c>
      <c r="B831" t="s">
        <v>4035</v>
      </c>
      <c r="C831" t="s">
        <v>4067</v>
      </c>
      <c r="D831" t="s">
        <v>1670</v>
      </c>
      <c r="E831" t="s">
        <v>1671</v>
      </c>
      <c r="F831">
        <v>90</v>
      </c>
      <c r="G831" t="s">
        <v>4068</v>
      </c>
      <c r="H831" t="s">
        <v>4069</v>
      </c>
      <c r="I831" s="10">
        <v>40419</v>
      </c>
      <c r="J831">
        <v>91</v>
      </c>
      <c r="K831" t="s">
        <v>1696</v>
      </c>
      <c r="M831" t="str">
        <f>PROPER(Portfolio4346[[#This Row],[Last Name]])</f>
        <v>Leblanc</v>
      </c>
      <c r="N831" t="str">
        <f t="shared" si="48"/>
        <v>-</v>
      </c>
      <c r="O831" t="str">
        <f t="shared" si="50"/>
        <v>F</v>
      </c>
      <c r="P831" t="str">
        <f t="shared" si="49"/>
        <v>-</v>
      </c>
      <c r="Q831" t="str">
        <f t="shared" si="51"/>
        <v>R</v>
      </c>
    </row>
    <row r="832" spans="1:17" x14ac:dyDescent="0.3">
      <c r="A832">
        <v>836</v>
      </c>
      <c r="B832" t="s">
        <v>4070</v>
      </c>
      <c r="C832" t="s">
        <v>2976</v>
      </c>
      <c r="D832" t="s">
        <v>1670</v>
      </c>
      <c r="E832" t="s">
        <v>1671</v>
      </c>
      <c r="F832">
        <v>90</v>
      </c>
      <c r="G832" t="s">
        <v>4071</v>
      </c>
      <c r="H832" t="s">
        <v>3551</v>
      </c>
      <c r="I832" s="10">
        <v>39605</v>
      </c>
      <c r="J832">
        <v>83</v>
      </c>
      <c r="K832" t="s">
        <v>1696</v>
      </c>
      <c r="M832" t="str">
        <f>PROPER(Portfolio4346[[#This Row],[Last Name]])</f>
        <v>Reyes</v>
      </c>
      <c r="N832" t="str">
        <f t="shared" si="48"/>
        <v>-</v>
      </c>
      <c r="O832" t="str">
        <f t="shared" si="50"/>
        <v>F</v>
      </c>
      <c r="P832" t="str">
        <f t="shared" si="49"/>
        <v>-</v>
      </c>
      <c r="Q832" t="str">
        <f t="shared" si="51"/>
        <v>G</v>
      </c>
    </row>
    <row r="833" spans="1:17" x14ac:dyDescent="0.3">
      <c r="A833">
        <v>837</v>
      </c>
      <c r="B833" t="s">
        <v>4072</v>
      </c>
      <c r="C833" t="s">
        <v>1801</v>
      </c>
      <c r="D833" t="s">
        <v>1670</v>
      </c>
      <c r="E833" t="s">
        <v>1671</v>
      </c>
      <c r="F833">
        <v>90</v>
      </c>
      <c r="G833" t="s">
        <v>4073</v>
      </c>
      <c r="H833" t="s">
        <v>2010</v>
      </c>
      <c r="I833" s="10">
        <v>40046</v>
      </c>
      <c r="J833">
        <v>52</v>
      </c>
      <c r="K833" t="s">
        <v>1677</v>
      </c>
      <c r="M833" t="str">
        <f>PROPER(Portfolio4346[[#This Row],[Last Name]])</f>
        <v>Baker</v>
      </c>
      <c r="N833" t="str">
        <f t="shared" si="48"/>
        <v>-</v>
      </c>
      <c r="O833" t="str">
        <f t="shared" si="50"/>
        <v>F</v>
      </c>
      <c r="P833" t="str">
        <f t="shared" si="49"/>
        <v>-</v>
      </c>
      <c r="Q833" t="str">
        <f t="shared" si="51"/>
        <v>G</v>
      </c>
    </row>
    <row r="834" spans="1:17" x14ac:dyDescent="0.3">
      <c r="A834">
        <v>838</v>
      </c>
      <c r="B834" t="s">
        <v>4074</v>
      </c>
      <c r="C834" t="s">
        <v>4075</v>
      </c>
      <c r="D834" t="s">
        <v>1670</v>
      </c>
      <c r="E834" t="s">
        <v>1671</v>
      </c>
      <c r="F834">
        <v>30</v>
      </c>
      <c r="G834" t="s">
        <v>4076</v>
      </c>
      <c r="H834" t="s">
        <v>783</v>
      </c>
      <c r="I834" s="10">
        <v>39483</v>
      </c>
      <c r="J834">
        <v>21</v>
      </c>
      <c r="K834" t="s">
        <v>1707</v>
      </c>
      <c r="M834" t="str">
        <f>PROPER(Portfolio4346[[#This Row],[Last Name]])</f>
        <v>Vargas</v>
      </c>
      <c r="N834" t="str">
        <f t="shared" ref="N834:N897" si="52">IF(EXACT(C834,M834)=TRUE, "-", "Corrected to Title Case")</f>
        <v>-</v>
      </c>
      <c r="O834" t="str">
        <f t="shared" si="50"/>
        <v>F</v>
      </c>
      <c r="P834" t="str">
        <f t="shared" ref="P834:P897" si="53">IF(EXACT(E834,O834)=TRUE,"-","Corrected Errors")</f>
        <v>-</v>
      </c>
      <c r="Q834" t="str">
        <f t="shared" si="51"/>
        <v>K</v>
      </c>
    </row>
    <row r="835" spans="1:17" x14ac:dyDescent="0.3">
      <c r="A835">
        <v>839</v>
      </c>
      <c r="B835" t="s">
        <v>4077</v>
      </c>
      <c r="C835" t="s">
        <v>2633</v>
      </c>
      <c r="D835" t="s">
        <v>1683</v>
      </c>
      <c r="E835" t="s">
        <v>1671</v>
      </c>
      <c r="F835">
        <v>90</v>
      </c>
      <c r="G835" t="s">
        <v>4078</v>
      </c>
      <c r="H835" t="s">
        <v>293</v>
      </c>
      <c r="I835" s="10">
        <v>39997</v>
      </c>
      <c r="J835">
        <v>5</v>
      </c>
      <c r="K835" t="s">
        <v>1677</v>
      </c>
      <c r="M835" t="str">
        <f>PROPER(Portfolio4346[[#This Row],[Last Name]])</f>
        <v>Staples</v>
      </c>
      <c r="N835" t="str">
        <f t="shared" si="52"/>
        <v>-</v>
      </c>
      <c r="O835" t="str">
        <f t="shared" ref="O835:O898" si="54">IF(LEFT(E835,1)="f","F","M")</f>
        <v>F</v>
      </c>
      <c r="P835" t="str">
        <f t="shared" si="53"/>
        <v>-</v>
      </c>
      <c r="Q835" t="str">
        <f t="shared" ref="Q835:Q898" si="55">UPPER(LEFT(B835,1))</f>
        <v>S</v>
      </c>
    </row>
    <row r="836" spans="1:17" x14ac:dyDescent="0.3">
      <c r="A836">
        <v>840</v>
      </c>
      <c r="B836" t="s">
        <v>4079</v>
      </c>
      <c r="C836" t="s">
        <v>4080</v>
      </c>
      <c r="D836" t="s">
        <v>1670</v>
      </c>
      <c r="E836" t="s">
        <v>1671</v>
      </c>
      <c r="F836">
        <v>30</v>
      </c>
      <c r="G836" t="s">
        <v>4081</v>
      </c>
      <c r="H836" t="s">
        <v>1631</v>
      </c>
      <c r="I836" s="10">
        <v>40439</v>
      </c>
      <c r="J836">
        <v>39</v>
      </c>
      <c r="K836" t="s">
        <v>1007</v>
      </c>
      <c r="M836" t="str">
        <f>PROPER(Portfolio4346[[#This Row],[Last Name]])</f>
        <v>Clarke</v>
      </c>
      <c r="N836" t="str">
        <f t="shared" si="52"/>
        <v>-</v>
      </c>
      <c r="O836" t="str">
        <f t="shared" si="54"/>
        <v>F</v>
      </c>
      <c r="P836" t="str">
        <f t="shared" si="53"/>
        <v>-</v>
      </c>
      <c r="Q836" t="str">
        <f t="shared" si="55"/>
        <v>L</v>
      </c>
    </row>
    <row r="837" spans="1:17" x14ac:dyDescent="0.3">
      <c r="A837">
        <v>841</v>
      </c>
      <c r="B837" t="s">
        <v>4082</v>
      </c>
      <c r="C837" t="s">
        <v>3627</v>
      </c>
      <c r="D837" t="s">
        <v>1683</v>
      </c>
      <c r="E837" t="s">
        <v>1671</v>
      </c>
      <c r="F837">
        <v>30</v>
      </c>
      <c r="G837" t="s">
        <v>4083</v>
      </c>
      <c r="H837" t="s">
        <v>2458</v>
      </c>
      <c r="I837" s="10">
        <v>39707</v>
      </c>
      <c r="J837">
        <v>23</v>
      </c>
      <c r="K837" t="s">
        <v>1721</v>
      </c>
      <c r="M837" t="str">
        <f>PROPER(Portfolio4346[[#This Row],[Last Name]])</f>
        <v>Cramer</v>
      </c>
      <c r="N837" t="str">
        <f t="shared" si="52"/>
        <v>-</v>
      </c>
      <c r="O837" t="str">
        <f t="shared" si="54"/>
        <v>F</v>
      </c>
      <c r="P837" t="str">
        <f t="shared" si="53"/>
        <v>-</v>
      </c>
      <c r="Q837" t="str">
        <f t="shared" si="55"/>
        <v>L</v>
      </c>
    </row>
    <row r="838" spans="1:17" x14ac:dyDescent="0.3">
      <c r="A838">
        <v>842</v>
      </c>
      <c r="B838" t="s">
        <v>4084</v>
      </c>
      <c r="C838" t="s">
        <v>4085</v>
      </c>
      <c r="D838" t="s">
        <v>1670</v>
      </c>
      <c r="E838" t="s">
        <v>1671</v>
      </c>
      <c r="F838">
        <v>90</v>
      </c>
      <c r="G838" t="s">
        <v>4086</v>
      </c>
      <c r="H838" t="s">
        <v>158</v>
      </c>
      <c r="I838" s="10">
        <v>40138</v>
      </c>
      <c r="J838">
        <v>47</v>
      </c>
      <c r="K838" t="s">
        <v>1677</v>
      </c>
      <c r="M838" t="str">
        <f>PROPER(Portfolio4346[[#This Row],[Last Name]])</f>
        <v>Cline</v>
      </c>
      <c r="N838" t="str">
        <f t="shared" si="52"/>
        <v>-</v>
      </c>
      <c r="O838" t="str">
        <f t="shared" si="54"/>
        <v>F</v>
      </c>
      <c r="P838" t="str">
        <f t="shared" si="53"/>
        <v>-</v>
      </c>
      <c r="Q838" t="str">
        <f t="shared" si="55"/>
        <v>E</v>
      </c>
    </row>
    <row r="839" spans="1:17" x14ac:dyDescent="0.3">
      <c r="A839">
        <v>843</v>
      </c>
      <c r="B839" t="s">
        <v>4087</v>
      </c>
      <c r="C839" t="s">
        <v>2331</v>
      </c>
      <c r="D839" t="s">
        <v>1670</v>
      </c>
      <c r="E839" t="s">
        <v>1671</v>
      </c>
      <c r="F839">
        <v>90</v>
      </c>
      <c r="G839" t="s">
        <v>4088</v>
      </c>
      <c r="H839" t="s">
        <v>1422</v>
      </c>
      <c r="I839" s="10">
        <v>39498</v>
      </c>
      <c r="J839">
        <v>35</v>
      </c>
      <c r="K839" t="s">
        <v>1700</v>
      </c>
      <c r="M839" t="str">
        <f>PROPER(Portfolio4346[[#This Row],[Last Name]])</f>
        <v>Middleton</v>
      </c>
      <c r="N839" t="str">
        <f t="shared" si="52"/>
        <v>-</v>
      </c>
      <c r="O839" t="str">
        <f t="shared" si="54"/>
        <v>F</v>
      </c>
      <c r="P839" t="str">
        <f t="shared" si="53"/>
        <v>-</v>
      </c>
      <c r="Q839" t="str">
        <f t="shared" si="55"/>
        <v>S</v>
      </c>
    </row>
    <row r="840" spans="1:17" x14ac:dyDescent="0.3">
      <c r="A840">
        <v>844</v>
      </c>
      <c r="B840" t="s">
        <v>4089</v>
      </c>
      <c r="C840" t="s">
        <v>4090</v>
      </c>
      <c r="D840" t="s">
        <v>1683</v>
      </c>
      <c r="E840" t="s">
        <v>1671</v>
      </c>
      <c r="F840">
        <v>30</v>
      </c>
      <c r="G840" t="s">
        <v>4091</v>
      </c>
      <c r="H840" t="s">
        <v>4092</v>
      </c>
      <c r="I840" s="10">
        <v>39724</v>
      </c>
      <c r="J840">
        <v>100</v>
      </c>
      <c r="K840" t="s">
        <v>1677</v>
      </c>
      <c r="M840" t="str">
        <f>PROPER(Portfolio4346[[#This Row],[Last Name]])</f>
        <v>Kessler</v>
      </c>
      <c r="N840" t="str">
        <f t="shared" si="52"/>
        <v>-</v>
      </c>
      <c r="O840" t="str">
        <f t="shared" si="54"/>
        <v>F</v>
      </c>
      <c r="P840" t="str">
        <f t="shared" si="53"/>
        <v>-</v>
      </c>
      <c r="Q840" t="str">
        <f t="shared" si="55"/>
        <v>J</v>
      </c>
    </row>
    <row r="841" spans="1:17" x14ac:dyDescent="0.3">
      <c r="A841">
        <v>845</v>
      </c>
      <c r="B841" t="s">
        <v>4093</v>
      </c>
      <c r="C841" t="s">
        <v>4094</v>
      </c>
      <c r="D841" t="s">
        <v>1733</v>
      </c>
      <c r="E841" t="s">
        <v>1671</v>
      </c>
      <c r="F841">
        <v>90</v>
      </c>
      <c r="G841" t="s">
        <v>4095</v>
      </c>
      <c r="H841" t="s">
        <v>761</v>
      </c>
      <c r="I841" s="10">
        <v>39536</v>
      </c>
      <c r="J841">
        <v>17</v>
      </c>
      <c r="K841" t="s">
        <v>1673</v>
      </c>
      <c r="M841" t="str">
        <f>PROPER(Portfolio4346[[#This Row],[Last Name]])</f>
        <v>Ramsey</v>
      </c>
      <c r="N841" t="str">
        <f t="shared" si="52"/>
        <v>-</v>
      </c>
      <c r="O841" t="str">
        <f t="shared" si="54"/>
        <v>F</v>
      </c>
      <c r="P841" t="str">
        <f t="shared" si="53"/>
        <v>-</v>
      </c>
      <c r="Q841" t="str">
        <f t="shared" si="55"/>
        <v>I</v>
      </c>
    </row>
    <row r="842" spans="1:17" x14ac:dyDescent="0.3">
      <c r="A842">
        <v>846</v>
      </c>
      <c r="B842" t="s">
        <v>4096</v>
      </c>
      <c r="C842" t="s">
        <v>4097</v>
      </c>
      <c r="D842" t="s">
        <v>1670</v>
      </c>
      <c r="E842" t="s">
        <v>1671</v>
      </c>
      <c r="F842">
        <v>30</v>
      </c>
      <c r="G842" t="s">
        <v>4098</v>
      </c>
      <c r="H842" t="s">
        <v>112</v>
      </c>
      <c r="I842" s="10">
        <v>39628</v>
      </c>
      <c r="J842">
        <v>50</v>
      </c>
      <c r="K842" t="s">
        <v>1707</v>
      </c>
      <c r="M842" t="str">
        <f>PROPER(Portfolio4346[[#This Row],[Last Name]])</f>
        <v>Lassiter</v>
      </c>
      <c r="N842" t="str">
        <f t="shared" si="52"/>
        <v>-</v>
      </c>
      <c r="O842" t="str">
        <f t="shared" si="54"/>
        <v>F</v>
      </c>
      <c r="P842" t="str">
        <f t="shared" si="53"/>
        <v>-</v>
      </c>
      <c r="Q842" t="str">
        <f t="shared" si="55"/>
        <v>T</v>
      </c>
    </row>
    <row r="843" spans="1:17" x14ac:dyDescent="0.3">
      <c r="A843">
        <v>847</v>
      </c>
      <c r="B843" t="s">
        <v>4099</v>
      </c>
      <c r="C843" t="s">
        <v>4100</v>
      </c>
      <c r="D843" t="s">
        <v>1683</v>
      </c>
      <c r="E843" t="s">
        <v>1671</v>
      </c>
      <c r="F843">
        <v>90</v>
      </c>
      <c r="G843" t="s">
        <v>4101</v>
      </c>
      <c r="H843" t="s">
        <v>1606</v>
      </c>
      <c r="I843" s="10">
        <v>40153</v>
      </c>
      <c r="J843">
        <v>94</v>
      </c>
      <c r="K843" t="s">
        <v>1673</v>
      </c>
      <c r="M843" t="str">
        <f>PROPER(Portfolio4346[[#This Row],[Last Name]])</f>
        <v>Amos</v>
      </c>
      <c r="N843" t="str">
        <f t="shared" si="52"/>
        <v>-</v>
      </c>
      <c r="O843" t="str">
        <f t="shared" si="54"/>
        <v>F</v>
      </c>
      <c r="P843" t="str">
        <f t="shared" si="53"/>
        <v>-</v>
      </c>
      <c r="Q843" t="str">
        <f t="shared" si="55"/>
        <v>A</v>
      </c>
    </row>
    <row r="844" spans="1:17" x14ac:dyDescent="0.3">
      <c r="A844">
        <v>848</v>
      </c>
      <c r="B844" t="s">
        <v>4102</v>
      </c>
      <c r="C844" t="s">
        <v>4103</v>
      </c>
      <c r="D844" t="s">
        <v>1670</v>
      </c>
      <c r="E844" t="s">
        <v>1671</v>
      </c>
      <c r="F844">
        <v>90</v>
      </c>
      <c r="G844" t="s">
        <v>4104</v>
      </c>
      <c r="H844" t="s">
        <v>3778</v>
      </c>
      <c r="I844" s="10">
        <v>40030</v>
      </c>
      <c r="J844">
        <v>15</v>
      </c>
      <c r="K844" t="s">
        <v>1721</v>
      </c>
      <c r="M844" t="str">
        <f>PROPER(Portfolio4346[[#This Row],[Last Name]])</f>
        <v>Sherman</v>
      </c>
      <c r="N844" t="str">
        <f t="shared" si="52"/>
        <v>Corrected to Title Case</v>
      </c>
      <c r="O844" t="str">
        <f t="shared" si="54"/>
        <v>F</v>
      </c>
      <c r="P844" t="str">
        <f t="shared" si="53"/>
        <v>-</v>
      </c>
      <c r="Q844" t="str">
        <f t="shared" si="55"/>
        <v>T</v>
      </c>
    </row>
    <row r="845" spans="1:17" x14ac:dyDescent="0.3">
      <c r="A845">
        <v>849</v>
      </c>
      <c r="B845" t="s">
        <v>4105</v>
      </c>
      <c r="C845" t="s">
        <v>4050</v>
      </c>
      <c r="D845" t="s">
        <v>1683</v>
      </c>
      <c r="E845" t="s">
        <v>1671</v>
      </c>
      <c r="F845">
        <v>60</v>
      </c>
      <c r="G845" t="s">
        <v>4106</v>
      </c>
      <c r="H845" t="s">
        <v>538</v>
      </c>
      <c r="I845" s="10">
        <v>40258</v>
      </c>
      <c r="J845">
        <v>86</v>
      </c>
      <c r="K845" t="s">
        <v>1700</v>
      </c>
      <c r="M845" t="str">
        <f>PROPER(Portfolio4346[[#This Row],[Last Name]])</f>
        <v>Benton</v>
      </c>
      <c r="N845" t="str">
        <f t="shared" si="52"/>
        <v>-</v>
      </c>
      <c r="O845" t="str">
        <f t="shared" si="54"/>
        <v>F</v>
      </c>
      <c r="P845" t="str">
        <f t="shared" si="53"/>
        <v>-</v>
      </c>
      <c r="Q845" t="str">
        <f t="shared" si="55"/>
        <v>S</v>
      </c>
    </row>
    <row r="846" spans="1:17" x14ac:dyDescent="0.3">
      <c r="A846">
        <v>850</v>
      </c>
      <c r="B846" t="s">
        <v>4107</v>
      </c>
      <c r="C846" t="s">
        <v>3553</v>
      </c>
      <c r="D846" t="s">
        <v>1670</v>
      </c>
      <c r="E846" t="s">
        <v>1671</v>
      </c>
      <c r="F846">
        <v>30</v>
      </c>
      <c r="G846" t="s">
        <v>4108</v>
      </c>
      <c r="H846" t="s">
        <v>136</v>
      </c>
      <c r="I846" s="10">
        <v>40498</v>
      </c>
      <c r="J846">
        <v>82</v>
      </c>
      <c r="K846" t="s">
        <v>1696</v>
      </c>
      <c r="M846" t="str">
        <f>PROPER(Portfolio4346[[#This Row],[Last Name]])</f>
        <v>Dillard</v>
      </c>
      <c r="N846" t="str">
        <f t="shared" si="52"/>
        <v>-</v>
      </c>
      <c r="O846" t="str">
        <f t="shared" si="54"/>
        <v>F</v>
      </c>
      <c r="P846" t="str">
        <f t="shared" si="53"/>
        <v>-</v>
      </c>
      <c r="Q846" t="str">
        <f t="shared" si="55"/>
        <v>M</v>
      </c>
    </row>
    <row r="847" spans="1:17" x14ac:dyDescent="0.3">
      <c r="A847">
        <v>851</v>
      </c>
      <c r="B847" t="s">
        <v>4109</v>
      </c>
      <c r="C847" t="s">
        <v>4110</v>
      </c>
      <c r="D847" t="s">
        <v>1683</v>
      </c>
      <c r="E847" t="s">
        <v>1671</v>
      </c>
      <c r="F847">
        <v>30</v>
      </c>
      <c r="G847" t="s">
        <v>4111</v>
      </c>
      <c r="H847" t="s">
        <v>4112</v>
      </c>
      <c r="I847" s="10">
        <v>40401</v>
      </c>
      <c r="J847">
        <v>61</v>
      </c>
      <c r="K847" t="s">
        <v>1696</v>
      </c>
      <c r="M847" t="str">
        <f>PROPER(Portfolio4346[[#This Row],[Last Name]])</f>
        <v>Ogden</v>
      </c>
      <c r="N847" t="str">
        <f t="shared" si="52"/>
        <v>-</v>
      </c>
      <c r="O847" t="str">
        <f t="shared" si="54"/>
        <v>F</v>
      </c>
      <c r="P847" t="str">
        <f t="shared" si="53"/>
        <v>-</v>
      </c>
      <c r="Q847" t="str">
        <f t="shared" si="55"/>
        <v>C</v>
      </c>
    </row>
    <row r="848" spans="1:17" x14ac:dyDescent="0.3">
      <c r="A848">
        <v>852</v>
      </c>
      <c r="B848" t="s">
        <v>4113</v>
      </c>
      <c r="C848" t="s">
        <v>4114</v>
      </c>
      <c r="D848" t="s">
        <v>1670</v>
      </c>
      <c r="E848" t="s">
        <v>1671</v>
      </c>
      <c r="F848">
        <v>60</v>
      </c>
      <c r="G848" t="s">
        <v>4115</v>
      </c>
      <c r="H848" t="s">
        <v>1642</v>
      </c>
      <c r="I848" s="10">
        <v>39903</v>
      </c>
      <c r="J848">
        <v>31</v>
      </c>
      <c r="K848" t="s">
        <v>1692</v>
      </c>
      <c r="M848" t="str">
        <f>PROPER(Portfolio4346[[#This Row],[Last Name]])</f>
        <v>Whitt</v>
      </c>
      <c r="N848" t="str">
        <f t="shared" si="52"/>
        <v>-</v>
      </c>
      <c r="O848" t="str">
        <f t="shared" si="54"/>
        <v>F</v>
      </c>
      <c r="P848" t="str">
        <f t="shared" si="53"/>
        <v>-</v>
      </c>
      <c r="Q848" t="str">
        <f t="shared" si="55"/>
        <v>V</v>
      </c>
    </row>
    <row r="849" spans="1:17" x14ac:dyDescent="0.3">
      <c r="A849">
        <v>853</v>
      </c>
      <c r="B849" t="s">
        <v>4116</v>
      </c>
      <c r="C849" t="s">
        <v>4117</v>
      </c>
      <c r="D849" t="s">
        <v>1670</v>
      </c>
      <c r="E849" t="s">
        <v>1671</v>
      </c>
      <c r="F849">
        <v>30</v>
      </c>
      <c r="G849" t="s">
        <v>4118</v>
      </c>
      <c r="H849" t="s">
        <v>2157</v>
      </c>
      <c r="I849" s="10">
        <v>39535</v>
      </c>
      <c r="J849">
        <v>23</v>
      </c>
      <c r="K849" t="s">
        <v>1677</v>
      </c>
      <c r="M849" t="str">
        <f>PROPER(Portfolio4346[[#This Row],[Last Name]])</f>
        <v>Molina</v>
      </c>
      <c r="N849" t="str">
        <f t="shared" si="52"/>
        <v>-</v>
      </c>
      <c r="O849" t="str">
        <f t="shared" si="54"/>
        <v>F</v>
      </c>
      <c r="P849" t="str">
        <f t="shared" si="53"/>
        <v>-</v>
      </c>
      <c r="Q849" t="str">
        <f t="shared" si="55"/>
        <v>B</v>
      </c>
    </row>
    <row r="850" spans="1:17" x14ac:dyDescent="0.3">
      <c r="A850">
        <v>854</v>
      </c>
      <c r="B850" t="s">
        <v>4119</v>
      </c>
      <c r="C850" t="s">
        <v>2072</v>
      </c>
      <c r="D850" t="s">
        <v>1670</v>
      </c>
      <c r="E850" t="s">
        <v>1671</v>
      </c>
      <c r="F850">
        <v>90</v>
      </c>
      <c r="G850" t="s">
        <v>4120</v>
      </c>
      <c r="H850" t="s">
        <v>426</v>
      </c>
      <c r="I850" s="10">
        <v>39897</v>
      </c>
      <c r="J850">
        <v>76</v>
      </c>
      <c r="K850" t="s">
        <v>851</v>
      </c>
      <c r="M850" t="str">
        <f>PROPER(Portfolio4346[[#This Row],[Last Name]])</f>
        <v>Marcum</v>
      </c>
      <c r="N850" t="str">
        <f t="shared" si="52"/>
        <v>-</v>
      </c>
      <c r="O850" t="str">
        <f t="shared" si="54"/>
        <v>F</v>
      </c>
      <c r="P850" t="str">
        <f t="shared" si="53"/>
        <v>-</v>
      </c>
      <c r="Q850" t="str">
        <f t="shared" si="55"/>
        <v>V</v>
      </c>
    </row>
    <row r="851" spans="1:17" x14ac:dyDescent="0.3">
      <c r="A851">
        <v>855</v>
      </c>
      <c r="B851" t="s">
        <v>4121</v>
      </c>
      <c r="C851" t="s">
        <v>4122</v>
      </c>
      <c r="D851" t="s">
        <v>1683</v>
      </c>
      <c r="E851" t="s">
        <v>1671</v>
      </c>
      <c r="F851">
        <v>30</v>
      </c>
      <c r="G851" t="s">
        <v>4123</v>
      </c>
      <c r="H851" t="s">
        <v>648</v>
      </c>
      <c r="I851" s="10">
        <v>39726</v>
      </c>
      <c r="J851">
        <v>25</v>
      </c>
      <c r="K851" t="s">
        <v>1721</v>
      </c>
      <c r="M851" t="str">
        <f>PROPER(Portfolio4346[[#This Row],[Last Name]])</f>
        <v>Dillon</v>
      </c>
      <c r="N851" t="str">
        <f t="shared" si="52"/>
        <v>-</v>
      </c>
      <c r="O851" t="str">
        <f t="shared" si="54"/>
        <v>F</v>
      </c>
      <c r="P851" t="str">
        <f t="shared" si="53"/>
        <v>-</v>
      </c>
      <c r="Q851" t="str">
        <f t="shared" si="55"/>
        <v>I</v>
      </c>
    </row>
    <row r="852" spans="1:17" x14ac:dyDescent="0.3">
      <c r="A852">
        <v>856</v>
      </c>
      <c r="B852" t="s">
        <v>1837</v>
      </c>
      <c r="C852" t="s">
        <v>4124</v>
      </c>
      <c r="D852" t="s">
        <v>1670</v>
      </c>
      <c r="E852" t="s">
        <v>1671</v>
      </c>
      <c r="F852">
        <v>30</v>
      </c>
      <c r="G852" t="s">
        <v>4125</v>
      </c>
      <c r="H852" t="s">
        <v>1235</v>
      </c>
      <c r="I852" s="10">
        <v>39893</v>
      </c>
      <c r="J852">
        <v>48</v>
      </c>
      <c r="K852" t="s">
        <v>1772</v>
      </c>
      <c r="M852" t="str">
        <f>PROPER(Portfolio4346[[#This Row],[Last Name]])</f>
        <v>Crocker</v>
      </c>
      <c r="N852" t="str">
        <f t="shared" si="52"/>
        <v>-</v>
      </c>
      <c r="O852" t="str">
        <f t="shared" si="54"/>
        <v>F</v>
      </c>
      <c r="P852" t="str">
        <f t="shared" si="53"/>
        <v>-</v>
      </c>
      <c r="Q852" t="str">
        <f t="shared" si="55"/>
        <v>J</v>
      </c>
    </row>
    <row r="853" spans="1:17" x14ac:dyDescent="0.3">
      <c r="A853">
        <v>857</v>
      </c>
      <c r="B853" t="s">
        <v>4126</v>
      </c>
      <c r="C853" t="s">
        <v>3802</v>
      </c>
      <c r="D853" t="s">
        <v>1683</v>
      </c>
      <c r="E853" t="s">
        <v>1671</v>
      </c>
      <c r="F853">
        <v>90</v>
      </c>
      <c r="G853" t="s">
        <v>4127</v>
      </c>
      <c r="H853" t="s">
        <v>4128</v>
      </c>
      <c r="I853" s="10">
        <v>40179</v>
      </c>
      <c r="J853">
        <v>5</v>
      </c>
      <c r="K853" t="s">
        <v>1007</v>
      </c>
      <c r="M853" t="str">
        <f>PROPER(Portfolio4346[[#This Row],[Last Name]])</f>
        <v>Rivera</v>
      </c>
      <c r="N853" t="str">
        <f t="shared" si="52"/>
        <v>-</v>
      </c>
      <c r="O853" t="str">
        <f t="shared" si="54"/>
        <v>F</v>
      </c>
      <c r="P853" t="str">
        <f t="shared" si="53"/>
        <v>-</v>
      </c>
      <c r="Q853" t="str">
        <f t="shared" si="55"/>
        <v>K</v>
      </c>
    </row>
    <row r="854" spans="1:17" x14ac:dyDescent="0.3">
      <c r="A854">
        <v>858</v>
      </c>
      <c r="B854" t="s">
        <v>3573</v>
      </c>
      <c r="C854" t="s">
        <v>4129</v>
      </c>
      <c r="D854" t="s">
        <v>1719</v>
      </c>
      <c r="E854" t="s">
        <v>1671</v>
      </c>
      <c r="F854">
        <v>30</v>
      </c>
      <c r="G854" t="s">
        <v>4130</v>
      </c>
      <c r="H854" t="s">
        <v>4131</v>
      </c>
      <c r="I854" s="10">
        <v>39994</v>
      </c>
      <c r="J854">
        <v>86</v>
      </c>
      <c r="K854" t="s">
        <v>1700</v>
      </c>
      <c r="M854" t="str">
        <f>PROPER(Portfolio4346[[#This Row],[Last Name]])</f>
        <v>Hebert</v>
      </c>
      <c r="N854" t="str">
        <f t="shared" si="52"/>
        <v>-</v>
      </c>
      <c r="O854" t="str">
        <f t="shared" si="54"/>
        <v>F</v>
      </c>
      <c r="P854" t="str">
        <f t="shared" si="53"/>
        <v>-</v>
      </c>
      <c r="Q854" t="str">
        <f t="shared" si="55"/>
        <v>I</v>
      </c>
    </row>
    <row r="855" spans="1:17" x14ac:dyDescent="0.3">
      <c r="A855">
        <v>859</v>
      </c>
      <c r="B855" t="s">
        <v>4132</v>
      </c>
      <c r="C855" t="s">
        <v>4133</v>
      </c>
      <c r="D855" t="s">
        <v>1683</v>
      </c>
      <c r="E855" t="s">
        <v>1671</v>
      </c>
      <c r="F855">
        <v>60</v>
      </c>
      <c r="G855" t="s">
        <v>4134</v>
      </c>
      <c r="H855" t="s">
        <v>131</v>
      </c>
      <c r="I855" s="10">
        <v>40299</v>
      </c>
      <c r="J855">
        <v>43</v>
      </c>
      <c r="K855" t="s">
        <v>1700</v>
      </c>
      <c r="M855" t="str">
        <f>PROPER(Portfolio4346[[#This Row],[Last Name]])</f>
        <v>Youngblood</v>
      </c>
      <c r="N855" t="str">
        <f t="shared" si="52"/>
        <v>-</v>
      </c>
      <c r="O855" t="str">
        <f t="shared" si="54"/>
        <v>F</v>
      </c>
      <c r="P855" t="str">
        <f t="shared" si="53"/>
        <v>-</v>
      </c>
      <c r="Q855" t="str">
        <f t="shared" si="55"/>
        <v>J</v>
      </c>
    </row>
    <row r="856" spans="1:17" x14ac:dyDescent="0.3">
      <c r="A856">
        <v>860</v>
      </c>
      <c r="B856" t="s">
        <v>3339</v>
      </c>
      <c r="C856" t="s">
        <v>3382</v>
      </c>
      <c r="D856" t="s">
        <v>1683</v>
      </c>
      <c r="E856" t="s">
        <v>1671</v>
      </c>
      <c r="F856">
        <v>90</v>
      </c>
      <c r="G856" t="s">
        <v>4135</v>
      </c>
      <c r="H856" t="s">
        <v>607</v>
      </c>
      <c r="I856" s="10">
        <v>39813</v>
      </c>
      <c r="J856">
        <v>67</v>
      </c>
      <c r="K856" t="s">
        <v>1772</v>
      </c>
      <c r="M856" t="str">
        <f>PROPER(Portfolio4346[[#This Row],[Last Name]])</f>
        <v>Stacy</v>
      </c>
      <c r="N856" t="str">
        <f t="shared" si="52"/>
        <v>-</v>
      </c>
      <c r="O856" t="str">
        <f t="shared" si="54"/>
        <v>F</v>
      </c>
      <c r="P856" t="str">
        <f t="shared" si="53"/>
        <v>-</v>
      </c>
      <c r="Q856" t="str">
        <f t="shared" si="55"/>
        <v>K</v>
      </c>
    </row>
    <row r="857" spans="1:17" x14ac:dyDescent="0.3">
      <c r="A857">
        <v>861</v>
      </c>
      <c r="B857" t="s">
        <v>4136</v>
      </c>
      <c r="C857" t="s">
        <v>4137</v>
      </c>
      <c r="D857" t="s">
        <v>1683</v>
      </c>
      <c r="E857" t="s">
        <v>1671</v>
      </c>
      <c r="F857">
        <v>60</v>
      </c>
      <c r="G857" t="s">
        <v>4138</v>
      </c>
      <c r="H857" t="s">
        <v>232</v>
      </c>
      <c r="I857" s="10">
        <v>39747</v>
      </c>
      <c r="J857">
        <v>51</v>
      </c>
      <c r="K857" t="s">
        <v>1692</v>
      </c>
      <c r="M857" t="str">
        <f>PROPER(Portfolio4346[[#This Row],[Last Name]])</f>
        <v>Munson</v>
      </c>
      <c r="N857" t="str">
        <f t="shared" si="52"/>
        <v>-</v>
      </c>
      <c r="O857" t="str">
        <f t="shared" si="54"/>
        <v>F</v>
      </c>
      <c r="P857" t="str">
        <f t="shared" si="53"/>
        <v>-</v>
      </c>
      <c r="Q857" t="str">
        <f t="shared" si="55"/>
        <v>A</v>
      </c>
    </row>
    <row r="858" spans="1:17" x14ac:dyDescent="0.3">
      <c r="A858">
        <v>862</v>
      </c>
      <c r="B858" t="s">
        <v>4139</v>
      </c>
      <c r="C858" t="s">
        <v>4140</v>
      </c>
      <c r="D858" t="s">
        <v>1670</v>
      </c>
      <c r="E858" t="s">
        <v>1671</v>
      </c>
      <c r="F858">
        <v>30</v>
      </c>
      <c r="G858" t="s">
        <v>4141</v>
      </c>
      <c r="H858" t="s">
        <v>4142</v>
      </c>
      <c r="I858" s="10">
        <v>39754</v>
      </c>
      <c r="J858">
        <v>47</v>
      </c>
      <c r="K858" t="s">
        <v>1692</v>
      </c>
      <c r="M858" t="str">
        <f>PROPER(Portfolio4346[[#This Row],[Last Name]])</f>
        <v>Farley</v>
      </c>
      <c r="N858" t="str">
        <f t="shared" si="52"/>
        <v>-</v>
      </c>
      <c r="O858" t="str">
        <f t="shared" si="54"/>
        <v>F</v>
      </c>
      <c r="P858" t="str">
        <f t="shared" si="53"/>
        <v>-</v>
      </c>
      <c r="Q858" t="str">
        <f t="shared" si="55"/>
        <v>T</v>
      </c>
    </row>
    <row r="859" spans="1:17" x14ac:dyDescent="0.3">
      <c r="A859">
        <v>863</v>
      </c>
      <c r="B859" t="s">
        <v>4089</v>
      </c>
      <c r="C859" t="s">
        <v>4143</v>
      </c>
      <c r="D859" t="s">
        <v>1683</v>
      </c>
      <c r="E859" t="s">
        <v>1671</v>
      </c>
      <c r="F859">
        <v>60</v>
      </c>
      <c r="G859" t="s">
        <v>4144</v>
      </c>
      <c r="H859" t="s">
        <v>450</v>
      </c>
      <c r="I859" s="10">
        <v>39858</v>
      </c>
      <c r="J859">
        <v>83</v>
      </c>
      <c r="K859" t="s">
        <v>1707</v>
      </c>
      <c r="M859" t="str">
        <f>PROPER(Portfolio4346[[#This Row],[Last Name]])</f>
        <v>Biggs</v>
      </c>
      <c r="N859" t="str">
        <f t="shared" si="52"/>
        <v>-</v>
      </c>
      <c r="O859" t="str">
        <f t="shared" si="54"/>
        <v>F</v>
      </c>
      <c r="P859" t="str">
        <f t="shared" si="53"/>
        <v>-</v>
      </c>
      <c r="Q859" t="str">
        <f t="shared" si="55"/>
        <v>J</v>
      </c>
    </row>
    <row r="860" spans="1:17" x14ac:dyDescent="0.3">
      <c r="A860">
        <v>864</v>
      </c>
      <c r="B860" t="s">
        <v>4145</v>
      </c>
      <c r="C860" t="s">
        <v>4146</v>
      </c>
      <c r="D860" t="s">
        <v>1683</v>
      </c>
      <c r="E860" t="s">
        <v>1671</v>
      </c>
      <c r="F860">
        <v>60</v>
      </c>
      <c r="G860" t="s">
        <v>4147</v>
      </c>
      <c r="H860" t="s">
        <v>223</v>
      </c>
      <c r="I860" s="10">
        <v>40384</v>
      </c>
      <c r="J860">
        <v>41</v>
      </c>
      <c r="K860" t="s">
        <v>1692</v>
      </c>
      <c r="M860" t="str">
        <f>PROPER(Portfolio4346[[#This Row],[Last Name]])</f>
        <v>Howard</v>
      </c>
      <c r="N860" t="str">
        <f t="shared" si="52"/>
        <v>-</v>
      </c>
      <c r="O860" t="str">
        <f t="shared" si="54"/>
        <v>F</v>
      </c>
      <c r="P860" t="str">
        <f t="shared" si="53"/>
        <v>-</v>
      </c>
      <c r="Q860" t="str">
        <f t="shared" si="55"/>
        <v>R</v>
      </c>
    </row>
    <row r="861" spans="1:17" x14ac:dyDescent="0.3">
      <c r="A861">
        <v>865</v>
      </c>
      <c r="B861" t="s">
        <v>4148</v>
      </c>
      <c r="C861" t="s">
        <v>2331</v>
      </c>
      <c r="D861" t="s">
        <v>1733</v>
      </c>
      <c r="E861" t="s">
        <v>1671</v>
      </c>
      <c r="F861">
        <v>90</v>
      </c>
      <c r="G861" t="s">
        <v>4149</v>
      </c>
      <c r="H861" t="s">
        <v>402</v>
      </c>
      <c r="I861" s="10">
        <v>39857</v>
      </c>
      <c r="J861">
        <v>70</v>
      </c>
      <c r="K861" t="s">
        <v>1677</v>
      </c>
      <c r="M861" t="str">
        <f>PROPER(Portfolio4346[[#This Row],[Last Name]])</f>
        <v>Middleton</v>
      </c>
      <c r="N861" t="str">
        <f t="shared" si="52"/>
        <v>-</v>
      </c>
      <c r="O861" t="str">
        <f t="shared" si="54"/>
        <v>F</v>
      </c>
      <c r="P861" t="str">
        <f t="shared" si="53"/>
        <v>-</v>
      </c>
      <c r="Q861" t="str">
        <f t="shared" si="55"/>
        <v>D</v>
      </c>
    </row>
    <row r="862" spans="1:17" x14ac:dyDescent="0.3">
      <c r="A862">
        <v>866</v>
      </c>
      <c r="B862" t="s">
        <v>4150</v>
      </c>
      <c r="C862" t="s">
        <v>3261</v>
      </c>
      <c r="D862" t="s">
        <v>1683</v>
      </c>
      <c r="E862" t="s">
        <v>1671</v>
      </c>
      <c r="F862">
        <v>30</v>
      </c>
      <c r="G862" t="s">
        <v>4151</v>
      </c>
      <c r="H862" t="s">
        <v>549</v>
      </c>
      <c r="I862" s="10">
        <v>39873</v>
      </c>
      <c r="J862">
        <v>17</v>
      </c>
      <c r="K862" t="s">
        <v>1677</v>
      </c>
      <c r="M862" t="str">
        <f>PROPER(Portfolio4346[[#This Row],[Last Name]])</f>
        <v>Crenshaw</v>
      </c>
      <c r="N862" t="str">
        <f t="shared" si="52"/>
        <v>-</v>
      </c>
      <c r="O862" t="str">
        <f t="shared" si="54"/>
        <v>F</v>
      </c>
      <c r="P862" t="str">
        <f t="shared" si="53"/>
        <v>-</v>
      </c>
      <c r="Q862" t="str">
        <f t="shared" si="55"/>
        <v>M</v>
      </c>
    </row>
    <row r="863" spans="1:17" x14ac:dyDescent="0.3">
      <c r="A863">
        <v>867</v>
      </c>
      <c r="B863" t="s">
        <v>4152</v>
      </c>
      <c r="C863" t="s">
        <v>4153</v>
      </c>
      <c r="D863" t="s">
        <v>1670</v>
      </c>
      <c r="E863" t="s">
        <v>1671</v>
      </c>
      <c r="F863">
        <v>60</v>
      </c>
      <c r="G863" t="s">
        <v>4154</v>
      </c>
      <c r="H863" t="s">
        <v>1212</v>
      </c>
      <c r="I863" s="10">
        <v>39924</v>
      </c>
      <c r="J863">
        <v>81</v>
      </c>
      <c r="K863" t="s">
        <v>1692</v>
      </c>
      <c r="M863" t="str">
        <f>PROPER(Portfolio4346[[#This Row],[Last Name]])</f>
        <v>Gustafson</v>
      </c>
      <c r="N863" t="str">
        <f t="shared" si="52"/>
        <v>-</v>
      </c>
      <c r="O863" t="str">
        <f t="shared" si="54"/>
        <v>F</v>
      </c>
      <c r="P863" t="str">
        <f t="shared" si="53"/>
        <v>-</v>
      </c>
      <c r="Q863" t="str">
        <f t="shared" si="55"/>
        <v>C</v>
      </c>
    </row>
    <row r="864" spans="1:17" x14ac:dyDescent="0.3">
      <c r="A864">
        <v>868</v>
      </c>
      <c r="B864" t="s">
        <v>4155</v>
      </c>
      <c r="C864" t="s">
        <v>3331</v>
      </c>
      <c r="D864" t="s">
        <v>1670</v>
      </c>
      <c r="E864" t="s">
        <v>1671</v>
      </c>
      <c r="F864">
        <v>60</v>
      </c>
      <c r="G864" t="s">
        <v>4156</v>
      </c>
      <c r="H864" t="s">
        <v>38</v>
      </c>
      <c r="I864" s="10">
        <v>40494</v>
      </c>
      <c r="J864">
        <v>23</v>
      </c>
      <c r="K864" t="s">
        <v>1007</v>
      </c>
      <c r="M864" t="str">
        <f>PROPER(Portfolio4346[[#This Row],[Last Name]])</f>
        <v>Jefferson</v>
      </c>
      <c r="N864" t="str">
        <f t="shared" si="52"/>
        <v>-</v>
      </c>
      <c r="O864" t="str">
        <f t="shared" si="54"/>
        <v>F</v>
      </c>
      <c r="P864" t="str">
        <f t="shared" si="53"/>
        <v>-</v>
      </c>
      <c r="Q864" t="str">
        <f t="shared" si="55"/>
        <v>D</v>
      </c>
    </row>
    <row r="865" spans="1:17" x14ac:dyDescent="0.3">
      <c r="A865">
        <v>869</v>
      </c>
      <c r="B865" t="s">
        <v>4157</v>
      </c>
      <c r="C865" t="s">
        <v>4158</v>
      </c>
      <c r="D865" t="s">
        <v>1670</v>
      </c>
      <c r="E865" t="s">
        <v>1671</v>
      </c>
      <c r="F865">
        <v>30</v>
      </c>
      <c r="G865" t="s">
        <v>4159</v>
      </c>
      <c r="H865" t="s">
        <v>1160</v>
      </c>
      <c r="I865" s="10">
        <v>40152</v>
      </c>
      <c r="J865">
        <v>9</v>
      </c>
      <c r="K865" t="s">
        <v>1700</v>
      </c>
      <c r="M865" t="str">
        <f>PROPER(Portfolio4346[[#This Row],[Last Name]])</f>
        <v>Wooten</v>
      </c>
      <c r="N865" t="str">
        <f t="shared" si="52"/>
        <v>-</v>
      </c>
      <c r="O865" t="str">
        <f t="shared" si="54"/>
        <v>F</v>
      </c>
      <c r="P865" t="str">
        <f t="shared" si="53"/>
        <v>-</v>
      </c>
      <c r="Q865" t="str">
        <f t="shared" si="55"/>
        <v>H</v>
      </c>
    </row>
    <row r="866" spans="1:17" x14ac:dyDescent="0.3">
      <c r="A866">
        <v>870</v>
      </c>
      <c r="B866" t="s">
        <v>1970</v>
      </c>
      <c r="C866" t="s">
        <v>4160</v>
      </c>
      <c r="D866" t="s">
        <v>1946</v>
      </c>
      <c r="E866" t="s">
        <v>1671</v>
      </c>
      <c r="F866">
        <v>60</v>
      </c>
      <c r="G866" t="s">
        <v>4161</v>
      </c>
      <c r="H866" t="s">
        <v>1212</v>
      </c>
      <c r="I866" s="10">
        <v>40035</v>
      </c>
      <c r="J866">
        <v>33</v>
      </c>
      <c r="K866" t="s">
        <v>1772</v>
      </c>
      <c r="M866" t="str">
        <f>PROPER(Portfolio4346[[#This Row],[Last Name]])</f>
        <v>Gamble</v>
      </c>
      <c r="N866" t="str">
        <f t="shared" si="52"/>
        <v>-</v>
      </c>
      <c r="O866" t="str">
        <f t="shared" si="54"/>
        <v>F</v>
      </c>
      <c r="P866" t="str">
        <f t="shared" si="53"/>
        <v>-</v>
      </c>
      <c r="Q866" t="str">
        <f t="shared" si="55"/>
        <v>J</v>
      </c>
    </row>
    <row r="867" spans="1:17" x14ac:dyDescent="0.3">
      <c r="A867">
        <v>871</v>
      </c>
      <c r="B867" t="s">
        <v>4162</v>
      </c>
      <c r="C867" t="s">
        <v>4163</v>
      </c>
      <c r="D867" t="s">
        <v>1683</v>
      </c>
      <c r="E867" t="s">
        <v>1671</v>
      </c>
      <c r="F867">
        <v>60</v>
      </c>
      <c r="G867" t="s">
        <v>4164</v>
      </c>
      <c r="H867" t="s">
        <v>1505</v>
      </c>
      <c r="I867" s="10">
        <v>39775</v>
      </c>
      <c r="J867">
        <v>82</v>
      </c>
      <c r="K867" t="s">
        <v>1772</v>
      </c>
      <c r="M867" t="str">
        <f>PROPER(Portfolio4346[[#This Row],[Last Name]])</f>
        <v>Shaver</v>
      </c>
      <c r="N867" t="str">
        <f t="shared" si="52"/>
        <v>-</v>
      </c>
      <c r="O867" t="str">
        <f t="shared" si="54"/>
        <v>F</v>
      </c>
      <c r="P867" t="str">
        <f t="shared" si="53"/>
        <v>-</v>
      </c>
      <c r="Q867" t="str">
        <f t="shared" si="55"/>
        <v>M</v>
      </c>
    </row>
    <row r="868" spans="1:17" x14ac:dyDescent="0.3">
      <c r="A868">
        <v>872</v>
      </c>
      <c r="B868" t="s">
        <v>4165</v>
      </c>
      <c r="C868" t="s">
        <v>4166</v>
      </c>
      <c r="D868" t="s">
        <v>1683</v>
      </c>
      <c r="E868" t="s">
        <v>1671</v>
      </c>
      <c r="F868">
        <v>30</v>
      </c>
      <c r="G868" t="s">
        <v>4167</v>
      </c>
      <c r="H868" t="s">
        <v>3790</v>
      </c>
      <c r="I868" s="10">
        <v>39939</v>
      </c>
      <c r="J868">
        <v>21</v>
      </c>
      <c r="K868" t="s">
        <v>1707</v>
      </c>
      <c r="M868" t="str">
        <f>PROPER(Portfolio4346[[#This Row],[Last Name]])</f>
        <v>Posey</v>
      </c>
      <c r="N868" t="str">
        <f t="shared" si="52"/>
        <v>-</v>
      </c>
      <c r="O868" t="str">
        <f t="shared" si="54"/>
        <v>F</v>
      </c>
      <c r="P868" t="str">
        <f t="shared" si="53"/>
        <v>-</v>
      </c>
      <c r="Q868" t="str">
        <f t="shared" si="55"/>
        <v>T</v>
      </c>
    </row>
    <row r="869" spans="1:17" x14ac:dyDescent="0.3">
      <c r="A869">
        <v>873</v>
      </c>
      <c r="B869" t="s">
        <v>2824</v>
      </c>
      <c r="C869" t="s">
        <v>2527</v>
      </c>
      <c r="D869" t="s">
        <v>1670</v>
      </c>
      <c r="E869" t="s">
        <v>1671</v>
      </c>
      <c r="F869">
        <v>60</v>
      </c>
      <c r="G869" t="s">
        <v>4168</v>
      </c>
      <c r="H869" t="s">
        <v>733</v>
      </c>
      <c r="I869" s="10">
        <v>39956</v>
      </c>
      <c r="J869">
        <v>3</v>
      </c>
      <c r="K869" t="s">
        <v>1007</v>
      </c>
      <c r="M869" t="str">
        <f>PROPER(Portfolio4346[[#This Row],[Last Name]])</f>
        <v>Thomson</v>
      </c>
      <c r="N869" t="str">
        <f t="shared" si="52"/>
        <v>-</v>
      </c>
      <c r="O869" t="str">
        <f t="shared" si="54"/>
        <v>F</v>
      </c>
      <c r="P869" t="str">
        <f t="shared" si="53"/>
        <v>-</v>
      </c>
      <c r="Q869" t="str">
        <f t="shared" si="55"/>
        <v>C</v>
      </c>
    </row>
    <row r="870" spans="1:17" x14ac:dyDescent="0.3">
      <c r="A870">
        <v>874</v>
      </c>
      <c r="B870" t="s">
        <v>4169</v>
      </c>
      <c r="C870" t="s">
        <v>4170</v>
      </c>
      <c r="D870" t="s">
        <v>1683</v>
      </c>
      <c r="E870" t="s">
        <v>1671</v>
      </c>
      <c r="F870">
        <v>60</v>
      </c>
      <c r="G870" t="s">
        <v>4171</v>
      </c>
      <c r="H870" t="s">
        <v>708</v>
      </c>
      <c r="I870" s="10">
        <v>39462</v>
      </c>
      <c r="J870">
        <v>58</v>
      </c>
      <c r="K870" t="s">
        <v>1696</v>
      </c>
      <c r="M870" t="str">
        <f>PROPER(Portfolio4346[[#This Row],[Last Name]])</f>
        <v>Morgan</v>
      </c>
      <c r="N870" t="str">
        <f t="shared" si="52"/>
        <v>-</v>
      </c>
      <c r="O870" t="str">
        <f t="shared" si="54"/>
        <v>F</v>
      </c>
      <c r="P870" t="str">
        <f t="shared" si="53"/>
        <v>-</v>
      </c>
      <c r="Q870" t="str">
        <f t="shared" si="55"/>
        <v>T</v>
      </c>
    </row>
    <row r="871" spans="1:17" x14ac:dyDescent="0.3">
      <c r="A871">
        <v>875</v>
      </c>
      <c r="B871" t="s">
        <v>3214</v>
      </c>
      <c r="C871" t="s">
        <v>4172</v>
      </c>
      <c r="D871" t="s">
        <v>1683</v>
      </c>
      <c r="E871" t="s">
        <v>1671</v>
      </c>
      <c r="F871">
        <v>60</v>
      </c>
      <c r="G871" t="s">
        <v>4173</v>
      </c>
      <c r="H871" t="s">
        <v>452</v>
      </c>
      <c r="I871" s="10">
        <v>40282</v>
      </c>
      <c r="J871">
        <v>99</v>
      </c>
      <c r="K871" t="s">
        <v>1707</v>
      </c>
      <c r="M871" t="str">
        <f>PROPER(Portfolio4346[[#This Row],[Last Name]])</f>
        <v>Heller</v>
      </c>
      <c r="N871" t="str">
        <f t="shared" si="52"/>
        <v>-</v>
      </c>
      <c r="O871" t="str">
        <f t="shared" si="54"/>
        <v>F</v>
      </c>
      <c r="P871" t="str">
        <f t="shared" si="53"/>
        <v>-</v>
      </c>
      <c r="Q871" t="str">
        <f t="shared" si="55"/>
        <v>L</v>
      </c>
    </row>
    <row r="872" spans="1:17" x14ac:dyDescent="0.3">
      <c r="A872">
        <v>876</v>
      </c>
      <c r="B872" t="s">
        <v>4174</v>
      </c>
      <c r="C872" t="s">
        <v>2706</v>
      </c>
      <c r="D872" t="s">
        <v>1670</v>
      </c>
      <c r="E872" t="s">
        <v>1671</v>
      </c>
      <c r="F872">
        <v>30</v>
      </c>
      <c r="G872" t="s">
        <v>4175</v>
      </c>
      <c r="H872" t="s">
        <v>210</v>
      </c>
      <c r="I872" s="10">
        <v>39972</v>
      </c>
      <c r="J872">
        <v>40</v>
      </c>
      <c r="K872" t="s">
        <v>1707</v>
      </c>
      <c r="M872" t="str">
        <f>PROPER(Portfolio4346[[#This Row],[Last Name]])</f>
        <v>Askew</v>
      </c>
      <c r="N872" t="str">
        <f t="shared" si="52"/>
        <v>-</v>
      </c>
      <c r="O872" t="str">
        <f t="shared" si="54"/>
        <v>F</v>
      </c>
      <c r="P872" t="str">
        <f t="shared" si="53"/>
        <v>-</v>
      </c>
      <c r="Q872" t="str">
        <f t="shared" si="55"/>
        <v>G</v>
      </c>
    </row>
    <row r="873" spans="1:17" x14ac:dyDescent="0.3">
      <c r="A873">
        <v>877</v>
      </c>
      <c r="B873" t="s">
        <v>4176</v>
      </c>
      <c r="C873" t="s">
        <v>2072</v>
      </c>
      <c r="D873" t="s">
        <v>1670</v>
      </c>
      <c r="E873" t="s">
        <v>1671</v>
      </c>
      <c r="F873">
        <v>90</v>
      </c>
      <c r="G873" t="s">
        <v>4177</v>
      </c>
      <c r="H873" t="s">
        <v>3790</v>
      </c>
      <c r="I873" s="10">
        <v>39907</v>
      </c>
      <c r="J873">
        <v>26</v>
      </c>
      <c r="K873" t="s">
        <v>1700</v>
      </c>
      <c r="M873" t="str">
        <f>PROPER(Portfolio4346[[#This Row],[Last Name]])</f>
        <v>Marcum</v>
      </c>
      <c r="N873" t="str">
        <f t="shared" si="52"/>
        <v>-</v>
      </c>
      <c r="O873" t="str">
        <f t="shared" si="54"/>
        <v>F</v>
      </c>
      <c r="P873" t="str">
        <f t="shared" si="53"/>
        <v>-</v>
      </c>
      <c r="Q873" t="str">
        <f t="shared" si="55"/>
        <v>T</v>
      </c>
    </row>
    <row r="874" spans="1:17" x14ac:dyDescent="0.3">
      <c r="A874">
        <v>878</v>
      </c>
      <c r="B874" t="s">
        <v>4178</v>
      </c>
      <c r="C874" t="s">
        <v>4179</v>
      </c>
      <c r="D874" t="s">
        <v>1733</v>
      </c>
      <c r="E874" t="s">
        <v>1671</v>
      </c>
      <c r="F874">
        <v>90</v>
      </c>
      <c r="G874" t="s">
        <v>4180</v>
      </c>
      <c r="H874" t="s">
        <v>3434</v>
      </c>
      <c r="I874" s="10">
        <v>39655</v>
      </c>
      <c r="J874">
        <v>31</v>
      </c>
      <c r="K874" t="s">
        <v>1673</v>
      </c>
      <c r="M874" t="str">
        <f>PROPER(Portfolio4346[[#This Row],[Last Name]])</f>
        <v>Velez</v>
      </c>
      <c r="N874" t="str">
        <f t="shared" si="52"/>
        <v>-</v>
      </c>
      <c r="O874" t="str">
        <f t="shared" si="54"/>
        <v>F</v>
      </c>
      <c r="P874" t="str">
        <f t="shared" si="53"/>
        <v>-</v>
      </c>
      <c r="Q874" t="str">
        <f t="shared" si="55"/>
        <v>A</v>
      </c>
    </row>
    <row r="875" spans="1:17" x14ac:dyDescent="0.3">
      <c r="A875">
        <v>879</v>
      </c>
      <c r="B875" t="s">
        <v>4181</v>
      </c>
      <c r="C875" t="s">
        <v>4003</v>
      </c>
      <c r="D875" t="s">
        <v>1683</v>
      </c>
      <c r="E875" t="s">
        <v>1671</v>
      </c>
      <c r="F875">
        <v>30</v>
      </c>
      <c r="G875" t="s">
        <v>4182</v>
      </c>
      <c r="H875" t="s">
        <v>3708</v>
      </c>
      <c r="I875" s="10">
        <v>40072</v>
      </c>
      <c r="J875">
        <v>58</v>
      </c>
      <c r="K875" t="s">
        <v>1772</v>
      </c>
      <c r="M875" t="str">
        <f>PROPER(Portfolio4346[[#This Row],[Last Name]])</f>
        <v>Flowers</v>
      </c>
      <c r="N875" t="str">
        <f t="shared" si="52"/>
        <v>-</v>
      </c>
      <c r="O875" t="str">
        <f t="shared" si="54"/>
        <v>F</v>
      </c>
      <c r="P875" t="str">
        <f t="shared" si="53"/>
        <v>-</v>
      </c>
      <c r="Q875" t="str">
        <f t="shared" si="55"/>
        <v>N</v>
      </c>
    </row>
    <row r="876" spans="1:17" x14ac:dyDescent="0.3">
      <c r="A876">
        <v>880</v>
      </c>
      <c r="B876" t="s">
        <v>4183</v>
      </c>
      <c r="C876" t="s">
        <v>4184</v>
      </c>
      <c r="D876" t="s">
        <v>1733</v>
      </c>
      <c r="E876" t="s">
        <v>1671</v>
      </c>
      <c r="F876">
        <v>30</v>
      </c>
      <c r="G876" t="s">
        <v>4185</v>
      </c>
      <c r="H876" t="s">
        <v>598</v>
      </c>
      <c r="I876" s="10">
        <v>39463</v>
      </c>
      <c r="J876">
        <v>40</v>
      </c>
      <c r="K876" t="s">
        <v>1772</v>
      </c>
      <c r="M876" t="str">
        <f>PROPER(Portfolio4346[[#This Row],[Last Name]])</f>
        <v>Shapiro</v>
      </c>
      <c r="N876" t="str">
        <f t="shared" si="52"/>
        <v>-</v>
      </c>
      <c r="O876" t="str">
        <f t="shared" si="54"/>
        <v>F</v>
      </c>
      <c r="P876" t="str">
        <f t="shared" si="53"/>
        <v>-</v>
      </c>
      <c r="Q876" t="str">
        <f t="shared" si="55"/>
        <v>N</v>
      </c>
    </row>
    <row r="877" spans="1:17" x14ac:dyDescent="0.3">
      <c r="A877">
        <v>881</v>
      </c>
      <c r="B877" t="s">
        <v>4186</v>
      </c>
      <c r="C877" t="s">
        <v>4187</v>
      </c>
      <c r="D877" t="s">
        <v>1683</v>
      </c>
      <c r="E877" t="s">
        <v>1671</v>
      </c>
      <c r="F877">
        <v>60</v>
      </c>
      <c r="G877" t="s">
        <v>4188</v>
      </c>
      <c r="H877" t="s">
        <v>543</v>
      </c>
      <c r="I877" s="10">
        <v>40319</v>
      </c>
      <c r="J877">
        <v>43</v>
      </c>
      <c r="K877" t="s">
        <v>1696</v>
      </c>
      <c r="M877" t="str">
        <f>PROPER(Portfolio4346[[#This Row],[Last Name]])</f>
        <v>Hilliard</v>
      </c>
      <c r="N877" t="str">
        <f t="shared" si="52"/>
        <v>-</v>
      </c>
      <c r="O877" t="str">
        <f t="shared" si="54"/>
        <v>F</v>
      </c>
      <c r="P877" t="str">
        <f t="shared" si="53"/>
        <v>-</v>
      </c>
      <c r="Q877" t="str">
        <f t="shared" si="55"/>
        <v>A</v>
      </c>
    </row>
    <row r="878" spans="1:17" x14ac:dyDescent="0.3">
      <c r="A878">
        <v>882</v>
      </c>
      <c r="B878" t="s">
        <v>4189</v>
      </c>
      <c r="C878" t="s">
        <v>4190</v>
      </c>
      <c r="D878" t="s">
        <v>1670</v>
      </c>
      <c r="E878" t="s">
        <v>1671</v>
      </c>
      <c r="F878">
        <v>60</v>
      </c>
      <c r="G878" t="s">
        <v>4191</v>
      </c>
      <c r="H878" t="s">
        <v>2176</v>
      </c>
      <c r="I878" s="10">
        <v>39459</v>
      </c>
      <c r="J878">
        <v>19</v>
      </c>
      <c r="K878" t="s">
        <v>1007</v>
      </c>
      <c r="M878" t="str">
        <f>PROPER(Portfolio4346[[#This Row],[Last Name]])</f>
        <v>Belanger</v>
      </c>
      <c r="N878" t="str">
        <f t="shared" si="52"/>
        <v>-</v>
      </c>
      <c r="O878" t="str">
        <f t="shared" si="54"/>
        <v>F</v>
      </c>
      <c r="P878" t="str">
        <f t="shared" si="53"/>
        <v>-</v>
      </c>
      <c r="Q878" t="str">
        <f t="shared" si="55"/>
        <v>H</v>
      </c>
    </row>
    <row r="879" spans="1:17" x14ac:dyDescent="0.3">
      <c r="A879">
        <v>883</v>
      </c>
      <c r="B879" t="s">
        <v>4192</v>
      </c>
      <c r="C879" t="s">
        <v>4193</v>
      </c>
      <c r="D879" t="s">
        <v>1683</v>
      </c>
      <c r="E879" t="s">
        <v>1671</v>
      </c>
      <c r="F879">
        <v>60</v>
      </c>
      <c r="G879" t="s">
        <v>4194</v>
      </c>
      <c r="H879" t="s">
        <v>78</v>
      </c>
      <c r="I879" s="10">
        <v>40461</v>
      </c>
      <c r="J879">
        <v>49</v>
      </c>
      <c r="K879" t="s">
        <v>1721</v>
      </c>
      <c r="M879" t="str">
        <f>PROPER(Portfolio4346[[#This Row],[Last Name]])</f>
        <v>Jacob</v>
      </c>
      <c r="N879" t="str">
        <f t="shared" si="52"/>
        <v>-</v>
      </c>
      <c r="O879" t="str">
        <f t="shared" si="54"/>
        <v>F</v>
      </c>
      <c r="P879" t="str">
        <f t="shared" si="53"/>
        <v>-</v>
      </c>
      <c r="Q879" t="str">
        <f t="shared" si="55"/>
        <v>P</v>
      </c>
    </row>
    <row r="880" spans="1:17" x14ac:dyDescent="0.3">
      <c r="A880">
        <v>884</v>
      </c>
      <c r="B880" t="s">
        <v>4195</v>
      </c>
      <c r="C880" t="s">
        <v>3464</v>
      </c>
      <c r="D880" t="s">
        <v>1683</v>
      </c>
      <c r="E880" t="s">
        <v>1671</v>
      </c>
      <c r="F880">
        <v>30</v>
      </c>
      <c r="G880" t="s">
        <v>4196</v>
      </c>
      <c r="H880" t="s">
        <v>226</v>
      </c>
      <c r="I880" s="10">
        <v>39835</v>
      </c>
      <c r="J880">
        <v>82</v>
      </c>
      <c r="K880" t="s">
        <v>1721</v>
      </c>
      <c r="M880" t="str">
        <f>PROPER(Portfolio4346[[#This Row],[Last Name]])</f>
        <v>Diaz</v>
      </c>
      <c r="N880" t="str">
        <f t="shared" si="52"/>
        <v>-</v>
      </c>
      <c r="O880" t="str">
        <f t="shared" si="54"/>
        <v>F</v>
      </c>
      <c r="P880" t="str">
        <f t="shared" si="53"/>
        <v>-</v>
      </c>
      <c r="Q880" t="str">
        <f t="shared" si="55"/>
        <v>N</v>
      </c>
    </row>
    <row r="881" spans="1:17" x14ac:dyDescent="0.3">
      <c r="A881">
        <v>885</v>
      </c>
      <c r="B881" t="s">
        <v>4197</v>
      </c>
      <c r="C881" t="s">
        <v>3212</v>
      </c>
      <c r="D881" t="s">
        <v>1683</v>
      </c>
      <c r="E881" t="s">
        <v>1671</v>
      </c>
      <c r="F881">
        <v>60</v>
      </c>
      <c r="G881" t="s">
        <v>4198</v>
      </c>
      <c r="H881" t="s">
        <v>3126</v>
      </c>
      <c r="I881" s="10">
        <v>39537</v>
      </c>
      <c r="J881">
        <v>58</v>
      </c>
      <c r="K881" t="s">
        <v>1696</v>
      </c>
      <c r="M881" t="str">
        <f>PROPER(Portfolio4346[[#This Row],[Last Name]])</f>
        <v>Kramer</v>
      </c>
      <c r="N881" t="str">
        <f t="shared" si="52"/>
        <v>-</v>
      </c>
      <c r="O881" t="str">
        <f t="shared" si="54"/>
        <v>F</v>
      </c>
      <c r="P881" t="str">
        <f t="shared" si="53"/>
        <v>-</v>
      </c>
      <c r="Q881" t="str">
        <f t="shared" si="55"/>
        <v>Y</v>
      </c>
    </row>
    <row r="882" spans="1:17" x14ac:dyDescent="0.3">
      <c r="A882">
        <v>886</v>
      </c>
      <c r="B882" t="s">
        <v>4199</v>
      </c>
      <c r="C882" t="s">
        <v>1812</v>
      </c>
      <c r="D882" t="s">
        <v>1683</v>
      </c>
      <c r="E882" t="s">
        <v>1671</v>
      </c>
      <c r="F882">
        <v>60</v>
      </c>
      <c r="G882" t="s">
        <v>4200</v>
      </c>
      <c r="H882" t="s">
        <v>602</v>
      </c>
      <c r="I882" s="10">
        <v>39998</v>
      </c>
      <c r="J882">
        <v>62</v>
      </c>
      <c r="K882" t="s">
        <v>851</v>
      </c>
      <c r="M882" t="str">
        <f>PROPER(Portfolio4346[[#This Row],[Last Name]])</f>
        <v>Orozco</v>
      </c>
      <c r="N882" t="str">
        <f t="shared" si="52"/>
        <v>-</v>
      </c>
      <c r="O882" t="str">
        <f t="shared" si="54"/>
        <v>F</v>
      </c>
      <c r="P882" t="str">
        <f t="shared" si="53"/>
        <v>-</v>
      </c>
      <c r="Q882" t="str">
        <f t="shared" si="55"/>
        <v>T</v>
      </c>
    </row>
    <row r="883" spans="1:17" x14ac:dyDescent="0.3">
      <c r="A883">
        <v>887</v>
      </c>
      <c r="B883" t="s">
        <v>4201</v>
      </c>
      <c r="C883" t="s">
        <v>4202</v>
      </c>
      <c r="D883" t="s">
        <v>1683</v>
      </c>
      <c r="E883" t="s">
        <v>1671</v>
      </c>
      <c r="F883">
        <v>60</v>
      </c>
      <c r="G883" t="s">
        <v>4203</v>
      </c>
      <c r="H883" t="s">
        <v>249</v>
      </c>
      <c r="I883" s="10">
        <v>40521</v>
      </c>
      <c r="J883">
        <v>74</v>
      </c>
      <c r="K883" t="s">
        <v>1692</v>
      </c>
      <c r="M883" t="str">
        <f>PROPER(Portfolio4346[[#This Row],[Last Name]])</f>
        <v>Valle</v>
      </c>
      <c r="N883" t="str">
        <f t="shared" si="52"/>
        <v>-</v>
      </c>
      <c r="O883" t="str">
        <f t="shared" si="54"/>
        <v>F</v>
      </c>
      <c r="P883" t="str">
        <f t="shared" si="53"/>
        <v>-</v>
      </c>
      <c r="Q883" t="str">
        <f t="shared" si="55"/>
        <v>B</v>
      </c>
    </row>
    <row r="884" spans="1:17" x14ac:dyDescent="0.3">
      <c r="A884">
        <v>888</v>
      </c>
      <c r="B884" t="s">
        <v>4204</v>
      </c>
      <c r="C884" t="s">
        <v>4205</v>
      </c>
      <c r="D884" t="s">
        <v>1683</v>
      </c>
      <c r="E884" t="s">
        <v>1671</v>
      </c>
      <c r="F884">
        <v>60</v>
      </c>
      <c r="G884" t="s">
        <v>4206</v>
      </c>
      <c r="H884" t="s">
        <v>1332</v>
      </c>
      <c r="I884" s="10">
        <v>40132</v>
      </c>
      <c r="J884">
        <v>77</v>
      </c>
      <c r="K884" t="s">
        <v>1707</v>
      </c>
      <c r="M884" t="str">
        <f>PROPER(Portfolio4346[[#This Row],[Last Name]])</f>
        <v>Gibbs</v>
      </c>
      <c r="N884" t="str">
        <f t="shared" si="52"/>
        <v>-</v>
      </c>
      <c r="O884" t="str">
        <f t="shared" si="54"/>
        <v>F</v>
      </c>
      <c r="P884" t="str">
        <f t="shared" si="53"/>
        <v>-</v>
      </c>
      <c r="Q884" t="str">
        <f t="shared" si="55"/>
        <v>H</v>
      </c>
    </row>
    <row r="885" spans="1:17" x14ac:dyDescent="0.3">
      <c r="A885">
        <v>889</v>
      </c>
      <c r="B885" t="s">
        <v>4207</v>
      </c>
      <c r="C885" t="s">
        <v>2996</v>
      </c>
      <c r="D885" t="s">
        <v>1683</v>
      </c>
      <c r="E885" t="s">
        <v>1671</v>
      </c>
      <c r="F885">
        <v>60</v>
      </c>
      <c r="G885" t="s">
        <v>4208</v>
      </c>
      <c r="H885" t="s">
        <v>124</v>
      </c>
      <c r="I885" s="10">
        <v>39964</v>
      </c>
      <c r="J885">
        <v>61</v>
      </c>
      <c r="K885" t="s">
        <v>851</v>
      </c>
      <c r="M885" t="str">
        <f>PROPER(Portfolio4346[[#This Row],[Last Name]])</f>
        <v>Watkins</v>
      </c>
      <c r="N885" t="str">
        <f t="shared" si="52"/>
        <v>-</v>
      </c>
      <c r="O885" t="str">
        <f t="shared" si="54"/>
        <v>F</v>
      </c>
      <c r="P885" t="str">
        <f t="shared" si="53"/>
        <v>-</v>
      </c>
      <c r="Q885" t="str">
        <f t="shared" si="55"/>
        <v>L</v>
      </c>
    </row>
    <row r="886" spans="1:17" x14ac:dyDescent="0.3">
      <c r="A886">
        <v>890</v>
      </c>
      <c r="B886" t="s">
        <v>2632</v>
      </c>
      <c r="C886" t="s">
        <v>2692</v>
      </c>
      <c r="D886" t="s">
        <v>1733</v>
      </c>
      <c r="E886" t="s">
        <v>1671</v>
      </c>
      <c r="F886">
        <v>90</v>
      </c>
      <c r="G886" t="s">
        <v>4209</v>
      </c>
      <c r="H886" t="s">
        <v>1475</v>
      </c>
      <c r="I886" s="10">
        <v>39740</v>
      </c>
      <c r="J886">
        <v>32</v>
      </c>
      <c r="K886" t="s">
        <v>1721</v>
      </c>
      <c r="M886" t="str">
        <f>PROPER(Portfolio4346[[#This Row],[Last Name]])</f>
        <v>Burgos</v>
      </c>
      <c r="N886" t="str">
        <f t="shared" si="52"/>
        <v>-</v>
      </c>
      <c r="O886" t="str">
        <f t="shared" si="54"/>
        <v>F</v>
      </c>
      <c r="P886" t="str">
        <f t="shared" si="53"/>
        <v>-</v>
      </c>
      <c r="Q886" t="str">
        <f t="shared" si="55"/>
        <v>G</v>
      </c>
    </row>
    <row r="887" spans="1:17" x14ac:dyDescent="0.3">
      <c r="A887">
        <v>891</v>
      </c>
      <c r="B887" t="s">
        <v>4210</v>
      </c>
      <c r="C887" t="s">
        <v>2148</v>
      </c>
      <c r="D887" t="s">
        <v>1683</v>
      </c>
      <c r="E887" t="s">
        <v>1671</v>
      </c>
      <c r="F887">
        <v>30</v>
      </c>
      <c r="G887" t="s">
        <v>4211</v>
      </c>
      <c r="H887" t="s">
        <v>1510</v>
      </c>
      <c r="I887" s="10">
        <v>39823</v>
      </c>
      <c r="J887">
        <v>3</v>
      </c>
      <c r="K887" t="s">
        <v>1721</v>
      </c>
      <c r="M887" t="str">
        <f>PROPER(Portfolio4346[[#This Row],[Last Name]])</f>
        <v>Bonds</v>
      </c>
      <c r="N887" t="str">
        <f t="shared" si="52"/>
        <v>-</v>
      </c>
      <c r="O887" t="str">
        <f t="shared" si="54"/>
        <v>F</v>
      </c>
      <c r="P887" t="str">
        <f t="shared" si="53"/>
        <v>-</v>
      </c>
      <c r="Q887" t="str">
        <f t="shared" si="55"/>
        <v>G</v>
      </c>
    </row>
    <row r="888" spans="1:17" x14ac:dyDescent="0.3">
      <c r="A888">
        <v>892</v>
      </c>
      <c r="B888" t="s">
        <v>4212</v>
      </c>
      <c r="C888" t="s">
        <v>3238</v>
      </c>
      <c r="D888" t="s">
        <v>1670</v>
      </c>
      <c r="E888" t="s">
        <v>1671</v>
      </c>
      <c r="F888">
        <v>60</v>
      </c>
      <c r="G888" t="s">
        <v>4213</v>
      </c>
      <c r="H888" t="s">
        <v>1188</v>
      </c>
      <c r="I888" s="10">
        <v>39755</v>
      </c>
      <c r="J888">
        <v>40</v>
      </c>
      <c r="K888" t="s">
        <v>1007</v>
      </c>
      <c r="M888" t="str">
        <f>PROPER(Portfolio4346[[#This Row],[Last Name]])</f>
        <v>Mosley</v>
      </c>
      <c r="N888" t="str">
        <f t="shared" si="52"/>
        <v>-</v>
      </c>
      <c r="O888" t="str">
        <f t="shared" si="54"/>
        <v>F</v>
      </c>
      <c r="P888" t="str">
        <f t="shared" si="53"/>
        <v>-</v>
      </c>
      <c r="Q888" t="str">
        <f t="shared" si="55"/>
        <v>D</v>
      </c>
    </row>
    <row r="889" spans="1:17" x14ac:dyDescent="0.3">
      <c r="A889">
        <v>893</v>
      </c>
      <c r="B889" t="s">
        <v>4214</v>
      </c>
      <c r="C889" t="s">
        <v>3606</v>
      </c>
      <c r="D889" t="s">
        <v>1683</v>
      </c>
      <c r="E889" t="s">
        <v>1671</v>
      </c>
      <c r="F889">
        <v>60</v>
      </c>
      <c r="G889" t="s">
        <v>2788</v>
      </c>
      <c r="H889" t="s">
        <v>2919</v>
      </c>
      <c r="I889" s="10">
        <v>39843</v>
      </c>
      <c r="J889">
        <v>85</v>
      </c>
      <c r="K889" t="s">
        <v>851</v>
      </c>
      <c r="M889" t="str">
        <f>PROPER(Portfolio4346[[#This Row],[Last Name]])</f>
        <v>Sheldon</v>
      </c>
      <c r="N889" t="str">
        <f t="shared" si="52"/>
        <v>-</v>
      </c>
      <c r="O889" t="str">
        <f t="shared" si="54"/>
        <v>F</v>
      </c>
      <c r="P889" t="str">
        <f t="shared" si="53"/>
        <v>-</v>
      </c>
      <c r="Q889" t="str">
        <f t="shared" si="55"/>
        <v>S</v>
      </c>
    </row>
    <row r="890" spans="1:17" x14ac:dyDescent="0.3">
      <c r="A890">
        <v>894</v>
      </c>
      <c r="B890" t="s">
        <v>1804</v>
      </c>
      <c r="C890" t="s">
        <v>4129</v>
      </c>
      <c r="D890" t="s">
        <v>1683</v>
      </c>
      <c r="E890" t="s">
        <v>1671</v>
      </c>
      <c r="F890">
        <v>30</v>
      </c>
      <c r="G890" t="s">
        <v>4215</v>
      </c>
      <c r="H890" t="s">
        <v>1615</v>
      </c>
      <c r="I890" s="10">
        <v>40529</v>
      </c>
      <c r="J890">
        <v>73</v>
      </c>
      <c r="K890" t="s">
        <v>851</v>
      </c>
      <c r="M890" t="str">
        <f>PROPER(Portfolio4346[[#This Row],[Last Name]])</f>
        <v>Hebert</v>
      </c>
      <c r="N890" t="str">
        <f t="shared" si="52"/>
        <v>-</v>
      </c>
      <c r="O890" t="str">
        <f t="shared" si="54"/>
        <v>F</v>
      </c>
      <c r="P890" t="str">
        <f t="shared" si="53"/>
        <v>-</v>
      </c>
      <c r="Q890" t="str">
        <f t="shared" si="55"/>
        <v>A</v>
      </c>
    </row>
    <row r="891" spans="1:17" x14ac:dyDescent="0.3">
      <c r="A891">
        <v>895</v>
      </c>
      <c r="B891" t="s">
        <v>4216</v>
      </c>
      <c r="C891" t="s">
        <v>3002</v>
      </c>
      <c r="D891" t="s">
        <v>1683</v>
      </c>
      <c r="E891" t="s">
        <v>1671</v>
      </c>
      <c r="F891">
        <v>90</v>
      </c>
      <c r="G891" t="s">
        <v>4217</v>
      </c>
      <c r="H891" t="s">
        <v>426</v>
      </c>
      <c r="I891" s="10">
        <v>40075</v>
      </c>
      <c r="J891">
        <v>16</v>
      </c>
      <c r="K891" t="s">
        <v>851</v>
      </c>
      <c r="M891" t="str">
        <f>PROPER(Portfolio4346[[#This Row],[Last Name]])</f>
        <v>Wise</v>
      </c>
      <c r="N891" t="str">
        <f t="shared" si="52"/>
        <v>-</v>
      </c>
      <c r="O891" t="str">
        <f t="shared" si="54"/>
        <v>F</v>
      </c>
      <c r="P891" t="str">
        <f t="shared" si="53"/>
        <v>-</v>
      </c>
      <c r="Q891" t="str">
        <f t="shared" si="55"/>
        <v>K</v>
      </c>
    </row>
    <row r="892" spans="1:17" x14ac:dyDescent="0.3">
      <c r="A892">
        <v>896</v>
      </c>
      <c r="B892" t="s">
        <v>4218</v>
      </c>
      <c r="C892" t="s">
        <v>2423</v>
      </c>
      <c r="D892" t="s">
        <v>1683</v>
      </c>
      <c r="E892" t="s">
        <v>1671</v>
      </c>
      <c r="F892">
        <v>90</v>
      </c>
      <c r="G892" t="s">
        <v>4219</v>
      </c>
      <c r="H892" t="s">
        <v>72</v>
      </c>
      <c r="I892" s="10">
        <v>40110</v>
      </c>
      <c r="J892">
        <v>36</v>
      </c>
      <c r="K892" t="s">
        <v>1772</v>
      </c>
      <c r="M892" t="str">
        <f>PROPER(Portfolio4346[[#This Row],[Last Name]])</f>
        <v>Gay</v>
      </c>
      <c r="N892" t="str">
        <f t="shared" si="52"/>
        <v>-</v>
      </c>
      <c r="O892" t="str">
        <f t="shared" si="54"/>
        <v>F</v>
      </c>
      <c r="P892" t="str">
        <f t="shared" si="53"/>
        <v>-</v>
      </c>
      <c r="Q892" t="str">
        <f t="shared" si="55"/>
        <v>S</v>
      </c>
    </row>
    <row r="893" spans="1:17" x14ac:dyDescent="0.3">
      <c r="A893">
        <v>897</v>
      </c>
      <c r="B893" t="s">
        <v>4220</v>
      </c>
      <c r="C893" t="s">
        <v>4221</v>
      </c>
      <c r="D893" t="s">
        <v>1733</v>
      </c>
      <c r="E893" t="s">
        <v>1671</v>
      </c>
      <c r="F893">
        <v>30</v>
      </c>
      <c r="G893" t="s">
        <v>4222</v>
      </c>
      <c r="H893" t="s">
        <v>525</v>
      </c>
      <c r="I893" s="10">
        <v>40378</v>
      </c>
      <c r="J893">
        <v>51</v>
      </c>
      <c r="K893" t="s">
        <v>1696</v>
      </c>
      <c r="M893" t="str">
        <f>PROPER(Portfolio4346[[#This Row],[Last Name]])</f>
        <v>Ballard</v>
      </c>
      <c r="N893" t="str">
        <f t="shared" si="52"/>
        <v>-</v>
      </c>
      <c r="O893" t="str">
        <f t="shared" si="54"/>
        <v>F</v>
      </c>
      <c r="P893" t="str">
        <f t="shared" si="53"/>
        <v>-</v>
      </c>
      <c r="Q893" t="str">
        <f t="shared" si="55"/>
        <v>D</v>
      </c>
    </row>
    <row r="894" spans="1:17" x14ac:dyDescent="0.3">
      <c r="A894">
        <v>898</v>
      </c>
      <c r="B894" t="s">
        <v>4223</v>
      </c>
      <c r="C894" t="s">
        <v>2864</v>
      </c>
      <c r="D894" t="s">
        <v>1683</v>
      </c>
      <c r="E894" t="s">
        <v>1671</v>
      </c>
      <c r="F894">
        <v>60</v>
      </c>
      <c r="G894" t="s">
        <v>4224</v>
      </c>
      <c r="H894" t="s">
        <v>1446</v>
      </c>
      <c r="I894" s="10">
        <v>40455</v>
      </c>
      <c r="J894">
        <v>59</v>
      </c>
      <c r="K894" t="s">
        <v>851</v>
      </c>
      <c r="M894" t="str">
        <f>PROPER(Portfolio4346[[#This Row],[Last Name]])</f>
        <v>Dixon</v>
      </c>
      <c r="N894" t="str">
        <f t="shared" si="52"/>
        <v>-</v>
      </c>
      <c r="O894" t="str">
        <f t="shared" si="54"/>
        <v>F</v>
      </c>
      <c r="P894" t="str">
        <f t="shared" si="53"/>
        <v>-</v>
      </c>
      <c r="Q894" t="str">
        <f t="shared" si="55"/>
        <v>T</v>
      </c>
    </row>
    <row r="895" spans="1:17" x14ac:dyDescent="0.3">
      <c r="A895">
        <v>899</v>
      </c>
      <c r="B895" t="s">
        <v>3603</v>
      </c>
      <c r="C895" t="s">
        <v>2666</v>
      </c>
      <c r="D895" t="s">
        <v>1683</v>
      </c>
      <c r="E895" t="s">
        <v>1671</v>
      </c>
      <c r="F895">
        <v>60</v>
      </c>
      <c r="G895" t="s">
        <v>4225</v>
      </c>
      <c r="H895" t="s">
        <v>1638</v>
      </c>
      <c r="I895" s="10">
        <v>40196</v>
      </c>
      <c r="J895">
        <v>61</v>
      </c>
      <c r="K895" t="s">
        <v>1692</v>
      </c>
      <c r="M895" t="str">
        <f>PROPER(Portfolio4346[[#This Row],[Last Name]])</f>
        <v>Aguilar</v>
      </c>
      <c r="N895" t="str">
        <f t="shared" si="52"/>
        <v>-</v>
      </c>
      <c r="O895" t="str">
        <f t="shared" si="54"/>
        <v>F</v>
      </c>
      <c r="P895" t="str">
        <f t="shared" si="53"/>
        <v>-</v>
      </c>
      <c r="Q895" t="str">
        <f t="shared" si="55"/>
        <v>A</v>
      </c>
    </row>
    <row r="896" spans="1:17" x14ac:dyDescent="0.3">
      <c r="A896">
        <v>900</v>
      </c>
      <c r="B896" t="s">
        <v>4226</v>
      </c>
      <c r="C896" t="s">
        <v>4227</v>
      </c>
      <c r="D896" t="s">
        <v>1683</v>
      </c>
      <c r="E896" t="s">
        <v>1671</v>
      </c>
      <c r="F896">
        <v>60</v>
      </c>
      <c r="G896" t="s">
        <v>4228</v>
      </c>
      <c r="H896" t="s">
        <v>373</v>
      </c>
      <c r="I896" s="10">
        <v>39675</v>
      </c>
      <c r="J896">
        <v>30</v>
      </c>
      <c r="K896" t="s">
        <v>1692</v>
      </c>
      <c r="M896" t="str">
        <f>PROPER(Portfolio4346[[#This Row],[Last Name]])</f>
        <v>Doherty</v>
      </c>
      <c r="N896" t="str">
        <f t="shared" si="52"/>
        <v>-</v>
      </c>
      <c r="O896" t="str">
        <f t="shared" si="54"/>
        <v>F</v>
      </c>
      <c r="P896" t="str">
        <f t="shared" si="53"/>
        <v>-</v>
      </c>
      <c r="Q896" t="str">
        <f t="shared" si="55"/>
        <v>H</v>
      </c>
    </row>
    <row r="897" spans="1:17" x14ac:dyDescent="0.3">
      <c r="A897">
        <v>901</v>
      </c>
      <c r="B897" t="s">
        <v>4229</v>
      </c>
      <c r="C897" t="s">
        <v>4230</v>
      </c>
      <c r="D897" t="s">
        <v>1683</v>
      </c>
      <c r="E897" t="s">
        <v>1671</v>
      </c>
      <c r="F897">
        <v>60</v>
      </c>
      <c r="G897" t="s">
        <v>4231</v>
      </c>
      <c r="H897" t="s">
        <v>504</v>
      </c>
      <c r="I897" s="10">
        <v>39708</v>
      </c>
      <c r="J897">
        <v>16</v>
      </c>
      <c r="K897" t="s">
        <v>1677</v>
      </c>
      <c r="M897" t="str">
        <f>PROPER(Portfolio4346[[#This Row],[Last Name]])</f>
        <v>Stark</v>
      </c>
      <c r="N897" t="str">
        <f t="shared" si="52"/>
        <v>-</v>
      </c>
      <c r="O897" t="str">
        <f t="shared" si="54"/>
        <v>F</v>
      </c>
      <c r="P897" t="str">
        <f t="shared" si="53"/>
        <v>-</v>
      </c>
      <c r="Q897" t="str">
        <f t="shared" si="55"/>
        <v>A</v>
      </c>
    </row>
    <row r="898" spans="1:17" x14ac:dyDescent="0.3">
      <c r="A898">
        <v>902</v>
      </c>
      <c r="B898" t="s">
        <v>1995</v>
      </c>
      <c r="C898" t="s">
        <v>4232</v>
      </c>
      <c r="D898" t="s">
        <v>1670</v>
      </c>
      <c r="E898" t="s">
        <v>1671</v>
      </c>
      <c r="F898">
        <v>60</v>
      </c>
      <c r="G898" t="s">
        <v>4233</v>
      </c>
      <c r="H898" t="s">
        <v>4234</v>
      </c>
      <c r="I898" s="10">
        <v>39890</v>
      </c>
      <c r="J898">
        <v>36</v>
      </c>
      <c r="K898" t="s">
        <v>1772</v>
      </c>
      <c r="M898" t="str">
        <f>PROPER(Portfolio4346[[#This Row],[Last Name]])</f>
        <v>Rubin</v>
      </c>
      <c r="N898" t="str">
        <f t="shared" ref="N898:N961" si="56">IF(EXACT(C898,M898)=TRUE, "-", "Corrected to Title Case")</f>
        <v>-</v>
      </c>
      <c r="O898" t="str">
        <f t="shared" si="54"/>
        <v>F</v>
      </c>
      <c r="P898" t="str">
        <f t="shared" ref="P898:P961" si="57">IF(EXACT(E898,O898)=TRUE,"-","Corrected Errors")</f>
        <v>-</v>
      </c>
      <c r="Q898" t="str">
        <f t="shared" si="55"/>
        <v>W</v>
      </c>
    </row>
    <row r="899" spans="1:17" x14ac:dyDescent="0.3">
      <c r="A899">
        <v>903</v>
      </c>
      <c r="B899" t="s">
        <v>4235</v>
      </c>
      <c r="C899" t="s">
        <v>3297</v>
      </c>
      <c r="D899" t="s">
        <v>1683</v>
      </c>
      <c r="E899" t="s">
        <v>1671</v>
      </c>
      <c r="F899">
        <v>30</v>
      </c>
      <c r="G899" t="s">
        <v>4236</v>
      </c>
      <c r="H899" t="s">
        <v>4237</v>
      </c>
      <c r="I899" s="10">
        <v>40149</v>
      </c>
      <c r="J899">
        <v>96</v>
      </c>
      <c r="K899" t="s">
        <v>1007</v>
      </c>
      <c r="M899" t="str">
        <f>PROPER(Portfolio4346[[#This Row],[Last Name]])</f>
        <v>Randall</v>
      </c>
      <c r="N899" t="str">
        <f t="shared" si="56"/>
        <v>-</v>
      </c>
      <c r="O899" t="str">
        <f t="shared" ref="O899:O962" si="58">IF(LEFT(E899,1)="f","F","M")</f>
        <v>F</v>
      </c>
      <c r="P899" t="str">
        <f t="shared" si="57"/>
        <v>-</v>
      </c>
      <c r="Q899" t="str">
        <f t="shared" ref="Q899:Q962" si="59">UPPER(LEFT(B899,1))</f>
        <v>J</v>
      </c>
    </row>
    <row r="900" spans="1:17" x14ac:dyDescent="0.3">
      <c r="A900">
        <v>904</v>
      </c>
      <c r="B900" t="s">
        <v>4238</v>
      </c>
      <c r="C900" t="s">
        <v>4239</v>
      </c>
      <c r="D900" t="s">
        <v>1946</v>
      </c>
      <c r="E900" t="s">
        <v>1671</v>
      </c>
      <c r="F900">
        <v>60</v>
      </c>
      <c r="G900" t="s">
        <v>4240</v>
      </c>
      <c r="H900" t="s">
        <v>1410</v>
      </c>
      <c r="I900" s="10">
        <v>40026</v>
      </c>
      <c r="J900">
        <v>41</v>
      </c>
      <c r="K900" t="s">
        <v>1707</v>
      </c>
      <c r="M900" t="str">
        <f>PROPER(Portfolio4346[[#This Row],[Last Name]])</f>
        <v>Vera</v>
      </c>
      <c r="N900" t="str">
        <f t="shared" si="56"/>
        <v>-</v>
      </c>
      <c r="O900" t="str">
        <f t="shared" si="58"/>
        <v>F</v>
      </c>
      <c r="P900" t="str">
        <f t="shared" si="57"/>
        <v>-</v>
      </c>
      <c r="Q900" t="str">
        <f t="shared" si="59"/>
        <v>K</v>
      </c>
    </row>
    <row r="901" spans="1:17" x14ac:dyDescent="0.3">
      <c r="A901">
        <v>905</v>
      </c>
      <c r="B901" t="s">
        <v>4241</v>
      </c>
      <c r="C901" t="s">
        <v>4242</v>
      </c>
      <c r="D901" t="s">
        <v>1670</v>
      </c>
      <c r="E901" t="s">
        <v>1671</v>
      </c>
      <c r="F901">
        <v>60</v>
      </c>
      <c r="G901" t="s">
        <v>4243</v>
      </c>
      <c r="H901" t="s">
        <v>4244</v>
      </c>
      <c r="I901" s="10">
        <v>40031</v>
      </c>
      <c r="J901">
        <v>30</v>
      </c>
      <c r="K901" t="s">
        <v>1677</v>
      </c>
      <c r="M901" t="str">
        <f>PROPER(Portfolio4346[[#This Row],[Last Name]])</f>
        <v>Mccauley</v>
      </c>
      <c r="N901" t="str">
        <f t="shared" si="56"/>
        <v>-</v>
      </c>
      <c r="O901" t="str">
        <f t="shared" si="58"/>
        <v>F</v>
      </c>
      <c r="P901" t="str">
        <f t="shared" si="57"/>
        <v>-</v>
      </c>
      <c r="Q901" t="str">
        <f t="shared" si="59"/>
        <v>M</v>
      </c>
    </row>
    <row r="902" spans="1:17" x14ac:dyDescent="0.3">
      <c r="A902">
        <v>906</v>
      </c>
      <c r="B902" t="s">
        <v>3237</v>
      </c>
      <c r="C902" t="s">
        <v>4245</v>
      </c>
      <c r="D902" t="s">
        <v>1683</v>
      </c>
      <c r="E902" t="s">
        <v>1671</v>
      </c>
      <c r="F902">
        <v>90</v>
      </c>
      <c r="G902" t="s">
        <v>4246</v>
      </c>
      <c r="H902" t="s">
        <v>313</v>
      </c>
      <c r="I902" s="10">
        <v>39836</v>
      </c>
      <c r="J902">
        <v>81</v>
      </c>
      <c r="K902" t="s">
        <v>1673</v>
      </c>
      <c r="M902" t="str">
        <f>PROPER(Portfolio4346[[#This Row],[Last Name]])</f>
        <v>Burch</v>
      </c>
      <c r="N902" t="str">
        <f t="shared" si="56"/>
        <v>-</v>
      </c>
      <c r="O902" t="str">
        <f t="shared" si="58"/>
        <v>F</v>
      </c>
      <c r="P902" t="str">
        <f t="shared" si="57"/>
        <v>-</v>
      </c>
      <c r="Q902" t="str">
        <f t="shared" si="59"/>
        <v>J</v>
      </c>
    </row>
    <row r="903" spans="1:17" x14ac:dyDescent="0.3">
      <c r="A903">
        <v>907</v>
      </c>
      <c r="B903" t="s">
        <v>4247</v>
      </c>
      <c r="C903" t="s">
        <v>3106</v>
      </c>
      <c r="D903" t="s">
        <v>1670</v>
      </c>
      <c r="E903" t="s">
        <v>1671</v>
      </c>
      <c r="F903">
        <v>30</v>
      </c>
      <c r="G903" t="s">
        <v>4248</v>
      </c>
      <c r="H903" t="s">
        <v>1415</v>
      </c>
      <c r="I903" s="10">
        <v>40395</v>
      </c>
      <c r="J903">
        <v>48</v>
      </c>
      <c r="K903" t="s">
        <v>851</v>
      </c>
      <c r="M903" t="str">
        <f>PROPER(Portfolio4346[[#This Row],[Last Name]])</f>
        <v>Gunn</v>
      </c>
      <c r="N903" t="str">
        <f t="shared" si="56"/>
        <v>-</v>
      </c>
      <c r="O903" t="str">
        <f t="shared" si="58"/>
        <v>F</v>
      </c>
      <c r="P903" t="str">
        <f t="shared" si="57"/>
        <v>-</v>
      </c>
      <c r="Q903" t="str">
        <f t="shared" si="59"/>
        <v>T</v>
      </c>
    </row>
    <row r="904" spans="1:17" x14ac:dyDescent="0.3">
      <c r="A904">
        <v>908</v>
      </c>
      <c r="B904" t="s">
        <v>4249</v>
      </c>
      <c r="C904" t="s">
        <v>4250</v>
      </c>
      <c r="D904" t="s">
        <v>1683</v>
      </c>
      <c r="E904" t="s">
        <v>1671</v>
      </c>
      <c r="F904">
        <v>90</v>
      </c>
      <c r="G904" t="s">
        <v>4251</v>
      </c>
      <c r="H904" t="s">
        <v>297</v>
      </c>
      <c r="I904" s="10">
        <v>39813</v>
      </c>
      <c r="J904">
        <v>90</v>
      </c>
      <c r="K904" t="s">
        <v>1700</v>
      </c>
      <c r="M904" t="str">
        <f>PROPER(Portfolio4346[[#This Row],[Last Name]])</f>
        <v>Wong</v>
      </c>
      <c r="N904" t="str">
        <f t="shared" si="56"/>
        <v>-</v>
      </c>
      <c r="O904" t="str">
        <f t="shared" si="58"/>
        <v>F</v>
      </c>
      <c r="P904" t="str">
        <f t="shared" si="57"/>
        <v>-</v>
      </c>
      <c r="Q904" t="str">
        <f t="shared" si="59"/>
        <v>M</v>
      </c>
    </row>
    <row r="905" spans="1:17" x14ac:dyDescent="0.3">
      <c r="A905">
        <v>909</v>
      </c>
      <c r="B905" t="s">
        <v>3443</v>
      </c>
      <c r="C905" t="s">
        <v>3685</v>
      </c>
      <c r="D905" t="s">
        <v>1683</v>
      </c>
      <c r="E905" t="s">
        <v>1671</v>
      </c>
      <c r="F905">
        <v>90</v>
      </c>
      <c r="G905" t="s">
        <v>4252</v>
      </c>
      <c r="H905" t="s">
        <v>29</v>
      </c>
      <c r="I905" s="10">
        <v>40480</v>
      </c>
      <c r="J905">
        <v>79</v>
      </c>
      <c r="K905" t="s">
        <v>1696</v>
      </c>
      <c r="M905" t="str">
        <f>PROPER(Portfolio4346[[#This Row],[Last Name]])</f>
        <v>Abernathy</v>
      </c>
      <c r="N905" t="str">
        <f t="shared" si="56"/>
        <v>-</v>
      </c>
      <c r="O905" t="str">
        <f t="shared" si="58"/>
        <v>F</v>
      </c>
      <c r="P905" t="str">
        <f t="shared" si="57"/>
        <v>-</v>
      </c>
      <c r="Q905" t="str">
        <f t="shared" si="59"/>
        <v>A</v>
      </c>
    </row>
    <row r="906" spans="1:17" x14ac:dyDescent="0.3">
      <c r="A906">
        <v>910</v>
      </c>
      <c r="B906" t="s">
        <v>2964</v>
      </c>
      <c r="C906" t="s">
        <v>3025</v>
      </c>
      <c r="D906" t="s">
        <v>1670</v>
      </c>
      <c r="E906" t="s">
        <v>1671</v>
      </c>
      <c r="F906">
        <v>90</v>
      </c>
      <c r="G906" t="s">
        <v>4253</v>
      </c>
      <c r="H906" t="s">
        <v>138</v>
      </c>
      <c r="I906" s="10">
        <v>40286</v>
      </c>
      <c r="J906">
        <v>47</v>
      </c>
      <c r="K906" t="s">
        <v>1007</v>
      </c>
      <c r="M906" t="str">
        <f>PROPER(Portfolio4346[[#This Row],[Last Name]])</f>
        <v>Morin</v>
      </c>
      <c r="N906" t="str">
        <f t="shared" si="56"/>
        <v>-</v>
      </c>
      <c r="O906" t="str">
        <f t="shared" si="58"/>
        <v>F</v>
      </c>
      <c r="P906" t="str">
        <f t="shared" si="57"/>
        <v>-</v>
      </c>
      <c r="Q906" t="str">
        <f t="shared" si="59"/>
        <v>A</v>
      </c>
    </row>
    <row r="907" spans="1:17" x14ac:dyDescent="0.3">
      <c r="A907">
        <v>911</v>
      </c>
      <c r="B907" t="s">
        <v>4254</v>
      </c>
      <c r="C907" t="s">
        <v>4255</v>
      </c>
      <c r="D907" t="s">
        <v>1670</v>
      </c>
      <c r="E907" t="s">
        <v>1671</v>
      </c>
      <c r="F907">
        <v>60</v>
      </c>
      <c r="G907" t="s">
        <v>4256</v>
      </c>
      <c r="H907" t="s">
        <v>574</v>
      </c>
      <c r="I907" s="10">
        <v>40244</v>
      </c>
      <c r="J907">
        <v>53</v>
      </c>
      <c r="K907" t="s">
        <v>1721</v>
      </c>
      <c r="M907" t="str">
        <f>PROPER(Portfolio4346[[#This Row],[Last Name]])</f>
        <v>Skinner</v>
      </c>
      <c r="N907" t="str">
        <f t="shared" si="56"/>
        <v>-</v>
      </c>
      <c r="O907" t="str">
        <f t="shared" si="58"/>
        <v>F</v>
      </c>
      <c r="P907" t="str">
        <f t="shared" si="57"/>
        <v>-</v>
      </c>
      <c r="Q907" t="str">
        <f t="shared" si="59"/>
        <v>L</v>
      </c>
    </row>
    <row r="908" spans="1:17" x14ac:dyDescent="0.3">
      <c r="A908">
        <v>912</v>
      </c>
      <c r="B908" t="s">
        <v>4257</v>
      </c>
      <c r="C908" t="s">
        <v>4258</v>
      </c>
      <c r="D908" t="s">
        <v>1670</v>
      </c>
      <c r="E908" t="s">
        <v>1671</v>
      </c>
      <c r="F908">
        <v>30</v>
      </c>
      <c r="G908" t="s">
        <v>4259</v>
      </c>
      <c r="H908" t="s">
        <v>1050</v>
      </c>
      <c r="I908" s="10">
        <v>39688</v>
      </c>
      <c r="J908">
        <v>48</v>
      </c>
      <c r="K908" t="s">
        <v>1696</v>
      </c>
      <c r="M908" t="str">
        <f>PROPER(Portfolio4346[[#This Row],[Last Name]])</f>
        <v>Cornett</v>
      </c>
      <c r="N908" t="str">
        <f t="shared" si="56"/>
        <v>-</v>
      </c>
      <c r="O908" t="str">
        <f t="shared" si="58"/>
        <v>F</v>
      </c>
      <c r="P908" t="str">
        <f t="shared" si="57"/>
        <v>-</v>
      </c>
      <c r="Q908" t="str">
        <f t="shared" si="59"/>
        <v>K</v>
      </c>
    </row>
    <row r="909" spans="1:17" x14ac:dyDescent="0.3">
      <c r="A909">
        <v>913</v>
      </c>
      <c r="B909" t="s">
        <v>4260</v>
      </c>
      <c r="C909" t="s">
        <v>4261</v>
      </c>
      <c r="D909" t="s">
        <v>1683</v>
      </c>
      <c r="E909" t="s">
        <v>1671</v>
      </c>
      <c r="F909">
        <v>90</v>
      </c>
      <c r="G909" t="s">
        <v>4262</v>
      </c>
      <c r="H909" t="s">
        <v>171</v>
      </c>
      <c r="I909" s="10">
        <v>39862</v>
      </c>
      <c r="J909">
        <v>41</v>
      </c>
      <c r="K909" t="s">
        <v>851</v>
      </c>
      <c r="M909" t="str">
        <f>PROPER(Portfolio4346[[#This Row],[Last Name]])</f>
        <v>Harding</v>
      </c>
      <c r="N909" t="str">
        <f t="shared" si="56"/>
        <v>-</v>
      </c>
      <c r="O909" t="str">
        <f t="shared" si="58"/>
        <v>F</v>
      </c>
      <c r="P909" t="str">
        <f t="shared" si="57"/>
        <v>-</v>
      </c>
      <c r="Q909" t="str">
        <f t="shared" si="59"/>
        <v>A</v>
      </c>
    </row>
    <row r="910" spans="1:17" x14ac:dyDescent="0.3">
      <c r="A910">
        <v>914</v>
      </c>
      <c r="B910" t="s">
        <v>4263</v>
      </c>
      <c r="C910" t="s">
        <v>4264</v>
      </c>
      <c r="D910" t="s">
        <v>1670</v>
      </c>
      <c r="E910" t="s">
        <v>1671</v>
      </c>
      <c r="F910">
        <v>60</v>
      </c>
      <c r="G910" t="s">
        <v>4265</v>
      </c>
      <c r="H910" t="s">
        <v>819</v>
      </c>
      <c r="I910" s="10">
        <v>39676</v>
      </c>
      <c r="J910">
        <v>10</v>
      </c>
      <c r="K910" t="s">
        <v>1677</v>
      </c>
      <c r="M910" t="str">
        <f>PROPER(Portfolio4346[[#This Row],[Last Name]])</f>
        <v>Chaney</v>
      </c>
      <c r="N910" t="str">
        <f t="shared" si="56"/>
        <v>-</v>
      </c>
      <c r="O910" t="str">
        <f t="shared" si="58"/>
        <v>F</v>
      </c>
      <c r="P910" t="str">
        <f t="shared" si="57"/>
        <v>-</v>
      </c>
      <c r="Q910" t="str">
        <f t="shared" si="59"/>
        <v>P</v>
      </c>
    </row>
    <row r="911" spans="1:17" x14ac:dyDescent="0.3">
      <c r="A911">
        <v>915</v>
      </c>
      <c r="B911" t="s">
        <v>4266</v>
      </c>
      <c r="C911" t="s">
        <v>4267</v>
      </c>
      <c r="D911" t="s">
        <v>1683</v>
      </c>
      <c r="E911" t="s">
        <v>1671</v>
      </c>
      <c r="F911">
        <v>30</v>
      </c>
      <c r="G911" t="s">
        <v>4268</v>
      </c>
      <c r="H911" t="s">
        <v>1651</v>
      </c>
      <c r="I911" s="10">
        <v>39507</v>
      </c>
      <c r="J911">
        <v>15</v>
      </c>
      <c r="K911" t="s">
        <v>1677</v>
      </c>
      <c r="M911" t="str">
        <f>PROPER(Portfolio4346[[#This Row],[Last Name]])</f>
        <v>Gross</v>
      </c>
      <c r="N911" t="str">
        <f t="shared" si="56"/>
        <v>-</v>
      </c>
      <c r="O911" t="str">
        <f t="shared" si="58"/>
        <v>F</v>
      </c>
      <c r="P911" t="str">
        <f t="shared" si="57"/>
        <v>-</v>
      </c>
      <c r="Q911" t="str">
        <f t="shared" si="59"/>
        <v>G</v>
      </c>
    </row>
    <row r="912" spans="1:17" x14ac:dyDescent="0.3">
      <c r="A912">
        <v>916</v>
      </c>
      <c r="B912" t="s">
        <v>4269</v>
      </c>
      <c r="C912" t="s">
        <v>3728</v>
      </c>
      <c r="D912" t="s">
        <v>1683</v>
      </c>
      <c r="E912" t="s">
        <v>1671</v>
      </c>
      <c r="F912">
        <v>90</v>
      </c>
      <c r="G912" t="s">
        <v>4270</v>
      </c>
      <c r="H912" t="s">
        <v>609</v>
      </c>
      <c r="I912" s="10">
        <v>39567</v>
      </c>
      <c r="J912">
        <v>88</v>
      </c>
      <c r="K912" t="s">
        <v>1677</v>
      </c>
      <c r="M912" t="str">
        <f>PROPER(Portfolio4346[[#This Row],[Last Name]])</f>
        <v>Spicer</v>
      </c>
      <c r="N912" t="str">
        <f t="shared" si="56"/>
        <v>-</v>
      </c>
      <c r="O912" t="str">
        <f t="shared" si="58"/>
        <v>F</v>
      </c>
      <c r="P912" t="str">
        <f t="shared" si="57"/>
        <v>-</v>
      </c>
      <c r="Q912" t="str">
        <f t="shared" si="59"/>
        <v>F</v>
      </c>
    </row>
    <row r="913" spans="1:17" x14ac:dyDescent="0.3">
      <c r="A913">
        <v>917</v>
      </c>
      <c r="B913" t="s">
        <v>4271</v>
      </c>
      <c r="C913" t="s">
        <v>4272</v>
      </c>
      <c r="D913" t="s">
        <v>1683</v>
      </c>
      <c r="E913" t="s">
        <v>1671</v>
      </c>
      <c r="F913">
        <v>90</v>
      </c>
      <c r="G913" t="s">
        <v>4273</v>
      </c>
      <c r="H913" t="s">
        <v>58</v>
      </c>
      <c r="I913" s="10">
        <v>40494</v>
      </c>
      <c r="J913">
        <v>31</v>
      </c>
      <c r="K913" t="s">
        <v>1692</v>
      </c>
      <c r="M913" t="str">
        <f>PROPER(Portfolio4346[[#This Row],[Last Name]])</f>
        <v>Brooks</v>
      </c>
      <c r="N913" t="str">
        <f t="shared" si="56"/>
        <v>-</v>
      </c>
      <c r="O913" t="str">
        <f t="shared" si="58"/>
        <v>F</v>
      </c>
      <c r="P913" t="str">
        <f t="shared" si="57"/>
        <v>-</v>
      </c>
      <c r="Q913" t="str">
        <f t="shared" si="59"/>
        <v>N</v>
      </c>
    </row>
    <row r="914" spans="1:17" x14ac:dyDescent="0.3">
      <c r="A914">
        <v>918</v>
      </c>
      <c r="B914" t="s">
        <v>4274</v>
      </c>
      <c r="C914" t="s">
        <v>4275</v>
      </c>
      <c r="D914" t="s">
        <v>1670</v>
      </c>
      <c r="E914" t="s">
        <v>1671</v>
      </c>
      <c r="F914">
        <v>60</v>
      </c>
      <c r="G914" t="s">
        <v>4276</v>
      </c>
      <c r="H914" t="s">
        <v>2733</v>
      </c>
      <c r="I914" s="10">
        <v>39813</v>
      </c>
      <c r="J914">
        <v>27</v>
      </c>
      <c r="K914" t="s">
        <v>1673</v>
      </c>
      <c r="M914" t="str">
        <f>PROPER(Portfolio4346[[#This Row],[Last Name]])</f>
        <v>Wills</v>
      </c>
      <c r="N914" t="str">
        <f t="shared" si="56"/>
        <v>-</v>
      </c>
      <c r="O914" t="str">
        <f t="shared" si="58"/>
        <v>F</v>
      </c>
      <c r="P914" t="str">
        <f t="shared" si="57"/>
        <v>-</v>
      </c>
      <c r="Q914" t="str">
        <f t="shared" si="59"/>
        <v>D</v>
      </c>
    </row>
    <row r="915" spans="1:17" x14ac:dyDescent="0.3">
      <c r="A915">
        <v>919</v>
      </c>
      <c r="B915" t="s">
        <v>4277</v>
      </c>
      <c r="C915" t="s">
        <v>4278</v>
      </c>
      <c r="D915" t="s">
        <v>1683</v>
      </c>
      <c r="E915" t="s">
        <v>1671</v>
      </c>
      <c r="F915">
        <v>90</v>
      </c>
      <c r="G915" t="s">
        <v>4279</v>
      </c>
      <c r="H915" t="s">
        <v>443</v>
      </c>
      <c r="I915" s="10">
        <v>40132</v>
      </c>
      <c r="J915">
        <v>47</v>
      </c>
      <c r="K915" t="s">
        <v>1673</v>
      </c>
      <c r="M915" t="str">
        <f>PROPER(Portfolio4346[[#This Row],[Last Name]])</f>
        <v>Ball</v>
      </c>
      <c r="N915" t="str">
        <f t="shared" si="56"/>
        <v>-</v>
      </c>
      <c r="O915" t="str">
        <f t="shared" si="58"/>
        <v>F</v>
      </c>
      <c r="P915" t="str">
        <f t="shared" si="57"/>
        <v>-</v>
      </c>
      <c r="Q915" t="str">
        <f t="shared" si="59"/>
        <v>L</v>
      </c>
    </row>
    <row r="916" spans="1:17" x14ac:dyDescent="0.3">
      <c r="A916">
        <v>920</v>
      </c>
      <c r="B916" t="s">
        <v>4280</v>
      </c>
      <c r="C916" t="s">
        <v>4281</v>
      </c>
      <c r="D916" t="s">
        <v>1670</v>
      </c>
      <c r="E916" t="s">
        <v>1671</v>
      </c>
      <c r="F916">
        <v>30</v>
      </c>
      <c r="G916" t="s">
        <v>4282</v>
      </c>
      <c r="H916" t="s">
        <v>1623</v>
      </c>
      <c r="I916" s="10">
        <v>40273</v>
      </c>
      <c r="J916">
        <v>34</v>
      </c>
      <c r="K916" t="s">
        <v>1696</v>
      </c>
      <c r="M916" t="str">
        <f>PROPER(Portfolio4346[[#This Row],[Last Name]])</f>
        <v>Esposito</v>
      </c>
      <c r="N916" t="str">
        <f t="shared" si="56"/>
        <v>-</v>
      </c>
      <c r="O916" t="str">
        <f t="shared" si="58"/>
        <v>F</v>
      </c>
      <c r="P916" t="str">
        <f t="shared" si="57"/>
        <v>-</v>
      </c>
      <c r="Q916" t="str">
        <f t="shared" si="59"/>
        <v>E</v>
      </c>
    </row>
    <row r="917" spans="1:17" x14ac:dyDescent="0.3">
      <c r="A917">
        <v>921</v>
      </c>
      <c r="B917" t="s">
        <v>4283</v>
      </c>
      <c r="C917" t="s">
        <v>2196</v>
      </c>
      <c r="D917" t="s">
        <v>1670</v>
      </c>
      <c r="E917" t="s">
        <v>1671</v>
      </c>
      <c r="F917">
        <v>60</v>
      </c>
      <c r="G917" t="s">
        <v>4284</v>
      </c>
      <c r="H917" t="s">
        <v>4131</v>
      </c>
      <c r="I917" s="10">
        <v>39986</v>
      </c>
      <c r="J917">
        <v>53</v>
      </c>
      <c r="K917" t="s">
        <v>1677</v>
      </c>
      <c r="M917" t="str">
        <f>PROPER(Portfolio4346[[#This Row],[Last Name]])</f>
        <v>Kendall</v>
      </c>
      <c r="N917" t="str">
        <f t="shared" si="56"/>
        <v>-</v>
      </c>
      <c r="O917" t="str">
        <f t="shared" si="58"/>
        <v>F</v>
      </c>
      <c r="P917" t="str">
        <f t="shared" si="57"/>
        <v>-</v>
      </c>
      <c r="Q917" t="str">
        <f t="shared" si="59"/>
        <v>T</v>
      </c>
    </row>
    <row r="918" spans="1:17" x14ac:dyDescent="0.3">
      <c r="A918">
        <v>922</v>
      </c>
      <c r="B918" t="s">
        <v>1725</v>
      </c>
      <c r="C918" t="s">
        <v>4285</v>
      </c>
      <c r="D918" t="s">
        <v>1683</v>
      </c>
      <c r="E918" t="s">
        <v>1671</v>
      </c>
      <c r="F918">
        <v>90</v>
      </c>
      <c r="G918" t="s">
        <v>4286</v>
      </c>
      <c r="H918" t="s">
        <v>111</v>
      </c>
      <c r="I918" s="10">
        <v>39852</v>
      </c>
      <c r="J918">
        <v>78</v>
      </c>
      <c r="K918" t="s">
        <v>1707</v>
      </c>
      <c r="M918" t="str">
        <f>PROPER(Portfolio4346[[#This Row],[Last Name]])</f>
        <v>Henry</v>
      </c>
      <c r="N918" t="str">
        <f t="shared" si="56"/>
        <v>-</v>
      </c>
      <c r="O918" t="str">
        <f t="shared" si="58"/>
        <v>F</v>
      </c>
      <c r="P918" t="str">
        <f t="shared" si="57"/>
        <v>-</v>
      </c>
      <c r="Q918" t="str">
        <f t="shared" si="59"/>
        <v>B</v>
      </c>
    </row>
    <row r="919" spans="1:17" x14ac:dyDescent="0.3">
      <c r="A919">
        <v>923</v>
      </c>
      <c r="B919" t="s">
        <v>4287</v>
      </c>
      <c r="C919" t="s">
        <v>4288</v>
      </c>
      <c r="D919" t="s">
        <v>1683</v>
      </c>
      <c r="E919" t="s">
        <v>1671</v>
      </c>
      <c r="F919">
        <v>30</v>
      </c>
      <c r="G919" t="s">
        <v>2402</v>
      </c>
      <c r="H919" t="s">
        <v>3872</v>
      </c>
      <c r="I919" s="10">
        <v>40182</v>
      </c>
      <c r="J919">
        <v>34</v>
      </c>
      <c r="K919" t="s">
        <v>1007</v>
      </c>
      <c r="M919" t="str">
        <f>PROPER(Portfolio4346[[#This Row],[Last Name]])</f>
        <v>Conley</v>
      </c>
      <c r="N919" t="str">
        <f t="shared" si="56"/>
        <v>-</v>
      </c>
      <c r="O919" t="str">
        <f t="shared" si="58"/>
        <v>F</v>
      </c>
      <c r="P919" t="str">
        <f t="shared" si="57"/>
        <v>-</v>
      </c>
      <c r="Q919" t="str">
        <f t="shared" si="59"/>
        <v>T</v>
      </c>
    </row>
    <row r="920" spans="1:17" x14ac:dyDescent="0.3">
      <c r="A920">
        <v>924</v>
      </c>
      <c r="B920" t="s">
        <v>4289</v>
      </c>
      <c r="C920" t="s">
        <v>4290</v>
      </c>
      <c r="D920" t="s">
        <v>1683</v>
      </c>
      <c r="E920" t="s">
        <v>1671</v>
      </c>
      <c r="F920">
        <v>60</v>
      </c>
      <c r="G920" t="s">
        <v>4291</v>
      </c>
      <c r="H920" t="s">
        <v>701</v>
      </c>
      <c r="I920" s="10">
        <v>39702</v>
      </c>
      <c r="J920">
        <v>13</v>
      </c>
      <c r="K920" t="s">
        <v>1673</v>
      </c>
      <c r="M920" t="str">
        <f>PROPER(Portfolio4346[[#This Row],[Last Name]])</f>
        <v>Yarbrough</v>
      </c>
      <c r="N920" t="str">
        <f t="shared" si="56"/>
        <v>-</v>
      </c>
      <c r="O920" t="str">
        <f t="shared" si="58"/>
        <v>F</v>
      </c>
      <c r="P920" t="str">
        <f t="shared" si="57"/>
        <v>-</v>
      </c>
      <c r="Q920" t="str">
        <f t="shared" si="59"/>
        <v>K</v>
      </c>
    </row>
    <row r="921" spans="1:17" x14ac:dyDescent="0.3">
      <c r="A921">
        <v>925</v>
      </c>
      <c r="B921" t="s">
        <v>4292</v>
      </c>
      <c r="C921" t="s">
        <v>4293</v>
      </c>
      <c r="D921" t="s">
        <v>1733</v>
      </c>
      <c r="E921" t="s">
        <v>1671</v>
      </c>
      <c r="F921">
        <v>30</v>
      </c>
      <c r="G921" t="s">
        <v>4294</v>
      </c>
      <c r="H921" t="s">
        <v>1605</v>
      </c>
      <c r="I921" s="10">
        <v>39455</v>
      </c>
      <c r="J921">
        <v>52</v>
      </c>
      <c r="K921" t="s">
        <v>1696</v>
      </c>
      <c r="M921" t="str">
        <f>PROPER(Portfolio4346[[#This Row],[Last Name]])</f>
        <v>Briggs</v>
      </c>
      <c r="N921" t="str">
        <f t="shared" si="56"/>
        <v>-</v>
      </c>
      <c r="O921" t="str">
        <f t="shared" si="58"/>
        <v>F</v>
      </c>
      <c r="P921" t="str">
        <f t="shared" si="57"/>
        <v>-</v>
      </c>
      <c r="Q921" t="str">
        <f t="shared" si="59"/>
        <v>T</v>
      </c>
    </row>
    <row r="922" spans="1:17" x14ac:dyDescent="0.3">
      <c r="A922">
        <v>926</v>
      </c>
      <c r="B922" t="s">
        <v>4295</v>
      </c>
      <c r="C922" t="s">
        <v>3407</v>
      </c>
      <c r="D922" t="s">
        <v>1683</v>
      </c>
      <c r="E922" t="s">
        <v>1671</v>
      </c>
      <c r="F922">
        <v>90</v>
      </c>
      <c r="G922" t="s">
        <v>4296</v>
      </c>
      <c r="H922" t="s">
        <v>1605</v>
      </c>
      <c r="I922" s="10">
        <v>40127</v>
      </c>
      <c r="J922">
        <v>23</v>
      </c>
      <c r="K922" t="s">
        <v>1721</v>
      </c>
      <c r="M922" t="str">
        <f>PROPER(Portfolio4346[[#This Row],[Last Name]])</f>
        <v>Oneil</v>
      </c>
      <c r="N922" t="str">
        <f t="shared" si="56"/>
        <v>-</v>
      </c>
      <c r="O922" t="str">
        <f t="shared" si="58"/>
        <v>F</v>
      </c>
      <c r="P922" t="str">
        <f t="shared" si="57"/>
        <v>-</v>
      </c>
      <c r="Q922" t="str">
        <f t="shared" si="59"/>
        <v>E</v>
      </c>
    </row>
    <row r="923" spans="1:17" x14ac:dyDescent="0.3">
      <c r="A923">
        <v>927</v>
      </c>
      <c r="B923" t="s">
        <v>4297</v>
      </c>
      <c r="C923" t="s">
        <v>2199</v>
      </c>
      <c r="D923" t="s">
        <v>1733</v>
      </c>
      <c r="E923" t="s">
        <v>1671</v>
      </c>
      <c r="F923">
        <v>30</v>
      </c>
      <c r="G923" t="s">
        <v>4298</v>
      </c>
      <c r="H923" t="s">
        <v>1803</v>
      </c>
      <c r="I923" s="10">
        <v>39860</v>
      </c>
      <c r="J923">
        <v>67</v>
      </c>
      <c r="K923" t="s">
        <v>1707</v>
      </c>
      <c r="M923" t="str">
        <f>PROPER(Portfolio4346[[#This Row],[Last Name]])</f>
        <v>Fox</v>
      </c>
      <c r="N923" t="str">
        <f t="shared" si="56"/>
        <v>-</v>
      </c>
      <c r="O923" t="str">
        <f t="shared" si="58"/>
        <v>F</v>
      </c>
      <c r="P923" t="str">
        <f t="shared" si="57"/>
        <v>-</v>
      </c>
      <c r="Q923" t="str">
        <f t="shared" si="59"/>
        <v>C</v>
      </c>
    </row>
    <row r="924" spans="1:17" x14ac:dyDescent="0.3">
      <c r="A924">
        <v>928</v>
      </c>
      <c r="B924" t="s">
        <v>4299</v>
      </c>
      <c r="C924" t="s">
        <v>4300</v>
      </c>
      <c r="D924" t="s">
        <v>1670</v>
      </c>
      <c r="E924" t="s">
        <v>1671</v>
      </c>
      <c r="F924">
        <v>30</v>
      </c>
      <c r="G924" t="s">
        <v>4301</v>
      </c>
      <c r="H924" t="s">
        <v>273</v>
      </c>
      <c r="I924" s="10">
        <v>39944</v>
      </c>
      <c r="J924">
        <v>100</v>
      </c>
      <c r="K924" t="s">
        <v>1692</v>
      </c>
      <c r="M924" t="str">
        <f>PROPER(Portfolio4346[[#This Row],[Last Name]])</f>
        <v>Larson</v>
      </c>
      <c r="N924" t="str">
        <f t="shared" si="56"/>
        <v>-</v>
      </c>
      <c r="O924" t="str">
        <f t="shared" si="58"/>
        <v>F</v>
      </c>
      <c r="P924" t="str">
        <f t="shared" si="57"/>
        <v>-</v>
      </c>
      <c r="Q924" t="str">
        <f t="shared" si="59"/>
        <v>D</v>
      </c>
    </row>
    <row r="925" spans="1:17" x14ac:dyDescent="0.3">
      <c r="A925">
        <v>929</v>
      </c>
      <c r="B925" t="s">
        <v>4302</v>
      </c>
      <c r="C925" t="s">
        <v>2747</v>
      </c>
      <c r="D925" t="s">
        <v>1670</v>
      </c>
      <c r="E925" t="s">
        <v>1671</v>
      </c>
      <c r="F925">
        <v>60</v>
      </c>
      <c r="G925" t="s">
        <v>4303</v>
      </c>
      <c r="H925" t="s">
        <v>1134</v>
      </c>
      <c r="I925" s="10">
        <v>39697</v>
      </c>
      <c r="J925">
        <v>60</v>
      </c>
      <c r="K925" t="s">
        <v>1696</v>
      </c>
      <c r="M925" t="str">
        <f>PROPER(Portfolio4346[[#This Row],[Last Name]])</f>
        <v>John</v>
      </c>
      <c r="N925" t="str">
        <f t="shared" si="56"/>
        <v>-</v>
      </c>
      <c r="O925" t="str">
        <f t="shared" si="58"/>
        <v>F</v>
      </c>
      <c r="P925" t="str">
        <f t="shared" si="57"/>
        <v>-</v>
      </c>
      <c r="Q925" t="str">
        <f t="shared" si="59"/>
        <v>B</v>
      </c>
    </row>
    <row r="926" spans="1:17" x14ac:dyDescent="0.3">
      <c r="A926">
        <v>930</v>
      </c>
      <c r="B926" t="s">
        <v>4304</v>
      </c>
      <c r="C926" t="s">
        <v>3067</v>
      </c>
      <c r="D926" t="s">
        <v>1733</v>
      </c>
      <c r="E926" t="s">
        <v>1671</v>
      </c>
      <c r="F926">
        <v>60</v>
      </c>
      <c r="G926" t="s">
        <v>4305</v>
      </c>
      <c r="H926" t="s">
        <v>154</v>
      </c>
      <c r="I926" s="10">
        <v>40512</v>
      </c>
      <c r="J926">
        <v>44</v>
      </c>
      <c r="K926" t="s">
        <v>1721</v>
      </c>
      <c r="M926" t="str">
        <f>PROPER(Portfolio4346[[#This Row],[Last Name]])</f>
        <v>Lyons</v>
      </c>
      <c r="N926" t="str">
        <f t="shared" si="56"/>
        <v>-</v>
      </c>
      <c r="O926" t="str">
        <f t="shared" si="58"/>
        <v>F</v>
      </c>
      <c r="P926" t="str">
        <f t="shared" si="57"/>
        <v>-</v>
      </c>
      <c r="Q926" t="str">
        <f t="shared" si="59"/>
        <v>H</v>
      </c>
    </row>
    <row r="927" spans="1:17" x14ac:dyDescent="0.3">
      <c r="A927">
        <v>931</v>
      </c>
      <c r="B927" t="s">
        <v>4306</v>
      </c>
      <c r="C927" t="s">
        <v>4307</v>
      </c>
      <c r="D927" t="s">
        <v>1683</v>
      </c>
      <c r="E927" t="s">
        <v>1671</v>
      </c>
      <c r="F927">
        <v>60</v>
      </c>
      <c r="G927" t="s">
        <v>4308</v>
      </c>
      <c r="H927" t="s">
        <v>4309</v>
      </c>
      <c r="I927" s="10">
        <v>39865</v>
      </c>
      <c r="J927">
        <v>6</v>
      </c>
      <c r="K927" t="s">
        <v>1692</v>
      </c>
      <c r="M927" t="str">
        <f>PROPER(Portfolio4346[[#This Row],[Last Name]])</f>
        <v>Palmer</v>
      </c>
      <c r="N927" t="str">
        <f t="shared" si="56"/>
        <v>-</v>
      </c>
      <c r="O927" t="str">
        <f t="shared" si="58"/>
        <v>F</v>
      </c>
      <c r="P927" t="str">
        <f t="shared" si="57"/>
        <v>-</v>
      </c>
      <c r="Q927" t="str">
        <f t="shared" si="59"/>
        <v>J</v>
      </c>
    </row>
    <row r="928" spans="1:17" x14ac:dyDescent="0.3">
      <c r="A928">
        <v>932</v>
      </c>
      <c r="B928" t="s">
        <v>4310</v>
      </c>
      <c r="C928" t="s">
        <v>4311</v>
      </c>
      <c r="D928" t="s">
        <v>1670</v>
      </c>
      <c r="E928" t="s">
        <v>1671</v>
      </c>
      <c r="F928">
        <v>30</v>
      </c>
      <c r="G928" t="s">
        <v>4312</v>
      </c>
      <c r="H928" t="s">
        <v>2555</v>
      </c>
      <c r="I928" s="10">
        <v>40163</v>
      </c>
      <c r="J928">
        <v>78</v>
      </c>
      <c r="K928" t="s">
        <v>1692</v>
      </c>
      <c r="M928" t="str">
        <f>PROPER(Portfolio4346[[#This Row],[Last Name]])</f>
        <v>Humphrey</v>
      </c>
      <c r="N928" t="str">
        <f t="shared" si="56"/>
        <v>-</v>
      </c>
      <c r="O928" t="str">
        <f t="shared" si="58"/>
        <v>F</v>
      </c>
      <c r="P928" t="str">
        <f t="shared" si="57"/>
        <v>-</v>
      </c>
      <c r="Q928" t="str">
        <f t="shared" si="59"/>
        <v>T</v>
      </c>
    </row>
    <row r="929" spans="1:17" x14ac:dyDescent="0.3">
      <c r="A929">
        <v>933</v>
      </c>
      <c r="B929" t="s">
        <v>4313</v>
      </c>
      <c r="C929" t="s">
        <v>2391</v>
      </c>
      <c r="D929" t="s">
        <v>1719</v>
      </c>
      <c r="E929" t="s">
        <v>1671</v>
      </c>
      <c r="F929">
        <v>90</v>
      </c>
      <c r="G929" t="s">
        <v>4314</v>
      </c>
      <c r="H929" t="s">
        <v>3994</v>
      </c>
      <c r="I929" s="10">
        <v>39534</v>
      </c>
      <c r="J929">
        <v>49</v>
      </c>
      <c r="K929" t="s">
        <v>1673</v>
      </c>
      <c r="M929" t="str">
        <f>PROPER(Portfolio4346[[#This Row],[Last Name]])</f>
        <v>Pickett</v>
      </c>
      <c r="N929" t="str">
        <f t="shared" si="56"/>
        <v>-</v>
      </c>
      <c r="O929" t="str">
        <f t="shared" si="58"/>
        <v>F</v>
      </c>
      <c r="P929" t="str">
        <f t="shared" si="57"/>
        <v>-</v>
      </c>
      <c r="Q929" t="str">
        <f t="shared" si="59"/>
        <v>N</v>
      </c>
    </row>
    <row r="930" spans="1:17" x14ac:dyDescent="0.3">
      <c r="A930">
        <v>934</v>
      </c>
      <c r="B930" t="s">
        <v>3378</v>
      </c>
      <c r="C930" t="s">
        <v>4315</v>
      </c>
      <c r="D930" t="s">
        <v>1670</v>
      </c>
      <c r="E930" t="s">
        <v>1671</v>
      </c>
      <c r="F930">
        <v>90</v>
      </c>
      <c r="G930" t="s">
        <v>4316</v>
      </c>
      <c r="H930" t="s">
        <v>784</v>
      </c>
      <c r="I930" s="10">
        <v>39870</v>
      </c>
      <c r="J930">
        <v>6</v>
      </c>
      <c r="K930" t="s">
        <v>1772</v>
      </c>
      <c r="M930" t="str">
        <f>PROPER(Portfolio4346[[#This Row],[Last Name]])</f>
        <v>Dewitt</v>
      </c>
      <c r="N930" t="str">
        <f t="shared" si="56"/>
        <v>-</v>
      </c>
      <c r="O930" t="str">
        <f t="shared" si="58"/>
        <v>F</v>
      </c>
      <c r="P930" t="str">
        <f t="shared" si="57"/>
        <v>-</v>
      </c>
      <c r="Q930" t="str">
        <f t="shared" si="59"/>
        <v>L</v>
      </c>
    </row>
    <row r="931" spans="1:17" x14ac:dyDescent="0.3">
      <c r="A931">
        <v>935</v>
      </c>
      <c r="B931" t="s">
        <v>4317</v>
      </c>
      <c r="C931" t="s">
        <v>4318</v>
      </c>
      <c r="D931" t="s">
        <v>1683</v>
      </c>
      <c r="E931" t="s">
        <v>1671</v>
      </c>
      <c r="F931">
        <v>90</v>
      </c>
      <c r="G931" t="s">
        <v>4319</v>
      </c>
      <c r="H931" t="s">
        <v>110</v>
      </c>
      <c r="I931" s="10">
        <v>39750</v>
      </c>
      <c r="J931">
        <v>23</v>
      </c>
      <c r="K931" t="s">
        <v>1677</v>
      </c>
      <c r="M931" t="str">
        <f>PROPER(Portfolio4346[[#This Row],[Last Name]])</f>
        <v>Marcus</v>
      </c>
      <c r="N931" t="str">
        <f t="shared" si="56"/>
        <v>-</v>
      </c>
      <c r="O931" t="str">
        <f t="shared" si="58"/>
        <v>F</v>
      </c>
      <c r="P931" t="str">
        <f t="shared" si="57"/>
        <v>-</v>
      </c>
      <c r="Q931" t="str">
        <f t="shared" si="59"/>
        <v>S</v>
      </c>
    </row>
    <row r="932" spans="1:17" x14ac:dyDescent="0.3">
      <c r="A932">
        <v>936</v>
      </c>
      <c r="B932" t="s">
        <v>4320</v>
      </c>
      <c r="C932" t="s">
        <v>3382</v>
      </c>
      <c r="D932" t="s">
        <v>1670</v>
      </c>
      <c r="E932" t="s">
        <v>1671</v>
      </c>
      <c r="F932">
        <v>90</v>
      </c>
      <c r="G932" t="s">
        <v>4321</v>
      </c>
      <c r="H932" t="s">
        <v>693</v>
      </c>
      <c r="I932" s="10">
        <v>40427</v>
      </c>
      <c r="J932">
        <v>76</v>
      </c>
      <c r="K932" t="s">
        <v>1721</v>
      </c>
      <c r="M932" t="str">
        <f>PROPER(Portfolio4346[[#This Row],[Last Name]])</f>
        <v>Stacy</v>
      </c>
      <c r="N932" t="str">
        <f t="shared" si="56"/>
        <v>-</v>
      </c>
      <c r="O932" t="str">
        <f t="shared" si="58"/>
        <v>F</v>
      </c>
      <c r="P932" t="str">
        <f t="shared" si="57"/>
        <v>-</v>
      </c>
      <c r="Q932" t="str">
        <f t="shared" si="59"/>
        <v>T</v>
      </c>
    </row>
    <row r="933" spans="1:17" x14ac:dyDescent="0.3">
      <c r="A933">
        <v>937</v>
      </c>
      <c r="B933" t="s">
        <v>4322</v>
      </c>
      <c r="C933" t="s">
        <v>4323</v>
      </c>
      <c r="D933" t="s">
        <v>1683</v>
      </c>
      <c r="E933" t="s">
        <v>1671</v>
      </c>
      <c r="F933">
        <v>90</v>
      </c>
      <c r="G933" t="s">
        <v>4324</v>
      </c>
      <c r="H933" t="s">
        <v>152</v>
      </c>
      <c r="I933" s="10">
        <v>39658</v>
      </c>
      <c r="J933">
        <v>80</v>
      </c>
      <c r="K933" t="s">
        <v>1721</v>
      </c>
      <c r="M933" t="str">
        <f>PROPER(Portfolio4346[[#This Row],[Last Name]])</f>
        <v>Goins</v>
      </c>
      <c r="N933" t="str">
        <f t="shared" si="56"/>
        <v>-</v>
      </c>
      <c r="O933" t="str">
        <f t="shared" si="58"/>
        <v>F</v>
      </c>
      <c r="P933" t="str">
        <f t="shared" si="57"/>
        <v>-</v>
      </c>
      <c r="Q933" t="str">
        <f t="shared" si="59"/>
        <v>S</v>
      </c>
    </row>
    <row r="934" spans="1:17" x14ac:dyDescent="0.3">
      <c r="A934">
        <v>938</v>
      </c>
      <c r="B934" t="s">
        <v>4325</v>
      </c>
      <c r="C934" t="s">
        <v>4326</v>
      </c>
      <c r="D934" t="s">
        <v>1683</v>
      </c>
      <c r="E934" t="s">
        <v>1671</v>
      </c>
      <c r="F934">
        <v>90</v>
      </c>
      <c r="G934" t="s">
        <v>4327</v>
      </c>
      <c r="H934" t="s">
        <v>1407</v>
      </c>
      <c r="I934" s="10">
        <v>39890</v>
      </c>
      <c r="J934">
        <v>93</v>
      </c>
      <c r="K934" t="s">
        <v>1007</v>
      </c>
      <c r="M934" t="str">
        <f>PROPER(Portfolio4346[[#This Row],[Last Name]])</f>
        <v>Prescott</v>
      </c>
      <c r="N934" t="str">
        <f t="shared" si="56"/>
        <v>-</v>
      </c>
      <c r="O934" t="str">
        <f t="shared" si="58"/>
        <v>F</v>
      </c>
      <c r="P934" t="str">
        <f t="shared" si="57"/>
        <v>-</v>
      </c>
      <c r="Q934" t="str">
        <f t="shared" si="59"/>
        <v>M</v>
      </c>
    </row>
    <row r="935" spans="1:17" x14ac:dyDescent="0.3">
      <c r="A935">
        <v>939</v>
      </c>
      <c r="B935" t="s">
        <v>4328</v>
      </c>
      <c r="C935" t="s">
        <v>4329</v>
      </c>
      <c r="D935" t="s">
        <v>1670</v>
      </c>
      <c r="E935" t="s">
        <v>1671</v>
      </c>
      <c r="F935">
        <v>30</v>
      </c>
      <c r="G935" t="s">
        <v>4330</v>
      </c>
      <c r="H935" t="s">
        <v>1494</v>
      </c>
      <c r="I935" s="10">
        <v>39562</v>
      </c>
      <c r="J935">
        <v>55</v>
      </c>
      <c r="K935" t="s">
        <v>1721</v>
      </c>
      <c r="M935" t="str">
        <f>PROPER(Portfolio4346[[#This Row],[Last Name]])</f>
        <v>Fitzpatrick</v>
      </c>
      <c r="N935" t="str">
        <f t="shared" si="56"/>
        <v>-</v>
      </c>
      <c r="O935" t="str">
        <f t="shared" si="58"/>
        <v>F</v>
      </c>
      <c r="P935" t="str">
        <f t="shared" si="57"/>
        <v>-</v>
      </c>
      <c r="Q935" t="str">
        <f t="shared" si="59"/>
        <v>A</v>
      </c>
    </row>
    <row r="936" spans="1:17" x14ac:dyDescent="0.3">
      <c r="A936">
        <v>940</v>
      </c>
      <c r="B936" t="s">
        <v>4331</v>
      </c>
      <c r="C936" t="s">
        <v>3321</v>
      </c>
      <c r="D936" t="s">
        <v>1670</v>
      </c>
      <c r="E936" t="s">
        <v>1671</v>
      </c>
      <c r="F936">
        <v>90</v>
      </c>
      <c r="G936" t="s">
        <v>4308</v>
      </c>
      <c r="H936" t="s">
        <v>4332</v>
      </c>
      <c r="I936" s="10">
        <v>40071</v>
      </c>
      <c r="J936">
        <v>27</v>
      </c>
      <c r="K936" t="s">
        <v>1707</v>
      </c>
      <c r="M936" t="str">
        <f>PROPER(Portfolio4346[[#This Row],[Last Name]])</f>
        <v>Hansen</v>
      </c>
      <c r="N936" t="str">
        <f t="shared" si="56"/>
        <v>-</v>
      </c>
      <c r="O936" t="str">
        <f t="shared" si="58"/>
        <v>F</v>
      </c>
      <c r="P936" t="str">
        <f t="shared" si="57"/>
        <v>-</v>
      </c>
      <c r="Q936" t="str">
        <f t="shared" si="59"/>
        <v>L</v>
      </c>
    </row>
    <row r="937" spans="1:17" x14ac:dyDescent="0.3">
      <c r="A937">
        <v>941</v>
      </c>
      <c r="B937" t="s">
        <v>4333</v>
      </c>
      <c r="C937" t="s">
        <v>2040</v>
      </c>
      <c r="D937" t="s">
        <v>1670</v>
      </c>
      <c r="E937" t="s">
        <v>1671</v>
      </c>
      <c r="F937">
        <v>60</v>
      </c>
      <c r="G937" t="s">
        <v>4334</v>
      </c>
      <c r="H937" t="s">
        <v>4335</v>
      </c>
      <c r="I937" s="10">
        <v>39886</v>
      </c>
      <c r="J937">
        <v>52</v>
      </c>
      <c r="K937" t="s">
        <v>1673</v>
      </c>
      <c r="M937" t="str">
        <f>PROPER(Portfolio4346[[#This Row],[Last Name]])</f>
        <v>Brown</v>
      </c>
      <c r="N937" t="str">
        <f t="shared" si="56"/>
        <v>-</v>
      </c>
      <c r="O937" t="str">
        <f t="shared" si="58"/>
        <v>F</v>
      </c>
      <c r="P937" t="str">
        <f t="shared" si="57"/>
        <v>-</v>
      </c>
      <c r="Q937" t="str">
        <f t="shared" si="59"/>
        <v>C</v>
      </c>
    </row>
    <row r="938" spans="1:17" x14ac:dyDescent="0.3">
      <c r="A938">
        <v>942</v>
      </c>
      <c r="B938" t="s">
        <v>4336</v>
      </c>
      <c r="C938" t="s">
        <v>4337</v>
      </c>
      <c r="D938" t="s">
        <v>1670</v>
      </c>
      <c r="E938" t="s">
        <v>1671</v>
      </c>
      <c r="F938">
        <v>30</v>
      </c>
      <c r="G938" t="s">
        <v>4338</v>
      </c>
      <c r="H938" t="s">
        <v>4339</v>
      </c>
      <c r="I938" s="10">
        <v>40153</v>
      </c>
      <c r="J938">
        <v>72</v>
      </c>
      <c r="K938" t="s">
        <v>1696</v>
      </c>
      <c r="M938" t="str">
        <f>PROPER(Portfolio4346[[#This Row],[Last Name]])</f>
        <v>Patterson</v>
      </c>
      <c r="N938" t="str">
        <f t="shared" si="56"/>
        <v>-</v>
      </c>
      <c r="O938" t="str">
        <f t="shared" si="58"/>
        <v>F</v>
      </c>
      <c r="P938" t="str">
        <f t="shared" si="57"/>
        <v>-</v>
      </c>
      <c r="Q938" t="str">
        <f t="shared" si="59"/>
        <v>E</v>
      </c>
    </row>
    <row r="939" spans="1:17" x14ac:dyDescent="0.3">
      <c r="A939">
        <v>943</v>
      </c>
      <c r="B939" t="s">
        <v>4340</v>
      </c>
      <c r="C939" t="s">
        <v>3034</v>
      </c>
      <c r="D939" t="s">
        <v>1670</v>
      </c>
      <c r="E939" t="s">
        <v>1671</v>
      </c>
      <c r="F939">
        <v>90</v>
      </c>
      <c r="G939" t="s">
        <v>4341</v>
      </c>
      <c r="H939" t="s">
        <v>1487</v>
      </c>
      <c r="I939" s="10">
        <v>40396</v>
      </c>
      <c r="J939">
        <v>53</v>
      </c>
      <c r="K939" t="s">
        <v>1696</v>
      </c>
      <c r="M939" t="str">
        <f>PROPER(Portfolio4346[[#This Row],[Last Name]])</f>
        <v>Connolly</v>
      </c>
      <c r="N939" t="str">
        <f t="shared" si="56"/>
        <v>-</v>
      </c>
      <c r="O939" t="str">
        <f t="shared" si="58"/>
        <v>F</v>
      </c>
      <c r="P939" t="str">
        <f t="shared" si="57"/>
        <v>-</v>
      </c>
      <c r="Q939" t="str">
        <f t="shared" si="59"/>
        <v>J</v>
      </c>
    </row>
    <row r="940" spans="1:17" x14ac:dyDescent="0.3">
      <c r="A940">
        <v>944</v>
      </c>
      <c r="B940" t="s">
        <v>4342</v>
      </c>
      <c r="C940" t="s">
        <v>4343</v>
      </c>
      <c r="D940" t="s">
        <v>1683</v>
      </c>
      <c r="E940" t="s">
        <v>1671</v>
      </c>
      <c r="F940">
        <v>90</v>
      </c>
      <c r="G940" t="s">
        <v>4344</v>
      </c>
      <c r="H940" t="s">
        <v>1417</v>
      </c>
      <c r="I940" s="10">
        <v>40433</v>
      </c>
      <c r="J940">
        <v>15</v>
      </c>
      <c r="K940" t="s">
        <v>1700</v>
      </c>
      <c r="M940" t="str">
        <f>PROPER(Portfolio4346[[#This Row],[Last Name]])</f>
        <v>Chapman</v>
      </c>
      <c r="N940" t="str">
        <f t="shared" si="56"/>
        <v>-</v>
      </c>
      <c r="O940" t="str">
        <f t="shared" si="58"/>
        <v>F</v>
      </c>
      <c r="P940" t="str">
        <f t="shared" si="57"/>
        <v>-</v>
      </c>
      <c r="Q940" t="str">
        <f t="shared" si="59"/>
        <v>S</v>
      </c>
    </row>
    <row r="941" spans="1:17" x14ac:dyDescent="0.3">
      <c r="A941">
        <v>945</v>
      </c>
      <c r="B941" t="s">
        <v>4345</v>
      </c>
      <c r="C941" t="s">
        <v>3359</v>
      </c>
      <c r="D941" t="s">
        <v>1670</v>
      </c>
      <c r="E941" t="s">
        <v>1671</v>
      </c>
      <c r="F941">
        <v>30</v>
      </c>
      <c r="G941" t="s">
        <v>4346</v>
      </c>
      <c r="H941" t="s">
        <v>214</v>
      </c>
      <c r="I941" s="10">
        <v>39710</v>
      </c>
      <c r="J941">
        <v>56</v>
      </c>
      <c r="K941" t="s">
        <v>1721</v>
      </c>
      <c r="M941" t="str">
        <f>PROPER(Portfolio4346[[#This Row],[Last Name]])</f>
        <v>Mcclellan</v>
      </c>
      <c r="N941" t="str">
        <f t="shared" si="56"/>
        <v>-</v>
      </c>
      <c r="O941" t="str">
        <f t="shared" si="58"/>
        <v>F</v>
      </c>
      <c r="P941" t="str">
        <f t="shared" si="57"/>
        <v>-</v>
      </c>
      <c r="Q941" t="str">
        <f t="shared" si="59"/>
        <v>A</v>
      </c>
    </row>
    <row r="942" spans="1:17" x14ac:dyDescent="0.3">
      <c r="A942">
        <v>946</v>
      </c>
      <c r="B942" t="s">
        <v>4347</v>
      </c>
      <c r="C942" t="s">
        <v>4348</v>
      </c>
      <c r="D942" t="s">
        <v>1683</v>
      </c>
      <c r="E942" t="s">
        <v>1671</v>
      </c>
      <c r="F942">
        <v>90</v>
      </c>
      <c r="G942" t="s">
        <v>4349</v>
      </c>
      <c r="H942" t="s">
        <v>165</v>
      </c>
      <c r="I942" s="10">
        <v>39778</v>
      </c>
      <c r="J942">
        <v>33</v>
      </c>
      <c r="K942" t="s">
        <v>1700</v>
      </c>
      <c r="M942" t="str">
        <f>PROPER(Portfolio4346[[#This Row],[Last Name]])</f>
        <v>Givens</v>
      </c>
      <c r="N942" t="str">
        <f t="shared" si="56"/>
        <v>-</v>
      </c>
      <c r="O942" t="str">
        <f t="shared" si="58"/>
        <v>F</v>
      </c>
      <c r="P942" t="str">
        <f t="shared" si="57"/>
        <v>-</v>
      </c>
      <c r="Q942" t="str">
        <f t="shared" si="59"/>
        <v>M</v>
      </c>
    </row>
    <row r="943" spans="1:17" x14ac:dyDescent="0.3">
      <c r="A943">
        <v>947</v>
      </c>
      <c r="B943" t="s">
        <v>4350</v>
      </c>
      <c r="C943" t="s">
        <v>4351</v>
      </c>
      <c r="D943" t="s">
        <v>1670</v>
      </c>
      <c r="E943" t="s">
        <v>1671</v>
      </c>
      <c r="F943">
        <v>60</v>
      </c>
      <c r="G943" t="s">
        <v>4352</v>
      </c>
      <c r="H943" t="s">
        <v>3361</v>
      </c>
      <c r="I943" s="10">
        <v>39457</v>
      </c>
      <c r="J943">
        <v>32</v>
      </c>
      <c r="K943" t="s">
        <v>1673</v>
      </c>
      <c r="M943" t="str">
        <f>PROPER(Portfolio4346[[#This Row],[Last Name]])</f>
        <v>Daniels</v>
      </c>
      <c r="N943" t="str">
        <f t="shared" si="56"/>
        <v>-</v>
      </c>
      <c r="O943" t="str">
        <f t="shared" si="58"/>
        <v>F</v>
      </c>
      <c r="P943" t="str">
        <f t="shared" si="57"/>
        <v>-</v>
      </c>
      <c r="Q943" t="str">
        <f t="shared" si="59"/>
        <v>C</v>
      </c>
    </row>
    <row r="944" spans="1:17" x14ac:dyDescent="0.3">
      <c r="A944">
        <v>948</v>
      </c>
      <c r="B944" t="s">
        <v>4353</v>
      </c>
      <c r="C944" t="s">
        <v>4354</v>
      </c>
      <c r="D944" t="s">
        <v>1670</v>
      </c>
      <c r="E944" t="s">
        <v>1829</v>
      </c>
      <c r="F944">
        <v>30</v>
      </c>
      <c r="G944" t="s">
        <v>4355</v>
      </c>
      <c r="H944" t="s">
        <v>413</v>
      </c>
      <c r="I944" s="10">
        <v>39921</v>
      </c>
      <c r="J944">
        <v>24</v>
      </c>
      <c r="K944" t="s">
        <v>1696</v>
      </c>
      <c r="M944" t="str">
        <f>PROPER(Portfolio4346[[#This Row],[Last Name]])</f>
        <v>Fernandez</v>
      </c>
      <c r="N944" t="str">
        <f t="shared" si="56"/>
        <v>-</v>
      </c>
      <c r="O944" t="str">
        <f t="shared" si="58"/>
        <v>F</v>
      </c>
      <c r="P944" t="str">
        <f t="shared" si="57"/>
        <v>Corrected Errors</v>
      </c>
      <c r="Q944" t="str">
        <f t="shared" si="59"/>
        <v>S</v>
      </c>
    </row>
    <row r="945" spans="1:17" x14ac:dyDescent="0.3">
      <c r="A945">
        <v>949</v>
      </c>
      <c r="B945" t="s">
        <v>2237</v>
      </c>
      <c r="C945" t="s">
        <v>4356</v>
      </c>
      <c r="D945" t="s">
        <v>1683</v>
      </c>
      <c r="E945" t="s">
        <v>1671</v>
      </c>
      <c r="F945">
        <v>90</v>
      </c>
      <c r="G945" t="s">
        <v>4357</v>
      </c>
      <c r="H945" t="s">
        <v>3830</v>
      </c>
      <c r="I945" s="10">
        <v>39942</v>
      </c>
      <c r="J945">
        <v>18</v>
      </c>
      <c r="K945" t="s">
        <v>1677</v>
      </c>
      <c r="M945" t="str">
        <f>PROPER(Portfolio4346[[#This Row],[Last Name]])</f>
        <v>Norris</v>
      </c>
      <c r="N945" t="str">
        <f t="shared" si="56"/>
        <v>-</v>
      </c>
      <c r="O945" t="str">
        <f t="shared" si="58"/>
        <v>F</v>
      </c>
      <c r="P945" t="str">
        <f t="shared" si="57"/>
        <v>-</v>
      </c>
      <c r="Q945" t="str">
        <f t="shared" si="59"/>
        <v>P</v>
      </c>
    </row>
    <row r="946" spans="1:17" x14ac:dyDescent="0.3">
      <c r="A946">
        <v>950</v>
      </c>
      <c r="B946" t="s">
        <v>1834</v>
      </c>
      <c r="C946" t="s">
        <v>4358</v>
      </c>
      <c r="D946" t="s">
        <v>1683</v>
      </c>
      <c r="E946" t="s">
        <v>1671</v>
      </c>
      <c r="F946">
        <v>60</v>
      </c>
      <c r="G946" t="s">
        <v>4359</v>
      </c>
      <c r="H946" t="s">
        <v>4360</v>
      </c>
      <c r="I946" s="10">
        <v>40164</v>
      </c>
      <c r="J946">
        <v>44</v>
      </c>
      <c r="K946" t="s">
        <v>1673</v>
      </c>
      <c r="M946" t="str">
        <f>PROPER(Portfolio4346[[#This Row],[Last Name]])</f>
        <v>Babcock</v>
      </c>
      <c r="N946" t="str">
        <f t="shared" si="56"/>
        <v>-</v>
      </c>
      <c r="O946" t="str">
        <f t="shared" si="58"/>
        <v>F</v>
      </c>
      <c r="P946" t="str">
        <f t="shared" si="57"/>
        <v>-</v>
      </c>
      <c r="Q946" t="str">
        <f t="shared" si="59"/>
        <v>C</v>
      </c>
    </row>
    <row r="947" spans="1:17" x14ac:dyDescent="0.3">
      <c r="A947">
        <v>951</v>
      </c>
      <c r="B947" t="s">
        <v>3335</v>
      </c>
      <c r="C947" t="s">
        <v>1873</v>
      </c>
      <c r="D947" t="s">
        <v>1683</v>
      </c>
      <c r="E947" t="s">
        <v>1671</v>
      </c>
      <c r="F947">
        <v>90</v>
      </c>
      <c r="G947" t="s">
        <v>4361</v>
      </c>
      <c r="H947" t="s">
        <v>3551</v>
      </c>
      <c r="I947" s="10">
        <v>40476</v>
      </c>
      <c r="J947">
        <v>20</v>
      </c>
      <c r="K947" t="s">
        <v>1772</v>
      </c>
      <c r="M947" t="str">
        <f>PROPER(Portfolio4346[[#This Row],[Last Name]])</f>
        <v>Byrd</v>
      </c>
      <c r="N947" t="str">
        <f t="shared" si="56"/>
        <v>-</v>
      </c>
      <c r="O947" t="str">
        <f t="shared" si="58"/>
        <v>F</v>
      </c>
      <c r="P947" t="str">
        <f t="shared" si="57"/>
        <v>-</v>
      </c>
      <c r="Q947" t="str">
        <f t="shared" si="59"/>
        <v>M</v>
      </c>
    </row>
    <row r="948" spans="1:17" x14ac:dyDescent="0.3">
      <c r="A948">
        <v>952</v>
      </c>
      <c r="B948" t="s">
        <v>4362</v>
      </c>
      <c r="C948" t="s">
        <v>4363</v>
      </c>
      <c r="D948" t="s">
        <v>1670</v>
      </c>
      <c r="E948" t="s">
        <v>1671</v>
      </c>
      <c r="F948">
        <v>90</v>
      </c>
      <c r="G948" t="s">
        <v>4364</v>
      </c>
      <c r="H948" t="s">
        <v>1474</v>
      </c>
      <c r="I948" s="10">
        <v>40043</v>
      </c>
      <c r="J948">
        <v>91</v>
      </c>
      <c r="K948" t="s">
        <v>1007</v>
      </c>
      <c r="M948" t="str">
        <f>PROPER(Portfolio4346[[#This Row],[Last Name]])</f>
        <v>Garza</v>
      </c>
      <c r="N948" t="str">
        <f t="shared" si="56"/>
        <v>-</v>
      </c>
      <c r="O948" t="str">
        <f t="shared" si="58"/>
        <v>F</v>
      </c>
      <c r="P948" t="str">
        <f t="shared" si="57"/>
        <v>-</v>
      </c>
      <c r="Q948" t="str">
        <f t="shared" si="59"/>
        <v>S</v>
      </c>
    </row>
    <row r="949" spans="1:17" x14ac:dyDescent="0.3">
      <c r="A949">
        <v>953</v>
      </c>
      <c r="B949" t="s">
        <v>4365</v>
      </c>
      <c r="C949" t="s">
        <v>4366</v>
      </c>
      <c r="D949" t="s">
        <v>1670</v>
      </c>
      <c r="E949" t="s">
        <v>1671</v>
      </c>
      <c r="F949">
        <v>90</v>
      </c>
      <c r="G949" t="s">
        <v>4367</v>
      </c>
      <c r="H949" t="s">
        <v>791</v>
      </c>
      <c r="I949" s="10">
        <v>39970</v>
      </c>
      <c r="J949">
        <v>56</v>
      </c>
      <c r="K949" t="s">
        <v>1677</v>
      </c>
      <c r="M949" t="str">
        <f>PROPER(Portfolio4346[[#This Row],[Last Name]])</f>
        <v>Avery</v>
      </c>
      <c r="N949" t="str">
        <f t="shared" si="56"/>
        <v>-</v>
      </c>
      <c r="O949" t="str">
        <f t="shared" si="58"/>
        <v>F</v>
      </c>
      <c r="P949" t="str">
        <f t="shared" si="57"/>
        <v>-</v>
      </c>
      <c r="Q949" t="str">
        <f t="shared" si="59"/>
        <v>L</v>
      </c>
    </row>
    <row r="950" spans="1:17" x14ac:dyDescent="0.3">
      <c r="A950">
        <v>954</v>
      </c>
      <c r="B950" t="s">
        <v>4368</v>
      </c>
      <c r="C950" t="s">
        <v>4369</v>
      </c>
      <c r="D950" t="s">
        <v>1946</v>
      </c>
      <c r="E950" t="s">
        <v>1671</v>
      </c>
      <c r="F950">
        <v>90</v>
      </c>
      <c r="G950" t="s">
        <v>4370</v>
      </c>
      <c r="H950" t="s">
        <v>404</v>
      </c>
      <c r="I950" s="10">
        <v>40054</v>
      </c>
      <c r="J950">
        <v>98</v>
      </c>
      <c r="K950" t="s">
        <v>1692</v>
      </c>
      <c r="M950" t="str">
        <f>PROPER(Portfolio4346[[#This Row],[Last Name]])</f>
        <v>Blackmon</v>
      </c>
      <c r="N950" t="str">
        <f t="shared" si="56"/>
        <v>-</v>
      </c>
      <c r="O950" t="str">
        <f t="shared" si="58"/>
        <v>F</v>
      </c>
      <c r="P950" t="str">
        <f t="shared" si="57"/>
        <v>-</v>
      </c>
      <c r="Q950" t="str">
        <f t="shared" si="59"/>
        <v>K</v>
      </c>
    </row>
    <row r="951" spans="1:17" x14ac:dyDescent="0.3">
      <c r="A951">
        <v>955</v>
      </c>
      <c r="B951" t="s">
        <v>4235</v>
      </c>
      <c r="C951" t="s">
        <v>4371</v>
      </c>
      <c r="D951" t="s">
        <v>1670</v>
      </c>
      <c r="E951" t="s">
        <v>1671</v>
      </c>
      <c r="F951">
        <v>60</v>
      </c>
      <c r="G951" t="s">
        <v>4372</v>
      </c>
      <c r="H951" t="s">
        <v>4373</v>
      </c>
      <c r="I951" s="10">
        <v>40008</v>
      </c>
      <c r="J951">
        <v>11</v>
      </c>
      <c r="K951" t="s">
        <v>1721</v>
      </c>
      <c r="M951" t="str">
        <f>PROPER(Portfolio4346[[#This Row],[Last Name]])</f>
        <v>Curtis</v>
      </c>
      <c r="N951" t="str">
        <f t="shared" si="56"/>
        <v>-</v>
      </c>
      <c r="O951" t="str">
        <f t="shared" si="58"/>
        <v>F</v>
      </c>
      <c r="P951" t="str">
        <f t="shared" si="57"/>
        <v>-</v>
      </c>
      <c r="Q951" t="str">
        <f t="shared" si="59"/>
        <v>J</v>
      </c>
    </row>
    <row r="952" spans="1:17" x14ac:dyDescent="0.3">
      <c r="A952">
        <v>956</v>
      </c>
      <c r="B952" t="s">
        <v>4374</v>
      </c>
      <c r="C952" t="s">
        <v>4375</v>
      </c>
      <c r="D952" t="s">
        <v>1670</v>
      </c>
      <c r="E952" t="s">
        <v>1671</v>
      </c>
      <c r="F952">
        <v>60</v>
      </c>
      <c r="G952" t="s">
        <v>4376</v>
      </c>
      <c r="H952" t="s">
        <v>504</v>
      </c>
      <c r="I952" s="10">
        <v>40476</v>
      </c>
      <c r="J952">
        <v>58</v>
      </c>
      <c r="K952" t="s">
        <v>1007</v>
      </c>
      <c r="M952" t="str">
        <f>PROPER(Portfolio4346[[#This Row],[Last Name]])</f>
        <v>Frank</v>
      </c>
      <c r="N952" t="str">
        <f t="shared" si="56"/>
        <v>-</v>
      </c>
      <c r="O952" t="str">
        <f t="shared" si="58"/>
        <v>F</v>
      </c>
      <c r="P952" t="str">
        <f t="shared" si="57"/>
        <v>-</v>
      </c>
      <c r="Q952" t="str">
        <f t="shared" si="59"/>
        <v>E</v>
      </c>
    </row>
    <row r="953" spans="1:17" x14ac:dyDescent="0.3">
      <c r="A953">
        <v>957</v>
      </c>
      <c r="B953" t="s">
        <v>2295</v>
      </c>
      <c r="C953" t="s">
        <v>4377</v>
      </c>
      <c r="D953" t="s">
        <v>1683</v>
      </c>
      <c r="E953" t="s">
        <v>1671</v>
      </c>
      <c r="F953">
        <v>60</v>
      </c>
      <c r="G953" t="s">
        <v>4378</v>
      </c>
      <c r="H953" t="s">
        <v>1476</v>
      </c>
      <c r="I953" s="10">
        <v>40503</v>
      </c>
      <c r="J953">
        <v>26</v>
      </c>
      <c r="K953" t="s">
        <v>1696</v>
      </c>
      <c r="M953" t="str">
        <f>PROPER(Portfolio4346[[#This Row],[Last Name]])</f>
        <v>Holman</v>
      </c>
      <c r="N953" t="str">
        <f t="shared" si="56"/>
        <v>-</v>
      </c>
      <c r="O953" t="str">
        <f t="shared" si="58"/>
        <v>F</v>
      </c>
      <c r="P953" t="str">
        <f t="shared" si="57"/>
        <v>-</v>
      </c>
      <c r="Q953" t="str">
        <f t="shared" si="59"/>
        <v>R</v>
      </c>
    </row>
    <row r="954" spans="1:17" x14ac:dyDescent="0.3">
      <c r="A954">
        <v>958</v>
      </c>
      <c r="B954" t="s">
        <v>4379</v>
      </c>
      <c r="C954" t="s">
        <v>3327</v>
      </c>
      <c r="D954" t="s">
        <v>1670</v>
      </c>
      <c r="E954" t="s">
        <v>1671</v>
      </c>
      <c r="F954">
        <v>60</v>
      </c>
      <c r="G954" t="s">
        <v>4380</v>
      </c>
      <c r="H954" t="s">
        <v>3830</v>
      </c>
      <c r="I954" s="10">
        <v>40467</v>
      </c>
      <c r="J954">
        <v>68</v>
      </c>
      <c r="K954" t="s">
        <v>1707</v>
      </c>
      <c r="M954" t="str">
        <f>PROPER(Portfolio4346[[#This Row],[Last Name]])</f>
        <v>Bullard</v>
      </c>
      <c r="N954" t="str">
        <f t="shared" si="56"/>
        <v>-</v>
      </c>
      <c r="O954" t="str">
        <f t="shared" si="58"/>
        <v>F</v>
      </c>
      <c r="P954" t="str">
        <f t="shared" si="57"/>
        <v>-</v>
      </c>
      <c r="Q954" t="str">
        <f t="shared" si="59"/>
        <v>S</v>
      </c>
    </row>
    <row r="955" spans="1:17" x14ac:dyDescent="0.3">
      <c r="A955">
        <v>959</v>
      </c>
      <c r="B955" t="s">
        <v>4381</v>
      </c>
      <c r="C955" t="s">
        <v>4382</v>
      </c>
      <c r="D955" t="s">
        <v>1683</v>
      </c>
      <c r="E955" t="s">
        <v>1671</v>
      </c>
      <c r="F955">
        <v>30</v>
      </c>
      <c r="G955" t="s">
        <v>4383</v>
      </c>
      <c r="H955" t="s">
        <v>1645</v>
      </c>
      <c r="I955" s="10">
        <v>40036</v>
      </c>
      <c r="J955">
        <v>11</v>
      </c>
      <c r="K955" t="s">
        <v>1673</v>
      </c>
      <c r="M955" t="str">
        <f>PROPER(Portfolio4346[[#This Row],[Last Name]])</f>
        <v>Boone</v>
      </c>
      <c r="N955" t="str">
        <f t="shared" si="56"/>
        <v>-</v>
      </c>
      <c r="O955" t="str">
        <f t="shared" si="58"/>
        <v>F</v>
      </c>
      <c r="P955" t="str">
        <f t="shared" si="57"/>
        <v>-</v>
      </c>
      <c r="Q955" t="str">
        <f t="shared" si="59"/>
        <v>C</v>
      </c>
    </row>
    <row r="956" spans="1:17" x14ac:dyDescent="0.3">
      <c r="A956">
        <v>960</v>
      </c>
      <c r="B956" t="s">
        <v>4384</v>
      </c>
      <c r="C956" t="s">
        <v>3276</v>
      </c>
      <c r="D956" t="s">
        <v>1683</v>
      </c>
      <c r="E956" t="s">
        <v>1671</v>
      </c>
      <c r="F956">
        <v>60</v>
      </c>
      <c r="G956" t="s">
        <v>4385</v>
      </c>
      <c r="H956" t="s">
        <v>580</v>
      </c>
      <c r="I956" s="10">
        <v>39613</v>
      </c>
      <c r="J956">
        <v>12</v>
      </c>
      <c r="K956" t="s">
        <v>851</v>
      </c>
      <c r="M956" t="str">
        <f>PROPER(Portfolio4346[[#This Row],[Last Name]])</f>
        <v>Mcgowan</v>
      </c>
      <c r="N956" t="str">
        <f t="shared" si="56"/>
        <v>-</v>
      </c>
      <c r="O956" t="str">
        <f t="shared" si="58"/>
        <v>F</v>
      </c>
      <c r="P956" t="str">
        <f t="shared" si="57"/>
        <v>-</v>
      </c>
      <c r="Q956" t="str">
        <f t="shared" si="59"/>
        <v>K</v>
      </c>
    </row>
    <row r="957" spans="1:17" x14ac:dyDescent="0.3">
      <c r="A957">
        <v>961</v>
      </c>
      <c r="B957" t="s">
        <v>4386</v>
      </c>
      <c r="C957" t="s">
        <v>2727</v>
      </c>
      <c r="D957" t="s">
        <v>1670</v>
      </c>
      <c r="E957" t="s">
        <v>1671</v>
      </c>
      <c r="F957">
        <v>30</v>
      </c>
      <c r="G957" t="s">
        <v>4387</v>
      </c>
      <c r="H957" t="s">
        <v>1235</v>
      </c>
      <c r="I957" s="10">
        <v>39732</v>
      </c>
      <c r="J957">
        <v>74</v>
      </c>
      <c r="K957" t="s">
        <v>1700</v>
      </c>
      <c r="M957" t="str">
        <f>PROPER(Portfolio4346[[#This Row],[Last Name]])</f>
        <v>Brandon</v>
      </c>
      <c r="N957" t="str">
        <f t="shared" si="56"/>
        <v>-</v>
      </c>
      <c r="O957" t="str">
        <f t="shared" si="58"/>
        <v>F</v>
      </c>
      <c r="P957" t="str">
        <f t="shared" si="57"/>
        <v>-</v>
      </c>
      <c r="Q957" t="str">
        <f t="shared" si="59"/>
        <v>S</v>
      </c>
    </row>
    <row r="958" spans="1:17" x14ac:dyDescent="0.3">
      <c r="A958">
        <v>962</v>
      </c>
      <c r="B958" t="s">
        <v>1841</v>
      </c>
      <c r="C958" t="s">
        <v>4388</v>
      </c>
      <c r="D958" t="s">
        <v>1670</v>
      </c>
      <c r="E958" t="s">
        <v>1671</v>
      </c>
      <c r="F958">
        <v>90</v>
      </c>
      <c r="G958" t="s">
        <v>4389</v>
      </c>
      <c r="H958" t="s">
        <v>1333</v>
      </c>
      <c r="I958" s="10">
        <v>39769</v>
      </c>
      <c r="J958">
        <v>49</v>
      </c>
      <c r="K958" t="s">
        <v>1696</v>
      </c>
      <c r="M958" t="str">
        <f>PROPER(Portfolio4346[[#This Row],[Last Name]])</f>
        <v>Tolbert</v>
      </c>
      <c r="N958" t="str">
        <f t="shared" si="56"/>
        <v>-</v>
      </c>
      <c r="O958" t="str">
        <f t="shared" si="58"/>
        <v>F</v>
      </c>
      <c r="P958" t="str">
        <f t="shared" si="57"/>
        <v>-</v>
      </c>
      <c r="Q958" t="str">
        <f t="shared" si="59"/>
        <v>P</v>
      </c>
    </row>
    <row r="959" spans="1:17" x14ac:dyDescent="0.3">
      <c r="A959">
        <v>963</v>
      </c>
      <c r="B959" t="s">
        <v>4390</v>
      </c>
      <c r="C959" t="s">
        <v>2182</v>
      </c>
      <c r="D959" t="s">
        <v>1683</v>
      </c>
      <c r="E959" t="s">
        <v>1671</v>
      </c>
      <c r="F959">
        <v>30</v>
      </c>
      <c r="G959" t="s">
        <v>4391</v>
      </c>
      <c r="H959" t="s">
        <v>450</v>
      </c>
      <c r="I959" s="10">
        <v>39754</v>
      </c>
      <c r="J959">
        <v>90</v>
      </c>
      <c r="K959" t="s">
        <v>1673</v>
      </c>
      <c r="M959" t="str">
        <f>PROPER(Portfolio4346[[#This Row],[Last Name]])</f>
        <v>Jaramillo</v>
      </c>
      <c r="N959" t="str">
        <f t="shared" si="56"/>
        <v>-</v>
      </c>
      <c r="O959" t="str">
        <f t="shared" si="58"/>
        <v>F</v>
      </c>
      <c r="P959" t="str">
        <f t="shared" si="57"/>
        <v>-</v>
      </c>
      <c r="Q959" t="str">
        <f t="shared" si="59"/>
        <v>M</v>
      </c>
    </row>
    <row r="960" spans="1:17" x14ac:dyDescent="0.3">
      <c r="A960">
        <v>964</v>
      </c>
      <c r="B960" t="s">
        <v>2678</v>
      </c>
      <c r="C960" t="s">
        <v>4392</v>
      </c>
      <c r="D960" t="s">
        <v>1683</v>
      </c>
      <c r="E960" t="s">
        <v>1671</v>
      </c>
      <c r="F960">
        <v>90</v>
      </c>
      <c r="G960" t="s">
        <v>4393</v>
      </c>
      <c r="H960" t="s">
        <v>237</v>
      </c>
      <c r="I960" s="10">
        <v>39491</v>
      </c>
      <c r="J960">
        <v>45</v>
      </c>
      <c r="K960" t="s">
        <v>1772</v>
      </c>
      <c r="M960" t="str">
        <f>PROPER(Portfolio4346[[#This Row],[Last Name]])</f>
        <v>Vickers</v>
      </c>
      <c r="N960" t="str">
        <f t="shared" si="56"/>
        <v>-</v>
      </c>
      <c r="O960" t="str">
        <f t="shared" si="58"/>
        <v>F</v>
      </c>
      <c r="P960" t="str">
        <f t="shared" si="57"/>
        <v>-</v>
      </c>
      <c r="Q960" t="str">
        <f t="shared" si="59"/>
        <v>Y</v>
      </c>
    </row>
    <row r="961" spans="1:17" x14ac:dyDescent="0.3">
      <c r="A961">
        <v>965</v>
      </c>
      <c r="B961" t="s">
        <v>4394</v>
      </c>
      <c r="C961" t="s">
        <v>2046</v>
      </c>
      <c r="D961" t="s">
        <v>1683</v>
      </c>
      <c r="E961" t="s">
        <v>1671</v>
      </c>
      <c r="F961">
        <v>60</v>
      </c>
      <c r="G961" t="s">
        <v>4395</v>
      </c>
      <c r="H961" t="s">
        <v>4396</v>
      </c>
      <c r="I961" s="10">
        <v>40452</v>
      </c>
      <c r="J961">
        <v>83</v>
      </c>
      <c r="K961" t="s">
        <v>1696</v>
      </c>
      <c r="M961" t="str">
        <f>PROPER(Portfolio4346[[#This Row],[Last Name]])</f>
        <v>Wells</v>
      </c>
      <c r="N961" t="str">
        <f t="shared" si="56"/>
        <v>-</v>
      </c>
      <c r="O961" t="str">
        <f t="shared" si="58"/>
        <v>F</v>
      </c>
      <c r="P961" t="str">
        <f t="shared" si="57"/>
        <v>-</v>
      </c>
      <c r="Q961" t="str">
        <f t="shared" si="59"/>
        <v>T</v>
      </c>
    </row>
    <row r="962" spans="1:17" x14ac:dyDescent="0.3">
      <c r="A962">
        <v>966</v>
      </c>
      <c r="B962" t="s">
        <v>4397</v>
      </c>
      <c r="C962" t="s">
        <v>3477</v>
      </c>
      <c r="D962" t="s">
        <v>1683</v>
      </c>
      <c r="E962" t="s">
        <v>1671</v>
      </c>
      <c r="F962">
        <v>60</v>
      </c>
      <c r="G962" t="s">
        <v>4398</v>
      </c>
      <c r="H962" t="s">
        <v>684</v>
      </c>
      <c r="I962" s="10">
        <v>39702</v>
      </c>
      <c r="J962">
        <v>15</v>
      </c>
      <c r="K962" t="s">
        <v>1677</v>
      </c>
      <c r="M962" t="str">
        <f>PROPER(Portfolio4346[[#This Row],[Last Name]])</f>
        <v>Henley</v>
      </c>
      <c r="N962" t="str">
        <f t="shared" ref="N962:N1025" si="60">IF(EXACT(C962,M962)=TRUE, "-", "Corrected to Title Case")</f>
        <v>-</v>
      </c>
      <c r="O962" t="str">
        <f t="shared" si="58"/>
        <v>F</v>
      </c>
      <c r="P962" t="str">
        <f t="shared" ref="P962:P1025" si="61">IF(EXACT(E962,O962)=TRUE,"-","Corrected Errors")</f>
        <v>-</v>
      </c>
      <c r="Q962" t="str">
        <f t="shared" si="59"/>
        <v>K</v>
      </c>
    </row>
    <row r="963" spans="1:17" x14ac:dyDescent="0.3">
      <c r="A963">
        <v>967</v>
      </c>
      <c r="B963" t="s">
        <v>4399</v>
      </c>
      <c r="C963" t="s">
        <v>3253</v>
      </c>
      <c r="D963" t="s">
        <v>1670</v>
      </c>
      <c r="E963" t="s">
        <v>1671</v>
      </c>
      <c r="F963">
        <v>30</v>
      </c>
      <c r="G963" t="s">
        <v>4400</v>
      </c>
      <c r="H963" t="s">
        <v>635</v>
      </c>
      <c r="I963" s="10">
        <v>40494</v>
      </c>
      <c r="J963">
        <v>36</v>
      </c>
      <c r="K963" t="s">
        <v>1721</v>
      </c>
      <c r="M963" t="str">
        <f>PROPER(Portfolio4346[[#This Row],[Last Name]])</f>
        <v>Coker</v>
      </c>
      <c r="N963" t="str">
        <f t="shared" si="60"/>
        <v>-</v>
      </c>
      <c r="O963" t="str">
        <f t="shared" ref="O963:O1026" si="62">IF(LEFT(E963,1)="f","F","M")</f>
        <v>F</v>
      </c>
      <c r="P963" t="str">
        <f t="shared" si="61"/>
        <v>-</v>
      </c>
      <c r="Q963" t="str">
        <f t="shared" ref="Q963:Q1026" si="63">UPPER(LEFT(B963,1))</f>
        <v>M</v>
      </c>
    </row>
    <row r="964" spans="1:17" x14ac:dyDescent="0.3">
      <c r="A964">
        <v>968</v>
      </c>
      <c r="B964" t="s">
        <v>4401</v>
      </c>
      <c r="C964" t="s">
        <v>4402</v>
      </c>
      <c r="D964" t="s">
        <v>1670</v>
      </c>
      <c r="E964" t="s">
        <v>1671</v>
      </c>
      <c r="F964">
        <v>90</v>
      </c>
      <c r="G964" t="s">
        <v>4403</v>
      </c>
      <c r="H964" t="s">
        <v>2535</v>
      </c>
      <c r="I964" s="10">
        <v>39772</v>
      </c>
      <c r="J964">
        <v>100</v>
      </c>
      <c r="K964" t="s">
        <v>1677</v>
      </c>
      <c r="M964" t="str">
        <f>PROPER(Portfolio4346[[#This Row],[Last Name]])</f>
        <v>Stratton</v>
      </c>
      <c r="N964" t="str">
        <f t="shared" si="60"/>
        <v>-</v>
      </c>
      <c r="O964" t="str">
        <f t="shared" si="62"/>
        <v>F</v>
      </c>
      <c r="P964" t="str">
        <f t="shared" si="61"/>
        <v>-</v>
      </c>
      <c r="Q964" t="str">
        <f t="shared" si="63"/>
        <v>O</v>
      </c>
    </row>
    <row r="965" spans="1:17" x14ac:dyDescent="0.3">
      <c r="A965">
        <v>969</v>
      </c>
      <c r="B965" t="s">
        <v>4404</v>
      </c>
      <c r="C965" t="s">
        <v>4405</v>
      </c>
      <c r="D965" t="s">
        <v>1670</v>
      </c>
      <c r="E965" t="s">
        <v>1671</v>
      </c>
      <c r="F965">
        <v>30</v>
      </c>
      <c r="G965" t="s">
        <v>4406</v>
      </c>
      <c r="H965" t="s">
        <v>697</v>
      </c>
      <c r="I965" s="10">
        <v>39658</v>
      </c>
      <c r="J965">
        <v>28</v>
      </c>
      <c r="K965" t="s">
        <v>1772</v>
      </c>
      <c r="M965" t="str">
        <f>PROPER(Portfolio4346[[#This Row],[Last Name]])</f>
        <v>Knowles</v>
      </c>
      <c r="N965" t="str">
        <f t="shared" si="60"/>
        <v>-</v>
      </c>
      <c r="O965" t="str">
        <f t="shared" si="62"/>
        <v>F</v>
      </c>
      <c r="P965" t="str">
        <f t="shared" si="61"/>
        <v>-</v>
      </c>
      <c r="Q965" t="str">
        <f t="shared" si="63"/>
        <v>S</v>
      </c>
    </row>
    <row r="966" spans="1:17" x14ac:dyDescent="0.3">
      <c r="A966">
        <v>970</v>
      </c>
      <c r="B966" t="s">
        <v>2093</v>
      </c>
      <c r="C966" t="s">
        <v>4407</v>
      </c>
      <c r="D966" t="s">
        <v>1683</v>
      </c>
      <c r="E966" t="s">
        <v>1671</v>
      </c>
      <c r="F966">
        <v>90</v>
      </c>
      <c r="G966" t="s">
        <v>4408</v>
      </c>
      <c r="H966" t="s">
        <v>300</v>
      </c>
      <c r="I966" s="10">
        <v>40446</v>
      </c>
      <c r="J966">
        <v>67</v>
      </c>
      <c r="K966" t="s">
        <v>1007</v>
      </c>
      <c r="M966" t="str">
        <f>PROPER(Portfolio4346[[#This Row],[Last Name]])</f>
        <v>Castro</v>
      </c>
      <c r="N966" t="str">
        <f t="shared" si="60"/>
        <v>-</v>
      </c>
      <c r="O966" t="str">
        <f t="shared" si="62"/>
        <v>F</v>
      </c>
      <c r="P966" t="str">
        <f t="shared" si="61"/>
        <v>-</v>
      </c>
      <c r="Q966" t="str">
        <f t="shared" si="63"/>
        <v>I</v>
      </c>
    </row>
    <row r="967" spans="1:17" x14ac:dyDescent="0.3">
      <c r="A967">
        <v>971</v>
      </c>
      <c r="B967" t="s">
        <v>4409</v>
      </c>
      <c r="C967" t="s">
        <v>2919</v>
      </c>
      <c r="D967" t="s">
        <v>1683</v>
      </c>
      <c r="E967" t="s">
        <v>1671</v>
      </c>
      <c r="F967">
        <v>60</v>
      </c>
      <c r="G967" t="s">
        <v>4410</v>
      </c>
      <c r="H967" t="s">
        <v>420</v>
      </c>
      <c r="I967" s="10">
        <v>39703</v>
      </c>
      <c r="J967">
        <v>96</v>
      </c>
      <c r="K967" t="s">
        <v>1707</v>
      </c>
      <c r="M967" t="str">
        <f>PROPER(Portfolio4346[[#This Row],[Last Name]])</f>
        <v>Hyde</v>
      </c>
      <c r="N967" t="str">
        <f t="shared" si="60"/>
        <v>-</v>
      </c>
      <c r="O967" t="str">
        <f t="shared" si="62"/>
        <v>F</v>
      </c>
      <c r="P967" t="str">
        <f t="shared" si="61"/>
        <v>-</v>
      </c>
      <c r="Q967" t="str">
        <f t="shared" si="63"/>
        <v>D</v>
      </c>
    </row>
    <row r="968" spans="1:17" x14ac:dyDescent="0.3">
      <c r="A968">
        <v>972</v>
      </c>
      <c r="B968" t="s">
        <v>3400</v>
      </c>
      <c r="C968" t="s">
        <v>3256</v>
      </c>
      <c r="D968" t="s">
        <v>1670</v>
      </c>
      <c r="E968" t="s">
        <v>1671</v>
      </c>
      <c r="F968">
        <v>90</v>
      </c>
      <c r="G968" t="s">
        <v>4411</v>
      </c>
      <c r="H968" t="s">
        <v>103</v>
      </c>
      <c r="I968" s="10">
        <v>40472</v>
      </c>
      <c r="J968">
        <v>25</v>
      </c>
      <c r="K968" t="s">
        <v>1007</v>
      </c>
      <c r="M968" t="str">
        <f>PROPER(Portfolio4346[[#This Row],[Last Name]])</f>
        <v>Farrell</v>
      </c>
      <c r="N968" t="str">
        <f t="shared" si="60"/>
        <v>-</v>
      </c>
      <c r="O968" t="str">
        <f t="shared" si="62"/>
        <v>F</v>
      </c>
      <c r="P968" t="str">
        <f t="shared" si="61"/>
        <v>-</v>
      </c>
      <c r="Q968" t="str">
        <f t="shared" si="63"/>
        <v>B</v>
      </c>
    </row>
    <row r="969" spans="1:17" x14ac:dyDescent="0.3">
      <c r="A969">
        <v>973</v>
      </c>
      <c r="B969" t="s">
        <v>4412</v>
      </c>
      <c r="C969" t="s">
        <v>3545</v>
      </c>
      <c r="D969" t="s">
        <v>1670</v>
      </c>
      <c r="E969" t="s">
        <v>1671</v>
      </c>
      <c r="F969">
        <v>60</v>
      </c>
      <c r="G969" t="s">
        <v>4413</v>
      </c>
      <c r="H969" t="s">
        <v>560</v>
      </c>
      <c r="I969" s="10">
        <v>40042</v>
      </c>
      <c r="J969">
        <v>21</v>
      </c>
      <c r="K969" t="s">
        <v>1677</v>
      </c>
      <c r="M969" t="str">
        <f>PROPER(Portfolio4346[[#This Row],[Last Name]])</f>
        <v>Stallings</v>
      </c>
      <c r="N969" t="str">
        <f t="shared" si="60"/>
        <v>-</v>
      </c>
      <c r="O969" t="str">
        <f t="shared" si="62"/>
        <v>F</v>
      </c>
      <c r="P969" t="str">
        <f t="shared" si="61"/>
        <v>-</v>
      </c>
      <c r="Q969" t="str">
        <f t="shared" si="63"/>
        <v>S</v>
      </c>
    </row>
    <row r="970" spans="1:17" x14ac:dyDescent="0.3">
      <c r="A970">
        <v>974</v>
      </c>
      <c r="B970" t="s">
        <v>4414</v>
      </c>
      <c r="C970" t="s">
        <v>1774</v>
      </c>
      <c r="D970" t="s">
        <v>1683</v>
      </c>
      <c r="E970" t="s">
        <v>1671</v>
      </c>
      <c r="F970">
        <v>30</v>
      </c>
      <c r="G970" t="s">
        <v>4415</v>
      </c>
      <c r="H970" t="s">
        <v>484</v>
      </c>
      <c r="I970" s="10">
        <v>40076</v>
      </c>
      <c r="J970">
        <v>82</v>
      </c>
      <c r="K970" t="s">
        <v>1696</v>
      </c>
      <c r="M970" t="str">
        <f>PROPER(Portfolio4346[[#This Row],[Last Name]])</f>
        <v>Oneal</v>
      </c>
      <c r="N970" t="str">
        <f t="shared" si="60"/>
        <v>-</v>
      </c>
      <c r="O970" t="str">
        <f t="shared" si="62"/>
        <v>F</v>
      </c>
      <c r="P970" t="str">
        <f t="shared" si="61"/>
        <v>-</v>
      </c>
      <c r="Q970" t="str">
        <f t="shared" si="63"/>
        <v>A</v>
      </c>
    </row>
    <row r="971" spans="1:17" x14ac:dyDescent="0.3">
      <c r="A971">
        <v>975</v>
      </c>
      <c r="B971" t="s">
        <v>4416</v>
      </c>
      <c r="C971" t="s">
        <v>4417</v>
      </c>
      <c r="D971" t="s">
        <v>1683</v>
      </c>
      <c r="E971" t="s">
        <v>1671</v>
      </c>
      <c r="F971">
        <v>60</v>
      </c>
      <c r="G971" t="s">
        <v>4418</v>
      </c>
      <c r="H971" t="s">
        <v>577</v>
      </c>
      <c r="I971" s="10">
        <v>40254</v>
      </c>
      <c r="J971">
        <v>34</v>
      </c>
      <c r="K971" t="s">
        <v>1772</v>
      </c>
      <c r="M971" t="str">
        <f>PROPER(Portfolio4346[[#This Row],[Last Name]])</f>
        <v>Bruce</v>
      </c>
      <c r="N971" t="str">
        <f t="shared" si="60"/>
        <v>-</v>
      </c>
      <c r="O971" t="str">
        <f t="shared" si="62"/>
        <v>F</v>
      </c>
      <c r="P971" t="str">
        <f t="shared" si="61"/>
        <v>-</v>
      </c>
      <c r="Q971" t="str">
        <f t="shared" si="63"/>
        <v>Z</v>
      </c>
    </row>
    <row r="972" spans="1:17" x14ac:dyDescent="0.3">
      <c r="A972">
        <v>976</v>
      </c>
      <c r="B972" t="s">
        <v>4419</v>
      </c>
      <c r="C972" t="s">
        <v>1815</v>
      </c>
      <c r="D972" t="s">
        <v>1670</v>
      </c>
      <c r="E972" t="s">
        <v>1671</v>
      </c>
      <c r="F972">
        <v>60</v>
      </c>
      <c r="G972" t="s">
        <v>4420</v>
      </c>
      <c r="H972" t="s">
        <v>1645</v>
      </c>
      <c r="I972" s="10">
        <v>40327</v>
      </c>
      <c r="J972">
        <v>14</v>
      </c>
      <c r="K972" t="s">
        <v>851</v>
      </c>
      <c r="M972" t="str">
        <f>PROPER(Portfolio4346[[#This Row],[Last Name]])</f>
        <v>Joseph</v>
      </c>
      <c r="N972" t="str">
        <f t="shared" si="60"/>
        <v>-</v>
      </c>
      <c r="O972" t="str">
        <f t="shared" si="62"/>
        <v>F</v>
      </c>
      <c r="P972" t="str">
        <f t="shared" si="61"/>
        <v>-</v>
      </c>
      <c r="Q972" t="str">
        <f t="shared" si="63"/>
        <v>J</v>
      </c>
    </row>
    <row r="973" spans="1:17" x14ac:dyDescent="0.3">
      <c r="A973">
        <v>977</v>
      </c>
      <c r="B973" t="s">
        <v>2972</v>
      </c>
      <c r="C973" t="s">
        <v>4421</v>
      </c>
      <c r="D973" t="s">
        <v>1670</v>
      </c>
      <c r="E973" t="s">
        <v>1671</v>
      </c>
      <c r="F973">
        <v>90</v>
      </c>
      <c r="G973" t="s">
        <v>4422</v>
      </c>
      <c r="H973" t="s">
        <v>535</v>
      </c>
      <c r="I973" s="10">
        <v>39590</v>
      </c>
      <c r="J973">
        <v>62</v>
      </c>
      <c r="K973" t="s">
        <v>851</v>
      </c>
      <c r="M973" t="str">
        <f>PROPER(Portfolio4346[[#This Row],[Last Name]])</f>
        <v>Woodruff</v>
      </c>
      <c r="N973" t="str">
        <f t="shared" si="60"/>
        <v>-</v>
      </c>
      <c r="O973" t="str">
        <f t="shared" si="62"/>
        <v>F</v>
      </c>
      <c r="P973" t="str">
        <f t="shared" si="61"/>
        <v>-</v>
      </c>
      <c r="Q973" t="str">
        <f t="shared" si="63"/>
        <v>S</v>
      </c>
    </row>
    <row r="974" spans="1:17" x14ac:dyDescent="0.3">
      <c r="A974">
        <v>978</v>
      </c>
      <c r="B974" t="s">
        <v>1995</v>
      </c>
      <c r="C974" t="s">
        <v>4423</v>
      </c>
      <c r="D974" t="s">
        <v>1670</v>
      </c>
      <c r="E974" t="s">
        <v>1671</v>
      </c>
      <c r="F974">
        <v>60</v>
      </c>
      <c r="G974" t="s">
        <v>4424</v>
      </c>
      <c r="H974" t="s">
        <v>4425</v>
      </c>
      <c r="I974" s="10">
        <v>39492</v>
      </c>
      <c r="J974">
        <v>63</v>
      </c>
      <c r="K974" t="s">
        <v>1007</v>
      </c>
      <c r="M974" t="str">
        <f>PROPER(Portfolio4346[[#This Row],[Last Name]])</f>
        <v>Faulk</v>
      </c>
      <c r="N974" t="str">
        <f t="shared" si="60"/>
        <v>-</v>
      </c>
      <c r="O974" t="str">
        <f t="shared" si="62"/>
        <v>F</v>
      </c>
      <c r="P974" t="str">
        <f t="shared" si="61"/>
        <v>-</v>
      </c>
      <c r="Q974" t="str">
        <f t="shared" si="63"/>
        <v>W</v>
      </c>
    </row>
    <row r="975" spans="1:17" x14ac:dyDescent="0.3">
      <c r="A975">
        <v>979</v>
      </c>
      <c r="B975" t="s">
        <v>4426</v>
      </c>
      <c r="C975" t="s">
        <v>4427</v>
      </c>
      <c r="D975" t="s">
        <v>1670</v>
      </c>
      <c r="E975" t="s">
        <v>1671</v>
      </c>
      <c r="F975">
        <v>30</v>
      </c>
      <c r="G975" t="s">
        <v>4428</v>
      </c>
      <c r="H975" t="s">
        <v>328</v>
      </c>
      <c r="I975" s="10">
        <v>40038</v>
      </c>
      <c r="J975">
        <v>77</v>
      </c>
      <c r="K975" t="s">
        <v>1696</v>
      </c>
      <c r="M975" t="str">
        <f>PROPER(Portfolio4346[[#This Row],[Last Name]])</f>
        <v>Witherspoon</v>
      </c>
      <c r="N975" t="str">
        <f t="shared" si="60"/>
        <v>-</v>
      </c>
      <c r="O975" t="str">
        <f t="shared" si="62"/>
        <v>F</v>
      </c>
      <c r="P975" t="str">
        <f t="shared" si="61"/>
        <v>-</v>
      </c>
      <c r="Q975" t="str">
        <f t="shared" si="63"/>
        <v>H</v>
      </c>
    </row>
    <row r="976" spans="1:17" x14ac:dyDescent="0.3">
      <c r="A976">
        <v>980</v>
      </c>
      <c r="B976" t="s">
        <v>4429</v>
      </c>
      <c r="C976" t="s">
        <v>4430</v>
      </c>
      <c r="D976" t="s">
        <v>1683</v>
      </c>
      <c r="E976" t="s">
        <v>1671</v>
      </c>
      <c r="F976">
        <v>30</v>
      </c>
      <c r="G976" t="s">
        <v>4431</v>
      </c>
      <c r="H976" t="s">
        <v>219</v>
      </c>
      <c r="I976" s="10">
        <v>39526</v>
      </c>
      <c r="J976">
        <v>64</v>
      </c>
      <c r="K976" t="s">
        <v>851</v>
      </c>
      <c r="M976" t="str">
        <f>PROPER(Portfolio4346[[#This Row],[Last Name]])</f>
        <v>Mcmahon</v>
      </c>
      <c r="N976" t="str">
        <f t="shared" si="60"/>
        <v>-</v>
      </c>
      <c r="O976" t="str">
        <f t="shared" si="62"/>
        <v>F</v>
      </c>
      <c r="P976" t="str">
        <f t="shared" si="61"/>
        <v>-</v>
      </c>
      <c r="Q976" t="str">
        <f t="shared" si="63"/>
        <v>J</v>
      </c>
    </row>
    <row r="977" spans="1:17" x14ac:dyDescent="0.3">
      <c r="A977">
        <v>981</v>
      </c>
      <c r="B977" t="s">
        <v>4432</v>
      </c>
      <c r="C977" t="s">
        <v>4433</v>
      </c>
      <c r="D977" t="s">
        <v>1670</v>
      </c>
      <c r="E977" t="s">
        <v>1671</v>
      </c>
      <c r="F977">
        <v>60</v>
      </c>
      <c r="G977" t="s">
        <v>4434</v>
      </c>
      <c r="H977" t="s">
        <v>799</v>
      </c>
      <c r="I977" s="10">
        <v>39798</v>
      </c>
      <c r="J977">
        <v>92</v>
      </c>
      <c r="K977" t="s">
        <v>851</v>
      </c>
      <c r="M977" t="str">
        <f>PROPER(Portfolio4346[[#This Row],[Last Name]])</f>
        <v>Pratt</v>
      </c>
      <c r="N977" t="str">
        <f t="shared" si="60"/>
        <v>-</v>
      </c>
      <c r="O977" t="str">
        <f t="shared" si="62"/>
        <v>F</v>
      </c>
      <c r="P977" t="str">
        <f t="shared" si="61"/>
        <v>-</v>
      </c>
      <c r="Q977" t="str">
        <f t="shared" si="63"/>
        <v>L</v>
      </c>
    </row>
    <row r="978" spans="1:17" x14ac:dyDescent="0.3">
      <c r="A978">
        <v>982</v>
      </c>
      <c r="B978" t="s">
        <v>4435</v>
      </c>
      <c r="C978" t="s">
        <v>4436</v>
      </c>
      <c r="D978" t="s">
        <v>1670</v>
      </c>
      <c r="E978" t="s">
        <v>1671</v>
      </c>
      <c r="F978">
        <v>90</v>
      </c>
      <c r="G978" t="s">
        <v>4437</v>
      </c>
      <c r="H978" t="s">
        <v>2612</v>
      </c>
      <c r="I978" s="10">
        <v>39682</v>
      </c>
      <c r="J978">
        <v>89</v>
      </c>
      <c r="K978" t="s">
        <v>851</v>
      </c>
      <c r="M978" t="str">
        <f>PROPER(Portfolio4346[[#This Row],[Last Name]])</f>
        <v>Pruitt</v>
      </c>
      <c r="N978" t="str">
        <f t="shared" si="60"/>
        <v>-</v>
      </c>
      <c r="O978" t="str">
        <f t="shared" si="62"/>
        <v>F</v>
      </c>
      <c r="P978" t="str">
        <f t="shared" si="61"/>
        <v>-</v>
      </c>
      <c r="Q978" t="str">
        <f t="shared" si="63"/>
        <v>C</v>
      </c>
    </row>
    <row r="979" spans="1:17" x14ac:dyDescent="0.3">
      <c r="A979">
        <v>983</v>
      </c>
      <c r="B979" t="s">
        <v>4438</v>
      </c>
      <c r="C979" t="s">
        <v>4439</v>
      </c>
      <c r="D979" t="s">
        <v>1670</v>
      </c>
      <c r="E979" t="s">
        <v>1671</v>
      </c>
      <c r="F979">
        <v>60</v>
      </c>
      <c r="G979" t="s">
        <v>4440</v>
      </c>
      <c r="H979" t="s">
        <v>751</v>
      </c>
      <c r="I979" s="10">
        <v>40183</v>
      </c>
      <c r="J979">
        <v>67</v>
      </c>
      <c r="K979" t="s">
        <v>1700</v>
      </c>
      <c r="M979" t="str">
        <f>PROPER(Portfolio4346[[#This Row],[Last Name]])</f>
        <v>Dubois</v>
      </c>
      <c r="N979" t="str">
        <f t="shared" si="60"/>
        <v>-</v>
      </c>
      <c r="O979" t="str">
        <f t="shared" si="62"/>
        <v>F</v>
      </c>
      <c r="P979" t="str">
        <f t="shared" si="61"/>
        <v>-</v>
      </c>
      <c r="Q979" t="str">
        <f t="shared" si="63"/>
        <v>S</v>
      </c>
    </row>
    <row r="980" spans="1:17" x14ac:dyDescent="0.3">
      <c r="A980">
        <v>984</v>
      </c>
      <c r="B980" t="s">
        <v>4441</v>
      </c>
      <c r="C980" t="s">
        <v>1712</v>
      </c>
      <c r="D980" t="s">
        <v>1683</v>
      </c>
      <c r="E980" t="s">
        <v>1671</v>
      </c>
      <c r="F980">
        <v>30</v>
      </c>
      <c r="G980" t="s">
        <v>4442</v>
      </c>
      <c r="H980" t="s">
        <v>273</v>
      </c>
      <c r="I980" s="10">
        <v>40264</v>
      </c>
      <c r="J980">
        <v>27</v>
      </c>
      <c r="K980" t="s">
        <v>1707</v>
      </c>
      <c r="M980" t="str">
        <f>PROPER(Portfolio4346[[#This Row],[Last Name]])</f>
        <v>Culver</v>
      </c>
      <c r="N980" t="str">
        <f t="shared" si="60"/>
        <v>-</v>
      </c>
      <c r="O980" t="str">
        <f t="shared" si="62"/>
        <v>F</v>
      </c>
      <c r="P980" t="str">
        <f t="shared" si="61"/>
        <v>-</v>
      </c>
      <c r="Q980" t="str">
        <f t="shared" si="63"/>
        <v>L</v>
      </c>
    </row>
    <row r="981" spans="1:17" x14ac:dyDescent="0.3">
      <c r="A981">
        <v>985</v>
      </c>
      <c r="B981" t="s">
        <v>4443</v>
      </c>
      <c r="C981" t="s">
        <v>4444</v>
      </c>
      <c r="D981" t="s">
        <v>1683</v>
      </c>
      <c r="E981" t="s">
        <v>1671</v>
      </c>
      <c r="F981">
        <v>30</v>
      </c>
      <c r="G981" t="s">
        <v>4445</v>
      </c>
      <c r="H981" t="s">
        <v>187</v>
      </c>
      <c r="I981" s="10">
        <v>39644</v>
      </c>
      <c r="J981">
        <v>43</v>
      </c>
      <c r="K981" t="s">
        <v>1673</v>
      </c>
      <c r="M981" t="str">
        <f>PROPER(Portfolio4346[[#This Row],[Last Name]])</f>
        <v>Beal</v>
      </c>
      <c r="N981" t="str">
        <f t="shared" si="60"/>
        <v>-</v>
      </c>
      <c r="O981" t="str">
        <f t="shared" si="62"/>
        <v>F</v>
      </c>
      <c r="P981" t="str">
        <f t="shared" si="61"/>
        <v>-</v>
      </c>
      <c r="Q981" t="str">
        <f t="shared" si="63"/>
        <v>H</v>
      </c>
    </row>
    <row r="982" spans="1:17" x14ac:dyDescent="0.3">
      <c r="A982">
        <v>986</v>
      </c>
      <c r="B982" t="s">
        <v>3882</v>
      </c>
      <c r="C982" t="s">
        <v>4446</v>
      </c>
      <c r="D982" t="s">
        <v>1683</v>
      </c>
      <c r="E982" t="s">
        <v>1671</v>
      </c>
      <c r="F982">
        <v>30</v>
      </c>
      <c r="G982" t="s">
        <v>4447</v>
      </c>
      <c r="H982" t="s">
        <v>4448</v>
      </c>
      <c r="I982" s="10">
        <v>40073</v>
      </c>
      <c r="J982">
        <v>70</v>
      </c>
      <c r="K982" t="s">
        <v>1772</v>
      </c>
      <c r="M982" t="str">
        <f>PROPER(Portfolio4346[[#This Row],[Last Name]])</f>
        <v>Richard</v>
      </c>
      <c r="N982" t="str">
        <f t="shared" si="60"/>
        <v>-</v>
      </c>
      <c r="O982" t="str">
        <f t="shared" si="62"/>
        <v>F</v>
      </c>
      <c r="P982" t="str">
        <f t="shared" si="61"/>
        <v>-</v>
      </c>
      <c r="Q982" t="str">
        <f t="shared" si="63"/>
        <v>F</v>
      </c>
    </row>
    <row r="983" spans="1:17" x14ac:dyDescent="0.3">
      <c r="A983">
        <v>987</v>
      </c>
      <c r="B983" t="s">
        <v>4449</v>
      </c>
      <c r="C983" t="s">
        <v>1822</v>
      </c>
      <c r="D983" t="s">
        <v>1670</v>
      </c>
      <c r="E983" t="s">
        <v>1671</v>
      </c>
      <c r="F983">
        <v>90</v>
      </c>
      <c r="G983" t="s">
        <v>4450</v>
      </c>
      <c r="H983" t="s">
        <v>441</v>
      </c>
      <c r="I983" s="10">
        <v>40121</v>
      </c>
      <c r="J983">
        <v>9</v>
      </c>
      <c r="K983" t="s">
        <v>1007</v>
      </c>
      <c r="M983" t="str">
        <f>PROPER(Portfolio4346[[#This Row],[Last Name]])</f>
        <v>Cullen</v>
      </c>
      <c r="N983" t="str">
        <f t="shared" si="60"/>
        <v>-</v>
      </c>
      <c r="O983" t="str">
        <f t="shared" si="62"/>
        <v>F</v>
      </c>
      <c r="P983" t="str">
        <f t="shared" si="61"/>
        <v>-</v>
      </c>
      <c r="Q983" t="str">
        <f t="shared" si="63"/>
        <v>Z</v>
      </c>
    </row>
    <row r="984" spans="1:17" x14ac:dyDescent="0.3">
      <c r="A984">
        <v>988</v>
      </c>
      <c r="B984" t="s">
        <v>4451</v>
      </c>
      <c r="C984" t="s">
        <v>4452</v>
      </c>
      <c r="D984" t="s">
        <v>1670</v>
      </c>
      <c r="E984" t="s">
        <v>1671</v>
      </c>
      <c r="F984">
        <v>90</v>
      </c>
      <c r="G984" t="s">
        <v>4453</v>
      </c>
      <c r="H984" t="s">
        <v>254</v>
      </c>
      <c r="I984" s="10">
        <v>39612</v>
      </c>
      <c r="J984">
        <v>52</v>
      </c>
      <c r="K984" t="s">
        <v>1700</v>
      </c>
      <c r="M984" t="str">
        <f>PROPER(Portfolio4346[[#This Row],[Last Name]])</f>
        <v>May</v>
      </c>
      <c r="N984" t="str">
        <f t="shared" si="60"/>
        <v>-</v>
      </c>
      <c r="O984" t="str">
        <f t="shared" si="62"/>
        <v>F</v>
      </c>
      <c r="P984" t="str">
        <f t="shared" si="61"/>
        <v>-</v>
      </c>
      <c r="Q984" t="str">
        <f t="shared" si="63"/>
        <v>R</v>
      </c>
    </row>
    <row r="985" spans="1:17" x14ac:dyDescent="0.3">
      <c r="A985">
        <v>989</v>
      </c>
      <c r="B985" t="s">
        <v>4454</v>
      </c>
      <c r="C985" t="s">
        <v>4455</v>
      </c>
      <c r="D985" t="s">
        <v>1683</v>
      </c>
      <c r="E985" t="s">
        <v>1671</v>
      </c>
      <c r="F985">
        <v>60</v>
      </c>
      <c r="G985" t="s">
        <v>4456</v>
      </c>
      <c r="H985" t="s">
        <v>4457</v>
      </c>
      <c r="I985" s="10">
        <v>40521</v>
      </c>
      <c r="J985">
        <v>82</v>
      </c>
      <c r="K985" t="s">
        <v>1673</v>
      </c>
      <c r="M985" t="str">
        <f>PROPER(Portfolio4346[[#This Row],[Last Name]])</f>
        <v>Watson</v>
      </c>
      <c r="N985" t="str">
        <f t="shared" si="60"/>
        <v>-</v>
      </c>
      <c r="O985" t="str">
        <f t="shared" si="62"/>
        <v>F</v>
      </c>
      <c r="P985" t="str">
        <f t="shared" si="61"/>
        <v>-</v>
      </c>
      <c r="Q985" t="str">
        <f t="shared" si="63"/>
        <v>T</v>
      </c>
    </row>
    <row r="986" spans="1:17" x14ac:dyDescent="0.3">
      <c r="A986">
        <v>990</v>
      </c>
      <c r="B986" t="s">
        <v>4458</v>
      </c>
      <c r="C986" t="s">
        <v>2148</v>
      </c>
      <c r="D986" t="s">
        <v>1683</v>
      </c>
      <c r="E986" t="s">
        <v>1671</v>
      </c>
      <c r="F986">
        <v>60</v>
      </c>
      <c r="G986" t="s">
        <v>4459</v>
      </c>
      <c r="H986" t="s">
        <v>216</v>
      </c>
      <c r="I986" s="10">
        <v>40178</v>
      </c>
      <c r="J986">
        <v>85</v>
      </c>
      <c r="K986" t="s">
        <v>1700</v>
      </c>
      <c r="M986" t="str">
        <f>PROPER(Portfolio4346[[#This Row],[Last Name]])</f>
        <v>Bonds</v>
      </c>
      <c r="N986" t="str">
        <f t="shared" si="60"/>
        <v>-</v>
      </c>
      <c r="O986" t="str">
        <f t="shared" si="62"/>
        <v>F</v>
      </c>
      <c r="P986" t="str">
        <f t="shared" si="61"/>
        <v>-</v>
      </c>
      <c r="Q986" t="str">
        <f t="shared" si="63"/>
        <v>C</v>
      </c>
    </row>
    <row r="987" spans="1:17" x14ac:dyDescent="0.3">
      <c r="A987">
        <v>991</v>
      </c>
      <c r="B987" t="s">
        <v>4460</v>
      </c>
      <c r="C987" t="s">
        <v>4461</v>
      </c>
      <c r="D987" t="s">
        <v>1683</v>
      </c>
      <c r="E987" t="s">
        <v>1671</v>
      </c>
      <c r="F987">
        <v>90</v>
      </c>
      <c r="G987" t="s">
        <v>4462</v>
      </c>
      <c r="H987" t="s">
        <v>227</v>
      </c>
      <c r="I987" s="10">
        <v>40329</v>
      </c>
      <c r="J987">
        <v>22</v>
      </c>
      <c r="K987" t="s">
        <v>1007</v>
      </c>
      <c r="M987" t="str">
        <f>PROPER(Portfolio4346[[#This Row],[Last Name]])</f>
        <v>Rocha</v>
      </c>
      <c r="N987" t="str">
        <f t="shared" si="60"/>
        <v>-</v>
      </c>
      <c r="O987" t="str">
        <f t="shared" si="62"/>
        <v>F</v>
      </c>
      <c r="P987" t="str">
        <f t="shared" si="61"/>
        <v>-</v>
      </c>
      <c r="Q987" t="str">
        <f t="shared" si="63"/>
        <v>C</v>
      </c>
    </row>
    <row r="988" spans="1:17" x14ac:dyDescent="0.3">
      <c r="A988">
        <v>992</v>
      </c>
      <c r="B988" t="s">
        <v>4463</v>
      </c>
      <c r="C988" t="s">
        <v>4464</v>
      </c>
      <c r="D988" t="s">
        <v>1670</v>
      </c>
      <c r="E988" t="s">
        <v>1671</v>
      </c>
      <c r="F988">
        <v>30</v>
      </c>
      <c r="G988" t="s">
        <v>4465</v>
      </c>
      <c r="H988" t="s">
        <v>531</v>
      </c>
      <c r="I988" s="10">
        <v>39937</v>
      </c>
      <c r="J988">
        <v>42</v>
      </c>
      <c r="K988" t="s">
        <v>1772</v>
      </c>
      <c r="M988" t="str">
        <f>PROPER(Portfolio4346[[#This Row],[Last Name]])</f>
        <v>Emery</v>
      </c>
      <c r="N988" t="str">
        <f t="shared" si="60"/>
        <v>-</v>
      </c>
      <c r="O988" t="str">
        <f t="shared" si="62"/>
        <v>F</v>
      </c>
      <c r="P988" t="str">
        <f t="shared" si="61"/>
        <v>-</v>
      </c>
      <c r="Q988" t="str">
        <f t="shared" si="63"/>
        <v>D</v>
      </c>
    </row>
    <row r="989" spans="1:17" x14ac:dyDescent="0.3">
      <c r="A989">
        <v>993</v>
      </c>
      <c r="B989" t="s">
        <v>4466</v>
      </c>
      <c r="C989" t="s">
        <v>4467</v>
      </c>
      <c r="D989" t="s">
        <v>1683</v>
      </c>
      <c r="E989" t="s">
        <v>1671</v>
      </c>
      <c r="F989">
        <v>60</v>
      </c>
      <c r="G989" t="s">
        <v>4468</v>
      </c>
      <c r="H989" t="s">
        <v>4469</v>
      </c>
      <c r="I989" s="10">
        <v>40209</v>
      </c>
      <c r="J989">
        <v>66</v>
      </c>
      <c r="K989" t="s">
        <v>1673</v>
      </c>
      <c r="M989" t="str">
        <f>PROPER(Portfolio4346[[#This Row],[Last Name]])</f>
        <v>Cortez</v>
      </c>
      <c r="N989" t="str">
        <f t="shared" si="60"/>
        <v>-</v>
      </c>
      <c r="O989" t="str">
        <f t="shared" si="62"/>
        <v>F</v>
      </c>
      <c r="P989" t="str">
        <f t="shared" si="61"/>
        <v>-</v>
      </c>
      <c r="Q989" t="str">
        <f t="shared" si="63"/>
        <v>K</v>
      </c>
    </row>
    <row r="990" spans="1:17" x14ac:dyDescent="0.3">
      <c r="A990">
        <v>994</v>
      </c>
      <c r="B990" t="s">
        <v>4470</v>
      </c>
      <c r="C990" t="s">
        <v>4471</v>
      </c>
      <c r="D990" t="s">
        <v>1683</v>
      </c>
      <c r="E990" t="s">
        <v>1671</v>
      </c>
      <c r="F990">
        <v>60</v>
      </c>
      <c r="G990" t="s">
        <v>4472</v>
      </c>
      <c r="H990" t="s">
        <v>221</v>
      </c>
      <c r="I990" s="10">
        <v>40145</v>
      </c>
      <c r="J990">
        <v>47</v>
      </c>
      <c r="K990" t="s">
        <v>1696</v>
      </c>
      <c r="M990" t="str">
        <f>PROPER(Portfolio4346[[#This Row],[Last Name]])</f>
        <v>Yazzie</v>
      </c>
      <c r="N990" t="str">
        <f t="shared" si="60"/>
        <v>-</v>
      </c>
      <c r="O990" t="str">
        <f t="shared" si="62"/>
        <v>F</v>
      </c>
      <c r="P990" t="str">
        <f t="shared" si="61"/>
        <v>-</v>
      </c>
      <c r="Q990" t="str">
        <f t="shared" si="63"/>
        <v>T</v>
      </c>
    </row>
    <row r="991" spans="1:17" x14ac:dyDescent="0.3">
      <c r="A991">
        <v>995</v>
      </c>
      <c r="B991" t="s">
        <v>3062</v>
      </c>
      <c r="C991" t="s">
        <v>1788</v>
      </c>
      <c r="D991" t="s">
        <v>1670</v>
      </c>
      <c r="E991" t="s">
        <v>1671</v>
      </c>
      <c r="F991">
        <v>30</v>
      </c>
      <c r="G991" t="s">
        <v>4473</v>
      </c>
      <c r="H991" t="s">
        <v>3859</v>
      </c>
      <c r="I991" s="10">
        <v>39588</v>
      </c>
      <c r="J991">
        <v>90</v>
      </c>
      <c r="K991" t="s">
        <v>1700</v>
      </c>
      <c r="M991" t="str">
        <f>PROPER(Portfolio4346[[#This Row],[Last Name]])</f>
        <v>Akers</v>
      </c>
      <c r="N991" t="str">
        <f t="shared" si="60"/>
        <v>-</v>
      </c>
      <c r="O991" t="str">
        <f t="shared" si="62"/>
        <v>F</v>
      </c>
      <c r="P991" t="str">
        <f t="shared" si="61"/>
        <v>-</v>
      </c>
      <c r="Q991" t="str">
        <f t="shared" si="63"/>
        <v>T</v>
      </c>
    </row>
    <row r="992" spans="1:17" x14ac:dyDescent="0.3">
      <c r="A992">
        <v>996</v>
      </c>
      <c r="B992" t="s">
        <v>4474</v>
      </c>
      <c r="C992" t="s">
        <v>4430</v>
      </c>
      <c r="D992" t="s">
        <v>1670</v>
      </c>
      <c r="E992" t="s">
        <v>1671</v>
      </c>
      <c r="F992">
        <v>60</v>
      </c>
      <c r="G992" t="s">
        <v>4475</v>
      </c>
      <c r="H992" t="s">
        <v>52</v>
      </c>
      <c r="I992" s="10">
        <v>39579</v>
      </c>
      <c r="J992">
        <v>4</v>
      </c>
      <c r="K992" t="s">
        <v>1677</v>
      </c>
      <c r="M992" t="str">
        <f>PROPER(Portfolio4346[[#This Row],[Last Name]])</f>
        <v>Mcmahon</v>
      </c>
      <c r="N992" t="str">
        <f t="shared" si="60"/>
        <v>-</v>
      </c>
      <c r="O992" t="str">
        <f t="shared" si="62"/>
        <v>F</v>
      </c>
      <c r="P992" t="str">
        <f t="shared" si="61"/>
        <v>-</v>
      </c>
      <c r="Q992" t="str">
        <f t="shared" si="63"/>
        <v>M</v>
      </c>
    </row>
    <row r="993" spans="1:17" x14ac:dyDescent="0.3">
      <c r="A993">
        <v>997</v>
      </c>
      <c r="B993" t="s">
        <v>4476</v>
      </c>
      <c r="C993" t="s">
        <v>4477</v>
      </c>
      <c r="D993" t="s">
        <v>1670</v>
      </c>
      <c r="E993" t="s">
        <v>1671</v>
      </c>
      <c r="F993">
        <v>60</v>
      </c>
      <c r="G993" t="s">
        <v>4478</v>
      </c>
      <c r="H993" t="s">
        <v>1160</v>
      </c>
      <c r="I993" s="10">
        <v>39998</v>
      </c>
      <c r="J993">
        <v>93</v>
      </c>
      <c r="K993" t="s">
        <v>1677</v>
      </c>
      <c r="M993" t="str">
        <f>PROPER(Portfolio4346[[#This Row],[Last Name]])</f>
        <v>Geiger</v>
      </c>
      <c r="N993" t="str">
        <f t="shared" si="60"/>
        <v>-</v>
      </c>
      <c r="O993" t="str">
        <f t="shared" si="62"/>
        <v>F</v>
      </c>
      <c r="P993" t="str">
        <f t="shared" si="61"/>
        <v>-</v>
      </c>
      <c r="Q993" t="str">
        <f t="shared" si="63"/>
        <v>C</v>
      </c>
    </row>
    <row r="994" spans="1:17" x14ac:dyDescent="0.3">
      <c r="A994">
        <v>998</v>
      </c>
      <c r="B994" t="s">
        <v>4479</v>
      </c>
      <c r="C994" t="s">
        <v>4480</v>
      </c>
      <c r="D994" t="s">
        <v>1670</v>
      </c>
      <c r="E994" t="s">
        <v>1671</v>
      </c>
      <c r="F994">
        <v>90</v>
      </c>
      <c r="G994" t="s">
        <v>4481</v>
      </c>
      <c r="H994" t="s">
        <v>774</v>
      </c>
      <c r="I994" s="10">
        <v>40207</v>
      </c>
      <c r="J994">
        <v>41</v>
      </c>
      <c r="K994" t="s">
        <v>1007</v>
      </c>
      <c r="M994" t="str">
        <f>PROPER(Portfolio4346[[#This Row],[Last Name]])</f>
        <v>Bravo</v>
      </c>
      <c r="N994" t="str">
        <f t="shared" si="60"/>
        <v>-</v>
      </c>
      <c r="O994" t="str">
        <f t="shared" si="62"/>
        <v>F</v>
      </c>
      <c r="P994" t="str">
        <f t="shared" si="61"/>
        <v>-</v>
      </c>
      <c r="Q994" t="str">
        <f t="shared" si="63"/>
        <v>B</v>
      </c>
    </row>
    <row r="995" spans="1:17" x14ac:dyDescent="0.3">
      <c r="A995">
        <v>999</v>
      </c>
      <c r="B995" t="s">
        <v>4482</v>
      </c>
      <c r="C995" t="s">
        <v>4483</v>
      </c>
      <c r="D995" t="s">
        <v>1683</v>
      </c>
      <c r="E995" t="s">
        <v>1671</v>
      </c>
      <c r="F995">
        <v>90</v>
      </c>
      <c r="G995" t="s">
        <v>4484</v>
      </c>
      <c r="H995" t="s">
        <v>1033</v>
      </c>
      <c r="I995" s="10">
        <v>39917</v>
      </c>
      <c r="J995">
        <v>11</v>
      </c>
      <c r="K995" t="s">
        <v>1673</v>
      </c>
      <c r="M995" t="str">
        <f>PROPER(Portfolio4346[[#This Row],[Last Name]])</f>
        <v>Mcconnell</v>
      </c>
      <c r="N995" t="str">
        <f t="shared" si="60"/>
        <v>-</v>
      </c>
      <c r="O995" t="str">
        <f t="shared" si="62"/>
        <v>F</v>
      </c>
      <c r="P995" t="str">
        <f t="shared" si="61"/>
        <v>-</v>
      </c>
      <c r="Q995" t="str">
        <f t="shared" si="63"/>
        <v>L</v>
      </c>
    </row>
    <row r="996" spans="1:17" x14ac:dyDescent="0.3">
      <c r="A996">
        <v>1000</v>
      </c>
      <c r="B996" t="s">
        <v>4485</v>
      </c>
      <c r="C996" t="s">
        <v>4486</v>
      </c>
      <c r="D996" t="s">
        <v>1683</v>
      </c>
      <c r="E996" t="s">
        <v>1671</v>
      </c>
      <c r="F996">
        <v>90</v>
      </c>
      <c r="G996" t="s">
        <v>4487</v>
      </c>
      <c r="H996" t="s">
        <v>270</v>
      </c>
      <c r="I996" s="10">
        <v>39978</v>
      </c>
      <c r="J996">
        <v>89</v>
      </c>
      <c r="K996" t="s">
        <v>1677</v>
      </c>
      <c r="M996" t="str">
        <f>PROPER(Portfolio4346[[#This Row],[Last Name]])</f>
        <v>Means</v>
      </c>
      <c r="N996" t="str">
        <f t="shared" si="60"/>
        <v>-</v>
      </c>
      <c r="O996" t="str">
        <f t="shared" si="62"/>
        <v>F</v>
      </c>
      <c r="P996" t="str">
        <f t="shared" si="61"/>
        <v>-</v>
      </c>
      <c r="Q996" t="str">
        <f t="shared" si="63"/>
        <v>L</v>
      </c>
    </row>
    <row r="997" spans="1:17" x14ac:dyDescent="0.3">
      <c r="A997">
        <v>1001</v>
      </c>
      <c r="B997" t="s">
        <v>4488</v>
      </c>
      <c r="C997" t="s">
        <v>4489</v>
      </c>
      <c r="D997" t="s">
        <v>1683</v>
      </c>
      <c r="E997" t="s">
        <v>1671</v>
      </c>
      <c r="F997">
        <v>30</v>
      </c>
      <c r="G997" t="s">
        <v>4490</v>
      </c>
      <c r="H997" t="s">
        <v>434</v>
      </c>
      <c r="I997" s="10">
        <v>39757</v>
      </c>
      <c r="J997">
        <v>49</v>
      </c>
      <c r="K997" t="s">
        <v>1721</v>
      </c>
      <c r="M997" t="str">
        <f>PROPER(Portfolio4346[[#This Row],[Last Name]])</f>
        <v>Delacruz</v>
      </c>
      <c r="N997" t="str">
        <f t="shared" si="60"/>
        <v>-</v>
      </c>
      <c r="O997" t="str">
        <f t="shared" si="62"/>
        <v>F</v>
      </c>
      <c r="P997" t="str">
        <f t="shared" si="61"/>
        <v>-</v>
      </c>
      <c r="Q997" t="str">
        <f t="shared" si="63"/>
        <v>L</v>
      </c>
    </row>
    <row r="998" spans="1:17" x14ac:dyDescent="0.3">
      <c r="A998">
        <v>1002</v>
      </c>
      <c r="B998" t="s">
        <v>4491</v>
      </c>
      <c r="C998" t="s">
        <v>4492</v>
      </c>
      <c r="D998" t="s">
        <v>4493</v>
      </c>
      <c r="E998" t="s">
        <v>1189</v>
      </c>
      <c r="F998">
        <v>60</v>
      </c>
      <c r="G998" t="s">
        <v>4494</v>
      </c>
      <c r="H998" t="s">
        <v>506</v>
      </c>
      <c r="I998" s="10">
        <v>40134</v>
      </c>
      <c r="J998">
        <v>78</v>
      </c>
      <c r="K998" t="s">
        <v>1721</v>
      </c>
      <c r="M998" t="str">
        <f>PROPER(Portfolio4346[[#This Row],[Last Name]])</f>
        <v>Roach</v>
      </c>
      <c r="N998" t="str">
        <f t="shared" si="60"/>
        <v>-</v>
      </c>
      <c r="O998" t="str">
        <f t="shared" si="62"/>
        <v>M</v>
      </c>
      <c r="P998" t="str">
        <f t="shared" si="61"/>
        <v>-</v>
      </c>
      <c r="Q998" t="str">
        <f t="shared" si="63"/>
        <v>J</v>
      </c>
    </row>
    <row r="999" spans="1:17" x14ac:dyDescent="0.3">
      <c r="A999">
        <v>1003</v>
      </c>
      <c r="B999" t="s">
        <v>4495</v>
      </c>
      <c r="C999" t="s">
        <v>4496</v>
      </c>
      <c r="D999" t="s">
        <v>4493</v>
      </c>
      <c r="E999" t="s">
        <v>1189</v>
      </c>
      <c r="F999">
        <v>30</v>
      </c>
      <c r="G999" t="s">
        <v>4497</v>
      </c>
      <c r="H999" t="s">
        <v>1451</v>
      </c>
      <c r="I999" s="10">
        <v>40542</v>
      </c>
      <c r="J999">
        <v>46</v>
      </c>
      <c r="K999" t="s">
        <v>1692</v>
      </c>
      <c r="M999" t="str">
        <f>PROPER(Portfolio4346[[#This Row],[Last Name]])</f>
        <v>Lynch</v>
      </c>
      <c r="N999" t="str">
        <f t="shared" si="60"/>
        <v>-</v>
      </c>
      <c r="O999" t="str">
        <f t="shared" si="62"/>
        <v>M</v>
      </c>
      <c r="P999" t="str">
        <f t="shared" si="61"/>
        <v>-</v>
      </c>
      <c r="Q999" t="str">
        <f t="shared" si="63"/>
        <v>K</v>
      </c>
    </row>
    <row r="1000" spans="1:17" x14ac:dyDescent="0.3">
      <c r="A1000">
        <v>1004</v>
      </c>
      <c r="B1000" t="s">
        <v>4498</v>
      </c>
      <c r="C1000" t="s">
        <v>4499</v>
      </c>
      <c r="D1000" t="s">
        <v>4493</v>
      </c>
      <c r="E1000" t="s">
        <v>1189</v>
      </c>
      <c r="F1000">
        <v>60</v>
      </c>
      <c r="G1000" t="s">
        <v>4500</v>
      </c>
      <c r="H1000" t="s">
        <v>1621</v>
      </c>
      <c r="I1000" s="10">
        <v>39645</v>
      </c>
      <c r="J1000">
        <v>59</v>
      </c>
      <c r="K1000" t="s">
        <v>1721</v>
      </c>
      <c r="M1000" t="str">
        <f>PROPER(Portfolio4346[[#This Row],[Last Name]])</f>
        <v>Bowling</v>
      </c>
      <c r="N1000" t="str">
        <f t="shared" si="60"/>
        <v>-</v>
      </c>
      <c r="O1000" t="str">
        <f t="shared" si="62"/>
        <v>M</v>
      </c>
      <c r="P1000" t="str">
        <f t="shared" si="61"/>
        <v>-</v>
      </c>
      <c r="Q1000" t="str">
        <f t="shared" si="63"/>
        <v>G</v>
      </c>
    </row>
    <row r="1001" spans="1:17" x14ac:dyDescent="0.3">
      <c r="A1001">
        <v>1005</v>
      </c>
      <c r="B1001" t="s">
        <v>4501</v>
      </c>
      <c r="C1001" t="s">
        <v>4502</v>
      </c>
      <c r="D1001" t="s">
        <v>4493</v>
      </c>
      <c r="E1001" t="s">
        <v>1189</v>
      </c>
      <c r="F1001">
        <v>90</v>
      </c>
      <c r="G1001" t="s">
        <v>4503</v>
      </c>
      <c r="H1001" t="s">
        <v>3245</v>
      </c>
      <c r="I1001" s="10">
        <v>39578</v>
      </c>
      <c r="J1001">
        <v>58</v>
      </c>
      <c r="K1001" t="s">
        <v>1692</v>
      </c>
      <c r="M1001" t="str">
        <f>PROPER(Portfolio4346[[#This Row],[Last Name]])</f>
        <v>Bouchard</v>
      </c>
      <c r="N1001" t="str">
        <f t="shared" si="60"/>
        <v>-</v>
      </c>
      <c r="O1001" t="str">
        <f t="shared" si="62"/>
        <v>M</v>
      </c>
      <c r="P1001" t="str">
        <f t="shared" si="61"/>
        <v>-</v>
      </c>
      <c r="Q1001" t="str">
        <f t="shared" si="63"/>
        <v>K</v>
      </c>
    </row>
    <row r="1002" spans="1:17" x14ac:dyDescent="0.3">
      <c r="A1002">
        <v>1006</v>
      </c>
      <c r="B1002" t="s">
        <v>4504</v>
      </c>
      <c r="C1002" t="s">
        <v>4505</v>
      </c>
      <c r="D1002" t="s">
        <v>4493</v>
      </c>
      <c r="E1002" t="s">
        <v>1189</v>
      </c>
      <c r="F1002">
        <v>60</v>
      </c>
      <c r="G1002" t="s">
        <v>4506</v>
      </c>
      <c r="H1002" t="s">
        <v>651</v>
      </c>
      <c r="I1002" s="10">
        <v>39781</v>
      </c>
      <c r="J1002">
        <v>51</v>
      </c>
      <c r="K1002" t="s">
        <v>1772</v>
      </c>
      <c r="M1002" t="str">
        <f>PROPER(Portfolio4346[[#This Row],[Last Name]])</f>
        <v>Coleman</v>
      </c>
      <c r="N1002" t="str">
        <f t="shared" si="60"/>
        <v>-</v>
      </c>
      <c r="O1002" t="str">
        <f t="shared" si="62"/>
        <v>M</v>
      </c>
      <c r="P1002" t="str">
        <f t="shared" si="61"/>
        <v>-</v>
      </c>
      <c r="Q1002" t="str">
        <f t="shared" si="63"/>
        <v>P</v>
      </c>
    </row>
    <row r="1003" spans="1:17" x14ac:dyDescent="0.3">
      <c r="A1003">
        <v>1007</v>
      </c>
      <c r="B1003" t="s">
        <v>4507</v>
      </c>
      <c r="C1003" t="s">
        <v>2019</v>
      </c>
      <c r="D1003" t="s">
        <v>4493</v>
      </c>
      <c r="E1003" t="s">
        <v>1189</v>
      </c>
      <c r="F1003">
        <v>90</v>
      </c>
      <c r="G1003" t="s">
        <v>4508</v>
      </c>
      <c r="H1003" t="s">
        <v>1185</v>
      </c>
      <c r="I1003" s="10">
        <v>39543</v>
      </c>
      <c r="J1003">
        <v>70</v>
      </c>
      <c r="K1003" t="s">
        <v>1700</v>
      </c>
      <c r="M1003" t="str">
        <f>PROPER(Portfolio4346[[#This Row],[Last Name]])</f>
        <v>Mcnally</v>
      </c>
      <c r="N1003" t="str">
        <f t="shared" si="60"/>
        <v>-</v>
      </c>
      <c r="O1003" t="str">
        <f t="shared" si="62"/>
        <v>M</v>
      </c>
      <c r="P1003" t="str">
        <f t="shared" si="61"/>
        <v>-</v>
      </c>
      <c r="Q1003" t="str">
        <f t="shared" si="63"/>
        <v>V</v>
      </c>
    </row>
    <row r="1004" spans="1:17" x14ac:dyDescent="0.3">
      <c r="A1004">
        <v>1008</v>
      </c>
      <c r="B1004" t="s">
        <v>4509</v>
      </c>
      <c r="C1004" t="s">
        <v>3178</v>
      </c>
      <c r="D1004" t="s">
        <v>4493</v>
      </c>
      <c r="E1004" t="s">
        <v>1189</v>
      </c>
      <c r="F1004">
        <v>60</v>
      </c>
      <c r="G1004" t="s">
        <v>4510</v>
      </c>
      <c r="H1004" t="s">
        <v>1682</v>
      </c>
      <c r="I1004" s="10">
        <v>40192</v>
      </c>
      <c r="J1004">
        <v>21</v>
      </c>
      <c r="K1004" t="s">
        <v>1673</v>
      </c>
      <c r="M1004" t="str">
        <f>PROPER(Portfolio4346[[#This Row],[Last Name]])</f>
        <v>Lindsey</v>
      </c>
      <c r="N1004" t="str">
        <f t="shared" si="60"/>
        <v>-</v>
      </c>
      <c r="O1004" t="str">
        <f t="shared" si="62"/>
        <v>M</v>
      </c>
      <c r="P1004" t="str">
        <f t="shared" si="61"/>
        <v>-</v>
      </c>
      <c r="Q1004" t="str">
        <f t="shared" si="63"/>
        <v>N</v>
      </c>
    </row>
    <row r="1005" spans="1:17" x14ac:dyDescent="0.3">
      <c r="A1005">
        <v>1009</v>
      </c>
      <c r="B1005" t="s">
        <v>4511</v>
      </c>
      <c r="C1005" t="s">
        <v>3639</v>
      </c>
      <c r="D1005" t="s">
        <v>4493</v>
      </c>
      <c r="E1005" t="s">
        <v>1189</v>
      </c>
      <c r="F1005">
        <v>90</v>
      </c>
      <c r="G1005" t="s">
        <v>4512</v>
      </c>
      <c r="H1005" t="s">
        <v>4513</v>
      </c>
      <c r="I1005" s="10">
        <v>40322</v>
      </c>
      <c r="J1005">
        <v>34</v>
      </c>
      <c r="K1005" t="s">
        <v>1673</v>
      </c>
      <c r="M1005" t="str">
        <f>PROPER(Portfolio4346[[#This Row],[Last Name]])</f>
        <v>Wall</v>
      </c>
      <c r="N1005" t="str">
        <f t="shared" si="60"/>
        <v>-</v>
      </c>
      <c r="O1005" t="str">
        <f t="shared" si="62"/>
        <v>M</v>
      </c>
      <c r="P1005" t="str">
        <f t="shared" si="61"/>
        <v>-</v>
      </c>
      <c r="Q1005" t="str">
        <f t="shared" si="63"/>
        <v>J</v>
      </c>
    </row>
    <row r="1006" spans="1:17" x14ac:dyDescent="0.3">
      <c r="A1006">
        <v>1010</v>
      </c>
      <c r="B1006" t="s">
        <v>4514</v>
      </c>
      <c r="C1006" t="s">
        <v>4515</v>
      </c>
      <c r="D1006" t="s">
        <v>4493</v>
      </c>
      <c r="E1006" t="s">
        <v>1189</v>
      </c>
      <c r="F1006">
        <v>30</v>
      </c>
      <c r="G1006" t="s">
        <v>4516</v>
      </c>
      <c r="H1006" t="s">
        <v>3088</v>
      </c>
      <c r="I1006" s="10">
        <v>39639</v>
      </c>
      <c r="J1006">
        <v>73</v>
      </c>
      <c r="K1006" t="s">
        <v>1707</v>
      </c>
      <c r="M1006" t="str">
        <f>PROPER(Portfolio4346[[#This Row],[Last Name]])</f>
        <v>Hogue</v>
      </c>
      <c r="N1006" t="str">
        <f t="shared" si="60"/>
        <v>-</v>
      </c>
      <c r="O1006" t="str">
        <f t="shared" si="62"/>
        <v>M</v>
      </c>
      <c r="P1006" t="str">
        <f t="shared" si="61"/>
        <v>-</v>
      </c>
      <c r="Q1006" t="str">
        <f t="shared" si="63"/>
        <v>J</v>
      </c>
    </row>
    <row r="1007" spans="1:17" x14ac:dyDescent="0.3">
      <c r="A1007">
        <v>1011</v>
      </c>
      <c r="B1007" t="s">
        <v>4517</v>
      </c>
      <c r="C1007" t="s">
        <v>4518</v>
      </c>
      <c r="D1007" t="s">
        <v>4493</v>
      </c>
      <c r="E1007" t="s">
        <v>1189</v>
      </c>
      <c r="F1007">
        <v>60</v>
      </c>
      <c r="G1007" t="s">
        <v>4519</v>
      </c>
      <c r="H1007" t="s">
        <v>567</v>
      </c>
      <c r="I1007" s="10">
        <v>39879</v>
      </c>
      <c r="J1007">
        <v>25</v>
      </c>
      <c r="K1007" t="s">
        <v>1007</v>
      </c>
      <c r="M1007" t="str">
        <f>PROPER(Portfolio4346[[#This Row],[Last Name]])</f>
        <v>Flood</v>
      </c>
      <c r="N1007" t="str">
        <f t="shared" si="60"/>
        <v>-</v>
      </c>
      <c r="O1007" t="str">
        <f t="shared" si="62"/>
        <v>M</v>
      </c>
      <c r="P1007" t="str">
        <f t="shared" si="61"/>
        <v>-</v>
      </c>
      <c r="Q1007" t="str">
        <f t="shared" si="63"/>
        <v>D</v>
      </c>
    </row>
    <row r="1008" spans="1:17" x14ac:dyDescent="0.3">
      <c r="A1008">
        <v>1012</v>
      </c>
      <c r="B1008" t="s">
        <v>4520</v>
      </c>
      <c r="C1008" t="s">
        <v>4369</v>
      </c>
      <c r="D1008" t="s">
        <v>4493</v>
      </c>
      <c r="E1008" t="s">
        <v>1189</v>
      </c>
      <c r="F1008">
        <v>30</v>
      </c>
      <c r="G1008" t="s">
        <v>4521</v>
      </c>
      <c r="H1008" t="s">
        <v>4092</v>
      </c>
      <c r="I1008" s="10">
        <v>40301</v>
      </c>
      <c r="J1008">
        <v>84</v>
      </c>
      <c r="K1008" t="s">
        <v>1772</v>
      </c>
      <c r="M1008" t="str">
        <f>PROPER(Portfolio4346[[#This Row],[Last Name]])</f>
        <v>Blackmon</v>
      </c>
      <c r="N1008" t="str">
        <f t="shared" si="60"/>
        <v>-</v>
      </c>
      <c r="O1008" t="str">
        <f t="shared" si="62"/>
        <v>M</v>
      </c>
      <c r="P1008" t="str">
        <f t="shared" si="61"/>
        <v>-</v>
      </c>
      <c r="Q1008" t="str">
        <f t="shared" si="63"/>
        <v>C</v>
      </c>
    </row>
    <row r="1009" spans="1:17" x14ac:dyDescent="0.3">
      <c r="A1009">
        <v>1013</v>
      </c>
      <c r="B1009" t="s">
        <v>3378</v>
      </c>
      <c r="C1009" t="s">
        <v>2463</v>
      </c>
      <c r="D1009" t="s">
        <v>4493</v>
      </c>
      <c r="E1009" t="s">
        <v>1189</v>
      </c>
      <c r="F1009">
        <v>30</v>
      </c>
      <c r="G1009" t="s">
        <v>4522</v>
      </c>
      <c r="H1009" t="s">
        <v>570</v>
      </c>
      <c r="I1009" s="10">
        <v>39787</v>
      </c>
      <c r="J1009">
        <v>32</v>
      </c>
      <c r="K1009" t="s">
        <v>1673</v>
      </c>
      <c r="M1009" t="str">
        <f>PROPER(Portfolio4346[[#This Row],[Last Name]])</f>
        <v>Montano</v>
      </c>
      <c r="N1009" t="str">
        <f t="shared" si="60"/>
        <v>-</v>
      </c>
      <c r="O1009" t="str">
        <f t="shared" si="62"/>
        <v>M</v>
      </c>
      <c r="P1009" t="str">
        <f t="shared" si="61"/>
        <v>-</v>
      </c>
      <c r="Q1009" t="str">
        <f t="shared" si="63"/>
        <v>L</v>
      </c>
    </row>
    <row r="1010" spans="1:17" x14ac:dyDescent="0.3">
      <c r="A1010">
        <v>1014</v>
      </c>
      <c r="B1010" t="s">
        <v>4523</v>
      </c>
      <c r="C1010" t="s">
        <v>4524</v>
      </c>
      <c r="D1010" t="s">
        <v>4493</v>
      </c>
      <c r="E1010" t="s">
        <v>1189</v>
      </c>
      <c r="F1010">
        <v>60</v>
      </c>
      <c r="G1010" t="s">
        <v>4525</v>
      </c>
      <c r="H1010" t="s">
        <v>389</v>
      </c>
      <c r="I1010" s="10">
        <v>40284</v>
      </c>
      <c r="J1010">
        <v>39</v>
      </c>
      <c r="K1010" t="s">
        <v>1700</v>
      </c>
      <c r="M1010" t="str">
        <f>PROPER(Portfolio4346[[#This Row],[Last Name]])</f>
        <v>Barnhart</v>
      </c>
      <c r="N1010" t="str">
        <f t="shared" si="60"/>
        <v>-</v>
      </c>
      <c r="O1010" t="str">
        <f t="shared" si="62"/>
        <v>M</v>
      </c>
      <c r="P1010" t="str">
        <f t="shared" si="61"/>
        <v>-</v>
      </c>
      <c r="Q1010" t="str">
        <f t="shared" si="63"/>
        <v>J</v>
      </c>
    </row>
    <row r="1011" spans="1:17" x14ac:dyDescent="0.3">
      <c r="A1011">
        <v>1015</v>
      </c>
      <c r="B1011" t="s">
        <v>2557</v>
      </c>
      <c r="C1011" t="s">
        <v>2244</v>
      </c>
      <c r="D1011" t="s">
        <v>4493</v>
      </c>
      <c r="E1011" t="s">
        <v>1189</v>
      </c>
      <c r="F1011">
        <v>30</v>
      </c>
      <c r="G1011" t="s">
        <v>4526</v>
      </c>
      <c r="H1011" t="s">
        <v>732</v>
      </c>
      <c r="I1011" s="10">
        <v>40075</v>
      </c>
      <c r="J1011">
        <v>63</v>
      </c>
      <c r="K1011" t="s">
        <v>1696</v>
      </c>
      <c r="M1011" t="str">
        <f>PROPER(Portfolio4346[[#This Row],[Last Name]])</f>
        <v>Franks</v>
      </c>
      <c r="N1011" t="str">
        <f t="shared" si="60"/>
        <v>-</v>
      </c>
      <c r="O1011" t="str">
        <f t="shared" si="62"/>
        <v>M</v>
      </c>
      <c r="P1011" t="str">
        <f t="shared" si="61"/>
        <v>-</v>
      </c>
      <c r="Q1011" t="str">
        <f t="shared" si="63"/>
        <v>B</v>
      </c>
    </row>
    <row r="1012" spans="1:17" x14ac:dyDescent="0.3">
      <c r="A1012">
        <v>1016</v>
      </c>
      <c r="B1012" t="s">
        <v>4527</v>
      </c>
      <c r="C1012" t="s">
        <v>4528</v>
      </c>
      <c r="D1012" t="s">
        <v>4493</v>
      </c>
      <c r="E1012" t="s">
        <v>1189</v>
      </c>
      <c r="F1012">
        <v>90</v>
      </c>
      <c r="G1012" t="s">
        <v>4529</v>
      </c>
      <c r="H1012" t="s">
        <v>836</v>
      </c>
      <c r="I1012" s="10">
        <v>39565</v>
      </c>
      <c r="J1012">
        <v>13</v>
      </c>
      <c r="K1012" t="s">
        <v>1677</v>
      </c>
      <c r="M1012" t="str">
        <f>PROPER(Portfolio4346[[#This Row],[Last Name]])</f>
        <v>Ritter</v>
      </c>
      <c r="N1012" t="str">
        <f t="shared" si="60"/>
        <v>-</v>
      </c>
      <c r="O1012" t="str">
        <f t="shared" si="62"/>
        <v>M</v>
      </c>
      <c r="P1012" t="str">
        <f t="shared" si="61"/>
        <v>-</v>
      </c>
      <c r="Q1012" t="str">
        <f t="shared" si="63"/>
        <v>B</v>
      </c>
    </row>
    <row r="1013" spans="1:17" x14ac:dyDescent="0.3">
      <c r="A1013">
        <v>1017</v>
      </c>
      <c r="B1013" t="s">
        <v>4285</v>
      </c>
      <c r="C1013" t="s">
        <v>4530</v>
      </c>
      <c r="D1013" t="s">
        <v>4493</v>
      </c>
      <c r="E1013" t="s">
        <v>1189</v>
      </c>
      <c r="F1013">
        <v>90</v>
      </c>
      <c r="G1013" t="s">
        <v>4531</v>
      </c>
      <c r="H1013" t="s">
        <v>397</v>
      </c>
      <c r="I1013" s="10">
        <v>39827</v>
      </c>
      <c r="J1013">
        <v>91</v>
      </c>
      <c r="K1013" t="s">
        <v>1677</v>
      </c>
      <c r="M1013" t="str">
        <f>PROPER(Portfolio4346[[#This Row],[Last Name]])</f>
        <v>Shultz</v>
      </c>
      <c r="N1013" t="str">
        <f t="shared" si="60"/>
        <v>-</v>
      </c>
      <c r="O1013" t="str">
        <f t="shared" si="62"/>
        <v>M</v>
      </c>
      <c r="P1013" t="str">
        <f t="shared" si="61"/>
        <v>-</v>
      </c>
      <c r="Q1013" t="str">
        <f t="shared" si="63"/>
        <v>H</v>
      </c>
    </row>
    <row r="1014" spans="1:17" x14ac:dyDescent="0.3">
      <c r="A1014">
        <v>1018</v>
      </c>
      <c r="B1014" t="s">
        <v>4532</v>
      </c>
      <c r="C1014" t="s">
        <v>3902</v>
      </c>
      <c r="D1014" t="s">
        <v>4493</v>
      </c>
      <c r="E1014" t="s">
        <v>1189</v>
      </c>
      <c r="F1014">
        <v>30</v>
      </c>
      <c r="G1014" t="s">
        <v>4533</v>
      </c>
      <c r="H1014" t="s">
        <v>380</v>
      </c>
      <c r="I1014" s="10">
        <v>39635</v>
      </c>
      <c r="J1014">
        <v>66</v>
      </c>
      <c r="K1014" t="s">
        <v>1677</v>
      </c>
      <c r="M1014" t="str">
        <f>PROPER(Portfolio4346[[#This Row],[Last Name]])</f>
        <v>Pierce</v>
      </c>
      <c r="N1014" t="str">
        <f t="shared" si="60"/>
        <v>-</v>
      </c>
      <c r="O1014" t="str">
        <f t="shared" si="62"/>
        <v>M</v>
      </c>
      <c r="P1014" t="str">
        <f t="shared" si="61"/>
        <v>-</v>
      </c>
      <c r="Q1014" t="str">
        <f t="shared" si="63"/>
        <v>J</v>
      </c>
    </row>
    <row r="1015" spans="1:17" x14ac:dyDescent="0.3">
      <c r="A1015">
        <v>1019</v>
      </c>
      <c r="B1015" t="s">
        <v>3632</v>
      </c>
      <c r="C1015" t="s">
        <v>4534</v>
      </c>
      <c r="D1015" t="s">
        <v>4493</v>
      </c>
      <c r="E1015" t="s">
        <v>1189</v>
      </c>
      <c r="F1015">
        <v>30</v>
      </c>
      <c r="G1015" t="s">
        <v>4535</v>
      </c>
      <c r="H1015" t="s">
        <v>1091</v>
      </c>
      <c r="I1015" s="10">
        <v>40248</v>
      </c>
      <c r="J1015">
        <v>4</v>
      </c>
      <c r="K1015" t="s">
        <v>1692</v>
      </c>
      <c r="M1015" t="str">
        <f>PROPER(Portfolio4346[[#This Row],[Last Name]])</f>
        <v>Pickens</v>
      </c>
      <c r="N1015" t="str">
        <f t="shared" si="60"/>
        <v>-</v>
      </c>
      <c r="O1015" t="str">
        <f t="shared" si="62"/>
        <v>M</v>
      </c>
      <c r="P1015" t="str">
        <f t="shared" si="61"/>
        <v>-</v>
      </c>
      <c r="Q1015" t="str">
        <f t="shared" si="63"/>
        <v>T</v>
      </c>
    </row>
    <row r="1016" spans="1:17" x14ac:dyDescent="0.3">
      <c r="A1016">
        <v>1020</v>
      </c>
      <c r="B1016" t="s">
        <v>2100</v>
      </c>
      <c r="C1016" t="s">
        <v>3117</v>
      </c>
      <c r="D1016" t="s">
        <v>1719</v>
      </c>
      <c r="E1016" t="s">
        <v>1189</v>
      </c>
      <c r="F1016">
        <v>60</v>
      </c>
      <c r="G1016" t="s">
        <v>4536</v>
      </c>
      <c r="H1016" t="s">
        <v>3790</v>
      </c>
      <c r="I1016" s="10">
        <v>40124</v>
      </c>
      <c r="J1016">
        <v>69</v>
      </c>
      <c r="K1016" t="s">
        <v>1707</v>
      </c>
      <c r="M1016" t="str">
        <f>PROPER(Portfolio4346[[#This Row],[Last Name]])</f>
        <v>Vernon</v>
      </c>
      <c r="N1016" t="str">
        <f t="shared" si="60"/>
        <v>-</v>
      </c>
      <c r="O1016" t="str">
        <f t="shared" si="62"/>
        <v>M</v>
      </c>
      <c r="P1016" t="str">
        <f t="shared" si="61"/>
        <v>-</v>
      </c>
      <c r="Q1016" t="str">
        <f t="shared" si="63"/>
        <v>B</v>
      </c>
    </row>
    <row r="1017" spans="1:17" x14ac:dyDescent="0.3">
      <c r="A1017">
        <v>1021</v>
      </c>
      <c r="B1017" t="s">
        <v>4537</v>
      </c>
      <c r="C1017" t="s">
        <v>4538</v>
      </c>
      <c r="D1017" t="s">
        <v>4493</v>
      </c>
      <c r="E1017" t="s">
        <v>1189</v>
      </c>
      <c r="F1017">
        <v>30</v>
      </c>
      <c r="G1017" t="s">
        <v>4539</v>
      </c>
      <c r="H1017" t="s">
        <v>201</v>
      </c>
      <c r="I1017" s="10">
        <v>40329</v>
      </c>
      <c r="J1017">
        <v>94</v>
      </c>
      <c r="K1017" t="s">
        <v>1772</v>
      </c>
      <c r="M1017" t="str">
        <f>PROPER(Portfolio4346[[#This Row],[Last Name]])</f>
        <v>Rushing</v>
      </c>
      <c r="N1017" t="str">
        <f t="shared" si="60"/>
        <v>-</v>
      </c>
      <c r="O1017" t="str">
        <f t="shared" si="62"/>
        <v>M</v>
      </c>
      <c r="P1017" t="str">
        <f t="shared" si="61"/>
        <v>-</v>
      </c>
      <c r="Q1017" t="str">
        <f t="shared" si="63"/>
        <v>P</v>
      </c>
    </row>
    <row r="1018" spans="1:17" x14ac:dyDescent="0.3">
      <c r="A1018">
        <v>1022</v>
      </c>
      <c r="B1018" t="s">
        <v>4540</v>
      </c>
      <c r="C1018" t="s">
        <v>4541</v>
      </c>
      <c r="D1018" t="s">
        <v>4493</v>
      </c>
      <c r="E1018" t="s">
        <v>1189</v>
      </c>
      <c r="F1018">
        <v>60</v>
      </c>
      <c r="G1018" t="s">
        <v>4542</v>
      </c>
      <c r="H1018" t="s">
        <v>4543</v>
      </c>
      <c r="I1018" s="10">
        <v>40083</v>
      </c>
      <c r="J1018">
        <v>50</v>
      </c>
      <c r="K1018" t="s">
        <v>851</v>
      </c>
      <c r="M1018" t="str">
        <f>PROPER(Portfolio4346[[#This Row],[Last Name]])</f>
        <v>Nunez</v>
      </c>
      <c r="N1018" t="str">
        <f t="shared" si="60"/>
        <v>-</v>
      </c>
      <c r="O1018" t="str">
        <f t="shared" si="62"/>
        <v>M</v>
      </c>
      <c r="P1018" t="str">
        <f t="shared" si="61"/>
        <v>-</v>
      </c>
      <c r="Q1018" t="str">
        <f t="shared" si="63"/>
        <v>L</v>
      </c>
    </row>
    <row r="1019" spans="1:17" x14ac:dyDescent="0.3">
      <c r="A1019">
        <v>1023</v>
      </c>
      <c r="B1019" t="s">
        <v>3048</v>
      </c>
      <c r="C1019" t="s">
        <v>4544</v>
      </c>
      <c r="D1019" t="s">
        <v>4493</v>
      </c>
      <c r="E1019" t="s">
        <v>1189</v>
      </c>
      <c r="F1019">
        <v>60</v>
      </c>
      <c r="G1019" t="s">
        <v>3080</v>
      </c>
      <c r="H1019" t="s">
        <v>1620</v>
      </c>
      <c r="I1019" s="10">
        <v>40464</v>
      </c>
      <c r="J1019">
        <v>76</v>
      </c>
      <c r="K1019" t="s">
        <v>1696</v>
      </c>
      <c r="M1019" t="str">
        <f>PROPER(Portfolio4346[[#This Row],[Last Name]])</f>
        <v>Lange</v>
      </c>
      <c r="N1019" t="str">
        <f t="shared" si="60"/>
        <v>-</v>
      </c>
      <c r="O1019" t="str">
        <f t="shared" si="62"/>
        <v>M</v>
      </c>
      <c r="P1019" t="str">
        <f t="shared" si="61"/>
        <v>-</v>
      </c>
      <c r="Q1019" t="str">
        <f t="shared" si="63"/>
        <v>W</v>
      </c>
    </row>
    <row r="1020" spans="1:17" x14ac:dyDescent="0.3">
      <c r="A1020">
        <v>1024</v>
      </c>
      <c r="B1020" t="s">
        <v>4545</v>
      </c>
      <c r="C1020" t="s">
        <v>4546</v>
      </c>
      <c r="D1020" t="s">
        <v>4493</v>
      </c>
      <c r="E1020" t="s">
        <v>1189</v>
      </c>
      <c r="F1020">
        <v>60</v>
      </c>
      <c r="G1020" t="s">
        <v>4547</v>
      </c>
      <c r="H1020" t="s">
        <v>825</v>
      </c>
      <c r="I1020" s="10">
        <v>39548</v>
      </c>
      <c r="J1020">
        <v>69</v>
      </c>
      <c r="K1020" t="s">
        <v>1700</v>
      </c>
      <c r="M1020" t="str">
        <f>PROPER(Portfolio4346[[#This Row],[Last Name]])</f>
        <v>Dahl</v>
      </c>
      <c r="N1020" t="str">
        <f t="shared" si="60"/>
        <v>-</v>
      </c>
      <c r="O1020" t="str">
        <f t="shared" si="62"/>
        <v>M</v>
      </c>
      <c r="P1020" t="str">
        <f t="shared" si="61"/>
        <v>-</v>
      </c>
      <c r="Q1020" t="str">
        <f t="shared" si="63"/>
        <v>A</v>
      </c>
    </row>
    <row r="1021" spans="1:17" x14ac:dyDescent="0.3">
      <c r="A1021">
        <v>1025</v>
      </c>
      <c r="B1021" t="s">
        <v>3369</v>
      </c>
      <c r="C1021" t="s">
        <v>3978</v>
      </c>
      <c r="D1021" t="s">
        <v>4493</v>
      </c>
      <c r="E1021" t="s">
        <v>1189</v>
      </c>
      <c r="F1021">
        <v>60</v>
      </c>
      <c r="G1021" t="s">
        <v>4548</v>
      </c>
      <c r="H1021" t="s">
        <v>4469</v>
      </c>
      <c r="I1021" s="10">
        <v>39758</v>
      </c>
      <c r="J1021">
        <v>13</v>
      </c>
      <c r="K1021" t="s">
        <v>1007</v>
      </c>
      <c r="M1021" t="str">
        <f>PROPER(Portfolio4346[[#This Row],[Last Name]])</f>
        <v>Metcalf</v>
      </c>
      <c r="N1021" t="str">
        <f t="shared" si="60"/>
        <v>-</v>
      </c>
      <c r="O1021" t="str">
        <f t="shared" si="62"/>
        <v>M</v>
      </c>
      <c r="P1021" t="str">
        <f t="shared" si="61"/>
        <v>-</v>
      </c>
      <c r="Q1021" t="str">
        <f t="shared" si="63"/>
        <v>W</v>
      </c>
    </row>
    <row r="1022" spans="1:17" x14ac:dyDescent="0.3">
      <c r="A1022">
        <v>1026</v>
      </c>
      <c r="B1022" t="s">
        <v>4549</v>
      </c>
      <c r="C1022" t="s">
        <v>4550</v>
      </c>
      <c r="D1022" t="s">
        <v>4493</v>
      </c>
      <c r="E1022" t="s">
        <v>1189</v>
      </c>
      <c r="F1022">
        <v>90</v>
      </c>
      <c r="G1022" t="s">
        <v>4551</v>
      </c>
      <c r="H1022" t="s">
        <v>1238</v>
      </c>
      <c r="I1022" s="10">
        <v>40269</v>
      </c>
      <c r="J1022">
        <v>15</v>
      </c>
      <c r="K1022" t="s">
        <v>1696</v>
      </c>
      <c r="M1022" t="str">
        <f>PROPER(Portfolio4346[[#This Row],[Last Name]])</f>
        <v>Dye</v>
      </c>
      <c r="N1022" t="str">
        <f t="shared" si="60"/>
        <v>-</v>
      </c>
      <c r="O1022" t="str">
        <f t="shared" si="62"/>
        <v>M</v>
      </c>
      <c r="P1022" t="str">
        <f t="shared" si="61"/>
        <v>-</v>
      </c>
      <c r="Q1022" t="str">
        <f t="shared" si="63"/>
        <v>R</v>
      </c>
    </row>
    <row r="1023" spans="1:17" x14ac:dyDescent="0.3">
      <c r="A1023">
        <v>1027</v>
      </c>
      <c r="B1023" t="s">
        <v>4532</v>
      </c>
      <c r="C1023" t="s">
        <v>4552</v>
      </c>
      <c r="D1023" t="s">
        <v>4493</v>
      </c>
      <c r="E1023" t="s">
        <v>1189</v>
      </c>
      <c r="F1023">
        <v>60</v>
      </c>
      <c r="G1023" t="s">
        <v>4553</v>
      </c>
      <c r="H1023" t="s">
        <v>4554</v>
      </c>
      <c r="I1023" s="10">
        <v>40190</v>
      </c>
      <c r="J1023">
        <v>79</v>
      </c>
      <c r="K1023" t="s">
        <v>1707</v>
      </c>
      <c r="M1023" t="str">
        <f>PROPER(Portfolio4346[[#This Row],[Last Name]])</f>
        <v>Darnell</v>
      </c>
      <c r="N1023" t="str">
        <f t="shared" si="60"/>
        <v>-</v>
      </c>
      <c r="O1023" t="str">
        <f t="shared" si="62"/>
        <v>M</v>
      </c>
      <c r="P1023" t="str">
        <f t="shared" si="61"/>
        <v>-</v>
      </c>
      <c r="Q1023" t="str">
        <f t="shared" si="63"/>
        <v>J</v>
      </c>
    </row>
    <row r="1024" spans="1:17" x14ac:dyDescent="0.3">
      <c r="A1024">
        <v>1028</v>
      </c>
      <c r="B1024" t="s">
        <v>4555</v>
      </c>
      <c r="C1024" t="s">
        <v>4556</v>
      </c>
      <c r="D1024" t="s">
        <v>4493</v>
      </c>
      <c r="E1024" t="s">
        <v>1189</v>
      </c>
      <c r="F1024">
        <v>30</v>
      </c>
      <c r="G1024" t="s">
        <v>4557</v>
      </c>
      <c r="H1024" t="s">
        <v>2317</v>
      </c>
      <c r="I1024" s="10">
        <v>40152</v>
      </c>
      <c r="J1024">
        <v>29</v>
      </c>
      <c r="K1024" t="s">
        <v>851</v>
      </c>
      <c r="M1024" t="str">
        <f>PROPER(Portfolio4346[[#This Row],[Last Name]])</f>
        <v>Harden</v>
      </c>
      <c r="N1024" t="str">
        <f t="shared" si="60"/>
        <v>-</v>
      </c>
      <c r="O1024" t="str">
        <f t="shared" si="62"/>
        <v>M</v>
      </c>
      <c r="P1024" t="str">
        <f t="shared" si="61"/>
        <v>-</v>
      </c>
      <c r="Q1024" t="str">
        <f t="shared" si="63"/>
        <v>T</v>
      </c>
    </row>
    <row r="1025" spans="1:17" x14ac:dyDescent="0.3">
      <c r="A1025">
        <v>1029</v>
      </c>
      <c r="B1025" t="s">
        <v>4558</v>
      </c>
      <c r="C1025" t="s">
        <v>3282</v>
      </c>
      <c r="D1025" t="s">
        <v>4493</v>
      </c>
      <c r="E1025" t="s">
        <v>1189</v>
      </c>
      <c r="F1025">
        <v>90</v>
      </c>
      <c r="G1025" t="s">
        <v>4559</v>
      </c>
      <c r="H1025" t="s">
        <v>4560</v>
      </c>
      <c r="I1025" s="10">
        <v>40088</v>
      </c>
      <c r="J1025">
        <v>54</v>
      </c>
      <c r="K1025" t="s">
        <v>1692</v>
      </c>
      <c r="M1025" t="str">
        <f>PROPER(Portfolio4346[[#This Row],[Last Name]])</f>
        <v>Edmonds</v>
      </c>
      <c r="N1025" t="str">
        <f t="shared" si="60"/>
        <v>-</v>
      </c>
      <c r="O1025" t="str">
        <f t="shared" si="62"/>
        <v>M</v>
      </c>
      <c r="P1025" t="str">
        <f t="shared" si="61"/>
        <v>-</v>
      </c>
      <c r="Q1025" t="str">
        <f t="shared" si="63"/>
        <v>S</v>
      </c>
    </row>
    <row r="1026" spans="1:17" x14ac:dyDescent="0.3">
      <c r="A1026">
        <v>1030</v>
      </c>
      <c r="B1026" t="s">
        <v>4561</v>
      </c>
      <c r="C1026" t="s">
        <v>3221</v>
      </c>
      <c r="D1026" t="s">
        <v>4493</v>
      </c>
      <c r="E1026" t="s">
        <v>1189</v>
      </c>
      <c r="F1026">
        <v>60</v>
      </c>
      <c r="G1026" t="s">
        <v>4562</v>
      </c>
      <c r="H1026" t="s">
        <v>1600</v>
      </c>
      <c r="I1026" s="10">
        <v>40015</v>
      </c>
      <c r="J1026">
        <v>57</v>
      </c>
      <c r="K1026" t="s">
        <v>1696</v>
      </c>
      <c r="M1026" t="str">
        <f>PROPER(Portfolio4346[[#This Row],[Last Name]])</f>
        <v>Malone</v>
      </c>
      <c r="N1026" t="str">
        <f t="shared" ref="N1026:N1089" si="64">IF(EXACT(C1026,M1026)=TRUE, "-", "Corrected to Title Case")</f>
        <v>-</v>
      </c>
      <c r="O1026" t="str">
        <f t="shared" si="62"/>
        <v>M</v>
      </c>
      <c r="P1026" t="str">
        <f t="shared" ref="P1026:P1089" si="65">IF(EXACT(E1026,O1026)=TRUE,"-","Corrected Errors")</f>
        <v>-</v>
      </c>
      <c r="Q1026" t="str">
        <f t="shared" si="63"/>
        <v>P</v>
      </c>
    </row>
    <row r="1027" spans="1:17" x14ac:dyDescent="0.3">
      <c r="A1027">
        <v>1031</v>
      </c>
      <c r="B1027" t="s">
        <v>4563</v>
      </c>
      <c r="C1027" t="s">
        <v>4564</v>
      </c>
      <c r="D1027" t="s">
        <v>4493</v>
      </c>
      <c r="E1027" t="s">
        <v>1189</v>
      </c>
      <c r="F1027">
        <v>90</v>
      </c>
      <c r="G1027" t="s">
        <v>4565</v>
      </c>
      <c r="H1027" t="s">
        <v>417</v>
      </c>
      <c r="I1027" s="10">
        <v>39936</v>
      </c>
      <c r="J1027">
        <v>23</v>
      </c>
      <c r="K1027" t="s">
        <v>1707</v>
      </c>
      <c r="M1027" t="str">
        <f>PROPER(Portfolio4346[[#This Row],[Last Name]])</f>
        <v>Schmitz</v>
      </c>
      <c r="N1027" t="str">
        <f t="shared" si="64"/>
        <v>-</v>
      </c>
      <c r="O1027" t="str">
        <f t="shared" ref="O1027:O1090" si="66">IF(LEFT(E1027,1)="f","F","M")</f>
        <v>M</v>
      </c>
      <c r="P1027" t="str">
        <f t="shared" si="65"/>
        <v>-</v>
      </c>
      <c r="Q1027" t="str">
        <f t="shared" ref="Q1027:Q1090" si="67">UPPER(LEFT(B1027,1))</f>
        <v>D</v>
      </c>
    </row>
    <row r="1028" spans="1:17" x14ac:dyDescent="0.3">
      <c r="A1028">
        <v>1032</v>
      </c>
      <c r="B1028" t="s">
        <v>4566</v>
      </c>
      <c r="C1028" t="s">
        <v>3417</v>
      </c>
      <c r="D1028" t="s">
        <v>4493</v>
      </c>
      <c r="E1028" t="s">
        <v>1189</v>
      </c>
      <c r="F1028">
        <v>90</v>
      </c>
      <c r="G1028" t="s">
        <v>4567</v>
      </c>
      <c r="H1028" t="s">
        <v>1012</v>
      </c>
      <c r="I1028" s="10">
        <v>39675</v>
      </c>
      <c r="J1028">
        <v>17</v>
      </c>
      <c r="K1028" t="s">
        <v>1700</v>
      </c>
      <c r="M1028" t="str">
        <f>PROPER(Portfolio4346[[#This Row],[Last Name]])</f>
        <v>Self</v>
      </c>
      <c r="N1028" t="str">
        <f t="shared" si="64"/>
        <v>-</v>
      </c>
      <c r="O1028" t="str">
        <f t="shared" si="66"/>
        <v>M</v>
      </c>
      <c r="P1028" t="str">
        <f t="shared" si="65"/>
        <v>-</v>
      </c>
      <c r="Q1028" t="str">
        <f t="shared" si="67"/>
        <v>W</v>
      </c>
    </row>
    <row r="1029" spans="1:17" x14ac:dyDescent="0.3">
      <c r="A1029">
        <v>1033</v>
      </c>
      <c r="B1029" t="s">
        <v>4568</v>
      </c>
      <c r="C1029" t="s">
        <v>4569</v>
      </c>
      <c r="D1029" t="s">
        <v>4493</v>
      </c>
      <c r="E1029" t="s">
        <v>1189</v>
      </c>
      <c r="F1029">
        <v>90</v>
      </c>
      <c r="G1029" t="s">
        <v>4570</v>
      </c>
      <c r="H1029" t="s">
        <v>787</v>
      </c>
      <c r="I1029" s="10">
        <v>39682</v>
      </c>
      <c r="J1029">
        <v>18</v>
      </c>
      <c r="K1029" t="s">
        <v>1692</v>
      </c>
      <c r="M1029" t="str">
        <f>PROPER(Portfolio4346[[#This Row],[Last Name]])</f>
        <v>Daly</v>
      </c>
      <c r="N1029" t="str">
        <f t="shared" si="64"/>
        <v>-</v>
      </c>
      <c r="O1029" t="str">
        <f t="shared" si="66"/>
        <v>M</v>
      </c>
      <c r="P1029" t="str">
        <f t="shared" si="65"/>
        <v>-</v>
      </c>
      <c r="Q1029" t="str">
        <f t="shared" si="67"/>
        <v>W</v>
      </c>
    </row>
    <row r="1030" spans="1:17" x14ac:dyDescent="0.3">
      <c r="A1030">
        <v>1034</v>
      </c>
      <c r="B1030" t="s">
        <v>4571</v>
      </c>
      <c r="C1030" t="s">
        <v>3601</v>
      </c>
      <c r="D1030" t="s">
        <v>4493</v>
      </c>
      <c r="E1030" t="s">
        <v>1189</v>
      </c>
      <c r="F1030">
        <v>30</v>
      </c>
      <c r="G1030" t="s">
        <v>4572</v>
      </c>
      <c r="H1030" t="s">
        <v>123</v>
      </c>
      <c r="I1030" s="10">
        <v>39775</v>
      </c>
      <c r="J1030">
        <v>3</v>
      </c>
      <c r="K1030" t="s">
        <v>1692</v>
      </c>
      <c r="M1030" t="str">
        <f>PROPER(Portfolio4346[[#This Row],[Last Name]])</f>
        <v>Valdez</v>
      </c>
      <c r="N1030" t="str">
        <f t="shared" si="64"/>
        <v>-</v>
      </c>
      <c r="O1030" t="str">
        <f t="shared" si="66"/>
        <v>M</v>
      </c>
      <c r="P1030" t="str">
        <f t="shared" si="65"/>
        <v>-</v>
      </c>
      <c r="Q1030" t="str">
        <f t="shared" si="67"/>
        <v>T</v>
      </c>
    </row>
    <row r="1031" spans="1:17" x14ac:dyDescent="0.3">
      <c r="A1031">
        <v>1035</v>
      </c>
      <c r="B1031" t="s">
        <v>4375</v>
      </c>
      <c r="C1031" t="s">
        <v>4573</v>
      </c>
      <c r="D1031" t="s">
        <v>4493</v>
      </c>
      <c r="E1031" t="s">
        <v>1189</v>
      </c>
      <c r="F1031">
        <v>30</v>
      </c>
      <c r="G1031" t="s">
        <v>4574</v>
      </c>
      <c r="H1031" t="s">
        <v>1072</v>
      </c>
      <c r="I1031" s="10">
        <v>39615</v>
      </c>
      <c r="J1031">
        <v>79</v>
      </c>
      <c r="K1031" t="s">
        <v>1007</v>
      </c>
      <c r="M1031" t="str">
        <f>PROPER(Portfolio4346[[#This Row],[Last Name]])</f>
        <v>Brantley</v>
      </c>
      <c r="N1031" t="str">
        <f t="shared" si="64"/>
        <v>-</v>
      </c>
      <c r="O1031" t="str">
        <f t="shared" si="66"/>
        <v>M</v>
      </c>
      <c r="P1031" t="str">
        <f t="shared" si="65"/>
        <v>-</v>
      </c>
      <c r="Q1031" t="str">
        <f t="shared" si="67"/>
        <v>F</v>
      </c>
    </row>
    <row r="1032" spans="1:17" x14ac:dyDescent="0.3">
      <c r="A1032">
        <v>1036</v>
      </c>
      <c r="B1032" t="s">
        <v>4575</v>
      </c>
      <c r="C1032" t="s">
        <v>2325</v>
      </c>
      <c r="D1032" t="s">
        <v>4493</v>
      </c>
      <c r="E1032" t="s">
        <v>1189</v>
      </c>
      <c r="F1032">
        <v>90</v>
      </c>
      <c r="G1032" t="s">
        <v>4576</v>
      </c>
      <c r="H1032" t="s">
        <v>2</v>
      </c>
      <c r="I1032" s="10">
        <v>39508</v>
      </c>
      <c r="J1032">
        <v>4</v>
      </c>
      <c r="K1032" t="s">
        <v>1707</v>
      </c>
      <c r="M1032" t="str">
        <f>PROPER(Portfolio4346[[#This Row],[Last Name]])</f>
        <v>Pritchard</v>
      </c>
      <c r="N1032" t="str">
        <f t="shared" si="64"/>
        <v>-</v>
      </c>
      <c r="O1032" t="str">
        <f t="shared" si="66"/>
        <v>M</v>
      </c>
      <c r="P1032" t="str">
        <f t="shared" si="65"/>
        <v>-</v>
      </c>
      <c r="Q1032" t="str">
        <f t="shared" si="67"/>
        <v>J</v>
      </c>
    </row>
    <row r="1033" spans="1:17" x14ac:dyDescent="0.3">
      <c r="A1033">
        <v>1037</v>
      </c>
      <c r="B1033" t="s">
        <v>4577</v>
      </c>
      <c r="C1033" t="s">
        <v>2084</v>
      </c>
      <c r="D1033" t="s">
        <v>4493</v>
      </c>
      <c r="E1033" t="s">
        <v>1189</v>
      </c>
      <c r="F1033">
        <v>30</v>
      </c>
      <c r="G1033" t="s">
        <v>4578</v>
      </c>
      <c r="H1033" t="s">
        <v>3942</v>
      </c>
      <c r="I1033" s="10">
        <v>40412</v>
      </c>
      <c r="J1033">
        <v>40</v>
      </c>
      <c r="K1033" t="s">
        <v>1700</v>
      </c>
      <c r="M1033" t="str">
        <f>PROPER(Portfolio4346[[#This Row],[Last Name]])</f>
        <v>Barrow</v>
      </c>
      <c r="N1033" t="str">
        <f t="shared" si="64"/>
        <v>-</v>
      </c>
      <c r="O1033" t="str">
        <f t="shared" si="66"/>
        <v>M</v>
      </c>
      <c r="P1033" t="str">
        <f t="shared" si="65"/>
        <v>-</v>
      </c>
      <c r="Q1033" t="str">
        <f t="shared" si="67"/>
        <v>M</v>
      </c>
    </row>
    <row r="1034" spans="1:17" x14ac:dyDescent="0.3">
      <c r="A1034">
        <v>1038</v>
      </c>
      <c r="B1034" t="s">
        <v>4579</v>
      </c>
      <c r="C1034" t="s">
        <v>4580</v>
      </c>
      <c r="D1034" t="s">
        <v>4493</v>
      </c>
      <c r="E1034" t="s">
        <v>1189</v>
      </c>
      <c r="F1034">
        <v>90</v>
      </c>
      <c r="G1034" t="s">
        <v>4581</v>
      </c>
      <c r="H1034" t="s">
        <v>543</v>
      </c>
      <c r="I1034" s="10">
        <v>40091</v>
      </c>
      <c r="J1034">
        <v>55</v>
      </c>
      <c r="K1034" t="s">
        <v>1673</v>
      </c>
      <c r="M1034" t="str">
        <f>PROPER(Portfolio4346[[#This Row],[Last Name]])</f>
        <v>Prince</v>
      </c>
      <c r="N1034" t="str">
        <f t="shared" si="64"/>
        <v>-</v>
      </c>
      <c r="O1034" t="str">
        <f t="shared" si="66"/>
        <v>M</v>
      </c>
      <c r="P1034" t="str">
        <f t="shared" si="65"/>
        <v>-</v>
      </c>
      <c r="Q1034" t="str">
        <f t="shared" si="67"/>
        <v>M</v>
      </c>
    </row>
    <row r="1035" spans="1:17" x14ac:dyDescent="0.3">
      <c r="A1035">
        <v>1039</v>
      </c>
      <c r="B1035" t="s">
        <v>4582</v>
      </c>
      <c r="C1035" t="s">
        <v>4583</v>
      </c>
      <c r="D1035" t="s">
        <v>4493</v>
      </c>
      <c r="E1035" t="s">
        <v>1189</v>
      </c>
      <c r="F1035">
        <v>30</v>
      </c>
      <c r="G1035" t="s">
        <v>4584</v>
      </c>
      <c r="H1035" t="s">
        <v>3980</v>
      </c>
      <c r="I1035" s="10">
        <v>40182</v>
      </c>
      <c r="J1035">
        <v>38</v>
      </c>
      <c r="K1035" t="s">
        <v>1692</v>
      </c>
      <c r="M1035" t="str">
        <f>PROPER(Portfolio4346[[#This Row],[Last Name]])</f>
        <v>0</v>
      </c>
      <c r="N1035" t="str">
        <f t="shared" si="64"/>
        <v>-</v>
      </c>
      <c r="O1035" t="str">
        <f t="shared" si="66"/>
        <v>M</v>
      </c>
      <c r="P1035" t="str">
        <f t="shared" si="65"/>
        <v>-</v>
      </c>
      <c r="Q1035" t="str">
        <f t="shared" si="67"/>
        <v>A</v>
      </c>
    </row>
    <row r="1036" spans="1:17" x14ac:dyDescent="0.3">
      <c r="A1036">
        <v>1040</v>
      </c>
      <c r="B1036" t="s">
        <v>4585</v>
      </c>
      <c r="C1036" t="s">
        <v>4586</v>
      </c>
      <c r="D1036" t="s">
        <v>4493</v>
      </c>
      <c r="E1036" t="s">
        <v>1189</v>
      </c>
      <c r="F1036">
        <v>90</v>
      </c>
      <c r="G1036" t="s">
        <v>4587</v>
      </c>
      <c r="H1036" t="s">
        <v>4588</v>
      </c>
      <c r="I1036" s="10">
        <v>39754</v>
      </c>
      <c r="J1036">
        <v>10</v>
      </c>
      <c r="K1036" t="s">
        <v>1692</v>
      </c>
      <c r="M1036" t="str">
        <f>PROPER(Portfolio4346[[#This Row],[Last Name]])</f>
        <v>Giles</v>
      </c>
      <c r="N1036" t="str">
        <f t="shared" si="64"/>
        <v>-</v>
      </c>
      <c r="O1036" t="str">
        <f t="shared" si="66"/>
        <v>M</v>
      </c>
      <c r="P1036" t="str">
        <f t="shared" si="65"/>
        <v>-</v>
      </c>
      <c r="Q1036" t="str">
        <f t="shared" si="67"/>
        <v>G</v>
      </c>
    </row>
    <row r="1037" spans="1:17" x14ac:dyDescent="0.3">
      <c r="A1037">
        <v>1041</v>
      </c>
      <c r="B1037" t="s">
        <v>4589</v>
      </c>
      <c r="C1037" t="s">
        <v>3972</v>
      </c>
      <c r="D1037" t="s">
        <v>4493</v>
      </c>
      <c r="E1037" t="s">
        <v>1189</v>
      </c>
      <c r="F1037">
        <v>60</v>
      </c>
      <c r="G1037" t="s">
        <v>4590</v>
      </c>
      <c r="H1037" t="s">
        <v>1159</v>
      </c>
      <c r="I1037" s="10">
        <v>40538</v>
      </c>
      <c r="J1037">
        <v>48</v>
      </c>
      <c r="K1037" t="s">
        <v>1700</v>
      </c>
      <c r="M1037" t="str">
        <f>PROPER(Portfolio4346[[#This Row],[Last Name]])</f>
        <v>Parham</v>
      </c>
      <c r="N1037" t="str">
        <f t="shared" si="64"/>
        <v>-</v>
      </c>
      <c r="O1037" t="str">
        <f t="shared" si="66"/>
        <v>M</v>
      </c>
      <c r="P1037" t="str">
        <f t="shared" si="65"/>
        <v>-</v>
      </c>
      <c r="Q1037" t="str">
        <f t="shared" si="67"/>
        <v>A</v>
      </c>
    </row>
    <row r="1038" spans="1:17" x14ac:dyDescent="0.3">
      <c r="A1038">
        <v>1042</v>
      </c>
      <c r="B1038" t="s">
        <v>4591</v>
      </c>
      <c r="C1038" t="s">
        <v>4592</v>
      </c>
      <c r="D1038" t="s">
        <v>4493</v>
      </c>
      <c r="E1038" t="s">
        <v>1189</v>
      </c>
      <c r="F1038">
        <v>90</v>
      </c>
      <c r="G1038" t="s">
        <v>2794</v>
      </c>
      <c r="H1038" t="s">
        <v>1082</v>
      </c>
      <c r="I1038" s="10">
        <v>39946</v>
      </c>
      <c r="J1038">
        <v>41</v>
      </c>
      <c r="K1038" t="s">
        <v>1696</v>
      </c>
      <c r="M1038" t="str">
        <f>PROPER(Portfolio4346[[#This Row],[Last Name]])</f>
        <v>Calloway</v>
      </c>
      <c r="N1038" t="str">
        <f t="shared" si="64"/>
        <v>-</v>
      </c>
      <c r="O1038" t="str">
        <f t="shared" si="66"/>
        <v>M</v>
      </c>
      <c r="P1038" t="str">
        <f t="shared" si="65"/>
        <v>-</v>
      </c>
      <c r="Q1038" t="str">
        <f t="shared" si="67"/>
        <v>B</v>
      </c>
    </row>
    <row r="1039" spans="1:17" x14ac:dyDescent="0.3">
      <c r="A1039">
        <v>1043</v>
      </c>
      <c r="B1039" t="s">
        <v>4545</v>
      </c>
      <c r="C1039" t="s">
        <v>2792</v>
      </c>
      <c r="D1039" t="s">
        <v>4493</v>
      </c>
      <c r="E1039" t="s">
        <v>1189</v>
      </c>
      <c r="F1039">
        <v>90</v>
      </c>
      <c r="G1039" t="s">
        <v>4593</v>
      </c>
      <c r="H1039" t="s">
        <v>4594</v>
      </c>
      <c r="I1039" s="10">
        <v>39802</v>
      </c>
      <c r="J1039">
        <v>50</v>
      </c>
      <c r="K1039" t="s">
        <v>1673</v>
      </c>
      <c r="M1039" t="str">
        <f>PROPER(Portfolio4346[[#This Row],[Last Name]])</f>
        <v>Rudolph</v>
      </c>
      <c r="N1039" t="str">
        <f t="shared" si="64"/>
        <v>-</v>
      </c>
      <c r="O1039" t="str">
        <f t="shared" si="66"/>
        <v>M</v>
      </c>
      <c r="P1039" t="str">
        <f t="shared" si="65"/>
        <v>-</v>
      </c>
      <c r="Q1039" t="str">
        <f t="shared" si="67"/>
        <v>A</v>
      </c>
    </row>
    <row r="1040" spans="1:17" x14ac:dyDescent="0.3">
      <c r="A1040">
        <v>1044</v>
      </c>
      <c r="B1040" t="s">
        <v>3969</v>
      </c>
      <c r="C1040" t="s">
        <v>4595</v>
      </c>
      <c r="D1040" t="s">
        <v>4493</v>
      </c>
      <c r="E1040" t="s">
        <v>1189</v>
      </c>
      <c r="F1040">
        <v>30</v>
      </c>
      <c r="G1040" t="s">
        <v>4596</v>
      </c>
      <c r="H1040" t="s">
        <v>615</v>
      </c>
      <c r="I1040" s="10">
        <v>39781</v>
      </c>
      <c r="J1040">
        <v>59</v>
      </c>
      <c r="K1040" t="s">
        <v>1696</v>
      </c>
      <c r="M1040" t="str">
        <f>PROPER(Portfolio4346[[#This Row],[Last Name]])</f>
        <v>Starr</v>
      </c>
      <c r="N1040" t="str">
        <f t="shared" si="64"/>
        <v>-</v>
      </c>
      <c r="O1040" t="str">
        <f t="shared" si="66"/>
        <v>M</v>
      </c>
      <c r="P1040" t="str">
        <f t="shared" si="65"/>
        <v>-</v>
      </c>
      <c r="Q1040" t="str">
        <f t="shared" si="67"/>
        <v>B</v>
      </c>
    </row>
    <row r="1041" spans="1:17" x14ac:dyDescent="0.3">
      <c r="A1041">
        <v>1045</v>
      </c>
      <c r="B1041" t="s">
        <v>4597</v>
      </c>
      <c r="C1041" t="s">
        <v>4556</v>
      </c>
      <c r="D1041" t="s">
        <v>4493</v>
      </c>
      <c r="E1041" t="s">
        <v>1189</v>
      </c>
      <c r="F1041">
        <v>90</v>
      </c>
      <c r="G1041" t="s">
        <v>4598</v>
      </c>
      <c r="H1041" t="s">
        <v>1621</v>
      </c>
      <c r="I1041" s="10">
        <v>39636</v>
      </c>
      <c r="J1041">
        <v>9</v>
      </c>
      <c r="K1041" t="s">
        <v>1721</v>
      </c>
      <c r="M1041" t="str">
        <f>PROPER(Portfolio4346[[#This Row],[Last Name]])</f>
        <v>Harden</v>
      </c>
      <c r="N1041" t="str">
        <f t="shared" si="64"/>
        <v>-</v>
      </c>
      <c r="O1041" t="str">
        <f t="shared" si="66"/>
        <v>M</v>
      </c>
      <c r="P1041" t="str">
        <f t="shared" si="65"/>
        <v>-</v>
      </c>
      <c r="Q1041" t="str">
        <f t="shared" si="67"/>
        <v>E</v>
      </c>
    </row>
    <row r="1042" spans="1:17" x14ac:dyDescent="0.3">
      <c r="A1042">
        <v>1046</v>
      </c>
      <c r="B1042" t="s">
        <v>4599</v>
      </c>
      <c r="C1042" t="s">
        <v>4600</v>
      </c>
      <c r="D1042" t="s">
        <v>4601</v>
      </c>
      <c r="E1042" t="s">
        <v>1189</v>
      </c>
      <c r="F1042">
        <v>90</v>
      </c>
      <c r="G1042" t="s">
        <v>4602</v>
      </c>
      <c r="H1042" t="s">
        <v>88</v>
      </c>
      <c r="I1042" s="10">
        <v>39504</v>
      </c>
      <c r="J1042">
        <v>66</v>
      </c>
      <c r="K1042" t="s">
        <v>1692</v>
      </c>
      <c r="M1042" t="str">
        <f>PROPER(Portfolio4346[[#This Row],[Last Name]])</f>
        <v>Marrero</v>
      </c>
      <c r="N1042" t="str">
        <f t="shared" si="64"/>
        <v>-</v>
      </c>
      <c r="O1042" t="str">
        <f t="shared" si="66"/>
        <v>M</v>
      </c>
      <c r="P1042" t="str">
        <f t="shared" si="65"/>
        <v>-</v>
      </c>
      <c r="Q1042" t="str">
        <f t="shared" si="67"/>
        <v>J</v>
      </c>
    </row>
    <row r="1043" spans="1:17" x14ac:dyDescent="0.3">
      <c r="A1043">
        <v>1047</v>
      </c>
      <c r="B1043" t="s">
        <v>4603</v>
      </c>
      <c r="C1043" t="s">
        <v>4604</v>
      </c>
      <c r="D1043" t="s">
        <v>4493</v>
      </c>
      <c r="E1043" t="s">
        <v>1189</v>
      </c>
      <c r="F1043">
        <v>30</v>
      </c>
      <c r="G1043" t="s">
        <v>4605</v>
      </c>
      <c r="H1043" t="s">
        <v>1411</v>
      </c>
      <c r="I1043" s="10">
        <v>39878</v>
      </c>
      <c r="J1043">
        <v>84</v>
      </c>
      <c r="K1043" t="s">
        <v>1007</v>
      </c>
      <c r="M1043" t="str">
        <f>PROPER(Portfolio4346[[#This Row],[Last Name]])</f>
        <v>Downing</v>
      </c>
      <c r="N1043" t="str">
        <f t="shared" si="64"/>
        <v>-</v>
      </c>
      <c r="O1043" t="str">
        <f t="shared" si="66"/>
        <v>M</v>
      </c>
      <c r="P1043" t="str">
        <f t="shared" si="65"/>
        <v>-</v>
      </c>
      <c r="Q1043" t="str">
        <f t="shared" si="67"/>
        <v>A</v>
      </c>
    </row>
    <row r="1044" spans="1:17" x14ac:dyDescent="0.3">
      <c r="A1044">
        <v>1048</v>
      </c>
      <c r="B1044" t="s">
        <v>4606</v>
      </c>
      <c r="C1044" t="s">
        <v>2797</v>
      </c>
      <c r="D1044" t="s">
        <v>4493</v>
      </c>
      <c r="E1044" t="s">
        <v>1189</v>
      </c>
      <c r="F1044">
        <v>60</v>
      </c>
      <c r="G1044" t="s">
        <v>4607</v>
      </c>
      <c r="H1044" t="s">
        <v>3458</v>
      </c>
      <c r="I1044" s="10">
        <v>39864</v>
      </c>
      <c r="J1044">
        <v>26</v>
      </c>
      <c r="K1044" t="s">
        <v>1700</v>
      </c>
      <c r="M1044" t="str">
        <f>PROPER(Portfolio4346[[#This Row],[Last Name]])</f>
        <v>Kemp</v>
      </c>
      <c r="N1044" t="str">
        <f t="shared" si="64"/>
        <v>-</v>
      </c>
      <c r="O1044" t="str">
        <f t="shared" si="66"/>
        <v>M</v>
      </c>
      <c r="P1044" t="str">
        <f t="shared" si="65"/>
        <v>-</v>
      </c>
      <c r="Q1044" t="str">
        <f t="shared" si="67"/>
        <v>A</v>
      </c>
    </row>
    <row r="1045" spans="1:17" x14ac:dyDescent="0.3">
      <c r="A1045">
        <v>1049</v>
      </c>
      <c r="B1045" t="s">
        <v>4608</v>
      </c>
      <c r="C1045" t="s">
        <v>4609</v>
      </c>
      <c r="D1045" t="s">
        <v>4493</v>
      </c>
      <c r="E1045" t="s">
        <v>1189</v>
      </c>
      <c r="F1045">
        <v>30</v>
      </c>
      <c r="G1045" t="s">
        <v>4610</v>
      </c>
      <c r="H1045" t="s">
        <v>2180</v>
      </c>
      <c r="I1045" s="10">
        <v>40247</v>
      </c>
      <c r="J1045">
        <v>74</v>
      </c>
      <c r="K1045" t="s">
        <v>1692</v>
      </c>
      <c r="M1045" t="str">
        <f>PROPER(Portfolio4346[[#This Row],[Last Name]])</f>
        <v>Seals</v>
      </c>
      <c r="N1045" t="str">
        <f t="shared" si="64"/>
        <v>-</v>
      </c>
      <c r="O1045" t="str">
        <f t="shared" si="66"/>
        <v>M</v>
      </c>
      <c r="P1045" t="str">
        <f t="shared" si="65"/>
        <v>-</v>
      </c>
      <c r="Q1045" t="str">
        <f t="shared" si="67"/>
        <v>M</v>
      </c>
    </row>
    <row r="1046" spans="1:17" x14ac:dyDescent="0.3">
      <c r="A1046">
        <v>1050</v>
      </c>
      <c r="B1046" t="s">
        <v>2976</v>
      </c>
      <c r="C1046" t="s">
        <v>4611</v>
      </c>
      <c r="D1046" t="s">
        <v>4493</v>
      </c>
      <c r="E1046" t="s">
        <v>1189</v>
      </c>
      <c r="F1046">
        <v>60</v>
      </c>
      <c r="G1046" t="s">
        <v>4612</v>
      </c>
      <c r="H1046" t="s">
        <v>346</v>
      </c>
      <c r="I1046" s="10">
        <v>39562</v>
      </c>
      <c r="J1046">
        <v>62</v>
      </c>
      <c r="K1046" t="s">
        <v>1700</v>
      </c>
      <c r="M1046" t="str">
        <f>PROPER(Portfolio4346[[#This Row],[Last Name]])</f>
        <v>Swift</v>
      </c>
      <c r="N1046" t="str">
        <f t="shared" si="64"/>
        <v>-</v>
      </c>
      <c r="O1046" t="str">
        <f t="shared" si="66"/>
        <v>M</v>
      </c>
      <c r="P1046" t="str">
        <f t="shared" si="65"/>
        <v>-</v>
      </c>
      <c r="Q1046" t="str">
        <f t="shared" si="67"/>
        <v>R</v>
      </c>
    </row>
    <row r="1047" spans="1:17" x14ac:dyDescent="0.3">
      <c r="A1047">
        <v>1051</v>
      </c>
      <c r="B1047" t="s">
        <v>4613</v>
      </c>
      <c r="C1047" t="s">
        <v>1897</v>
      </c>
      <c r="D1047" t="s">
        <v>4493</v>
      </c>
      <c r="E1047" t="s">
        <v>4614</v>
      </c>
      <c r="F1047">
        <v>60</v>
      </c>
      <c r="G1047" t="s">
        <v>4615</v>
      </c>
      <c r="H1047" t="s">
        <v>4616</v>
      </c>
      <c r="I1047" s="10">
        <v>40115</v>
      </c>
      <c r="J1047">
        <v>69</v>
      </c>
      <c r="K1047" t="s">
        <v>851</v>
      </c>
      <c r="M1047" t="str">
        <f>PROPER(Portfolio4346[[#This Row],[Last Name]])</f>
        <v>Payton</v>
      </c>
      <c r="N1047" t="str">
        <f t="shared" si="64"/>
        <v>-</v>
      </c>
      <c r="O1047" t="str">
        <f t="shared" si="66"/>
        <v>M</v>
      </c>
      <c r="P1047" t="str">
        <f t="shared" si="65"/>
        <v>Corrected Errors</v>
      </c>
      <c r="Q1047" t="str">
        <f t="shared" si="67"/>
        <v>G</v>
      </c>
    </row>
    <row r="1048" spans="1:17" x14ac:dyDescent="0.3">
      <c r="A1048">
        <v>1052</v>
      </c>
      <c r="B1048" t="s">
        <v>4617</v>
      </c>
      <c r="C1048" t="s">
        <v>4618</v>
      </c>
      <c r="D1048" t="s">
        <v>4493</v>
      </c>
      <c r="E1048" t="s">
        <v>1189</v>
      </c>
      <c r="F1048">
        <v>90</v>
      </c>
      <c r="G1048" t="s">
        <v>4619</v>
      </c>
      <c r="H1048" t="s">
        <v>1</v>
      </c>
      <c r="I1048" s="10">
        <v>39544</v>
      </c>
      <c r="J1048">
        <v>85</v>
      </c>
      <c r="K1048" t="s">
        <v>1007</v>
      </c>
      <c r="M1048" t="str">
        <f>PROPER(Portfolio4346[[#This Row],[Last Name]])</f>
        <v>Zamora</v>
      </c>
      <c r="N1048" t="str">
        <f t="shared" si="64"/>
        <v>-</v>
      </c>
      <c r="O1048" t="str">
        <f t="shared" si="66"/>
        <v>M</v>
      </c>
      <c r="P1048" t="str">
        <f t="shared" si="65"/>
        <v>-</v>
      </c>
      <c r="Q1048" t="str">
        <f t="shared" si="67"/>
        <v>D</v>
      </c>
    </row>
    <row r="1049" spans="1:17" x14ac:dyDescent="0.3">
      <c r="A1049">
        <v>1053</v>
      </c>
      <c r="B1049" t="s">
        <v>4620</v>
      </c>
      <c r="C1049" t="s">
        <v>4621</v>
      </c>
      <c r="D1049" t="s">
        <v>4493</v>
      </c>
      <c r="E1049" t="s">
        <v>1189</v>
      </c>
      <c r="F1049">
        <v>30</v>
      </c>
      <c r="G1049" t="s">
        <v>4622</v>
      </c>
      <c r="H1049" t="s">
        <v>1066</v>
      </c>
      <c r="I1049" s="10">
        <v>39655</v>
      </c>
      <c r="J1049">
        <v>40</v>
      </c>
      <c r="K1049" t="s">
        <v>1677</v>
      </c>
      <c r="M1049" t="str">
        <f>PROPER(Portfolio4346[[#This Row],[Last Name]])</f>
        <v>Meyer</v>
      </c>
      <c r="N1049" t="str">
        <f t="shared" si="64"/>
        <v>-</v>
      </c>
      <c r="O1049" t="str">
        <f t="shared" si="66"/>
        <v>M</v>
      </c>
      <c r="P1049" t="str">
        <f t="shared" si="65"/>
        <v>-</v>
      </c>
      <c r="Q1049" t="str">
        <f t="shared" si="67"/>
        <v>R</v>
      </c>
    </row>
    <row r="1050" spans="1:17" x14ac:dyDescent="0.3">
      <c r="A1050">
        <v>1054</v>
      </c>
      <c r="B1050" t="s">
        <v>4623</v>
      </c>
      <c r="C1050" t="s">
        <v>4624</v>
      </c>
      <c r="D1050" t="s">
        <v>1719</v>
      </c>
      <c r="E1050" t="s">
        <v>1189</v>
      </c>
      <c r="F1050">
        <v>60</v>
      </c>
      <c r="G1050" t="s">
        <v>4625</v>
      </c>
      <c r="H1050" t="s">
        <v>394</v>
      </c>
      <c r="I1050" s="10">
        <v>39908</v>
      </c>
      <c r="J1050">
        <v>37</v>
      </c>
      <c r="K1050" t="s">
        <v>1677</v>
      </c>
      <c r="M1050" t="str">
        <f>PROPER(Portfolio4346[[#This Row],[Last Name]])</f>
        <v>Buckner</v>
      </c>
      <c r="N1050" t="str">
        <f t="shared" si="64"/>
        <v>-</v>
      </c>
      <c r="O1050" t="str">
        <f t="shared" si="66"/>
        <v>M</v>
      </c>
      <c r="P1050" t="str">
        <f t="shared" si="65"/>
        <v>-</v>
      </c>
      <c r="Q1050" t="str">
        <f t="shared" si="67"/>
        <v>G</v>
      </c>
    </row>
    <row r="1051" spans="1:17" x14ac:dyDescent="0.3">
      <c r="A1051">
        <v>1055</v>
      </c>
      <c r="B1051" t="s">
        <v>4626</v>
      </c>
      <c r="C1051" t="s">
        <v>4627</v>
      </c>
      <c r="D1051" t="s">
        <v>4493</v>
      </c>
      <c r="E1051" t="s">
        <v>1189</v>
      </c>
      <c r="F1051">
        <v>30</v>
      </c>
      <c r="G1051" t="s">
        <v>4628</v>
      </c>
      <c r="H1051" t="s">
        <v>1657</v>
      </c>
      <c r="I1051" s="10">
        <v>40168</v>
      </c>
      <c r="J1051">
        <v>50</v>
      </c>
      <c r="K1051" t="s">
        <v>1677</v>
      </c>
      <c r="M1051" t="str">
        <f>PROPER(Portfolio4346[[#This Row],[Last Name]])</f>
        <v>Ruffin</v>
      </c>
      <c r="N1051" t="str">
        <f t="shared" si="64"/>
        <v>-</v>
      </c>
      <c r="O1051" t="str">
        <f t="shared" si="66"/>
        <v>M</v>
      </c>
      <c r="P1051" t="str">
        <f t="shared" si="65"/>
        <v>-</v>
      </c>
      <c r="Q1051" t="str">
        <f t="shared" si="67"/>
        <v>D</v>
      </c>
    </row>
    <row r="1052" spans="1:17" x14ac:dyDescent="0.3">
      <c r="A1052">
        <v>1056</v>
      </c>
      <c r="B1052" t="s">
        <v>2596</v>
      </c>
      <c r="C1052" t="s">
        <v>2915</v>
      </c>
      <c r="D1052" t="s">
        <v>4493</v>
      </c>
      <c r="E1052" t="s">
        <v>1189</v>
      </c>
      <c r="F1052">
        <v>60</v>
      </c>
      <c r="G1052" t="s">
        <v>4629</v>
      </c>
      <c r="H1052" t="s">
        <v>2064</v>
      </c>
      <c r="I1052" s="10">
        <v>40363</v>
      </c>
      <c r="J1052">
        <v>66</v>
      </c>
      <c r="K1052" t="s">
        <v>1007</v>
      </c>
      <c r="M1052" t="str">
        <f>PROPER(Portfolio4346[[#This Row],[Last Name]])</f>
        <v>Copeland</v>
      </c>
      <c r="N1052" t="str">
        <f t="shared" si="64"/>
        <v>-</v>
      </c>
      <c r="O1052" t="str">
        <f t="shared" si="66"/>
        <v>M</v>
      </c>
      <c r="P1052" t="str">
        <f t="shared" si="65"/>
        <v>-</v>
      </c>
      <c r="Q1052" t="str">
        <f t="shared" si="67"/>
        <v>J</v>
      </c>
    </row>
    <row r="1053" spans="1:17" x14ac:dyDescent="0.3">
      <c r="A1053">
        <v>1057</v>
      </c>
      <c r="B1053" t="s">
        <v>4467</v>
      </c>
      <c r="C1053" t="s">
        <v>4630</v>
      </c>
      <c r="D1053" t="s">
        <v>1946</v>
      </c>
      <c r="E1053" t="s">
        <v>1189</v>
      </c>
      <c r="F1053">
        <v>90</v>
      </c>
      <c r="G1053" t="s">
        <v>4631</v>
      </c>
      <c r="H1053" t="s">
        <v>238</v>
      </c>
      <c r="I1053" s="10">
        <v>40297</v>
      </c>
      <c r="J1053">
        <v>88</v>
      </c>
      <c r="K1053" t="s">
        <v>1007</v>
      </c>
      <c r="M1053" t="str">
        <f>PROPER(Portfolio4346[[#This Row],[Last Name]])</f>
        <v>Shaw</v>
      </c>
      <c r="N1053" t="str">
        <f t="shared" si="64"/>
        <v>-</v>
      </c>
      <c r="O1053" t="str">
        <f t="shared" si="66"/>
        <v>M</v>
      </c>
      <c r="P1053" t="str">
        <f t="shared" si="65"/>
        <v>-</v>
      </c>
      <c r="Q1053" t="str">
        <f t="shared" si="67"/>
        <v>C</v>
      </c>
    </row>
    <row r="1054" spans="1:17" x14ac:dyDescent="0.3">
      <c r="A1054">
        <v>1058</v>
      </c>
      <c r="B1054" t="s">
        <v>39</v>
      </c>
      <c r="C1054" t="s">
        <v>4632</v>
      </c>
      <c r="D1054" t="s">
        <v>4493</v>
      </c>
      <c r="E1054" t="s">
        <v>1189</v>
      </c>
      <c r="F1054">
        <v>60</v>
      </c>
      <c r="G1054" t="s">
        <v>4633</v>
      </c>
      <c r="H1054" t="s">
        <v>269</v>
      </c>
      <c r="I1054" s="10">
        <v>39868</v>
      </c>
      <c r="J1054">
        <v>26</v>
      </c>
      <c r="K1054" t="s">
        <v>1707</v>
      </c>
      <c r="M1054" t="str">
        <f>PROPER(Portfolio4346[[#This Row],[Last Name]])</f>
        <v>Nickerson</v>
      </c>
      <c r="N1054" t="str">
        <f t="shared" si="64"/>
        <v>-</v>
      </c>
      <c r="O1054" t="str">
        <f t="shared" si="66"/>
        <v>M</v>
      </c>
      <c r="P1054" t="str">
        <f t="shared" si="65"/>
        <v>-</v>
      </c>
      <c r="Q1054" t="str">
        <f t="shared" si="67"/>
        <v>B</v>
      </c>
    </row>
    <row r="1055" spans="1:17" x14ac:dyDescent="0.3">
      <c r="A1055">
        <v>1059</v>
      </c>
      <c r="B1055" t="s">
        <v>4634</v>
      </c>
      <c r="C1055" t="s">
        <v>4635</v>
      </c>
      <c r="D1055" t="s">
        <v>4493</v>
      </c>
      <c r="E1055" t="s">
        <v>1189</v>
      </c>
      <c r="F1055">
        <v>60</v>
      </c>
      <c r="G1055" t="s">
        <v>4636</v>
      </c>
      <c r="H1055" t="s">
        <v>572</v>
      </c>
      <c r="I1055" s="10">
        <v>40189</v>
      </c>
      <c r="J1055">
        <v>34</v>
      </c>
      <c r="K1055" t="s">
        <v>1772</v>
      </c>
      <c r="M1055" t="str">
        <f>PROPER(Portfolio4346[[#This Row],[Last Name]])</f>
        <v>Xiong</v>
      </c>
      <c r="N1055" t="str">
        <f t="shared" si="64"/>
        <v>-</v>
      </c>
      <c r="O1055" t="str">
        <f t="shared" si="66"/>
        <v>M</v>
      </c>
      <c r="P1055" t="str">
        <f t="shared" si="65"/>
        <v>-</v>
      </c>
      <c r="Q1055" t="str">
        <f t="shared" si="67"/>
        <v>J</v>
      </c>
    </row>
    <row r="1056" spans="1:17" x14ac:dyDescent="0.3">
      <c r="A1056">
        <v>1060</v>
      </c>
      <c r="B1056" t="s">
        <v>4637</v>
      </c>
      <c r="C1056" t="s">
        <v>2959</v>
      </c>
      <c r="D1056" t="s">
        <v>4493</v>
      </c>
      <c r="E1056" t="s">
        <v>1189</v>
      </c>
      <c r="F1056">
        <v>90</v>
      </c>
      <c r="G1056" t="s">
        <v>4638</v>
      </c>
      <c r="H1056" t="s">
        <v>765</v>
      </c>
      <c r="I1056" s="10">
        <v>39839</v>
      </c>
      <c r="J1056">
        <v>96</v>
      </c>
      <c r="K1056" t="s">
        <v>1772</v>
      </c>
      <c r="M1056" t="str">
        <f>PROPER(Portfolio4346[[#This Row],[Last Name]])</f>
        <v>Bolden</v>
      </c>
      <c r="N1056" t="str">
        <f t="shared" si="64"/>
        <v>-</v>
      </c>
      <c r="O1056" t="str">
        <f t="shared" si="66"/>
        <v>M</v>
      </c>
      <c r="P1056" t="str">
        <f t="shared" si="65"/>
        <v>-</v>
      </c>
      <c r="Q1056" t="str">
        <f t="shared" si="67"/>
        <v>A</v>
      </c>
    </row>
    <row r="1057" spans="1:17" x14ac:dyDescent="0.3">
      <c r="A1057">
        <v>1061</v>
      </c>
      <c r="B1057" t="s">
        <v>4491</v>
      </c>
      <c r="C1057" t="s">
        <v>3424</v>
      </c>
      <c r="D1057" t="s">
        <v>4493</v>
      </c>
      <c r="E1057" t="s">
        <v>1189</v>
      </c>
      <c r="F1057">
        <v>90</v>
      </c>
      <c r="G1057" t="s">
        <v>4639</v>
      </c>
      <c r="H1057" t="s">
        <v>701</v>
      </c>
      <c r="I1057" s="10">
        <v>40450</v>
      </c>
      <c r="J1057">
        <v>41</v>
      </c>
      <c r="K1057" t="s">
        <v>1673</v>
      </c>
      <c r="M1057" t="str">
        <f>PROPER(Portfolio4346[[#This Row],[Last Name]])</f>
        <v>Laird</v>
      </c>
      <c r="N1057" t="str">
        <f t="shared" si="64"/>
        <v>-</v>
      </c>
      <c r="O1057" t="str">
        <f t="shared" si="66"/>
        <v>M</v>
      </c>
      <c r="P1057" t="str">
        <f t="shared" si="65"/>
        <v>-</v>
      </c>
      <c r="Q1057" t="str">
        <f t="shared" si="67"/>
        <v>J</v>
      </c>
    </row>
    <row r="1058" spans="1:17" x14ac:dyDescent="0.3">
      <c r="A1058">
        <v>1062</v>
      </c>
      <c r="B1058" t="s">
        <v>4640</v>
      </c>
      <c r="C1058" t="s">
        <v>4641</v>
      </c>
      <c r="D1058" t="s">
        <v>4493</v>
      </c>
      <c r="E1058" t="s">
        <v>1189</v>
      </c>
      <c r="F1058">
        <v>90</v>
      </c>
      <c r="G1058" t="s">
        <v>4642</v>
      </c>
      <c r="H1058" t="s">
        <v>328</v>
      </c>
      <c r="I1058" s="10">
        <v>39948</v>
      </c>
      <c r="J1058">
        <v>39</v>
      </c>
      <c r="K1058" t="s">
        <v>1707</v>
      </c>
      <c r="M1058" t="str">
        <f>PROPER(Portfolio4346[[#This Row],[Last Name]])</f>
        <v>Sterling</v>
      </c>
      <c r="N1058" t="str">
        <f t="shared" si="64"/>
        <v>-</v>
      </c>
      <c r="O1058" t="str">
        <f t="shared" si="66"/>
        <v>M</v>
      </c>
      <c r="P1058" t="str">
        <f t="shared" si="65"/>
        <v>-</v>
      </c>
      <c r="Q1058" t="str">
        <f t="shared" si="67"/>
        <v>R</v>
      </c>
    </row>
    <row r="1059" spans="1:17" x14ac:dyDescent="0.3">
      <c r="A1059">
        <v>1063</v>
      </c>
      <c r="B1059" t="s">
        <v>4643</v>
      </c>
      <c r="C1059" t="s">
        <v>4644</v>
      </c>
      <c r="D1059" t="s">
        <v>4493</v>
      </c>
      <c r="E1059" t="s">
        <v>1189</v>
      </c>
      <c r="F1059">
        <v>90</v>
      </c>
      <c r="G1059" t="s">
        <v>4645</v>
      </c>
      <c r="H1059" t="s">
        <v>1084</v>
      </c>
      <c r="I1059" s="10">
        <v>40277</v>
      </c>
      <c r="J1059">
        <v>46</v>
      </c>
      <c r="K1059" t="s">
        <v>1007</v>
      </c>
      <c r="M1059" t="str">
        <f>PROPER(Portfolio4346[[#This Row],[Last Name]])</f>
        <v>Leary</v>
      </c>
      <c r="N1059" t="str">
        <f t="shared" si="64"/>
        <v>-</v>
      </c>
      <c r="O1059" t="str">
        <f t="shared" si="66"/>
        <v>M</v>
      </c>
      <c r="P1059" t="str">
        <f t="shared" si="65"/>
        <v>-</v>
      </c>
      <c r="Q1059" t="str">
        <f t="shared" si="67"/>
        <v>J</v>
      </c>
    </row>
    <row r="1060" spans="1:17" x14ac:dyDescent="0.3">
      <c r="A1060">
        <v>1064</v>
      </c>
      <c r="B1060" t="s">
        <v>4646</v>
      </c>
      <c r="C1060" t="s">
        <v>4647</v>
      </c>
      <c r="D1060" t="s">
        <v>4493</v>
      </c>
      <c r="E1060" t="s">
        <v>1189</v>
      </c>
      <c r="F1060">
        <v>90</v>
      </c>
      <c r="G1060" t="s">
        <v>4648</v>
      </c>
      <c r="H1060" t="s">
        <v>1238</v>
      </c>
      <c r="I1060" s="10">
        <v>39687</v>
      </c>
      <c r="J1060">
        <v>59</v>
      </c>
      <c r="K1060" t="s">
        <v>1772</v>
      </c>
      <c r="M1060" t="str">
        <f>PROPER(Portfolio4346[[#This Row],[Last Name]])</f>
        <v>Naquin</v>
      </c>
      <c r="N1060" t="str">
        <f t="shared" si="64"/>
        <v>-</v>
      </c>
      <c r="O1060" t="str">
        <f t="shared" si="66"/>
        <v>M</v>
      </c>
      <c r="P1060" t="str">
        <f t="shared" si="65"/>
        <v>-</v>
      </c>
      <c r="Q1060" t="str">
        <f t="shared" si="67"/>
        <v>L</v>
      </c>
    </row>
    <row r="1061" spans="1:17" x14ac:dyDescent="0.3">
      <c r="A1061">
        <v>1065</v>
      </c>
      <c r="B1061" t="s">
        <v>4649</v>
      </c>
      <c r="C1061" t="s">
        <v>4650</v>
      </c>
      <c r="D1061" t="s">
        <v>4493</v>
      </c>
      <c r="E1061" t="s">
        <v>4651</v>
      </c>
      <c r="F1061">
        <v>60</v>
      </c>
      <c r="G1061" t="s">
        <v>4652</v>
      </c>
      <c r="H1061" t="s">
        <v>577</v>
      </c>
      <c r="I1061" s="10">
        <v>40255</v>
      </c>
      <c r="J1061">
        <v>9</v>
      </c>
      <c r="K1061" t="s">
        <v>1707</v>
      </c>
      <c r="M1061" t="str">
        <f>PROPER(Portfolio4346[[#This Row],[Last Name]])</f>
        <v>Holt</v>
      </c>
      <c r="N1061" t="str">
        <f t="shared" si="64"/>
        <v>-</v>
      </c>
      <c r="O1061" t="str">
        <f t="shared" si="66"/>
        <v>M</v>
      </c>
      <c r="P1061" t="str">
        <f t="shared" si="65"/>
        <v>Corrected Errors</v>
      </c>
      <c r="Q1061" t="str">
        <f t="shared" si="67"/>
        <v>A</v>
      </c>
    </row>
    <row r="1062" spans="1:17" x14ac:dyDescent="0.3">
      <c r="A1062">
        <v>1066</v>
      </c>
      <c r="B1062" t="s">
        <v>4653</v>
      </c>
      <c r="C1062" t="s">
        <v>2816</v>
      </c>
      <c r="D1062" t="s">
        <v>4493</v>
      </c>
      <c r="E1062" t="s">
        <v>1189</v>
      </c>
      <c r="F1062">
        <v>30</v>
      </c>
      <c r="G1062" t="s">
        <v>4654</v>
      </c>
      <c r="H1062" t="s">
        <v>1336</v>
      </c>
      <c r="I1062" s="10">
        <v>40193</v>
      </c>
      <c r="J1062">
        <v>15</v>
      </c>
      <c r="K1062" t="s">
        <v>1707</v>
      </c>
      <c r="M1062" t="str">
        <f>PROPER(Portfolio4346[[#This Row],[Last Name]])</f>
        <v>Tilley</v>
      </c>
      <c r="N1062" t="str">
        <f t="shared" si="64"/>
        <v>-</v>
      </c>
      <c r="O1062" t="str">
        <f t="shared" si="66"/>
        <v>M</v>
      </c>
      <c r="P1062" t="str">
        <f t="shared" si="65"/>
        <v>-</v>
      </c>
      <c r="Q1062" t="str">
        <f t="shared" si="67"/>
        <v>F</v>
      </c>
    </row>
    <row r="1063" spans="1:17" x14ac:dyDescent="0.3">
      <c r="A1063">
        <v>1067</v>
      </c>
      <c r="B1063" t="s">
        <v>4655</v>
      </c>
      <c r="C1063" t="s">
        <v>2919</v>
      </c>
      <c r="D1063" t="s">
        <v>4493</v>
      </c>
      <c r="E1063" t="s">
        <v>1189</v>
      </c>
      <c r="F1063">
        <v>90</v>
      </c>
      <c r="G1063" t="s">
        <v>4656</v>
      </c>
      <c r="H1063" t="s">
        <v>418</v>
      </c>
      <c r="I1063" s="10">
        <v>39934</v>
      </c>
      <c r="J1063">
        <v>71</v>
      </c>
      <c r="K1063" t="s">
        <v>1721</v>
      </c>
      <c r="M1063" t="str">
        <f>PROPER(Portfolio4346[[#This Row],[Last Name]])</f>
        <v>Hyde</v>
      </c>
      <c r="N1063" t="str">
        <f t="shared" si="64"/>
        <v>-</v>
      </c>
      <c r="O1063" t="str">
        <f t="shared" si="66"/>
        <v>M</v>
      </c>
      <c r="P1063" t="str">
        <f t="shared" si="65"/>
        <v>-</v>
      </c>
      <c r="Q1063" t="str">
        <f t="shared" si="67"/>
        <v>R</v>
      </c>
    </row>
    <row r="1064" spans="1:17" x14ac:dyDescent="0.3">
      <c r="A1064">
        <v>1068</v>
      </c>
      <c r="B1064" t="s">
        <v>4657</v>
      </c>
      <c r="C1064" t="s">
        <v>4658</v>
      </c>
      <c r="D1064" t="s">
        <v>4493</v>
      </c>
      <c r="E1064" t="s">
        <v>1189</v>
      </c>
      <c r="F1064">
        <v>30</v>
      </c>
      <c r="G1064" t="s">
        <v>4659</v>
      </c>
      <c r="H1064" t="s">
        <v>1648</v>
      </c>
      <c r="I1064" s="10">
        <v>39787</v>
      </c>
      <c r="J1064">
        <v>35</v>
      </c>
      <c r="K1064" t="s">
        <v>1673</v>
      </c>
      <c r="M1064" t="str">
        <f>PROPER(Portfolio4346[[#This Row],[Last Name]])</f>
        <v>Cannon</v>
      </c>
      <c r="N1064" t="str">
        <f t="shared" si="64"/>
        <v>-</v>
      </c>
      <c r="O1064" t="str">
        <f t="shared" si="66"/>
        <v>M</v>
      </c>
      <c r="P1064" t="str">
        <f t="shared" si="65"/>
        <v>-</v>
      </c>
      <c r="Q1064" t="str">
        <f t="shared" si="67"/>
        <v>J</v>
      </c>
    </row>
    <row r="1065" spans="1:17" x14ac:dyDescent="0.3">
      <c r="A1065">
        <v>1069</v>
      </c>
      <c r="B1065" t="s">
        <v>4660</v>
      </c>
      <c r="C1065" t="s">
        <v>4661</v>
      </c>
      <c r="D1065" t="s">
        <v>4493</v>
      </c>
      <c r="E1065" t="s">
        <v>1189</v>
      </c>
      <c r="F1065">
        <v>60</v>
      </c>
      <c r="G1065" t="s">
        <v>4662</v>
      </c>
      <c r="H1065" t="s">
        <v>70</v>
      </c>
      <c r="I1065" s="10">
        <v>40079</v>
      </c>
      <c r="J1065">
        <v>42</v>
      </c>
      <c r="K1065" t="s">
        <v>1673</v>
      </c>
      <c r="M1065" t="str">
        <f>PROPER(Portfolio4346[[#This Row],[Last Name]])</f>
        <v>Merritt</v>
      </c>
      <c r="N1065" t="str">
        <f t="shared" si="64"/>
        <v>-</v>
      </c>
      <c r="O1065" t="str">
        <f t="shared" si="66"/>
        <v>M</v>
      </c>
      <c r="P1065" t="str">
        <f t="shared" si="65"/>
        <v>-</v>
      </c>
      <c r="Q1065" t="str">
        <f t="shared" si="67"/>
        <v>R</v>
      </c>
    </row>
    <row r="1066" spans="1:17" x14ac:dyDescent="0.3">
      <c r="A1066">
        <v>1070</v>
      </c>
      <c r="B1066" t="s">
        <v>4663</v>
      </c>
      <c r="C1066" t="s">
        <v>4664</v>
      </c>
      <c r="D1066" t="s">
        <v>1946</v>
      </c>
      <c r="E1066" t="s">
        <v>1189</v>
      </c>
      <c r="F1066">
        <v>90</v>
      </c>
      <c r="G1066" t="s">
        <v>4665</v>
      </c>
      <c r="H1066" t="s">
        <v>4666</v>
      </c>
      <c r="I1066" s="10">
        <v>39637</v>
      </c>
      <c r="J1066">
        <v>68</v>
      </c>
      <c r="K1066" t="s">
        <v>1007</v>
      </c>
      <c r="M1066" t="str">
        <f>PROPER(Portfolio4346[[#This Row],[Last Name]])</f>
        <v>Riley</v>
      </c>
      <c r="N1066" t="str">
        <f t="shared" si="64"/>
        <v>-</v>
      </c>
      <c r="O1066" t="str">
        <f t="shared" si="66"/>
        <v>M</v>
      </c>
      <c r="P1066" t="str">
        <f t="shared" si="65"/>
        <v>-</v>
      </c>
      <c r="Q1066" t="str">
        <f t="shared" si="67"/>
        <v>D</v>
      </c>
    </row>
    <row r="1067" spans="1:17" x14ac:dyDescent="0.3">
      <c r="A1067">
        <v>1071</v>
      </c>
      <c r="B1067" t="s">
        <v>2252</v>
      </c>
      <c r="C1067" t="s">
        <v>2388</v>
      </c>
      <c r="D1067" t="s">
        <v>4493</v>
      </c>
      <c r="E1067" t="s">
        <v>1189</v>
      </c>
      <c r="F1067">
        <v>30</v>
      </c>
      <c r="G1067" t="s">
        <v>4667</v>
      </c>
      <c r="H1067" t="s">
        <v>4668</v>
      </c>
      <c r="I1067" s="10">
        <v>39704</v>
      </c>
      <c r="J1067">
        <v>10</v>
      </c>
      <c r="K1067" t="s">
        <v>1772</v>
      </c>
      <c r="M1067" t="str">
        <f>PROPER(Portfolio4346[[#This Row],[Last Name]])</f>
        <v>Beltran</v>
      </c>
      <c r="N1067" t="str">
        <f t="shared" si="64"/>
        <v>-</v>
      </c>
      <c r="O1067" t="str">
        <f t="shared" si="66"/>
        <v>M</v>
      </c>
      <c r="P1067" t="str">
        <f t="shared" si="65"/>
        <v>-</v>
      </c>
      <c r="Q1067" t="str">
        <f t="shared" si="67"/>
        <v>V</v>
      </c>
    </row>
    <row r="1068" spans="1:17" x14ac:dyDescent="0.3">
      <c r="A1068">
        <v>1072</v>
      </c>
      <c r="B1068" t="s">
        <v>4669</v>
      </c>
      <c r="C1068" t="s">
        <v>1900</v>
      </c>
      <c r="D1068" t="s">
        <v>4493</v>
      </c>
      <c r="E1068" t="s">
        <v>1189</v>
      </c>
      <c r="F1068">
        <v>30</v>
      </c>
      <c r="G1068" t="s">
        <v>4670</v>
      </c>
      <c r="H1068" t="s">
        <v>621</v>
      </c>
      <c r="I1068" s="10">
        <v>39835</v>
      </c>
      <c r="J1068">
        <v>58</v>
      </c>
      <c r="K1068" t="s">
        <v>1721</v>
      </c>
      <c r="M1068" t="str">
        <f>PROPER(Portfolio4346[[#This Row],[Last Name]])</f>
        <v>Abel</v>
      </c>
      <c r="N1068" t="str">
        <f t="shared" si="64"/>
        <v>-</v>
      </c>
      <c r="O1068" t="str">
        <f t="shared" si="66"/>
        <v>M</v>
      </c>
      <c r="P1068" t="str">
        <f t="shared" si="65"/>
        <v>-</v>
      </c>
      <c r="Q1068" t="str">
        <f t="shared" si="67"/>
        <v>A</v>
      </c>
    </row>
    <row r="1069" spans="1:17" x14ac:dyDescent="0.3">
      <c r="A1069">
        <v>1073</v>
      </c>
      <c r="B1069" t="s">
        <v>4315</v>
      </c>
      <c r="C1069" t="s">
        <v>4417</v>
      </c>
      <c r="D1069" t="s">
        <v>4493</v>
      </c>
      <c r="E1069" t="s">
        <v>1189</v>
      </c>
      <c r="F1069">
        <v>60</v>
      </c>
      <c r="G1069" t="s">
        <v>4671</v>
      </c>
      <c r="H1069" t="s">
        <v>778</v>
      </c>
      <c r="I1069" s="10">
        <v>39962</v>
      </c>
      <c r="J1069">
        <v>79</v>
      </c>
      <c r="K1069" t="s">
        <v>1692</v>
      </c>
      <c r="M1069" t="str">
        <f>PROPER(Portfolio4346[[#This Row],[Last Name]])</f>
        <v>Bruce</v>
      </c>
      <c r="N1069" t="str">
        <f t="shared" si="64"/>
        <v>-</v>
      </c>
      <c r="O1069" t="str">
        <f t="shared" si="66"/>
        <v>M</v>
      </c>
      <c r="P1069" t="str">
        <f t="shared" si="65"/>
        <v>-</v>
      </c>
      <c r="Q1069" t="str">
        <f t="shared" si="67"/>
        <v>D</v>
      </c>
    </row>
    <row r="1070" spans="1:17" x14ac:dyDescent="0.3">
      <c r="A1070">
        <v>1074</v>
      </c>
      <c r="B1070" t="s">
        <v>4672</v>
      </c>
      <c r="C1070" t="s">
        <v>4255</v>
      </c>
      <c r="D1070" t="s">
        <v>4493</v>
      </c>
      <c r="E1070" t="s">
        <v>1189</v>
      </c>
      <c r="F1070">
        <v>60</v>
      </c>
      <c r="G1070" t="s">
        <v>4673</v>
      </c>
      <c r="H1070" t="s">
        <v>3462</v>
      </c>
      <c r="I1070" s="10">
        <v>40138</v>
      </c>
      <c r="J1070">
        <v>40</v>
      </c>
      <c r="K1070" t="s">
        <v>1673</v>
      </c>
      <c r="M1070" t="str">
        <f>PROPER(Portfolio4346[[#This Row],[Last Name]])</f>
        <v>Skinner</v>
      </c>
      <c r="N1070" t="str">
        <f t="shared" si="64"/>
        <v>-</v>
      </c>
      <c r="O1070" t="str">
        <f t="shared" si="66"/>
        <v>M</v>
      </c>
      <c r="P1070" t="str">
        <f t="shared" si="65"/>
        <v>-</v>
      </c>
      <c r="Q1070" t="str">
        <f t="shared" si="67"/>
        <v>L</v>
      </c>
    </row>
    <row r="1071" spans="1:17" x14ac:dyDescent="0.3">
      <c r="A1071">
        <v>1075</v>
      </c>
      <c r="B1071" t="s">
        <v>4674</v>
      </c>
      <c r="C1071" t="s">
        <v>3042</v>
      </c>
      <c r="D1071" t="s">
        <v>1719</v>
      </c>
      <c r="E1071" t="s">
        <v>1189</v>
      </c>
      <c r="F1071">
        <v>90</v>
      </c>
      <c r="G1071" t="s">
        <v>4675</v>
      </c>
      <c r="H1071" t="s">
        <v>2364</v>
      </c>
      <c r="I1071" s="10">
        <v>39534</v>
      </c>
      <c r="J1071">
        <v>28</v>
      </c>
      <c r="K1071" t="s">
        <v>1677</v>
      </c>
      <c r="M1071" t="str">
        <f>PROPER(Portfolio4346[[#This Row],[Last Name]])</f>
        <v>Delaney</v>
      </c>
      <c r="N1071" t="str">
        <f t="shared" si="64"/>
        <v>-</v>
      </c>
      <c r="O1071" t="str">
        <f t="shared" si="66"/>
        <v>M</v>
      </c>
      <c r="P1071" t="str">
        <f t="shared" si="65"/>
        <v>-</v>
      </c>
      <c r="Q1071" t="str">
        <f t="shared" si="67"/>
        <v>S</v>
      </c>
    </row>
    <row r="1072" spans="1:17" x14ac:dyDescent="0.3">
      <c r="A1072">
        <v>1076</v>
      </c>
      <c r="B1072" t="s">
        <v>4676</v>
      </c>
      <c r="C1072" t="s">
        <v>4677</v>
      </c>
      <c r="D1072" t="s">
        <v>4493</v>
      </c>
      <c r="E1072" t="s">
        <v>1189</v>
      </c>
      <c r="F1072">
        <v>30</v>
      </c>
      <c r="G1072" t="s">
        <v>2023</v>
      </c>
      <c r="H1072" t="s">
        <v>1606</v>
      </c>
      <c r="I1072" s="10">
        <v>39882</v>
      </c>
      <c r="J1072">
        <v>64</v>
      </c>
      <c r="K1072" t="s">
        <v>1700</v>
      </c>
      <c r="M1072" t="str">
        <f>PROPER(Portfolio4346[[#This Row],[Last Name]])</f>
        <v>Inman</v>
      </c>
      <c r="N1072" t="str">
        <f t="shared" si="64"/>
        <v>-</v>
      </c>
      <c r="O1072" t="str">
        <f t="shared" si="66"/>
        <v>M</v>
      </c>
      <c r="P1072" t="str">
        <f t="shared" si="65"/>
        <v>-</v>
      </c>
      <c r="Q1072" t="str">
        <f t="shared" si="67"/>
        <v>F</v>
      </c>
    </row>
    <row r="1073" spans="1:17" x14ac:dyDescent="0.3">
      <c r="A1073">
        <v>1077</v>
      </c>
      <c r="B1073" t="s">
        <v>4678</v>
      </c>
      <c r="C1073" t="s">
        <v>4679</v>
      </c>
      <c r="D1073" t="s">
        <v>4493</v>
      </c>
      <c r="E1073" t="s">
        <v>1189</v>
      </c>
      <c r="F1073">
        <v>90</v>
      </c>
      <c r="G1073" t="s">
        <v>4680</v>
      </c>
      <c r="H1073" t="s">
        <v>4335</v>
      </c>
      <c r="I1073" s="10">
        <v>40167</v>
      </c>
      <c r="J1073">
        <v>98</v>
      </c>
      <c r="K1073" t="s">
        <v>1007</v>
      </c>
      <c r="M1073" t="str">
        <f>PROPER(Portfolio4346[[#This Row],[Last Name]])</f>
        <v>Reed</v>
      </c>
      <c r="N1073" t="str">
        <f t="shared" si="64"/>
        <v>-</v>
      </c>
      <c r="O1073" t="str">
        <f t="shared" si="66"/>
        <v>M</v>
      </c>
      <c r="P1073" t="str">
        <f t="shared" si="65"/>
        <v>-</v>
      </c>
      <c r="Q1073" t="str">
        <f t="shared" si="67"/>
        <v>D</v>
      </c>
    </row>
    <row r="1074" spans="1:17" x14ac:dyDescent="0.3">
      <c r="A1074">
        <v>1078</v>
      </c>
      <c r="B1074" t="s">
        <v>4681</v>
      </c>
      <c r="C1074" t="s">
        <v>4682</v>
      </c>
      <c r="D1074" t="s">
        <v>4601</v>
      </c>
      <c r="E1074" t="s">
        <v>1189</v>
      </c>
      <c r="F1074">
        <v>60</v>
      </c>
      <c r="G1074" t="s">
        <v>4683</v>
      </c>
      <c r="H1074" t="s">
        <v>237</v>
      </c>
      <c r="I1074" s="10">
        <v>40356</v>
      </c>
      <c r="J1074">
        <v>46</v>
      </c>
      <c r="K1074" t="s">
        <v>851</v>
      </c>
      <c r="M1074" t="str">
        <f>PROPER(Portfolio4346[[#This Row],[Last Name]])</f>
        <v>Mahoney</v>
      </c>
      <c r="N1074" t="str">
        <f t="shared" si="64"/>
        <v>-</v>
      </c>
      <c r="O1074" t="str">
        <f t="shared" si="66"/>
        <v>M</v>
      </c>
      <c r="P1074" t="str">
        <f t="shared" si="65"/>
        <v>-</v>
      </c>
      <c r="Q1074" t="str">
        <f t="shared" si="67"/>
        <v>M</v>
      </c>
    </row>
    <row r="1075" spans="1:17" x14ac:dyDescent="0.3">
      <c r="A1075">
        <v>1079</v>
      </c>
      <c r="B1075" t="s">
        <v>4684</v>
      </c>
      <c r="C1075" t="s">
        <v>4685</v>
      </c>
      <c r="D1075" t="s">
        <v>4493</v>
      </c>
      <c r="E1075" t="s">
        <v>1189</v>
      </c>
      <c r="F1075">
        <v>90</v>
      </c>
      <c r="G1075" t="s">
        <v>4686</v>
      </c>
      <c r="H1075" t="s">
        <v>2003</v>
      </c>
      <c r="I1075" s="10">
        <v>40415</v>
      </c>
      <c r="J1075">
        <v>5</v>
      </c>
      <c r="K1075" t="s">
        <v>851</v>
      </c>
      <c r="M1075" t="str">
        <f>PROPER(Portfolio4346[[#This Row],[Last Name]])</f>
        <v>Lund</v>
      </c>
      <c r="N1075" t="str">
        <f t="shared" si="64"/>
        <v>-</v>
      </c>
      <c r="O1075" t="str">
        <f t="shared" si="66"/>
        <v>M</v>
      </c>
      <c r="P1075" t="str">
        <f t="shared" si="65"/>
        <v>-</v>
      </c>
      <c r="Q1075" t="str">
        <f t="shared" si="67"/>
        <v>E</v>
      </c>
    </row>
    <row r="1076" spans="1:17" x14ac:dyDescent="0.3">
      <c r="A1076">
        <v>1080</v>
      </c>
      <c r="B1076" t="s">
        <v>3619</v>
      </c>
      <c r="C1076" t="s">
        <v>4687</v>
      </c>
      <c r="D1076" t="s">
        <v>4493</v>
      </c>
      <c r="E1076" t="s">
        <v>1189</v>
      </c>
      <c r="F1076">
        <v>60</v>
      </c>
      <c r="G1076" t="s">
        <v>4688</v>
      </c>
      <c r="H1076" t="s">
        <v>355</v>
      </c>
      <c r="I1076" s="10">
        <v>39793</v>
      </c>
      <c r="J1076">
        <v>40</v>
      </c>
      <c r="K1076" t="s">
        <v>1707</v>
      </c>
      <c r="M1076" t="str">
        <f>PROPER(Portfolio4346[[#This Row],[Last Name]])</f>
        <v>Booker</v>
      </c>
      <c r="N1076" t="str">
        <f t="shared" si="64"/>
        <v>-</v>
      </c>
      <c r="O1076" t="str">
        <f t="shared" si="66"/>
        <v>M</v>
      </c>
      <c r="P1076" t="str">
        <f t="shared" si="65"/>
        <v>-</v>
      </c>
      <c r="Q1076" t="str">
        <f t="shared" si="67"/>
        <v>W</v>
      </c>
    </row>
    <row r="1077" spans="1:17" x14ac:dyDescent="0.3">
      <c r="A1077">
        <v>1081</v>
      </c>
      <c r="B1077" t="s">
        <v>4689</v>
      </c>
      <c r="C1077" t="s">
        <v>4261</v>
      </c>
      <c r="D1077" t="s">
        <v>4493</v>
      </c>
      <c r="E1077" t="s">
        <v>1189</v>
      </c>
      <c r="F1077">
        <v>60</v>
      </c>
      <c r="G1077" t="s">
        <v>4690</v>
      </c>
      <c r="H1077" t="s">
        <v>9</v>
      </c>
      <c r="I1077" s="10">
        <v>39534</v>
      </c>
      <c r="J1077">
        <v>67</v>
      </c>
      <c r="K1077" t="s">
        <v>1700</v>
      </c>
      <c r="M1077" t="str">
        <f>PROPER(Portfolio4346[[#This Row],[Last Name]])</f>
        <v>Harding</v>
      </c>
      <c r="N1077" t="str">
        <f t="shared" si="64"/>
        <v>-</v>
      </c>
      <c r="O1077" t="str">
        <f t="shared" si="66"/>
        <v>M</v>
      </c>
      <c r="P1077" t="str">
        <f t="shared" si="65"/>
        <v>-</v>
      </c>
      <c r="Q1077" t="str">
        <f t="shared" si="67"/>
        <v>A</v>
      </c>
    </row>
    <row r="1078" spans="1:17" x14ac:dyDescent="0.3">
      <c r="A1078">
        <v>1082</v>
      </c>
      <c r="B1078" t="s">
        <v>4591</v>
      </c>
      <c r="C1078" t="s">
        <v>4691</v>
      </c>
      <c r="D1078" t="s">
        <v>4493</v>
      </c>
      <c r="E1078" t="s">
        <v>1189</v>
      </c>
      <c r="F1078">
        <v>60</v>
      </c>
      <c r="G1078" t="s">
        <v>4692</v>
      </c>
      <c r="H1078" t="s">
        <v>4693</v>
      </c>
      <c r="I1078" s="10">
        <v>39580</v>
      </c>
      <c r="J1078">
        <v>33</v>
      </c>
      <c r="K1078" t="s">
        <v>1673</v>
      </c>
      <c r="M1078" t="str">
        <f>PROPER(Portfolio4346[[#This Row],[Last Name]])</f>
        <v>Clifton</v>
      </c>
      <c r="N1078" t="str">
        <f t="shared" si="64"/>
        <v>Corrected to Title Case</v>
      </c>
      <c r="O1078" t="str">
        <f t="shared" si="66"/>
        <v>M</v>
      </c>
      <c r="P1078" t="str">
        <f t="shared" si="65"/>
        <v>-</v>
      </c>
      <c r="Q1078" t="str">
        <f t="shared" si="67"/>
        <v>B</v>
      </c>
    </row>
    <row r="1079" spans="1:17" x14ac:dyDescent="0.3">
      <c r="A1079">
        <v>1083</v>
      </c>
      <c r="B1079" t="s">
        <v>4694</v>
      </c>
      <c r="C1079" t="s">
        <v>2136</v>
      </c>
      <c r="D1079" t="s">
        <v>4493</v>
      </c>
      <c r="E1079" t="s">
        <v>1189</v>
      </c>
      <c r="F1079">
        <v>60</v>
      </c>
      <c r="G1079" t="s">
        <v>4695</v>
      </c>
      <c r="H1079" t="s">
        <v>335</v>
      </c>
      <c r="I1079" s="10">
        <v>39448</v>
      </c>
      <c r="J1079">
        <v>81</v>
      </c>
      <c r="K1079" t="s">
        <v>1707</v>
      </c>
      <c r="M1079" t="str">
        <f>PROPER(Portfolio4346[[#This Row],[Last Name]])</f>
        <v>Osborne</v>
      </c>
      <c r="N1079" t="str">
        <f t="shared" si="64"/>
        <v>-</v>
      </c>
      <c r="O1079" t="str">
        <f t="shared" si="66"/>
        <v>M</v>
      </c>
      <c r="P1079" t="str">
        <f t="shared" si="65"/>
        <v>-</v>
      </c>
      <c r="Q1079" t="str">
        <f t="shared" si="67"/>
        <v>M</v>
      </c>
    </row>
    <row r="1080" spans="1:17" x14ac:dyDescent="0.3">
      <c r="A1080">
        <v>1084</v>
      </c>
      <c r="B1080" t="s">
        <v>4696</v>
      </c>
      <c r="C1080" t="s">
        <v>4697</v>
      </c>
      <c r="D1080" t="s">
        <v>4493</v>
      </c>
      <c r="E1080" t="s">
        <v>1189</v>
      </c>
      <c r="F1080">
        <v>30</v>
      </c>
      <c r="G1080" t="s">
        <v>4698</v>
      </c>
      <c r="H1080" t="s">
        <v>693</v>
      </c>
      <c r="I1080" s="10">
        <v>39792</v>
      </c>
      <c r="J1080">
        <v>74</v>
      </c>
      <c r="K1080" t="s">
        <v>1696</v>
      </c>
      <c r="M1080" t="str">
        <f>PROPER(Portfolio4346[[#This Row],[Last Name]])</f>
        <v>Stokes</v>
      </c>
      <c r="N1080" t="str">
        <f t="shared" si="64"/>
        <v>-</v>
      </c>
      <c r="O1080" t="str">
        <f t="shared" si="66"/>
        <v>M</v>
      </c>
      <c r="P1080" t="str">
        <f t="shared" si="65"/>
        <v>-</v>
      </c>
      <c r="Q1080" t="str">
        <f t="shared" si="67"/>
        <v>G</v>
      </c>
    </row>
    <row r="1081" spans="1:17" x14ac:dyDescent="0.3">
      <c r="A1081">
        <v>1085</v>
      </c>
      <c r="B1081" t="s">
        <v>1815</v>
      </c>
      <c r="C1081" t="s">
        <v>4258</v>
      </c>
      <c r="D1081" t="s">
        <v>4493</v>
      </c>
      <c r="E1081" t="s">
        <v>1189</v>
      </c>
      <c r="F1081">
        <v>60</v>
      </c>
      <c r="G1081" t="s">
        <v>4699</v>
      </c>
      <c r="H1081" t="s">
        <v>1447</v>
      </c>
      <c r="I1081" s="10">
        <v>40416</v>
      </c>
      <c r="J1081">
        <v>92</v>
      </c>
      <c r="K1081" t="s">
        <v>1692</v>
      </c>
      <c r="M1081" t="str">
        <f>PROPER(Portfolio4346[[#This Row],[Last Name]])</f>
        <v>Cornett</v>
      </c>
      <c r="N1081" t="str">
        <f t="shared" si="64"/>
        <v>-</v>
      </c>
      <c r="O1081" t="str">
        <f t="shared" si="66"/>
        <v>M</v>
      </c>
      <c r="P1081" t="str">
        <f t="shared" si="65"/>
        <v>-</v>
      </c>
      <c r="Q1081" t="str">
        <f t="shared" si="67"/>
        <v>J</v>
      </c>
    </row>
    <row r="1082" spans="1:17" x14ac:dyDescent="0.3">
      <c r="A1082">
        <v>1086</v>
      </c>
      <c r="B1082" t="s">
        <v>4700</v>
      </c>
      <c r="C1082" t="s">
        <v>4701</v>
      </c>
      <c r="D1082" t="s">
        <v>4493</v>
      </c>
      <c r="E1082" t="s">
        <v>1189</v>
      </c>
      <c r="F1082">
        <v>30</v>
      </c>
      <c r="G1082" t="s">
        <v>4702</v>
      </c>
      <c r="H1082" t="s">
        <v>92</v>
      </c>
      <c r="I1082" s="10">
        <v>40475</v>
      </c>
      <c r="J1082">
        <v>21</v>
      </c>
      <c r="K1082" t="s">
        <v>1007</v>
      </c>
      <c r="M1082" t="str">
        <f>PROPER(Portfolio4346[[#This Row],[Last Name]])</f>
        <v>Cormier</v>
      </c>
      <c r="N1082" t="str">
        <f t="shared" si="64"/>
        <v>-</v>
      </c>
      <c r="O1082" t="str">
        <f t="shared" si="66"/>
        <v>M</v>
      </c>
      <c r="P1082" t="str">
        <f t="shared" si="65"/>
        <v>-</v>
      </c>
      <c r="Q1082" t="str">
        <f t="shared" si="67"/>
        <v>W</v>
      </c>
    </row>
    <row r="1083" spans="1:17" x14ac:dyDescent="0.3">
      <c r="A1083">
        <v>1087</v>
      </c>
      <c r="B1083" t="s">
        <v>4703</v>
      </c>
      <c r="C1083" t="s">
        <v>4704</v>
      </c>
      <c r="D1083" t="s">
        <v>4493</v>
      </c>
      <c r="E1083" t="s">
        <v>1189</v>
      </c>
      <c r="F1083">
        <v>90</v>
      </c>
      <c r="G1083" t="s">
        <v>4705</v>
      </c>
      <c r="H1083" t="s">
        <v>249</v>
      </c>
      <c r="I1083" s="10">
        <v>40263</v>
      </c>
      <c r="J1083">
        <v>16</v>
      </c>
      <c r="K1083" t="s">
        <v>1772</v>
      </c>
      <c r="M1083" t="str">
        <f>PROPER(Portfolio4346[[#This Row],[Last Name]])</f>
        <v>Pugh</v>
      </c>
      <c r="N1083" t="str">
        <f t="shared" si="64"/>
        <v>-</v>
      </c>
      <c r="O1083" t="str">
        <f t="shared" si="66"/>
        <v>M</v>
      </c>
      <c r="P1083" t="str">
        <f t="shared" si="65"/>
        <v>-</v>
      </c>
      <c r="Q1083" t="str">
        <f t="shared" si="67"/>
        <v>O</v>
      </c>
    </row>
    <row r="1084" spans="1:17" x14ac:dyDescent="0.3">
      <c r="A1084">
        <v>1088</v>
      </c>
      <c r="B1084" t="s">
        <v>1855</v>
      </c>
      <c r="C1084" t="s">
        <v>4706</v>
      </c>
      <c r="D1084" t="s">
        <v>4493</v>
      </c>
      <c r="E1084" t="s">
        <v>1189</v>
      </c>
      <c r="F1084">
        <v>30</v>
      </c>
      <c r="G1084" t="s">
        <v>4707</v>
      </c>
      <c r="H1084" t="s">
        <v>853</v>
      </c>
      <c r="I1084" s="10">
        <v>39916</v>
      </c>
      <c r="J1084">
        <v>9</v>
      </c>
      <c r="K1084" t="s">
        <v>1673</v>
      </c>
      <c r="M1084" t="str">
        <f>PROPER(Portfolio4346[[#This Row],[Last Name]])</f>
        <v>Herrera</v>
      </c>
      <c r="N1084" t="str">
        <f t="shared" si="64"/>
        <v>-</v>
      </c>
      <c r="O1084" t="str">
        <f t="shared" si="66"/>
        <v>M</v>
      </c>
      <c r="P1084" t="str">
        <f t="shared" si="65"/>
        <v>-</v>
      </c>
      <c r="Q1084" t="str">
        <f t="shared" si="67"/>
        <v>D</v>
      </c>
    </row>
    <row r="1085" spans="1:17" x14ac:dyDescent="0.3">
      <c r="A1085">
        <v>1089</v>
      </c>
      <c r="B1085" t="s">
        <v>4708</v>
      </c>
      <c r="C1085" t="s">
        <v>3985</v>
      </c>
      <c r="D1085" t="s">
        <v>4493</v>
      </c>
      <c r="E1085" t="s">
        <v>1189</v>
      </c>
      <c r="F1085">
        <v>30</v>
      </c>
      <c r="G1085" t="s">
        <v>2647</v>
      </c>
      <c r="H1085" t="s">
        <v>136</v>
      </c>
      <c r="I1085" s="10">
        <v>40457</v>
      </c>
      <c r="J1085">
        <v>67</v>
      </c>
      <c r="K1085" t="s">
        <v>1007</v>
      </c>
      <c r="M1085" t="str">
        <f>PROPER(Portfolio4346[[#This Row],[Last Name]])</f>
        <v>Hopper</v>
      </c>
      <c r="N1085" t="str">
        <f t="shared" si="64"/>
        <v>-</v>
      </c>
      <c r="O1085" t="str">
        <f t="shared" si="66"/>
        <v>M</v>
      </c>
      <c r="P1085" t="str">
        <f t="shared" si="65"/>
        <v>-</v>
      </c>
      <c r="Q1085" t="str">
        <f t="shared" si="67"/>
        <v>C</v>
      </c>
    </row>
    <row r="1086" spans="1:17" x14ac:dyDescent="0.3">
      <c r="A1086">
        <v>1090</v>
      </c>
      <c r="B1086" t="s">
        <v>4709</v>
      </c>
      <c r="C1086" t="s">
        <v>4710</v>
      </c>
      <c r="D1086" t="s">
        <v>4493</v>
      </c>
      <c r="E1086" t="s">
        <v>1189</v>
      </c>
      <c r="F1086">
        <v>90</v>
      </c>
      <c r="G1086" t="s">
        <v>4711</v>
      </c>
      <c r="H1086" t="s">
        <v>678</v>
      </c>
      <c r="I1086" s="10">
        <v>39763</v>
      </c>
      <c r="J1086">
        <v>55</v>
      </c>
      <c r="K1086" t="s">
        <v>1692</v>
      </c>
      <c r="M1086" t="str">
        <f>PROPER(Portfolio4346[[#This Row],[Last Name]])</f>
        <v>Lugo</v>
      </c>
      <c r="N1086" t="str">
        <f t="shared" si="64"/>
        <v>-</v>
      </c>
      <c r="O1086" t="str">
        <f t="shared" si="66"/>
        <v>M</v>
      </c>
      <c r="P1086" t="str">
        <f t="shared" si="65"/>
        <v>-</v>
      </c>
      <c r="Q1086" t="str">
        <f t="shared" si="67"/>
        <v>Q</v>
      </c>
    </row>
    <row r="1087" spans="1:17" x14ac:dyDescent="0.3">
      <c r="A1087">
        <v>1091</v>
      </c>
      <c r="B1087" t="s">
        <v>4712</v>
      </c>
      <c r="C1087" t="s">
        <v>4558</v>
      </c>
      <c r="D1087" t="s">
        <v>4493</v>
      </c>
      <c r="E1087" t="s">
        <v>1189</v>
      </c>
      <c r="F1087">
        <v>60</v>
      </c>
      <c r="G1087" t="s">
        <v>4713</v>
      </c>
      <c r="H1087" t="s">
        <v>98</v>
      </c>
      <c r="I1087" s="10">
        <v>40407</v>
      </c>
      <c r="J1087">
        <v>29</v>
      </c>
      <c r="K1087" t="s">
        <v>851</v>
      </c>
      <c r="M1087" t="str">
        <f>PROPER(Portfolio4346[[#This Row],[Last Name]])</f>
        <v>Spencer</v>
      </c>
      <c r="N1087" t="str">
        <f t="shared" si="64"/>
        <v>-</v>
      </c>
      <c r="O1087" t="str">
        <f t="shared" si="66"/>
        <v>M</v>
      </c>
      <c r="P1087" t="str">
        <f t="shared" si="65"/>
        <v>-</v>
      </c>
      <c r="Q1087" t="str">
        <f t="shared" si="67"/>
        <v>D</v>
      </c>
    </row>
    <row r="1088" spans="1:17" x14ac:dyDescent="0.3">
      <c r="A1088">
        <v>1092</v>
      </c>
      <c r="B1088" t="s">
        <v>4714</v>
      </c>
      <c r="C1088" t="s">
        <v>4715</v>
      </c>
      <c r="D1088" t="s">
        <v>4493</v>
      </c>
      <c r="E1088" t="s">
        <v>1189</v>
      </c>
      <c r="F1088">
        <v>30</v>
      </c>
      <c r="G1088" t="s">
        <v>4716</v>
      </c>
      <c r="H1088" t="s">
        <v>936</v>
      </c>
      <c r="I1088" s="10">
        <v>39463</v>
      </c>
      <c r="J1088">
        <v>82</v>
      </c>
      <c r="K1088" t="s">
        <v>1772</v>
      </c>
      <c r="M1088" t="str">
        <f>PROPER(Portfolio4346[[#This Row],[Last Name]])</f>
        <v>Logan</v>
      </c>
      <c r="N1088" t="str">
        <f t="shared" si="64"/>
        <v>-</v>
      </c>
      <c r="O1088" t="str">
        <f t="shared" si="66"/>
        <v>M</v>
      </c>
      <c r="P1088" t="str">
        <f t="shared" si="65"/>
        <v>-</v>
      </c>
      <c r="Q1088" t="str">
        <f t="shared" si="67"/>
        <v>W</v>
      </c>
    </row>
    <row r="1089" spans="1:17" x14ac:dyDescent="0.3">
      <c r="A1089">
        <v>1093</v>
      </c>
      <c r="B1089" t="s">
        <v>4717</v>
      </c>
      <c r="C1089" t="s">
        <v>1809</v>
      </c>
      <c r="D1089" t="s">
        <v>4493</v>
      </c>
      <c r="E1089" t="s">
        <v>1189</v>
      </c>
      <c r="F1089">
        <v>30</v>
      </c>
      <c r="G1089" t="s">
        <v>4718</v>
      </c>
      <c r="H1089" t="s">
        <v>2906</v>
      </c>
      <c r="I1089" s="10">
        <v>39711</v>
      </c>
      <c r="J1089">
        <v>29</v>
      </c>
      <c r="K1089" t="s">
        <v>1772</v>
      </c>
      <c r="M1089" t="str">
        <f>PROPER(Portfolio4346[[#This Row],[Last Name]])</f>
        <v>Surname</v>
      </c>
      <c r="N1089" t="str">
        <f t="shared" si="64"/>
        <v>-</v>
      </c>
      <c r="O1089" t="str">
        <f t="shared" si="66"/>
        <v>M</v>
      </c>
      <c r="P1089" t="str">
        <f t="shared" si="65"/>
        <v>-</v>
      </c>
      <c r="Q1089" t="str">
        <f t="shared" si="67"/>
        <v>L</v>
      </c>
    </row>
    <row r="1090" spans="1:17" x14ac:dyDescent="0.3">
      <c r="A1090">
        <v>1094</v>
      </c>
      <c r="B1090" t="s">
        <v>4719</v>
      </c>
      <c r="C1090" t="s">
        <v>4720</v>
      </c>
      <c r="D1090" t="s">
        <v>4493</v>
      </c>
      <c r="E1090" t="s">
        <v>1189</v>
      </c>
      <c r="F1090">
        <v>30</v>
      </c>
      <c r="G1090" t="s">
        <v>4721</v>
      </c>
      <c r="H1090" t="s">
        <v>2010</v>
      </c>
      <c r="I1090" s="10">
        <v>39733</v>
      </c>
      <c r="J1090">
        <v>61</v>
      </c>
      <c r="K1090" t="s">
        <v>1677</v>
      </c>
      <c r="M1090" t="str">
        <f>PROPER(Portfolio4346[[#This Row],[Last Name]])</f>
        <v>Chambers</v>
      </c>
      <c r="N1090" t="str">
        <f t="shared" ref="N1090:N1153" si="68">IF(EXACT(C1090,M1090)=TRUE, "-", "Corrected to Title Case")</f>
        <v>-</v>
      </c>
      <c r="O1090" t="str">
        <f t="shared" si="66"/>
        <v>M</v>
      </c>
      <c r="P1090" t="str">
        <f t="shared" ref="P1090:P1153" si="69">IF(EXACT(E1090,O1090)=TRUE,"-","Corrected Errors")</f>
        <v>-</v>
      </c>
      <c r="Q1090" t="str">
        <f t="shared" si="67"/>
        <v>J</v>
      </c>
    </row>
    <row r="1091" spans="1:17" x14ac:dyDescent="0.3">
      <c r="A1091">
        <v>1095</v>
      </c>
      <c r="B1091" t="s">
        <v>4722</v>
      </c>
      <c r="C1091" t="s">
        <v>4723</v>
      </c>
      <c r="D1091" t="s">
        <v>4493</v>
      </c>
      <c r="E1091" t="s">
        <v>1189</v>
      </c>
      <c r="F1091">
        <v>30</v>
      </c>
      <c r="G1091" t="s">
        <v>4724</v>
      </c>
      <c r="H1091" t="s">
        <v>3800</v>
      </c>
      <c r="I1091" s="10">
        <v>39571</v>
      </c>
      <c r="J1091">
        <v>56</v>
      </c>
      <c r="K1091" t="s">
        <v>1707</v>
      </c>
      <c r="M1091" t="str">
        <f>PROPER(Portfolio4346[[#This Row],[Last Name]])</f>
        <v>Donahue</v>
      </c>
      <c r="N1091" t="str">
        <f t="shared" si="68"/>
        <v>-</v>
      </c>
      <c r="O1091" t="str">
        <f t="shared" ref="O1091:O1154" si="70">IF(LEFT(E1091,1)="f","F","M")</f>
        <v>M</v>
      </c>
      <c r="P1091" t="str">
        <f t="shared" si="69"/>
        <v>-</v>
      </c>
      <c r="Q1091" t="str">
        <f t="shared" ref="Q1091:Q1154" si="71">UPPER(LEFT(B1091,1))</f>
        <v>A</v>
      </c>
    </row>
    <row r="1092" spans="1:17" x14ac:dyDescent="0.3">
      <c r="A1092">
        <v>1096</v>
      </c>
      <c r="B1092" t="s">
        <v>4725</v>
      </c>
      <c r="C1092" t="s">
        <v>4726</v>
      </c>
      <c r="D1092" t="s">
        <v>4493</v>
      </c>
      <c r="E1092" t="s">
        <v>1189</v>
      </c>
      <c r="F1092">
        <v>90</v>
      </c>
      <c r="G1092" t="s">
        <v>4727</v>
      </c>
      <c r="H1092" t="s">
        <v>633</v>
      </c>
      <c r="I1092" s="10">
        <v>39737</v>
      </c>
      <c r="J1092">
        <v>90</v>
      </c>
      <c r="K1092" t="s">
        <v>1696</v>
      </c>
      <c r="M1092" t="str">
        <f>PROPER(Portfolio4346[[#This Row],[Last Name]])</f>
        <v>Brady</v>
      </c>
      <c r="N1092" t="str">
        <f t="shared" si="68"/>
        <v>-</v>
      </c>
      <c r="O1092" t="str">
        <f t="shared" si="70"/>
        <v>M</v>
      </c>
      <c r="P1092" t="str">
        <f t="shared" si="69"/>
        <v>-</v>
      </c>
      <c r="Q1092" t="str">
        <f t="shared" si="71"/>
        <v>W</v>
      </c>
    </row>
    <row r="1093" spans="1:17" x14ac:dyDescent="0.3">
      <c r="A1093">
        <v>1097</v>
      </c>
      <c r="B1093" t="s">
        <v>4728</v>
      </c>
      <c r="C1093" t="s">
        <v>4729</v>
      </c>
      <c r="D1093" t="s">
        <v>4493</v>
      </c>
      <c r="E1093" t="s">
        <v>1189</v>
      </c>
      <c r="F1093">
        <v>60</v>
      </c>
      <c r="G1093" t="s">
        <v>4730</v>
      </c>
      <c r="H1093" t="s">
        <v>2555</v>
      </c>
      <c r="I1093" s="10">
        <v>40105</v>
      </c>
      <c r="J1093">
        <v>97</v>
      </c>
      <c r="K1093" t="s">
        <v>1007</v>
      </c>
      <c r="M1093" t="str">
        <f>PROPER(Portfolio4346[[#This Row],[Last Name]])</f>
        <v>Goldsmith</v>
      </c>
      <c r="N1093" t="str">
        <f t="shared" si="68"/>
        <v>-</v>
      </c>
      <c r="O1093" t="str">
        <f t="shared" si="70"/>
        <v>M</v>
      </c>
      <c r="P1093" t="str">
        <f t="shared" si="69"/>
        <v>-</v>
      </c>
      <c r="Q1093" t="str">
        <f t="shared" si="71"/>
        <v>N</v>
      </c>
    </row>
    <row r="1094" spans="1:17" x14ac:dyDescent="0.3">
      <c r="A1094">
        <v>1098</v>
      </c>
      <c r="B1094" t="s">
        <v>4731</v>
      </c>
      <c r="C1094" t="s">
        <v>1774</v>
      </c>
      <c r="D1094" t="s">
        <v>4493</v>
      </c>
      <c r="E1094" t="s">
        <v>1189</v>
      </c>
      <c r="F1094">
        <v>90</v>
      </c>
      <c r="G1094" t="s">
        <v>4732</v>
      </c>
      <c r="H1094" t="s">
        <v>356</v>
      </c>
      <c r="I1094" s="10">
        <v>40017</v>
      </c>
      <c r="J1094">
        <v>89</v>
      </c>
      <c r="K1094" t="s">
        <v>1707</v>
      </c>
      <c r="M1094" t="str">
        <f>PROPER(Portfolio4346[[#This Row],[Last Name]])</f>
        <v>Oneal</v>
      </c>
      <c r="N1094" t="str">
        <f t="shared" si="68"/>
        <v>-</v>
      </c>
      <c r="O1094" t="str">
        <f t="shared" si="70"/>
        <v>M</v>
      </c>
      <c r="P1094" t="str">
        <f t="shared" si="69"/>
        <v>-</v>
      </c>
      <c r="Q1094" t="str">
        <f t="shared" si="71"/>
        <v>O</v>
      </c>
    </row>
    <row r="1095" spans="1:17" x14ac:dyDescent="0.3">
      <c r="A1095">
        <v>1099</v>
      </c>
      <c r="B1095" t="s">
        <v>4733</v>
      </c>
      <c r="C1095" t="s">
        <v>4734</v>
      </c>
      <c r="D1095" t="s">
        <v>4493</v>
      </c>
      <c r="E1095" t="s">
        <v>1189</v>
      </c>
      <c r="F1095">
        <v>30</v>
      </c>
      <c r="G1095" t="s">
        <v>4735</v>
      </c>
      <c r="H1095" t="s">
        <v>3185</v>
      </c>
      <c r="I1095" s="10">
        <v>40130</v>
      </c>
      <c r="J1095">
        <v>96</v>
      </c>
      <c r="K1095" t="s">
        <v>1677</v>
      </c>
      <c r="M1095" t="str">
        <f>PROPER(Portfolio4346[[#This Row],[Last Name]])</f>
        <v>Hanley</v>
      </c>
      <c r="N1095" t="str">
        <f t="shared" si="68"/>
        <v>-</v>
      </c>
      <c r="O1095" t="str">
        <f t="shared" si="70"/>
        <v>M</v>
      </c>
      <c r="P1095" t="str">
        <f t="shared" si="69"/>
        <v>-</v>
      </c>
      <c r="Q1095" t="str">
        <f t="shared" si="71"/>
        <v>C</v>
      </c>
    </row>
    <row r="1096" spans="1:17" x14ac:dyDescent="0.3">
      <c r="A1096">
        <v>1100</v>
      </c>
      <c r="B1096" t="s">
        <v>4736</v>
      </c>
      <c r="C1096" t="s">
        <v>4737</v>
      </c>
      <c r="D1096" t="s">
        <v>4493</v>
      </c>
      <c r="E1096" t="s">
        <v>1189</v>
      </c>
      <c r="F1096">
        <v>90</v>
      </c>
      <c r="G1096" t="s">
        <v>4738</v>
      </c>
      <c r="H1096" t="s">
        <v>2516</v>
      </c>
      <c r="I1096" s="10">
        <v>40209</v>
      </c>
      <c r="J1096">
        <v>27</v>
      </c>
      <c r="K1096" t="s">
        <v>1673</v>
      </c>
      <c r="M1096" t="str">
        <f>PROPER(Portfolio4346[[#This Row],[Last Name]])</f>
        <v>Lujan</v>
      </c>
      <c r="N1096" t="str">
        <f t="shared" si="68"/>
        <v>-</v>
      </c>
      <c r="O1096" t="str">
        <f t="shared" si="70"/>
        <v>M</v>
      </c>
      <c r="P1096" t="str">
        <f t="shared" si="69"/>
        <v>-</v>
      </c>
      <c r="Q1096" t="str">
        <f t="shared" si="71"/>
        <v>J</v>
      </c>
    </row>
    <row r="1097" spans="1:17" x14ac:dyDescent="0.3">
      <c r="A1097">
        <v>1101</v>
      </c>
      <c r="B1097" t="s">
        <v>4617</v>
      </c>
      <c r="C1097" t="s">
        <v>2760</v>
      </c>
      <c r="D1097" t="s">
        <v>4493</v>
      </c>
      <c r="E1097" t="s">
        <v>1189</v>
      </c>
      <c r="F1097">
        <v>30</v>
      </c>
      <c r="G1097" t="s">
        <v>4739</v>
      </c>
      <c r="H1097" t="s">
        <v>743</v>
      </c>
      <c r="I1097" s="10">
        <v>40496</v>
      </c>
      <c r="J1097">
        <v>38</v>
      </c>
      <c r="K1097" t="s">
        <v>1772</v>
      </c>
      <c r="M1097" t="str">
        <f>PROPER(Portfolio4346[[#This Row],[Last Name]])</f>
        <v>Grubbs</v>
      </c>
      <c r="N1097" t="str">
        <f t="shared" si="68"/>
        <v>-</v>
      </c>
      <c r="O1097" t="str">
        <f t="shared" si="70"/>
        <v>M</v>
      </c>
      <c r="P1097" t="str">
        <f t="shared" si="69"/>
        <v>-</v>
      </c>
      <c r="Q1097" t="str">
        <f t="shared" si="71"/>
        <v>D</v>
      </c>
    </row>
    <row r="1098" spans="1:17" x14ac:dyDescent="0.3">
      <c r="A1098">
        <v>1102</v>
      </c>
      <c r="B1098" t="s">
        <v>4740</v>
      </c>
      <c r="C1098" t="s">
        <v>2849</v>
      </c>
      <c r="D1098" t="s">
        <v>4493</v>
      </c>
      <c r="E1098" t="s">
        <v>1189</v>
      </c>
      <c r="F1098">
        <v>60</v>
      </c>
      <c r="G1098" t="s">
        <v>4741</v>
      </c>
      <c r="H1098" t="s">
        <v>1462</v>
      </c>
      <c r="I1098" s="10">
        <v>40334</v>
      </c>
      <c r="J1098">
        <v>66</v>
      </c>
      <c r="K1098" t="s">
        <v>1700</v>
      </c>
      <c r="M1098" t="str">
        <f>PROPER(Portfolio4346[[#This Row],[Last Name]])</f>
        <v>Mcdowell</v>
      </c>
      <c r="N1098" t="str">
        <f t="shared" si="68"/>
        <v>-</v>
      </c>
      <c r="O1098" t="str">
        <f t="shared" si="70"/>
        <v>M</v>
      </c>
      <c r="P1098" t="str">
        <f t="shared" si="69"/>
        <v>-</v>
      </c>
      <c r="Q1098" t="str">
        <f t="shared" si="71"/>
        <v>M</v>
      </c>
    </row>
    <row r="1099" spans="1:17" x14ac:dyDescent="0.3">
      <c r="A1099">
        <v>1103</v>
      </c>
      <c r="B1099" t="s">
        <v>4742</v>
      </c>
      <c r="C1099" t="s">
        <v>2466</v>
      </c>
      <c r="D1099" t="s">
        <v>4493</v>
      </c>
      <c r="E1099" t="s">
        <v>1189</v>
      </c>
      <c r="F1099">
        <v>30</v>
      </c>
      <c r="G1099" t="s">
        <v>4743</v>
      </c>
      <c r="H1099" t="s">
        <v>4744</v>
      </c>
      <c r="I1099" s="10">
        <v>40029</v>
      </c>
      <c r="J1099">
        <v>63</v>
      </c>
      <c r="K1099" t="s">
        <v>1007</v>
      </c>
      <c r="M1099" t="str">
        <f>PROPER(Portfolio4346[[#This Row],[Last Name]])</f>
        <v>Sanford</v>
      </c>
      <c r="N1099" t="str">
        <f t="shared" si="68"/>
        <v>-</v>
      </c>
      <c r="O1099" t="str">
        <f t="shared" si="70"/>
        <v>M</v>
      </c>
      <c r="P1099" t="str">
        <f t="shared" si="69"/>
        <v>-</v>
      </c>
      <c r="Q1099" t="str">
        <f t="shared" si="71"/>
        <v>H</v>
      </c>
    </row>
    <row r="1100" spans="1:17" x14ac:dyDescent="0.3">
      <c r="A1100">
        <v>1104</v>
      </c>
      <c r="B1100" t="s">
        <v>4745</v>
      </c>
      <c r="C1100" t="s">
        <v>4746</v>
      </c>
      <c r="D1100" t="s">
        <v>1946</v>
      </c>
      <c r="E1100" t="s">
        <v>1189</v>
      </c>
      <c r="F1100">
        <v>30</v>
      </c>
      <c r="G1100" t="s">
        <v>4747</v>
      </c>
      <c r="H1100" t="s">
        <v>4748</v>
      </c>
      <c r="I1100" s="10">
        <v>40161</v>
      </c>
      <c r="J1100">
        <v>39</v>
      </c>
      <c r="K1100" t="s">
        <v>1692</v>
      </c>
      <c r="M1100" t="str">
        <f>PROPER(Portfolio4346[[#This Row],[Last Name]])</f>
        <v>Saldana</v>
      </c>
      <c r="N1100" t="str">
        <f t="shared" si="68"/>
        <v>-</v>
      </c>
      <c r="O1100" t="str">
        <f t="shared" si="70"/>
        <v>M</v>
      </c>
      <c r="P1100" t="str">
        <f t="shared" si="69"/>
        <v>-</v>
      </c>
      <c r="Q1100" t="str">
        <f t="shared" si="71"/>
        <v>D</v>
      </c>
    </row>
    <row r="1101" spans="1:17" x14ac:dyDescent="0.3">
      <c r="A1101">
        <v>1105</v>
      </c>
      <c r="B1101" t="s">
        <v>4749</v>
      </c>
      <c r="C1101" t="s">
        <v>4750</v>
      </c>
      <c r="D1101" t="s">
        <v>4493</v>
      </c>
      <c r="E1101" t="s">
        <v>1189</v>
      </c>
      <c r="F1101">
        <v>60</v>
      </c>
      <c r="G1101" t="s">
        <v>4751</v>
      </c>
      <c r="H1101" t="s">
        <v>1199</v>
      </c>
      <c r="I1101" s="10">
        <v>40514</v>
      </c>
      <c r="J1101">
        <v>100</v>
      </c>
      <c r="K1101" t="s">
        <v>1700</v>
      </c>
      <c r="M1101" t="str">
        <f>PROPER(Portfolio4346[[#This Row],[Last Name]])</f>
        <v>Choi</v>
      </c>
      <c r="N1101" t="str">
        <f t="shared" si="68"/>
        <v>-</v>
      </c>
      <c r="O1101" t="str">
        <f t="shared" si="70"/>
        <v>M</v>
      </c>
      <c r="P1101" t="str">
        <f t="shared" si="69"/>
        <v>-</v>
      </c>
      <c r="Q1101" t="str">
        <f t="shared" si="71"/>
        <v>D</v>
      </c>
    </row>
    <row r="1102" spans="1:17" x14ac:dyDescent="0.3">
      <c r="A1102">
        <v>1106</v>
      </c>
      <c r="B1102" t="s">
        <v>4752</v>
      </c>
      <c r="C1102" t="s">
        <v>4753</v>
      </c>
      <c r="D1102" t="s">
        <v>4493</v>
      </c>
      <c r="E1102" t="s">
        <v>1189</v>
      </c>
      <c r="F1102">
        <v>90</v>
      </c>
      <c r="G1102" t="s">
        <v>4754</v>
      </c>
      <c r="H1102" t="s">
        <v>228</v>
      </c>
      <c r="I1102" s="10">
        <v>39942</v>
      </c>
      <c r="J1102">
        <v>44</v>
      </c>
      <c r="K1102" t="s">
        <v>1700</v>
      </c>
      <c r="M1102" t="str">
        <f>PROPER(Portfolio4346[[#This Row],[Last Name]])</f>
        <v>Bower</v>
      </c>
      <c r="N1102" t="str">
        <f t="shared" si="68"/>
        <v>-</v>
      </c>
      <c r="O1102" t="str">
        <f t="shared" si="70"/>
        <v>M</v>
      </c>
      <c r="P1102" t="str">
        <f t="shared" si="69"/>
        <v>-</v>
      </c>
      <c r="Q1102" t="str">
        <f t="shared" si="71"/>
        <v>S</v>
      </c>
    </row>
    <row r="1103" spans="1:17" x14ac:dyDescent="0.3">
      <c r="A1103">
        <v>1107</v>
      </c>
      <c r="B1103" t="s">
        <v>4755</v>
      </c>
      <c r="C1103" t="s">
        <v>2876</v>
      </c>
      <c r="D1103" t="s">
        <v>4493</v>
      </c>
      <c r="E1103" t="s">
        <v>1189</v>
      </c>
      <c r="F1103">
        <v>60</v>
      </c>
      <c r="G1103" t="s">
        <v>4756</v>
      </c>
      <c r="H1103" t="s">
        <v>440</v>
      </c>
      <c r="I1103" s="10">
        <v>39897</v>
      </c>
      <c r="J1103">
        <v>33</v>
      </c>
      <c r="K1103" t="s">
        <v>851</v>
      </c>
      <c r="M1103" t="str">
        <f>PROPER(Portfolio4346[[#This Row],[Last Name]])</f>
        <v>Dougherty</v>
      </c>
      <c r="N1103" t="str">
        <f t="shared" si="68"/>
        <v>-</v>
      </c>
      <c r="O1103" t="str">
        <f t="shared" si="70"/>
        <v>M</v>
      </c>
      <c r="P1103" t="str">
        <f t="shared" si="69"/>
        <v>-</v>
      </c>
      <c r="Q1103" t="str">
        <f t="shared" si="71"/>
        <v>A</v>
      </c>
    </row>
    <row r="1104" spans="1:17" x14ac:dyDescent="0.3">
      <c r="A1104">
        <v>1108</v>
      </c>
      <c r="B1104" t="s">
        <v>4757</v>
      </c>
      <c r="C1104" t="s">
        <v>4758</v>
      </c>
      <c r="D1104" t="s">
        <v>4493</v>
      </c>
      <c r="E1104" t="s">
        <v>1189</v>
      </c>
      <c r="F1104">
        <v>30</v>
      </c>
      <c r="G1104" t="s">
        <v>4759</v>
      </c>
      <c r="H1104" t="s">
        <v>124</v>
      </c>
      <c r="I1104" s="10">
        <v>40330</v>
      </c>
      <c r="J1104">
        <v>73</v>
      </c>
      <c r="K1104" t="s">
        <v>1692</v>
      </c>
      <c r="M1104" t="str">
        <f>PROPER(Portfolio4346[[#This Row],[Last Name]])</f>
        <v>Schafer</v>
      </c>
      <c r="N1104" t="str">
        <f t="shared" si="68"/>
        <v>-</v>
      </c>
      <c r="O1104" t="str">
        <f t="shared" si="70"/>
        <v>M</v>
      </c>
      <c r="P1104" t="str">
        <f t="shared" si="69"/>
        <v>-</v>
      </c>
      <c r="Q1104" t="str">
        <f t="shared" si="71"/>
        <v>A</v>
      </c>
    </row>
    <row r="1105" spans="1:17" x14ac:dyDescent="0.3">
      <c r="A1105">
        <v>1109</v>
      </c>
      <c r="B1105" t="s">
        <v>4760</v>
      </c>
      <c r="C1105" t="s">
        <v>3340</v>
      </c>
      <c r="D1105" t="s">
        <v>4493</v>
      </c>
      <c r="E1105" t="s">
        <v>1189</v>
      </c>
      <c r="F1105">
        <v>60</v>
      </c>
      <c r="G1105" t="s">
        <v>4761</v>
      </c>
      <c r="H1105" t="s">
        <v>376</v>
      </c>
      <c r="I1105" s="10">
        <v>40009</v>
      </c>
      <c r="J1105">
        <v>77</v>
      </c>
      <c r="K1105" t="s">
        <v>1696</v>
      </c>
      <c r="M1105" t="str">
        <f>PROPER(Portfolio4346[[#This Row],[Last Name]])</f>
        <v>Moseley</v>
      </c>
      <c r="N1105" t="str">
        <f t="shared" si="68"/>
        <v>-</v>
      </c>
      <c r="O1105" t="str">
        <f t="shared" si="70"/>
        <v>M</v>
      </c>
      <c r="P1105" t="str">
        <f t="shared" si="69"/>
        <v>-</v>
      </c>
      <c r="Q1105" t="str">
        <f t="shared" si="71"/>
        <v>R</v>
      </c>
    </row>
    <row r="1106" spans="1:17" x14ac:dyDescent="0.3">
      <c r="A1106">
        <v>1110</v>
      </c>
      <c r="B1106" t="s">
        <v>4762</v>
      </c>
      <c r="C1106" t="s">
        <v>4763</v>
      </c>
      <c r="D1106" t="s">
        <v>4493</v>
      </c>
      <c r="E1106" t="s">
        <v>1189</v>
      </c>
      <c r="F1106">
        <v>90</v>
      </c>
      <c r="G1106" t="s">
        <v>4764</v>
      </c>
      <c r="H1106" t="s">
        <v>166</v>
      </c>
      <c r="I1106" s="10">
        <v>40374</v>
      </c>
      <c r="J1106">
        <v>55</v>
      </c>
      <c r="K1106" t="s">
        <v>1721</v>
      </c>
      <c r="M1106" t="str">
        <f>PROPER(Portfolio4346[[#This Row],[Last Name]])</f>
        <v>Snider</v>
      </c>
      <c r="N1106" t="str">
        <f t="shared" si="68"/>
        <v>-</v>
      </c>
      <c r="O1106" t="str">
        <f t="shared" si="70"/>
        <v>M</v>
      </c>
      <c r="P1106" t="str">
        <f t="shared" si="69"/>
        <v>-</v>
      </c>
      <c r="Q1106" t="str">
        <f t="shared" si="71"/>
        <v>B</v>
      </c>
    </row>
    <row r="1107" spans="1:17" x14ac:dyDescent="0.3">
      <c r="A1107">
        <v>1111</v>
      </c>
      <c r="B1107" t="s">
        <v>4765</v>
      </c>
      <c r="C1107" t="s">
        <v>4611</v>
      </c>
      <c r="D1107" t="s">
        <v>4493</v>
      </c>
      <c r="E1107" t="s">
        <v>1189</v>
      </c>
      <c r="F1107">
        <v>30</v>
      </c>
      <c r="G1107" t="s">
        <v>4766</v>
      </c>
      <c r="H1107" t="s">
        <v>366</v>
      </c>
      <c r="I1107" s="10">
        <v>40314</v>
      </c>
      <c r="J1107">
        <v>98</v>
      </c>
      <c r="K1107" t="s">
        <v>1700</v>
      </c>
      <c r="M1107" t="str">
        <f>PROPER(Portfolio4346[[#This Row],[Last Name]])</f>
        <v>Swift</v>
      </c>
      <c r="N1107" t="str">
        <f t="shared" si="68"/>
        <v>-</v>
      </c>
      <c r="O1107" t="str">
        <f t="shared" si="70"/>
        <v>M</v>
      </c>
      <c r="P1107" t="str">
        <f t="shared" si="69"/>
        <v>-</v>
      </c>
      <c r="Q1107" t="str">
        <f t="shared" si="71"/>
        <v>O</v>
      </c>
    </row>
    <row r="1108" spans="1:17" x14ac:dyDescent="0.3">
      <c r="A1108">
        <v>1112</v>
      </c>
      <c r="B1108" t="s">
        <v>4532</v>
      </c>
      <c r="C1108" t="s">
        <v>2460</v>
      </c>
      <c r="D1108" t="s">
        <v>4493</v>
      </c>
      <c r="E1108" t="s">
        <v>1189</v>
      </c>
      <c r="F1108">
        <v>90</v>
      </c>
      <c r="G1108" t="s">
        <v>4767</v>
      </c>
      <c r="H1108" t="s">
        <v>4768</v>
      </c>
      <c r="I1108" s="10">
        <v>40172</v>
      </c>
      <c r="J1108">
        <v>31</v>
      </c>
      <c r="K1108" t="s">
        <v>1696</v>
      </c>
      <c r="M1108" t="str">
        <f>PROPER(Portfolio4346[[#This Row],[Last Name]])</f>
        <v>Burroughs</v>
      </c>
      <c r="N1108" t="str">
        <f t="shared" si="68"/>
        <v>-</v>
      </c>
      <c r="O1108" t="str">
        <f t="shared" si="70"/>
        <v>M</v>
      </c>
      <c r="P1108" t="str">
        <f t="shared" si="69"/>
        <v>-</v>
      </c>
      <c r="Q1108" t="str">
        <f t="shared" si="71"/>
        <v>J</v>
      </c>
    </row>
    <row r="1109" spans="1:17" x14ac:dyDescent="0.3">
      <c r="A1109">
        <v>1113</v>
      </c>
      <c r="B1109" t="s">
        <v>3331</v>
      </c>
      <c r="C1109" t="s">
        <v>4502</v>
      </c>
      <c r="D1109" t="s">
        <v>4493</v>
      </c>
      <c r="E1109" t="s">
        <v>1189</v>
      </c>
      <c r="F1109">
        <v>90</v>
      </c>
      <c r="G1109" t="s">
        <v>4769</v>
      </c>
      <c r="H1109" t="s">
        <v>250</v>
      </c>
      <c r="I1109" s="10">
        <v>39605</v>
      </c>
      <c r="J1109">
        <v>46</v>
      </c>
      <c r="K1109" t="s">
        <v>1707</v>
      </c>
      <c r="M1109" t="str">
        <f>PROPER(Portfolio4346[[#This Row],[Last Name]])</f>
        <v>Bouchard</v>
      </c>
      <c r="N1109" t="str">
        <f t="shared" si="68"/>
        <v>-</v>
      </c>
      <c r="O1109" t="str">
        <f t="shared" si="70"/>
        <v>M</v>
      </c>
      <c r="P1109" t="str">
        <f t="shared" si="69"/>
        <v>-</v>
      </c>
      <c r="Q1109" t="str">
        <f t="shared" si="71"/>
        <v>J</v>
      </c>
    </row>
    <row r="1110" spans="1:17" x14ac:dyDescent="0.3">
      <c r="A1110">
        <v>1114</v>
      </c>
      <c r="B1110" t="s">
        <v>4617</v>
      </c>
      <c r="C1110" t="s">
        <v>4770</v>
      </c>
      <c r="D1110" t="s">
        <v>4493</v>
      </c>
      <c r="E1110" t="s">
        <v>1189</v>
      </c>
      <c r="F1110">
        <v>30</v>
      </c>
      <c r="G1110" t="s">
        <v>4771</v>
      </c>
      <c r="H1110" t="s">
        <v>557</v>
      </c>
      <c r="I1110" s="10">
        <v>40511</v>
      </c>
      <c r="J1110">
        <v>55</v>
      </c>
      <c r="K1110" t="s">
        <v>1707</v>
      </c>
      <c r="M1110" t="str">
        <f>PROPER(Portfolio4346[[#This Row],[Last Name]])</f>
        <v>Bush</v>
      </c>
      <c r="N1110" t="str">
        <f t="shared" si="68"/>
        <v>-</v>
      </c>
      <c r="O1110" t="str">
        <f t="shared" si="70"/>
        <v>M</v>
      </c>
      <c r="P1110" t="str">
        <f t="shared" si="69"/>
        <v>-</v>
      </c>
      <c r="Q1110" t="str">
        <f t="shared" si="71"/>
        <v>D</v>
      </c>
    </row>
    <row r="1111" spans="1:17" x14ac:dyDescent="0.3">
      <c r="A1111">
        <v>1115</v>
      </c>
      <c r="B1111" t="s">
        <v>4772</v>
      </c>
      <c r="C1111" t="s">
        <v>4630</v>
      </c>
      <c r="D1111" t="s">
        <v>4493</v>
      </c>
      <c r="E1111" t="s">
        <v>1189</v>
      </c>
      <c r="F1111">
        <v>30</v>
      </c>
      <c r="G1111" t="s">
        <v>4773</v>
      </c>
      <c r="H1111" t="s">
        <v>1233</v>
      </c>
      <c r="I1111" s="10">
        <v>40165</v>
      </c>
      <c r="J1111">
        <v>14</v>
      </c>
      <c r="K1111" t="s">
        <v>1692</v>
      </c>
      <c r="M1111" t="str">
        <f>PROPER(Portfolio4346[[#This Row],[Last Name]])</f>
        <v>Shaw</v>
      </c>
      <c r="N1111" t="str">
        <f t="shared" si="68"/>
        <v>-</v>
      </c>
      <c r="O1111" t="str">
        <f t="shared" si="70"/>
        <v>M</v>
      </c>
      <c r="P1111" t="str">
        <f t="shared" si="69"/>
        <v>-</v>
      </c>
      <c r="Q1111" t="str">
        <f t="shared" si="71"/>
        <v>S</v>
      </c>
    </row>
    <row r="1112" spans="1:17" x14ac:dyDescent="0.3">
      <c r="A1112">
        <v>1116</v>
      </c>
      <c r="B1112" t="s">
        <v>4774</v>
      </c>
      <c r="C1112" t="s">
        <v>4775</v>
      </c>
      <c r="D1112" t="s">
        <v>4493</v>
      </c>
      <c r="E1112" t="s">
        <v>1189</v>
      </c>
      <c r="F1112">
        <v>30</v>
      </c>
      <c r="G1112" t="s">
        <v>4776</v>
      </c>
      <c r="H1112" t="s">
        <v>2661</v>
      </c>
      <c r="I1112" s="10">
        <v>39497</v>
      </c>
      <c r="J1112">
        <v>13</v>
      </c>
      <c r="K1112" t="s">
        <v>1721</v>
      </c>
      <c r="M1112" t="str">
        <f>PROPER(Portfolio4346[[#This Row],[Last Name]])</f>
        <v>Berry</v>
      </c>
      <c r="N1112" t="str">
        <f t="shared" si="68"/>
        <v>-</v>
      </c>
      <c r="O1112" t="str">
        <f t="shared" si="70"/>
        <v>M</v>
      </c>
      <c r="P1112" t="str">
        <f t="shared" si="69"/>
        <v>-</v>
      </c>
      <c r="Q1112" t="str">
        <f t="shared" si="71"/>
        <v>L</v>
      </c>
    </row>
    <row r="1113" spans="1:17" x14ac:dyDescent="0.3">
      <c r="A1113">
        <v>1117</v>
      </c>
      <c r="B1113" t="s">
        <v>3251</v>
      </c>
      <c r="C1113" t="s">
        <v>4777</v>
      </c>
      <c r="D1113" t="s">
        <v>4493</v>
      </c>
      <c r="E1113" t="s">
        <v>1189</v>
      </c>
      <c r="F1113">
        <v>30</v>
      </c>
      <c r="G1113" t="s">
        <v>4778</v>
      </c>
      <c r="H1113" t="s">
        <v>474</v>
      </c>
      <c r="I1113" s="10">
        <v>40147</v>
      </c>
      <c r="J1113">
        <v>27</v>
      </c>
      <c r="K1113" t="s">
        <v>1700</v>
      </c>
      <c r="M1113" t="str">
        <f>PROPER(Portfolio4346[[#This Row],[Last Name]])</f>
        <v>Blair</v>
      </c>
      <c r="N1113" t="str">
        <f t="shared" si="68"/>
        <v>-</v>
      </c>
      <c r="O1113" t="str">
        <f t="shared" si="70"/>
        <v>M</v>
      </c>
      <c r="P1113" t="str">
        <f t="shared" si="69"/>
        <v>-</v>
      </c>
      <c r="Q1113" t="str">
        <f t="shared" si="71"/>
        <v>G</v>
      </c>
    </row>
    <row r="1114" spans="1:17" x14ac:dyDescent="0.3">
      <c r="A1114">
        <v>1118</v>
      </c>
      <c r="B1114" t="s">
        <v>3266</v>
      </c>
      <c r="C1114" t="s">
        <v>4779</v>
      </c>
      <c r="D1114" t="s">
        <v>4493</v>
      </c>
      <c r="E1114" t="s">
        <v>1189</v>
      </c>
      <c r="F1114">
        <v>30</v>
      </c>
      <c r="G1114" t="s">
        <v>4780</v>
      </c>
      <c r="H1114" t="s">
        <v>2671</v>
      </c>
      <c r="I1114" s="10">
        <v>40413</v>
      </c>
      <c r="J1114">
        <v>76</v>
      </c>
      <c r="K1114" t="s">
        <v>1707</v>
      </c>
      <c r="M1114" t="str">
        <f>PROPER(Portfolio4346[[#This Row],[Last Name]])</f>
        <v>Doty</v>
      </c>
      <c r="N1114" t="str">
        <f t="shared" si="68"/>
        <v>-</v>
      </c>
      <c r="O1114" t="str">
        <f t="shared" si="70"/>
        <v>M</v>
      </c>
      <c r="P1114" t="str">
        <f t="shared" si="69"/>
        <v>-</v>
      </c>
      <c r="Q1114" t="str">
        <f t="shared" si="71"/>
        <v>L</v>
      </c>
    </row>
    <row r="1115" spans="1:17" x14ac:dyDescent="0.3">
      <c r="A1115">
        <v>1119</v>
      </c>
      <c r="B1115" t="s">
        <v>2025</v>
      </c>
      <c r="C1115" t="s">
        <v>4781</v>
      </c>
      <c r="D1115" t="s">
        <v>4493</v>
      </c>
      <c r="E1115" t="s">
        <v>1189</v>
      </c>
      <c r="F1115">
        <v>60</v>
      </c>
      <c r="G1115" t="s">
        <v>4782</v>
      </c>
      <c r="H1115" t="s">
        <v>4783</v>
      </c>
      <c r="I1115" s="10">
        <v>40474</v>
      </c>
      <c r="J1115">
        <v>49</v>
      </c>
      <c r="K1115" t="s">
        <v>1707</v>
      </c>
      <c r="M1115" t="str">
        <f>PROPER(Portfolio4346[[#This Row],[Last Name]])</f>
        <v>Holcomb</v>
      </c>
      <c r="N1115" t="str">
        <f t="shared" si="68"/>
        <v>-</v>
      </c>
      <c r="O1115" t="str">
        <f t="shared" si="70"/>
        <v>M</v>
      </c>
      <c r="P1115" t="str">
        <f t="shared" si="69"/>
        <v>-</v>
      </c>
      <c r="Q1115" t="str">
        <f t="shared" si="71"/>
        <v>C</v>
      </c>
    </row>
    <row r="1116" spans="1:17" x14ac:dyDescent="0.3">
      <c r="A1116">
        <v>1120</v>
      </c>
      <c r="B1116" t="s">
        <v>4784</v>
      </c>
      <c r="C1116" t="s">
        <v>4785</v>
      </c>
      <c r="D1116" t="s">
        <v>4493</v>
      </c>
      <c r="E1116" t="s">
        <v>1189</v>
      </c>
      <c r="F1116">
        <v>60</v>
      </c>
      <c r="G1116" t="s">
        <v>4786</v>
      </c>
      <c r="H1116" t="s">
        <v>1437</v>
      </c>
      <c r="I1116" s="10">
        <v>40125</v>
      </c>
      <c r="J1116">
        <v>71</v>
      </c>
      <c r="K1116" t="s">
        <v>1696</v>
      </c>
      <c r="M1116" t="str">
        <f>PROPER(Portfolio4346[[#This Row],[Last Name]])</f>
        <v>Melvin</v>
      </c>
      <c r="N1116" t="str">
        <f t="shared" si="68"/>
        <v>-</v>
      </c>
      <c r="O1116" t="str">
        <f t="shared" si="70"/>
        <v>M</v>
      </c>
      <c r="P1116" t="str">
        <f t="shared" si="69"/>
        <v>-</v>
      </c>
      <c r="Q1116" t="str">
        <f t="shared" si="71"/>
        <v>R</v>
      </c>
    </row>
    <row r="1117" spans="1:17" x14ac:dyDescent="0.3">
      <c r="A1117">
        <v>1121</v>
      </c>
      <c r="B1117" t="s">
        <v>3386</v>
      </c>
      <c r="C1117" t="s">
        <v>4787</v>
      </c>
      <c r="D1117" t="s">
        <v>4493</v>
      </c>
      <c r="E1117" t="s">
        <v>1189</v>
      </c>
      <c r="F1117">
        <v>30</v>
      </c>
      <c r="G1117" t="s">
        <v>2188</v>
      </c>
      <c r="H1117" t="s">
        <v>4112</v>
      </c>
      <c r="I1117" s="10">
        <v>39962</v>
      </c>
      <c r="J1117">
        <v>26</v>
      </c>
      <c r="K1117" t="s">
        <v>1700</v>
      </c>
      <c r="M1117" t="str">
        <f>PROPER(Portfolio4346[[#This Row],[Last Name]])</f>
        <v>Rock</v>
      </c>
      <c r="N1117" t="str">
        <f t="shared" si="68"/>
        <v>-</v>
      </c>
      <c r="O1117" t="str">
        <f t="shared" si="70"/>
        <v>M</v>
      </c>
      <c r="P1117" t="str">
        <f t="shared" si="69"/>
        <v>-</v>
      </c>
      <c r="Q1117" t="str">
        <f t="shared" si="71"/>
        <v>S</v>
      </c>
    </row>
    <row r="1118" spans="1:17" x14ac:dyDescent="0.3">
      <c r="A1118">
        <v>1122</v>
      </c>
      <c r="B1118" t="s">
        <v>4788</v>
      </c>
      <c r="C1118" t="s">
        <v>1900</v>
      </c>
      <c r="D1118" t="s">
        <v>4493</v>
      </c>
      <c r="E1118" t="s">
        <v>1189</v>
      </c>
      <c r="F1118">
        <v>30</v>
      </c>
      <c r="G1118" t="s">
        <v>4789</v>
      </c>
      <c r="H1118" t="s">
        <v>682</v>
      </c>
      <c r="I1118" s="10">
        <v>39681</v>
      </c>
      <c r="J1118">
        <v>79</v>
      </c>
      <c r="K1118" t="s">
        <v>1700</v>
      </c>
      <c r="M1118" t="str">
        <f>PROPER(Portfolio4346[[#This Row],[Last Name]])</f>
        <v>Abel</v>
      </c>
      <c r="N1118" t="str">
        <f t="shared" si="68"/>
        <v>-</v>
      </c>
      <c r="O1118" t="str">
        <f t="shared" si="70"/>
        <v>M</v>
      </c>
      <c r="P1118" t="str">
        <f t="shared" si="69"/>
        <v>-</v>
      </c>
      <c r="Q1118" t="str">
        <f t="shared" si="71"/>
        <v>L</v>
      </c>
    </row>
    <row r="1119" spans="1:17" x14ac:dyDescent="0.3">
      <c r="A1119">
        <v>1123</v>
      </c>
      <c r="B1119" t="s">
        <v>3606</v>
      </c>
      <c r="C1119" t="s">
        <v>3519</v>
      </c>
      <c r="D1119" t="s">
        <v>4493</v>
      </c>
      <c r="E1119" t="s">
        <v>1189</v>
      </c>
      <c r="F1119">
        <v>90</v>
      </c>
      <c r="G1119" t="s">
        <v>4790</v>
      </c>
      <c r="H1119" t="s">
        <v>4791</v>
      </c>
      <c r="I1119" s="10">
        <v>39475</v>
      </c>
      <c r="J1119">
        <v>38</v>
      </c>
      <c r="K1119" t="s">
        <v>1700</v>
      </c>
      <c r="M1119" t="str">
        <f>PROPER(Portfolio4346[[#This Row],[Last Name]])</f>
        <v>Langston</v>
      </c>
      <c r="N1119" t="str">
        <f t="shared" si="68"/>
        <v>-</v>
      </c>
      <c r="O1119" t="str">
        <f t="shared" si="70"/>
        <v>M</v>
      </c>
      <c r="P1119" t="str">
        <f t="shared" si="69"/>
        <v>-</v>
      </c>
      <c r="Q1119" t="str">
        <f t="shared" si="71"/>
        <v>S</v>
      </c>
    </row>
    <row r="1120" spans="1:17" x14ac:dyDescent="0.3">
      <c r="A1120">
        <v>1124</v>
      </c>
      <c r="B1120" t="s">
        <v>2308</v>
      </c>
      <c r="C1120" t="s">
        <v>4033</v>
      </c>
      <c r="D1120" t="s">
        <v>4493</v>
      </c>
      <c r="E1120" t="s">
        <v>1189</v>
      </c>
      <c r="F1120">
        <v>90</v>
      </c>
      <c r="G1120" t="s">
        <v>4792</v>
      </c>
      <c r="H1120" t="s">
        <v>2013</v>
      </c>
      <c r="I1120" s="10">
        <v>39846</v>
      </c>
      <c r="J1120">
        <v>60</v>
      </c>
      <c r="K1120" t="s">
        <v>1673</v>
      </c>
      <c r="M1120" t="str">
        <f>PROPER(Portfolio4346[[#This Row],[Last Name]])</f>
        <v>Kirk</v>
      </c>
      <c r="N1120" t="str">
        <f t="shared" si="68"/>
        <v>-</v>
      </c>
      <c r="O1120" t="str">
        <f t="shared" si="70"/>
        <v>M</v>
      </c>
      <c r="P1120" t="str">
        <f t="shared" si="69"/>
        <v>-</v>
      </c>
      <c r="Q1120" t="str">
        <f t="shared" si="71"/>
        <v>S</v>
      </c>
    </row>
    <row r="1121" spans="1:17" x14ac:dyDescent="0.3">
      <c r="A1121">
        <v>1125</v>
      </c>
      <c r="B1121" t="s">
        <v>4793</v>
      </c>
      <c r="C1121" t="s">
        <v>4794</v>
      </c>
      <c r="D1121" t="s">
        <v>4493</v>
      </c>
      <c r="E1121" t="s">
        <v>1189</v>
      </c>
      <c r="F1121">
        <v>30</v>
      </c>
      <c r="G1121" t="s">
        <v>4795</v>
      </c>
      <c r="H1121" t="s">
        <v>706</v>
      </c>
      <c r="I1121" s="10">
        <v>39792</v>
      </c>
      <c r="J1121">
        <v>91</v>
      </c>
      <c r="K1121" t="s">
        <v>1700</v>
      </c>
      <c r="M1121" t="str">
        <f>PROPER(Portfolio4346[[#This Row],[Last Name]])</f>
        <v>Rossi</v>
      </c>
      <c r="N1121" t="str">
        <f t="shared" si="68"/>
        <v>-</v>
      </c>
      <c r="O1121" t="str">
        <f t="shared" si="70"/>
        <v>M</v>
      </c>
      <c r="P1121" t="str">
        <f t="shared" si="69"/>
        <v>-</v>
      </c>
      <c r="Q1121" t="str">
        <f t="shared" si="71"/>
        <v>J</v>
      </c>
    </row>
    <row r="1122" spans="1:17" x14ac:dyDescent="0.3">
      <c r="A1122">
        <v>1126</v>
      </c>
      <c r="B1122" t="s">
        <v>4796</v>
      </c>
      <c r="C1122" t="s">
        <v>3477</v>
      </c>
      <c r="D1122" t="s">
        <v>4493</v>
      </c>
      <c r="E1122" t="s">
        <v>1189</v>
      </c>
      <c r="F1122">
        <v>30</v>
      </c>
      <c r="G1122" t="s">
        <v>4797</v>
      </c>
      <c r="H1122" t="s">
        <v>138</v>
      </c>
      <c r="I1122" s="10">
        <v>40191</v>
      </c>
      <c r="J1122">
        <v>99</v>
      </c>
      <c r="K1122" t="s">
        <v>1696</v>
      </c>
      <c r="M1122" t="str">
        <f>PROPER(Portfolio4346[[#This Row],[Last Name]])</f>
        <v>Henley</v>
      </c>
      <c r="N1122" t="str">
        <f t="shared" si="68"/>
        <v>-</v>
      </c>
      <c r="O1122" t="str">
        <f t="shared" si="70"/>
        <v>M</v>
      </c>
      <c r="P1122" t="str">
        <f t="shared" si="69"/>
        <v>-</v>
      </c>
      <c r="Q1122" t="str">
        <f t="shared" si="71"/>
        <v>F</v>
      </c>
    </row>
    <row r="1123" spans="1:17" x14ac:dyDescent="0.3">
      <c r="A1123">
        <v>1127</v>
      </c>
      <c r="B1123" t="s">
        <v>4798</v>
      </c>
      <c r="C1123" t="s">
        <v>1803</v>
      </c>
      <c r="D1123" t="s">
        <v>4493</v>
      </c>
      <c r="E1123" t="s">
        <v>1189</v>
      </c>
      <c r="F1123">
        <v>30</v>
      </c>
      <c r="G1123" t="s">
        <v>4799</v>
      </c>
      <c r="H1123" t="s">
        <v>4800</v>
      </c>
      <c r="I1123" s="10">
        <v>39734</v>
      </c>
      <c r="J1123">
        <v>28</v>
      </c>
      <c r="K1123" t="s">
        <v>1700</v>
      </c>
      <c r="M1123" t="str">
        <f>PROPER(Portfolio4346[[#This Row],[Last Name]])</f>
        <v>Lancaster</v>
      </c>
      <c r="N1123" t="str">
        <f t="shared" si="68"/>
        <v>-</v>
      </c>
      <c r="O1123" t="str">
        <f t="shared" si="70"/>
        <v>M</v>
      </c>
      <c r="P1123" t="str">
        <f t="shared" si="69"/>
        <v>-</v>
      </c>
      <c r="Q1123" t="str">
        <f t="shared" si="71"/>
        <v>K</v>
      </c>
    </row>
    <row r="1124" spans="1:17" x14ac:dyDescent="0.3">
      <c r="A1124">
        <v>1128</v>
      </c>
      <c r="B1124" t="s">
        <v>4801</v>
      </c>
      <c r="C1124" t="s">
        <v>4802</v>
      </c>
      <c r="D1124" t="s">
        <v>4493</v>
      </c>
      <c r="E1124" t="s">
        <v>1189</v>
      </c>
      <c r="F1124">
        <v>60</v>
      </c>
      <c r="G1124" t="s">
        <v>4321</v>
      </c>
      <c r="H1124" t="s">
        <v>4803</v>
      </c>
      <c r="I1124" s="10">
        <v>39554</v>
      </c>
      <c r="J1124">
        <v>85</v>
      </c>
      <c r="K1124" t="s">
        <v>851</v>
      </c>
      <c r="M1124" t="str">
        <f>PROPER(Portfolio4346[[#This Row],[Last Name]])</f>
        <v>Delarosa</v>
      </c>
      <c r="N1124" t="str">
        <f t="shared" si="68"/>
        <v>-</v>
      </c>
      <c r="O1124" t="str">
        <f t="shared" si="70"/>
        <v>M</v>
      </c>
      <c r="P1124" t="str">
        <f t="shared" si="69"/>
        <v>-</v>
      </c>
      <c r="Q1124" t="str">
        <f t="shared" si="71"/>
        <v>N</v>
      </c>
    </row>
    <row r="1125" spans="1:17" x14ac:dyDescent="0.3">
      <c r="A1125">
        <v>1129</v>
      </c>
      <c r="B1125" t="s">
        <v>4804</v>
      </c>
      <c r="C1125" t="s">
        <v>4805</v>
      </c>
      <c r="D1125" t="s">
        <v>4493</v>
      </c>
      <c r="E1125" t="s">
        <v>1189</v>
      </c>
      <c r="F1125">
        <v>30</v>
      </c>
      <c r="G1125" t="s">
        <v>4806</v>
      </c>
      <c r="H1125" t="s">
        <v>676</v>
      </c>
      <c r="I1125" s="10">
        <v>40055</v>
      </c>
      <c r="J1125">
        <v>59</v>
      </c>
      <c r="K1125" t="s">
        <v>1677</v>
      </c>
      <c r="M1125" t="str">
        <f>PROPER(Portfolio4346[[#This Row],[Last Name]])</f>
        <v>Rojas</v>
      </c>
      <c r="N1125" t="str">
        <f t="shared" si="68"/>
        <v>-</v>
      </c>
      <c r="O1125" t="str">
        <f t="shared" si="70"/>
        <v>M</v>
      </c>
      <c r="P1125" t="str">
        <f t="shared" si="69"/>
        <v>-</v>
      </c>
      <c r="Q1125" t="str">
        <f t="shared" si="71"/>
        <v>W</v>
      </c>
    </row>
    <row r="1126" spans="1:17" x14ac:dyDescent="0.3">
      <c r="A1126">
        <v>1130</v>
      </c>
      <c r="B1126" t="s">
        <v>3760</v>
      </c>
      <c r="C1126" t="s">
        <v>4807</v>
      </c>
      <c r="D1126" t="s">
        <v>4493</v>
      </c>
      <c r="E1126" t="s">
        <v>1189</v>
      </c>
      <c r="F1126">
        <v>90</v>
      </c>
      <c r="G1126" t="s">
        <v>4808</v>
      </c>
      <c r="H1126" t="s">
        <v>1066</v>
      </c>
      <c r="I1126" s="10">
        <v>40069</v>
      </c>
      <c r="J1126">
        <v>2</v>
      </c>
      <c r="K1126" t="s">
        <v>1007</v>
      </c>
      <c r="M1126" t="str">
        <f>PROPER(Portfolio4346[[#This Row],[Last Name]])</f>
        <v>Lozano</v>
      </c>
      <c r="N1126" t="str">
        <f t="shared" si="68"/>
        <v>-</v>
      </c>
      <c r="O1126" t="str">
        <f t="shared" si="70"/>
        <v>M</v>
      </c>
      <c r="P1126" t="str">
        <f t="shared" si="69"/>
        <v>-</v>
      </c>
      <c r="Q1126" t="str">
        <f t="shared" si="71"/>
        <v>S</v>
      </c>
    </row>
    <row r="1127" spans="1:17" x14ac:dyDescent="0.3">
      <c r="A1127">
        <v>1131</v>
      </c>
      <c r="B1127" t="s">
        <v>4809</v>
      </c>
      <c r="C1127" t="s">
        <v>4810</v>
      </c>
      <c r="D1127" t="s">
        <v>4493</v>
      </c>
      <c r="E1127" t="s">
        <v>1189</v>
      </c>
      <c r="F1127">
        <v>90</v>
      </c>
      <c r="G1127" t="s">
        <v>3805</v>
      </c>
      <c r="H1127" t="s">
        <v>206</v>
      </c>
      <c r="I1127" s="10">
        <v>39929</v>
      </c>
      <c r="J1127">
        <v>31</v>
      </c>
      <c r="K1127" t="s">
        <v>1692</v>
      </c>
      <c r="M1127" t="str">
        <f>PROPER(Portfolio4346[[#This Row],[Last Name]])</f>
        <v>Gallegos</v>
      </c>
      <c r="N1127" t="str">
        <f t="shared" si="68"/>
        <v>-</v>
      </c>
      <c r="O1127" t="str">
        <f t="shared" si="70"/>
        <v>M</v>
      </c>
      <c r="P1127" t="str">
        <f t="shared" si="69"/>
        <v>-</v>
      </c>
      <c r="Q1127" t="str">
        <f t="shared" si="71"/>
        <v>L</v>
      </c>
    </row>
    <row r="1128" spans="1:17" x14ac:dyDescent="0.3">
      <c r="A1128">
        <v>1132</v>
      </c>
      <c r="B1128" t="s">
        <v>4811</v>
      </c>
      <c r="C1128" t="s">
        <v>4812</v>
      </c>
      <c r="D1128" t="s">
        <v>4493</v>
      </c>
      <c r="E1128" t="s">
        <v>1189</v>
      </c>
      <c r="F1128">
        <v>30</v>
      </c>
      <c r="G1128" t="s">
        <v>4813</v>
      </c>
      <c r="H1128" t="s">
        <v>385</v>
      </c>
      <c r="I1128" s="10">
        <v>40499</v>
      </c>
      <c r="J1128">
        <v>55</v>
      </c>
      <c r="K1128" t="s">
        <v>1007</v>
      </c>
      <c r="M1128" t="str">
        <f>PROPER(Portfolio4346[[#This Row],[Last Name]])</f>
        <v>Chappell</v>
      </c>
      <c r="N1128" t="str">
        <f t="shared" si="68"/>
        <v>-</v>
      </c>
      <c r="O1128" t="str">
        <f t="shared" si="70"/>
        <v>M</v>
      </c>
      <c r="P1128" t="str">
        <f t="shared" si="69"/>
        <v>-</v>
      </c>
      <c r="Q1128" t="str">
        <f t="shared" si="71"/>
        <v>L</v>
      </c>
    </row>
    <row r="1129" spans="1:17" x14ac:dyDescent="0.3">
      <c r="A1129">
        <v>1133</v>
      </c>
      <c r="B1129" t="s">
        <v>4814</v>
      </c>
      <c r="C1129" t="s">
        <v>1900</v>
      </c>
      <c r="D1129" t="s">
        <v>4493</v>
      </c>
      <c r="E1129" t="s">
        <v>1189</v>
      </c>
      <c r="F1129">
        <v>90</v>
      </c>
      <c r="G1129" t="s">
        <v>4815</v>
      </c>
      <c r="H1129" t="s">
        <v>1051</v>
      </c>
      <c r="I1129" s="10">
        <v>40293</v>
      </c>
      <c r="J1129">
        <v>4</v>
      </c>
      <c r="K1129" t="s">
        <v>1696</v>
      </c>
      <c r="M1129" t="str">
        <f>PROPER(Portfolio4346[[#This Row],[Last Name]])</f>
        <v>Abel</v>
      </c>
      <c r="N1129" t="str">
        <f t="shared" si="68"/>
        <v>-</v>
      </c>
      <c r="O1129" t="str">
        <f t="shared" si="70"/>
        <v>M</v>
      </c>
      <c r="P1129" t="str">
        <f t="shared" si="69"/>
        <v>-</v>
      </c>
      <c r="Q1129" t="str">
        <f t="shared" si="71"/>
        <v>L</v>
      </c>
    </row>
    <row r="1130" spans="1:17" x14ac:dyDescent="0.3">
      <c r="A1130">
        <v>1134</v>
      </c>
      <c r="B1130" t="s">
        <v>4816</v>
      </c>
      <c r="C1130" t="s">
        <v>4817</v>
      </c>
      <c r="D1130" t="s">
        <v>4493</v>
      </c>
      <c r="E1130" t="s">
        <v>1189</v>
      </c>
      <c r="F1130">
        <v>30</v>
      </c>
      <c r="G1130" t="s">
        <v>4818</v>
      </c>
      <c r="H1130" t="s">
        <v>351</v>
      </c>
      <c r="I1130" s="10">
        <v>39719</v>
      </c>
      <c r="J1130">
        <v>23</v>
      </c>
      <c r="K1130" t="s">
        <v>1673</v>
      </c>
      <c r="M1130" t="str">
        <f>PROPER(Portfolio4346[[#This Row],[Last Name]])</f>
        <v>Ransom</v>
      </c>
      <c r="N1130" t="str">
        <f t="shared" si="68"/>
        <v>-</v>
      </c>
      <c r="O1130" t="str">
        <f t="shared" si="70"/>
        <v>M</v>
      </c>
      <c r="P1130" t="str">
        <f t="shared" si="69"/>
        <v>-</v>
      </c>
      <c r="Q1130" t="str">
        <f t="shared" si="71"/>
        <v>G</v>
      </c>
    </row>
    <row r="1131" spans="1:17" x14ac:dyDescent="0.3">
      <c r="A1131">
        <v>1135</v>
      </c>
      <c r="B1131" t="s">
        <v>4819</v>
      </c>
      <c r="C1131" t="s">
        <v>3303</v>
      </c>
      <c r="D1131" t="s">
        <v>4493</v>
      </c>
      <c r="E1131" t="s">
        <v>1189</v>
      </c>
      <c r="F1131">
        <v>30</v>
      </c>
      <c r="G1131" t="s">
        <v>4820</v>
      </c>
      <c r="H1131" t="s">
        <v>1371</v>
      </c>
      <c r="I1131" s="10">
        <v>39785</v>
      </c>
      <c r="J1131">
        <v>71</v>
      </c>
      <c r="K1131" t="s">
        <v>1700</v>
      </c>
      <c r="M1131" t="str">
        <f>PROPER(Portfolio4346[[#This Row],[Last Name]])</f>
        <v>Field</v>
      </c>
      <c r="N1131" t="str">
        <f t="shared" si="68"/>
        <v>-</v>
      </c>
      <c r="O1131" t="str">
        <f t="shared" si="70"/>
        <v>M</v>
      </c>
      <c r="P1131" t="str">
        <f t="shared" si="69"/>
        <v>-</v>
      </c>
      <c r="Q1131" t="str">
        <f t="shared" si="71"/>
        <v>C</v>
      </c>
    </row>
    <row r="1132" spans="1:17" x14ac:dyDescent="0.3">
      <c r="A1132">
        <v>1136</v>
      </c>
      <c r="B1132" t="s">
        <v>4821</v>
      </c>
      <c r="C1132" t="s">
        <v>4530</v>
      </c>
      <c r="D1132" t="s">
        <v>4493</v>
      </c>
      <c r="E1132" t="s">
        <v>1189</v>
      </c>
      <c r="F1132">
        <v>60</v>
      </c>
      <c r="G1132" t="s">
        <v>4822</v>
      </c>
      <c r="H1132" t="s">
        <v>4823</v>
      </c>
      <c r="I1132" s="10">
        <v>40458</v>
      </c>
      <c r="J1132">
        <v>27</v>
      </c>
      <c r="K1132" t="s">
        <v>1700</v>
      </c>
      <c r="M1132" t="str">
        <f>PROPER(Portfolio4346[[#This Row],[Last Name]])</f>
        <v>Shultz</v>
      </c>
      <c r="N1132" t="str">
        <f t="shared" si="68"/>
        <v>-</v>
      </c>
      <c r="O1132" t="str">
        <f t="shared" si="70"/>
        <v>M</v>
      </c>
      <c r="P1132" t="str">
        <f t="shared" si="69"/>
        <v>-</v>
      </c>
      <c r="Q1132" t="str">
        <f t="shared" si="71"/>
        <v>L</v>
      </c>
    </row>
    <row r="1133" spans="1:17" x14ac:dyDescent="0.3">
      <c r="A1133">
        <v>1137</v>
      </c>
      <c r="B1133" t="s">
        <v>4824</v>
      </c>
      <c r="C1133" t="s">
        <v>4825</v>
      </c>
      <c r="D1133" t="s">
        <v>4493</v>
      </c>
      <c r="E1133" t="s">
        <v>1189</v>
      </c>
      <c r="F1133">
        <v>90</v>
      </c>
      <c r="G1133" t="s">
        <v>4826</v>
      </c>
      <c r="H1133" t="s">
        <v>4335</v>
      </c>
      <c r="I1133" s="10">
        <v>39726</v>
      </c>
      <c r="J1133">
        <v>89</v>
      </c>
      <c r="K1133" t="s">
        <v>1696</v>
      </c>
      <c r="M1133" t="str">
        <f>PROPER(Portfolio4346[[#This Row],[Last Name]])</f>
        <v>Buck</v>
      </c>
      <c r="N1133" t="str">
        <f t="shared" si="68"/>
        <v>-</v>
      </c>
      <c r="O1133" t="str">
        <f t="shared" si="70"/>
        <v>M</v>
      </c>
      <c r="P1133" t="str">
        <f t="shared" si="69"/>
        <v>-</v>
      </c>
      <c r="Q1133" t="str">
        <f t="shared" si="71"/>
        <v>T</v>
      </c>
    </row>
    <row r="1134" spans="1:17" x14ac:dyDescent="0.3">
      <c r="A1134">
        <v>1138</v>
      </c>
      <c r="B1134" t="s">
        <v>4580</v>
      </c>
      <c r="C1134" t="s">
        <v>4827</v>
      </c>
      <c r="D1134" t="s">
        <v>4493</v>
      </c>
      <c r="E1134" t="s">
        <v>1189</v>
      </c>
      <c r="F1134">
        <v>90</v>
      </c>
      <c r="G1134" t="s">
        <v>4828</v>
      </c>
      <c r="H1134" t="s">
        <v>1327</v>
      </c>
      <c r="I1134" s="10">
        <v>40179</v>
      </c>
      <c r="J1134">
        <v>31</v>
      </c>
      <c r="K1134" t="s">
        <v>1692</v>
      </c>
      <c r="M1134" t="str">
        <f>PROPER(Portfolio4346[[#This Row],[Last Name]])</f>
        <v>Ervin</v>
      </c>
      <c r="N1134" t="str">
        <f t="shared" si="68"/>
        <v>-</v>
      </c>
      <c r="O1134" t="str">
        <f t="shared" si="70"/>
        <v>M</v>
      </c>
      <c r="P1134" t="str">
        <f t="shared" si="69"/>
        <v>-</v>
      </c>
      <c r="Q1134" t="str">
        <f t="shared" si="71"/>
        <v>P</v>
      </c>
    </row>
    <row r="1135" spans="1:17" x14ac:dyDescent="0.3">
      <c r="A1135">
        <v>1139</v>
      </c>
      <c r="B1135" t="s">
        <v>4829</v>
      </c>
      <c r="C1135" t="s">
        <v>4830</v>
      </c>
      <c r="D1135" t="s">
        <v>4493</v>
      </c>
      <c r="E1135" t="s">
        <v>1189</v>
      </c>
      <c r="F1135">
        <v>60</v>
      </c>
      <c r="G1135" t="s">
        <v>4831</v>
      </c>
      <c r="H1135" t="s">
        <v>668</v>
      </c>
      <c r="I1135" s="10">
        <v>39520</v>
      </c>
      <c r="J1135">
        <v>41</v>
      </c>
      <c r="K1135" t="s">
        <v>1007</v>
      </c>
      <c r="M1135" t="str">
        <f>PROPER(Portfolio4346[[#This Row],[Last Name]])</f>
        <v>Mccormick</v>
      </c>
      <c r="N1135" t="str">
        <f t="shared" si="68"/>
        <v>-</v>
      </c>
      <c r="O1135" t="str">
        <f t="shared" si="70"/>
        <v>M</v>
      </c>
      <c r="P1135" t="str">
        <f t="shared" si="69"/>
        <v>-</v>
      </c>
      <c r="Q1135" t="str">
        <f t="shared" si="71"/>
        <v>M</v>
      </c>
    </row>
    <row r="1136" spans="1:17" x14ac:dyDescent="0.3">
      <c r="A1136">
        <v>1140</v>
      </c>
      <c r="B1136" t="s">
        <v>3190</v>
      </c>
      <c r="C1136" t="s">
        <v>1767</v>
      </c>
      <c r="D1136" t="s">
        <v>4493</v>
      </c>
      <c r="E1136" t="s">
        <v>1189</v>
      </c>
      <c r="F1136">
        <v>90</v>
      </c>
      <c r="G1136" t="s">
        <v>4832</v>
      </c>
      <c r="H1136" t="s">
        <v>137</v>
      </c>
      <c r="I1136" s="10">
        <v>39757</v>
      </c>
      <c r="J1136">
        <v>63</v>
      </c>
      <c r="K1136" t="s">
        <v>1696</v>
      </c>
      <c r="M1136" t="str">
        <f>PROPER(Portfolio4346[[#This Row],[Last Name]])</f>
        <v>Simons</v>
      </c>
      <c r="N1136" t="str">
        <f t="shared" si="68"/>
        <v>-</v>
      </c>
      <c r="O1136" t="str">
        <f t="shared" si="70"/>
        <v>M</v>
      </c>
      <c r="P1136" t="str">
        <f t="shared" si="69"/>
        <v>-</v>
      </c>
      <c r="Q1136" t="str">
        <f t="shared" si="71"/>
        <v>C</v>
      </c>
    </row>
    <row r="1137" spans="1:17" x14ac:dyDescent="0.3">
      <c r="A1137">
        <v>1141</v>
      </c>
      <c r="B1137" t="s">
        <v>4833</v>
      </c>
      <c r="C1137" t="s">
        <v>4834</v>
      </c>
      <c r="D1137" t="s">
        <v>4493</v>
      </c>
      <c r="E1137" t="s">
        <v>1189</v>
      </c>
      <c r="F1137">
        <v>60</v>
      </c>
      <c r="G1137" t="s">
        <v>4835</v>
      </c>
      <c r="H1137" t="s">
        <v>521</v>
      </c>
      <c r="I1137" s="10">
        <v>39985</v>
      </c>
      <c r="J1137">
        <v>19</v>
      </c>
      <c r="K1137" t="s">
        <v>1707</v>
      </c>
      <c r="M1137" t="str">
        <f>PROPER(Portfolio4346[[#This Row],[Last Name]])</f>
        <v>Meeks</v>
      </c>
      <c r="N1137" t="str">
        <f t="shared" si="68"/>
        <v>-</v>
      </c>
      <c r="O1137" t="str">
        <f t="shared" si="70"/>
        <v>M</v>
      </c>
      <c r="P1137" t="str">
        <f t="shared" si="69"/>
        <v>-</v>
      </c>
      <c r="Q1137" t="str">
        <f t="shared" si="71"/>
        <v>J</v>
      </c>
    </row>
    <row r="1138" spans="1:17" x14ac:dyDescent="0.3">
      <c r="A1138">
        <v>1142</v>
      </c>
      <c r="B1138" t="s">
        <v>4836</v>
      </c>
      <c r="C1138" t="s">
        <v>4006</v>
      </c>
      <c r="D1138" t="s">
        <v>4493</v>
      </c>
      <c r="E1138" t="s">
        <v>1189</v>
      </c>
      <c r="F1138">
        <v>30</v>
      </c>
      <c r="G1138" t="s">
        <v>4837</v>
      </c>
      <c r="H1138" t="s">
        <v>678</v>
      </c>
      <c r="I1138" s="10">
        <v>40381</v>
      </c>
      <c r="J1138">
        <v>67</v>
      </c>
      <c r="K1138" t="s">
        <v>1007</v>
      </c>
      <c r="M1138" t="str">
        <f>PROPER(Portfolio4346[[#This Row],[Last Name]])</f>
        <v>Potts</v>
      </c>
      <c r="N1138" t="str">
        <f t="shared" si="68"/>
        <v>-</v>
      </c>
      <c r="O1138" t="str">
        <f t="shared" si="70"/>
        <v>M</v>
      </c>
      <c r="P1138" t="str">
        <f t="shared" si="69"/>
        <v>-</v>
      </c>
      <c r="Q1138" t="str">
        <f t="shared" si="71"/>
        <v>F</v>
      </c>
    </row>
    <row r="1139" spans="1:17" x14ac:dyDescent="0.3">
      <c r="A1139">
        <v>1143</v>
      </c>
      <c r="B1139" t="s">
        <v>4838</v>
      </c>
      <c r="C1139" t="s">
        <v>4839</v>
      </c>
      <c r="D1139" t="s">
        <v>4493</v>
      </c>
      <c r="E1139" t="s">
        <v>4651</v>
      </c>
      <c r="F1139">
        <v>60</v>
      </c>
      <c r="G1139" t="s">
        <v>4840</v>
      </c>
      <c r="H1139" t="s">
        <v>2412</v>
      </c>
      <c r="I1139" s="10">
        <v>40399</v>
      </c>
      <c r="J1139">
        <v>42</v>
      </c>
      <c r="K1139" t="s">
        <v>1707</v>
      </c>
      <c r="M1139" t="str">
        <f>PROPER(Portfolio4346[[#This Row],[Last Name]])</f>
        <v>Clements</v>
      </c>
      <c r="N1139" t="str">
        <f t="shared" si="68"/>
        <v>-</v>
      </c>
      <c r="O1139" t="str">
        <f t="shared" si="70"/>
        <v>M</v>
      </c>
      <c r="P1139" t="str">
        <f t="shared" si="69"/>
        <v>Corrected Errors</v>
      </c>
      <c r="Q1139" t="str">
        <f t="shared" si="71"/>
        <v>A</v>
      </c>
    </row>
    <row r="1140" spans="1:17" x14ac:dyDescent="0.3">
      <c r="A1140">
        <v>1144</v>
      </c>
      <c r="B1140" t="s">
        <v>4520</v>
      </c>
      <c r="C1140" t="s">
        <v>3791</v>
      </c>
      <c r="D1140" t="s">
        <v>4493</v>
      </c>
      <c r="E1140" t="s">
        <v>1189</v>
      </c>
      <c r="F1140">
        <v>90</v>
      </c>
      <c r="G1140" t="s">
        <v>2396</v>
      </c>
      <c r="H1140" t="s">
        <v>86</v>
      </c>
      <c r="I1140" s="10">
        <v>39631</v>
      </c>
      <c r="J1140">
        <v>74</v>
      </c>
      <c r="K1140" t="s">
        <v>1700</v>
      </c>
      <c r="M1140" t="str">
        <f>PROPER(Portfolio4346[[#This Row],[Last Name]])</f>
        <v>Nguyen</v>
      </c>
      <c r="N1140" t="str">
        <f t="shared" si="68"/>
        <v>-</v>
      </c>
      <c r="O1140" t="str">
        <f t="shared" si="70"/>
        <v>M</v>
      </c>
      <c r="P1140" t="str">
        <f t="shared" si="69"/>
        <v>-</v>
      </c>
      <c r="Q1140" t="str">
        <f t="shared" si="71"/>
        <v>C</v>
      </c>
    </row>
    <row r="1141" spans="1:17" x14ac:dyDescent="0.3">
      <c r="A1141">
        <v>1145</v>
      </c>
      <c r="B1141" t="s">
        <v>4345</v>
      </c>
      <c r="C1141" t="s">
        <v>4841</v>
      </c>
      <c r="D1141" t="s">
        <v>4493</v>
      </c>
      <c r="E1141" t="s">
        <v>1189</v>
      </c>
      <c r="F1141">
        <v>90</v>
      </c>
      <c r="G1141" t="s">
        <v>4842</v>
      </c>
      <c r="H1141" t="s">
        <v>4843</v>
      </c>
      <c r="I1141" s="10">
        <v>40187</v>
      </c>
      <c r="J1141">
        <v>84</v>
      </c>
      <c r="K1141" t="s">
        <v>1673</v>
      </c>
      <c r="M1141" t="str">
        <f>PROPER(Portfolio4346[[#This Row],[Last Name]])</f>
        <v>Dailey</v>
      </c>
      <c r="N1141" t="str">
        <f t="shared" si="68"/>
        <v>-</v>
      </c>
      <c r="O1141" t="str">
        <f t="shared" si="70"/>
        <v>M</v>
      </c>
      <c r="P1141" t="str">
        <f t="shared" si="69"/>
        <v>-</v>
      </c>
      <c r="Q1141" t="str">
        <f t="shared" si="71"/>
        <v>A</v>
      </c>
    </row>
    <row r="1142" spans="1:17" x14ac:dyDescent="0.3">
      <c r="A1142">
        <v>1146</v>
      </c>
      <c r="B1142" t="s">
        <v>39</v>
      </c>
      <c r="C1142" t="s">
        <v>1822</v>
      </c>
      <c r="D1142" t="s">
        <v>4493</v>
      </c>
      <c r="E1142" t="s">
        <v>1189</v>
      </c>
      <c r="F1142">
        <v>30</v>
      </c>
      <c r="G1142" t="s">
        <v>4844</v>
      </c>
      <c r="H1142" t="s">
        <v>148</v>
      </c>
      <c r="I1142" s="10">
        <v>39889</v>
      </c>
      <c r="J1142">
        <v>100</v>
      </c>
      <c r="K1142" t="s">
        <v>1700</v>
      </c>
      <c r="M1142" t="str">
        <f>PROPER(Portfolio4346[[#This Row],[Last Name]])</f>
        <v>Cullen</v>
      </c>
      <c r="N1142" t="str">
        <f t="shared" si="68"/>
        <v>-</v>
      </c>
      <c r="O1142" t="str">
        <f t="shared" si="70"/>
        <v>M</v>
      </c>
      <c r="P1142" t="str">
        <f t="shared" si="69"/>
        <v>-</v>
      </c>
      <c r="Q1142" t="str">
        <f t="shared" si="71"/>
        <v>B</v>
      </c>
    </row>
    <row r="1143" spans="1:17" x14ac:dyDescent="0.3">
      <c r="A1143">
        <v>1147</v>
      </c>
      <c r="B1143" t="s">
        <v>4845</v>
      </c>
      <c r="C1143" t="s">
        <v>4846</v>
      </c>
      <c r="D1143" t="s">
        <v>4493</v>
      </c>
      <c r="E1143" t="s">
        <v>1189</v>
      </c>
      <c r="F1143">
        <v>30</v>
      </c>
      <c r="G1143" t="s">
        <v>4847</v>
      </c>
      <c r="H1143" t="s">
        <v>2271</v>
      </c>
      <c r="I1143" s="10">
        <v>39800</v>
      </c>
      <c r="J1143">
        <v>43</v>
      </c>
      <c r="K1143" t="s">
        <v>1696</v>
      </c>
      <c r="M1143" t="str">
        <f>PROPER(Portfolio4346[[#This Row],[Last Name]])</f>
        <v>Mayes</v>
      </c>
      <c r="N1143" t="str">
        <f t="shared" si="68"/>
        <v>-</v>
      </c>
      <c r="O1143" t="str">
        <f t="shared" si="70"/>
        <v>M</v>
      </c>
      <c r="P1143" t="str">
        <f t="shared" si="69"/>
        <v>-</v>
      </c>
      <c r="Q1143" t="str">
        <f t="shared" si="71"/>
        <v>E</v>
      </c>
    </row>
    <row r="1144" spans="1:17" x14ac:dyDescent="0.3">
      <c r="A1144">
        <v>1148</v>
      </c>
      <c r="B1144" t="s">
        <v>4824</v>
      </c>
      <c r="C1144" t="s">
        <v>2182</v>
      </c>
      <c r="D1144" t="s">
        <v>4493</v>
      </c>
      <c r="E1144" t="s">
        <v>1189</v>
      </c>
      <c r="F1144">
        <v>30</v>
      </c>
      <c r="G1144" t="s">
        <v>4848</v>
      </c>
      <c r="H1144" t="s">
        <v>453</v>
      </c>
      <c r="I1144" s="10">
        <v>39482</v>
      </c>
      <c r="J1144">
        <v>74</v>
      </c>
      <c r="K1144" t="s">
        <v>1707</v>
      </c>
      <c r="M1144" t="str">
        <f>PROPER(Portfolio4346[[#This Row],[Last Name]])</f>
        <v>Jaramillo</v>
      </c>
      <c r="N1144" t="str">
        <f t="shared" si="68"/>
        <v>-</v>
      </c>
      <c r="O1144" t="str">
        <f t="shared" si="70"/>
        <v>M</v>
      </c>
      <c r="P1144" t="str">
        <f t="shared" si="69"/>
        <v>-</v>
      </c>
      <c r="Q1144" t="str">
        <f t="shared" si="71"/>
        <v>T</v>
      </c>
    </row>
    <row r="1145" spans="1:17" x14ac:dyDescent="0.3">
      <c r="A1145">
        <v>1149</v>
      </c>
      <c r="B1145" t="s">
        <v>4849</v>
      </c>
      <c r="C1145" t="s">
        <v>4775</v>
      </c>
      <c r="D1145" t="s">
        <v>4493</v>
      </c>
      <c r="E1145" t="s">
        <v>1189</v>
      </c>
      <c r="F1145">
        <v>30</v>
      </c>
      <c r="G1145" t="s">
        <v>4850</v>
      </c>
      <c r="H1145" t="s">
        <v>820</v>
      </c>
      <c r="I1145" s="10">
        <v>39669</v>
      </c>
      <c r="J1145">
        <v>18</v>
      </c>
      <c r="K1145" t="s">
        <v>1772</v>
      </c>
      <c r="M1145" t="str">
        <f>PROPER(Portfolio4346[[#This Row],[Last Name]])</f>
        <v>Berry</v>
      </c>
      <c r="N1145" t="str">
        <f t="shared" si="68"/>
        <v>-</v>
      </c>
      <c r="O1145" t="str">
        <f t="shared" si="70"/>
        <v>M</v>
      </c>
      <c r="P1145" t="str">
        <f t="shared" si="69"/>
        <v>-</v>
      </c>
      <c r="Q1145" t="str">
        <f t="shared" si="71"/>
        <v>S</v>
      </c>
    </row>
    <row r="1146" spans="1:17" x14ac:dyDescent="0.3">
      <c r="A1146">
        <v>1150</v>
      </c>
      <c r="B1146" t="s">
        <v>4851</v>
      </c>
      <c r="C1146" t="s">
        <v>4852</v>
      </c>
      <c r="D1146" t="s">
        <v>4493</v>
      </c>
      <c r="E1146" t="s">
        <v>1189</v>
      </c>
      <c r="F1146">
        <v>30</v>
      </c>
      <c r="G1146" t="s">
        <v>4853</v>
      </c>
      <c r="H1146" t="s">
        <v>220</v>
      </c>
      <c r="I1146" s="10">
        <v>39449</v>
      </c>
      <c r="J1146">
        <v>78</v>
      </c>
      <c r="K1146" t="s">
        <v>1007</v>
      </c>
      <c r="M1146" t="str">
        <f>PROPER(Portfolio4346[[#This Row],[Last Name]])</f>
        <v>Hall</v>
      </c>
      <c r="N1146" t="str">
        <f t="shared" si="68"/>
        <v>-</v>
      </c>
      <c r="O1146" t="str">
        <f t="shared" si="70"/>
        <v>M</v>
      </c>
      <c r="P1146" t="str">
        <f t="shared" si="69"/>
        <v>-</v>
      </c>
      <c r="Q1146" t="str">
        <f t="shared" si="71"/>
        <v>P</v>
      </c>
    </row>
    <row r="1147" spans="1:17" x14ac:dyDescent="0.3">
      <c r="A1147">
        <v>1151</v>
      </c>
      <c r="B1147" t="s">
        <v>4854</v>
      </c>
      <c r="C1147" t="s">
        <v>3955</v>
      </c>
      <c r="D1147" t="s">
        <v>4493</v>
      </c>
      <c r="E1147" t="s">
        <v>1189</v>
      </c>
      <c r="F1147">
        <v>90</v>
      </c>
      <c r="G1147" t="s">
        <v>4497</v>
      </c>
      <c r="H1147" t="s">
        <v>31</v>
      </c>
      <c r="I1147" s="10">
        <v>40528</v>
      </c>
      <c r="J1147">
        <v>27</v>
      </c>
      <c r="K1147" t="s">
        <v>1673</v>
      </c>
      <c r="M1147" t="str">
        <f>PROPER(Portfolio4346[[#This Row],[Last Name]])</f>
        <v>Bergman</v>
      </c>
      <c r="N1147" t="str">
        <f t="shared" si="68"/>
        <v>-</v>
      </c>
      <c r="O1147" t="str">
        <f t="shared" si="70"/>
        <v>M</v>
      </c>
      <c r="P1147" t="str">
        <f t="shared" si="69"/>
        <v>-</v>
      </c>
      <c r="Q1147" t="str">
        <f t="shared" si="71"/>
        <v>C</v>
      </c>
    </row>
    <row r="1148" spans="1:17" x14ac:dyDescent="0.3">
      <c r="A1148">
        <v>1152</v>
      </c>
      <c r="B1148" t="s">
        <v>4855</v>
      </c>
      <c r="C1148" t="s">
        <v>4856</v>
      </c>
      <c r="D1148" t="s">
        <v>4493</v>
      </c>
      <c r="E1148" t="s">
        <v>1189</v>
      </c>
      <c r="F1148">
        <v>30</v>
      </c>
      <c r="G1148" t="s">
        <v>4857</v>
      </c>
      <c r="H1148" t="s">
        <v>420</v>
      </c>
      <c r="I1148" s="10">
        <v>39620</v>
      </c>
      <c r="J1148">
        <v>29</v>
      </c>
      <c r="K1148" t="s">
        <v>1692</v>
      </c>
      <c r="M1148" t="str">
        <f>PROPER(Portfolio4346[[#This Row],[Last Name]])</f>
        <v>Wilkerson</v>
      </c>
      <c r="N1148" t="str">
        <f t="shared" si="68"/>
        <v>-</v>
      </c>
      <c r="O1148" t="str">
        <f t="shared" si="70"/>
        <v>M</v>
      </c>
      <c r="P1148" t="str">
        <f t="shared" si="69"/>
        <v>-</v>
      </c>
      <c r="Q1148" t="str">
        <f t="shared" si="71"/>
        <v>R</v>
      </c>
    </row>
    <row r="1149" spans="1:17" x14ac:dyDescent="0.3">
      <c r="A1149">
        <v>1153</v>
      </c>
      <c r="B1149" t="s">
        <v>3659</v>
      </c>
      <c r="C1149" t="s">
        <v>4858</v>
      </c>
      <c r="D1149" t="s">
        <v>4493</v>
      </c>
      <c r="E1149" t="s">
        <v>1189</v>
      </c>
      <c r="F1149">
        <v>30</v>
      </c>
      <c r="G1149" t="s">
        <v>4859</v>
      </c>
      <c r="H1149" t="s">
        <v>1621</v>
      </c>
      <c r="I1149" s="10">
        <v>39635</v>
      </c>
      <c r="J1149">
        <v>39</v>
      </c>
      <c r="K1149" t="s">
        <v>1700</v>
      </c>
      <c r="M1149" t="str">
        <f>PROPER(Portfolio4346[[#This Row],[Last Name]])</f>
        <v>Aguirre</v>
      </c>
      <c r="N1149" t="str">
        <f t="shared" si="68"/>
        <v>-</v>
      </c>
      <c r="O1149" t="str">
        <f t="shared" si="70"/>
        <v>M</v>
      </c>
      <c r="P1149" t="str">
        <f t="shared" si="69"/>
        <v>-</v>
      </c>
      <c r="Q1149" t="str">
        <f t="shared" si="71"/>
        <v>E</v>
      </c>
    </row>
    <row r="1150" spans="1:17" x14ac:dyDescent="0.3">
      <c r="A1150">
        <v>1154</v>
      </c>
      <c r="B1150" t="s">
        <v>4575</v>
      </c>
      <c r="C1150" t="s">
        <v>4860</v>
      </c>
      <c r="D1150" t="s">
        <v>4493</v>
      </c>
      <c r="E1150" t="s">
        <v>1189</v>
      </c>
      <c r="F1150">
        <v>60</v>
      </c>
      <c r="G1150" t="s">
        <v>4861</v>
      </c>
      <c r="H1150" t="s">
        <v>1013</v>
      </c>
      <c r="I1150" s="10">
        <v>40443</v>
      </c>
      <c r="J1150">
        <v>71</v>
      </c>
      <c r="K1150" t="s">
        <v>1677</v>
      </c>
      <c r="M1150" t="str">
        <f>PROPER(Portfolio4346[[#This Row],[Last Name]])</f>
        <v>Carver</v>
      </c>
      <c r="N1150" t="str">
        <f t="shared" si="68"/>
        <v>-</v>
      </c>
      <c r="O1150" t="str">
        <f t="shared" si="70"/>
        <v>M</v>
      </c>
      <c r="P1150" t="str">
        <f t="shared" si="69"/>
        <v>-</v>
      </c>
      <c r="Q1150" t="str">
        <f t="shared" si="71"/>
        <v>J</v>
      </c>
    </row>
    <row r="1151" spans="1:17" x14ac:dyDescent="0.3">
      <c r="A1151">
        <v>1155</v>
      </c>
      <c r="B1151" t="s">
        <v>4862</v>
      </c>
      <c r="C1151" t="s">
        <v>2879</v>
      </c>
      <c r="D1151" t="s">
        <v>4493</v>
      </c>
      <c r="E1151" t="s">
        <v>1189</v>
      </c>
      <c r="F1151">
        <v>60</v>
      </c>
      <c r="G1151" t="s">
        <v>4863</v>
      </c>
      <c r="H1151" t="s">
        <v>1422</v>
      </c>
      <c r="I1151" s="10">
        <v>40407</v>
      </c>
      <c r="J1151">
        <v>38</v>
      </c>
      <c r="K1151" t="s">
        <v>1772</v>
      </c>
      <c r="M1151" t="str">
        <f>PROPER(Portfolio4346[[#This Row],[Last Name]])</f>
        <v>Noble</v>
      </c>
      <c r="N1151" t="str">
        <f t="shared" si="68"/>
        <v>-</v>
      </c>
      <c r="O1151" t="str">
        <f t="shared" si="70"/>
        <v>M</v>
      </c>
      <c r="P1151" t="str">
        <f t="shared" si="69"/>
        <v>-</v>
      </c>
      <c r="Q1151" t="str">
        <f t="shared" si="71"/>
        <v>M</v>
      </c>
    </row>
    <row r="1152" spans="1:17" x14ac:dyDescent="0.3">
      <c r="A1152">
        <v>1156</v>
      </c>
      <c r="B1152" t="s">
        <v>4864</v>
      </c>
      <c r="C1152" t="s">
        <v>4865</v>
      </c>
      <c r="D1152" t="s">
        <v>4493</v>
      </c>
      <c r="E1152" t="s">
        <v>1189</v>
      </c>
      <c r="F1152">
        <v>60</v>
      </c>
      <c r="G1152" t="s">
        <v>4866</v>
      </c>
      <c r="H1152" t="s">
        <v>4867</v>
      </c>
      <c r="I1152" s="10">
        <v>39618</v>
      </c>
      <c r="J1152">
        <v>5</v>
      </c>
      <c r="K1152" t="s">
        <v>1692</v>
      </c>
      <c r="M1152" t="str">
        <f>PROPER(Portfolio4346[[#This Row],[Last Name]])</f>
        <v>Cantu</v>
      </c>
      <c r="N1152" t="str">
        <f t="shared" si="68"/>
        <v>-</v>
      </c>
      <c r="O1152" t="str">
        <f t="shared" si="70"/>
        <v>M</v>
      </c>
      <c r="P1152" t="str">
        <f t="shared" si="69"/>
        <v>-</v>
      </c>
      <c r="Q1152" t="str">
        <f t="shared" si="71"/>
        <v>R</v>
      </c>
    </row>
    <row r="1153" spans="1:17" x14ac:dyDescent="0.3">
      <c r="A1153">
        <v>1157</v>
      </c>
      <c r="B1153" t="s">
        <v>4868</v>
      </c>
      <c r="C1153" t="s">
        <v>2673</v>
      </c>
      <c r="D1153" t="s">
        <v>4493</v>
      </c>
      <c r="E1153" t="s">
        <v>1189</v>
      </c>
      <c r="F1153">
        <v>90</v>
      </c>
      <c r="G1153" t="s">
        <v>4869</v>
      </c>
      <c r="H1153" t="s">
        <v>1423</v>
      </c>
      <c r="I1153" s="10">
        <v>40418</v>
      </c>
      <c r="J1153">
        <v>7</v>
      </c>
      <c r="K1153" t="s">
        <v>1700</v>
      </c>
      <c r="M1153" t="str">
        <f>PROPER(Portfolio4346[[#This Row],[Last Name]])</f>
        <v>Drummond</v>
      </c>
      <c r="N1153" t="str">
        <f t="shared" si="68"/>
        <v>-</v>
      </c>
      <c r="O1153" t="str">
        <f t="shared" si="70"/>
        <v>M</v>
      </c>
      <c r="P1153" t="str">
        <f t="shared" si="69"/>
        <v>-</v>
      </c>
      <c r="Q1153" t="str">
        <f t="shared" si="71"/>
        <v>R</v>
      </c>
    </row>
    <row r="1154" spans="1:17" x14ac:dyDescent="0.3">
      <c r="A1154">
        <v>1158</v>
      </c>
      <c r="B1154" t="s">
        <v>1657</v>
      </c>
      <c r="C1154" t="s">
        <v>4870</v>
      </c>
      <c r="D1154" t="s">
        <v>4493</v>
      </c>
      <c r="E1154" t="s">
        <v>1189</v>
      </c>
      <c r="F1154">
        <v>90</v>
      </c>
      <c r="G1154" t="s">
        <v>4871</v>
      </c>
      <c r="H1154" t="s">
        <v>843</v>
      </c>
      <c r="I1154" s="10">
        <v>39952</v>
      </c>
      <c r="J1154">
        <v>29</v>
      </c>
      <c r="K1154" t="s">
        <v>1721</v>
      </c>
      <c r="M1154" t="str">
        <f>PROPER(Portfolio4346[[#This Row],[Last Name]])</f>
        <v>Dalton</v>
      </c>
      <c r="N1154" t="str">
        <f t="shared" ref="N1154:N1217" si="72">IF(EXACT(C1154,M1154)=TRUE, "-", "Corrected to Title Case")</f>
        <v>-</v>
      </c>
      <c r="O1154" t="str">
        <f t="shared" si="70"/>
        <v>M</v>
      </c>
      <c r="P1154" t="str">
        <f t="shared" ref="P1154:P1217" si="73">IF(EXACT(E1154,O1154)=TRUE,"-","Corrected Errors")</f>
        <v>-</v>
      </c>
      <c r="Q1154" t="str">
        <f t="shared" si="71"/>
        <v>K</v>
      </c>
    </row>
    <row r="1155" spans="1:17" x14ac:dyDescent="0.3">
      <c r="A1155">
        <v>1159</v>
      </c>
      <c r="B1155" t="s">
        <v>4872</v>
      </c>
      <c r="C1155" t="s">
        <v>4873</v>
      </c>
      <c r="D1155" t="s">
        <v>4493</v>
      </c>
      <c r="E1155" t="s">
        <v>1189</v>
      </c>
      <c r="F1155">
        <v>30</v>
      </c>
      <c r="G1155" t="s">
        <v>4874</v>
      </c>
      <c r="H1155" t="s">
        <v>159</v>
      </c>
      <c r="I1155" s="10">
        <v>40494</v>
      </c>
      <c r="J1155">
        <v>37</v>
      </c>
      <c r="K1155" t="s">
        <v>1677</v>
      </c>
      <c r="M1155" t="str">
        <f>PROPER(Portfolio4346[[#This Row],[Last Name]])</f>
        <v>Moser</v>
      </c>
      <c r="N1155" t="str">
        <f t="shared" si="72"/>
        <v>-</v>
      </c>
      <c r="O1155" t="str">
        <f t="shared" ref="O1155:O1218" si="74">IF(LEFT(E1155,1)="f","F","M")</f>
        <v>M</v>
      </c>
      <c r="P1155" t="str">
        <f t="shared" si="73"/>
        <v>-</v>
      </c>
      <c r="Q1155" t="str">
        <f t="shared" ref="Q1155:Q1218" si="75">UPPER(LEFT(B1155,1))</f>
        <v>P</v>
      </c>
    </row>
    <row r="1156" spans="1:17" x14ac:dyDescent="0.3">
      <c r="A1156">
        <v>1160</v>
      </c>
      <c r="B1156" t="s">
        <v>4875</v>
      </c>
      <c r="C1156" t="s">
        <v>3224</v>
      </c>
      <c r="D1156" t="s">
        <v>4493</v>
      </c>
      <c r="E1156" t="s">
        <v>1189</v>
      </c>
      <c r="F1156">
        <v>30</v>
      </c>
      <c r="G1156" t="s">
        <v>4876</v>
      </c>
      <c r="H1156" t="s">
        <v>2103</v>
      </c>
      <c r="I1156" s="10">
        <v>39958</v>
      </c>
      <c r="J1156">
        <v>20</v>
      </c>
      <c r="K1156" t="s">
        <v>1673</v>
      </c>
      <c r="M1156" t="str">
        <f>PROPER(Portfolio4346[[#This Row],[Last Name]])</f>
        <v>Trevino</v>
      </c>
      <c r="N1156" t="str">
        <f t="shared" si="72"/>
        <v>-</v>
      </c>
      <c r="O1156" t="str">
        <f t="shared" si="74"/>
        <v>M</v>
      </c>
      <c r="P1156" t="str">
        <f t="shared" si="73"/>
        <v>-</v>
      </c>
      <c r="Q1156" t="str">
        <f t="shared" si="75"/>
        <v>I</v>
      </c>
    </row>
    <row r="1157" spans="1:17" x14ac:dyDescent="0.3">
      <c r="A1157">
        <v>1161</v>
      </c>
      <c r="B1157" t="s">
        <v>4877</v>
      </c>
      <c r="C1157" t="s">
        <v>4221</v>
      </c>
      <c r="D1157" t="s">
        <v>4493</v>
      </c>
      <c r="E1157" t="s">
        <v>1189</v>
      </c>
      <c r="F1157">
        <v>30</v>
      </c>
      <c r="G1157" t="s">
        <v>4878</v>
      </c>
      <c r="H1157" t="s">
        <v>2591</v>
      </c>
      <c r="I1157" s="10">
        <v>39830</v>
      </c>
      <c r="J1157">
        <v>69</v>
      </c>
      <c r="K1157" t="s">
        <v>1007</v>
      </c>
      <c r="M1157" t="str">
        <f>PROPER(Portfolio4346[[#This Row],[Last Name]])</f>
        <v>Ballard</v>
      </c>
      <c r="N1157" t="str">
        <f t="shared" si="72"/>
        <v>-</v>
      </c>
      <c r="O1157" t="str">
        <f t="shared" si="74"/>
        <v>M</v>
      </c>
      <c r="P1157" t="str">
        <f t="shared" si="73"/>
        <v>-</v>
      </c>
      <c r="Q1157" t="str">
        <f t="shared" si="75"/>
        <v>R</v>
      </c>
    </row>
    <row r="1158" spans="1:17" x14ac:dyDescent="0.3">
      <c r="A1158">
        <v>1162</v>
      </c>
      <c r="B1158" t="s">
        <v>4879</v>
      </c>
      <c r="C1158" t="s">
        <v>4880</v>
      </c>
      <c r="D1158" t="s">
        <v>4493</v>
      </c>
      <c r="E1158" t="s">
        <v>1189</v>
      </c>
      <c r="F1158">
        <v>60</v>
      </c>
      <c r="G1158" t="s">
        <v>4881</v>
      </c>
      <c r="H1158" t="s">
        <v>427</v>
      </c>
      <c r="I1158" s="10">
        <v>40074</v>
      </c>
      <c r="J1158">
        <v>26</v>
      </c>
      <c r="K1158" t="s">
        <v>1700</v>
      </c>
      <c r="M1158" t="str">
        <f>PROPER(Portfolio4346[[#This Row],[Last Name]])</f>
        <v>Swanson</v>
      </c>
      <c r="N1158" t="str">
        <f t="shared" si="72"/>
        <v>-</v>
      </c>
      <c r="O1158" t="str">
        <f t="shared" si="74"/>
        <v>M</v>
      </c>
      <c r="P1158" t="str">
        <f t="shared" si="73"/>
        <v>-</v>
      </c>
      <c r="Q1158" t="str">
        <f t="shared" si="75"/>
        <v>M</v>
      </c>
    </row>
    <row r="1159" spans="1:17" x14ac:dyDescent="0.3">
      <c r="A1159">
        <v>1164</v>
      </c>
      <c r="B1159" t="s">
        <v>4884</v>
      </c>
      <c r="C1159" t="s">
        <v>1955</v>
      </c>
      <c r="D1159" t="s">
        <v>4493</v>
      </c>
      <c r="E1159" t="s">
        <v>1189</v>
      </c>
      <c r="F1159">
        <v>30</v>
      </c>
      <c r="G1159" t="s">
        <v>4885</v>
      </c>
      <c r="H1159" t="s">
        <v>4886</v>
      </c>
      <c r="I1159" s="10">
        <v>40384</v>
      </c>
      <c r="J1159">
        <v>93</v>
      </c>
      <c r="K1159" t="s">
        <v>1696</v>
      </c>
      <c r="M1159" t="str">
        <f>PROPER(Portfolio4346[[#This Row],[Last Name]])</f>
        <v>Paulson</v>
      </c>
      <c r="N1159" t="str">
        <f t="shared" si="72"/>
        <v>-</v>
      </c>
      <c r="O1159" t="str">
        <f t="shared" si="74"/>
        <v>M</v>
      </c>
      <c r="P1159" t="str">
        <f t="shared" si="73"/>
        <v>-</v>
      </c>
      <c r="Q1159" t="str">
        <f t="shared" si="75"/>
        <v>W</v>
      </c>
    </row>
    <row r="1160" spans="1:17" x14ac:dyDescent="0.3">
      <c r="A1160">
        <v>1165</v>
      </c>
      <c r="B1160" t="s">
        <v>4887</v>
      </c>
      <c r="C1160" t="s">
        <v>2719</v>
      </c>
      <c r="D1160" t="s">
        <v>4493</v>
      </c>
      <c r="E1160" t="s">
        <v>1189</v>
      </c>
      <c r="F1160">
        <v>90</v>
      </c>
      <c r="G1160" t="s">
        <v>4888</v>
      </c>
      <c r="H1160" t="s">
        <v>4142</v>
      </c>
      <c r="I1160" s="10">
        <v>40293</v>
      </c>
      <c r="J1160">
        <v>15</v>
      </c>
      <c r="K1160" t="s">
        <v>1007</v>
      </c>
      <c r="M1160" t="str">
        <f>PROPER(Portfolio4346[[#This Row],[Last Name]])</f>
        <v>Bass</v>
      </c>
      <c r="N1160" t="str">
        <f t="shared" si="72"/>
        <v>-</v>
      </c>
      <c r="O1160" t="str">
        <f t="shared" si="74"/>
        <v>M</v>
      </c>
      <c r="P1160" t="str">
        <f t="shared" si="73"/>
        <v>-</v>
      </c>
      <c r="Q1160" t="str">
        <f t="shared" si="75"/>
        <v>E</v>
      </c>
    </row>
    <row r="1161" spans="1:17" x14ac:dyDescent="0.3">
      <c r="A1161">
        <v>1166</v>
      </c>
      <c r="B1161" t="s">
        <v>4889</v>
      </c>
      <c r="C1161" t="s">
        <v>4890</v>
      </c>
      <c r="D1161" t="s">
        <v>4493</v>
      </c>
      <c r="E1161" t="s">
        <v>1189</v>
      </c>
      <c r="F1161">
        <v>30</v>
      </c>
      <c r="G1161" t="s">
        <v>4891</v>
      </c>
      <c r="H1161" t="s">
        <v>641</v>
      </c>
      <c r="I1161" s="10">
        <v>39708</v>
      </c>
      <c r="J1161">
        <v>15</v>
      </c>
      <c r="K1161" t="s">
        <v>1677</v>
      </c>
      <c r="M1161" t="str">
        <f>PROPER(Portfolio4346[[#This Row],[Last Name]])</f>
        <v>Chu</v>
      </c>
      <c r="N1161" t="str">
        <f t="shared" si="72"/>
        <v>-</v>
      </c>
      <c r="O1161" t="str">
        <f t="shared" si="74"/>
        <v>M</v>
      </c>
      <c r="P1161" t="str">
        <f t="shared" si="73"/>
        <v>-</v>
      </c>
      <c r="Q1161" t="str">
        <f t="shared" si="75"/>
        <v>P</v>
      </c>
    </row>
    <row r="1162" spans="1:17" x14ac:dyDescent="0.3">
      <c r="A1162">
        <v>1167</v>
      </c>
      <c r="B1162" t="s">
        <v>4725</v>
      </c>
      <c r="C1162" t="s">
        <v>2158</v>
      </c>
      <c r="D1162" t="s">
        <v>1946</v>
      </c>
      <c r="E1162" t="s">
        <v>1189</v>
      </c>
      <c r="F1162">
        <v>30</v>
      </c>
      <c r="G1162" t="s">
        <v>4892</v>
      </c>
      <c r="H1162" t="s">
        <v>1083</v>
      </c>
      <c r="I1162" s="10">
        <v>39794</v>
      </c>
      <c r="J1162">
        <v>11</v>
      </c>
      <c r="K1162" t="s">
        <v>1673</v>
      </c>
      <c r="M1162" t="str">
        <f>PROPER(Portfolio4346[[#This Row],[Last Name]])</f>
        <v>Scott</v>
      </c>
      <c r="N1162" t="str">
        <f t="shared" si="72"/>
        <v>-</v>
      </c>
      <c r="O1162" t="str">
        <f t="shared" si="74"/>
        <v>M</v>
      </c>
      <c r="P1162" t="str">
        <f t="shared" si="73"/>
        <v>-</v>
      </c>
      <c r="Q1162" t="str">
        <f t="shared" si="75"/>
        <v>W</v>
      </c>
    </row>
    <row r="1163" spans="1:17" x14ac:dyDescent="0.3">
      <c r="A1163">
        <v>1168</v>
      </c>
      <c r="B1163" t="s">
        <v>4893</v>
      </c>
      <c r="C1163" t="s">
        <v>4894</v>
      </c>
      <c r="D1163" t="s">
        <v>4493</v>
      </c>
      <c r="E1163" t="s">
        <v>1189</v>
      </c>
      <c r="F1163">
        <v>90</v>
      </c>
      <c r="G1163" t="s">
        <v>4895</v>
      </c>
      <c r="H1163" t="s">
        <v>20</v>
      </c>
      <c r="I1163" s="10">
        <v>40453</v>
      </c>
      <c r="J1163">
        <v>98</v>
      </c>
      <c r="K1163" t="s">
        <v>1692</v>
      </c>
      <c r="M1163" t="str">
        <f>PROPER(Portfolio4346[[#This Row],[Last Name]])</f>
        <v>Suggs</v>
      </c>
      <c r="N1163" t="str">
        <f t="shared" si="72"/>
        <v>-</v>
      </c>
      <c r="O1163" t="str">
        <f t="shared" si="74"/>
        <v>M</v>
      </c>
      <c r="P1163" t="str">
        <f t="shared" si="73"/>
        <v>-</v>
      </c>
      <c r="Q1163" t="str">
        <f t="shared" si="75"/>
        <v>N</v>
      </c>
    </row>
    <row r="1164" spans="1:17" x14ac:dyDescent="0.3">
      <c r="A1164">
        <v>1169</v>
      </c>
      <c r="B1164" t="s">
        <v>4896</v>
      </c>
      <c r="C1164" t="s">
        <v>4897</v>
      </c>
      <c r="D1164" t="s">
        <v>4493</v>
      </c>
      <c r="E1164" t="s">
        <v>4898</v>
      </c>
      <c r="F1164">
        <v>90</v>
      </c>
      <c r="G1164" t="s">
        <v>4899</v>
      </c>
      <c r="H1164" t="s">
        <v>3551</v>
      </c>
      <c r="I1164" s="10">
        <v>39518</v>
      </c>
      <c r="J1164">
        <v>20</v>
      </c>
      <c r="K1164" t="s">
        <v>1700</v>
      </c>
      <c r="M1164" t="str">
        <f>PROPER(Portfolio4346[[#This Row],[Last Name]])</f>
        <v>Fitzgerald</v>
      </c>
      <c r="N1164" t="str">
        <f t="shared" si="72"/>
        <v>-</v>
      </c>
      <c r="O1164" t="str">
        <f t="shared" si="74"/>
        <v>M</v>
      </c>
      <c r="P1164" t="str">
        <f t="shared" si="73"/>
        <v>Corrected Errors</v>
      </c>
      <c r="Q1164" t="str">
        <f t="shared" si="75"/>
        <v>E</v>
      </c>
    </row>
    <row r="1165" spans="1:17" x14ac:dyDescent="0.3">
      <c r="A1165">
        <v>1170</v>
      </c>
      <c r="B1165" t="s">
        <v>4900</v>
      </c>
      <c r="C1165" t="s">
        <v>4901</v>
      </c>
      <c r="D1165" t="s">
        <v>4493</v>
      </c>
      <c r="E1165" t="s">
        <v>1189</v>
      </c>
      <c r="F1165">
        <v>90</v>
      </c>
      <c r="G1165" t="s">
        <v>1775</v>
      </c>
      <c r="H1165" t="s">
        <v>476</v>
      </c>
      <c r="I1165" s="10">
        <v>39480</v>
      </c>
      <c r="J1165">
        <v>73</v>
      </c>
      <c r="K1165" t="s">
        <v>1700</v>
      </c>
      <c r="M1165" t="str">
        <f>PROPER(Portfolio4346[[#This Row],[Last Name]])</f>
        <v>Dodson</v>
      </c>
      <c r="N1165" t="str">
        <f t="shared" si="72"/>
        <v>-</v>
      </c>
      <c r="O1165" t="str">
        <f t="shared" si="74"/>
        <v>M</v>
      </c>
      <c r="P1165" t="str">
        <f t="shared" si="73"/>
        <v>-</v>
      </c>
      <c r="Q1165" t="str">
        <f t="shared" si="75"/>
        <v>B</v>
      </c>
    </row>
    <row r="1166" spans="1:17" x14ac:dyDescent="0.3">
      <c r="A1166">
        <v>1171</v>
      </c>
      <c r="B1166" t="s">
        <v>4902</v>
      </c>
      <c r="C1166" t="s">
        <v>4097</v>
      </c>
      <c r="D1166" t="s">
        <v>4493</v>
      </c>
      <c r="E1166" t="s">
        <v>1189</v>
      </c>
      <c r="F1166">
        <v>60</v>
      </c>
      <c r="G1166" t="s">
        <v>4903</v>
      </c>
      <c r="H1166" t="s">
        <v>428</v>
      </c>
      <c r="I1166" s="10">
        <v>40321</v>
      </c>
      <c r="J1166">
        <v>26</v>
      </c>
      <c r="K1166" t="s">
        <v>1692</v>
      </c>
      <c r="M1166" t="str">
        <f>PROPER(Portfolio4346[[#This Row],[Last Name]])</f>
        <v>Lassiter</v>
      </c>
      <c r="N1166" t="str">
        <f t="shared" si="72"/>
        <v>-</v>
      </c>
      <c r="O1166" t="str">
        <f t="shared" si="74"/>
        <v>M</v>
      </c>
      <c r="P1166" t="str">
        <f t="shared" si="73"/>
        <v>-</v>
      </c>
      <c r="Q1166" t="str">
        <f t="shared" si="75"/>
        <v>B</v>
      </c>
    </row>
    <row r="1167" spans="1:17" x14ac:dyDescent="0.3">
      <c r="A1167">
        <v>1172</v>
      </c>
      <c r="B1167" t="s">
        <v>4904</v>
      </c>
      <c r="C1167" t="s">
        <v>4583</v>
      </c>
      <c r="D1167" t="s">
        <v>4493</v>
      </c>
      <c r="E1167" t="s">
        <v>1189</v>
      </c>
      <c r="F1167">
        <v>30</v>
      </c>
      <c r="G1167" t="s">
        <v>4905</v>
      </c>
      <c r="H1167" t="s">
        <v>1499</v>
      </c>
      <c r="I1167" s="10">
        <v>40080</v>
      </c>
      <c r="J1167">
        <v>7</v>
      </c>
      <c r="K1167" t="s">
        <v>1692</v>
      </c>
      <c r="M1167" t="str">
        <f>PROPER(Portfolio4346[[#This Row],[Last Name]])</f>
        <v>0</v>
      </c>
      <c r="N1167" t="str">
        <f t="shared" si="72"/>
        <v>-</v>
      </c>
      <c r="O1167" t="str">
        <f t="shared" si="74"/>
        <v>M</v>
      </c>
      <c r="P1167" t="str">
        <f t="shared" si="73"/>
        <v>-</v>
      </c>
      <c r="Q1167" t="str">
        <f t="shared" si="75"/>
        <v>V</v>
      </c>
    </row>
    <row r="1168" spans="1:17" x14ac:dyDescent="0.3">
      <c r="A1168">
        <v>1173</v>
      </c>
      <c r="B1168" t="s">
        <v>4906</v>
      </c>
      <c r="C1168" t="s">
        <v>4907</v>
      </c>
      <c r="D1168" t="s">
        <v>4493</v>
      </c>
      <c r="E1168" t="s">
        <v>1189</v>
      </c>
      <c r="F1168">
        <v>60</v>
      </c>
      <c r="G1168" t="s">
        <v>4908</v>
      </c>
      <c r="H1168" t="s">
        <v>1353</v>
      </c>
      <c r="I1168" s="10">
        <v>39822</v>
      </c>
      <c r="J1168">
        <v>99</v>
      </c>
      <c r="K1168" t="s">
        <v>1721</v>
      </c>
      <c r="M1168" t="str">
        <f>PROPER(Portfolio4346[[#This Row],[Last Name]])</f>
        <v>Blount</v>
      </c>
      <c r="N1168" t="str">
        <f t="shared" si="72"/>
        <v>-</v>
      </c>
      <c r="O1168" t="str">
        <f t="shared" si="74"/>
        <v>M</v>
      </c>
      <c r="P1168" t="str">
        <f t="shared" si="73"/>
        <v>-</v>
      </c>
      <c r="Q1168" t="str">
        <f t="shared" si="75"/>
        <v>O</v>
      </c>
    </row>
    <row r="1169" spans="1:17" x14ac:dyDescent="0.3">
      <c r="A1169">
        <v>1174</v>
      </c>
      <c r="B1169" t="s">
        <v>4909</v>
      </c>
      <c r="C1169" t="s">
        <v>4910</v>
      </c>
      <c r="D1169" t="s">
        <v>4493</v>
      </c>
      <c r="E1169" t="s">
        <v>4614</v>
      </c>
      <c r="F1169">
        <v>90</v>
      </c>
      <c r="G1169" t="s">
        <v>4911</v>
      </c>
      <c r="H1169" t="s">
        <v>803</v>
      </c>
      <c r="I1169" s="10">
        <v>40102</v>
      </c>
      <c r="J1169">
        <v>57</v>
      </c>
      <c r="K1169" t="s">
        <v>1772</v>
      </c>
      <c r="M1169" t="str">
        <f>PROPER(Portfolio4346[[#This Row],[Last Name]])</f>
        <v>Mcmillan</v>
      </c>
      <c r="N1169" t="str">
        <f t="shared" si="72"/>
        <v>-</v>
      </c>
      <c r="O1169" t="str">
        <f t="shared" si="74"/>
        <v>M</v>
      </c>
      <c r="P1169" t="str">
        <f t="shared" si="73"/>
        <v>Corrected Errors</v>
      </c>
      <c r="Q1169" t="str">
        <f t="shared" si="75"/>
        <v>M</v>
      </c>
    </row>
    <row r="1170" spans="1:17" x14ac:dyDescent="0.3">
      <c r="A1170">
        <v>1175</v>
      </c>
      <c r="B1170" t="s">
        <v>4912</v>
      </c>
      <c r="C1170" t="s">
        <v>3382</v>
      </c>
      <c r="D1170" t="s">
        <v>4493</v>
      </c>
      <c r="E1170" t="s">
        <v>1189</v>
      </c>
      <c r="F1170">
        <v>30</v>
      </c>
      <c r="G1170" t="s">
        <v>4913</v>
      </c>
      <c r="H1170" t="s">
        <v>813</v>
      </c>
      <c r="I1170" s="10">
        <v>40395</v>
      </c>
      <c r="J1170">
        <v>10</v>
      </c>
      <c r="K1170" t="s">
        <v>1707</v>
      </c>
      <c r="M1170" t="str">
        <f>PROPER(Portfolio4346[[#This Row],[Last Name]])</f>
        <v>Stacy</v>
      </c>
      <c r="N1170" t="str">
        <f t="shared" si="72"/>
        <v>-</v>
      </c>
      <c r="O1170" t="str">
        <f t="shared" si="74"/>
        <v>M</v>
      </c>
      <c r="P1170" t="str">
        <f t="shared" si="73"/>
        <v>-</v>
      </c>
      <c r="Q1170" t="str">
        <f t="shared" si="75"/>
        <v>R</v>
      </c>
    </row>
    <row r="1171" spans="1:17" x14ac:dyDescent="0.3">
      <c r="A1171">
        <v>1176</v>
      </c>
      <c r="B1171" t="s">
        <v>4914</v>
      </c>
      <c r="C1171" t="s">
        <v>3256</v>
      </c>
      <c r="D1171" t="s">
        <v>4493</v>
      </c>
      <c r="E1171" t="s">
        <v>1189</v>
      </c>
      <c r="F1171">
        <v>30</v>
      </c>
      <c r="G1171" t="s">
        <v>4915</v>
      </c>
      <c r="H1171" t="s">
        <v>705</v>
      </c>
      <c r="I1171" s="10">
        <v>40089</v>
      </c>
      <c r="J1171">
        <v>44</v>
      </c>
      <c r="K1171" t="s">
        <v>1700</v>
      </c>
      <c r="M1171" t="str">
        <f>PROPER(Portfolio4346[[#This Row],[Last Name]])</f>
        <v>Farrell</v>
      </c>
      <c r="N1171" t="str">
        <f t="shared" si="72"/>
        <v>-</v>
      </c>
      <c r="O1171" t="str">
        <f t="shared" si="74"/>
        <v>M</v>
      </c>
      <c r="P1171" t="str">
        <f t="shared" si="73"/>
        <v>-</v>
      </c>
      <c r="Q1171" t="str">
        <f t="shared" si="75"/>
        <v>L</v>
      </c>
    </row>
    <row r="1172" spans="1:17" x14ac:dyDescent="0.3">
      <c r="A1172">
        <v>1177</v>
      </c>
      <c r="B1172" t="s">
        <v>4879</v>
      </c>
      <c r="C1172" t="s">
        <v>2285</v>
      </c>
      <c r="D1172" t="s">
        <v>4493</v>
      </c>
      <c r="E1172" t="s">
        <v>1189</v>
      </c>
      <c r="F1172">
        <v>30</v>
      </c>
      <c r="G1172" t="s">
        <v>4916</v>
      </c>
      <c r="H1172" t="s">
        <v>725</v>
      </c>
      <c r="I1172" s="10">
        <v>39909</v>
      </c>
      <c r="J1172">
        <v>59</v>
      </c>
      <c r="K1172" t="s">
        <v>1007</v>
      </c>
      <c r="M1172" t="str">
        <f>PROPER(Portfolio4346[[#This Row],[Last Name]])</f>
        <v>Bridges</v>
      </c>
      <c r="N1172" t="str">
        <f t="shared" si="72"/>
        <v>-</v>
      </c>
      <c r="O1172" t="str">
        <f t="shared" si="74"/>
        <v>M</v>
      </c>
      <c r="P1172" t="str">
        <f t="shared" si="73"/>
        <v>-</v>
      </c>
      <c r="Q1172" t="str">
        <f t="shared" si="75"/>
        <v>M</v>
      </c>
    </row>
    <row r="1173" spans="1:17" x14ac:dyDescent="0.3">
      <c r="A1173">
        <v>1178</v>
      </c>
      <c r="B1173" t="s">
        <v>4917</v>
      </c>
      <c r="C1173" t="s">
        <v>4586</v>
      </c>
      <c r="D1173" t="s">
        <v>4493</v>
      </c>
      <c r="E1173" t="s">
        <v>1189</v>
      </c>
      <c r="F1173">
        <v>60</v>
      </c>
      <c r="G1173" t="s">
        <v>4918</v>
      </c>
      <c r="H1173" t="s">
        <v>837</v>
      </c>
      <c r="I1173" s="10">
        <v>39632</v>
      </c>
      <c r="J1173">
        <v>48</v>
      </c>
      <c r="K1173" t="s">
        <v>1721</v>
      </c>
      <c r="M1173" t="str">
        <f>PROPER(Portfolio4346[[#This Row],[Last Name]])</f>
        <v>Giles</v>
      </c>
      <c r="N1173" t="str">
        <f t="shared" si="72"/>
        <v>-</v>
      </c>
      <c r="O1173" t="str">
        <f t="shared" si="74"/>
        <v>M</v>
      </c>
      <c r="P1173" t="str">
        <f t="shared" si="73"/>
        <v>-</v>
      </c>
      <c r="Q1173" t="str">
        <f t="shared" si="75"/>
        <v>J</v>
      </c>
    </row>
    <row r="1174" spans="1:17" x14ac:dyDescent="0.3">
      <c r="A1174">
        <v>1179</v>
      </c>
      <c r="B1174" t="s">
        <v>4919</v>
      </c>
      <c r="C1174" t="s">
        <v>3156</v>
      </c>
      <c r="D1174" t="s">
        <v>4493</v>
      </c>
      <c r="E1174" t="s">
        <v>1189</v>
      </c>
      <c r="F1174">
        <v>90</v>
      </c>
      <c r="G1174" t="s">
        <v>4920</v>
      </c>
      <c r="H1174" t="s">
        <v>331</v>
      </c>
      <c r="I1174" s="10">
        <v>40271</v>
      </c>
      <c r="J1174">
        <v>44</v>
      </c>
      <c r="K1174" t="s">
        <v>1677</v>
      </c>
      <c r="M1174" t="str">
        <f>PROPER(Portfolio4346[[#This Row],[Last Name]])</f>
        <v>Sanders</v>
      </c>
      <c r="N1174" t="str">
        <f t="shared" si="72"/>
        <v>-</v>
      </c>
      <c r="O1174" t="str">
        <f t="shared" si="74"/>
        <v>M</v>
      </c>
      <c r="P1174" t="str">
        <f t="shared" si="73"/>
        <v>-</v>
      </c>
      <c r="Q1174" t="str">
        <f t="shared" si="75"/>
        <v>C</v>
      </c>
    </row>
    <row r="1175" spans="1:17" x14ac:dyDescent="0.3">
      <c r="A1175">
        <v>1180</v>
      </c>
      <c r="B1175" t="s">
        <v>4921</v>
      </c>
      <c r="C1175" t="s">
        <v>4922</v>
      </c>
      <c r="D1175" t="s">
        <v>4493</v>
      </c>
      <c r="E1175" t="s">
        <v>1189</v>
      </c>
      <c r="F1175">
        <v>60</v>
      </c>
      <c r="G1175" t="s">
        <v>4923</v>
      </c>
      <c r="H1175" t="s">
        <v>72</v>
      </c>
      <c r="I1175" s="10">
        <v>39472</v>
      </c>
      <c r="J1175">
        <v>35</v>
      </c>
      <c r="K1175" t="s">
        <v>1677</v>
      </c>
      <c r="M1175" t="str">
        <f>PROPER(Portfolio4346[[#This Row],[Last Name]])</f>
        <v>Adair</v>
      </c>
      <c r="N1175" t="str">
        <f t="shared" si="72"/>
        <v>-</v>
      </c>
      <c r="O1175" t="str">
        <f t="shared" si="74"/>
        <v>M</v>
      </c>
      <c r="P1175" t="str">
        <f t="shared" si="73"/>
        <v>-</v>
      </c>
      <c r="Q1175" t="str">
        <f t="shared" si="75"/>
        <v>J</v>
      </c>
    </row>
    <row r="1176" spans="1:17" x14ac:dyDescent="0.3">
      <c r="A1176">
        <v>1181</v>
      </c>
      <c r="B1176" t="s">
        <v>4924</v>
      </c>
      <c r="C1176" t="s">
        <v>4925</v>
      </c>
      <c r="D1176" t="s">
        <v>4493</v>
      </c>
      <c r="E1176" t="s">
        <v>1189</v>
      </c>
      <c r="F1176">
        <v>90</v>
      </c>
      <c r="G1176" t="s">
        <v>4926</v>
      </c>
      <c r="H1176" t="s">
        <v>1621</v>
      </c>
      <c r="I1176" s="10">
        <v>39804</v>
      </c>
      <c r="J1176">
        <v>42</v>
      </c>
      <c r="K1176" t="s">
        <v>851</v>
      </c>
      <c r="M1176" t="str">
        <f>PROPER(Portfolio4346[[#This Row],[Last Name]])</f>
        <v>Lopez</v>
      </c>
      <c r="N1176" t="str">
        <f t="shared" si="72"/>
        <v>-</v>
      </c>
      <c r="O1176" t="str">
        <f t="shared" si="74"/>
        <v>M</v>
      </c>
      <c r="P1176" t="str">
        <f t="shared" si="73"/>
        <v>-</v>
      </c>
      <c r="Q1176" t="str">
        <f t="shared" si="75"/>
        <v>G</v>
      </c>
    </row>
    <row r="1177" spans="1:17" x14ac:dyDescent="0.3">
      <c r="A1177">
        <v>1182</v>
      </c>
      <c r="B1177" t="s">
        <v>4927</v>
      </c>
      <c r="C1177" t="s">
        <v>2741</v>
      </c>
      <c r="D1177" t="s">
        <v>4493</v>
      </c>
      <c r="E1177" t="s">
        <v>4651</v>
      </c>
      <c r="F1177">
        <v>30</v>
      </c>
      <c r="G1177" t="s">
        <v>4928</v>
      </c>
      <c r="H1177" t="s">
        <v>751</v>
      </c>
      <c r="I1177" s="10">
        <v>39501</v>
      </c>
      <c r="J1177">
        <v>3</v>
      </c>
      <c r="K1177" t="s">
        <v>1673</v>
      </c>
      <c r="M1177" t="str">
        <f>PROPER(Portfolio4346[[#This Row],[Last Name]])</f>
        <v>Earl</v>
      </c>
      <c r="N1177" t="str">
        <f t="shared" si="72"/>
        <v>-</v>
      </c>
      <c r="O1177" t="str">
        <f t="shared" si="74"/>
        <v>M</v>
      </c>
      <c r="P1177" t="str">
        <f t="shared" si="73"/>
        <v>Corrected Errors</v>
      </c>
      <c r="Q1177" t="str">
        <f t="shared" si="75"/>
        <v>M</v>
      </c>
    </row>
    <row r="1178" spans="1:17" x14ac:dyDescent="0.3">
      <c r="A1178">
        <v>1183</v>
      </c>
      <c r="B1178" t="s">
        <v>1976</v>
      </c>
      <c r="C1178" t="s">
        <v>3784</v>
      </c>
      <c r="D1178" t="s">
        <v>4493</v>
      </c>
      <c r="E1178" t="s">
        <v>1189</v>
      </c>
      <c r="F1178">
        <v>30</v>
      </c>
      <c r="G1178" t="s">
        <v>4929</v>
      </c>
      <c r="H1178" t="s">
        <v>931</v>
      </c>
      <c r="I1178" s="10">
        <v>40151</v>
      </c>
      <c r="J1178">
        <v>22</v>
      </c>
      <c r="K1178" t="s">
        <v>1700</v>
      </c>
      <c r="M1178" t="str">
        <f>PROPER(Portfolio4346[[#This Row],[Last Name]])</f>
        <v>Krause</v>
      </c>
      <c r="N1178" t="str">
        <f t="shared" si="72"/>
        <v>-</v>
      </c>
      <c r="O1178" t="str">
        <f t="shared" si="74"/>
        <v>M</v>
      </c>
      <c r="P1178" t="str">
        <f t="shared" si="73"/>
        <v>-</v>
      </c>
      <c r="Q1178" t="str">
        <f t="shared" si="75"/>
        <v>L</v>
      </c>
    </row>
    <row r="1179" spans="1:17" x14ac:dyDescent="0.3">
      <c r="A1179">
        <v>1184</v>
      </c>
      <c r="B1179" t="s">
        <v>4930</v>
      </c>
      <c r="C1179" t="s">
        <v>2633</v>
      </c>
      <c r="D1179" t="s">
        <v>4493</v>
      </c>
      <c r="E1179" t="s">
        <v>1189</v>
      </c>
      <c r="F1179">
        <v>30</v>
      </c>
      <c r="G1179" t="s">
        <v>4931</v>
      </c>
      <c r="H1179" t="s">
        <v>104</v>
      </c>
      <c r="I1179" s="10">
        <v>40319</v>
      </c>
      <c r="J1179">
        <v>57</v>
      </c>
      <c r="K1179" t="s">
        <v>1721</v>
      </c>
      <c r="M1179" t="str">
        <f>PROPER(Portfolio4346[[#This Row],[Last Name]])</f>
        <v>Staples</v>
      </c>
      <c r="N1179" t="str">
        <f t="shared" si="72"/>
        <v>-</v>
      </c>
      <c r="O1179" t="str">
        <f t="shared" si="74"/>
        <v>M</v>
      </c>
      <c r="P1179" t="str">
        <f t="shared" si="73"/>
        <v>-</v>
      </c>
      <c r="Q1179" t="str">
        <f t="shared" si="75"/>
        <v>S</v>
      </c>
    </row>
    <row r="1180" spans="1:17" x14ac:dyDescent="0.3">
      <c r="A1180">
        <v>1185</v>
      </c>
      <c r="B1180" t="s">
        <v>4932</v>
      </c>
      <c r="C1180" t="s">
        <v>4255</v>
      </c>
      <c r="D1180" t="s">
        <v>4493</v>
      </c>
      <c r="E1180" t="s">
        <v>1189</v>
      </c>
      <c r="F1180">
        <v>30</v>
      </c>
      <c r="G1180" t="s">
        <v>4933</v>
      </c>
      <c r="H1180" t="s">
        <v>4934</v>
      </c>
      <c r="I1180" s="10">
        <v>40299</v>
      </c>
      <c r="J1180">
        <v>80</v>
      </c>
      <c r="K1180" t="s">
        <v>1700</v>
      </c>
      <c r="M1180" t="str">
        <f>PROPER(Portfolio4346[[#This Row],[Last Name]])</f>
        <v>Skinner</v>
      </c>
      <c r="N1180" t="str">
        <f t="shared" si="72"/>
        <v>-</v>
      </c>
      <c r="O1180" t="str">
        <f t="shared" si="74"/>
        <v>M</v>
      </c>
      <c r="P1180" t="str">
        <f t="shared" si="73"/>
        <v>-</v>
      </c>
      <c r="Q1180" t="str">
        <f t="shared" si="75"/>
        <v>G</v>
      </c>
    </row>
    <row r="1181" spans="1:17" x14ac:dyDescent="0.3">
      <c r="A1181">
        <v>1186</v>
      </c>
      <c r="B1181" t="s">
        <v>4935</v>
      </c>
      <c r="C1181" t="s">
        <v>4936</v>
      </c>
      <c r="D1181" t="s">
        <v>4493</v>
      </c>
      <c r="E1181" t="s">
        <v>1189</v>
      </c>
      <c r="F1181">
        <v>60</v>
      </c>
      <c r="G1181" t="s">
        <v>4937</v>
      </c>
      <c r="H1181" t="s">
        <v>1160</v>
      </c>
      <c r="I1181" s="10">
        <v>39584</v>
      </c>
      <c r="J1181">
        <v>8</v>
      </c>
      <c r="K1181" t="s">
        <v>1696</v>
      </c>
      <c r="M1181" t="str">
        <f>PROPER(Portfolio4346[[#This Row],[Last Name]])</f>
        <v>Rubio</v>
      </c>
      <c r="N1181" t="str">
        <f t="shared" si="72"/>
        <v>-</v>
      </c>
      <c r="O1181" t="str">
        <f t="shared" si="74"/>
        <v>M</v>
      </c>
      <c r="P1181" t="str">
        <f t="shared" si="73"/>
        <v>-</v>
      </c>
      <c r="Q1181" t="str">
        <f t="shared" si="75"/>
        <v>C</v>
      </c>
    </row>
    <row r="1182" spans="1:17" x14ac:dyDescent="0.3">
      <c r="A1182">
        <v>1187</v>
      </c>
      <c r="B1182" t="s">
        <v>4938</v>
      </c>
      <c r="C1182" t="s">
        <v>4939</v>
      </c>
      <c r="D1182" t="s">
        <v>1946</v>
      </c>
      <c r="E1182" t="s">
        <v>1189</v>
      </c>
      <c r="F1182">
        <v>90</v>
      </c>
      <c r="G1182" t="s">
        <v>4940</v>
      </c>
      <c r="H1182" t="s">
        <v>587</v>
      </c>
      <c r="I1182" s="10">
        <v>39639</v>
      </c>
      <c r="J1182">
        <v>2</v>
      </c>
      <c r="K1182" t="s">
        <v>851</v>
      </c>
      <c r="M1182" t="str">
        <f>PROPER(Portfolio4346[[#This Row],[Last Name]])</f>
        <v>Hawkins</v>
      </c>
      <c r="N1182" t="str">
        <f t="shared" si="72"/>
        <v>-</v>
      </c>
      <c r="O1182" t="str">
        <f t="shared" si="74"/>
        <v>M</v>
      </c>
      <c r="P1182" t="str">
        <f t="shared" si="73"/>
        <v>-</v>
      </c>
      <c r="Q1182" t="str">
        <f t="shared" si="75"/>
        <v>R</v>
      </c>
    </row>
    <row r="1183" spans="1:17" x14ac:dyDescent="0.3">
      <c r="A1183">
        <v>1188</v>
      </c>
      <c r="B1183" t="s">
        <v>4941</v>
      </c>
      <c r="C1183" t="s">
        <v>4942</v>
      </c>
      <c r="D1183" t="s">
        <v>4493</v>
      </c>
      <c r="E1183" t="s">
        <v>1189</v>
      </c>
      <c r="F1183">
        <v>30</v>
      </c>
      <c r="G1183" t="s">
        <v>4943</v>
      </c>
      <c r="H1183" t="s">
        <v>110</v>
      </c>
      <c r="I1183" s="10">
        <v>39601</v>
      </c>
      <c r="J1183">
        <v>91</v>
      </c>
      <c r="K1183" t="s">
        <v>1707</v>
      </c>
      <c r="M1183" t="str">
        <f>PROPER(Portfolio4346[[#This Row],[Last Name]])</f>
        <v>Mccall</v>
      </c>
      <c r="N1183" t="str">
        <f t="shared" si="72"/>
        <v>-</v>
      </c>
      <c r="O1183" t="str">
        <f t="shared" si="74"/>
        <v>M</v>
      </c>
      <c r="P1183" t="str">
        <f t="shared" si="73"/>
        <v>-</v>
      </c>
      <c r="Q1183" t="str">
        <f t="shared" si="75"/>
        <v>T</v>
      </c>
    </row>
    <row r="1184" spans="1:17" x14ac:dyDescent="0.3">
      <c r="A1184">
        <v>1189</v>
      </c>
      <c r="B1184" t="s">
        <v>4944</v>
      </c>
      <c r="C1184" t="s">
        <v>1897</v>
      </c>
      <c r="D1184" t="s">
        <v>4493</v>
      </c>
      <c r="E1184" t="s">
        <v>1189</v>
      </c>
      <c r="F1184">
        <v>60</v>
      </c>
      <c r="G1184" t="s">
        <v>4945</v>
      </c>
      <c r="H1184" t="s">
        <v>718</v>
      </c>
      <c r="I1184" s="10">
        <v>40218</v>
      </c>
      <c r="J1184">
        <v>46</v>
      </c>
      <c r="K1184" t="s">
        <v>1677</v>
      </c>
      <c r="M1184" t="str">
        <f>PROPER(Portfolio4346[[#This Row],[Last Name]])</f>
        <v>Payton</v>
      </c>
      <c r="N1184" t="str">
        <f t="shared" si="72"/>
        <v>-</v>
      </c>
      <c r="O1184" t="str">
        <f t="shared" si="74"/>
        <v>M</v>
      </c>
      <c r="P1184" t="str">
        <f t="shared" si="73"/>
        <v>-</v>
      </c>
      <c r="Q1184" t="str">
        <f t="shared" si="75"/>
        <v>S</v>
      </c>
    </row>
    <row r="1185" spans="1:17" x14ac:dyDescent="0.3">
      <c r="A1185">
        <v>1190</v>
      </c>
      <c r="B1185" t="s">
        <v>4946</v>
      </c>
      <c r="C1185" t="s">
        <v>4947</v>
      </c>
      <c r="D1185" t="s">
        <v>4493</v>
      </c>
      <c r="E1185" t="s">
        <v>1189</v>
      </c>
      <c r="F1185">
        <v>90</v>
      </c>
      <c r="G1185" t="s">
        <v>4948</v>
      </c>
      <c r="H1185" t="s">
        <v>4949</v>
      </c>
      <c r="I1185" s="10">
        <v>39838</v>
      </c>
      <c r="J1185">
        <v>24</v>
      </c>
      <c r="K1185" t="s">
        <v>1673</v>
      </c>
      <c r="M1185" t="str">
        <f>PROPER(Portfolio4346[[#This Row],[Last Name]])</f>
        <v>Shipley</v>
      </c>
      <c r="N1185" t="str">
        <f t="shared" si="72"/>
        <v>-</v>
      </c>
      <c r="O1185" t="str">
        <f t="shared" si="74"/>
        <v>M</v>
      </c>
      <c r="P1185" t="str">
        <f t="shared" si="73"/>
        <v>-</v>
      </c>
      <c r="Q1185" t="str">
        <f t="shared" si="75"/>
        <v>K</v>
      </c>
    </row>
    <row r="1186" spans="1:17" x14ac:dyDescent="0.3">
      <c r="A1186">
        <v>1191</v>
      </c>
      <c r="B1186" t="s">
        <v>4950</v>
      </c>
      <c r="C1186" t="s">
        <v>3922</v>
      </c>
      <c r="D1186" t="s">
        <v>4493</v>
      </c>
      <c r="E1186" t="s">
        <v>1189</v>
      </c>
      <c r="F1186">
        <v>30</v>
      </c>
      <c r="G1186" t="s">
        <v>4951</v>
      </c>
      <c r="H1186" t="s">
        <v>2042</v>
      </c>
      <c r="I1186" s="10">
        <v>40480</v>
      </c>
      <c r="J1186">
        <v>57</v>
      </c>
      <c r="K1186" t="s">
        <v>1696</v>
      </c>
      <c r="M1186" t="str">
        <f>PROPER(Portfolio4346[[#This Row],[Last Name]])</f>
        <v>Cartwright</v>
      </c>
      <c r="N1186" t="str">
        <f t="shared" si="72"/>
        <v>-</v>
      </c>
      <c r="O1186" t="str">
        <f t="shared" si="74"/>
        <v>M</v>
      </c>
      <c r="P1186" t="str">
        <f t="shared" si="73"/>
        <v>-</v>
      </c>
      <c r="Q1186" t="str">
        <f t="shared" si="75"/>
        <v>G</v>
      </c>
    </row>
    <row r="1187" spans="1:17" x14ac:dyDescent="0.3">
      <c r="A1187">
        <v>1192</v>
      </c>
      <c r="B1187" t="s">
        <v>4952</v>
      </c>
      <c r="C1187" t="s">
        <v>2999</v>
      </c>
      <c r="D1187" t="s">
        <v>4493</v>
      </c>
      <c r="E1187" t="s">
        <v>1189</v>
      </c>
      <c r="F1187">
        <v>30</v>
      </c>
      <c r="G1187" t="s">
        <v>4953</v>
      </c>
      <c r="H1187" t="s">
        <v>4954</v>
      </c>
      <c r="I1187" s="10">
        <v>39580</v>
      </c>
      <c r="J1187">
        <v>68</v>
      </c>
      <c r="K1187" t="s">
        <v>1692</v>
      </c>
      <c r="M1187" t="str">
        <f>PROPER(Portfolio4346[[#This Row],[Last Name]])</f>
        <v>Gary</v>
      </c>
      <c r="N1187" t="str">
        <f t="shared" si="72"/>
        <v>-</v>
      </c>
      <c r="O1187" t="str">
        <f t="shared" si="74"/>
        <v>M</v>
      </c>
      <c r="P1187" t="str">
        <f t="shared" si="73"/>
        <v>-</v>
      </c>
      <c r="Q1187" t="str">
        <f t="shared" si="75"/>
        <v>P</v>
      </c>
    </row>
    <row r="1188" spans="1:17" x14ac:dyDescent="0.3">
      <c r="A1188">
        <v>1193</v>
      </c>
      <c r="B1188" t="s">
        <v>4955</v>
      </c>
      <c r="C1188" t="s">
        <v>2514</v>
      </c>
      <c r="D1188" t="s">
        <v>4493</v>
      </c>
      <c r="E1188" t="s">
        <v>1189</v>
      </c>
      <c r="F1188">
        <v>90</v>
      </c>
      <c r="G1188" t="s">
        <v>4956</v>
      </c>
      <c r="H1188" t="s">
        <v>372</v>
      </c>
      <c r="I1188" s="10">
        <v>40253</v>
      </c>
      <c r="J1188">
        <v>2</v>
      </c>
      <c r="K1188" t="s">
        <v>1696</v>
      </c>
      <c r="M1188" t="str">
        <f>PROPER(Portfolio4346[[#This Row],[Last Name]])</f>
        <v>Richey</v>
      </c>
      <c r="N1188" t="str">
        <f t="shared" si="72"/>
        <v>-</v>
      </c>
      <c r="O1188" t="str">
        <f t="shared" si="74"/>
        <v>M</v>
      </c>
      <c r="P1188" t="str">
        <f t="shared" si="73"/>
        <v>-</v>
      </c>
      <c r="Q1188" t="str">
        <f t="shared" si="75"/>
        <v>C</v>
      </c>
    </row>
    <row r="1189" spans="1:17" x14ac:dyDescent="0.3">
      <c r="A1189">
        <v>1194</v>
      </c>
      <c r="B1189" t="s">
        <v>4957</v>
      </c>
      <c r="C1189" t="s">
        <v>3669</v>
      </c>
      <c r="D1189" t="s">
        <v>4493</v>
      </c>
      <c r="E1189" t="s">
        <v>1189</v>
      </c>
      <c r="F1189">
        <v>90</v>
      </c>
      <c r="G1189" t="s">
        <v>4958</v>
      </c>
      <c r="H1189" t="s">
        <v>353</v>
      </c>
      <c r="I1189" s="10">
        <v>39760</v>
      </c>
      <c r="J1189">
        <v>38</v>
      </c>
      <c r="K1189" t="s">
        <v>1692</v>
      </c>
      <c r="M1189" t="str">
        <f>PROPER(Portfolio4346[[#This Row],[Last Name]])</f>
        <v>Kilgore</v>
      </c>
      <c r="N1189" t="str">
        <f t="shared" si="72"/>
        <v>-</v>
      </c>
      <c r="O1189" t="str">
        <f t="shared" si="74"/>
        <v>M</v>
      </c>
      <c r="P1189" t="str">
        <f t="shared" si="73"/>
        <v>-</v>
      </c>
      <c r="Q1189" t="str">
        <f t="shared" si="75"/>
        <v>R</v>
      </c>
    </row>
    <row r="1190" spans="1:17" x14ac:dyDescent="0.3">
      <c r="A1190">
        <v>1195</v>
      </c>
      <c r="B1190" t="s">
        <v>4959</v>
      </c>
      <c r="C1190" t="s">
        <v>1621</v>
      </c>
      <c r="D1190" t="s">
        <v>4493</v>
      </c>
      <c r="E1190" t="s">
        <v>1189</v>
      </c>
      <c r="F1190">
        <v>90</v>
      </c>
      <c r="G1190" t="s">
        <v>4960</v>
      </c>
      <c r="H1190" t="s">
        <v>791</v>
      </c>
      <c r="I1190" s="10">
        <v>40529</v>
      </c>
      <c r="J1190">
        <v>25</v>
      </c>
      <c r="K1190" t="s">
        <v>1677</v>
      </c>
      <c r="M1190" t="str">
        <f>PROPER(Portfolio4346[[#This Row],[Last Name]])</f>
        <v>Kent</v>
      </c>
      <c r="N1190" t="str">
        <f t="shared" si="72"/>
        <v>-</v>
      </c>
      <c r="O1190" t="str">
        <f t="shared" si="74"/>
        <v>M</v>
      </c>
      <c r="P1190" t="str">
        <f t="shared" si="73"/>
        <v>-</v>
      </c>
      <c r="Q1190" t="str">
        <f t="shared" si="75"/>
        <v>M</v>
      </c>
    </row>
    <row r="1191" spans="1:17" x14ac:dyDescent="0.3">
      <c r="A1191">
        <v>1196</v>
      </c>
      <c r="B1191" t="s">
        <v>4961</v>
      </c>
      <c r="C1191" t="s">
        <v>4962</v>
      </c>
      <c r="D1191" t="s">
        <v>4493</v>
      </c>
      <c r="E1191" t="s">
        <v>1189</v>
      </c>
      <c r="F1191">
        <v>30</v>
      </c>
      <c r="G1191" t="s">
        <v>4963</v>
      </c>
      <c r="H1191" t="s">
        <v>4396</v>
      </c>
      <c r="I1191" s="10">
        <v>39589</v>
      </c>
      <c r="J1191">
        <v>19</v>
      </c>
      <c r="K1191" t="s">
        <v>1696</v>
      </c>
      <c r="M1191" t="str">
        <f>PROPER(Portfolio4346[[#This Row],[Last Name]])</f>
        <v>Phipps</v>
      </c>
      <c r="N1191" t="str">
        <f t="shared" si="72"/>
        <v>-</v>
      </c>
      <c r="O1191" t="str">
        <f t="shared" si="74"/>
        <v>M</v>
      </c>
      <c r="P1191" t="str">
        <f t="shared" si="73"/>
        <v>-</v>
      </c>
      <c r="Q1191" t="str">
        <f t="shared" si="75"/>
        <v>L</v>
      </c>
    </row>
    <row r="1192" spans="1:17" x14ac:dyDescent="0.3">
      <c r="A1192">
        <v>1197</v>
      </c>
      <c r="B1192" t="s">
        <v>4964</v>
      </c>
      <c r="C1192" t="s">
        <v>1935</v>
      </c>
      <c r="D1192" t="s">
        <v>4493</v>
      </c>
      <c r="E1192" t="s">
        <v>1189</v>
      </c>
      <c r="F1192">
        <v>60</v>
      </c>
      <c r="G1192" t="s">
        <v>4965</v>
      </c>
      <c r="H1192" t="s">
        <v>1622</v>
      </c>
      <c r="I1192" s="10">
        <v>40221</v>
      </c>
      <c r="J1192">
        <v>45</v>
      </c>
      <c r="K1192" t="s">
        <v>1721</v>
      </c>
      <c r="M1192" t="str">
        <f>PROPER(Portfolio4346[[#This Row],[Last Name]])</f>
        <v>Rollins</v>
      </c>
      <c r="N1192" t="str">
        <f t="shared" si="72"/>
        <v>-</v>
      </c>
      <c r="O1192" t="str">
        <f t="shared" si="74"/>
        <v>M</v>
      </c>
      <c r="P1192" t="str">
        <f t="shared" si="73"/>
        <v>-</v>
      </c>
      <c r="Q1192" t="str">
        <f t="shared" si="75"/>
        <v>R</v>
      </c>
    </row>
    <row r="1193" spans="1:17" x14ac:dyDescent="0.3">
      <c r="A1193">
        <v>1198</v>
      </c>
      <c r="B1193" t="s">
        <v>4966</v>
      </c>
      <c r="C1193" t="s">
        <v>4967</v>
      </c>
      <c r="D1193" t="s">
        <v>4493</v>
      </c>
      <c r="E1193" t="s">
        <v>1189</v>
      </c>
      <c r="F1193">
        <v>90</v>
      </c>
      <c r="G1193" t="s">
        <v>4968</v>
      </c>
      <c r="H1193" t="s">
        <v>532</v>
      </c>
      <c r="I1193" s="10">
        <v>40028</v>
      </c>
      <c r="J1193">
        <v>16</v>
      </c>
      <c r="K1193" t="s">
        <v>1007</v>
      </c>
      <c r="M1193" t="str">
        <f>PROPER(Portfolio4346[[#This Row],[Last Name]])</f>
        <v>Woodward</v>
      </c>
      <c r="N1193" t="str">
        <f t="shared" si="72"/>
        <v>-</v>
      </c>
      <c r="O1193" t="str">
        <f t="shared" si="74"/>
        <v>M</v>
      </c>
      <c r="P1193" t="str">
        <f t="shared" si="73"/>
        <v>-</v>
      </c>
      <c r="Q1193" t="str">
        <f t="shared" si="75"/>
        <v>A</v>
      </c>
    </row>
    <row r="1194" spans="1:17" x14ac:dyDescent="0.3">
      <c r="A1194">
        <v>1199</v>
      </c>
      <c r="B1194" t="s">
        <v>4969</v>
      </c>
      <c r="C1194" t="s">
        <v>4710</v>
      </c>
      <c r="D1194" t="s">
        <v>4493</v>
      </c>
      <c r="E1194" t="s">
        <v>1189</v>
      </c>
      <c r="F1194">
        <v>60</v>
      </c>
      <c r="G1194" t="s">
        <v>4970</v>
      </c>
      <c r="H1194" t="s">
        <v>332</v>
      </c>
      <c r="I1194" s="10">
        <v>39784</v>
      </c>
      <c r="J1194">
        <v>55</v>
      </c>
      <c r="K1194" t="s">
        <v>1700</v>
      </c>
      <c r="M1194" t="str">
        <f>PROPER(Portfolio4346[[#This Row],[Last Name]])</f>
        <v>Lugo</v>
      </c>
      <c r="N1194" t="str">
        <f t="shared" si="72"/>
        <v>-</v>
      </c>
      <c r="O1194" t="str">
        <f t="shared" si="74"/>
        <v>M</v>
      </c>
      <c r="P1194" t="str">
        <f t="shared" si="73"/>
        <v>-</v>
      </c>
      <c r="Q1194" t="str">
        <f t="shared" si="75"/>
        <v>H</v>
      </c>
    </row>
    <row r="1195" spans="1:17" x14ac:dyDescent="0.3">
      <c r="A1195">
        <v>1200</v>
      </c>
      <c r="B1195" t="s">
        <v>4733</v>
      </c>
      <c r="C1195" t="s">
        <v>2062</v>
      </c>
      <c r="D1195" t="s">
        <v>1946</v>
      </c>
      <c r="E1195" t="s">
        <v>1189</v>
      </c>
      <c r="F1195">
        <v>30</v>
      </c>
      <c r="G1195" t="s">
        <v>4971</v>
      </c>
      <c r="H1195" t="s">
        <v>1408</v>
      </c>
      <c r="I1195" s="10">
        <v>39870</v>
      </c>
      <c r="J1195">
        <v>28</v>
      </c>
      <c r="K1195" t="s">
        <v>1692</v>
      </c>
      <c r="M1195" t="str">
        <f>PROPER(Portfolio4346[[#This Row],[Last Name]])</f>
        <v>Zapata</v>
      </c>
      <c r="N1195" t="str">
        <f t="shared" si="72"/>
        <v>-</v>
      </c>
      <c r="O1195" t="str">
        <f t="shared" si="74"/>
        <v>M</v>
      </c>
      <c r="P1195" t="str">
        <f t="shared" si="73"/>
        <v>-</v>
      </c>
      <c r="Q1195" t="str">
        <f t="shared" si="75"/>
        <v>C</v>
      </c>
    </row>
    <row r="1196" spans="1:17" x14ac:dyDescent="0.3">
      <c r="A1196">
        <v>1201</v>
      </c>
      <c r="B1196" t="s">
        <v>3313</v>
      </c>
      <c r="C1196" t="s">
        <v>4972</v>
      </c>
      <c r="D1196" t="s">
        <v>4493</v>
      </c>
      <c r="E1196" t="s">
        <v>1189</v>
      </c>
      <c r="F1196">
        <v>30</v>
      </c>
      <c r="G1196" t="s">
        <v>4973</v>
      </c>
      <c r="H1196" t="s">
        <v>357</v>
      </c>
      <c r="I1196" s="10">
        <v>39614</v>
      </c>
      <c r="J1196">
        <v>66</v>
      </c>
      <c r="K1196" t="s">
        <v>1007</v>
      </c>
      <c r="M1196" t="str">
        <f>PROPER(Portfolio4346[[#This Row],[Last Name]])</f>
        <v>Barr</v>
      </c>
      <c r="N1196" t="str">
        <f t="shared" si="72"/>
        <v>-</v>
      </c>
      <c r="O1196" t="str">
        <f t="shared" si="74"/>
        <v>M</v>
      </c>
      <c r="P1196" t="str">
        <f t="shared" si="73"/>
        <v>-</v>
      </c>
      <c r="Q1196" t="str">
        <f t="shared" si="75"/>
        <v>E</v>
      </c>
    </row>
    <row r="1197" spans="1:17" x14ac:dyDescent="0.3">
      <c r="A1197">
        <v>1202</v>
      </c>
      <c r="B1197" t="s">
        <v>4974</v>
      </c>
      <c r="C1197" t="s">
        <v>4975</v>
      </c>
      <c r="D1197" t="s">
        <v>4493</v>
      </c>
      <c r="E1197" t="s">
        <v>1189</v>
      </c>
      <c r="F1197">
        <v>30</v>
      </c>
      <c r="G1197" t="s">
        <v>4976</v>
      </c>
      <c r="H1197" t="s">
        <v>4977</v>
      </c>
      <c r="I1197" s="10">
        <v>39762</v>
      </c>
      <c r="J1197">
        <v>47</v>
      </c>
      <c r="K1197" t="s">
        <v>1721</v>
      </c>
      <c r="M1197" t="str">
        <f>PROPER(Portfolio4346[[#This Row],[Last Name]])</f>
        <v>Crowley</v>
      </c>
      <c r="N1197" t="str">
        <f t="shared" si="72"/>
        <v>-</v>
      </c>
      <c r="O1197" t="str">
        <f t="shared" si="74"/>
        <v>M</v>
      </c>
      <c r="P1197" t="str">
        <f t="shared" si="73"/>
        <v>-</v>
      </c>
      <c r="Q1197" t="str">
        <f t="shared" si="75"/>
        <v>M</v>
      </c>
    </row>
    <row r="1198" spans="1:17" x14ac:dyDescent="0.3">
      <c r="A1198">
        <v>1203</v>
      </c>
      <c r="B1198" t="s">
        <v>2049</v>
      </c>
      <c r="C1198" t="s">
        <v>4170</v>
      </c>
      <c r="D1198" t="s">
        <v>4493</v>
      </c>
      <c r="E1198" t="s">
        <v>1189</v>
      </c>
      <c r="F1198">
        <v>30</v>
      </c>
      <c r="G1198" t="s">
        <v>4978</v>
      </c>
      <c r="H1198" t="s">
        <v>4979</v>
      </c>
      <c r="I1198" s="10">
        <v>39835</v>
      </c>
      <c r="J1198">
        <v>63</v>
      </c>
      <c r="K1198" t="s">
        <v>1673</v>
      </c>
      <c r="M1198" t="str">
        <f>PROPER(Portfolio4346[[#This Row],[Last Name]])</f>
        <v>Morgan</v>
      </c>
      <c r="N1198" t="str">
        <f t="shared" si="72"/>
        <v>-</v>
      </c>
      <c r="O1198" t="str">
        <f t="shared" si="74"/>
        <v>M</v>
      </c>
      <c r="P1198" t="str">
        <f t="shared" si="73"/>
        <v>-</v>
      </c>
      <c r="Q1198" t="str">
        <f t="shared" si="75"/>
        <v>J</v>
      </c>
    </row>
    <row r="1199" spans="1:17" x14ac:dyDescent="0.3">
      <c r="A1199">
        <v>1204</v>
      </c>
      <c r="B1199" t="s">
        <v>4980</v>
      </c>
      <c r="C1199" t="s">
        <v>2517</v>
      </c>
      <c r="D1199" t="s">
        <v>4493</v>
      </c>
      <c r="E1199" t="s">
        <v>1189</v>
      </c>
      <c r="F1199">
        <v>30</v>
      </c>
      <c r="G1199" t="s">
        <v>3699</v>
      </c>
      <c r="H1199" t="s">
        <v>587</v>
      </c>
      <c r="I1199" s="10">
        <v>39928</v>
      </c>
      <c r="J1199">
        <v>80</v>
      </c>
      <c r="K1199" t="s">
        <v>1673</v>
      </c>
      <c r="M1199" t="str">
        <f>PROPER(Portfolio4346[[#This Row],[Last Name]])</f>
        <v>Barlow</v>
      </c>
      <c r="N1199" t="str">
        <f t="shared" si="72"/>
        <v>-</v>
      </c>
      <c r="O1199" t="str">
        <f t="shared" si="74"/>
        <v>M</v>
      </c>
      <c r="P1199" t="str">
        <f t="shared" si="73"/>
        <v>-</v>
      </c>
      <c r="Q1199" t="str">
        <f t="shared" si="75"/>
        <v>H</v>
      </c>
    </row>
    <row r="1200" spans="1:17" x14ac:dyDescent="0.3">
      <c r="A1200">
        <v>1205</v>
      </c>
      <c r="B1200" t="s">
        <v>4649</v>
      </c>
      <c r="C1200" t="s">
        <v>1682</v>
      </c>
      <c r="D1200" t="s">
        <v>4493</v>
      </c>
      <c r="E1200" t="s">
        <v>1189</v>
      </c>
      <c r="F1200">
        <v>90</v>
      </c>
      <c r="G1200" t="s">
        <v>4981</v>
      </c>
      <c r="H1200" t="s">
        <v>427</v>
      </c>
      <c r="I1200" s="10">
        <v>40340</v>
      </c>
      <c r="J1200">
        <v>93</v>
      </c>
      <c r="K1200" t="s">
        <v>1772</v>
      </c>
      <c r="M1200" t="str">
        <f>PROPER(Portfolio4346[[#This Row],[Last Name]])</f>
        <v>Washington</v>
      </c>
      <c r="N1200" t="str">
        <f t="shared" si="72"/>
        <v>-</v>
      </c>
      <c r="O1200" t="str">
        <f t="shared" si="74"/>
        <v>M</v>
      </c>
      <c r="P1200" t="str">
        <f t="shared" si="73"/>
        <v>-</v>
      </c>
      <c r="Q1200" t="str">
        <f t="shared" si="75"/>
        <v>A</v>
      </c>
    </row>
    <row r="1201" spans="1:17" x14ac:dyDescent="0.3">
      <c r="A1201">
        <v>1206</v>
      </c>
      <c r="B1201" t="s">
        <v>4982</v>
      </c>
      <c r="C1201" t="s">
        <v>4983</v>
      </c>
      <c r="D1201" t="s">
        <v>4493</v>
      </c>
      <c r="E1201" t="s">
        <v>1189</v>
      </c>
      <c r="F1201">
        <v>60</v>
      </c>
      <c r="G1201" t="s">
        <v>4984</v>
      </c>
      <c r="H1201" t="s">
        <v>1636</v>
      </c>
      <c r="I1201" s="10">
        <v>40359</v>
      </c>
      <c r="J1201">
        <v>100</v>
      </c>
      <c r="K1201" t="s">
        <v>1707</v>
      </c>
      <c r="M1201" t="str">
        <f>PROPER(Portfolio4346[[#This Row],[Last Name]])</f>
        <v>Orr</v>
      </c>
      <c r="N1201" t="str">
        <f t="shared" si="72"/>
        <v>-</v>
      </c>
      <c r="O1201" t="str">
        <f t="shared" si="74"/>
        <v>M</v>
      </c>
      <c r="P1201" t="str">
        <f t="shared" si="73"/>
        <v>-</v>
      </c>
      <c r="Q1201" t="str">
        <f t="shared" si="75"/>
        <v>G</v>
      </c>
    </row>
    <row r="1202" spans="1:17" x14ac:dyDescent="0.3">
      <c r="A1202">
        <v>1207</v>
      </c>
      <c r="B1202" t="s">
        <v>4985</v>
      </c>
      <c r="C1202" t="s">
        <v>2747</v>
      </c>
      <c r="D1202" t="s">
        <v>4493</v>
      </c>
      <c r="E1202" t="s">
        <v>1189</v>
      </c>
      <c r="F1202">
        <v>60</v>
      </c>
      <c r="G1202" t="s">
        <v>4986</v>
      </c>
      <c r="H1202" t="s">
        <v>4987</v>
      </c>
      <c r="I1202" s="10">
        <v>40028</v>
      </c>
      <c r="J1202">
        <v>77</v>
      </c>
      <c r="K1202" t="s">
        <v>1707</v>
      </c>
      <c r="M1202" t="str">
        <f>PROPER(Portfolio4346[[#This Row],[Last Name]])</f>
        <v>John</v>
      </c>
      <c r="N1202" t="str">
        <f t="shared" si="72"/>
        <v>-</v>
      </c>
      <c r="O1202" t="str">
        <f t="shared" si="74"/>
        <v>M</v>
      </c>
      <c r="P1202" t="str">
        <f t="shared" si="73"/>
        <v>-</v>
      </c>
      <c r="Q1202" t="str">
        <f t="shared" si="75"/>
        <v>T</v>
      </c>
    </row>
    <row r="1203" spans="1:17" x14ac:dyDescent="0.3">
      <c r="A1203">
        <v>1208</v>
      </c>
      <c r="B1203" t="s">
        <v>4988</v>
      </c>
      <c r="C1203" t="s">
        <v>2417</v>
      </c>
      <c r="D1203" t="s">
        <v>1946</v>
      </c>
      <c r="E1203" t="s">
        <v>1189</v>
      </c>
      <c r="F1203">
        <v>30</v>
      </c>
      <c r="G1203" t="s">
        <v>4989</v>
      </c>
      <c r="H1203" t="s">
        <v>649</v>
      </c>
      <c r="I1203" s="10">
        <v>40176</v>
      </c>
      <c r="J1203">
        <v>15</v>
      </c>
      <c r="K1203" t="s">
        <v>1696</v>
      </c>
      <c r="M1203" t="str">
        <f>PROPER(Portfolio4346[[#This Row],[Last Name]])</f>
        <v>Jewell</v>
      </c>
      <c r="N1203" t="str">
        <f t="shared" si="72"/>
        <v>-</v>
      </c>
      <c r="O1203" t="str">
        <f t="shared" si="74"/>
        <v>M</v>
      </c>
      <c r="P1203" t="str">
        <f t="shared" si="73"/>
        <v>-</v>
      </c>
      <c r="Q1203" t="str">
        <f t="shared" si="75"/>
        <v>G</v>
      </c>
    </row>
    <row r="1204" spans="1:17" x14ac:dyDescent="0.3">
      <c r="A1204">
        <v>1210</v>
      </c>
      <c r="B1204" t="s">
        <v>4992</v>
      </c>
      <c r="C1204" t="s">
        <v>4993</v>
      </c>
      <c r="D1204" t="s">
        <v>4493</v>
      </c>
      <c r="E1204" t="s">
        <v>1189</v>
      </c>
      <c r="F1204">
        <v>90</v>
      </c>
      <c r="G1204" t="s">
        <v>4994</v>
      </c>
      <c r="H1204" t="s">
        <v>480</v>
      </c>
      <c r="I1204" s="10">
        <v>39466</v>
      </c>
      <c r="J1204">
        <v>69</v>
      </c>
      <c r="K1204" t="s">
        <v>1772</v>
      </c>
      <c r="M1204" t="str">
        <f>PROPER(Portfolio4346[[#This Row],[Last Name]])</f>
        <v>Rowell</v>
      </c>
      <c r="N1204" t="str">
        <f t="shared" si="72"/>
        <v>-</v>
      </c>
      <c r="O1204" t="str">
        <f t="shared" si="74"/>
        <v>M</v>
      </c>
      <c r="P1204" t="str">
        <f t="shared" si="73"/>
        <v>-</v>
      </c>
      <c r="Q1204" t="str">
        <f t="shared" si="75"/>
        <v>D</v>
      </c>
    </row>
    <row r="1205" spans="1:17" x14ac:dyDescent="0.3">
      <c r="A1205">
        <v>1211</v>
      </c>
      <c r="B1205" t="s">
        <v>4995</v>
      </c>
      <c r="C1205" t="s">
        <v>3424</v>
      </c>
      <c r="D1205" t="s">
        <v>4493</v>
      </c>
      <c r="E1205" t="s">
        <v>1189</v>
      </c>
      <c r="F1205">
        <v>60</v>
      </c>
      <c r="G1205" t="s">
        <v>4996</v>
      </c>
      <c r="H1205" t="s">
        <v>1371</v>
      </c>
      <c r="I1205" s="10">
        <v>40207</v>
      </c>
      <c r="J1205">
        <v>90</v>
      </c>
      <c r="K1205" t="s">
        <v>851</v>
      </c>
      <c r="M1205" t="str">
        <f>PROPER(Portfolio4346[[#This Row],[Last Name]])</f>
        <v>Laird</v>
      </c>
      <c r="N1205" t="str">
        <f t="shared" si="72"/>
        <v>-</v>
      </c>
      <c r="O1205" t="str">
        <f t="shared" si="74"/>
        <v>M</v>
      </c>
      <c r="P1205" t="str">
        <f t="shared" si="73"/>
        <v>-</v>
      </c>
      <c r="Q1205" t="str">
        <f t="shared" si="75"/>
        <v>N</v>
      </c>
    </row>
    <row r="1206" spans="1:17" x14ac:dyDescent="0.3">
      <c r="A1206">
        <v>1212</v>
      </c>
      <c r="B1206" t="s">
        <v>4997</v>
      </c>
      <c r="C1206" t="s">
        <v>4998</v>
      </c>
      <c r="D1206" t="s">
        <v>4493</v>
      </c>
      <c r="E1206" t="s">
        <v>1189</v>
      </c>
      <c r="F1206">
        <v>30</v>
      </c>
      <c r="G1206" t="s">
        <v>4999</v>
      </c>
      <c r="H1206" t="s">
        <v>1315</v>
      </c>
      <c r="I1206" s="10">
        <v>40289</v>
      </c>
      <c r="J1206">
        <v>68</v>
      </c>
      <c r="K1206" t="s">
        <v>1772</v>
      </c>
      <c r="M1206" t="str">
        <f>PROPER(Portfolio4346[[#This Row],[Last Name]])</f>
        <v>Tanner</v>
      </c>
      <c r="N1206" t="str">
        <f t="shared" si="72"/>
        <v>-</v>
      </c>
      <c r="O1206" t="str">
        <f t="shared" si="74"/>
        <v>M</v>
      </c>
      <c r="P1206" t="str">
        <f t="shared" si="73"/>
        <v>-</v>
      </c>
      <c r="Q1206" t="str">
        <f t="shared" si="75"/>
        <v>H</v>
      </c>
    </row>
    <row r="1207" spans="1:17" x14ac:dyDescent="0.3">
      <c r="A1207">
        <v>1213</v>
      </c>
      <c r="B1207" t="s">
        <v>5000</v>
      </c>
      <c r="C1207" t="s">
        <v>5001</v>
      </c>
      <c r="D1207" t="s">
        <v>4493</v>
      </c>
      <c r="E1207" t="s">
        <v>1189</v>
      </c>
      <c r="F1207">
        <v>30</v>
      </c>
      <c r="G1207" t="s">
        <v>5002</v>
      </c>
      <c r="H1207" t="s">
        <v>1440</v>
      </c>
      <c r="I1207" s="10">
        <v>40278</v>
      </c>
      <c r="J1207">
        <v>72</v>
      </c>
      <c r="K1207" t="s">
        <v>1677</v>
      </c>
      <c r="M1207" t="str">
        <f>PROPER(Portfolio4346[[#This Row],[Last Name]])</f>
        <v>Hamm</v>
      </c>
      <c r="N1207" t="str">
        <f t="shared" si="72"/>
        <v>-</v>
      </c>
      <c r="O1207" t="str">
        <f t="shared" si="74"/>
        <v>M</v>
      </c>
      <c r="P1207" t="str">
        <f t="shared" si="73"/>
        <v>-</v>
      </c>
      <c r="Q1207" t="str">
        <f t="shared" si="75"/>
        <v>I</v>
      </c>
    </row>
    <row r="1208" spans="1:17" x14ac:dyDescent="0.3">
      <c r="A1208">
        <v>1214</v>
      </c>
      <c r="B1208" t="s">
        <v>5003</v>
      </c>
      <c r="C1208" t="s">
        <v>5004</v>
      </c>
      <c r="D1208" t="s">
        <v>4493</v>
      </c>
      <c r="E1208" t="s">
        <v>1189</v>
      </c>
      <c r="F1208">
        <v>90</v>
      </c>
      <c r="G1208" t="s">
        <v>5005</v>
      </c>
      <c r="H1208" t="s">
        <v>395</v>
      </c>
      <c r="I1208" s="10">
        <v>40295</v>
      </c>
      <c r="J1208">
        <v>25</v>
      </c>
      <c r="K1208" t="s">
        <v>1692</v>
      </c>
      <c r="M1208" t="str">
        <f>PROPER(Portfolio4346[[#This Row],[Last Name]])</f>
        <v>Akins</v>
      </c>
      <c r="N1208" t="str">
        <f t="shared" si="72"/>
        <v>-</v>
      </c>
      <c r="O1208" t="str">
        <f t="shared" si="74"/>
        <v>M</v>
      </c>
      <c r="P1208" t="str">
        <f t="shared" si="73"/>
        <v>-</v>
      </c>
      <c r="Q1208" t="str">
        <f t="shared" si="75"/>
        <v>N</v>
      </c>
    </row>
    <row r="1209" spans="1:17" x14ac:dyDescent="0.3">
      <c r="A1209">
        <v>1215</v>
      </c>
      <c r="B1209" t="s">
        <v>5006</v>
      </c>
      <c r="C1209" t="s">
        <v>5007</v>
      </c>
      <c r="D1209" t="s">
        <v>4493</v>
      </c>
      <c r="E1209" t="s">
        <v>1189</v>
      </c>
      <c r="F1209">
        <v>90</v>
      </c>
      <c r="G1209" t="s">
        <v>5008</v>
      </c>
      <c r="H1209" t="s">
        <v>456</v>
      </c>
      <c r="I1209" s="10">
        <v>40164</v>
      </c>
      <c r="J1209">
        <v>10</v>
      </c>
      <c r="K1209" t="s">
        <v>1673</v>
      </c>
      <c r="M1209" t="str">
        <f>PROPER(Portfolio4346[[#This Row],[Last Name]])</f>
        <v>Blake</v>
      </c>
      <c r="N1209" t="str">
        <f t="shared" si="72"/>
        <v>-</v>
      </c>
      <c r="O1209" t="str">
        <f t="shared" si="74"/>
        <v>M</v>
      </c>
      <c r="P1209" t="str">
        <f t="shared" si="73"/>
        <v>-</v>
      </c>
      <c r="Q1209" t="str">
        <f t="shared" si="75"/>
        <v>B</v>
      </c>
    </row>
    <row r="1210" spans="1:17" x14ac:dyDescent="0.3">
      <c r="A1210">
        <v>1216</v>
      </c>
      <c r="B1210" t="s">
        <v>3378</v>
      </c>
      <c r="C1210" t="s">
        <v>5009</v>
      </c>
      <c r="D1210" t="s">
        <v>4493</v>
      </c>
      <c r="E1210" t="s">
        <v>1189</v>
      </c>
      <c r="F1210">
        <v>60</v>
      </c>
      <c r="G1210" t="s">
        <v>5010</v>
      </c>
      <c r="H1210" t="s">
        <v>3830</v>
      </c>
      <c r="I1210" s="10">
        <v>39756</v>
      </c>
      <c r="J1210">
        <v>32</v>
      </c>
      <c r="K1210" t="s">
        <v>1007</v>
      </c>
      <c r="M1210" t="str">
        <f>PROPER(Portfolio4346[[#This Row],[Last Name]])</f>
        <v>Tobin</v>
      </c>
      <c r="N1210" t="str">
        <f t="shared" si="72"/>
        <v>-</v>
      </c>
      <c r="O1210" t="str">
        <f t="shared" si="74"/>
        <v>M</v>
      </c>
      <c r="P1210" t="str">
        <f t="shared" si="73"/>
        <v>-</v>
      </c>
      <c r="Q1210" t="str">
        <f t="shared" si="75"/>
        <v>L</v>
      </c>
    </row>
    <row r="1211" spans="1:17" x14ac:dyDescent="0.3">
      <c r="A1211">
        <v>1217</v>
      </c>
      <c r="B1211" t="s">
        <v>5011</v>
      </c>
      <c r="C1211" t="s">
        <v>3952</v>
      </c>
      <c r="D1211" t="s">
        <v>4493</v>
      </c>
      <c r="E1211" t="s">
        <v>1189</v>
      </c>
      <c r="F1211">
        <v>60</v>
      </c>
      <c r="G1211" t="s">
        <v>5012</v>
      </c>
      <c r="H1211" t="s">
        <v>608</v>
      </c>
      <c r="I1211" s="10">
        <v>39486</v>
      </c>
      <c r="J1211">
        <v>26</v>
      </c>
      <c r="K1211" t="s">
        <v>1700</v>
      </c>
      <c r="M1211" t="str">
        <f>PROPER(Portfolio4346[[#This Row],[Last Name]])</f>
        <v>Mccray</v>
      </c>
      <c r="N1211" t="str">
        <f t="shared" si="72"/>
        <v>-</v>
      </c>
      <c r="O1211" t="str">
        <f t="shared" si="74"/>
        <v>M</v>
      </c>
      <c r="P1211" t="str">
        <f t="shared" si="73"/>
        <v>-</v>
      </c>
      <c r="Q1211" t="str">
        <f t="shared" si="75"/>
        <v>B</v>
      </c>
    </row>
    <row r="1212" spans="1:17" x14ac:dyDescent="0.3">
      <c r="A1212">
        <v>1218</v>
      </c>
      <c r="B1212" t="s">
        <v>5013</v>
      </c>
      <c r="C1212" t="s">
        <v>5014</v>
      </c>
      <c r="D1212" t="s">
        <v>4493</v>
      </c>
      <c r="E1212" t="s">
        <v>1189</v>
      </c>
      <c r="F1212">
        <v>90</v>
      </c>
      <c r="G1212" t="s">
        <v>5015</v>
      </c>
      <c r="H1212" t="s">
        <v>33</v>
      </c>
      <c r="I1212" s="10">
        <v>40117</v>
      </c>
      <c r="J1212">
        <v>63</v>
      </c>
      <c r="K1212" t="s">
        <v>1772</v>
      </c>
      <c r="M1212" t="str">
        <f>PROPER(Portfolio4346[[#This Row],[Last Name]])</f>
        <v>Oakley</v>
      </c>
      <c r="N1212" t="str">
        <f t="shared" si="72"/>
        <v>-</v>
      </c>
      <c r="O1212" t="str">
        <f t="shared" si="74"/>
        <v>M</v>
      </c>
      <c r="P1212" t="str">
        <f t="shared" si="73"/>
        <v>-</v>
      </c>
      <c r="Q1212" t="str">
        <f t="shared" si="75"/>
        <v>M</v>
      </c>
    </row>
    <row r="1213" spans="1:17" x14ac:dyDescent="0.3">
      <c r="A1213">
        <v>1219</v>
      </c>
      <c r="B1213" t="s">
        <v>5016</v>
      </c>
      <c r="C1213" t="s">
        <v>5017</v>
      </c>
      <c r="D1213" t="s">
        <v>4493</v>
      </c>
      <c r="E1213" t="s">
        <v>1189</v>
      </c>
      <c r="F1213">
        <v>30</v>
      </c>
      <c r="G1213" t="s">
        <v>5018</v>
      </c>
      <c r="H1213" t="s">
        <v>2103</v>
      </c>
      <c r="I1213" s="10">
        <v>40187</v>
      </c>
      <c r="J1213">
        <v>7</v>
      </c>
      <c r="K1213" t="s">
        <v>1696</v>
      </c>
      <c r="M1213" t="str">
        <f>PROPER(Portfolio4346[[#This Row],[Last Name]])</f>
        <v>Pace</v>
      </c>
      <c r="N1213" t="str">
        <f t="shared" si="72"/>
        <v>-</v>
      </c>
      <c r="O1213" t="str">
        <f t="shared" si="74"/>
        <v>M</v>
      </c>
      <c r="P1213" t="str">
        <f t="shared" si="73"/>
        <v>-</v>
      </c>
      <c r="Q1213" t="str">
        <f t="shared" si="75"/>
        <v>J</v>
      </c>
    </row>
    <row r="1214" spans="1:17" x14ac:dyDescent="0.3">
      <c r="A1214">
        <v>1220</v>
      </c>
      <c r="B1214" t="s">
        <v>5019</v>
      </c>
      <c r="C1214" t="s">
        <v>3006</v>
      </c>
      <c r="D1214" t="s">
        <v>4493</v>
      </c>
      <c r="E1214" t="s">
        <v>1189</v>
      </c>
      <c r="F1214">
        <v>30</v>
      </c>
      <c r="G1214" t="s">
        <v>5020</v>
      </c>
      <c r="H1214" t="s">
        <v>712</v>
      </c>
      <c r="I1214" s="10">
        <v>39520</v>
      </c>
      <c r="J1214">
        <v>96</v>
      </c>
      <c r="K1214" t="s">
        <v>1696</v>
      </c>
      <c r="M1214" t="str">
        <f>PROPER(Portfolio4346[[#This Row],[Last Name]])</f>
        <v>Ohara</v>
      </c>
      <c r="N1214" t="str">
        <f t="shared" si="72"/>
        <v>-</v>
      </c>
      <c r="O1214" t="str">
        <f t="shared" si="74"/>
        <v>M</v>
      </c>
      <c r="P1214" t="str">
        <f t="shared" si="73"/>
        <v>-</v>
      </c>
      <c r="Q1214" t="str">
        <f t="shared" si="75"/>
        <v>D</v>
      </c>
    </row>
    <row r="1215" spans="1:17" x14ac:dyDescent="0.3">
      <c r="A1215">
        <v>1221</v>
      </c>
      <c r="B1215" t="s">
        <v>5021</v>
      </c>
      <c r="C1215" t="s">
        <v>5022</v>
      </c>
      <c r="D1215" t="s">
        <v>4493</v>
      </c>
      <c r="E1215" t="s">
        <v>1189</v>
      </c>
      <c r="F1215">
        <v>90</v>
      </c>
      <c r="G1215" t="s">
        <v>5023</v>
      </c>
      <c r="H1215" t="s">
        <v>5024</v>
      </c>
      <c r="I1215" s="10">
        <v>40015</v>
      </c>
      <c r="J1215">
        <v>87</v>
      </c>
      <c r="K1215" t="s">
        <v>1772</v>
      </c>
      <c r="M1215" t="str">
        <f>PROPER(Portfolio4346[[#This Row],[Last Name]])</f>
        <v>Crowell</v>
      </c>
      <c r="N1215" t="str">
        <f t="shared" si="72"/>
        <v>-</v>
      </c>
      <c r="O1215" t="str">
        <f t="shared" si="74"/>
        <v>M</v>
      </c>
      <c r="P1215" t="str">
        <f t="shared" si="73"/>
        <v>-</v>
      </c>
      <c r="Q1215" t="str">
        <f t="shared" si="75"/>
        <v>D</v>
      </c>
    </row>
    <row r="1216" spans="1:17" x14ac:dyDescent="0.3">
      <c r="A1216">
        <v>1222</v>
      </c>
      <c r="B1216" t="s">
        <v>5025</v>
      </c>
      <c r="C1216" t="s">
        <v>5026</v>
      </c>
      <c r="D1216" t="s">
        <v>4493</v>
      </c>
      <c r="E1216" t="s">
        <v>1189</v>
      </c>
      <c r="F1216">
        <v>30</v>
      </c>
      <c r="G1216" t="s">
        <v>5027</v>
      </c>
      <c r="H1216" t="s">
        <v>128</v>
      </c>
      <c r="I1216" s="10">
        <v>39575</v>
      </c>
      <c r="J1216">
        <v>59</v>
      </c>
      <c r="K1216" t="s">
        <v>1673</v>
      </c>
      <c r="M1216" t="str">
        <f>PROPER(Portfolio4346[[#This Row],[Last Name]])</f>
        <v>Mckay</v>
      </c>
      <c r="N1216" t="str">
        <f t="shared" si="72"/>
        <v>-</v>
      </c>
      <c r="O1216" t="str">
        <f t="shared" si="74"/>
        <v>M</v>
      </c>
      <c r="P1216" t="str">
        <f t="shared" si="73"/>
        <v>-</v>
      </c>
      <c r="Q1216" t="str">
        <f t="shared" si="75"/>
        <v>L</v>
      </c>
    </row>
    <row r="1217" spans="1:17" x14ac:dyDescent="0.3">
      <c r="A1217">
        <v>1223</v>
      </c>
      <c r="B1217" t="s">
        <v>4527</v>
      </c>
      <c r="C1217" t="s">
        <v>2133</v>
      </c>
      <c r="D1217" t="s">
        <v>4493</v>
      </c>
      <c r="E1217" t="s">
        <v>1189</v>
      </c>
      <c r="F1217">
        <v>90</v>
      </c>
      <c r="G1217" t="s">
        <v>5028</v>
      </c>
      <c r="H1217" t="s">
        <v>264</v>
      </c>
      <c r="I1217" s="10">
        <v>40514</v>
      </c>
      <c r="J1217">
        <v>65</v>
      </c>
      <c r="K1217" t="s">
        <v>1772</v>
      </c>
      <c r="M1217" t="str">
        <f>PROPER(Portfolio4346[[#This Row],[Last Name]])</f>
        <v>Gore</v>
      </c>
      <c r="N1217" t="str">
        <f t="shared" si="72"/>
        <v>-</v>
      </c>
      <c r="O1217" t="str">
        <f t="shared" si="74"/>
        <v>M</v>
      </c>
      <c r="P1217" t="str">
        <f t="shared" si="73"/>
        <v>-</v>
      </c>
      <c r="Q1217" t="str">
        <f t="shared" si="75"/>
        <v>B</v>
      </c>
    </row>
    <row r="1218" spans="1:17" x14ac:dyDescent="0.3">
      <c r="A1218">
        <v>1224</v>
      </c>
      <c r="B1218" t="s">
        <v>1855</v>
      </c>
      <c r="C1218" t="s">
        <v>3279</v>
      </c>
      <c r="D1218" t="s">
        <v>4493</v>
      </c>
      <c r="E1218" t="s">
        <v>1189</v>
      </c>
      <c r="F1218">
        <v>90</v>
      </c>
      <c r="G1218" t="s">
        <v>5029</v>
      </c>
      <c r="H1218" t="s">
        <v>1119</v>
      </c>
      <c r="I1218" s="10">
        <v>40337</v>
      </c>
      <c r="J1218">
        <v>6</v>
      </c>
      <c r="K1218" t="s">
        <v>1721</v>
      </c>
      <c r="M1218" t="str">
        <f>PROPER(Portfolio4346[[#This Row],[Last Name]])</f>
        <v>Latham</v>
      </c>
      <c r="N1218" t="str">
        <f t="shared" ref="N1218:N1281" si="76">IF(EXACT(C1218,M1218)=TRUE, "-", "Corrected to Title Case")</f>
        <v>-</v>
      </c>
      <c r="O1218" t="str">
        <f t="shared" si="74"/>
        <v>M</v>
      </c>
      <c r="P1218" t="str">
        <f t="shared" ref="P1218:P1281" si="77">IF(EXACT(E1218,O1218)=TRUE,"-","Corrected Errors")</f>
        <v>-</v>
      </c>
      <c r="Q1218" t="str">
        <f t="shared" si="75"/>
        <v>D</v>
      </c>
    </row>
    <row r="1219" spans="1:17" x14ac:dyDescent="0.3">
      <c r="A1219">
        <v>1225</v>
      </c>
      <c r="B1219" t="s">
        <v>4637</v>
      </c>
      <c r="C1219" t="s">
        <v>2614</v>
      </c>
      <c r="D1219" t="s">
        <v>4493</v>
      </c>
      <c r="E1219" t="s">
        <v>1189</v>
      </c>
      <c r="F1219">
        <v>30</v>
      </c>
      <c r="G1219" t="s">
        <v>5030</v>
      </c>
      <c r="H1219" t="s">
        <v>2690</v>
      </c>
      <c r="I1219" s="10">
        <v>39953</v>
      </c>
      <c r="J1219">
        <v>32</v>
      </c>
      <c r="K1219" t="s">
        <v>1692</v>
      </c>
      <c r="M1219" t="str">
        <f>PROPER(Portfolio4346[[#This Row],[Last Name]])</f>
        <v>Stone</v>
      </c>
      <c r="N1219" t="str">
        <f t="shared" si="76"/>
        <v>-</v>
      </c>
      <c r="O1219" t="str">
        <f t="shared" ref="O1219:O1282" si="78">IF(LEFT(E1219,1)="f","F","M")</f>
        <v>M</v>
      </c>
      <c r="P1219" t="str">
        <f t="shared" si="77"/>
        <v>-</v>
      </c>
      <c r="Q1219" t="str">
        <f t="shared" ref="Q1219:Q1282" si="79">UPPER(LEFT(B1219,1))</f>
        <v>A</v>
      </c>
    </row>
    <row r="1220" spans="1:17" x14ac:dyDescent="0.3">
      <c r="A1220">
        <v>1226</v>
      </c>
      <c r="B1220" t="s">
        <v>5031</v>
      </c>
      <c r="C1220" t="s">
        <v>1912</v>
      </c>
      <c r="D1220" t="s">
        <v>4493</v>
      </c>
      <c r="E1220" t="s">
        <v>1189</v>
      </c>
      <c r="F1220">
        <v>60</v>
      </c>
      <c r="G1220" t="s">
        <v>5032</v>
      </c>
      <c r="H1220" t="s">
        <v>364</v>
      </c>
      <c r="I1220" s="10">
        <v>39948</v>
      </c>
      <c r="J1220">
        <v>13</v>
      </c>
      <c r="K1220" t="s">
        <v>1692</v>
      </c>
      <c r="M1220" t="str">
        <f>PROPER(Portfolio4346[[#This Row],[Last Name]])</f>
        <v>Abrams</v>
      </c>
      <c r="N1220" t="str">
        <f t="shared" si="76"/>
        <v>-</v>
      </c>
      <c r="O1220" t="str">
        <f t="shared" si="78"/>
        <v>M</v>
      </c>
      <c r="P1220" t="str">
        <f t="shared" si="77"/>
        <v>-</v>
      </c>
      <c r="Q1220" t="str">
        <f t="shared" si="79"/>
        <v>F</v>
      </c>
    </row>
    <row r="1221" spans="1:17" x14ac:dyDescent="0.3">
      <c r="A1221">
        <v>1227</v>
      </c>
      <c r="B1221" t="s">
        <v>5033</v>
      </c>
      <c r="C1221" t="s">
        <v>3647</v>
      </c>
      <c r="D1221" t="s">
        <v>4493</v>
      </c>
      <c r="E1221" t="s">
        <v>1189</v>
      </c>
      <c r="F1221">
        <v>30</v>
      </c>
      <c r="G1221" t="s">
        <v>5034</v>
      </c>
      <c r="H1221" t="s">
        <v>566</v>
      </c>
      <c r="I1221" s="10">
        <v>39684</v>
      </c>
      <c r="J1221">
        <v>36</v>
      </c>
      <c r="K1221" t="s">
        <v>1007</v>
      </c>
      <c r="M1221" t="str">
        <f>PROPER(Portfolio4346[[#This Row],[Last Name]])</f>
        <v>Helton</v>
      </c>
      <c r="N1221" t="str">
        <f t="shared" si="76"/>
        <v>-</v>
      </c>
      <c r="O1221" t="str">
        <f t="shared" si="78"/>
        <v>M</v>
      </c>
      <c r="P1221" t="str">
        <f t="shared" si="77"/>
        <v>-</v>
      </c>
      <c r="Q1221" t="str">
        <f t="shared" si="79"/>
        <v>M</v>
      </c>
    </row>
    <row r="1222" spans="1:17" x14ac:dyDescent="0.3">
      <c r="A1222">
        <v>1228</v>
      </c>
      <c r="B1222" t="s">
        <v>5035</v>
      </c>
      <c r="C1222" t="s">
        <v>5036</v>
      </c>
      <c r="D1222" t="s">
        <v>4493</v>
      </c>
      <c r="E1222" t="s">
        <v>1189</v>
      </c>
      <c r="F1222">
        <v>60</v>
      </c>
      <c r="G1222" t="s">
        <v>5037</v>
      </c>
      <c r="H1222" t="s">
        <v>661</v>
      </c>
      <c r="I1222" s="10">
        <v>40032</v>
      </c>
      <c r="J1222">
        <v>5</v>
      </c>
      <c r="K1222" t="s">
        <v>1721</v>
      </c>
      <c r="M1222" t="str">
        <f>PROPER(Portfolio4346[[#This Row],[Last Name]])</f>
        <v>Dunlap</v>
      </c>
      <c r="N1222" t="str">
        <f t="shared" si="76"/>
        <v>-</v>
      </c>
      <c r="O1222" t="str">
        <f t="shared" si="78"/>
        <v>M</v>
      </c>
      <c r="P1222" t="str">
        <f t="shared" si="77"/>
        <v>-</v>
      </c>
      <c r="Q1222" t="str">
        <f t="shared" si="79"/>
        <v>L</v>
      </c>
    </row>
    <row r="1223" spans="1:17" x14ac:dyDescent="0.3">
      <c r="A1223">
        <v>1229</v>
      </c>
      <c r="B1223" t="s">
        <v>5038</v>
      </c>
      <c r="C1223" t="s">
        <v>5039</v>
      </c>
      <c r="D1223" t="s">
        <v>4493</v>
      </c>
      <c r="E1223" t="s">
        <v>1189</v>
      </c>
      <c r="F1223">
        <v>60</v>
      </c>
      <c r="G1223" t="s">
        <v>5040</v>
      </c>
      <c r="H1223" t="s">
        <v>3374</v>
      </c>
      <c r="I1223" s="10">
        <v>39803</v>
      </c>
      <c r="J1223">
        <v>70</v>
      </c>
      <c r="K1223" t="s">
        <v>1677</v>
      </c>
      <c r="M1223" t="str">
        <f>PROPER(Portfolio4346[[#This Row],[Last Name]])</f>
        <v>Champagne</v>
      </c>
      <c r="N1223" t="str">
        <f t="shared" si="76"/>
        <v>-</v>
      </c>
      <c r="O1223" t="str">
        <f t="shared" si="78"/>
        <v>M</v>
      </c>
      <c r="P1223" t="str">
        <f t="shared" si="77"/>
        <v>-</v>
      </c>
      <c r="Q1223" t="str">
        <f t="shared" si="79"/>
        <v>K</v>
      </c>
    </row>
    <row r="1224" spans="1:17" x14ac:dyDescent="0.3">
      <c r="A1224">
        <v>1230</v>
      </c>
      <c r="B1224" t="s">
        <v>4579</v>
      </c>
      <c r="C1224" t="s">
        <v>2436</v>
      </c>
      <c r="D1224" t="s">
        <v>4493</v>
      </c>
      <c r="E1224" t="s">
        <v>1189</v>
      </c>
      <c r="F1224">
        <v>90</v>
      </c>
      <c r="G1224" t="s">
        <v>4349</v>
      </c>
      <c r="H1224" t="s">
        <v>3065</v>
      </c>
      <c r="I1224" s="10">
        <v>40405</v>
      </c>
      <c r="J1224">
        <v>2</v>
      </c>
      <c r="K1224" t="s">
        <v>1721</v>
      </c>
      <c r="M1224" t="str">
        <f>PROPER(Portfolio4346[[#This Row],[Last Name]])</f>
        <v>Rose</v>
      </c>
      <c r="N1224" t="str">
        <f t="shared" si="76"/>
        <v>-</v>
      </c>
      <c r="O1224" t="str">
        <f t="shared" si="78"/>
        <v>M</v>
      </c>
      <c r="P1224" t="str">
        <f t="shared" si="77"/>
        <v>-</v>
      </c>
      <c r="Q1224" t="str">
        <f t="shared" si="79"/>
        <v>M</v>
      </c>
    </row>
    <row r="1225" spans="1:17" x14ac:dyDescent="0.3">
      <c r="A1225">
        <v>1231</v>
      </c>
      <c r="B1225" t="s">
        <v>3849</v>
      </c>
      <c r="C1225" t="s">
        <v>5041</v>
      </c>
      <c r="D1225" t="s">
        <v>4493</v>
      </c>
      <c r="E1225" t="s">
        <v>1189</v>
      </c>
      <c r="F1225">
        <v>30</v>
      </c>
      <c r="G1225" t="s">
        <v>5042</v>
      </c>
      <c r="H1225" t="s">
        <v>5043</v>
      </c>
      <c r="I1225" s="10">
        <v>39478</v>
      </c>
      <c r="J1225">
        <v>80</v>
      </c>
      <c r="K1225" t="s">
        <v>1700</v>
      </c>
      <c r="M1225" t="str">
        <f>PROPER(Portfolio4346[[#This Row],[Last Name]])</f>
        <v>Robinson</v>
      </c>
      <c r="N1225" t="str">
        <f t="shared" si="76"/>
        <v>-</v>
      </c>
      <c r="O1225" t="str">
        <f t="shared" si="78"/>
        <v>M</v>
      </c>
      <c r="P1225" t="str">
        <f t="shared" si="77"/>
        <v>-</v>
      </c>
      <c r="Q1225" t="str">
        <f t="shared" si="79"/>
        <v>G</v>
      </c>
    </row>
    <row r="1226" spans="1:17" x14ac:dyDescent="0.3">
      <c r="A1226">
        <v>1232</v>
      </c>
      <c r="B1226" t="s">
        <v>5044</v>
      </c>
      <c r="C1226" t="s">
        <v>5045</v>
      </c>
      <c r="D1226" t="s">
        <v>4493</v>
      </c>
      <c r="E1226" t="s">
        <v>1189</v>
      </c>
      <c r="F1226">
        <v>30</v>
      </c>
      <c r="G1226" t="s">
        <v>5046</v>
      </c>
      <c r="H1226" t="s">
        <v>459</v>
      </c>
      <c r="I1226" s="10">
        <v>39533</v>
      </c>
      <c r="J1226">
        <v>90</v>
      </c>
      <c r="K1226" t="s">
        <v>1692</v>
      </c>
      <c r="M1226" t="str">
        <f>PROPER(Portfolio4346[[#This Row],[Last Name]])</f>
        <v>Quinones</v>
      </c>
      <c r="N1226" t="str">
        <f t="shared" si="76"/>
        <v>-</v>
      </c>
      <c r="O1226" t="str">
        <f t="shared" si="78"/>
        <v>M</v>
      </c>
      <c r="P1226" t="str">
        <f t="shared" si="77"/>
        <v>-</v>
      </c>
      <c r="Q1226" t="str">
        <f t="shared" si="79"/>
        <v>J</v>
      </c>
    </row>
    <row r="1227" spans="1:17" x14ac:dyDescent="0.3">
      <c r="A1227">
        <v>1233</v>
      </c>
      <c r="B1227" t="s">
        <v>5047</v>
      </c>
      <c r="C1227" t="s">
        <v>2924</v>
      </c>
      <c r="D1227" t="s">
        <v>4493</v>
      </c>
      <c r="E1227" t="s">
        <v>1189</v>
      </c>
      <c r="F1227">
        <v>60</v>
      </c>
      <c r="G1227" t="s">
        <v>5048</v>
      </c>
      <c r="H1227" t="s">
        <v>1213</v>
      </c>
      <c r="I1227" s="10">
        <v>39742</v>
      </c>
      <c r="J1227">
        <v>5</v>
      </c>
      <c r="K1227" t="s">
        <v>1696</v>
      </c>
      <c r="M1227" t="str">
        <f>PROPER(Portfolio4346[[#This Row],[Last Name]])</f>
        <v>Echols</v>
      </c>
      <c r="N1227" t="str">
        <f t="shared" si="76"/>
        <v>-</v>
      </c>
      <c r="O1227" t="str">
        <f t="shared" si="78"/>
        <v>M</v>
      </c>
      <c r="P1227" t="str">
        <f t="shared" si="77"/>
        <v>-</v>
      </c>
      <c r="Q1227" t="str">
        <f t="shared" si="79"/>
        <v>T</v>
      </c>
    </row>
    <row r="1228" spans="1:17" x14ac:dyDescent="0.3">
      <c r="A1228">
        <v>1234</v>
      </c>
      <c r="B1228" t="s">
        <v>2429</v>
      </c>
      <c r="C1228" t="s">
        <v>5049</v>
      </c>
      <c r="D1228" t="s">
        <v>4493</v>
      </c>
      <c r="E1228" t="s">
        <v>1189</v>
      </c>
      <c r="F1228">
        <v>60</v>
      </c>
      <c r="G1228" t="s">
        <v>5050</v>
      </c>
      <c r="H1228" t="s">
        <v>813</v>
      </c>
      <c r="I1228" s="10">
        <v>39655</v>
      </c>
      <c r="J1228">
        <v>28</v>
      </c>
      <c r="K1228" t="s">
        <v>1721</v>
      </c>
      <c r="M1228" t="str">
        <f>PROPER(Portfolio4346[[#This Row],[Last Name]])</f>
        <v>Corbett</v>
      </c>
      <c r="N1228" t="str">
        <f t="shared" si="76"/>
        <v>-</v>
      </c>
      <c r="O1228" t="str">
        <f t="shared" si="78"/>
        <v>M</v>
      </c>
      <c r="P1228" t="str">
        <f t="shared" si="77"/>
        <v>-</v>
      </c>
      <c r="Q1228" t="str">
        <f t="shared" si="79"/>
        <v>H</v>
      </c>
    </row>
    <row r="1229" spans="1:17" x14ac:dyDescent="0.3">
      <c r="A1229">
        <v>1235</v>
      </c>
      <c r="B1229" t="s">
        <v>5051</v>
      </c>
      <c r="C1229" t="s">
        <v>5052</v>
      </c>
      <c r="D1229" t="s">
        <v>4493</v>
      </c>
      <c r="E1229" t="s">
        <v>1189</v>
      </c>
      <c r="F1229">
        <v>90</v>
      </c>
      <c r="G1229" t="s">
        <v>5053</v>
      </c>
      <c r="H1229" t="s">
        <v>194</v>
      </c>
      <c r="I1229" s="10">
        <v>39979</v>
      </c>
      <c r="J1229">
        <v>28</v>
      </c>
      <c r="K1229" t="s">
        <v>1007</v>
      </c>
      <c r="M1229" t="str">
        <f>PROPER(Portfolio4346[[#This Row],[Last Name]])</f>
        <v>Mims</v>
      </c>
      <c r="N1229" t="str">
        <f t="shared" si="76"/>
        <v>-</v>
      </c>
      <c r="O1229" t="str">
        <f t="shared" si="78"/>
        <v>M</v>
      </c>
      <c r="P1229" t="str">
        <f t="shared" si="77"/>
        <v>-</v>
      </c>
      <c r="Q1229" t="str">
        <f t="shared" si="79"/>
        <v>B</v>
      </c>
    </row>
    <row r="1230" spans="1:17" x14ac:dyDescent="0.3">
      <c r="A1230">
        <v>1236</v>
      </c>
      <c r="B1230" t="s">
        <v>5054</v>
      </c>
      <c r="C1230" t="s">
        <v>2453</v>
      </c>
      <c r="D1230" t="s">
        <v>4493</v>
      </c>
      <c r="E1230" t="s">
        <v>1189</v>
      </c>
      <c r="F1230">
        <v>90</v>
      </c>
      <c r="G1230" t="s">
        <v>5055</v>
      </c>
      <c r="H1230" t="s">
        <v>1246</v>
      </c>
      <c r="I1230" s="10">
        <v>40124</v>
      </c>
      <c r="J1230">
        <v>59</v>
      </c>
      <c r="K1230" t="s">
        <v>1721</v>
      </c>
      <c r="M1230" t="str">
        <f>PROPER(Portfolio4346[[#This Row],[Last Name]])</f>
        <v>Perdue</v>
      </c>
      <c r="N1230" t="str">
        <f t="shared" si="76"/>
        <v>-</v>
      </c>
      <c r="O1230" t="str">
        <f t="shared" si="78"/>
        <v>M</v>
      </c>
      <c r="P1230" t="str">
        <f t="shared" si="77"/>
        <v>-</v>
      </c>
      <c r="Q1230" t="str">
        <f t="shared" si="79"/>
        <v>M</v>
      </c>
    </row>
    <row r="1231" spans="1:17" x14ac:dyDescent="0.3">
      <c r="A1231">
        <v>1237</v>
      </c>
      <c r="B1231" t="s">
        <v>5056</v>
      </c>
      <c r="C1231" t="s">
        <v>2646</v>
      </c>
      <c r="D1231" t="s">
        <v>4493</v>
      </c>
      <c r="E1231" t="s">
        <v>1189</v>
      </c>
      <c r="F1231">
        <v>90</v>
      </c>
      <c r="G1231" t="s">
        <v>5057</v>
      </c>
      <c r="H1231" t="s">
        <v>716</v>
      </c>
      <c r="I1231" s="10">
        <v>40169</v>
      </c>
      <c r="J1231">
        <v>75</v>
      </c>
      <c r="K1231" t="s">
        <v>1692</v>
      </c>
      <c r="M1231" t="str">
        <f>PROPER(Portfolio4346[[#This Row],[Last Name]])</f>
        <v>Fisher</v>
      </c>
      <c r="N1231" t="str">
        <f t="shared" si="76"/>
        <v>-</v>
      </c>
      <c r="O1231" t="str">
        <f t="shared" si="78"/>
        <v>M</v>
      </c>
      <c r="P1231" t="str">
        <f t="shared" si="77"/>
        <v>-</v>
      </c>
      <c r="Q1231" t="str">
        <f t="shared" si="79"/>
        <v>S</v>
      </c>
    </row>
    <row r="1232" spans="1:17" x14ac:dyDescent="0.3">
      <c r="A1232">
        <v>1238</v>
      </c>
      <c r="B1232" t="s">
        <v>5058</v>
      </c>
      <c r="C1232" t="s">
        <v>2735</v>
      </c>
      <c r="D1232" t="s">
        <v>4493</v>
      </c>
      <c r="E1232" t="s">
        <v>1189</v>
      </c>
      <c r="F1232">
        <v>60</v>
      </c>
      <c r="G1232" t="s">
        <v>5059</v>
      </c>
      <c r="H1232" t="s">
        <v>741</v>
      </c>
      <c r="I1232" s="10">
        <v>39782</v>
      </c>
      <c r="J1232">
        <v>72</v>
      </c>
      <c r="K1232" t="s">
        <v>1696</v>
      </c>
      <c r="M1232" t="str">
        <f>PROPER(Portfolio4346[[#This Row],[Last Name]])</f>
        <v>Moody</v>
      </c>
      <c r="N1232" t="str">
        <f t="shared" si="76"/>
        <v>-</v>
      </c>
      <c r="O1232" t="str">
        <f t="shared" si="78"/>
        <v>M</v>
      </c>
      <c r="P1232" t="str">
        <f t="shared" si="77"/>
        <v>-</v>
      </c>
      <c r="Q1232" t="str">
        <f t="shared" si="79"/>
        <v>T</v>
      </c>
    </row>
    <row r="1233" spans="1:17" x14ac:dyDescent="0.3">
      <c r="A1233">
        <v>1239</v>
      </c>
      <c r="B1233" t="s">
        <v>5060</v>
      </c>
      <c r="C1233" t="s">
        <v>5061</v>
      </c>
      <c r="D1233" t="s">
        <v>4493</v>
      </c>
      <c r="E1233" t="s">
        <v>1189</v>
      </c>
      <c r="F1233">
        <v>60</v>
      </c>
      <c r="G1233" t="s">
        <v>5062</v>
      </c>
      <c r="H1233" t="s">
        <v>645</v>
      </c>
      <c r="I1233" s="10">
        <v>40120</v>
      </c>
      <c r="J1233">
        <v>19</v>
      </c>
      <c r="K1233" t="s">
        <v>1772</v>
      </c>
      <c r="M1233" t="str">
        <f>PROPER(Portfolio4346[[#This Row],[Last Name]])</f>
        <v>Teague</v>
      </c>
      <c r="N1233" t="str">
        <f t="shared" si="76"/>
        <v>-</v>
      </c>
      <c r="O1233" t="str">
        <f t="shared" si="78"/>
        <v>M</v>
      </c>
      <c r="P1233" t="str">
        <f t="shared" si="77"/>
        <v>-</v>
      </c>
      <c r="Q1233" t="str">
        <f t="shared" si="79"/>
        <v>W</v>
      </c>
    </row>
    <row r="1234" spans="1:17" x14ac:dyDescent="0.3">
      <c r="A1234">
        <v>1240</v>
      </c>
      <c r="B1234" t="s">
        <v>5063</v>
      </c>
      <c r="C1234" t="s">
        <v>1850</v>
      </c>
      <c r="D1234" t="s">
        <v>4493</v>
      </c>
      <c r="E1234" t="s">
        <v>1189</v>
      </c>
      <c r="F1234">
        <v>90</v>
      </c>
      <c r="G1234" t="s">
        <v>5064</v>
      </c>
      <c r="H1234" t="s">
        <v>282</v>
      </c>
      <c r="I1234" s="10">
        <v>39617</v>
      </c>
      <c r="J1234">
        <v>62</v>
      </c>
      <c r="K1234" t="s">
        <v>1692</v>
      </c>
      <c r="M1234" t="str">
        <f>PROPER(Portfolio4346[[#This Row],[Last Name]])</f>
        <v>Finch</v>
      </c>
      <c r="N1234" t="str">
        <f t="shared" si="76"/>
        <v>-</v>
      </c>
      <c r="O1234" t="str">
        <f t="shared" si="78"/>
        <v>M</v>
      </c>
      <c r="P1234" t="str">
        <f t="shared" si="77"/>
        <v>-</v>
      </c>
      <c r="Q1234" t="str">
        <f t="shared" si="79"/>
        <v>C</v>
      </c>
    </row>
    <row r="1235" spans="1:17" x14ac:dyDescent="0.3">
      <c r="A1235">
        <v>1241</v>
      </c>
      <c r="B1235" t="s">
        <v>5065</v>
      </c>
      <c r="C1235" t="s">
        <v>5066</v>
      </c>
      <c r="D1235" t="s">
        <v>4493</v>
      </c>
      <c r="E1235" t="s">
        <v>1189</v>
      </c>
      <c r="F1235">
        <v>30</v>
      </c>
      <c r="G1235" t="s">
        <v>5067</v>
      </c>
      <c r="H1235" t="s">
        <v>62</v>
      </c>
      <c r="I1235" s="10">
        <v>40063</v>
      </c>
      <c r="J1235">
        <v>13</v>
      </c>
      <c r="K1235" t="s">
        <v>1700</v>
      </c>
      <c r="M1235" t="str">
        <f>PROPER(Portfolio4346[[#This Row],[Last Name]])</f>
        <v>Cardenas</v>
      </c>
      <c r="N1235" t="str">
        <f t="shared" si="76"/>
        <v>-</v>
      </c>
      <c r="O1235" t="str">
        <f t="shared" si="78"/>
        <v>M</v>
      </c>
      <c r="P1235" t="str">
        <f t="shared" si="77"/>
        <v>-</v>
      </c>
      <c r="Q1235" t="str">
        <f t="shared" si="79"/>
        <v>R</v>
      </c>
    </row>
    <row r="1236" spans="1:17" x14ac:dyDescent="0.3">
      <c r="A1236">
        <v>1242</v>
      </c>
      <c r="B1236" t="s">
        <v>5068</v>
      </c>
      <c r="C1236" t="s">
        <v>3992</v>
      </c>
      <c r="D1236" t="s">
        <v>4493</v>
      </c>
      <c r="E1236" t="s">
        <v>1189</v>
      </c>
      <c r="F1236">
        <v>90</v>
      </c>
      <c r="G1236" t="s">
        <v>5069</v>
      </c>
      <c r="H1236" t="s">
        <v>1600</v>
      </c>
      <c r="I1236" s="10">
        <v>40213</v>
      </c>
      <c r="J1236">
        <v>41</v>
      </c>
      <c r="K1236" t="s">
        <v>851</v>
      </c>
      <c r="M1236" t="str">
        <f>PROPER(Portfolio4346[[#This Row],[Last Name]])</f>
        <v>Willis</v>
      </c>
      <c r="N1236" t="str">
        <f t="shared" si="76"/>
        <v>-</v>
      </c>
      <c r="O1236" t="str">
        <f t="shared" si="78"/>
        <v>M</v>
      </c>
      <c r="P1236" t="str">
        <f t="shared" si="77"/>
        <v>-</v>
      </c>
      <c r="Q1236" t="str">
        <f t="shared" si="79"/>
        <v>C</v>
      </c>
    </row>
    <row r="1237" spans="1:17" x14ac:dyDescent="0.3">
      <c r="A1237">
        <v>1243</v>
      </c>
      <c r="B1237" t="s">
        <v>4775</v>
      </c>
      <c r="C1237" t="s">
        <v>3872</v>
      </c>
      <c r="D1237" t="s">
        <v>4493</v>
      </c>
      <c r="E1237" t="s">
        <v>1189</v>
      </c>
      <c r="F1237">
        <v>90</v>
      </c>
      <c r="G1237" t="s">
        <v>5070</v>
      </c>
      <c r="H1237" t="s">
        <v>1308</v>
      </c>
      <c r="I1237" s="10">
        <v>40432</v>
      </c>
      <c r="J1237">
        <v>58</v>
      </c>
      <c r="K1237" t="s">
        <v>1700</v>
      </c>
      <c r="M1237" t="str">
        <f>PROPER(Portfolio4346[[#This Row],[Last Name]])</f>
        <v>Ware</v>
      </c>
      <c r="N1237" t="str">
        <f t="shared" si="76"/>
        <v>-</v>
      </c>
      <c r="O1237" t="str">
        <f t="shared" si="78"/>
        <v>M</v>
      </c>
      <c r="P1237" t="str">
        <f t="shared" si="77"/>
        <v>-</v>
      </c>
      <c r="Q1237" t="str">
        <f t="shared" si="79"/>
        <v>B</v>
      </c>
    </row>
    <row r="1238" spans="1:17" x14ac:dyDescent="0.3">
      <c r="A1238">
        <v>1244</v>
      </c>
      <c r="B1238" t="s">
        <v>5071</v>
      </c>
      <c r="C1238" t="s">
        <v>3253</v>
      </c>
      <c r="D1238" t="s">
        <v>4493</v>
      </c>
      <c r="E1238" t="s">
        <v>1189</v>
      </c>
      <c r="F1238">
        <v>60</v>
      </c>
      <c r="G1238" t="s">
        <v>5072</v>
      </c>
      <c r="H1238" t="s">
        <v>364</v>
      </c>
      <c r="I1238" s="10">
        <v>39468</v>
      </c>
      <c r="J1238">
        <v>50</v>
      </c>
      <c r="K1238" t="s">
        <v>1677</v>
      </c>
      <c r="M1238" t="str">
        <f>PROPER(Portfolio4346[[#This Row],[Last Name]])</f>
        <v>Coker</v>
      </c>
      <c r="N1238" t="str">
        <f t="shared" si="76"/>
        <v>-</v>
      </c>
      <c r="O1238" t="str">
        <f t="shared" si="78"/>
        <v>M</v>
      </c>
      <c r="P1238" t="str">
        <f t="shared" si="77"/>
        <v>-</v>
      </c>
      <c r="Q1238" t="str">
        <f t="shared" si="79"/>
        <v>R</v>
      </c>
    </row>
    <row r="1239" spans="1:17" x14ac:dyDescent="0.3">
      <c r="A1239">
        <v>1245</v>
      </c>
      <c r="B1239" t="s">
        <v>5073</v>
      </c>
      <c r="C1239" t="s">
        <v>5074</v>
      </c>
      <c r="D1239" t="s">
        <v>4493</v>
      </c>
      <c r="E1239" t="s">
        <v>1189</v>
      </c>
      <c r="F1239">
        <v>90</v>
      </c>
      <c r="G1239" t="s">
        <v>5075</v>
      </c>
      <c r="H1239" t="s">
        <v>1198</v>
      </c>
      <c r="I1239" s="10">
        <v>39722</v>
      </c>
      <c r="J1239">
        <v>85</v>
      </c>
      <c r="K1239" t="s">
        <v>1700</v>
      </c>
      <c r="M1239" t="str">
        <f>PROPER(Portfolio4346[[#This Row],[Last Name]])</f>
        <v>Rush</v>
      </c>
      <c r="N1239" t="str">
        <f t="shared" si="76"/>
        <v>-</v>
      </c>
      <c r="O1239" t="str">
        <f t="shared" si="78"/>
        <v>M</v>
      </c>
      <c r="P1239" t="str">
        <f t="shared" si="77"/>
        <v>-</v>
      </c>
      <c r="Q1239" t="str">
        <f t="shared" si="79"/>
        <v>J</v>
      </c>
    </row>
    <row r="1240" spans="1:17" x14ac:dyDescent="0.3">
      <c r="A1240">
        <v>1246</v>
      </c>
      <c r="B1240" t="s">
        <v>4517</v>
      </c>
      <c r="C1240" t="s">
        <v>2944</v>
      </c>
      <c r="D1240" t="s">
        <v>4493</v>
      </c>
      <c r="E1240" t="s">
        <v>1189</v>
      </c>
      <c r="F1240">
        <v>90</v>
      </c>
      <c r="G1240" t="s">
        <v>5076</v>
      </c>
      <c r="H1240" t="s">
        <v>159</v>
      </c>
      <c r="I1240" s="10">
        <v>40460</v>
      </c>
      <c r="J1240">
        <v>18</v>
      </c>
      <c r="K1240" t="s">
        <v>1692</v>
      </c>
      <c r="M1240" t="str">
        <f>PROPER(Portfolio4346[[#This Row],[Last Name]])</f>
        <v>Whitney</v>
      </c>
      <c r="N1240" t="str">
        <f t="shared" si="76"/>
        <v>-</v>
      </c>
      <c r="O1240" t="str">
        <f t="shared" si="78"/>
        <v>M</v>
      </c>
      <c r="P1240" t="str">
        <f t="shared" si="77"/>
        <v>-</v>
      </c>
      <c r="Q1240" t="str">
        <f t="shared" si="79"/>
        <v>D</v>
      </c>
    </row>
    <row r="1241" spans="1:17" x14ac:dyDescent="0.3">
      <c r="A1241">
        <v>1247</v>
      </c>
      <c r="B1241" t="s">
        <v>5077</v>
      </c>
      <c r="C1241" t="s">
        <v>5078</v>
      </c>
      <c r="D1241" t="s">
        <v>4493</v>
      </c>
      <c r="E1241" t="s">
        <v>1189</v>
      </c>
      <c r="F1241">
        <v>30</v>
      </c>
      <c r="G1241" t="s">
        <v>1950</v>
      </c>
      <c r="H1241" t="s">
        <v>440</v>
      </c>
      <c r="I1241" s="10">
        <v>40294</v>
      </c>
      <c r="J1241">
        <v>66</v>
      </c>
      <c r="K1241" t="s">
        <v>1677</v>
      </c>
      <c r="M1241" t="str">
        <f>PROPER(Portfolio4346[[#This Row],[Last Name]])</f>
        <v>Holliday</v>
      </c>
      <c r="N1241" t="str">
        <f t="shared" si="76"/>
        <v>-</v>
      </c>
      <c r="O1241" t="str">
        <f t="shared" si="78"/>
        <v>M</v>
      </c>
      <c r="P1241" t="str">
        <f t="shared" si="77"/>
        <v>-</v>
      </c>
      <c r="Q1241" t="str">
        <f t="shared" si="79"/>
        <v>G</v>
      </c>
    </row>
    <row r="1242" spans="1:17" x14ac:dyDescent="0.3">
      <c r="A1242">
        <v>1248</v>
      </c>
      <c r="B1242" t="s">
        <v>5044</v>
      </c>
      <c r="C1242" t="s">
        <v>4712</v>
      </c>
      <c r="D1242" t="s">
        <v>4493</v>
      </c>
      <c r="E1242" t="s">
        <v>1189</v>
      </c>
      <c r="F1242">
        <v>30</v>
      </c>
      <c r="G1242" t="s">
        <v>5079</v>
      </c>
      <c r="H1242" t="s">
        <v>1429</v>
      </c>
      <c r="I1242" s="10">
        <v>39850</v>
      </c>
      <c r="J1242">
        <v>26</v>
      </c>
      <c r="K1242" t="s">
        <v>1696</v>
      </c>
      <c r="M1242" t="str">
        <f>PROPER(Portfolio4346[[#This Row],[Last Name]])</f>
        <v>David</v>
      </c>
      <c r="N1242" t="str">
        <f t="shared" si="76"/>
        <v>-</v>
      </c>
      <c r="O1242" t="str">
        <f t="shared" si="78"/>
        <v>M</v>
      </c>
      <c r="P1242" t="str">
        <f t="shared" si="77"/>
        <v>-</v>
      </c>
      <c r="Q1242" t="str">
        <f t="shared" si="79"/>
        <v>J</v>
      </c>
    </row>
    <row r="1243" spans="1:17" x14ac:dyDescent="0.3">
      <c r="A1243">
        <v>1249</v>
      </c>
      <c r="B1243" t="s">
        <v>5077</v>
      </c>
      <c r="C1243" t="s">
        <v>3832</v>
      </c>
      <c r="D1243" t="s">
        <v>1946</v>
      </c>
      <c r="E1243" t="s">
        <v>1189</v>
      </c>
      <c r="F1243">
        <v>60</v>
      </c>
      <c r="G1243" t="s">
        <v>4346</v>
      </c>
      <c r="H1243" t="s">
        <v>171</v>
      </c>
      <c r="I1243" s="10">
        <v>40211</v>
      </c>
      <c r="J1243">
        <v>50</v>
      </c>
      <c r="K1243" t="s">
        <v>1007</v>
      </c>
      <c r="M1243" t="str">
        <f>PROPER(Portfolio4346[[#This Row],[Last Name]])</f>
        <v>Silva</v>
      </c>
      <c r="N1243" t="str">
        <f t="shared" si="76"/>
        <v>-</v>
      </c>
      <c r="O1243" t="str">
        <f t="shared" si="78"/>
        <v>M</v>
      </c>
      <c r="P1243" t="str">
        <f t="shared" si="77"/>
        <v>-</v>
      </c>
      <c r="Q1243" t="str">
        <f t="shared" si="79"/>
        <v>G</v>
      </c>
    </row>
    <row r="1244" spans="1:17" x14ac:dyDescent="0.3">
      <c r="A1244">
        <v>1250</v>
      </c>
      <c r="B1244" t="s">
        <v>4023</v>
      </c>
      <c r="C1244" t="s">
        <v>1664</v>
      </c>
      <c r="D1244" t="s">
        <v>4493</v>
      </c>
      <c r="E1244" t="s">
        <v>1189</v>
      </c>
      <c r="F1244">
        <v>30</v>
      </c>
      <c r="G1244" t="s">
        <v>5080</v>
      </c>
      <c r="H1244" t="s">
        <v>1159</v>
      </c>
      <c r="I1244" s="10">
        <v>39576</v>
      </c>
      <c r="J1244">
        <v>13</v>
      </c>
      <c r="K1244" t="s">
        <v>851</v>
      </c>
      <c r="M1244" t="str">
        <f>PROPER(Portfolio4346[[#This Row],[Last Name]])</f>
        <v>Street</v>
      </c>
      <c r="N1244" t="str">
        <f t="shared" si="76"/>
        <v>-</v>
      </c>
      <c r="O1244" t="str">
        <f t="shared" si="78"/>
        <v>M</v>
      </c>
      <c r="P1244" t="str">
        <f t="shared" si="77"/>
        <v>-</v>
      </c>
      <c r="Q1244" t="str">
        <f t="shared" si="79"/>
        <v>M</v>
      </c>
    </row>
    <row r="1245" spans="1:17" x14ac:dyDescent="0.3">
      <c r="A1245">
        <v>1251</v>
      </c>
      <c r="B1245" t="s">
        <v>5081</v>
      </c>
      <c r="C1245" t="s">
        <v>5082</v>
      </c>
      <c r="D1245" t="s">
        <v>4493</v>
      </c>
      <c r="E1245" t="s">
        <v>1189</v>
      </c>
      <c r="F1245">
        <v>90</v>
      </c>
      <c r="G1245" t="s">
        <v>5083</v>
      </c>
      <c r="H1245" t="s">
        <v>1045</v>
      </c>
      <c r="I1245" s="10">
        <v>39585</v>
      </c>
      <c r="J1245">
        <v>26</v>
      </c>
      <c r="K1245" t="s">
        <v>851</v>
      </c>
      <c r="M1245" t="str">
        <f>PROPER(Portfolio4346[[#This Row],[Last Name]])</f>
        <v>Kaufman</v>
      </c>
      <c r="N1245" t="str">
        <f t="shared" si="76"/>
        <v>-</v>
      </c>
      <c r="O1245" t="str">
        <f t="shared" si="78"/>
        <v>M</v>
      </c>
      <c r="P1245" t="str">
        <f t="shared" si="77"/>
        <v>-</v>
      </c>
      <c r="Q1245" t="str">
        <f t="shared" si="79"/>
        <v>Z</v>
      </c>
    </row>
    <row r="1246" spans="1:17" x14ac:dyDescent="0.3">
      <c r="A1246">
        <v>1252</v>
      </c>
      <c r="B1246" t="s">
        <v>5084</v>
      </c>
      <c r="C1246" t="s">
        <v>4841</v>
      </c>
      <c r="D1246" t="s">
        <v>4493</v>
      </c>
      <c r="E1246" t="s">
        <v>1189</v>
      </c>
      <c r="F1246">
        <v>90</v>
      </c>
      <c r="G1246" t="s">
        <v>5085</v>
      </c>
      <c r="H1246" t="s">
        <v>33</v>
      </c>
      <c r="I1246" s="10">
        <v>40199</v>
      </c>
      <c r="J1246">
        <v>92</v>
      </c>
      <c r="K1246" t="s">
        <v>1707</v>
      </c>
      <c r="M1246" t="str">
        <f>PROPER(Portfolio4346[[#This Row],[Last Name]])</f>
        <v>Dailey</v>
      </c>
      <c r="N1246" t="str">
        <f t="shared" si="76"/>
        <v>-</v>
      </c>
      <c r="O1246" t="str">
        <f t="shared" si="78"/>
        <v>M</v>
      </c>
      <c r="P1246" t="str">
        <f t="shared" si="77"/>
        <v>-</v>
      </c>
      <c r="Q1246" t="str">
        <f t="shared" si="79"/>
        <v>V</v>
      </c>
    </row>
    <row r="1247" spans="1:17" x14ac:dyDescent="0.3">
      <c r="A1247">
        <v>1253</v>
      </c>
      <c r="B1247" t="s">
        <v>4696</v>
      </c>
      <c r="C1247" t="s">
        <v>2260</v>
      </c>
      <c r="D1247" t="s">
        <v>4493</v>
      </c>
      <c r="E1247" t="s">
        <v>1189</v>
      </c>
      <c r="F1247">
        <v>60</v>
      </c>
      <c r="G1247" t="s">
        <v>5086</v>
      </c>
      <c r="H1247" t="s">
        <v>2317</v>
      </c>
      <c r="I1247" s="10">
        <v>39535</v>
      </c>
      <c r="J1247">
        <v>5</v>
      </c>
      <c r="K1247" t="s">
        <v>1721</v>
      </c>
      <c r="M1247" t="str">
        <f>PROPER(Portfolio4346[[#This Row],[Last Name]])</f>
        <v>Ross</v>
      </c>
      <c r="N1247" t="str">
        <f t="shared" si="76"/>
        <v>-</v>
      </c>
      <c r="O1247" t="str">
        <f t="shared" si="78"/>
        <v>M</v>
      </c>
      <c r="P1247" t="str">
        <f t="shared" si="77"/>
        <v>-</v>
      </c>
      <c r="Q1247" t="str">
        <f t="shared" si="79"/>
        <v>G</v>
      </c>
    </row>
    <row r="1248" spans="1:17" x14ac:dyDescent="0.3">
      <c r="A1248">
        <v>1254</v>
      </c>
      <c r="B1248" t="s">
        <v>3595</v>
      </c>
      <c r="C1248" t="s">
        <v>5087</v>
      </c>
      <c r="D1248" t="s">
        <v>4493</v>
      </c>
      <c r="E1248" t="s">
        <v>1189</v>
      </c>
      <c r="F1248">
        <v>90</v>
      </c>
      <c r="G1248" t="s">
        <v>5088</v>
      </c>
      <c r="H1248" t="s">
        <v>2671</v>
      </c>
      <c r="I1248" s="10">
        <v>39986</v>
      </c>
      <c r="J1248">
        <v>11</v>
      </c>
      <c r="K1248" t="s">
        <v>1696</v>
      </c>
      <c r="M1248" t="str">
        <f>PROPER(Portfolio4346[[#This Row],[Last Name]])</f>
        <v>Madrid</v>
      </c>
      <c r="N1248" t="str">
        <f t="shared" si="76"/>
        <v>-</v>
      </c>
      <c r="O1248" t="str">
        <f t="shared" si="78"/>
        <v>M</v>
      </c>
      <c r="P1248" t="str">
        <f t="shared" si="77"/>
        <v>-</v>
      </c>
      <c r="Q1248" t="str">
        <f t="shared" si="79"/>
        <v>C</v>
      </c>
    </row>
    <row r="1249" spans="1:17" x14ac:dyDescent="0.3">
      <c r="A1249">
        <v>1255</v>
      </c>
      <c r="B1249" t="s">
        <v>3423</v>
      </c>
      <c r="C1249" t="s">
        <v>5089</v>
      </c>
      <c r="D1249" t="s">
        <v>4493</v>
      </c>
      <c r="E1249" t="s">
        <v>1189</v>
      </c>
      <c r="F1249">
        <v>90</v>
      </c>
      <c r="G1249" t="s">
        <v>5090</v>
      </c>
      <c r="H1249" t="s">
        <v>157</v>
      </c>
      <c r="I1249" s="10">
        <v>40322</v>
      </c>
      <c r="J1249">
        <v>35</v>
      </c>
      <c r="K1249" t="s">
        <v>1692</v>
      </c>
      <c r="M1249" t="str">
        <f>PROPER(Portfolio4346[[#This Row],[Last Name]])</f>
        <v>Rodgers</v>
      </c>
      <c r="N1249" t="str">
        <f t="shared" si="76"/>
        <v>-</v>
      </c>
      <c r="O1249" t="str">
        <f t="shared" si="78"/>
        <v>M</v>
      </c>
      <c r="P1249" t="str">
        <f t="shared" si="77"/>
        <v>-</v>
      </c>
      <c r="Q1249" t="str">
        <f t="shared" si="79"/>
        <v>N</v>
      </c>
    </row>
    <row r="1250" spans="1:17" x14ac:dyDescent="0.3">
      <c r="A1250">
        <v>1256</v>
      </c>
      <c r="B1250" t="s">
        <v>4025</v>
      </c>
      <c r="C1250" t="s">
        <v>3356</v>
      </c>
      <c r="D1250" t="s">
        <v>4493</v>
      </c>
      <c r="E1250" t="s">
        <v>1189</v>
      </c>
      <c r="F1250">
        <v>30</v>
      </c>
      <c r="G1250" t="s">
        <v>5091</v>
      </c>
      <c r="H1250" t="s">
        <v>3942</v>
      </c>
      <c r="I1250" s="10">
        <v>39764</v>
      </c>
      <c r="J1250">
        <v>8</v>
      </c>
      <c r="K1250" t="s">
        <v>851</v>
      </c>
      <c r="M1250" t="str">
        <f>PROPER(Portfolio4346[[#This Row],[Last Name]])</f>
        <v>Muller</v>
      </c>
      <c r="N1250" t="str">
        <f t="shared" si="76"/>
        <v>-</v>
      </c>
      <c r="O1250" t="str">
        <f t="shared" si="78"/>
        <v>M</v>
      </c>
      <c r="P1250" t="str">
        <f t="shared" si="77"/>
        <v>-</v>
      </c>
      <c r="Q1250" t="str">
        <f t="shared" si="79"/>
        <v>H</v>
      </c>
    </row>
    <row r="1251" spans="1:17" x14ac:dyDescent="0.3">
      <c r="A1251">
        <v>1257</v>
      </c>
      <c r="B1251" t="s">
        <v>5092</v>
      </c>
      <c r="C1251" t="s">
        <v>5093</v>
      </c>
      <c r="D1251" t="s">
        <v>4493</v>
      </c>
      <c r="E1251" t="s">
        <v>1189</v>
      </c>
      <c r="F1251">
        <v>60</v>
      </c>
      <c r="G1251" t="s">
        <v>5094</v>
      </c>
      <c r="H1251" t="s">
        <v>394</v>
      </c>
      <c r="I1251" s="10">
        <v>39753</v>
      </c>
      <c r="J1251">
        <v>34</v>
      </c>
      <c r="K1251" t="s">
        <v>1677</v>
      </c>
      <c r="M1251" t="str">
        <f>PROPER(Portfolio4346[[#This Row],[Last Name]])</f>
        <v>Barton</v>
      </c>
      <c r="N1251" t="str">
        <f t="shared" si="76"/>
        <v>-</v>
      </c>
      <c r="O1251" t="str">
        <f t="shared" si="78"/>
        <v>M</v>
      </c>
      <c r="P1251" t="str">
        <f t="shared" si="77"/>
        <v>-</v>
      </c>
      <c r="Q1251" t="str">
        <f t="shared" si="79"/>
        <v>E</v>
      </c>
    </row>
    <row r="1252" spans="1:17" x14ac:dyDescent="0.3">
      <c r="A1252">
        <v>1258</v>
      </c>
      <c r="B1252" t="s">
        <v>5095</v>
      </c>
      <c r="C1252" t="s">
        <v>5096</v>
      </c>
      <c r="D1252" t="s">
        <v>4493</v>
      </c>
      <c r="E1252" t="s">
        <v>1189</v>
      </c>
      <c r="F1252">
        <v>30</v>
      </c>
      <c r="G1252" t="s">
        <v>5097</v>
      </c>
      <c r="H1252" t="s">
        <v>1621</v>
      </c>
      <c r="I1252" s="10">
        <v>40363</v>
      </c>
      <c r="J1252">
        <v>25</v>
      </c>
      <c r="K1252" t="s">
        <v>1673</v>
      </c>
      <c r="M1252" t="str">
        <f>PROPER(Portfolio4346[[#This Row],[Last Name]])</f>
        <v>Jarvis</v>
      </c>
      <c r="N1252" t="str">
        <f t="shared" si="76"/>
        <v>-</v>
      </c>
      <c r="O1252" t="str">
        <f t="shared" si="78"/>
        <v>M</v>
      </c>
      <c r="P1252" t="str">
        <f t="shared" si="77"/>
        <v>-</v>
      </c>
      <c r="Q1252" t="str">
        <f t="shared" si="79"/>
        <v>W</v>
      </c>
    </row>
    <row r="1253" spans="1:17" x14ac:dyDescent="0.3">
      <c r="A1253">
        <v>1259</v>
      </c>
      <c r="B1253" t="s">
        <v>4170</v>
      </c>
      <c r="C1253" t="s">
        <v>5098</v>
      </c>
      <c r="D1253" t="s">
        <v>4493</v>
      </c>
      <c r="E1253" t="s">
        <v>1189</v>
      </c>
      <c r="F1253">
        <v>30</v>
      </c>
      <c r="G1253" t="s">
        <v>5099</v>
      </c>
      <c r="H1253" t="s">
        <v>1516</v>
      </c>
      <c r="I1253" s="10">
        <v>39539</v>
      </c>
      <c r="J1253">
        <v>55</v>
      </c>
      <c r="K1253" t="s">
        <v>1007</v>
      </c>
      <c r="M1253" t="str">
        <f>PROPER(Portfolio4346[[#This Row],[Last Name]])</f>
        <v>Montoya</v>
      </c>
      <c r="N1253" t="str">
        <f t="shared" si="76"/>
        <v>-</v>
      </c>
      <c r="O1253" t="str">
        <f t="shared" si="78"/>
        <v>M</v>
      </c>
      <c r="P1253" t="str">
        <f t="shared" si="77"/>
        <v>-</v>
      </c>
      <c r="Q1253" t="str">
        <f t="shared" si="79"/>
        <v>M</v>
      </c>
    </row>
    <row r="1254" spans="1:17" x14ac:dyDescent="0.3">
      <c r="A1254">
        <v>1260</v>
      </c>
      <c r="B1254" t="s">
        <v>3969</v>
      </c>
      <c r="C1254" t="s">
        <v>5041</v>
      </c>
      <c r="D1254" t="s">
        <v>4493</v>
      </c>
      <c r="E1254" t="s">
        <v>4651</v>
      </c>
      <c r="F1254">
        <v>60</v>
      </c>
      <c r="G1254" t="s">
        <v>5100</v>
      </c>
      <c r="H1254" t="s">
        <v>812</v>
      </c>
      <c r="I1254" s="10">
        <v>40344</v>
      </c>
      <c r="J1254">
        <v>27</v>
      </c>
      <c r="K1254" t="s">
        <v>1007</v>
      </c>
      <c r="M1254" t="str">
        <f>PROPER(Portfolio4346[[#This Row],[Last Name]])</f>
        <v>Robinson</v>
      </c>
      <c r="N1254" t="str">
        <f t="shared" si="76"/>
        <v>-</v>
      </c>
      <c r="O1254" t="str">
        <f t="shared" si="78"/>
        <v>M</v>
      </c>
      <c r="P1254" t="str">
        <f t="shared" si="77"/>
        <v>Corrected Errors</v>
      </c>
      <c r="Q1254" t="str">
        <f t="shared" si="79"/>
        <v>B</v>
      </c>
    </row>
    <row r="1255" spans="1:17" x14ac:dyDescent="0.3">
      <c r="A1255">
        <v>1261</v>
      </c>
      <c r="B1255" t="s">
        <v>5011</v>
      </c>
      <c r="C1255" t="s">
        <v>2540</v>
      </c>
      <c r="D1255" t="s">
        <v>4493</v>
      </c>
      <c r="E1255" t="s">
        <v>1189</v>
      </c>
      <c r="F1255">
        <v>90</v>
      </c>
      <c r="G1255" t="s">
        <v>5101</v>
      </c>
      <c r="H1255" t="s">
        <v>66</v>
      </c>
      <c r="I1255" s="10">
        <v>39862</v>
      </c>
      <c r="J1255">
        <v>64</v>
      </c>
      <c r="K1255" t="s">
        <v>1700</v>
      </c>
      <c r="M1255" t="str">
        <f>PROPER(Portfolio4346[[#This Row],[Last Name]])</f>
        <v>Crouch</v>
      </c>
      <c r="N1255" t="str">
        <f t="shared" si="76"/>
        <v>-</v>
      </c>
      <c r="O1255" t="str">
        <f t="shared" si="78"/>
        <v>M</v>
      </c>
      <c r="P1255" t="str">
        <f t="shared" si="77"/>
        <v>-</v>
      </c>
      <c r="Q1255" t="str">
        <f t="shared" si="79"/>
        <v>B</v>
      </c>
    </row>
    <row r="1256" spans="1:17" x14ac:dyDescent="0.3">
      <c r="A1256">
        <v>1262</v>
      </c>
      <c r="B1256" t="s">
        <v>5102</v>
      </c>
      <c r="C1256" t="s">
        <v>3992</v>
      </c>
      <c r="D1256" t="s">
        <v>4493</v>
      </c>
      <c r="E1256" t="s">
        <v>1189</v>
      </c>
      <c r="F1256">
        <v>30</v>
      </c>
      <c r="G1256" t="s">
        <v>5103</v>
      </c>
      <c r="H1256" t="s">
        <v>4987</v>
      </c>
      <c r="I1256" s="10">
        <v>39468</v>
      </c>
      <c r="J1256">
        <v>46</v>
      </c>
      <c r="K1256" t="s">
        <v>1677</v>
      </c>
      <c r="M1256" t="str">
        <f>PROPER(Portfolio4346[[#This Row],[Last Name]])</f>
        <v>Willis</v>
      </c>
      <c r="N1256" t="str">
        <f t="shared" si="76"/>
        <v>-</v>
      </c>
      <c r="O1256" t="str">
        <f t="shared" si="78"/>
        <v>M</v>
      </c>
      <c r="P1256" t="str">
        <f t="shared" si="77"/>
        <v>-</v>
      </c>
      <c r="Q1256" t="str">
        <f t="shared" si="79"/>
        <v>W</v>
      </c>
    </row>
    <row r="1257" spans="1:17" x14ac:dyDescent="0.3">
      <c r="A1257">
        <v>1263</v>
      </c>
      <c r="B1257" t="s">
        <v>5104</v>
      </c>
      <c r="C1257" t="s">
        <v>2962</v>
      </c>
      <c r="D1257" t="s">
        <v>4493</v>
      </c>
      <c r="E1257" t="s">
        <v>1189</v>
      </c>
      <c r="F1257">
        <v>30</v>
      </c>
      <c r="G1257" t="s">
        <v>5105</v>
      </c>
      <c r="H1257" t="s">
        <v>3466</v>
      </c>
      <c r="I1257" s="10">
        <v>39701</v>
      </c>
      <c r="J1257">
        <v>61</v>
      </c>
      <c r="K1257" t="s">
        <v>1721</v>
      </c>
      <c r="M1257" t="str">
        <f>PROPER(Portfolio4346[[#This Row],[Last Name]])</f>
        <v>Gates</v>
      </c>
      <c r="N1257" t="str">
        <f t="shared" si="76"/>
        <v>-</v>
      </c>
      <c r="O1257" t="str">
        <f t="shared" si="78"/>
        <v>M</v>
      </c>
      <c r="P1257" t="str">
        <f t="shared" si="77"/>
        <v>-</v>
      </c>
      <c r="Q1257" t="str">
        <f t="shared" si="79"/>
        <v>I</v>
      </c>
    </row>
    <row r="1258" spans="1:17" x14ac:dyDescent="0.3">
      <c r="A1258">
        <v>1264</v>
      </c>
      <c r="B1258" t="s">
        <v>5106</v>
      </c>
      <c r="C1258" t="s">
        <v>2362</v>
      </c>
      <c r="D1258" t="s">
        <v>4493</v>
      </c>
      <c r="E1258" t="s">
        <v>1189</v>
      </c>
      <c r="F1258">
        <v>90</v>
      </c>
      <c r="G1258" t="s">
        <v>5107</v>
      </c>
      <c r="H1258" t="s">
        <v>788</v>
      </c>
      <c r="I1258" s="10">
        <v>40262</v>
      </c>
      <c r="J1258">
        <v>60</v>
      </c>
      <c r="K1258" t="s">
        <v>1673</v>
      </c>
      <c r="M1258" t="str">
        <f>PROPER(Portfolio4346[[#This Row],[Last Name]])</f>
        <v>Moreland</v>
      </c>
      <c r="N1258" t="str">
        <f t="shared" si="76"/>
        <v>-</v>
      </c>
      <c r="O1258" t="str">
        <f t="shared" si="78"/>
        <v>M</v>
      </c>
      <c r="P1258" t="str">
        <f t="shared" si="77"/>
        <v>-</v>
      </c>
      <c r="Q1258" t="str">
        <f t="shared" si="79"/>
        <v>H</v>
      </c>
    </row>
    <row r="1259" spans="1:17" x14ac:dyDescent="0.3">
      <c r="A1259">
        <v>1265</v>
      </c>
      <c r="B1259" t="s">
        <v>5108</v>
      </c>
      <c r="C1259" t="s">
        <v>3240</v>
      </c>
      <c r="D1259" t="s">
        <v>4493</v>
      </c>
      <c r="E1259" t="s">
        <v>1189</v>
      </c>
      <c r="F1259">
        <v>30</v>
      </c>
      <c r="G1259" t="s">
        <v>5109</v>
      </c>
      <c r="H1259" t="s">
        <v>1643</v>
      </c>
      <c r="I1259" s="10">
        <v>39627</v>
      </c>
      <c r="J1259">
        <v>9</v>
      </c>
      <c r="K1259" t="s">
        <v>1692</v>
      </c>
      <c r="M1259" t="str">
        <f>PROPER(Portfolio4346[[#This Row],[Last Name]])</f>
        <v>Arredondo</v>
      </c>
      <c r="N1259" t="str">
        <f t="shared" si="76"/>
        <v>-</v>
      </c>
      <c r="O1259" t="str">
        <f t="shared" si="78"/>
        <v>M</v>
      </c>
      <c r="P1259" t="str">
        <f t="shared" si="77"/>
        <v>-</v>
      </c>
      <c r="Q1259" t="str">
        <f t="shared" si="79"/>
        <v>C</v>
      </c>
    </row>
    <row r="1260" spans="1:17" x14ac:dyDescent="0.3">
      <c r="A1260">
        <v>1266</v>
      </c>
      <c r="B1260" t="s">
        <v>5110</v>
      </c>
      <c r="C1260" t="s">
        <v>5111</v>
      </c>
      <c r="D1260" t="s">
        <v>4493</v>
      </c>
      <c r="E1260" t="s">
        <v>1189</v>
      </c>
      <c r="F1260">
        <v>30</v>
      </c>
      <c r="G1260" t="s">
        <v>5112</v>
      </c>
      <c r="H1260" t="s">
        <v>124</v>
      </c>
      <c r="I1260" s="10">
        <v>39983</v>
      </c>
      <c r="J1260">
        <v>89</v>
      </c>
      <c r="K1260" t="s">
        <v>851</v>
      </c>
      <c r="M1260" t="str">
        <f>PROPER(Portfolio4346[[#This Row],[Last Name]])</f>
        <v>Meier</v>
      </c>
      <c r="N1260" t="str">
        <f t="shared" si="76"/>
        <v>-</v>
      </c>
      <c r="O1260" t="str">
        <f t="shared" si="78"/>
        <v>M</v>
      </c>
      <c r="P1260" t="str">
        <f t="shared" si="77"/>
        <v>-</v>
      </c>
      <c r="Q1260" t="str">
        <f t="shared" si="79"/>
        <v>C</v>
      </c>
    </row>
    <row r="1261" spans="1:17" x14ac:dyDescent="0.3">
      <c r="A1261">
        <v>1267</v>
      </c>
      <c r="B1261" t="s">
        <v>5113</v>
      </c>
      <c r="C1261" t="s">
        <v>2356</v>
      </c>
      <c r="D1261" t="s">
        <v>4493</v>
      </c>
      <c r="E1261" t="s">
        <v>1189</v>
      </c>
      <c r="F1261">
        <v>60</v>
      </c>
      <c r="G1261" t="s">
        <v>5114</v>
      </c>
      <c r="H1261" t="s">
        <v>515</v>
      </c>
      <c r="I1261" s="10">
        <v>40479</v>
      </c>
      <c r="J1261">
        <v>95</v>
      </c>
      <c r="K1261" t="s">
        <v>1772</v>
      </c>
      <c r="M1261" t="str">
        <f>PROPER(Portfolio4346[[#This Row],[Last Name]])</f>
        <v>Sewell</v>
      </c>
      <c r="N1261" t="str">
        <f t="shared" si="76"/>
        <v>-</v>
      </c>
      <c r="O1261" t="str">
        <f t="shared" si="78"/>
        <v>M</v>
      </c>
      <c r="P1261" t="str">
        <f t="shared" si="77"/>
        <v>-</v>
      </c>
      <c r="Q1261" t="str">
        <f t="shared" si="79"/>
        <v>B</v>
      </c>
    </row>
    <row r="1262" spans="1:17" x14ac:dyDescent="0.3">
      <c r="A1262">
        <v>1268</v>
      </c>
      <c r="B1262" t="s">
        <v>4964</v>
      </c>
      <c r="C1262" t="s">
        <v>5115</v>
      </c>
      <c r="D1262" t="s">
        <v>4493</v>
      </c>
      <c r="E1262" t="s">
        <v>1189</v>
      </c>
      <c r="F1262">
        <v>90</v>
      </c>
      <c r="G1262" t="s">
        <v>5116</v>
      </c>
      <c r="H1262" t="s">
        <v>80</v>
      </c>
      <c r="I1262" s="10">
        <v>40395</v>
      </c>
      <c r="J1262">
        <v>18</v>
      </c>
      <c r="K1262" t="s">
        <v>1673</v>
      </c>
      <c r="M1262" t="str">
        <f>PROPER(Portfolio4346[[#This Row],[Last Name]])</f>
        <v>Calvert</v>
      </c>
      <c r="N1262" t="str">
        <f t="shared" si="76"/>
        <v>-</v>
      </c>
      <c r="O1262" t="str">
        <f t="shared" si="78"/>
        <v>M</v>
      </c>
      <c r="P1262" t="str">
        <f t="shared" si="77"/>
        <v>-</v>
      </c>
      <c r="Q1262" t="str">
        <f t="shared" si="79"/>
        <v>R</v>
      </c>
    </row>
    <row r="1263" spans="1:17" x14ac:dyDescent="0.3">
      <c r="A1263">
        <v>1269</v>
      </c>
      <c r="B1263" t="s">
        <v>5054</v>
      </c>
      <c r="C1263" t="s">
        <v>5117</v>
      </c>
      <c r="D1263" t="s">
        <v>4493</v>
      </c>
      <c r="E1263" t="s">
        <v>1189</v>
      </c>
      <c r="F1263">
        <v>90</v>
      </c>
      <c r="G1263" t="s">
        <v>5118</v>
      </c>
      <c r="H1263" t="s">
        <v>1490</v>
      </c>
      <c r="I1263" s="10">
        <v>40133</v>
      </c>
      <c r="J1263">
        <v>21</v>
      </c>
      <c r="K1263" t="s">
        <v>1772</v>
      </c>
      <c r="M1263" t="str">
        <f>PROPER(Portfolio4346[[#This Row],[Last Name]])</f>
        <v>Spears</v>
      </c>
      <c r="N1263" t="str">
        <f t="shared" si="76"/>
        <v>-</v>
      </c>
      <c r="O1263" t="str">
        <f t="shared" si="78"/>
        <v>M</v>
      </c>
      <c r="P1263" t="str">
        <f t="shared" si="77"/>
        <v>-</v>
      </c>
      <c r="Q1263" t="str">
        <f t="shared" si="79"/>
        <v>M</v>
      </c>
    </row>
    <row r="1264" spans="1:17" x14ac:dyDescent="0.3">
      <c r="A1264">
        <v>1270</v>
      </c>
      <c r="B1264" t="s">
        <v>5119</v>
      </c>
      <c r="C1264" t="s">
        <v>5120</v>
      </c>
      <c r="D1264" t="s">
        <v>4493</v>
      </c>
      <c r="E1264" t="s">
        <v>1189</v>
      </c>
      <c r="F1264">
        <v>90</v>
      </c>
      <c r="G1264" t="s">
        <v>5121</v>
      </c>
      <c r="H1264" t="s">
        <v>1243</v>
      </c>
      <c r="I1264" s="10">
        <v>40290</v>
      </c>
      <c r="J1264">
        <v>47</v>
      </c>
      <c r="K1264" t="s">
        <v>1007</v>
      </c>
      <c r="M1264" t="str">
        <f>PROPER(Portfolio4346[[#This Row],[Last Name]])</f>
        <v>Foote</v>
      </c>
      <c r="N1264" t="str">
        <f t="shared" si="76"/>
        <v>-</v>
      </c>
      <c r="O1264" t="str">
        <f t="shared" si="78"/>
        <v>M</v>
      </c>
      <c r="P1264" t="str">
        <f t="shared" si="77"/>
        <v>-</v>
      </c>
      <c r="Q1264" t="str">
        <f t="shared" si="79"/>
        <v>J</v>
      </c>
    </row>
    <row r="1265" spans="1:17" x14ac:dyDescent="0.3">
      <c r="A1265">
        <v>1271</v>
      </c>
      <c r="B1265" t="s">
        <v>5122</v>
      </c>
      <c r="C1265" t="s">
        <v>4028</v>
      </c>
      <c r="D1265" t="s">
        <v>4493</v>
      </c>
      <c r="E1265" t="s">
        <v>1189</v>
      </c>
      <c r="F1265">
        <v>60</v>
      </c>
      <c r="G1265" t="s">
        <v>5123</v>
      </c>
      <c r="H1265" t="s">
        <v>148</v>
      </c>
      <c r="I1265" s="10">
        <v>40398</v>
      </c>
      <c r="J1265">
        <v>10</v>
      </c>
      <c r="K1265" t="s">
        <v>1707</v>
      </c>
      <c r="M1265" t="str">
        <f>PROPER(Portfolio4346[[#This Row],[Last Name]])</f>
        <v>Mcdonough</v>
      </c>
      <c r="N1265" t="str">
        <f t="shared" si="76"/>
        <v>-</v>
      </c>
      <c r="O1265" t="str">
        <f t="shared" si="78"/>
        <v>M</v>
      </c>
      <c r="P1265" t="str">
        <f t="shared" si="77"/>
        <v>-</v>
      </c>
      <c r="Q1265" t="str">
        <f t="shared" si="79"/>
        <v>R</v>
      </c>
    </row>
    <row r="1266" spans="1:17" x14ac:dyDescent="0.3">
      <c r="A1266">
        <v>1272</v>
      </c>
      <c r="B1266" t="s">
        <v>5124</v>
      </c>
      <c r="C1266" t="s">
        <v>5125</v>
      </c>
      <c r="D1266" t="s">
        <v>4493</v>
      </c>
      <c r="E1266" t="s">
        <v>1189</v>
      </c>
      <c r="F1266">
        <v>30</v>
      </c>
      <c r="G1266" t="s">
        <v>5126</v>
      </c>
      <c r="H1266" t="s">
        <v>289</v>
      </c>
      <c r="I1266" s="10">
        <v>40331</v>
      </c>
      <c r="J1266">
        <v>62</v>
      </c>
      <c r="K1266" t="s">
        <v>851</v>
      </c>
      <c r="M1266" t="str">
        <f>PROPER(Portfolio4346[[#This Row],[Last Name]])</f>
        <v>Spangler</v>
      </c>
      <c r="N1266" t="str">
        <f t="shared" si="76"/>
        <v>-</v>
      </c>
      <c r="O1266" t="str">
        <f t="shared" si="78"/>
        <v>M</v>
      </c>
      <c r="P1266" t="str">
        <f t="shared" si="77"/>
        <v>-</v>
      </c>
      <c r="Q1266" t="str">
        <f t="shared" si="79"/>
        <v>I</v>
      </c>
    </row>
    <row r="1267" spans="1:17" x14ac:dyDescent="0.3">
      <c r="A1267">
        <v>1273</v>
      </c>
      <c r="B1267" t="s">
        <v>5127</v>
      </c>
      <c r="C1267" t="s">
        <v>1704</v>
      </c>
      <c r="D1267" t="s">
        <v>4493</v>
      </c>
      <c r="E1267" t="s">
        <v>1189</v>
      </c>
      <c r="F1267">
        <v>30</v>
      </c>
      <c r="G1267" t="s">
        <v>5128</v>
      </c>
      <c r="H1267" t="s">
        <v>142</v>
      </c>
      <c r="I1267" s="10">
        <v>39947</v>
      </c>
      <c r="J1267">
        <v>43</v>
      </c>
      <c r="K1267" t="s">
        <v>1696</v>
      </c>
      <c r="M1267" t="str">
        <f>PROPER(Portfolio4346[[#This Row],[Last Name]])</f>
        <v>Martin</v>
      </c>
      <c r="N1267" t="str">
        <f t="shared" si="76"/>
        <v>-</v>
      </c>
      <c r="O1267" t="str">
        <f t="shared" si="78"/>
        <v>M</v>
      </c>
      <c r="P1267" t="str">
        <f t="shared" si="77"/>
        <v>-</v>
      </c>
      <c r="Q1267" t="str">
        <f t="shared" si="79"/>
        <v>G</v>
      </c>
    </row>
    <row r="1268" spans="1:17" x14ac:dyDescent="0.3">
      <c r="A1268">
        <v>1274</v>
      </c>
      <c r="B1268" t="s">
        <v>1855</v>
      </c>
      <c r="C1268" t="s">
        <v>4436</v>
      </c>
      <c r="D1268" t="s">
        <v>4493</v>
      </c>
      <c r="E1268" t="s">
        <v>1189</v>
      </c>
      <c r="F1268">
        <v>30</v>
      </c>
      <c r="G1268" t="s">
        <v>5129</v>
      </c>
      <c r="H1268" t="s">
        <v>5130</v>
      </c>
      <c r="I1268" s="10">
        <v>40502</v>
      </c>
      <c r="J1268">
        <v>38</v>
      </c>
      <c r="K1268" t="s">
        <v>1692</v>
      </c>
      <c r="M1268" t="str">
        <f>PROPER(Portfolio4346[[#This Row],[Last Name]])</f>
        <v>Pruitt</v>
      </c>
      <c r="N1268" t="str">
        <f t="shared" si="76"/>
        <v>-</v>
      </c>
      <c r="O1268" t="str">
        <f t="shared" si="78"/>
        <v>M</v>
      </c>
      <c r="P1268" t="str">
        <f t="shared" si="77"/>
        <v>-</v>
      </c>
      <c r="Q1268" t="str">
        <f t="shared" si="79"/>
        <v>D</v>
      </c>
    </row>
    <row r="1269" spans="1:17" x14ac:dyDescent="0.3">
      <c r="A1269">
        <v>1275</v>
      </c>
      <c r="B1269" t="s">
        <v>5131</v>
      </c>
      <c r="C1269" t="s">
        <v>5132</v>
      </c>
      <c r="D1269" t="s">
        <v>4493</v>
      </c>
      <c r="E1269" t="s">
        <v>1189</v>
      </c>
      <c r="F1269">
        <v>30</v>
      </c>
      <c r="G1269" t="s">
        <v>5133</v>
      </c>
      <c r="H1269" t="s">
        <v>506</v>
      </c>
      <c r="I1269" s="10">
        <v>39575</v>
      </c>
      <c r="J1269">
        <v>22</v>
      </c>
      <c r="K1269" t="s">
        <v>1677</v>
      </c>
      <c r="M1269" t="str">
        <f>PROPER(Portfolio4346[[#This Row],[Last Name]])</f>
        <v>Hutchison</v>
      </c>
      <c r="N1269" t="str">
        <f t="shared" si="76"/>
        <v>-</v>
      </c>
      <c r="O1269" t="str">
        <f t="shared" si="78"/>
        <v>M</v>
      </c>
      <c r="P1269" t="str">
        <f t="shared" si="77"/>
        <v>-</v>
      </c>
      <c r="Q1269" t="str">
        <f t="shared" si="79"/>
        <v>K</v>
      </c>
    </row>
    <row r="1270" spans="1:17" x14ac:dyDescent="0.3">
      <c r="A1270">
        <v>1276</v>
      </c>
      <c r="B1270" t="s">
        <v>5134</v>
      </c>
      <c r="C1270" t="s">
        <v>4569</v>
      </c>
      <c r="D1270" t="s">
        <v>4493</v>
      </c>
      <c r="E1270" t="s">
        <v>1189</v>
      </c>
      <c r="F1270">
        <v>60</v>
      </c>
      <c r="G1270" t="s">
        <v>5135</v>
      </c>
      <c r="H1270" t="s">
        <v>5136</v>
      </c>
      <c r="I1270" s="10">
        <v>40022</v>
      </c>
      <c r="J1270">
        <v>56</v>
      </c>
      <c r="K1270" t="s">
        <v>1721</v>
      </c>
      <c r="M1270" t="str">
        <f>PROPER(Portfolio4346[[#This Row],[Last Name]])</f>
        <v>Daly</v>
      </c>
      <c r="N1270" t="str">
        <f t="shared" si="76"/>
        <v>-</v>
      </c>
      <c r="O1270" t="str">
        <f t="shared" si="78"/>
        <v>M</v>
      </c>
      <c r="P1270" t="str">
        <f t="shared" si="77"/>
        <v>-</v>
      </c>
      <c r="Q1270" t="str">
        <f t="shared" si="79"/>
        <v>M</v>
      </c>
    </row>
    <row r="1271" spans="1:17" x14ac:dyDescent="0.3">
      <c r="A1271">
        <v>1277</v>
      </c>
      <c r="B1271" t="s">
        <v>5137</v>
      </c>
      <c r="C1271" t="s">
        <v>1955</v>
      </c>
      <c r="D1271" t="s">
        <v>4493</v>
      </c>
      <c r="E1271" t="s">
        <v>1189</v>
      </c>
      <c r="F1271">
        <v>90</v>
      </c>
      <c r="G1271" t="s">
        <v>3439</v>
      </c>
      <c r="H1271" t="s">
        <v>1037</v>
      </c>
      <c r="I1271" s="10">
        <v>40053</v>
      </c>
      <c r="J1271">
        <v>55</v>
      </c>
      <c r="K1271" t="s">
        <v>1700</v>
      </c>
      <c r="M1271" t="str">
        <f>PROPER(Portfolio4346[[#This Row],[Last Name]])</f>
        <v>Paulson</v>
      </c>
      <c r="N1271" t="str">
        <f t="shared" si="76"/>
        <v>-</v>
      </c>
      <c r="O1271" t="str">
        <f t="shared" si="78"/>
        <v>M</v>
      </c>
      <c r="P1271" t="str">
        <f t="shared" si="77"/>
        <v>-</v>
      </c>
      <c r="Q1271" t="str">
        <f t="shared" si="79"/>
        <v>B</v>
      </c>
    </row>
    <row r="1272" spans="1:17" x14ac:dyDescent="0.3">
      <c r="A1272">
        <v>1278</v>
      </c>
      <c r="B1272" t="s">
        <v>5138</v>
      </c>
      <c r="C1272" t="s">
        <v>4546</v>
      </c>
      <c r="D1272" t="s">
        <v>4493</v>
      </c>
      <c r="E1272" t="s">
        <v>1189</v>
      </c>
      <c r="F1272">
        <v>30</v>
      </c>
      <c r="G1272" t="s">
        <v>5139</v>
      </c>
      <c r="H1272" t="s">
        <v>542</v>
      </c>
      <c r="I1272" s="10">
        <v>39723</v>
      </c>
      <c r="J1272">
        <v>58</v>
      </c>
      <c r="K1272" t="s">
        <v>1772</v>
      </c>
      <c r="M1272" t="str">
        <f>PROPER(Portfolio4346[[#This Row],[Last Name]])</f>
        <v>Dahl</v>
      </c>
      <c r="N1272" t="str">
        <f t="shared" si="76"/>
        <v>-</v>
      </c>
      <c r="O1272" t="str">
        <f t="shared" si="78"/>
        <v>M</v>
      </c>
      <c r="P1272" t="str">
        <f t="shared" si="77"/>
        <v>-</v>
      </c>
      <c r="Q1272" t="str">
        <f t="shared" si="79"/>
        <v>L</v>
      </c>
    </row>
    <row r="1273" spans="1:17" x14ac:dyDescent="0.3">
      <c r="A1273">
        <v>1279</v>
      </c>
      <c r="B1273" t="s">
        <v>5140</v>
      </c>
      <c r="C1273" t="s">
        <v>5141</v>
      </c>
      <c r="D1273" t="s">
        <v>4493</v>
      </c>
      <c r="E1273" t="s">
        <v>1189</v>
      </c>
      <c r="F1273">
        <v>90</v>
      </c>
      <c r="G1273" t="s">
        <v>5142</v>
      </c>
      <c r="H1273" t="s">
        <v>820</v>
      </c>
      <c r="I1273" s="10">
        <v>40267</v>
      </c>
      <c r="J1273">
        <v>65</v>
      </c>
      <c r="K1273" t="s">
        <v>1772</v>
      </c>
      <c r="M1273" t="str">
        <f>PROPER(Portfolio4346[[#This Row],[Last Name]])</f>
        <v>Diggs</v>
      </c>
      <c r="N1273" t="str">
        <f t="shared" si="76"/>
        <v>-</v>
      </c>
      <c r="O1273" t="str">
        <f t="shared" si="78"/>
        <v>M</v>
      </c>
      <c r="P1273" t="str">
        <f t="shared" si="77"/>
        <v>-</v>
      </c>
      <c r="Q1273" t="str">
        <f t="shared" si="79"/>
        <v>C</v>
      </c>
    </row>
    <row r="1274" spans="1:17" x14ac:dyDescent="0.3">
      <c r="A1274">
        <v>1280</v>
      </c>
      <c r="B1274" t="s">
        <v>5143</v>
      </c>
      <c r="C1274" t="s">
        <v>5144</v>
      </c>
      <c r="D1274" t="s">
        <v>4493</v>
      </c>
      <c r="E1274" t="s">
        <v>1189</v>
      </c>
      <c r="F1274">
        <v>60</v>
      </c>
      <c r="G1274" t="s">
        <v>5145</v>
      </c>
      <c r="H1274" t="s">
        <v>5146</v>
      </c>
      <c r="I1274" s="10">
        <v>40325</v>
      </c>
      <c r="J1274">
        <v>16</v>
      </c>
      <c r="K1274" t="s">
        <v>1692</v>
      </c>
      <c r="M1274" t="str">
        <f>PROPER(Portfolio4346[[#This Row],[Last Name]])</f>
        <v>Hoyt</v>
      </c>
      <c r="N1274" t="str">
        <f t="shared" si="76"/>
        <v>-</v>
      </c>
      <c r="O1274" t="str">
        <f t="shared" si="78"/>
        <v>M</v>
      </c>
      <c r="P1274" t="str">
        <f t="shared" si="77"/>
        <v>-</v>
      </c>
      <c r="Q1274" t="str">
        <f t="shared" si="79"/>
        <v>D</v>
      </c>
    </row>
    <row r="1275" spans="1:17" x14ac:dyDescent="0.3">
      <c r="A1275">
        <v>1281</v>
      </c>
      <c r="B1275" t="s">
        <v>5147</v>
      </c>
      <c r="C1275" t="s">
        <v>3048</v>
      </c>
      <c r="D1275" t="s">
        <v>4493</v>
      </c>
      <c r="E1275" t="s">
        <v>1189</v>
      </c>
      <c r="F1275">
        <v>30</v>
      </c>
      <c r="G1275" t="s">
        <v>5148</v>
      </c>
      <c r="H1275" t="s">
        <v>325</v>
      </c>
      <c r="I1275" s="10">
        <v>40009</v>
      </c>
      <c r="J1275">
        <v>29</v>
      </c>
      <c r="K1275" t="s">
        <v>1007</v>
      </c>
      <c r="M1275" t="str">
        <f>PROPER(Portfolio4346[[#This Row],[Last Name]])</f>
        <v>Walter</v>
      </c>
      <c r="N1275" t="str">
        <f t="shared" si="76"/>
        <v>-</v>
      </c>
      <c r="O1275" t="str">
        <f t="shared" si="78"/>
        <v>M</v>
      </c>
      <c r="P1275" t="str">
        <f t="shared" si="77"/>
        <v>-</v>
      </c>
      <c r="Q1275" t="str">
        <f t="shared" si="79"/>
        <v>D</v>
      </c>
    </row>
    <row r="1276" spans="1:17" x14ac:dyDescent="0.3">
      <c r="A1276">
        <v>1282</v>
      </c>
      <c r="B1276" t="s">
        <v>5149</v>
      </c>
      <c r="C1276" t="s">
        <v>5150</v>
      </c>
      <c r="D1276" t="s">
        <v>4493</v>
      </c>
      <c r="E1276" t="s">
        <v>1189</v>
      </c>
      <c r="F1276">
        <v>30</v>
      </c>
      <c r="G1276" t="s">
        <v>5151</v>
      </c>
      <c r="H1276" t="s">
        <v>802</v>
      </c>
      <c r="I1276" s="10">
        <v>39881</v>
      </c>
      <c r="J1276">
        <v>30</v>
      </c>
      <c r="K1276" t="s">
        <v>1721</v>
      </c>
      <c r="M1276" t="str">
        <f>PROPER(Portfolio4346[[#This Row],[Last Name]])</f>
        <v>Rodrigues</v>
      </c>
      <c r="N1276" t="str">
        <f t="shared" si="76"/>
        <v>-</v>
      </c>
      <c r="O1276" t="str">
        <f t="shared" si="78"/>
        <v>M</v>
      </c>
      <c r="P1276" t="str">
        <f t="shared" si="77"/>
        <v>-</v>
      </c>
      <c r="Q1276" t="str">
        <f t="shared" si="79"/>
        <v>A</v>
      </c>
    </row>
    <row r="1277" spans="1:17" x14ac:dyDescent="0.3">
      <c r="A1277">
        <v>1283</v>
      </c>
      <c r="B1277" t="s">
        <v>5152</v>
      </c>
      <c r="C1277" t="s">
        <v>5153</v>
      </c>
      <c r="D1277" t="s">
        <v>4493</v>
      </c>
      <c r="E1277" t="s">
        <v>1189</v>
      </c>
      <c r="F1277">
        <v>60</v>
      </c>
      <c r="G1277" t="s">
        <v>5154</v>
      </c>
      <c r="H1277" t="s">
        <v>382</v>
      </c>
      <c r="I1277" s="10">
        <v>39750</v>
      </c>
      <c r="J1277">
        <v>35</v>
      </c>
      <c r="K1277" t="s">
        <v>1700</v>
      </c>
      <c r="M1277" t="str">
        <f>PROPER(Portfolio4346[[#This Row],[Last Name]])</f>
        <v>Oakes</v>
      </c>
      <c r="N1277" t="str">
        <f t="shared" si="76"/>
        <v>-</v>
      </c>
      <c r="O1277" t="str">
        <f t="shared" si="78"/>
        <v>M</v>
      </c>
      <c r="P1277" t="str">
        <f t="shared" si="77"/>
        <v>-</v>
      </c>
      <c r="Q1277" t="str">
        <f t="shared" si="79"/>
        <v>J</v>
      </c>
    </row>
    <row r="1278" spans="1:17" x14ac:dyDescent="0.3">
      <c r="A1278">
        <v>1284</v>
      </c>
      <c r="B1278" t="s">
        <v>4669</v>
      </c>
      <c r="C1278" t="s">
        <v>4250</v>
      </c>
      <c r="D1278" t="s">
        <v>4493</v>
      </c>
      <c r="E1278" t="s">
        <v>1189</v>
      </c>
      <c r="F1278">
        <v>60</v>
      </c>
      <c r="G1278" t="s">
        <v>5155</v>
      </c>
      <c r="H1278" t="s">
        <v>220</v>
      </c>
      <c r="I1278" s="10">
        <v>40266</v>
      </c>
      <c r="J1278">
        <v>57</v>
      </c>
      <c r="K1278" t="s">
        <v>1721</v>
      </c>
      <c r="M1278" t="str">
        <f>PROPER(Portfolio4346[[#This Row],[Last Name]])</f>
        <v>Wong</v>
      </c>
      <c r="N1278" t="str">
        <f t="shared" si="76"/>
        <v>-</v>
      </c>
      <c r="O1278" t="str">
        <f t="shared" si="78"/>
        <v>M</v>
      </c>
      <c r="P1278" t="str">
        <f t="shared" si="77"/>
        <v>-</v>
      </c>
      <c r="Q1278" t="str">
        <f t="shared" si="79"/>
        <v>A</v>
      </c>
    </row>
    <row r="1279" spans="1:17" x14ac:dyDescent="0.3">
      <c r="A1279">
        <v>1285</v>
      </c>
      <c r="B1279" t="s">
        <v>5156</v>
      </c>
      <c r="C1279" t="s">
        <v>5157</v>
      </c>
      <c r="D1279" t="s">
        <v>4493</v>
      </c>
      <c r="E1279" t="s">
        <v>1189</v>
      </c>
      <c r="F1279">
        <v>30</v>
      </c>
      <c r="G1279" t="s">
        <v>5158</v>
      </c>
      <c r="H1279" t="s">
        <v>275</v>
      </c>
      <c r="I1279" s="10">
        <v>39600</v>
      </c>
      <c r="J1279">
        <v>72</v>
      </c>
      <c r="K1279" t="s">
        <v>1707</v>
      </c>
      <c r="M1279" t="str">
        <f>PROPER(Portfolio4346[[#This Row],[Last Name]])</f>
        <v>Hooker</v>
      </c>
      <c r="N1279" t="str">
        <f t="shared" si="76"/>
        <v>-</v>
      </c>
      <c r="O1279" t="str">
        <f t="shared" si="78"/>
        <v>M</v>
      </c>
      <c r="P1279" t="str">
        <f t="shared" si="77"/>
        <v>-</v>
      </c>
      <c r="Q1279" t="str">
        <f t="shared" si="79"/>
        <v>O</v>
      </c>
    </row>
    <row r="1280" spans="1:17" x14ac:dyDescent="0.3">
      <c r="A1280">
        <v>1286</v>
      </c>
      <c r="B1280" t="s">
        <v>5159</v>
      </c>
      <c r="C1280" t="s">
        <v>5160</v>
      </c>
      <c r="D1280" t="s">
        <v>4493</v>
      </c>
      <c r="E1280" t="s">
        <v>1189</v>
      </c>
      <c r="F1280">
        <v>60</v>
      </c>
      <c r="G1280" t="s">
        <v>4389</v>
      </c>
      <c r="H1280" t="s">
        <v>593</v>
      </c>
      <c r="I1280" s="10">
        <v>39700</v>
      </c>
      <c r="J1280">
        <v>52</v>
      </c>
      <c r="K1280" t="s">
        <v>1700</v>
      </c>
      <c r="M1280" t="str">
        <f>PROPER(Portfolio4346[[#This Row],[Last Name]])</f>
        <v>Sawyer</v>
      </c>
      <c r="N1280" t="str">
        <f t="shared" si="76"/>
        <v>-</v>
      </c>
      <c r="O1280" t="str">
        <f t="shared" si="78"/>
        <v>M</v>
      </c>
      <c r="P1280" t="str">
        <f t="shared" si="77"/>
        <v>-</v>
      </c>
      <c r="Q1280" t="str">
        <f t="shared" si="79"/>
        <v>I</v>
      </c>
    </row>
    <row r="1281" spans="1:17" x14ac:dyDescent="0.3">
      <c r="A1281">
        <v>1287</v>
      </c>
      <c r="B1281" t="s">
        <v>5161</v>
      </c>
      <c r="C1281" t="s">
        <v>5162</v>
      </c>
      <c r="D1281" t="s">
        <v>4493</v>
      </c>
      <c r="E1281" t="s">
        <v>1189</v>
      </c>
      <c r="F1281">
        <v>30</v>
      </c>
      <c r="G1281" t="s">
        <v>5163</v>
      </c>
      <c r="H1281" t="s">
        <v>722</v>
      </c>
      <c r="I1281" s="10">
        <v>39630</v>
      </c>
      <c r="J1281">
        <v>41</v>
      </c>
      <c r="K1281" t="s">
        <v>1696</v>
      </c>
      <c r="M1281" t="str">
        <f>PROPER(Portfolio4346[[#This Row],[Last Name]])</f>
        <v>Walls</v>
      </c>
      <c r="N1281" t="str">
        <f t="shared" si="76"/>
        <v>-</v>
      </c>
      <c r="O1281" t="str">
        <f t="shared" si="78"/>
        <v>M</v>
      </c>
      <c r="P1281" t="str">
        <f t="shared" si="77"/>
        <v>-</v>
      </c>
      <c r="Q1281" t="str">
        <f t="shared" si="79"/>
        <v>S</v>
      </c>
    </row>
    <row r="1282" spans="1:17" x14ac:dyDescent="0.3">
      <c r="A1282">
        <v>1288</v>
      </c>
      <c r="B1282" t="s">
        <v>3762</v>
      </c>
      <c r="C1282" t="s">
        <v>5164</v>
      </c>
      <c r="D1282" t="s">
        <v>4493</v>
      </c>
      <c r="E1282" t="s">
        <v>1189</v>
      </c>
      <c r="F1282">
        <v>60</v>
      </c>
      <c r="G1282" t="s">
        <v>5165</v>
      </c>
      <c r="H1282" t="s">
        <v>1091</v>
      </c>
      <c r="I1282" s="10">
        <v>39778</v>
      </c>
      <c r="J1282">
        <v>48</v>
      </c>
      <c r="K1282" t="s">
        <v>1721</v>
      </c>
      <c r="M1282" t="str">
        <f>PROPER(Portfolio4346[[#This Row],[Last Name]])</f>
        <v>Connors</v>
      </c>
      <c r="N1282" t="str">
        <f t="shared" ref="N1282:N1345" si="80">IF(EXACT(C1282,M1282)=TRUE, "-", "Corrected to Title Case")</f>
        <v>-</v>
      </c>
      <c r="O1282" t="str">
        <f t="shared" si="78"/>
        <v>M</v>
      </c>
      <c r="P1282" t="str">
        <f t="shared" ref="P1282:P1345" si="81">IF(EXACT(E1282,O1282)=TRUE,"-","Corrected Errors")</f>
        <v>-</v>
      </c>
      <c r="Q1282" t="str">
        <f t="shared" si="79"/>
        <v>W</v>
      </c>
    </row>
    <row r="1283" spans="1:17" x14ac:dyDescent="0.3">
      <c r="A1283">
        <v>1289</v>
      </c>
      <c r="B1283" t="s">
        <v>5166</v>
      </c>
      <c r="C1283" t="s">
        <v>5167</v>
      </c>
      <c r="D1283" t="s">
        <v>4493</v>
      </c>
      <c r="E1283" t="s">
        <v>1189</v>
      </c>
      <c r="F1283">
        <v>30</v>
      </c>
      <c r="G1283" t="s">
        <v>5168</v>
      </c>
      <c r="H1283" t="s">
        <v>241</v>
      </c>
      <c r="I1283" s="10">
        <v>40475</v>
      </c>
      <c r="J1283">
        <v>84</v>
      </c>
      <c r="K1283" t="s">
        <v>1721</v>
      </c>
      <c r="M1283" t="str">
        <f>PROPER(Portfolio4346[[#This Row],[Last Name]])</f>
        <v>Lara</v>
      </c>
      <c r="N1283" t="str">
        <f t="shared" si="80"/>
        <v>-</v>
      </c>
      <c r="O1283" t="str">
        <f t="shared" ref="O1283:O1346" si="82">IF(LEFT(E1283,1)="f","F","M")</f>
        <v>M</v>
      </c>
      <c r="P1283" t="str">
        <f t="shared" si="81"/>
        <v>-</v>
      </c>
      <c r="Q1283" t="str">
        <f t="shared" ref="Q1283:Q1346" si="83">UPPER(LEFT(B1283,1))</f>
        <v>B</v>
      </c>
    </row>
    <row r="1284" spans="1:17" x14ac:dyDescent="0.3">
      <c r="A1284">
        <v>1290</v>
      </c>
      <c r="B1284" t="s">
        <v>5169</v>
      </c>
      <c r="C1284" t="s">
        <v>3726</v>
      </c>
      <c r="D1284" t="s">
        <v>4493</v>
      </c>
      <c r="E1284" t="s">
        <v>1189</v>
      </c>
      <c r="F1284">
        <v>60</v>
      </c>
      <c r="G1284" t="s">
        <v>5170</v>
      </c>
      <c r="H1284" t="s">
        <v>142</v>
      </c>
      <c r="I1284" s="10">
        <v>39637</v>
      </c>
      <c r="J1284">
        <v>50</v>
      </c>
      <c r="K1284" t="s">
        <v>1696</v>
      </c>
      <c r="M1284" t="str">
        <f>PROPER(Portfolio4346[[#This Row],[Last Name]])</f>
        <v>Velazquez</v>
      </c>
      <c r="N1284" t="str">
        <f t="shared" si="80"/>
        <v>-</v>
      </c>
      <c r="O1284" t="str">
        <f t="shared" si="82"/>
        <v>M</v>
      </c>
      <c r="P1284" t="str">
        <f t="shared" si="81"/>
        <v>-</v>
      </c>
      <c r="Q1284" t="str">
        <f t="shared" si="83"/>
        <v>L</v>
      </c>
    </row>
    <row r="1285" spans="1:17" x14ac:dyDescent="0.3">
      <c r="A1285">
        <v>1291</v>
      </c>
      <c r="B1285" t="s">
        <v>5171</v>
      </c>
      <c r="C1285" t="s">
        <v>4017</v>
      </c>
      <c r="D1285" t="s">
        <v>4493</v>
      </c>
      <c r="E1285" t="s">
        <v>4614</v>
      </c>
      <c r="F1285">
        <v>90</v>
      </c>
      <c r="G1285" t="s">
        <v>4698</v>
      </c>
      <c r="H1285" t="s">
        <v>514</v>
      </c>
      <c r="I1285" s="10">
        <v>39819</v>
      </c>
      <c r="J1285">
        <v>57</v>
      </c>
      <c r="K1285" t="s">
        <v>1696</v>
      </c>
      <c r="M1285" t="str">
        <f>PROPER(Portfolio4346[[#This Row],[Last Name]])</f>
        <v>Weston</v>
      </c>
      <c r="N1285" t="str">
        <f t="shared" si="80"/>
        <v>-</v>
      </c>
      <c r="O1285" t="str">
        <f t="shared" si="82"/>
        <v>M</v>
      </c>
      <c r="P1285" t="str">
        <f t="shared" si="81"/>
        <v>Corrected Errors</v>
      </c>
      <c r="Q1285" t="str">
        <f t="shared" si="83"/>
        <v>T</v>
      </c>
    </row>
    <row r="1286" spans="1:17" x14ac:dyDescent="0.3">
      <c r="A1286">
        <v>1292</v>
      </c>
      <c r="B1286" t="s">
        <v>3426</v>
      </c>
      <c r="C1286" t="s">
        <v>5172</v>
      </c>
      <c r="D1286" t="s">
        <v>4493</v>
      </c>
      <c r="E1286" t="s">
        <v>1189</v>
      </c>
      <c r="F1286">
        <v>90</v>
      </c>
      <c r="G1286" t="s">
        <v>5173</v>
      </c>
      <c r="H1286" t="s">
        <v>1424</v>
      </c>
      <c r="I1286" s="10">
        <v>40250</v>
      </c>
      <c r="J1286">
        <v>60</v>
      </c>
      <c r="K1286" t="s">
        <v>1677</v>
      </c>
      <c r="M1286" t="str">
        <f>PROPER(Portfolio4346[[#This Row],[Last Name]])</f>
        <v>Frazier</v>
      </c>
      <c r="N1286" t="str">
        <f t="shared" si="80"/>
        <v>-</v>
      </c>
      <c r="O1286" t="str">
        <f t="shared" si="82"/>
        <v>M</v>
      </c>
      <c r="P1286" t="str">
        <f t="shared" si="81"/>
        <v>-</v>
      </c>
      <c r="Q1286" t="str">
        <f t="shared" si="83"/>
        <v>C</v>
      </c>
    </row>
    <row r="1287" spans="1:17" x14ac:dyDescent="0.3">
      <c r="A1287">
        <v>1293</v>
      </c>
      <c r="B1287" t="s">
        <v>4664</v>
      </c>
      <c r="C1287" t="s">
        <v>5174</v>
      </c>
      <c r="D1287" t="s">
        <v>4493</v>
      </c>
      <c r="E1287" t="s">
        <v>1189</v>
      </c>
      <c r="F1287">
        <v>30</v>
      </c>
      <c r="G1287" t="s">
        <v>5175</v>
      </c>
      <c r="H1287" t="s">
        <v>5176</v>
      </c>
      <c r="I1287" s="10">
        <v>40123</v>
      </c>
      <c r="J1287">
        <v>4</v>
      </c>
      <c r="K1287" t="s">
        <v>1007</v>
      </c>
      <c r="M1287" t="str">
        <f>PROPER(Portfolio4346[[#This Row],[Last Name]])</f>
        <v>Goldman</v>
      </c>
      <c r="N1287" t="str">
        <f t="shared" si="80"/>
        <v>-</v>
      </c>
      <c r="O1287" t="str">
        <f t="shared" si="82"/>
        <v>M</v>
      </c>
      <c r="P1287" t="str">
        <f t="shared" si="81"/>
        <v>-</v>
      </c>
      <c r="Q1287" t="str">
        <f t="shared" si="83"/>
        <v>R</v>
      </c>
    </row>
    <row r="1288" spans="1:17" x14ac:dyDescent="0.3">
      <c r="A1288">
        <v>1294</v>
      </c>
      <c r="B1288" t="s">
        <v>5177</v>
      </c>
      <c r="C1288" t="s">
        <v>3551</v>
      </c>
      <c r="D1288" t="s">
        <v>4493</v>
      </c>
      <c r="E1288" t="s">
        <v>1189</v>
      </c>
      <c r="F1288">
        <v>90</v>
      </c>
      <c r="G1288" t="s">
        <v>5178</v>
      </c>
      <c r="H1288" t="s">
        <v>519</v>
      </c>
      <c r="I1288" s="10">
        <v>40232</v>
      </c>
      <c r="J1288">
        <v>26</v>
      </c>
      <c r="K1288" t="s">
        <v>1677</v>
      </c>
      <c r="M1288" t="str">
        <f>PROPER(Portfolio4346[[#This Row],[Last Name]])</f>
        <v>Livingston</v>
      </c>
      <c r="N1288" t="str">
        <f t="shared" si="80"/>
        <v>-</v>
      </c>
      <c r="O1288" t="str">
        <f t="shared" si="82"/>
        <v>M</v>
      </c>
      <c r="P1288" t="str">
        <f t="shared" si="81"/>
        <v>-</v>
      </c>
      <c r="Q1288" t="str">
        <f t="shared" si="83"/>
        <v>D</v>
      </c>
    </row>
    <row r="1289" spans="1:17" x14ac:dyDescent="0.3">
      <c r="A1289">
        <v>1295</v>
      </c>
      <c r="B1289" t="s">
        <v>4982</v>
      </c>
      <c r="C1289" t="s">
        <v>5179</v>
      </c>
      <c r="D1289" t="s">
        <v>4493</v>
      </c>
      <c r="E1289" t="s">
        <v>1189</v>
      </c>
      <c r="F1289">
        <v>30</v>
      </c>
      <c r="G1289" t="s">
        <v>5180</v>
      </c>
      <c r="H1289" t="s">
        <v>1629</v>
      </c>
      <c r="I1289" s="10">
        <v>40177</v>
      </c>
      <c r="J1289">
        <v>73</v>
      </c>
      <c r="K1289" t="s">
        <v>1707</v>
      </c>
      <c r="M1289" t="str">
        <f>PROPER(Portfolio4346[[#This Row],[Last Name]])</f>
        <v>Brewer</v>
      </c>
      <c r="N1289" t="str">
        <f t="shared" si="80"/>
        <v>-</v>
      </c>
      <c r="O1289" t="str">
        <f t="shared" si="82"/>
        <v>M</v>
      </c>
      <c r="P1289" t="str">
        <f t="shared" si="81"/>
        <v>-</v>
      </c>
      <c r="Q1289" t="str">
        <f t="shared" si="83"/>
        <v>G</v>
      </c>
    </row>
    <row r="1290" spans="1:17" x14ac:dyDescent="0.3">
      <c r="A1290">
        <v>1296</v>
      </c>
      <c r="B1290" t="s">
        <v>5181</v>
      </c>
      <c r="C1290" t="s">
        <v>4664</v>
      </c>
      <c r="D1290" t="s">
        <v>4493</v>
      </c>
      <c r="E1290" t="s">
        <v>1189</v>
      </c>
      <c r="F1290">
        <v>60</v>
      </c>
      <c r="G1290" t="s">
        <v>5182</v>
      </c>
      <c r="H1290" t="s">
        <v>253</v>
      </c>
      <c r="I1290" s="10">
        <v>39593</v>
      </c>
      <c r="J1290">
        <v>14</v>
      </c>
      <c r="K1290" t="s">
        <v>851</v>
      </c>
      <c r="M1290" t="str">
        <f>PROPER(Portfolio4346[[#This Row],[Last Name]])</f>
        <v>Riley</v>
      </c>
      <c r="N1290" t="str">
        <f t="shared" si="80"/>
        <v>-</v>
      </c>
      <c r="O1290" t="str">
        <f t="shared" si="82"/>
        <v>M</v>
      </c>
      <c r="P1290" t="str">
        <f t="shared" si="81"/>
        <v>-</v>
      </c>
      <c r="Q1290" t="str">
        <f t="shared" si="83"/>
        <v>H</v>
      </c>
    </row>
    <row r="1291" spans="1:17" x14ac:dyDescent="0.3">
      <c r="A1291">
        <v>1297</v>
      </c>
      <c r="B1291" t="s">
        <v>5183</v>
      </c>
      <c r="C1291" t="s">
        <v>5184</v>
      </c>
      <c r="D1291" t="s">
        <v>4493</v>
      </c>
      <c r="E1291" t="s">
        <v>1189</v>
      </c>
      <c r="F1291">
        <v>60</v>
      </c>
      <c r="G1291" t="s">
        <v>5185</v>
      </c>
      <c r="H1291" t="s">
        <v>727</v>
      </c>
      <c r="I1291" s="10">
        <v>40090</v>
      </c>
      <c r="J1291">
        <v>55</v>
      </c>
      <c r="K1291" t="s">
        <v>1677</v>
      </c>
      <c r="M1291" t="str">
        <f>PROPER(Portfolio4346[[#This Row],[Last Name]])</f>
        <v>Gagnon</v>
      </c>
      <c r="N1291" t="str">
        <f t="shared" si="80"/>
        <v>-</v>
      </c>
      <c r="O1291" t="str">
        <f t="shared" si="82"/>
        <v>M</v>
      </c>
      <c r="P1291" t="str">
        <f t="shared" si="81"/>
        <v>-</v>
      </c>
      <c r="Q1291" t="str">
        <f t="shared" si="83"/>
        <v>T</v>
      </c>
    </row>
    <row r="1292" spans="1:17" x14ac:dyDescent="0.3">
      <c r="A1292">
        <v>1298</v>
      </c>
      <c r="B1292" t="s">
        <v>4909</v>
      </c>
      <c r="C1292" t="s">
        <v>5186</v>
      </c>
      <c r="D1292" t="s">
        <v>4493</v>
      </c>
      <c r="E1292" t="s">
        <v>1189</v>
      </c>
      <c r="F1292">
        <v>60</v>
      </c>
      <c r="G1292" t="s">
        <v>5187</v>
      </c>
      <c r="H1292" t="s">
        <v>588</v>
      </c>
      <c r="I1292" s="10">
        <v>40469</v>
      </c>
      <c r="J1292">
        <v>8</v>
      </c>
      <c r="K1292" t="s">
        <v>851</v>
      </c>
      <c r="M1292" t="str">
        <f>PROPER(Portfolio4346[[#This Row],[Last Name]])</f>
        <v>Griffin</v>
      </c>
      <c r="N1292" t="str">
        <f t="shared" si="80"/>
        <v>-</v>
      </c>
      <c r="O1292" t="str">
        <f t="shared" si="82"/>
        <v>M</v>
      </c>
      <c r="P1292" t="str">
        <f t="shared" si="81"/>
        <v>-</v>
      </c>
      <c r="Q1292" t="str">
        <f t="shared" si="83"/>
        <v>M</v>
      </c>
    </row>
    <row r="1293" spans="1:17" x14ac:dyDescent="0.3">
      <c r="A1293">
        <v>1299</v>
      </c>
      <c r="B1293" t="s">
        <v>5188</v>
      </c>
      <c r="C1293" t="s">
        <v>2695</v>
      </c>
      <c r="D1293" t="s">
        <v>4493</v>
      </c>
      <c r="E1293" t="s">
        <v>1189</v>
      </c>
      <c r="F1293">
        <v>30</v>
      </c>
      <c r="G1293" t="s">
        <v>5189</v>
      </c>
      <c r="H1293" t="s">
        <v>239</v>
      </c>
      <c r="I1293" s="10">
        <v>39966</v>
      </c>
      <c r="J1293">
        <v>40</v>
      </c>
      <c r="K1293" t="s">
        <v>851</v>
      </c>
      <c r="M1293" t="str">
        <f>PROPER(Portfolio4346[[#This Row],[Last Name]])</f>
        <v>Whalen</v>
      </c>
      <c r="N1293" t="str">
        <f t="shared" si="80"/>
        <v>-</v>
      </c>
      <c r="O1293" t="str">
        <f t="shared" si="82"/>
        <v>M</v>
      </c>
      <c r="P1293" t="str">
        <f t="shared" si="81"/>
        <v>-</v>
      </c>
      <c r="Q1293" t="str">
        <f t="shared" si="83"/>
        <v>M</v>
      </c>
    </row>
    <row r="1294" spans="1:17" x14ac:dyDescent="0.3">
      <c r="A1294">
        <v>1300</v>
      </c>
      <c r="B1294" t="s">
        <v>5190</v>
      </c>
      <c r="C1294" t="s">
        <v>2094</v>
      </c>
      <c r="D1294" t="s">
        <v>4493</v>
      </c>
      <c r="E1294" t="s">
        <v>1189</v>
      </c>
      <c r="F1294">
        <v>60</v>
      </c>
      <c r="G1294" t="s">
        <v>5191</v>
      </c>
      <c r="H1294" t="s">
        <v>603</v>
      </c>
      <c r="I1294" s="10">
        <v>40465</v>
      </c>
      <c r="J1294">
        <v>31</v>
      </c>
      <c r="K1294" t="s">
        <v>1677</v>
      </c>
      <c r="M1294" t="str">
        <f>PROPER(Portfolio4346[[#This Row],[Last Name]])</f>
        <v>Hodges</v>
      </c>
      <c r="N1294" t="str">
        <f t="shared" si="80"/>
        <v>-</v>
      </c>
      <c r="O1294" t="str">
        <f t="shared" si="82"/>
        <v>M</v>
      </c>
      <c r="P1294" t="str">
        <f t="shared" si="81"/>
        <v>-</v>
      </c>
      <c r="Q1294" t="str">
        <f t="shared" si="83"/>
        <v>S</v>
      </c>
    </row>
    <row r="1295" spans="1:17" x14ac:dyDescent="0.3">
      <c r="A1295">
        <v>1301</v>
      </c>
      <c r="B1295" t="s">
        <v>3632</v>
      </c>
      <c r="C1295" t="s">
        <v>2897</v>
      </c>
      <c r="D1295" t="s">
        <v>4493</v>
      </c>
      <c r="E1295" t="s">
        <v>1189</v>
      </c>
      <c r="F1295">
        <v>90</v>
      </c>
      <c r="G1295" t="s">
        <v>5192</v>
      </c>
      <c r="H1295" t="s">
        <v>5146</v>
      </c>
      <c r="I1295" s="10">
        <v>39956</v>
      </c>
      <c r="J1295">
        <v>5</v>
      </c>
      <c r="K1295" t="s">
        <v>1692</v>
      </c>
      <c r="M1295" t="str">
        <f>PROPER(Portfolio4346[[#This Row],[Last Name]])</f>
        <v>Law</v>
      </c>
      <c r="N1295" t="str">
        <f t="shared" si="80"/>
        <v>-</v>
      </c>
      <c r="O1295" t="str">
        <f t="shared" si="82"/>
        <v>M</v>
      </c>
      <c r="P1295" t="str">
        <f t="shared" si="81"/>
        <v>-</v>
      </c>
      <c r="Q1295" t="str">
        <f t="shared" si="83"/>
        <v>T</v>
      </c>
    </row>
    <row r="1296" spans="1:17" x14ac:dyDescent="0.3">
      <c r="A1296">
        <v>1302</v>
      </c>
      <c r="B1296" t="s">
        <v>5193</v>
      </c>
      <c r="C1296" t="s">
        <v>3356</v>
      </c>
      <c r="D1296" t="s">
        <v>4493</v>
      </c>
      <c r="E1296" t="s">
        <v>1189</v>
      </c>
      <c r="F1296">
        <v>90</v>
      </c>
      <c r="G1296" t="s">
        <v>5194</v>
      </c>
      <c r="H1296" t="s">
        <v>447</v>
      </c>
      <c r="I1296" s="10">
        <v>40511</v>
      </c>
      <c r="J1296">
        <v>99</v>
      </c>
      <c r="K1296" t="s">
        <v>1007</v>
      </c>
      <c r="M1296" t="str">
        <f>PROPER(Portfolio4346[[#This Row],[Last Name]])</f>
        <v>Muller</v>
      </c>
      <c r="N1296" t="str">
        <f t="shared" si="80"/>
        <v>-</v>
      </c>
      <c r="O1296" t="str">
        <f t="shared" si="82"/>
        <v>M</v>
      </c>
      <c r="P1296" t="str">
        <f t="shared" si="81"/>
        <v>-</v>
      </c>
      <c r="Q1296" t="str">
        <f t="shared" si="83"/>
        <v>L</v>
      </c>
    </row>
    <row r="1297" spans="1:17" x14ac:dyDescent="0.3">
      <c r="A1297">
        <v>1303</v>
      </c>
      <c r="B1297" t="s">
        <v>1900</v>
      </c>
      <c r="C1297" t="s">
        <v>1835</v>
      </c>
      <c r="D1297" t="s">
        <v>4493</v>
      </c>
      <c r="E1297" t="s">
        <v>1189</v>
      </c>
      <c r="F1297">
        <v>90</v>
      </c>
      <c r="G1297" t="s">
        <v>5195</v>
      </c>
      <c r="H1297" t="s">
        <v>658</v>
      </c>
      <c r="I1297" s="10">
        <v>39491</v>
      </c>
      <c r="J1297">
        <v>25</v>
      </c>
      <c r="K1297" t="s">
        <v>1677</v>
      </c>
      <c r="M1297" t="str">
        <f>PROPER(Portfolio4346[[#This Row],[Last Name]])</f>
        <v>Parson</v>
      </c>
      <c r="N1297" t="str">
        <f t="shared" si="80"/>
        <v>-</v>
      </c>
      <c r="O1297" t="str">
        <f t="shared" si="82"/>
        <v>M</v>
      </c>
      <c r="P1297" t="str">
        <f t="shared" si="81"/>
        <v>-</v>
      </c>
      <c r="Q1297" t="str">
        <f t="shared" si="83"/>
        <v>A</v>
      </c>
    </row>
    <row r="1298" spans="1:17" x14ac:dyDescent="0.3">
      <c r="A1298">
        <v>1304</v>
      </c>
      <c r="B1298" t="s">
        <v>5196</v>
      </c>
      <c r="C1298" t="s">
        <v>5197</v>
      </c>
      <c r="D1298" t="s">
        <v>4493</v>
      </c>
      <c r="E1298" t="s">
        <v>1189</v>
      </c>
      <c r="F1298">
        <v>60</v>
      </c>
      <c r="G1298" t="s">
        <v>5198</v>
      </c>
      <c r="H1298" t="s">
        <v>121</v>
      </c>
      <c r="I1298" s="10">
        <v>39852</v>
      </c>
      <c r="J1298">
        <v>88</v>
      </c>
      <c r="K1298" t="s">
        <v>1721</v>
      </c>
      <c r="M1298" t="str">
        <f>PROPER(Portfolio4346[[#This Row],[Last Name]])</f>
        <v>Jordan</v>
      </c>
      <c r="N1298" t="str">
        <f t="shared" si="80"/>
        <v>-</v>
      </c>
      <c r="O1298" t="str">
        <f t="shared" si="82"/>
        <v>M</v>
      </c>
      <c r="P1298" t="str">
        <f t="shared" si="81"/>
        <v>-</v>
      </c>
      <c r="Q1298" t="str">
        <f t="shared" si="83"/>
        <v>T</v>
      </c>
    </row>
    <row r="1299" spans="1:17" x14ac:dyDescent="0.3">
      <c r="A1299">
        <v>1305</v>
      </c>
      <c r="B1299" t="s">
        <v>5199</v>
      </c>
      <c r="C1299" t="s">
        <v>5200</v>
      </c>
      <c r="D1299" t="s">
        <v>4493</v>
      </c>
      <c r="E1299" t="s">
        <v>1189</v>
      </c>
      <c r="F1299">
        <v>60</v>
      </c>
      <c r="G1299" t="s">
        <v>5201</v>
      </c>
      <c r="H1299" t="s">
        <v>2431</v>
      </c>
      <c r="I1299" s="10">
        <v>40068</v>
      </c>
      <c r="J1299">
        <v>8</v>
      </c>
      <c r="K1299" t="s">
        <v>1721</v>
      </c>
      <c r="M1299" t="str">
        <f>PROPER(Portfolio4346[[#This Row],[Last Name]])</f>
        <v>Jacobs</v>
      </c>
      <c r="N1299" t="str">
        <f t="shared" si="80"/>
        <v>-</v>
      </c>
      <c r="O1299" t="str">
        <f t="shared" si="82"/>
        <v>M</v>
      </c>
      <c r="P1299" t="str">
        <f t="shared" si="81"/>
        <v>-</v>
      </c>
      <c r="Q1299" t="str">
        <f t="shared" si="83"/>
        <v>S</v>
      </c>
    </row>
    <row r="1300" spans="1:17" x14ac:dyDescent="0.3">
      <c r="A1300">
        <v>1306</v>
      </c>
      <c r="B1300" t="s">
        <v>5202</v>
      </c>
      <c r="C1300" t="s">
        <v>5203</v>
      </c>
      <c r="D1300" t="s">
        <v>4601</v>
      </c>
      <c r="E1300" t="s">
        <v>1189</v>
      </c>
      <c r="F1300">
        <v>60</v>
      </c>
      <c r="G1300" t="s">
        <v>5204</v>
      </c>
      <c r="H1300" t="s">
        <v>73</v>
      </c>
      <c r="I1300" s="10">
        <v>40061</v>
      </c>
      <c r="J1300">
        <v>35</v>
      </c>
      <c r="K1300" t="s">
        <v>1673</v>
      </c>
      <c r="M1300" t="str">
        <f>PROPER(Portfolio4346[[#This Row],[Last Name]])</f>
        <v>Crawford</v>
      </c>
      <c r="N1300" t="str">
        <f t="shared" si="80"/>
        <v>-</v>
      </c>
      <c r="O1300" t="str">
        <f t="shared" si="82"/>
        <v>M</v>
      </c>
      <c r="P1300" t="str">
        <f t="shared" si="81"/>
        <v>-</v>
      </c>
      <c r="Q1300" t="str">
        <f t="shared" si="83"/>
        <v>C</v>
      </c>
    </row>
    <row r="1301" spans="1:17" x14ac:dyDescent="0.3">
      <c r="A1301">
        <v>1307</v>
      </c>
      <c r="B1301" t="s">
        <v>5205</v>
      </c>
      <c r="C1301" t="s">
        <v>5206</v>
      </c>
      <c r="D1301" t="s">
        <v>4493</v>
      </c>
      <c r="E1301" t="s">
        <v>1189</v>
      </c>
      <c r="F1301">
        <v>90</v>
      </c>
      <c r="G1301" t="s">
        <v>5207</v>
      </c>
      <c r="H1301" t="s">
        <v>5208</v>
      </c>
      <c r="I1301" s="10">
        <v>39553</v>
      </c>
      <c r="J1301">
        <v>57</v>
      </c>
      <c r="K1301" t="s">
        <v>1721</v>
      </c>
      <c r="M1301" t="str">
        <f>PROPER(Portfolio4346[[#This Row],[Last Name]])</f>
        <v>Kendrick</v>
      </c>
      <c r="N1301" t="str">
        <f t="shared" si="80"/>
        <v>-</v>
      </c>
      <c r="O1301" t="str">
        <f t="shared" si="82"/>
        <v>M</v>
      </c>
      <c r="P1301" t="str">
        <f t="shared" si="81"/>
        <v>-</v>
      </c>
      <c r="Q1301" t="str">
        <f t="shared" si="83"/>
        <v>E</v>
      </c>
    </row>
    <row r="1302" spans="1:17" x14ac:dyDescent="0.3">
      <c r="A1302">
        <v>1308</v>
      </c>
      <c r="B1302" t="s">
        <v>4992</v>
      </c>
      <c r="C1302" t="s">
        <v>5203</v>
      </c>
      <c r="D1302" t="s">
        <v>4493</v>
      </c>
      <c r="E1302" t="s">
        <v>1189</v>
      </c>
      <c r="F1302">
        <v>90</v>
      </c>
      <c r="G1302" t="s">
        <v>5209</v>
      </c>
      <c r="H1302" t="s">
        <v>467</v>
      </c>
      <c r="I1302" s="10">
        <v>39485</v>
      </c>
      <c r="J1302">
        <v>60</v>
      </c>
      <c r="K1302" t="s">
        <v>1007</v>
      </c>
      <c r="M1302" t="str">
        <f>PROPER(Portfolio4346[[#This Row],[Last Name]])</f>
        <v>Crawford</v>
      </c>
      <c r="N1302" t="str">
        <f t="shared" si="80"/>
        <v>-</v>
      </c>
      <c r="O1302" t="str">
        <f t="shared" si="82"/>
        <v>M</v>
      </c>
      <c r="P1302" t="str">
        <f t="shared" si="81"/>
        <v>-</v>
      </c>
      <c r="Q1302" t="str">
        <f t="shared" si="83"/>
        <v>D</v>
      </c>
    </row>
    <row r="1303" spans="1:17" x14ac:dyDescent="0.3">
      <c r="A1303">
        <v>1309</v>
      </c>
      <c r="B1303" t="s">
        <v>5210</v>
      </c>
      <c r="C1303" t="s">
        <v>5211</v>
      </c>
      <c r="D1303" t="s">
        <v>4493</v>
      </c>
      <c r="E1303" t="s">
        <v>1189</v>
      </c>
      <c r="F1303">
        <v>60</v>
      </c>
      <c r="G1303" t="s">
        <v>5212</v>
      </c>
      <c r="H1303" t="s">
        <v>5213</v>
      </c>
      <c r="I1303" s="10">
        <v>39901</v>
      </c>
      <c r="J1303">
        <v>57</v>
      </c>
      <c r="K1303" t="s">
        <v>1677</v>
      </c>
      <c r="M1303" t="str">
        <f>PROPER(Portfolio4346[[#This Row],[Last Name]])</f>
        <v>Rudd</v>
      </c>
      <c r="N1303" t="str">
        <f t="shared" si="80"/>
        <v>-</v>
      </c>
      <c r="O1303" t="str">
        <f t="shared" si="82"/>
        <v>M</v>
      </c>
      <c r="P1303" t="str">
        <f t="shared" si="81"/>
        <v>-</v>
      </c>
      <c r="Q1303" t="str">
        <f t="shared" si="83"/>
        <v>L</v>
      </c>
    </row>
    <row r="1304" spans="1:17" x14ac:dyDescent="0.3">
      <c r="A1304">
        <v>1310</v>
      </c>
      <c r="B1304" t="s">
        <v>3381</v>
      </c>
      <c r="C1304" t="s">
        <v>5214</v>
      </c>
      <c r="D1304" t="s">
        <v>4493</v>
      </c>
      <c r="E1304" t="s">
        <v>1189</v>
      </c>
      <c r="F1304">
        <v>30</v>
      </c>
      <c r="G1304" t="s">
        <v>5215</v>
      </c>
      <c r="H1304" t="s">
        <v>1506</v>
      </c>
      <c r="I1304" s="10">
        <v>40002</v>
      </c>
      <c r="J1304">
        <v>21</v>
      </c>
      <c r="K1304" t="s">
        <v>1772</v>
      </c>
      <c r="M1304" t="str">
        <f>PROPER(Portfolio4346[[#This Row],[Last Name]])</f>
        <v>Bartley</v>
      </c>
      <c r="N1304" t="str">
        <f t="shared" si="80"/>
        <v>-</v>
      </c>
      <c r="O1304" t="str">
        <f t="shared" si="82"/>
        <v>M</v>
      </c>
      <c r="P1304" t="str">
        <f t="shared" si="81"/>
        <v>-</v>
      </c>
      <c r="Q1304" t="str">
        <f t="shared" si="83"/>
        <v>C</v>
      </c>
    </row>
    <row r="1305" spans="1:17" x14ac:dyDescent="0.3">
      <c r="A1305">
        <v>1311</v>
      </c>
      <c r="B1305" t="s">
        <v>5216</v>
      </c>
      <c r="C1305" t="s">
        <v>3701</v>
      </c>
      <c r="D1305" t="s">
        <v>4493</v>
      </c>
      <c r="E1305" t="s">
        <v>1189</v>
      </c>
      <c r="F1305">
        <v>60</v>
      </c>
      <c r="G1305" t="s">
        <v>5217</v>
      </c>
      <c r="H1305" t="s">
        <v>749</v>
      </c>
      <c r="I1305" s="10">
        <v>39808</v>
      </c>
      <c r="J1305">
        <v>82</v>
      </c>
      <c r="K1305" t="s">
        <v>1696</v>
      </c>
      <c r="M1305" t="str">
        <f>PROPER(Portfolio4346[[#This Row],[Last Name]])</f>
        <v>Hatch</v>
      </c>
      <c r="N1305" t="str">
        <f t="shared" si="80"/>
        <v>-</v>
      </c>
      <c r="O1305" t="str">
        <f t="shared" si="82"/>
        <v>M</v>
      </c>
      <c r="P1305" t="str">
        <f t="shared" si="81"/>
        <v>-</v>
      </c>
      <c r="Q1305" t="str">
        <f t="shared" si="83"/>
        <v>D</v>
      </c>
    </row>
    <row r="1306" spans="1:17" x14ac:dyDescent="0.3">
      <c r="A1306">
        <v>1312</v>
      </c>
      <c r="B1306" t="s">
        <v>3529</v>
      </c>
      <c r="C1306" t="s">
        <v>5218</v>
      </c>
      <c r="D1306" t="s">
        <v>4493</v>
      </c>
      <c r="E1306" t="s">
        <v>1189</v>
      </c>
      <c r="F1306">
        <v>90</v>
      </c>
      <c r="G1306" t="s">
        <v>5219</v>
      </c>
      <c r="H1306" t="s">
        <v>4513</v>
      </c>
      <c r="I1306" s="10">
        <v>39813</v>
      </c>
      <c r="J1306">
        <v>75</v>
      </c>
      <c r="K1306" t="s">
        <v>1772</v>
      </c>
      <c r="M1306" t="str">
        <f>PROPER(Portfolio4346[[#This Row],[Last Name]])</f>
        <v>Medina</v>
      </c>
      <c r="N1306" t="str">
        <f t="shared" si="80"/>
        <v>-</v>
      </c>
      <c r="O1306" t="str">
        <f t="shared" si="82"/>
        <v>M</v>
      </c>
      <c r="P1306" t="str">
        <f t="shared" si="81"/>
        <v>-</v>
      </c>
      <c r="Q1306" t="str">
        <f t="shared" si="83"/>
        <v>H</v>
      </c>
    </row>
    <row r="1307" spans="1:17" x14ac:dyDescent="0.3">
      <c r="A1307">
        <v>1313</v>
      </c>
      <c r="B1307" t="s">
        <v>5220</v>
      </c>
      <c r="C1307" t="s">
        <v>3075</v>
      </c>
      <c r="D1307" t="s">
        <v>4493</v>
      </c>
      <c r="E1307" t="s">
        <v>1189</v>
      </c>
      <c r="F1307">
        <v>30</v>
      </c>
      <c r="G1307" t="s">
        <v>5221</v>
      </c>
      <c r="H1307" t="s">
        <v>459</v>
      </c>
      <c r="I1307" s="10">
        <v>39700</v>
      </c>
      <c r="J1307">
        <v>36</v>
      </c>
      <c r="K1307" t="s">
        <v>1673</v>
      </c>
      <c r="M1307" t="str">
        <f>PROPER(Portfolio4346[[#This Row],[Last Name]])</f>
        <v>Benson</v>
      </c>
      <c r="N1307" t="str">
        <f t="shared" si="80"/>
        <v>-</v>
      </c>
      <c r="O1307" t="str">
        <f t="shared" si="82"/>
        <v>M</v>
      </c>
      <c r="P1307" t="str">
        <f t="shared" si="81"/>
        <v>-</v>
      </c>
      <c r="Q1307" t="str">
        <f t="shared" si="83"/>
        <v>M</v>
      </c>
    </row>
    <row r="1308" spans="1:17" x14ac:dyDescent="0.3">
      <c r="A1308">
        <v>1314</v>
      </c>
      <c r="B1308" t="s">
        <v>5054</v>
      </c>
      <c r="C1308" t="s">
        <v>5222</v>
      </c>
      <c r="D1308" t="s">
        <v>4493</v>
      </c>
      <c r="E1308" t="s">
        <v>1189</v>
      </c>
      <c r="F1308">
        <v>30</v>
      </c>
      <c r="G1308" t="s">
        <v>5223</v>
      </c>
      <c r="H1308" t="s">
        <v>1625</v>
      </c>
      <c r="I1308" s="10">
        <v>39659</v>
      </c>
      <c r="J1308">
        <v>91</v>
      </c>
      <c r="K1308" t="s">
        <v>1772</v>
      </c>
      <c r="M1308" t="str">
        <f>PROPER(Portfolio4346[[#This Row],[Last Name]])</f>
        <v>Schultz</v>
      </c>
      <c r="N1308" t="str">
        <f t="shared" si="80"/>
        <v>-</v>
      </c>
      <c r="O1308" t="str">
        <f t="shared" si="82"/>
        <v>M</v>
      </c>
      <c r="P1308" t="str">
        <f t="shared" si="81"/>
        <v>-</v>
      </c>
      <c r="Q1308" t="str">
        <f t="shared" si="83"/>
        <v>M</v>
      </c>
    </row>
    <row r="1309" spans="1:17" x14ac:dyDescent="0.3">
      <c r="A1309">
        <v>1315</v>
      </c>
      <c r="B1309" t="s">
        <v>4517</v>
      </c>
      <c r="C1309" t="s">
        <v>4023</v>
      </c>
      <c r="D1309" t="s">
        <v>4493</v>
      </c>
      <c r="E1309" t="s">
        <v>1189</v>
      </c>
      <c r="F1309">
        <v>30</v>
      </c>
      <c r="G1309" t="s">
        <v>5224</v>
      </c>
      <c r="H1309" t="s">
        <v>5225</v>
      </c>
      <c r="I1309" s="10">
        <v>40408</v>
      </c>
      <c r="J1309">
        <v>9</v>
      </c>
      <c r="K1309" t="s">
        <v>1696</v>
      </c>
      <c r="M1309" t="str">
        <f>PROPER(Portfolio4346[[#This Row],[Last Name]])</f>
        <v>Major</v>
      </c>
      <c r="N1309" t="str">
        <f t="shared" si="80"/>
        <v>-</v>
      </c>
      <c r="O1309" t="str">
        <f t="shared" si="82"/>
        <v>M</v>
      </c>
      <c r="P1309" t="str">
        <f t="shared" si="81"/>
        <v>-</v>
      </c>
      <c r="Q1309" t="str">
        <f t="shared" si="83"/>
        <v>D</v>
      </c>
    </row>
    <row r="1310" spans="1:17" x14ac:dyDescent="0.3">
      <c r="A1310">
        <v>1316</v>
      </c>
      <c r="B1310" t="s">
        <v>3996</v>
      </c>
      <c r="C1310" t="s">
        <v>5226</v>
      </c>
      <c r="D1310" t="s">
        <v>4493</v>
      </c>
      <c r="E1310" t="s">
        <v>1189</v>
      </c>
      <c r="F1310">
        <v>90</v>
      </c>
      <c r="G1310" t="s">
        <v>5227</v>
      </c>
      <c r="H1310" t="s">
        <v>187</v>
      </c>
      <c r="I1310" s="10">
        <v>39448</v>
      </c>
      <c r="J1310">
        <v>63</v>
      </c>
      <c r="K1310" t="s">
        <v>1673</v>
      </c>
      <c r="M1310" t="str">
        <f>PROPER(Portfolio4346[[#This Row],[Last Name]])</f>
        <v>Hoskins</v>
      </c>
      <c r="N1310" t="str">
        <f t="shared" si="80"/>
        <v>Corrected to Title Case</v>
      </c>
      <c r="O1310" t="str">
        <f t="shared" si="82"/>
        <v>M</v>
      </c>
      <c r="P1310" t="str">
        <f t="shared" si="81"/>
        <v>-</v>
      </c>
      <c r="Q1310" t="str">
        <f t="shared" si="83"/>
        <v>M</v>
      </c>
    </row>
    <row r="1311" spans="1:17" x14ac:dyDescent="0.3">
      <c r="A1311">
        <v>1317</v>
      </c>
      <c r="B1311" t="s">
        <v>5228</v>
      </c>
      <c r="C1311" t="s">
        <v>5229</v>
      </c>
      <c r="D1311" t="s">
        <v>4493</v>
      </c>
      <c r="E1311" t="s">
        <v>1189</v>
      </c>
      <c r="F1311">
        <v>60</v>
      </c>
      <c r="G1311" t="s">
        <v>5230</v>
      </c>
      <c r="H1311" t="s">
        <v>5231</v>
      </c>
      <c r="I1311" s="10">
        <v>39935</v>
      </c>
      <c r="J1311">
        <v>66</v>
      </c>
      <c r="K1311" t="s">
        <v>1721</v>
      </c>
      <c r="M1311" t="str">
        <f>PROPER(Portfolio4346[[#This Row],[Last Name]])</f>
        <v>Egan</v>
      </c>
      <c r="N1311" t="str">
        <f t="shared" si="80"/>
        <v>-</v>
      </c>
      <c r="O1311" t="str">
        <f t="shared" si="82"/>
        <v>M</v>
      </c>
      <c r="P1311" t="str">
        <f t="shared" si="81"/>
        <v>-</v>
      </c>
      <c r="Q1311" t="str">
        <f t="shared" si="83"/>
        <v>R</v>
      </c>
    </row>
    <row r="1312" spans="1:17" x14ac:dyDescent="0.3">
      <c r="A1312">
        <v>1318</v>
      </c>
      <c r="B1312" t="s">
        <v>3382</v>
      </c>
      <c r="C1312" t="s">
        <v>3173</v>
      </c>
      <c r="D1312" t="s">
        <v>4493</v>
      </c>
      <c r="E1312" t="s">
        <v>1189</v>
      </c>
      <c r="F1312">
        <v>30</v>
      </c>
      <c r="G1312" t="s">
        <v>5232</v>
      </c>
      <c r="H1312" t="s">
        <v>618</v>
      </c>
      <c r="I1312" s="10">
        <v>39539</v>
      </c>
      <c r="J1312">
        <v>60</v>
      </c>
      <c r="K1312" t="s">
        <v>1692</v>
      </c>
      <c r="M1312" t="str">
        <f>PROPER(Portfolio4346[[#This Row],[Last Name]])</f>
        <v>Lindsay</v>
      </c>
      <c r="N1312" t="str">
        <f t="shared" si="80"/>
        <v>-</v>
      </c>
      <c r="O1312" t="str">
        <f t="shared" si="82"/>
        <v>M</v>
      </c>
      <c r="P1312" t="str">
        <f t="shared" si="81"/>
        <v>-</v>
      </c>
      <c r="Q1312" t="str">
        <f t="shared" si="83"/>
        <v>S</v>
      </c>
    </row>
    <row r="1313" spans="1:17" x14ac:dyDescent="0.3">
      <c r="A1313">
        <v>1319</v>
      </c>
      <c r="B1313" t="s">
        <v>5233</v>
      </c>
      <c r="C1313" t="s">
        <v>5234</v>
      </c>
      <c r="D1313" t="s">
        <v>4493</v>
      </c>
      <c r="E1313" t="s">
        <v>1189</v>
      </c>
      <c r="F1313">
        <v>30</v>
      </c>
      <c r="G1313" t="s">
        <v>5235</v>
      </c>
      <c r="H1313" t="s">
        <v>76</v>
      </c>
      <c r="I1313" s="10">
        <v>40356</v>
      </c>
      <c r="J1313">
        <v>58</v>
      </c>
      <c r="K1313" t="s">
        <v>1696</v>
      </c>
      <c r="M1313" t="str">
        <f>PROPER(Portfolio4346[[#This Row],[Last Name]])</f>
        <v>Sherwood</v>
      </c>
      <c r="N1313" t="str">
        <f t="shared" si="80"/>
        <v>-</v>
      </c>
      <c r="O1313" t="str">
        <f t="shared" si="82"/>
        <v>M</v>
      </c>
      <c r="P1313" t="str">
        <f t="shared" si="81"/>
        <v>-</v>
      </c>
      <c r="Q1313" t="str">
        <f t="shared" si="83"/>
        <v>F</v>
      </c>
    </row>
    <row r="1314" spans="1:17" x14ac:dyDescent="0.3">
      <c r="A1314">
        <v>1320</v>
      </c>
      <c r="B1314" t="s">
        <v>5236</v>
      </c>
      <c r="C1314" t="s">
        <v>2643</v>
      </c>
      <c r="D1314" t="s">
        <v>4493</v>
      </c>
      <c r="E1314" t="s">
        <v>1189</v>
      </c>
      <c r="F1314">
        <v>30</v>
      </c>
      <c r="G1314" t="s">
        <v>5237</v>
      </c>
      <c r="H1314" t="s">
        <v>1068</v>
      </c>
      <c r="I1314" s="10">
        <v>40106</v>
      </c>
      <c r="J1314">
        <v>4</v>
      </c>
      <c r="K1314" t="s">
        <v>1721</v>
      </c>
      <c r="M1314" t="str">
        <f>PROPER(Portfolio4346[[#This Row],[Last Name]])</f>
        <v>Dempsey</v>
      </c>
      <c r="N1314" t="str">
        <f t="shared" si="80"/>
        <v>-</v>
      </c>
      <c r="O1314" t="str">
        <f t="shared" si="82"/>
        <v>M</v>
      </c>
      <c r="P1314" t="str">
        <f t="shared" si="81"/>
        <v>-</v>
      </c>
      <c r="Q1314" t="str">
        <f t="shared" si="83"/>
        <v>I</v>
      </c>
    </row>
    <row r="1315" spans="1:17" x14ac:dyDescent="0.3">
      <c r="A1315">
        <v>1321</v>
      </c>
      <c r="B1315" t="s">
        <v>5238</v>
      </c>
      <c r="C1315" t="s">
        <v>3420</v>
      </c>
      <c r="D1315" t="s">
        <v>4493</v>
      </c>
      <c r="E1315" t="s">
        <v>1189</v>
      </c>
      <c r="F1315">
        <v>30</v>
      </c>
      <c r="G1315" t="s">
        <v>5239</v>
      </c>
      <c r="H1315" t="s">
        <v>1211</v>
      </c>
      <c r="I1315" s="10">
        <v>39652</v>
      </c>
      <c r="J1315">
        <v>58</v>
      </c>
      <c r="K1315" t="s">
        <v>1673</v>
      </c>
      <c r="M1315" t="str">
        <f>PROPER(Portfolio4346[[#This Row],[Last Name]])</f>
        <v>Kirkland</v>
      </c>
      <c r="N1315" t="str">
        <f t="shared" si="80"/>
        <v>-</v>
      </c>
      <c r="O1315" t="str">
        <f t="shared" si="82"/>
        <v>M</v>
      </c>
      <c r="P1315" t="str">
        <f t="shared" si="81"/>
        <v>-</v>
      </c>
      <c r="Q1315" t="str">
        <f t="shared" si="83"/>
        <v>D</v>
      </c>
    </row>
    <row r="1316" spans="1:17" x14ac:dyDescent="0.3">
      <c r="A1316">
        <v>1322</v>
      </c>
      <c r="B1316" t="s">
        <v>5240</v>
      </c>
      <c r="C1316" t="s">
        <v>4805</v>
      </c>
      <c r="D1316" t="s">
        <v>4493</v>
      </c>
      <c r="E1316" t="s">
        <v>1189</v>
      </c>
      <c r="F1316">
        <v>90</v>
      </c>
      <c r="G1316" t="s">
        <v>5241</v>
      </c>
      <c r="H1316" t="s">
        <v>4744</v>
      </c>
      <c r="I1316" s="10">
        <v>39686</v>
      </c>
      <c r="J1316">
        <v>63</v>
      </c>
      <c r="K1316" t="s">
        <v>851</v>
      </c>
      <c r="M1316" t="str">
        <f>PROPER(Portfolio4346[[#This Row],[Last Name]])</f>
        <v>Rojas</v>
      </c>
      <c r="N1316" t="str">
        <f t="shared" si="80"/>
        <v>-</v>
      </c>
      <c r="O1316" t="str">
        <f t="shared" si="82"/>
        <v>M</v>
      </c>
      <c r="P1316" t="str">
        <f t="shared" si="81"/>
        <v>-</v>
      </c>
      <c r="Q1316" t="str">
        <f t="shared" si="83"/>
        <v>A</v>
      </c>
    </row>
    <row r="1317" spans="1:17" x14ac:dyDescent="0.3">
      <c r="A1317">
        <v>1323</v>
      </c>
      <c r="B1317" t="s">
        <v>5242</v>
      </c>
      <c r="C1317" t="s">
        <v>4423</v>
      </c>
      <c r="D1317" t="s">
        <v>4493</v>
      </c>
      <c r="E1317" t="s">
        <v>1189</v>
      </c>
      <c r="F1317">
        <v>90</v>
      </c>
      <c r="G1317" t="s">
        <v>5243</v>
      </c>
      <c r="H1317" t="s">
        <v>1623</v>
      </c>
      <c r="I1317" s="10">
        <v>40250</v>
      </c>
      <c r="J1317">
        <v>19</v>
      </c>
      <c r="K1317" t="s">
        <v>1692</v>
      </c>
      <c r="M1317" t="str">
        <f>PROPER(Portfolio4346[[#This Row],[Last Name]])</f>
        <v>Faulk</v>
      </c>
      <c r="N1317" t="str">
        <f t="shared" si="80"/>
        <v>-</v>
      </c>
      <c r="O1317" t="str">
        <f t="shared" si="82"/>
        <v>M</v>
      </c>
      <c r="P1317" t="str">
        <f t="shared" si="81"/>
        <v>-</v>
      </c>
      <c r="Q1317" t="str">
        <f t="shared" si="83"/>
        <v>J</v>
      </c>
    </row>
    <row r="1318" spans="1:17" x14ac:dyDescent="0.3">
      <c r="A1318">
        <v>1324</v>
      </c>
      <c r="B1318" t="s">
        <v>4998</v>
      </c>
      <c r="C1318" t="s">
        <v>1785</v>
      </c>
      <c r="D1318" t="s">
        <v>4493</v>
      </c>
      <c r="E1318" t="s">
        <v>1189</v>
      </c>
      <c r="F1318">
        <v>90</v>
      </c>
      <c r="G1318" t="s">
        <v>5244</v>
      </c>
      <c r="H1318" t="s">
        <v>731</v>
      </c>
      <c r="I1318" s="10">
        <v>39476</v>
      </c>
      <c r="J1318">
        <v>79</v>
      </c>
      <c r="K1318" t="s">
        <v>1772</v>
      </c>
      <c r="M1318" t="str">
        <f>PROPER(Portfolio4346[[#This Row],[Last Name]])</f>
        <v>Mcfadden</v>
      </c>
      <c r="N1318" t="str">
        <f t="shared" si="80"/>
        <v>-</v>
      </c>
      <c r="O1318" t="str">
        <f t="shared" si="82"/>
        <v>M</v>
      </c>
      <c r="P1318" t="str">
        <f t="shared" si="81"/>
        <v>-</v>
      </c>
      <c r="Q1318" t="str">
        <f t="shared" si="83"/>
        <v>T</v>
      </c>
    </row>
    <row r="1319" spans="1:17" x14ac:dyDescent="0.3">
      <c r="A1319">
        <v>1325</v>
      </c>
      <c r="B1319" t="s">
        <v>5245</v>
      </c>
      <c r="C1319" t="s">
        <v>4288</v>
      </c>
      <c r="D1319" t="s">
        <v>4493</v>
      </c>
      <c r="E1319" t="s">
        <v>1189</v>
      </c>
      <c r="F1319">
        <v>30</v>
      </c>
      <c r="G1319" t="s">
        <v>5246</v>
      </c>
      <c r="H1319" t="s">
        <v>1604</v>
      </c>
      <c r="I1319" s="10">
        <v>40312</v>
      </c>
      <c r="J1319">
        <v>62</v>
      </c>
      <c r="K1319" t="s">
        <v>1007</v>
      </c>
      <c r="M1319" t="str">
        <f>PROPER(Portfolio4346[[#This Row],[Last Name]])</f>
        <v>Conley</v>
      </c>
      <c r="N1319" t="str">
        <f t="shared" si="80"/>
        <v>-</v>
      </c>
      <c r="O1319" t="str">
        <f t="shared" si="82"/>
        <v>M</v>
      </c>
      <c r="P1319" t="str">
        <f t="shared" si="81"/>
        <v>-</v>
      </c>
      <c r="Q1319" t="str">
        <f t="shared" si="83"/>
        <v>D</v>
      </c>
    </row>
    <row r="1320" spans="1:17" x14ac:dyDescent="0.3">
      <c r="A1320">
        <v>1326</v>
      </c>
      <c r="B1320" t="s">
        <v>5247</v>
      </c>
      <c r="C1320" t="s">
        <v>2713</v>
      </c>
      <c r="D1320" t="s">
        <v>4493</v>
      </c>
      <c r="E1320" t="s">
        <v>1189</v>
      </c>
      <c r="F1320">
        <v>90</v>
      </c>
      <c r="G1320" t="s">
        <v>5248</v>
      </c>
      <c r="H1320" t="s">
        <v>1606</v>
      </c>
      <c r="I1320" s="10">
        <v>40231</v>
      </c>
      <c r="J1320">
        <v>15</v>
      </c>
      <c r="K1320" t="s">
        <v>851</v>
      </c>
      <c r="M1320" t="str">
        <f>PROPER(Portfolio4346[[#This Row],[Last Name]])</f>
        <v>Boykin</v>
      </c>
      <c r="N1320" t="str">
        <f t="shared" si="80"/>
        <v>-</v>
      </c>
      <c r="O1320" t="str">
        <f t="shared" si="82"/>
        <v>M</v>
      </c>
      <c r="P1320" t="str">
        <f t="shared" si="81"/>
        <v>-</v>
      </c>
      <c r="Q1320" t="str">
        <f t="shared" si="83"/>
        <v>S</v>
      </c>
    </row>
    <row r="1321" spans="1:17" x14ac:dyDescent="0.3">
      <c r="A1321">
        <v>1327</v>
      </c>
      <c r="B1321" t="s">
        <v>5249</v>
      </c>
      <c r="C1321" t="s">
        <v>5250</v>
      </c>
      <c r="D1321" t="s">
        <v>4493</v>
      </c>
      <c r="E1321" t="s">
        <v>1189</v>
      </c>
      <c r="F1321">
        <v>30</v>
      </c>
      <c r="G1321" t="s">
        <v>5251</v>
      </c>
      <c r="H1321" t="s">
        <v>10</v>
      </c>
      <c r="I1321" s="10">
        <v>39537</v>
      </c>
      <c r="J1321">
        <v>90</v>
      </c>
      <c r="K1321" t="s">
        <v>851</v>
      </c>
      <c r="M1321" t="str">
        <f>PROPER(Portfolio4346[[#This Row],[Last Name]])</f>
        <v>Conrad</v>
      </c>
      <c r="N1321" t="str">
        <f t="shared" si="80"/>
        <v>-</v>
      </c>
      <c r="O1321" t="str">
        <f t="shared" si="82"/>
        <v>M</v>
      </c>
      <c r="P1321" t="str">
        <f t="shared" si="81"/>
        <v>-</v>
      </c>
      <c r="Q1321" t="str">
        <f t="shared" si="83"/>
        <v>V</v>
      </c>
    </row>
    <row r="1322" spans="1:17" x14ac:dyDescent="0.3">
      <c r="A1322">
        <v>1328</v>
      </c>
      <c r="B1322" t="s">
        <v>4520</v>
      </c>
      <c r="C1322" t="s">
        <v>1935</v>
      </c>
      <c r="D1322" t="s">
        <v>4493</v>
      </c>
      <c r="E1322" t="s">
        <v>1189</v>
      </c>
      <c r="F1322">
        <v>60</v>
      </c>
      <c r="G1322" t="s">
        <v>5252</v>
      </c>
      <c r="H1322" t="s">
        <v>747</v>
      </c>
      <c r="I1322" s="10">
        <v>40539</v>
      </c>
      <c r="J1322">
        <v>25</v>
      </c>
      <c r="K1322" t="s">
        <v>1007</v>
      </c>
      <c r="M1322" t="str">
        <f>PROPER(Portfolio4346[[#This Row],[Last Name]])</f>
        <v>Rollins</v>
      </c>
      <c r="N1322" t="str">
        <f t="shared" si="80"/>
        <v>-</v>
      </c>
      <c r="O1322" t="str">
        <f t="shared" si="82"/>
        <v>M</v>
      </c>
      <c r="P1322" t="str">
        <f t="shared" si="81"/>
        <v>-</v>
      </c>
      <c r="Q1322" t="str">
        <f t="shared" si="83"/>
        <v>C</v>
      </c>
    </row>
    <row r="1323" spans="1:17" x14ac:dyDescent="0.3">
      <c r="A1323">
        <v>1329</v>
      </c>
      <c r="B1323" t="s">
        <v>5253</v>
      </c>
      <c r="C1323" t="s">
        <v>4947</v>
      </c>
      <c r="D1323" t="s">
        <v>4493</v>
      </c>
      <c r="E1323" t="s">
        <v>1189</v>
      </c>
      <c r="F1323">
        <v>30</v>
      </c>
      <c r="G1323" t="s">
        <v>5254</v>
      </c>
      <c r="H1323" t="s">
        <v>34</v>
      </c>
      <c r="I1323" s="10">
        <v>39763</v>
      </c>
      <c r="J1323">
        <v>18</v>
      </c>
      <c r="K1323" t="s">
        <v>1696</v>
      </c>
      <c r="M1323" t="str">
        <f>PROPER(Portfolio4346[[#This Row],[Last Name]])</f>
        <v>Shipley</v>
      </c>
      <c r="N1323" t="str">
        <f t="shared" si="80"/>
        <v>-</v>
      </c>
      <c r="O1323" t="str">
        <f t="shared" si="82"/>
        <v>M</v>
      </c>
      <c r="P1323" t="str">
        <f t="shared" si="81"/>
        <v>-</v>
      </c>
      <c r="Q1323" t="str">
        <f t="shared" si="83"/>
        <v>D</v>
      </c>
    </row>
    <row r="1324" spans="1:17" x14ac:dyDescent="0.3">
      <c r="A1324">
        <v>1330</v>
      </c>
      <c r="B1324" t="s">
        <v>5255</v>
      </c>
      <c r="C1324" t="s">
        <v>3308</v>
      </c>
      <c r="D1324" t="s">
        <v>4493</v>
      </c>
      <c r="E1324" t="s">
        <v>1189</v>
      </c>
      <c r="F1324">
        <v>30</v>
      </c>
      <c r="G1324" t="s">
        <v>5256</v>
      </c>
      <c r="H1324" t="s">
        <v>732</v>
      </c>
      <c r="I1324" s="10">
        <v>39745</v>
      </c>
      <c r="J1324">
        <v>56</v>
      </c>
      <c r="K1324" t="s">
        <v>1692</v>
      </c>
      <c r="M1324" t="str">
        <f>PROPER(Portfolio4346[[#This Row],[Last Name]])</f>
        <v>Raymond</v>
      </c>
      <c r="N1324" t="str">
        <f t="shared" si="80"/>
        <v>-</v>
      </c>
      <c r="O1324" t="str">
        <f t="shared" si="82"/>
        <v>M</v>
      </c>
      <c r="P1324" t="str">
        <f t="shared" si="81"/>
        <v>-</v>
      </c>
      <c r="Q1324" t="str">
        <f t="shared" si="83"/>
        <v>S</v>
      </c>
    </row>
    <row r="1325" spans="1:17" x14ac:dyDescent="0.3">
      <c r="A1325">
        <v>1331</v>
      </c>
      <c r="B1325" t="s">
        <v>5257</v>
      </c>
      <c r="C1325" t="s">
        <v>2090</v>
      </c>
      <c r="D1325" t="s">
        <v>4493</v>
      </c>
      <c r="E1325" t="s">
        <v>1189</v>
      </c>
      <c r="F1325">
        <v>90</v>
      </c>
      <c r="G1325" t="s">
        <v>5258</v>
      </c>
      <c r="H1325" t="s">
        <v>5259</v>
      </c>
      <c r="I1325" s="10">
        <v>40357</v>
      </c>
      <c r="J1325">
        <v>37</v>
      </c>
      <c r="K1325" t="s">
        <v>851</v>
      </c>
      <c r="M1325" t="str">
        <f>PROPER(Portfolio4346[[#This Row],[Last Name]])</f>
        <v>Stubbs</v>
      </c>
      <c r="N1325" t="str">
        <f t="shared" si="80"/>
        <v>-</v>
      </c>
      <c r="O1325" t="str">
        <f t="shared" si="82"/>
        <v>M</v>
      </c>
      <c r="P1325" t="str">
        <f t="shared" si="81"/>
        <v>-</v>
      </c>
      <c r="Q1325" t="str">
        <f t="shared" si="83"/>
        <v>B</v>
      </c>
    </row>
    <row r="1326" spans="1:17" x14ac:dyDescent="0.3">
      <c r="A1326">
        <v>1332</v>
      </c>
      <c r="B1326" t="s">
        <v>5260</v>
      </c>
      <c r="C1326" t="s">
        <v>5261</v>
      </c>
      <c r="D1326" t="s">
        <v>4493</v>
      </c>
      <c r="E1326" t="s">
        <v>1189</v>
      </c>
      <c r="F1326">
        <v>30</v>
      </c>
      <c r="G1326" t="s">
        <v>5262</v>
      </c>
      <c r="H1326" t="s">
        <v>1407</v>
      </c>
      <c r="I1326" s="10">
        <v>40060</v>
      </c>
      <c r="J1326">
        <v>74</v>
      </c>
      <c r="K1326" t="s">
        <v>851</v>
      </c>
      <c r="M1326" t="str">
        <f>PROPER(Portfolio4346[[#This Row],[Last Name]])</f>
        <v>Mcghee</v>
      </c>
      <c r="N1326" t="str">
        <f t="shared" si="80"/>
        <v>-</v>
      </c>
      <c r="O1326" t="str">
        <f t="shared" si="82"/>
        <v>M</v>
      </c>
      <c r="P1326" t="str">
        <f t="shared" si="81"/>
        <v>-</v>
      </c>
      <c r="Q1326" t="str">
        <f t="shared" si="83"/>
        <v>A</v>
      </c>
    </row>
    <row r="1327" spans="1:17" x14ac:dyDescent="0.3">
      <c r="A1327">
        <v>1333</v>
      </c>
      <c r="B1327" t="s">
        <v>5263</v>
      </c>
      <c r="C1327" t="s">
        <v>2207</v>
      </c>
      <c r="D1327" t="s">
        <v>4493</v>
      </c>
      <c r="E1327" t="s">
        <v>1189</v>
      </c>
      <c r="F1327">
        <v>60</v>
      </c>
      <c r="G1327" t="s">
        <v>5264</v>
      </c>
      <c r="H1327" t="s">
        <v>762</v>
      </c>
      <c r="I1327" s="10">
        <v>40461</v>
      </c>
      <c r="J1327">
        <v>3</v>
      </c>
      <c r="K1327" t="s">
        <v>1692</v>
      </c>
      <c r="M1327" t="str">
        <f>PROPER(Portfolio4346[[#This Row],[Last Name]])</f>
        <v>Tyler</v>
      </c>
      <c r="N1327" t="str">
        <f t="shared" si="80"/>
        <v>-</v>
      </c>
      <c r="O1327" t="str">
        <f t="shared" si="82"/>
        <v>M</v>
      </c>
      <c r="P1327" t="str">
        <f t="shared" si="81"/>
        <v>-</v>
      </c>
      <c r="Q1327" t="str">
        <f t="shared" si="83"/>
        <v>B</v>
      </c>
    </row>
    <row r="1328" spans="1:17" x14ac:dyDescent="0.3">
      <c r="A1328">
        <v>1334</v>
      </c>
      <c r="B1328" t="s">
        <v>5265</v>
      </c>
      <c r="C1328" t="s">
        <v>2385</v>
      </c>
      <c r="D1328" t="s">
        <v>4493</v>
      </c>
      <c r="E1328" t="s">
        <v>1189</v>
      </c>
      <c r="F1328">
        <v>90</v>
      </c>
      <c r="G1328" t="s">
        <v>5266</v>
      </c>
      <c r="H1328" t="s">
        <v>5267</v>
      </c>
      <c r="I1328" s="10">
        <v>40173</v>
      </c>
      <c r="J1328">
        <v>6</v>
      </c>
      <c r="K1328" t="s">
        <v>851</v>
      </c>
      <c r="M1328" t="str">
        <f>PROPER(Portfolio4346[[#This Row],[Last Name]])</f>
        <v>Norman</v>
      </c>
      <c r="N1328" t="str">
        <f t="shared" si="80"/>
        <v>-</v>
      </c>
      <c r="O1328" t="str">
        <f t="shared" si="82"/>
        <v>M</v>
      </c>
      <c r="P1328" t="str">
        <f t="shared" si="81"/>
        <v>-</v>
      </c>
      <c r="Q1328" t="str">
        <f t="shared" si="83"/>
        <v>J</v>
      </c>
    </row>
    <row r="1329" spans="1:17" x14ac:dyDescent="0.3">
      <c r="A1329">
        <v>1335</v>
      </c>
      <c r="B1329" t="s">
        <v>4932</v>
      </c>
      <c r="C1329" t="s">
        <v>2931</v>
      </c>
      <c r="D1329" t="s">
        <v>4493</v>
      </c>
      <c r="E1329" t="s">
        <v>1189</v>
      </c>
      <c r="F1329">
        <v>90</v>
      </c>
      <c r="G1329" t="s">
        <v>5268</v>
      </c>
      <c r="H1329" t="s">
        <v>790</v>
      </c>
      <c r="I1329" s="10">
        <v>40412</v>
      </c>
      <c r="J1329">
        <v>39</v>
      </c>
      <c r="K1329" t="s">
        <v>1692</v>
      </c>
      <c r="M1329" t="str">
        <f>PROPER(Portfolio4346[[#This Row],[Last Name]])</f>
        <v>Eddy</v>
      </c>
      <c r="N1329" t="str">
        <f t="shared" si="80"/>
        <v>-</v>
      </c>
      <c r="O1329" t="str">
        <f t="shared" si="82"/>
        <v>M</v>
      </c>
      <c r="P1329" t="str">
        <f t="shared" si="81"/>
        <v>-</v>
      </c>
      <c r="Q1329" t="str">
        <f t="shared" si="83"/>
        <v>G</v>
      </c>
    </row>
    <row r="1330" spans="1:17" x14ac:dyDescent="0.3">
      <c r="A1330">
        <v>1336</v>
      </c>
      <c r="B1330" t="s">
        <v>5269</v>
      </c>
      <c r="C1330" t="s">
        <v>4085</v>
      </c>
      <c r="D1330" t="s">
        <v>4493</v>
      </c>
      <c r="E1330" t="s">
        <v>1189</v>
      </c>
      <c r="F1330">
        <v>90</v>
      </c>
      <c r="G1330" t="s">
        <v>5270</v>
      </c>
      <c r="H1330" t="s">
        <v>2003</v>
      </c>
      <c r="I1330" s="10">
        <v>40097</v>
      </c>
      <c r="J1330">
        <v>16</v>
      </c>
      <c r="K1330" t="s">
        <v>1673</v>
      </c>
      <c r="M1330" t="str">
        <f>PROPER(Portfolio4346[[#This Row],[Last Name]])</f>
        <v>Cline</v>
      </c>
      <c r="N1330" t="str">
        <f t="shared" si="80"/>
        <v>-</v>
      </c>
      <c r="O1330" t="str">
        <f t="shared" si="82"/>
        <v>M</v>
      </c>
      <c r="P1330" t="str">
        <f t="shared" si="81"/>
        <v>-</v>
      </c>
      <c r="Q1330" t="str">
        <f t="shared" si="83"/>
        <v>B</v>
      </c>
    </row>
    <row r="1331" spans="1:17" x14ac:dyDescent="0.3">
      <c r="A1331">
        <v>1337</v>
      </c>
      <c r="B1331" t="s">
        <v>4371</v>
      </c>
      <c r="C1331" t="s">
        <v>3972</v>
      </c>
      <c r="D1331" t="s">
        <v>4601</v>
      </c>
      <c r="E1331" t="s">
        <v>1189</v>
      </c>
      <c r="F1331">
        <v>30</v>
      </c>
      <c r="G1331" t="s">
        <v>5271</v>
      </c>
      <c r="H1331" t="s">
        <v>518</v>
      </c>
      <c r="I1331" s="10">
        <v>40151</v>
      </c>
      <c r="J1331">
        <v>83</v>
      </c>
      <c r="K1331" t="s">
        <v>1700</v>
      </c>
      <c r="M1331" t="str">
        <f>PROPER(Portfolio4346[[#This Row],[Last Name]])</f>
        <v>Parham</v>
      </c>
      <c r="N1331" t="str">
        <f t="shared" si="80"/>
        <v>-</v>
      </c>
      <c r="O1331" t="str">
        <f t="shared" si="82"/>
        <v>M</v>
      </c>
      <c r="P1331" t="str">
        <f t="shared" si="81"/>
        <v>-</v>
      </c>
      <c r="Q1331" t="str">
        <f t="shared" si="83"/>
        <v>C</v>
      </c>
    </row>
    <row r="1332" spans="1:17" x14ac:dyDescent="0.3">
      <c r="A1332">
        <v>1338</v>
      </c>
      <c r="B1332" t="s">
        <v>5272</v>
      </c>
      <c r="C1332" t="s">
        <v>5174</v>
      </c>
      <c r="D1332" t="s">
        <v>4493</v>
      </c>
      <c r="E1332" t="s">
        <v>1189</v>
      </c>
      <c r="F1332">
        <v>30</v>
      </c>
      <c r="G1332" t="s">
        <v>5273</v>
      </c>
      <c r="H1332" t="s">
        <v>5274</v>
      </c>
      <c r="I1332" s="10">
        <v>39711</v>
      </c>
      <c r="J1332">
        <v>7</v>
      </c>
      <c r="K1332" t="s">
        <v>1696</v>
      </c>
      <c r="M1332" t="str">
        <f>PROPER(Portfolio4346[[#This Row],[Last Name]])</f>
        <v>Goldman</v>
      </c>
      <c r="N1332" t="str">
        <f t="shared" si="80"/>
        <v>-</v>
      </c>
      <c r="O1332" t="str">
        <f t="shared" si="82"/>
        <v>M</v>
      </c>
      <c r="P1332" t="str">
        <f t="shared" si="81"/>
        <v>-</v>
      </c>
      <c r="Q1332" t="str">
        <f t="shared" si="83"/>
        <v>R</v>
      </c>
    </row>
    <row r="1333" spans="1:17" x14ac:dyDescent="0.3">
      <c r="A1333">
        <v>1339</v>
      </c>
      <c r="B1333" t="s">
        <v>5275</v>
      </c>
      <c r="C1333" t="s">
        <v>5276</v>
      </c>
      <c r="D1333" t="s">
        <v>4493</v>
      </c>
      <c r="E1333" t="s">
        <v>1189</v>
      </c>
      <c r="F1333">
        <v>90</v>
      </c>
      <c r="G1333" t="s">
        <v>5277</v>
      </c>
      <c r="H1333" t="s">
        <v>270</v>
      </c>
      <c r="I1333" s="10">
        <v>40093</v>
      </c>
      <c r="J1333">
        <v>39</v>
      </c>
      <c r="K1333" t="s">
        <v>851</v>
      </c>
      <c r="M1333" t="str">
        <f>PROPER(Portfolio4346[[#This Row],[Last Name]])</f>
        <v>Driver</v>
      </c>
      <c r="N1333" t="str">
        <f t="shared" si="80"/>
        <v>-</v>
      </c>
      <c r="O1333" t="str">
        <f t="shared" si="82"/>
        <v>M</v>
      </c>
      <c r="P1333" t="str">
        <f t="shared" si="81"/>
        <v>-</v>
      </c>
      <c r="Q1333" t="str">
        <f t="shared" si="83"/>
        <v>L</v>
      </c>
    </row>
    <row r="1334" spans="1:17" x14ac:dyDescent="0.3">
      <c r="A1334">
        <v>1340</v>
      </c>
      <c r="B1334" t="s">
        <v>3314</v>
      </c>
      <c r="C1334" t="s">
        <v>5278</v>
      </c>
      <c r="D1334" t="s">
        <v>4493</v>
      </c>
      <c r="E1334" t="s">
        <v>1189</v>
      </c>
      <c r="F1334">
        <v>60</v>
      </c>
      <c r="G1334" t="s">
        <v>5279</v>
      </c>
      <c r="H1334" t="s">
        <v>5280</v>
      </c>
      <c r="I1334" s="10">
        <v>39776</v>
      </c>
      <c r="J1334">
        <v>38</v>
      </c>
      <c r="K1334" t="s">
        <v>1772</v>
      </c>
      <c r="M1334" t="str">
        <f>PROPER(Portfolio4346[[#This Row],[Last Name]])</f>
        <v>Spivey</v>
      </c>
      <c r="N1334" t="str">
        <f t="shared" si="80"/>
        <v>-</v>
      </c>
      <c r="O1334" t="str">
        <f t="shared" si="82"/>
        <v>M</v>
      </c>
      <c r="P1334" t="str">
        <f t="shared" si="81"/>
        <v>-</v>
      </c>
      <c r="Q1334" t="str">
        <f t="shared" si="83"/>
        <v>I</v>
      </c>
    </row>
    <row r="1335" spans="1:17" x14ac:dyDescent="0.3">
      <c r="A1335">
        <v>1341</v>
      </c>
      <c r="B1335" t="s">
        <v>5281</v>
      </c>
      <c r="C1335" t="s">
        <v>4110</v>
      </c>
      <c r="D1335" t="s">
        <v>4493</v>
      </c>
      <c r="E1335" t="s">
        <v>1189</v>
      </c>
      <c r="F1335">
        <v>90</v>
      </c>
      <c r="G1335" t="s">
        <v>5282</v>
      </c>
      <c r="H1335" t="s">
        <v>2591</v>
      </c>
      <c r="I1335" s="10">
        <v>40088</v>
      </c>
      <c r="J1335">
        <v>66</v>
      </c>
      <c r="K1335" t="s">
        <v>1696</v>
      </c>
      <c r="M1335" t="str">
        <f>PROPER(Portfolio4346[[#This Row],[Last Name]])</f>
        <v>Ogden</v>
      </c>
      <c r="N1335" t="str">
        <f t="shared" si="80"/>
        <v>-</v>
      </c>
      <c r="O1335" t="str">
        <f t="shared" si="82"/>
        <v>M</v>
      </c>
      <c r="P1335" t="str">
        <f t="shared" si="81"/>
        <v>-</v>
      </c>
      <c r="Q1335" t="str">
        <f t="shared" si="83"/>
        <v>J</v>
      </c>
    </row>
    <row r="1336" spans="1:17" x14ac:dyDescent="0.3">
      <c r="A1336">
        <v>1342</v>
      </c>
      <c r="B1336" t="s">
        <v>5283</v>
      </c>
      <c r="C1336" t="s">
        <v>5284</v>
      </c>
      <c r="D1336" t="s">
        <v>4493</v>
      </c>
      <c r="E1336" t="s">
        <v>1189</v>
      </c>
      <c r="F1336">
        <v>90</v>
      </c>
      <c r="G1336" t="s">
        <v>5285</v>
      </c>
      <c r="H1336" t="s">
        <v>359</v>
      </c>
      <c r="I1336" s="10">
        <v>39927</v>
      </c>
      <c r="J1336">
        <v>80</v>
      </c>
      <c r="K1336" t="s">
        <v>1007</v>
      </c>
      <c r="M1336" t="str">
        <f>PROPER(Portfolio4346[[#This Row],[Last Name]])</f>
        <v>Thorpe</v>
      </c>
      <c r="N1336" t="str">
        <f t="shared" si="80"/>
        <v>-</v>
      </c>
      <c r="O1336" t="str">
        <f t="shared" si="82"/>
        <v>M</v>
      </c>
      <c r="P1336" t="str">
        <f t="shared" si="81"/>
        <v>-</v>
      </c>
      <c r="Q1336" t="str">
        <f t="shared" si="83"/>
        <v>C</v>
      </c>
    </row>
    <row r="1337" spans="1:17" x14ac:dyDescent="0.3">
      <c r="A1337">
        <v>1343</v>
      </c>
      <c r="B1337" t="s">
        <v>5286</v>
      </c>
      <c r="C1337" t="s">
        <v>1847</v>
      </c>
      <c r="D1337" t="s">
        <v>4493</v>
      </c>
      <c r="E1337" t="s">
        <v>1189</v>
      </c>
      <c r="F1337">
        <v>90</v>
      </c>
      <c r="G1337" t="s">
        <v>5287</v>
      </c>
      <c r="H1337" t="s">
        <v>1519</v>
      </c>
      <c r="I1337" s="10">
        <v>39741</v>
      </c>
      <c r="J1337">
        <v>92</v>
      </c>
      <c r="K1337" t="s">
        <v>1696</v>
      </c>
      <c r="M1337" t="str">
        <f>PROPER(Portfolio4346[[#This Row],[Last Name]])</f>
        <v>Sadler</v>
      </c>
      <c r="N1337" t="str">
        <f t="shared" si="80"/>
        <v>-</v>
      </c>
      <c r="O1337" t="str">
        <f t="shared" si="82"/>
        <v>M</v>
      </c>
      <c r="P1337" t="str">
        <f t="shared" si="81"/>
        <v>-</v>
      </c>
      <c r="Q1337" t="str">
        <f t="shared" si="83"/>
        <v>D</v>
      </c>
    </row>
    <row r="1338" spans="1:17" x14ac:dyDescent="0.3">
      <c r="A1338">
        <v>1344</v>
      </c>
      <c r="B1338" t="s">
        <v>5288</v>
      </c>
      <c r="C1338" t="s">
        <v>5289</v>
      </c>
      <c r="D1338" t="s">
        <v>4493</v>
      </c>
      <c r="E1338" t="s">
        <v>1189</v>
      </c>
      <c r="F1338">
        <v>30</v>
      </c>
      <c r="G1338" t="s">
        <v>5290</v>
      </c>
      <c r="H1338" t="s">
        <v>1610</v>
      </c>
      <c r="I1338" s="10">
        <v>40230</v>
      </c>
      <c r="J1338">
        <v>81</v>
      </c>
      <c r="K1338" t="s">
        <v>1673</v>
      </c>
      <c r="M1338" t="str">
        <f>PROPER(Portfolio4346[[#This Row],[Last Name]])</f>
        <v>Dick</v>
      </c>
      <c r="N1338" t="str">
        <f t="shared" si="80"/>
        <v>-</v>
      </c>
      <c r="O1338" t="str">
        <f t="shared" si="82"/>
        <v>M</v>
      </c>
      <c r="P1338" t="str">
        <f t="shared" si="81"/>
        <v>-</v>
      </c>
      <c r="Q1338" t="str">
        <f t="shared" si="83"/>
        <v>L</v>
      </c>
    </row>
    <row r="1339" spans="1:17" x14ac:dyDescent="0.3">
      <c r="A1339">
        <v>1345</v>
      </c>
      <c r="B1339" t="s">
        <v>5291</v>
      </c>
      <c r="C1339" t="s">
        <v>4785</v>
      </c>
      <c r="D1339" t="s">
        <v>4493</v>
      </c>
      <c r="E1339" t="s">
        <v>1189</v>
      </c>
      <c r="F1339">
        <v>60</v>
      </c>
      <c r="G1339" t="s">
        <v>5292</v>
      </c>
      <c r="H1339" t="s">
        <v>1393</v>
      </c>
      <c r="I1339" s="10">
        <v>40108</v>
      </c>
      <c r="J1339">
        <v>47</v>
      </c>
      <c r="K1339" t="s">
        <v>1007</v>
      </c>
      <c r="M1339" t="str">
        <f>PROPER(Portfolio4346[[#This Row],[Last Name]])</f>
        <v>Melvin</v>
      </c>
      <c r="N1339" t="str">
        <f t="shared" si="80"/>
        <v>-</v>
      </c>
      <c r="O1339" t="str">
        <f t="shared" si="82"/>
        <v>M</v>
      </c>
      <c r="P1339" t="str">
        <f t="shared" si="81"/>
        <v>-</v>
      </c>
      <c r="Q1339" t="str">
        <f t="shared" si="83"/>
        <v>K</v>
      </c>
    </row>
    <row r="1340" spans="1:17" x14ac:dyDescent="0.3">
      <c r="A1340">
        <v>1346</v>
      </c>
      <c r="B1340" t="s">
        <v>5293</v>
      </c>
      <c r="C1340" t="s">
        <v>2211</v>
      </c>
      <c r="D1340" t="s">
        <v>4493</v>
      </c>
      <c r="E1340" t="s">
        <v>1189</v>
      </c>
      <c r="F1340">
        <v>30</v>
      </c>
      <c r="G1340" t="s">
        <v>5294</v>
      </c>
      <c r="H1340" t="s">
        <v>676</v>
      </c>
      <c r="I1340" s="10">
        <v>39734</v>
      </c>
      <c r="J1340">
        <v>72</v>
      </c>
      <c r="K1340" t="s">
        <v>1700</v>
      </c>
      <c r="M1340" t="str">
        <f>PROPER(Portfolio4346[[#This Row],[Last Name]])</f>
        <v>Corbin</v>
      </c>
      <c r="N1340" t="str">
        <f t="shared" si="80"/>
        <v>-</v>
      </c>
      <c r="O1340" t="str">
        <f t="shared" si="82"/>
        <v>M</v>
      </c>
      <c r="P1340" t="str">
        <f t="shared" si="81"/>
        <v>-</v>
      </c>
      <c r="Q1340" t="str">
        <f t="shared" si="83"/>
        <v>G</v>
      </c>
    </row>
    <row r="1341" spans="1:17" x14ac:dyDescent="0.3">
      <c r="A1341">
        <v>1347</v>
      </c>
      <c r="B1341" t="s">
        <v>5104</v>
      </c>
      <c r="C1341" t="s">
        <v>2579</v>
      </c>
      <c r="D1341" t="s">
        <v>4493</v>
      </c>
      <c r="E1341" t="s">
        <v>1189</v>
      </c>
      <c r="F1341">
        <v>90</v>
      </c>
      <c r="G1341" t="s">
        <v>5295</v>
      </c>
      <c r="H1341" t="s">
        <v>359</v>
      </c>
      <c r="I1341" s="10">
        <v>40190</v>
      </c>
      <c r="J1341">
        <v>23</v>
      </c>
      <c r="K1341" t="s">
        <v>1696</v>
      </c>
      <c r="M1341" t="str">
        <f>PROPER(Portfolio4346[[#This Row],[Last Name]])</f>
        <v>Lake</v>
      </c>
      <c r="N1341" t="str">
        <f t="shared" si="80"/>
        <v>-</v>
      </c>
      <c r="O1341" t="str">
        <f t="shared" si="82"/>
        <v>M</v>
      </c>
      <c r="P1341" t="str">
        <f t="shared" si="81"/>
        <v>-</v>
      </c>
      <c r="Q1341" t="str">
        <f t="shared" si="83"/>
        <v>I</v>
      </c>
    </row>
    <row r="1342" spans="1:17" x14ac:dyDescent="0.3">
      <c r="A1342">
        <v>1348</v>
      </c>
      <c r="B1342" t="s">
        <v>3632</v>
      </c>
      <c r="C1342" t="s">
        <v>1935</v>
      </c>
      <c r="D1342" t="s">
        <v>4493</v>
      </c>
      <c r="E1342" t="s">
        <v>1189</v>
      </c>
      <c r="F1342">
        <v>90</v>
      </c>
      <c r="G1342" t="s">
        <v>5296</v>
      </c>
      <c r="H1342" t="s">
        <v>5297</v>
      </c>
      <c r="I1342" s="10">
        <v>39663</v>
      </c>
      <c r="J1342">
        <v>86</v>
      </c>
      <c r="K1342" t="s">
        <v>1007</v>
      </c>
      <c r="M1342" t="str">
        <f>PROPER(Portfolio4346[[#This Row],[Last Name]])</f>
        <v>Rollins</v>
      </c>
      <c r="N1342" t="str">
        <f t="shared" si="80"/>
        <v>-</v>
      </c>
      <c r="O1342" t="str">
        <f t="shared" si="82"/>
        <v>M</v>
      </c>
      <c r="P1342" t="str">
        <f t="shared" si="81"/>
        <v>-</v>
      </c>
      <c r="Q1342" t="str">
        <f t="shared" si="83"/>
        <v>T</v>
      </c>
    </row>
    <row r="1343" spans="1:17" x14ac:dyDescent="0.3">
      <c r="A1343">
        <v>1349</v>
      </c>
      <c r="B1343" t="s">
        <v>5298</v>
      </c>
      <c r="C1343" t="s">
        <v>5278</v>
      </c>
      <c r="D1343" t="s">
        <v>4493</v>
      </c>
      <c r="E1343" t="s">
        <v>1189</v>
      </c>
      <c r="F1343">
        <v>60</v>
      </c>
      <c r="G1343" t="s">
        <v>5299</v>
      </c>
      <c r="H1343" t="s">
        <v>779</v>
      </c>
      <c r="I1343" s="10">
        <v>40267</v>
      </c>
      <c r="J1343">
        <v>60</v>
      </c>
      <c r="K1343" t="s">
        <v>851</v>
      </c>
      <c r="M1343" t="str">
        <f>PROPER(Portfolio4346[[#This Row],[Last Name]])</f>
        <v>Spivey</v>
      </c>
      <c r="N1343" t="str">
        <f t="shared" si="80"/>
        <v>-</v>
      </c>
      <c r="O1343" t="str">
        <f t="shared" si="82"/>
        <v>M</v>
      </c>
      <c r="P1343" t="str">
        <f t="shared" si="81"/>
        <v>-</v>
      </c>
      <c r="Q1343" t="str">
        <f t="shared" si="83"/>
        <v>W</v>
      </c>
    </row>
    <row r="1344" spans="1:17" x14ac:dyDescent="0.3">
      <c r="A1344">
        <v>1350</v>
      </c>
      <c r="B1344" t="s">
        <v>5300</v>
      </c>
      <c r="C1344" t="s">
        <v>2618</v>
      </c>
      <c r="D1344" t="s">
        <v>4493</v>
      </c>
      <c r="E1344" t="s">
        <v>1189</v>
      </c>
      <c r="F1344">
        <v>30</v>
      </c>
      <c r="G1344" t="s">
        <v>5301</v>
      </c>
      <c r="H1344" t="s">
        <v>553</v>
      </c>
      <c r="I1344" s="10">
        <v>40325</v>
      </c>
      <c r="J1344">
        <v>9</v>
      </c>
      <c r="K1344" t="s">
        <v>1007</v>
      </c>
      <c r="M1344" t="str">
        <f>PROPER(Portfolio4346[[#This Row],[Last Name]])</f>
        <v>Crum</v>
      </c>
      <c r="N1344" t="str">
        <f t="shared" si="80"/>
        <v>-</v>
      </c>
      <c r="O1344" t="str">
        <f t="shared" si="82"/>
        <v>M</v>
      </c>
      <c r="P1344" t="str">
        <f t="shared" si="81"/>
        <v>-</v>
      </c>
      <c r="Q1344" t="str">
        <f t="shared" si="83"/>
        <v>R</v>
      </c>
    </row>
    <row r="1345" spans="1:17" x14ac:dyDescent="0.3">
      <c r="A1345">
        <v>1351</v>
      </c>
      <c r="B1345" t="s">
        <v>5302</v>
      </c>
      <c r="C1345" t="s">
        <v>4573</v>
      </c>
      <c r="D1345" t="s">
        <v>4493</v>
      </c>
      <c r="E1345" t="s">
        <v>1189</v>
      </c>
      <c r="F1345">
        <v>30</v>
      </c>
      <c r="G1345" t="s">
        <v>5303</v>
      </c>
      <c r="H1345" t="s">
        <v>746</v>
      </c>
      <c r="I1345" s="10">
        <v>40035</v>
      </c>
      <c r="J1345">
        <v>63</v>
      </c>
      <c r="K1345" t="s">
        <v>1772</v>
      </c>
      <c r="M1345" t="str">
        <f>PROPER(Portfolio4346[[#This Row],[Last Name]])</f>
        <v>Brantley</v>
      </c>
      <c r="N1345" t="str">
        <f t="shared" si="80"/>
        <v>-</v>
      </c>
      <c r="O1345" t="str">
        <f t="shared" si="82"/>
        <v>M</v>
      </c>
      <c r="P1345" t="str">
        <f t="shared" si="81"/>
        <v>-</v>
      </c>
      <c r="Q1345" t="str">
        <f t="shared" si="83"/>
        <v>R</v>
      </c>
    </row>
    <row r="1346" spans="1:17" x14ac:dyDescent="0.3">
      <c r="A1346">
        <v>1352</v>
      </c>
      <c r="B1346" t="s">
        <v>4532</v>
      </c>
      <c r="C1346" t="s">
        <v>2474</v>
      </c>
      <c r="D1346" t="s">
        <v>4493</v>
      </c>
      <c r="E1346" t="s">
        <v>1189</v>
      </c>
      <c r="F1346">
        <v>90</v>
      </c>
      <c r="G1346" t="s">
        <v>5304</v>
      </c>
      <c r="H1346" t="s">
        <v>1629</v>
      </c>
      <c r="I1346" s="10">
        <v>40474</v>
      </c>
      <c r="J1346">
        <v>48</v>
      </c>
      <c r="K1346" t="s">
        <v>1673</v>
      </c>
      <c r="M1346" t="str">
        <f>PROPER(Portfolio4346[[#This Row],[Last Name]])</f>
        <v>Boston</v>
      </c>
      <c r="N1346" t="str">
        <f t="shared" ref="N1346:N1409" si="84">IF(EXACT(C1346,M1346)=TRUE, "-", "Corrected to Title Case")</f>
        <v>-</v>
      </c>
      <c r="O1346" t="str">
        <f t="shared" si="82"/>
        <v>M</v>
      </c>
      <c r="P1346" t="str">
        <f t="shared" ref="P1346:P1409" si="85">IF(EXACT(E1346,O1346)=TRUE,"-","Corrected Errors")</f>
        <v>-</v>
      </c>
      <c r="Q1346" t="str">
        <f t="shared" si="83"/>
        <v>J</v>
      </c>
    </row>
    <row r="1347" spans="1:17" x14ac:dyDescent="0.3">
      <c r="A1347">
        <v>1353</v>
      </c>
      <c r="B1347" t="s">
        <v>2976</v>
      </c>
      <c r="C1347" t="s">
        <v>4538</v>
      </c>
      <c r="D1347" t="s">
        <v>4493</v>
      </c>
      <c r="E1347" t="s">
        <v>1189</v>
      </c>
      <c r="F1347">
        <v>30</v>
      </c>
      <c r="G1347" t="s">
        <v>5305</v>
      </c>
      <c r="H1347" t="s">
        <v>28</v>
      </c>
      <c r="I1347" s="10">
        <v>40298</v>
      </c>
      <c r="J1347">
        <v>29</v>
      </c>
      <c r="K1347" t="s">
        <v>1696</v>
      </c>
      <c r="M1347" t="str">
        <f>PROPER(Portfolio4346[[#This Row],[Last Name]])</f>
        <v>Rushing</v>
      </c>
      <c r="N1347" t="str">
        <f t="shared" si="84"/>
        <v>-</v>
      </c>
      <c r="O1347" t="str">
        <f t="shared" ref="O1347:O1410" si="86">IF(LEFT(E1347,1)="f","F","M")</f>
        <v>M</v>
      </c>
      <c r="P1347" t="str">
        <f t="shared" si="85"/>
        <v>-</v>
      </c>
      <c r="Q1347" t="str">
        <f t="shared" ref="Q1347:Q1410" si="87">UPPER(LEFT(B1347,1))</f>
        <v>R</v>
      </c>
    </row>
    <row r="1348" spans="1:17" x14ac:dyDescent="0.3">
      <c r="A1348">
        <v>1354</v>
      </c>
      <c r="B1348" t="s">
        <v>5140</v>
      </c>
      <c r="C1348" t="s">
        <v>5306</v>
      </c>
      <c r="D1348" t="s">
        <v>4493</v>
      </c>
      <c r="E1348" t="s">
        <v>1189</v>
      </c>
      <c r="F1348">
        <v>90</v>
      </c>
      <c r="G1348" t="s">
        <v>5307</v>
      </c>
      <c r="H1348" t="s">
        <v>1166</v>
      </c>
      <c r="I1348" s="10">
        <v>40238</v>
      </c>
      <c r="J1348">
        <v>38</v>
      </c>
      <c r="K1348" t="s">
        <v>851</v>
      </c>
      <c r="M1348" t="str">
        <f>PROPER(Portfolio4346[[#This Row],[Last Name]])</f>
        <v>Faulkner</v>
      </c>
      <c r="N1348" t="str">
        <f t="shared" si="84"/>
        <v>-</v>
      </c>
      <c r="O1348" t="str">
        <f t="shared" si="86"/>
        <v>M</v>
      </c>
      <c r="P1348" t="str">
        <f t="shared" si="85"/>
        <v>-</v>
      </c>
      <c r="Q1348" t="str">
        <f t="shared" si="87"/>
        <v>C</v>
      </c>
    </row>
    <row r="1349" spans="1:17" x14ac:dyDescent="0.3">
      <c r="A1349">
        <v>1355</v>
      </c>
      <c r="B1349" t="s">
        <v>5308</v>
      </c>
      <c r="C1349" t="s">
        <v>5309</v>
      </c>
      <c r="D1349" t="s">
        <v>4493</v>
      </c>
      <c r="E1349" t="s">
        <v>1189</v>
      </c>
      <c r="F1349">
        <v>30</v>
      </c>
      <c r="G1349" t="s">
        <v>5310</v>
      </c>
      <c r="H1349" t="s">
        <v>786</v>
      </c>
      <c r="I1349" s="10">
        <v>39461</v>
      </c>
      <c r="J1349">
        <v>14</v>
      </c>
      <c r="K1349" t="s">
        <v>1673</v>
      </c>
      <c r="M1349" t="str">
        <f>PROPER(Portfolio4346[[#This Row],[Last Name]])</f>
        <v>Leal</v>
      </c>
      <c r="N1349" t="str">
        <f t="shared" si="84"/>
        <v>-</v>
      </c>
      <c r="O1349" t="str">
        <f t="shared" si="86"/>
        <v>M</v>
      </c>
      <c r="P1349" t="str">
        <f t="shared" si="85"/>
        <v>-</v>
      </c>
      <c r="Q1349" t="str">
        <f t="shared" si="87"/>
        <v>R</v>
      </c>
    </row>
    <row r="1350" spans="1:17" x14ac:dyDescent="0.3">
      <c r="A1350">
        <v>1356</v>
      </c>
      <c r="B1350" t="s">
        <v>4613</v>
      </c>
      <c r="C1350" t="s">
        <v>5311</v>
      </c>
      <c r="D1350" t="s">
        <v>4493</v>
      </c>
      <c r="E1350" t="s">
        <v>1189</v>
      </c>
      <c r="F1350">
        <v>60</v>
      </c>
      <c r="G1350" t="s">
        <v>5312</v>
      </c>
      <c r="H1350" t="s">
        <v>720</v>
      </c>
      <c r="I1350" s="10">
        <v>39941</v>
      </c>
      <c r="J1350">
        <v>59</v>
      </c>
      <c r="K1350" t="s">
        <v>1692</v>
      </c>
      <c r="M1350" t="str">
        <f>PROPER(Portfolio4346[[#This Row],[Last Name]])</f>
        <v>Felton</v>
      </c>
      <c r="N1350" t="str">
        <f t="shared" si="84"/>
        <v>-</v>
      </c>
      <c r="O1350" t="str">
        <f t="shared" si="86"/>
        <v>M</v>
      </c>
      <c r="P1350" t="str">
        <f t="shared" si="85"/>
        <v>-</v>
      </c>
      <c r="Q1350" t="str">
        <f t="shared" si="87"/>
        <v>G</v>
      </c>
    </row>
    <row r="1351" spans="1:17" x14ac:dyDescent="0.3">
      <c r="A1351">
        <v>1357</v>
      </c>
      <c r="B1351" t="s">
        <v>3297</v>
      </c>
      <c r="C1351" t="s">
        <v>5313</v>
      </c>
      <c r="D1351" t="s">
        <v>4493</v>
      </c>
      <c r="E1351" t="s">
        <v>1189</v>
      </c>
      <c r="F1351">
        <v>90</v>
      </c>
      <c r="G1351" t="s">
        <v>5314</v>
      </c>
      <c r="H1351" t="s">
        <v>360</v>
      </c>
      <c r="I1351" s="10">
        <v>40155</v>
      </c>
      <c r="J1351">
        <v>16</v>
      </c>
      <c r="K1351" t="s">
        <v>1007</v>
      </c>
      <c r="M1351" t="str">
        <f>PROPER(Portfolio4346[[#This Row],[Last Name]])</f>
        <v>Good</v>
      </c>
      <c r="N1351" t="str">
        <f t="shared" si="84"/>
        <v>-</v>
      </c>
      <c r="O1351" t="str">
        <f t="shared" si="86"/>
        <v>M</v>
      </c>
      <c r="P1351" t="str">
        <f t="shared" si="85"/>
        <v>-</v>
      </c>
      <c r="Q1351" t="str">
        <f t="shared" si="87"/>
        <v>R</v>
      </c>
    </row>
    <row r="1352" spans="1:17" x14ac:dyDescent="0.3">
      <c r="A1352">
        <v>1358</v>
      </c>
      <c r="B1352" t="s">
        <v>5315</v>
      </c>
      <c r="C1352" t="s">
        <v>5184</v>
      </c>
      <c r="D1352" t="s">
        <v>4493</v>
      </c>
      <c r="E1352" t="s">
        <v>1189</v>
      </c>
      <c r="F1352">
        <v>60</v>
      </c>
      <c r="G1352" t="s">
        <v>5316</v>
      </c>
      <c r="H1352" t="s">
        <v>1022</v>
      </c>
      <c r="I1352" s="10">
        <v>40287</v>
      </c>
      <c r="J1352">
        <v>88</v>
      </c>
      <c r="K1352" t="s">
        <v>1700</v>
      </c>
      <c r="M1352" t="str">
        <f>PROPER(Portfolio4346[[#This Row],[Last Name]])</f>
        <v>Gagnon</v>
      </c>
      <c r="N1352" t="str">
        <f t="shared" si="84"/>
        <v>-</v>
      </c>
      <c r="O1352" t="str">
        <f t="shared" si="86"/>
        <v>M</v>
      </c>
      <c r="P1352" t="str">
        <f t="shared" si="85"/>
        <v>-</v>
      </c>
      <c r="Q1352" t="str">
        <f t="shared" si="87"/>
        <v>C</v>
      </c>
    </row>
    <row r="1353" spans="1:17" x14ac:dyDescent="0.3">
      <c r="A1353">
        <v>1359</v>
      </c>
      <c r="B1353" t="s">
        <v>5317</v>
      </c>
      <c r="C1353" t="s">
        <v>5318</v>
      </c>
      <c r="D1353" t="s">
        <v>4493</v>
      </c>
      <c r="E1353" t="s">
        <v>1189</v>
      </c>
      <c r="F1353">
        <v>90</v>
      </c>
      <c r="G1353" t="s">
        <v>5319</v>
      </c>
      <c r="H1353" t="s">
        <v>5320</v>
      </c>
      <c r="I1353" s="10">
        <v>39699</v>
      </c>
      <c r="J1353">
        <v>87</v>
      </c>
      <c r="K1353" t="s">
        <v>1707</v>
      </c>
      <c r="M1353" t="str">
        <f>PROPER(Portfolio4346[[#This Row],[Last Name]])</f>
        <v>Harvey</v>
      </c>
      <c r="N1353" t="str">
        <f t="shared" si="84"/>
        <v>-</v>
      </c>
      <c r="O1353" t="str">
        <f t="shared" si="86"/>
        <v>M</v>
      </c>
      <c r="P1353" t="str">
        <f t="shared" si="85"/>
        <v>-</v>
      </c>
      <c r="Q1353" t="str">
        <f t="shared" si="87"/>
        <v>R</v>
      </c>
    </row>
    <row r="1354" spans="1:17" x14ac:dyDescent="0.3">
      <c r="A1354">
        <v>1360</v>
      </c>
      <c r="B1354" t="s">
        <v>5321</v>
      </c>
      <c r="C1354" t="s">
        <v>4455</v>
      </c>
      <c r="D1354" t="s">
        <v>4493</v>
      </c>
      <c r="E1354" t="s">
        <v>1189</v>
      </c>
      <c r="F1354">
        <v>90</v>
      </c>
      <c r="G1354" t="s">
        <v>5322</v>
      </c>
      <c r="H1354" t="s">
        <v>528</v>
      </c>
      <c r="I1354" s="10">
        <v>39538</v>
      </c>
      <c r="J1354">
        <v>68</v>
      </c>
      <c r="K1354" t="s">
        <v>1696</v>
      </c>
      <c r="M1354" t="str">
        <f>PROPER(Portfolio4346[[#This Row],[Last Name]])</f>
        <v>Watson</v>
      </c>
      <c r="N1354" t="str">
        <f t="shared" si="84"/>
        <v>-</v>
      </c>
      <c r="O1354" t="str">
        <f t="shared" si="86"/>
        <v>M</v>
      </c>
      <c r="P1354" t="str">
        <f t="shared" si="85"/>
        <v>-</v>
      </c>
      <c r="Q1354" t="str">
        <f t="shared" si="87"/>
        <v>C</v>
      </c>
    </row>
    <row r="1355" spans="1:17" x14ac:dyDescent="0.3">
      <c r="A1355">
        <v>1361</v>
      </c>
      <c r="B1355" t="s">
        <v>5060</v>
      </c>
      <c r="C1355" t="s">
        <v>4890</v>
      </c>
      <c r="D1355" t="s">
        <v>4493</v>
      </c>
      <c r="E1355" t="s">
        <v>1189</v>
      </c>
      <c r="F1355">
        <v>90</v>
      </c>
      <c r="G1355" t="s">
        <v>5323</v>
      </c>
      <c r="H1355" t="s">
        <v>1600</v>
      </c>
      <c r="I1355" s="10">
        <v>39467</v>
      </c>
      <c r="J1355">
        <v>72</v>
      </c>
      <c r="K1355" t="s">
        <v>1721</v>
      </c>
      <c r="M1355" t="str">
        <f>PROPER(Portfolio4346[[#This Row],[Last Name]])</f>
        <v>Chu</v>
      </c>
      <c r="N1355" t="str">
        <f t="shared" si="84"/>
        <v>-</v>
      </c>
      <c r="O1355" t="str">
        <f t="shared" si="86"/>
        <v>M</v>
      </c>
      <c r="P1355" t="str">
        <f t="shared" si="85"/>
        <v>-</v>
      </c>
      <c r="Q1355" t="str">
        <f t="shared" si="87"/>
        <v>W</v>
      </c>
    </row>
    <row r="1356" spans="1:17" x14ac:dyDescent="0.3">
      <c r="A1356">
        <v>1362</v>
      </c>
      <c r="B1356" t="s">
        <v>4033</v>
      </c>
      <c r="C1356" t="s">
        <v>3303</v>
      </c>
      <c r="D1356" t="s">
        <v>4493</v>
      </c>
      <c r="E1356" t="s">
        <v>1189</v>
      </c>
      <c r="F1356">
        <v>30</v>
      </c>
      <c r="G1356" t="s">
        <v>5324</v>
      </c>
      <c r="H1356" t="s">
        <v>78</v>
      </c>
      <c r="I1356" s="10">
        <v>39729</v>
      </c>
      <c r="J1356">
        <v>12</v>
      </c>
      <c r="K1356" t="s">
        <v>1673</v>
      </c>
      <c r="M1356" t="str">
        <f>PROPER(Portfolio4346[[#This Row],[Last Name]])</f>
        <v>Field</v>
      </c>
      <c r="N1356" t="str">
        <f t="shared" si="84"/>
        <v>-</v>
      </c>
      <c r="O1356" t="str">
        <f t="shared" si="86"/>
        <v>M</v>
      </c>
      <c r="P1356" t="str">
        <f t="shared" si="85"/>
        <v>-</v>
      </c>
      <c r="Q1356" t="str">
        <f t="shared" si="87"/>
        <v>K</v>
      </c>
    </row>
    <row r="1357" spans="1:17" x14ac:dyDescent="0.3">
      <c r="A1357">
        <v>1363</v>
      </c>
      <c r="B1357" t="s">
        <v>5325</v>
      </c>
      <c r="C1357" t="s">
        <v>3414</v>
      </c>
      <c r="D1357" t="s">
        <v>4493</v>
      </c>
      <c r="E1357" t="s">
        <v>1189</v>
      </c>
      <c r="F1357">
        <v>30</v>
      </c>
      <c r="G1357" t="s">
        <v>5326</v>
      </c>
      <c r="H1357" t="s">
        <v>2774</v>
      </c>
      <c r="I1357" s="10">
        <v>40283</v>
      </c>
      <c r="J1357">
        <v>62</v>
      </c>
      <c r="K1357" t="s">
        <v>1700</v>
      </c>
      <c r="M1357" t="str">
        <f>PROPER(Portfolio4346[[#This Row],[Last Name]])</f>
        <v>Ziegler</v>
      </c>
      <c r="N1357" t="str">
        <f t="shared" si="84"/>
        <v>-</v>
      </c>
      <c r="O1357" t="str">
        <f t="shared" si="86"/>
        <v>M</v>
      </c>
      <c r="P1357" t="str">
        <f t="shared" si="85"/>
        <v>-</v>
      </c>
      <c r="Q1357" t="str">
        <f t="shared" si="87"/>
        <v>L</v>
      </c>
    </row>
    <row r="1358" spans="1:17" x14ac:dyDescent="0.3">
      <c r="A1358">
        <v>1364</v>
      </c>
      <c r="B1358" t="s">
        <v>5327</v>
      </c>
      <c r="C1358" t="s">
        <v>5328</v>
      </c>
      <c r="D1358" t="s">
        <v>4493</v>
      </c>
      <c r="E1358" t="s">
        <v>1189</v>
      </c>
      <c r="F1358">
        <v>30</v>
      </c>
      <c r="G1358" t="s">
        <v>5329</v>
      </c>
      <c r="H1358" t="s">
        <v>433</v>
      </c>
      <c r="I1358" s="10">
        <v>40004</v>
      </c>
      <c r="J1358">
        <v>22</v>
      </c>
      <c r="K1358" t="s">
        <v>1007</v>
      </c>
      <c r="M1358" t="str">
        <f>PROPER(Portfolio4346[[#This Row],[Last Name]])</f>
        <v>Ricks</v>
      </c>
      <c r="N1358" t="str">
        <f t="shared" si="84"/>
        <v>-</v>
      </c>
      <c r="O1358" t="str">
        <f t="shared" si="86"/>
        <v>M</v>
      </c>
      <c r="P1358" t="str">
        <f t="shared" si="85"/>
        <v>-</v>
      </c>
      <c r="Q1358" t="str">
        <f t="shared" si="87"/>
        <v>G</v>
      </c>
    </row>
    <row r="1359" spans="1:17" x14ac:dyDescent="0.3">
      <c r="A1359">
        <v>1365</v>
      </c>
      <c r="B1359" t="s">
        <v>5188</v>
      </c>
      <c r="C1359" t="s">
        <v>2612</v>
      </c>
      <c r="D1359" t="s">
        <v>4493</v>
      </c>
      <c r="E1359" t="s">
        <v>1189</v>
      </c>
      <c r="F1359">
        <v>90</v>
      </c>
      <c r="G1359" t="s">
        <v>5330</v>
      </c>
      <c r="H1359" t="s">
        <v>1136</v>
      </c>
      <c r="I1359" s="10">
        <v>40278</v>
      </c>
      <c r="J1359">
        <v>87</v>
      </c>
      <c r="K1359" t="s">
        <v>1677</v>
      </c>
      <c r="M1359" t="str">
        <f>PROPER(Portfolio4346[[#This Row],[Last Name]])</f>
        <v>Denny</v>
      </c>
      <c r="N1359" t="str">
        <f t="shared" si="84"/>
        <v>-</v>
      </c>
      <c r="O1359" t="str">
        <f t="shared" si="86"/>
        <v>M</v>
      </c>
      <c r="P1359" t="str">
        <f t="shared" si="85"/>
        <v>-</v>
      </c>
      <c r="Q1359" t="str">
        <f t="shared" si="87"/>
        <v>M</v>
      </c>
    </row>
    <row r="1360" spans="1:17" x14ac:dyDescent="0.3">
      <c r="A1360">
        <v>1366</v>
      </c>
      <c r="B1360" t="s">
        <v>5331</v>
      </c>
      <c r="C1360" t="s">
        <v>5332</v>
      </c>
      <c r="D1360" t="s">
        <v>4493</v>
      </c>
      <c r="E1360" t="s">
        <v>1189</v>
      </c>
      <c r="F1360">
        <v>30</v>
      </c>
      <c r="G1360" t="s">
        <v>5333</v>
      </c>
      <c r="H1360" t="s">
        <v>2003</v>
      </c>
      <c r="I1360" s="10">
        <v>40098</v>
      </c>
      <c r="J1360">
        <v>40</v>
      </c>
      <c r="K1360" t="s">
        <v>1772</v>
      </c>
      <c r="M1360" t="str">
        <f>PROPER(Portfolio4346[[#This Row],[Last Name]])</f>
        <v>Lutz</v>
      </c>
      <c r="N1360" t="str">
        <f t="shared" si="84"/>
        <v>-</v>
      </c>
      <c r="O1360" t="str">
        <f t="shared" si="86"/>
        <v>M</v>
      </c>
      <c r="P1360" t="str">
        <f t="shared" si="85"/>
        <v>-</v>
      </c>
      <c r="Q1360" t="str">
        <f t="shared" si="87"/>
        <v>J</v>
      </c>
    </row>
    <row r="1361" spans="1:17" x14ac:dyDescent="0.3">
      <c r="A1361">
        <v>1367</v>
      </c>
      <c r="B1361" t="s">
        <v>2398</v>
      </c>
      <c r="C1361" t="s">
        <v>4712</v>
      </c>
      <c r="D1361" t="s">
        <v>4493</v>
      </c>
      <c r="E1361" t="s">
        <v>1189</v>
      </c>
      <c r="F1361">
        <v>60</v>
      </c>
      <c r="G1361" t="s">
        <v>5334</v>
      </c>
      <c r="H1361" t="s">
        <v>1423</v>
      </c>
      <c r="I1361" s="10">
        <v>39601</v>
      </c>
      <c r="J1361">
        <v>28</v>
      </c>
      <c r="K1361" t="s">
        <v>1696</v>
      </c>
      <c r="M1361" t="str">
        <f>PROPER(Portfolio4346[[#This Row],[Last Name]])</f>
        <v>David</v>
      </c>
      <c r="N1361" t="str">
        <f t="shared" si="84"/>
        <v>-</v>
      </c>
      <c r="O1361" t="str">
        <f t="shared" si="86"/>
        <v>M</v>
      </c>
      <c r="P1361" t="str">
        <f t="shared" si="85"/>
        <v>-</v>
      </c>
      <c r="Q1361" t="str">
        <f t="shared" si="87"/>
        <v>L</v>
      </c>
    </row>
    <row r="1362" spans="1:17" x14ac:dyDescent="0.3">
      <c r="A1362">
        <v>1368</v>
      </c>
      <c r="B1362" t="s">
        <v>5335</v>
      </c>
      <c r="C1362" t="s">
        <v>5336</v>
      </c>
      <c r="D1362" t="s">
        <v>4493</v>
      </c>
      <c r="E1362" t="s">
        <v>1189</v>
      </c>
      <c r="F1362">
        <v>90</v>
      </c>
      <c r="G1362" t="s">
        <v>5337</v>
      </c>
      <c r="H1362" t="s">
        <v>402</v>
      </c>
      <c r="I1362" s="10">
        <v>39696</v>
      </c>
      <c r="J1362">
        <v>21</v>
      </c>
      <c r="K1362" t="s">
        <v>1707</v>
      </c>
      <c r="M1362" t="str">
        <f>PROPER(Portfolio4346[[#This Row],[Last Name]])</f>
        <v>Engel</v>
      </c>
      <c r="N1362" t="str">
        <f t="shared" si="84"/>
        <v>-</v>
      </c>
      <c r="O1362" t="str">
        <f t="shared" si="86"/>
        <v>M</v>
      </c>
      <c r="P1362" t="str">
        <f t="shared" si="85"/>
        <v>-</v>
      </c>
      <c r="Q1362" t="str">
        <f t="shared" si="87"/>
        <v>L</v>
      </c>
    </row>
    <row r="1363" spans="1:17" x14ac:dyDescent="0.3">
      <c r="A1363">
        <v>1369</v>
      </c>
      <c r="B1363" t="s">
        <v>4585</v>
      </c>
      <c r="C1363" t="s">
        <v>5338</v>
      </c>
      <c r="D1363" t="s">
        <v>4493</v>
      </c>
      <c r="E1363" t="s">
        <v>4614</v>
      </c>
      <c r="F1363">
        <v>60</v>
      </c>
      <c r="G1363" t="s">
        <v>5339</v>
      </c>
      <c r="H1363" t="s">
        <v>592</v>
      </c>
      <c r="I1363" s="10">
        <v>39922</v>
      </c>
      <c r="J1363">
        <v>44</v>
      </c>
      <c r="K1363" t="s">
        <v>1721</v>
      </c>
      <c r="M1363" t="str">
        <f>PROPER(Portfolio4346[[#This Row],[Last Name]])</f>
        <v>Tate</v>
      </c>
      <c r="N1363" t="str">
        <f t="shared" si="84"/>
        <v>-</v>
      </c>
      <c r="O1363" t="str">
        <f t="shared" si="86"/>
        <v>M</v>
      </c>
      <c r="P1363" t="str">
        <f t="shared" si="85"/>
        <v>Corrected Errors</v>
      </c>
      <c r="Q1363" t="str">
        <f t="shared" si="87"/>
        <v>G</v>
      </c>
    </row>
    <row r="1364" spans="1:17" x14ac:dyDescent="0.3">
      <c r="A1364">
        <v>1370</v>
      </c>
      <c r="B1364" t="s">
        <v>3300</v>
      </c>
      <c r="C1364" t="s">
        <v>5197</v>
      </c>
      <c r="D1364" t="s">
        <v>4493</v>
      </c>
      <c r="E1364" t="s">
        <v>1189</v>
      </c>
      <c r="F1364">
        <v>30</v>
      </c>
      <c r="G1364" t="s">
        <v>5340</v>
      </c>
      <c r="H1364" t="s">
        <v>696</v>
      </c>
      <c r="I1364" s="10">
        <v>40274</v>
      </c>
      <c r="J1364">
        <v>29</v>
      </c>
      <c r="K1364" t="s">
        <v>1677</v>
      </c>
      <c r="M1364" t="str">
        <f>PROPER(Portfolio4346[[#This Row],[Last Name]])</f>
        <v>Jordan</v>
      </c>
      <c r="N1364" t="str">
        <f t="shared" si="84"/>
        <v>-</v>
      </c>
      <c r="O1364" t="str">
        <f t="shared" si="86"/>
        <v>M</v>
      </c>
      <c r="P1364" t="str">
        <f t="shared" si="85"/>
        <v>-</v>
      </c>
      <c r="Q1364" t="str">
        <f t="shared" si="87"/>
        <v>B</v>
      </c>
    </row>
    <row r="1365" spans="1:17" x14ac:dyDescent="0.3">
      <c r="A1365">
        <v>1371</v>
      </c>
      <c r="B1365" t="s">
        <v>3173</v>
      </c>
      <c r="C1365" t="s">
        <v>5341</v>
      </c>
      <c r="D1365" t="s">
        <v>4493</v>
      </c>
      <c r="E1365" t="s">
        <v>1189</v>
      </c>
      <c r="F1365">
        <v>60</v>
      </c>
      <c r="G1365" t="s">
        <v>5342</v>
      </c>
      <c r="H1365" t="s">
        <v>103</v>
      </c>
      <c r="I1365" s="10">
        <v>39826</v>
      </c>
      <c r="J1365">
        <v>41</v>
      </c>
      <c r="K1365" t="s">
        <v>1700</v>
      </c>
      <c r="M1365" t="str">
        <f>PROPER(Portfolio4346[[#This Row],[Last Name]])</f>
        <v>Andersen</v>
      </c>
      <c r="N1365" t="str">
        <f t="shared" si="84"/>
        <v>-</v>
      </c>
      <c r="O1365" t="str">
        <f t="shared" si="86"/>
        <v>M</v>
      </c>
      <c r="P1365" t="str">
        <f t="shared" si="85"/>
        <v>-</v>
      </c>
      <c r="Q1365" t="str">
        <f t="shared" si="87"/>
        <v>L</v>
      </c>
    </row>
    <row r="1366" spans="1:17" x14ac:dyDescent="0.3">
      <c r="A1366">
        <v>1372</v>
      </c>
      <c r="B1366" t="s">
        <v>5343</v>
      </c>
      <c r="C1366" t="s">
        <v>3927</v>
      </c>
      <c r="D1366" t="s">
        <v>4493</v>
      </c>
      <c r="E1366" t="s">
        <v>1189</v>
      </c>
      <c r="F1366">
        <v>90</v>
      </c>
      <c r="G1366" t="s">
        <v>5344</v>
      </c>
      <c r="H1366" t="s">
        <v>403</v>
      </c>
      <c r="I1366" s="10">
        <v>39524</v>
      </c>
      <c r="J1366">
        <v>65</v>
      </c>
      <c r="K1366" t="s">
        <v>851</v>
      </c>
      <c r="M1366" t="str">
        <f>PROPER(Portfolio4346[[#This Row],[Last Name]])</f>
        <v>Kearney</v>
      </c>
      <c r="N1366" t="str">
        <f t="shared" si="84"/>
        <v>-</v>
      </c>
      <c r="O1366" t="str">
        <f t="shared" si="86"/>
        <v>M</v>
      </c>
      <c r="P1366" t="str">
        <f t="shared" si="85"/>
        <v>-</v>
      </c>
      <c r="Q1366" t="str">
        <f t="shared" si="87"/>
        <v>J</v>
      </c>
    </row>
    <row r="1367" spans="1:17" x14ac:dyDescent="0.3">
      <c r="A1367">
        <v>1373</v>
      </c>
      <c r="B1367" t="s">
        <v>5345</v>
      </c>
      <c r="C1367" t="s">
        <v>5346</v>
      </c>
      <c r="D1367" t="s">
        <v>1719</v>
      </c>
      <c r="E1367" t="s">
        <v>1189</v>
      </c>
      <c r="F1367">
        <v>60</v>
      </c>
      <c r="G1367" t="s">
        <v>5347</v>
      </c>
      <c r="H1367" t="s">
        <v>218</v>
      </c>
      <c r="I1367" s="10">
        <v>40341</v>
      </c>
      <c r="J1367">
        <v>58</v>
      </c>
      <c r="K1367" t="s">
        <v>1007</v>
      </c>
      <c r="M1367" t="str">
        <f>PROPER(Portfolio4346[[#This Row],[Last Name]])</f>
        <v>Tracy</v>
      </c>
      <c r="N1367" t="str">
        <f t="shared" si="84"/>
        <v>-</v>
      </c>
      <c r="O1367" t="str">
        <f t="shared" si="86"/>
        <v>M</v>
      </c>
      <c r="P1367" t="str">
        <f t="shared" si="85"/>
        <v>-</v>
      </c>
      <c r="Q1367" t="str">
        <f t="shared" si="87"/>
        <v>F</v>
      </c>
    </row>
    <row r="1368" spans="1:17" x14ac:dyDescent="0.3">
      <c r="A1368">
        <v>1374</v>
      </c>
      <c r="B1368" t="s">
        <v>5348</v>
      </c>
      <c r="C1368" t="s">
        <v>2582</v>
      </c>
      <c r="D1368" t="s">
        <v>1946</v>
      </c>
      <c r="E1368" t="s">
        <v>1189</v>
      </c>
      <c r="F1368">
        <v>30</v>
      </c>
      <c r="G1368" t="s">
        <v>5349</v>
      </c>
      <c r="H1368" t="s">
        <v>5320</v>
      </c>
      <c r="I1368" s="10">
        <v>40319</v>
      </c>
      <c r="J1368">
        <v>12</v>
      </c>
      <c r="K1368" t="s">
        <v>1772</v>
      </c>
      <c r="M1368" t="str">
        <f>PROPER(Portfolio4346[[#This Row],[Last Name]])</f>
        <v>Lowery</v>
      </c>
      <c r="N1368" t="str">
        <f t="shared" si="84"/>
        <v>-</v>
      </c>
      <c r="O1368" t="str">
        <f t="shared" si="86"/>
        <v>M</v>
      </c>
      <c r="P1368" t="str">
        <f t="shared" si="85"/>
        <v>-</v>
      </c>
      <c r="Q1368" t="str">
        <f t="shared" si="87"/>
        <v>A</v>
      </c>
    </row>
    <row r="1369" spans="1:17" x14ac:dyDescent="0.3">
      <c r="A1369">
        <v>1375</v>
      </c>
      <c r="B1369" t="s">
        <v>5350</v>
      </c>
      <c r="C1369" t="s">
        <v>3264</v>
      </c>
      <c r="D1369" t="s">
        <v>1946</v>
      </c>
      <c r="E1369" t="s">
        <v>1189</v>
      </c>
      <c r="F1369">
        <v>60</v>
      </c>
      <c r="G1369" t="s">
        <v>5351</v>
      </c>
      <c r="H1369" t="s">
        <v>1232</v>
      </c>
      <c r="I1369" s="10">
        <v>39789</v>
      </c>
      <c r="J1369">
        <v>71</v>
      </c>
      <c r="K1369" t="s">
        <v>1700</v>
      </c>
      <c r="M1369" t="str">
        <f>PROPER(Portfolio4346[[#This Row],[Last Name]])</f>
        <v>Weber</v>
      </c>
      <c r="N1369" t="str">
        <f t="shared" si="84"/>
        <v>-</v>
      </c>
      <c r="O1369" t="str">
        <f t="shared" si="86"/>
        <v>M</v>
      </c>
      <c r="P1369" t="str">
        <f t="shared" si="85"/>
        <v>-</v>
      </c>
      <c r="Q1369" t="str">
        <f t="shared" si="87"/>
        <v>S</v>
      </c>
    </row>
    <row r="1370" spans="1:17" x14ac:dyDescent="0.3">
      <c r="A1370">
        <v>1376</v>
      </c>
      <c r="B1370" t="s">
        <v>5352</v>
      </c>
      <c r="C1370" t="s">
        <v>5353</v>
      </c>
      <c r="D1370" t="s">
        <v>4493</v>
      </c>
      <c r="E1370" t="s">
        <v>1189</v>
      </c>
      <c r="F1370">
        <v>90</v>
      </c>
      <c r="G1370" t="s">
        <v>5354</v>
      </c>
      <c r="H1370" t="s">
        <v>2271</v>
      </c>
      <c r="I1370" s="10">
        <v>40208</v>
      </c>
      <c r="J1370">
        <v>8</v>
      </c>
      <c r="K1370" t="s">
        <v>1677</v>
      </c>
      <c r="M1370" t="str">
        <f>PROPER(Portfolio4346[[#This Row],[Last Name]])</f>
        <v>Fountain</v>
      </c>
      <c r="N1370" t="str">
        <f t="shared" si="84"/>
        <v>-</v>
      </c>
      <c r="O1370" t="str">
        <f t="shared" si="86"/>
        <v>M</v>
      </c>
      <c r="P1370" t="str">
        <f t="shared" si="85"/>
        <v>-</v>
      </c>
      <c r="Q1370" t="str">
        <f t="shared" si="87"/>
        <v>G</v>
      </c>
    </row>
    <row r="1371" spans="1:17" x14ac:dyDescent="0.3">
      <c r="A1371">
        <v>1377</v>
      </c>
      <c r="B1371" t="s">
        <v>4700</v>
      </c>
      <c r="C1371" t="s">
        <v>1873</v>
      </c>
      <c r="D1371" t="s">
        <v>4493</v>
      </c>
      <c r="E1371" t="s">
        <v>4651</v>
      </c>
      <c r="F1371">
        <v>30</v>
      </c>
      <c r="G1371" t="s">
        <v>5355</v>
      </c>
      <c r="H1371" t="s">
        <v>688</v>
      </c>
      <c r="I1371" s="10">
        <v>39862</v>
      </c>
      <c r="J1371">
        <v>38</v>
      </c>
      <c r="K1371" t="s">
        <v>1696</v>
      </c>
      <c r="M1371" t="str">
        <f>PROPER(Portfolio4346[[#This Row],[Last Name]])</f>
        <v>Byrd</v>
      </c>
      <c r="N1371" t="str">
        <f t="shared" si="84"/>
        <v>-</v>
      </c>
      <c r="O1371" t="str">
        <f t="shared" si="86"/>
        <v>M</v>
      </c>
      <c r="P1371" t="str">
        <f t="shared" si="85"/>
        <v>Corrected Errors</v>
      </c>
      <c r="Q1371" t="str">
        <f t="shared" si="87"/>
        <v>W</v>
      </c>
    </row>
    <row r="1372" spans="1:17" x14ac:dyDescent="0.3">
      <c r="A1372">
        <v>1378</v>
      </c>
      <c r="B1372" t="s">
        <v>5356</v>
      </c>
      <c r="C1372" t="s">
        <v>3878</v>
      </c>
      <c r="D1372" t="s">
        <v>4493</v>
      </c>
      <c r="E1372" t="s">
        <v>1189</v>
      </c>
      <c r="F1372">
        <v>60</v>
      </c>
      <c r="G1372" t="s">
        <v>5357</v>
      </c>
      <c r="H1372" t="s">
        <v>268</v>
      </c>
      <c r="I1372" s="10">
        <v>39832</v>
      </c>
      <c r="J1372">
        <v>47</v>
      </c>
      <c r="K1372" t="s">
        <v>1707</v>
      </c>
      <c r="M1372" t="str">
        <f>PROPER(Portfolio4346[[#This Row],[Last Name]])</f>
        <v>Belcher</v>
      </c>
      <c r="N1372" t="str">
        <f t="shared" si="84"/>
        <v>-</v>
      </c>
      <c r="O1372" t="str">
        <f t="shared" si="86"/>
        <v>M</v>
      </c>
      <c r="P1372" t="str">
        <f t="shared" si="85"/>
        <v>-</v>
      </c>
      <c r="Q1372" t="str">
        <f t="shared" si="87"/>
        <v>A</v>
      </c>
    </row>
    <row r="1373" spans="1:17" x14ac:dyDescent="0.3">
      <c r="A1373">
        <v>1379</v>
      </c>
      <c r="B1373" t="s">
        <v>5358</v>
      </c>
      <c r="C1373" t="s">
        <v>2508</v>
      </c>
      <c r="D1373" t="s">
        <v>4493</v>
      </c>
      <c r="E1373" t="s">
        <v>1189</v>
      </c>
      <c r="F1373">
        <v>90</v>
      </c>
      <c r="G1373" t="s">
        <v>5359</v>
      </c>
      <c r="H1373" t="s">
        <v>5146</v>
      </c>
      <c r="I1373" s="10">
        <v>39917</v>
      </c>
      <c r="J1373">
        <v>52</v>
      </c>
      <c r="K1373" t="s">
        <v>1673</v>
      </c>
      <c r="M1373" t="str">
        <f>PROPER(Portfolio4346[[#This Row],[Last Name]])</f>
        <v>Gibbons</v>
      </c>
      <c r="N1373" t="str">
        <f t="shared" si="84"/>
        <v>-</v>
      </c>
      <c r="O1373" t="str">
        <f t="shared" si="86"/>
        <v>M</v>
      </c>
      <c r="P1373" t="str">
        <f t="shared" si="85"/>
        <v>-</v>
      </c>
      <c r="Q1373" t="str">
        <f t="shared" si="87"/>
        <v>E</v>
      </c>
    </row>
    <row r="1374" spans="1:17" x14ac:dyDescent="0.3">
      <c r="A1374">
        <v>1380</v>
      </c>
      <c r="B1374" t="s">
        <v>3606</v>
      </c>
      <c r="C1374" t="s">
        <v>5360</v>
      </c>
      <c r="D1374" t="s">
        <v>4493</v>
      </c>
      <c r="E1374" t="s">
        <v>1189</v>
      </c>
      <c r="F1374">
        <v>30</v>
      </c>
      <c r="G1374" t="s">
        <v>5361</v>
      </c>
      <c r="H1374" t="s">
        <v>5362</v>
      </c>
      <c r="I1374" s="10">
        <v>39541</v>
      </c>
      <c r="J1374">
        <v>3</v>
      </c>
      <c r="K1374" t="s">
        <v>1007</v>
      </c>
      <c r="M1374" t="str">
        <f>PROPER(Portfolio4346[[#This Row],[Last Name]])</f>
        <v>Hardin</v>
      </c>
      <c r="N1374" t="str">
        <f t="shared" si="84"/>
        <v>-</v>
      </c>
      <c r="O1374" t="str">
        <f t="shared" si="86"/>
        <v>M</v>
      </c>
      <c r="P1374" t="str">
        <f t="shared" si="85"/>
        <v>-</v>
      </c>
      <c r="Q1374" t="str">
        <f t="shared" si="87"/>
        <v>S</v>
      </c>
    </row>
    <row r="1375" spans="1:17" x14ac:dyDescent="0.3">
      <c r="A1375">
        <v>1381</v>
      </c>
      <c r="B1375" t="s">
        <v>5363</v>
      </c>
      <c r="C1375" t="s">
        <v>5364</v>
      </c>
      <c r="D1375" t="s">
        <v>4493</v>
      </c>
      <c r="E1375" t="s">
        <v>1189</v>
      </c>
      <c r="F1375">
        <v>60</v>
      </c>
      <c r="G1375" t="s">
        <v>5365</v>
      </c>
      <c r="H1375" t="s">
        <v>746</v>
      </c>
      <c r="I1375" s="10">
        <v>40322</v>
      </c>
      <c r="J1375">
        <v>31</v>
      </c>
      <c r="K1375" t="s">
        <v>1721</v>
      </c>
      <c r="M1375" t="str">
        <f>PROPER(Portfolio4346[[#This Row],[Last Name]])</f>
        <v>Land</v>
      </c>
      <c r="N1375" t="str">
        <f t="shared" si="84"/>
        <v>-</v>
      </c>
      <c r="O1375" t="str">
        <f t="shared" si="86"/>
        <v>M</v>
      </c>
      <c r="P1375" t="str">
        <f t="shared" si="85"/>
        <v>-</v>
      </c>
      <c r="Q1375" t="str">
        <f t="shared" si="87"/>
        <v>R</v>
      </c>
    </row>
    <row r="1376" spans="1:17" x14ac:dyDescent="0.3">
      <c r="A1376">
        <v>1382</v>
      </c>
      <c r="B1376" t="s">
        <v>4514</v>
      </c>
      <c r="C1376" t="s">
        <v>5366</v>
      </c>
      <c r="D1376" t="s">
        <v>4493</v>
      </c>
      <c r="E1376" t="s">
        <v>1189</v>
      </c>
      <c r="F1376">
        <v>90</v>
      </c>
      <c r="G1376" t="s">
        <v>5367</v>
      </c>
      <c r="H1376" t="s">
        <v>4768</v>
      </c>
      <c r="I1376" s="10">
        <v>39593</v>
      </c>
      <c r="J1376">
        <v>72</v>
      </c>
      <c r="K1376" t="s">
        <v>1673</v>
      </c>
      <c r="M1376" t="str">
        <f>PROPER(Portfolio4346[[#This Row],[Last Name]])</f>
        <v>Franco</v>
      </c>
      <c r="N1376" t="str">
        <f t="shared" si="84"/>
        <v>-</v>
      </c>
      <c r="O1376" t="str">
        <f t="shared" si="86"/>
        <v>M</v>
      </c>
      <c r="P1376" t="str">
        <f t="shared" si="85"/>
        <v>-</v>
      </c>
      <c r="Q1376" t="str">
        <f t="shared" si="87"/>
        <v>J</v>
      </c>
    </row>
    <row r="1377" spans="1:17" x14ac:dyDescent="0.3">
      <c r="A1377">
        <v>1383</v>
      </c>
      <c r="B1377" t="s">
        <v>5368</v>
      </c>
      <c r="C1377" t="s">
        <v>5369</v>
      </c>
      <c r="D1377" t="s">
        <v>4493</v>
      </c>
      <c r="E1377" t="s">
        <v>1189</v>
      </c>
      <c r="F1377">
        <v>60</v>
      </c>
      <c r="G1377" t="s">
        <v>5370</v>
      </c>
      <c r="H1377" t="s">
        <v>3790</v>
      </c>
      <c r="I1377" s="10">
        <v>39488</v>
      </c>
      <c r="J1377">
        <v>30</v>
      </c>
      <c r="K1377" t="s">
        <v>851</v>
      </c>
      <c r="M1377" t="str">
        <f>PROPER(Portfolio4346[[#This Row],[Last Name]])</f>
        <v>Friedman</v>
      </c>
      <c r="N1377" t="str">
        <f t="shared" si="84"/>
        <v>-</v>
      </c>
      <c r="O1377" t="str">
        <f t="shared" si="86"/>
        <v>M</v>
      </c>
      <c r="P1377" t="str">
        <f t="shared" si="85"/>
        <v>-</v>
      </c>
      <c r="Q1377" t="str">
        <f t="shared" si="87"/>
        <v>A</v>
      </c>
    </row>
    <row r="1378" spans="1:17" x14ac:dyDescent="0.3">
      <c r="A1378">
        <v>1384</v>
      </c>
      <c r="B1378" t="s">
        <v>5325</v>
      </c>
      <c r="C1378" t="s">
        <v>5371</v>
      </c>
      <c r="D1378" t="s">
        <v>4493</v>
      </c>
      <c r="E1378" t="s">
        <v>1189</v>
      </c>
      <c r="F1378">
        <v>90</v>
      </c>
      <c r="G1378" t="s">
        <v>5372</v>
      </c>
      <c r="H1378" t="s">
        <v>1518</v>
      </c>
      <c r="I1378" s="10">
        <v>39511</v>
      </c>
      <c r="J1378">
        <v>56</v>
      </c>
      <c r="K1378" t="s">
        <v>1700</v>
      </c>
      <c r="M1378" t="str">
        <f>PROPER(Portfolio4346[[#This Row],[Last Name]])</f>
        <v>Hampton</v>
      </c>
      <c r="N1378" t="str">
        <f t="shared" si="84"/>
        <v>-</v>
      </c>
      <c r="O1378" t="str">
        <f t="shared" si="86"/>
        <v>M</v>
      </c>
      <c r="P1378" t="str">
        <f t="shared" si="85"/>
        <v>-</v>
      </c>
      <c r="Q1378" t="str">
        <f t="shared" si="87"/>
        <v>L</v>
      </c>
    </row>
    <row r="1379" spans="1:17" x14ac:dyDescent="0.3">
      <c r="A1379">
        <v>1385</v>
      </c>
      <c r="B1379" t="s">
        <v>5373</v>
      </c>
      <c r="C1379" t="s">
        <v>5138</v>
      </c>
      <c r="D1379" t="s">
        <v>4493</v>
      </c>
      <c r="E1379" t="s">
        <v>1189</v>
      </c>
      <c r="F1379">
        <v>30</v>
      </c>
      <c r="G1379" t="s">
        <v>5374</v>
      </c>
      <c r="H1379" t="s">
        <v>241</v>
      </c>
      <c r="I1379" s="10">
        <v>39948</v>
      </c>
      <c r="J1379">
        <v>73</v>
      </c>
      <c r="K1379" t="s">
        <v>1721</v>
      </c>
      <c r="M1379" t="str">
        <f>PROPER(Portfolio4346[[#This Row],[Last Name]])</f>
        <v>Lloyd</v>
      </c>
      <c r="N1379" t="str">
        <f t="shared" si="84"/>
        <v>-</v>
      </c>
      <c r="O1379" t="str">
        <f t="shared" si="86"/>
        <v>M</v>
      </c>
      <c r="P1379" t="str">
        <f t="shared" si="85"/>
        <v>-</v>
      </c>
      <c r="Q1379" t="str">
        <f t="shared" si="87"/>
        <v>M</v>
      </c>
    </row>
    <row r="1380" spans="1:17" x14ac:dyDescent="0.3">
      <c r="A1380">
        <v>1386</v>
      </c>
      <c r="B1380" t="s">
        <v>4912</v>
      </c>
      <c r="C1380" t="s">
        <v>5375</v>
      </c>
      <c r="D1380" t="s">
        <v>4493</v>
      </c>
      <c r="E1380" t="s">
        <v>1189</v>
      </c>
      <c r="F1380">
        <v>60</v>
      </c>
      <c r="G1380" t="s">
        <v>5376</v>
      </c>
      <c r="H1380" t="s">
        <v>410</v>
      </c>
      <c r="I1380" s="10">
        <v>39921</v>
      </c>
      <c r="J1380">
        <v>51</v>
      </c>
      <c r="K1380" t="s">
        <v>1707</v>
      </c>
      <c r="M1380" t="str">
        <f>PROPER(Portfolio4346[[#This Row],[Last Name]])</f>
        <v>Beck</v>
      </c>
      <c r="N1380" t="str">
        <f t="shared" si="84"/>
        <v>-</v>
      </c>
      <c r="O1380" t="str">
        <f t="shared" si="86"/>
        <v>M</v>
      </c>
      <c r="P1380" t="str">
        <f t="shared" si="85"/>
        <v>-</v>
      </c>
      <c r="Q1380" t="str">
        <f t="shared" si="87"/>
        <v>R</v>
      </c>
    </row>
    <row r="1381" spans="1:17" x14ac:dyDescent="0.3">
      <c r="A1381">
        <v>1387</v>
      </c>
      <c r="B1381" t="s">
        <v>5377</v>
      </c>
      <c r="C1381" t="s">
        <v>2567</v>
      </c>
      <c r="D1381" t="s">
        <v>4493</v>
      </c>
      <c r="E1381" t="s">
        <v>1189</v>
      </c>
      <c r="F1381">
        <v>30</v>
      </c>
      <c r="G1381" t="s">
        <v>5378</v>
      </c>
      <c r="H1381" t="s">
        <v>1401</v>
      </c>
      <c r="I1381" s="10">
        <v>40468</v>
      </c>
      <c r="J1381">
        <v>18</v>
      </c>
      <c r="K1381" t="s">
        <v>1696</v>
      </c>
      <c r="M1381" t="str">
        <f>PROPER(Portfolio4346[[#This Row],[Last Name]])</f>
        <v>Howell</v>
      </c>
      <c r="N1381" t="str">
        <f t="shared" si="84"/>
        <v>-</v>
      </c>
      <c r="O1381" t="str">
        <f t="shared" si="86"/>
        <v>M</v>
      </c>
      <c r="P1381" t="str">
        <f t="shared" si="85"/>
        <v>-</v>
      </c>
      <c r="Q1381" t="str">
        <f t="shared" si="87"/>
        <v>S</v>
      </c>
    </row>
    <row r="1382" spans="1:17" x14ac:dyDescent="0.3">
      <c r="A1382">
        <v>1388</v>
      </c>
      <c r="B1382" t="s">
        <v>4537</v>
      </c>
      <c r="C1382" t="s">
        <v>5379</v>
      </c>
      <c r="D1382" t="s">
        <v>4493</v>
      </c>
      <c r="E1382" t="s">
        <v>1189</v>
      </c>
      <c r="F1382">
        <v>30</v>
      </c>
      <c r="G1382" t="s">
        <v>5380</v>
      </c>
      <c r="H1382" t="s">
        <v>722</v>
      </c>
      <c r="I1382" s="10">
        <v>40274</v>
      </c>
      <c r="J1382">
        <v>76</v>
      </c>
      <c r="K1382" t="s">
        <v>1696</v>
      </c>
      <c r="M1382" t="str">
        <f>PROPER(Portfolio4346[[#This Row],[Last Name]])</f>
        <v>Lockwood</v>
      </c>
      <c r="N1382" t="str">
        <f t="shared" si="84"/>
        <v>-</v>
      </c>
      <c r="O1382" t="str">
        <f t="shared" si="86"/>
        <v>M</v>
      </c>
      <c r="P1382" t="str">
        <f t="shared" si="85"/>
        <v>-</v>
      </c>
      <c r="Q1382" t="str">
        <f t="shared" si="87"/>
        <v>P</v>
      </c>
    </row>
    <row r="1383" spans="1:17" x14ac:dyDescent="0.3">
      <c r="A1383">
        <v>1389</v>
      </c>
      <c r="B1383" t="s">
        <v>5381</v>
      </c>
      <c r="C1383" t="s">
        <v>5382</v>
      </c>
      <c r="D1383" t="s">
        <v>4493</v>
      </c>
      <c r="E1383" t="s">
        <v>1189</v>
      </c>
      <c r="F1383">
        <v>60</v>
      </c>
      <c r="G1383" t="s">
        <v>5383</v>
      </c>
      <c r="H1383" t="s">
        <v>477</v>
      </c>
      <c r="I1383" s="10">
        <v>40475</v>
      </c>
      <c r="J1383">
        <v>39</v>
      </c>
      <c r="K1383" t="s">
        <v>1007</v>
      </c>
      <c r="M1383" t="str">
        <f>PROPER(Portfolio4346[[#This Row],[Last Name]])</f>
        <v>Lane</v>
      </c>
      <c r="N1383" t="str">
        <f t="shared" si="84"/>
        <v>-</v>
      </c>
      <c r="O1383" t="str">
        <f t="shared" si="86"/>
        <v>M</v>
      </c>
      <c r="P1383" t="str">
        <f t="shared" si="85"/>
        <v>-</v>
      </c>
      <c r="Q1383" t="str">
        <f t="shared" si="87"/>
        <v>V</v>
      </c>
    </row>
    <row r="1384" spans="1:17" x14ac:dyDescent="0.3">
      <c r="A1384">
        <v>1391</v>
      </c>
      <c r="B1384" t="s">
        <v>5386</v>
      </c>
      <c r="C1384" t="s">
        <v>4632</v>
      </c>
      <c r="D1384" t="s">
        <v>4493</v>
      </c>
      <c r="E1384" t="s">
        <v>1189</v>
      </c>
      <c r="F1384">
        <v>60</v>
      </c>
      <c r="G1384" t="s">
        <v>5387</v>
      </c>
      <c r="H1384" t="s">
        <v>801</v>
      </c>
      <c r="I1384" s="10">
        <v>40388</v>
      </c>
      <c r="J1384">
        <v>41</v>
      </c>
      <c r="K1384" t="s">
        <v>851</v>
      </c>
      <c r="M1384" t="str">
        <f>PROPER(Portfolio4346[[#This Row],[Last Name]])</f>
        <v>Nickerson</v>
      </c>
      <c r="N1384" t="str">
        <f t="shared" si="84"/>
        <v>-</v>
      </c>
      <c r="O1384" t="str">
        <f t="shared" si="86"/>
        <v>M</v>
      </c>
      <c r="P1384" t="str">
        <f t="shared" si="85"/>
        <v>-</v>
      </c>
      <c r="Q1384" t="str">
        <f t="shared" si="87"/>
        <v>N</v>
      </c>
    </row>
    <row r="1385" spans="1:17" x14ac:dyDescent="0.3">
      <c r="A1385">
        <v>1392</v>
      </c>
      <c r="B1385" t="s">
        <v>5388</v>
      </c>
      <c r="C1385" t="s">
        <v>4830</v>
      </c>
      <c r="D1385" t="s">
        <v>4493</v>
      </c>
      <c r="E1385" t="s">
        <v>1189</v>
      </c>
      <c r="F1385">
        <v>30</v>
      </c>
      <c r="G1385" t="s">
        <v>5389</v>
      </c>
      <c r="H1385" t="s">
        <v>696</v>
      </c>
      <c r="I1385" s="10">
        <v>39604</v>
      </c>
      <c r="J1385">
        <v>20</v>
      </c>
      <c r="K1385" t="s">
        <v>1772</v>
      </c>
      <c r="M1385" t="str">
        <f>PROPER(Portfolio4346[[#This Row],[Last Name]])</f>
        <v>Mccormick</v>
      </c>
      <c r="N1385" t="str">
        <f t="shared" si="84"/>
        <v>-</v>
      </c>
      <c r="O1385" t="str">
        <f t="shared" si="86"/>
        <v>M</v>
      </c>
      <c r="P1385" t="str">
        <f t="shared" si="85"/>
        <v>-</v>
      </c>
      <c r="Q1385" t="str">
        <f t="shared" si="87"/>
        <v>B</v>
      </c>
    </row>
    <row r="1386" spans="1:17" x14ac:dyDescent="0.3">
      <c r="A1386">
        <v>1393</v>
      </c>
      <c r="B1386" t="s">
        <v>5390</v>
      </c>
      <c r="C1386" t="s">
        <v>5391</v>
      </c>
      <c r="D1386" t="s">
        <v>4493</v>
      </c>
      <c r="E1386" t="s">
        <v>1189</v>
      </c>
      <c r="F1386">
        <v>90</v>
      </c>
      <c r="G1386" t="s">
        <v>5392</v>
      </c>
      <c r="H1386" t="s">
        <v>5393</v>
      </c>
      <c r="I1386" s="10">
        <v>40024</v>
      </c>
      <c r="J1386">
        <v>92</v>
      </c>
      <c r="K1386" t="s">
        <v>1007</v>
      </c>
      <c r="M1386" t="str">
        <f>PROPER(Portfolio4346[[#This Row],[Last Name]])</f>
        <v>Champion</v>
      </c>
      <c r="N1386" t="str">
        <f t="shared" si="84"/>
        <v>-</v>
      </c>
      <c r="O1386" t="str">
        <f t="shared" si="86"/>
        <v>M</v>
      </c>
      <c r="P1386" t="str">
        <f t="shared" si="85"/>
        <v>-</v>
      </c>
      <c r="Q1386" t="str">
        <f t="shared" si="87"/>
        <v>D</v>
      </c>
    </row>
    <row r="1387" spans="1:17" x14ac:dyDescent="0.3">
      <c r="A1387">
        <v>1394</v>
      </c>
      <c r="B1387" t="s">
        <v>5394</v>
      </c>
      <c r="C1387" t="s">
        <v>5395</v>
      </c>
      <c r="D1387" t="s">
        <v>4493</v>
      </c>
      <c r="E1387" t="s">
        <v>1189</v>
      </c>
      <c r="F1387">
        <v>30</v>
      </c>
      <c r="G1387" t="s">
        <v>5396</v>
      </c>
      <c r="H1387" t="s">
        <v>3880</v>
      </c>
      <c r="I1387" s="10">
        <v>40146</v>
      </c>
      <c r="J1387">
        <v>49</v>
      </c>
      <c r="K1387" t="s">
        <v>1700</v>
      </c>
      <c r="M1387" t="str">
        <f>PROPER(Portfolio4346[[#This Row],[Last Name]])</f>
        <v>Goddard</v>
      </c>
      <c r="N1387" t="str">
        <f t="shared" si="84"/>
        <v>-</v>
      </c>
      <c r="O1387" t="str">
        <f t="shared" si="86"/>
        <v>M</v>
      </c>
      <c r="P1387" t="str">
        <f t="shared" si="85"/>
        <v>-</v>
      </c>
      <c r="Q1387" t="str">
        <f t="shared" si="87"/>
        <v>L</v>
      </c>
    </row>
    <row r="1388" spans="1:17" x14ac:dyDescent="0.3">
      <c r="A1388">
        <v>1395</v>
      </c>
      <c r="B1388" t="s">
        <v>2001</v>
      </c>
      <c r="C1388" t="s">
        <v>5397</v>
      </c>
      <c r="D1388" t="s">
        <v>4493</v>
      </c>
      <c r="E1388" t="s">
        <v>1189</v>
      </c>
      <c r="F1388">
        <v>90</v>
      </c>
      <c r="G1388" t="s">
        <v>5398</v>
      </c>
      <c r="H1388" t="s">
        <v>496</v>
      </c>
      <c r="I1388" s="10">
        <v>39469</v>
      </c>
      <c r="J1388">
        <v>88</v>
      </c>
      <c r="K1388" t="s">
        <v>1700</v>
      </c>
      <c r="M1388" t="str">
        <f>PROPER(Portfolio4346[[#This Row],[Last Name]])</f>
        <v>Estrada</v>
      </c>
      <c r="N1388" t="str">
        <f t="shared" si="84"/>
        <v>-</v>
      </c>
      <c r="O1388" t="str">
        <f t="shared" si="86"/>
        <v>M</v>
      </c>
      <c r="P1388" t="str">
        <f t="shared" si="85"/>
        <v>-</v>
      </c>
      <c r="Q1388" t="str">
        <f t="shared" si="87"/>
        <v>G</v>
      </c>
    </row>
    <row r="1389" spans="1:17" x14ac:dyDescent="0.3">
      <c r="A1389">
        <v>1396</v>
      </c>
      <c r="B1389" t="s">
        <v>3992</v>
      </c>
      <c r="C1389" t="s">
        <v>5399</v>
      </c>
      <c r="D1389" t="s">
        <v>4493</v>
      </c>
      <c r="E1389" t="s">
        <v>1189</v>
      </c>
      <c r="F1389">
        <v>30</v>
      </c>
      <c r="G1389" t="s">
        <v>5400</v>
      </c>
      <c r="H1389" t="s">
        <v>5401</v>
      </c>
      <c r="I1389" s="10">
        <v>40022</v>
      </c>
      <c r="J1389">
        <v>50</v>
      </c>
      <c r="K1389" t="s">
        <v>1707</v>
      </c>
      <c r="M1389" t="str">
        <f>PROPER(Portfolio4346[[#This Row],[Last Name]])</f>
        <v>Stephenson</v>
      </c>
      <c r="N1389" t="str">
        <f t="shared" si="84"/>
        <v>-</v>
      </c>
      <c r="O1389" t="str">
        <f t="shared" si="86"/>
        <v>M</v>
      </c>
      <c r="P1389" t="str">
        <f t="shared" si="85"/>
        <v>-</v>
      </c>
      <c r="Q1389" t="str">
        <f t="shared" si="87"/>
        <v>W</v>
      </c>
    </row>
    <row r="1390" spans="1:17" x14ac:dyDescent="0.3">
      <c r="A1390">
        <v>1397</v>
      </c>
      <c r="B1390" t="s">
        <v>5402</v>
      </c>
      <c r="C1390" t="s">
        <v>5403</v>
      </c>
      <c r="D1390" t="s">
        <v>4493</v>
      </c>
      <c r="E1390" t="s">
        <v>1189</v>
      </c>
      <c r="F1390">
        <v>30</v>
      </c>
      <c r="G1390" t="s">
        <v>5404</v>
      </c>
      <c r="H1390" t="s">
        <v>3980</v>
      </c>
      <c r="I1390" s="10">
        <v>40229</v>
      </c>
      <c r="J1390">
        <v>37</v>
      </c>
      <c r="K1390" t="s">
        <v>1707</v>
      </c>
      <c r="M1390" t="str">
        <f>PROPER(Portfolio4346[[#This Row],[Last Name]])</f>
        <v>Velasquez</v>
      </c>
      <c r="N1390" t="str">
        <f t="shared" si="84"/>
        <v>-</v>
      </c>
      <c r="O1390" t="str">
        <f t="shared" si="86"/>
        <v>M</v>
      </c>
      <c r="P1390" t="str">
        <f t="shared" si="85"/>
        <v>-</v>
      </c>
      <c r="Q1390" t="str">
        <f t="shared" si="87"/>
        <v>B</v>
      </c>
    </row>
    <row r="1391" spans="1:17" x14ac:dyDescent="0.3">
      <c r="A1391">
        <v>1398</v>
      </c>
      <c r="B1391" t="s">
        <v>5405</v>
      </c>
      <c r="C1391" t="s">
        <v>3034</v>
      </c>
      <c r="D1391" t="s">
        <v>4493</v>
      </c>
      <c r="E1391" t="s">
        <v>1189</v>
      </c>
      <c r="F1391">
        <v>90</v>
      </c>
      <c r="G1391" t="s">
        <v>5406</v>
      </c>
      <c r="H1391" t="s">
        <v>5407</v>
      </c>
      <c r="I1391" s="10">
        <v>40010</v>
      </c>
      <c r="J1391">
        <v>78</v>
      </c>
      <c r="K1391" t="s">
        <v>851</v>
      </c>
      <c r="M1391" t="str">
        <f>PROPER(Portfolio4346[[#This Row],[Last Name]])</f>
        <v>Connolly</v>
      </c>
      <c r="N1391" t="str">
        <f t="shared" si="84"/>
        <v>-</v>
      </c>
      <c r="O1391" t="str">
        <f t="shared" si="86"/>
        <v>M</v>
      </c>
      <c r="P1391" t="str">
        <f t="shared" si="85"/>
        <v>-</v>
      </c>
      <c r="Q1391" t="str">
        <f t="shared" si="87"/>
        <v>Z</v>
      </c>
    </row>
    <row r="1392" spans="1:17" x14ac:dyDescent="0.3">
      <c r="A1392">
        <v>1399</v>
      </c>
      <c r="B1392" t="s">
        <v>5408</v>
      </c>
      <c r="C1392" t="s">
        <v>5409</v>
      </c>
      <c r="D1392" t="s">
        <v>4493</v>
      </c>
      <c r="E1392" t="s">
        <v>1189</v>
      </c>
      <c r="F1392">
        <v>30</v>
      </c>
      <c r="G1392" t="s">
        <v>5410</v>
      </c>
      <c r="H1392" t="s">
        <v>1820</v>
      </c>
      <c r="I1392" s="10">
        <v>40071</v>
      </c>
      <c r="J1392">
        <v>66</v>
      </c>
      <c r="K1392" t="s">
        <v>1700</v>
      </c>
      <c r="M1392" t="str">
        <f>PROPER(Portfolio4346[[#This Row],[Last Name]])</f>
        <v>Haas</v>
      </c>
      <c r="N1392" t="str">
        <f t="shared" si="84"/>
        <v>-</v>
      </c>
      <c r="O1392" t="str">
        <f t="shared" si="86"/>
        <v>M</v>
      </c>
      <c r="P1392" t="str">
        <f t="shared" si="85"/>
        <v>-</v>
      </c>
      <c r="Q1392" t="str">
        <f t="shared" si="87"/>
        <v>H</v>
      </c>
    </row>
    <row r="1393" spans="1:17" x14ac:dyDescent="0.3">
      <c r="A1393">
        <v>1400</v>
      </c>
      <c r="B1393" t="s">
        <v>5149</v>
      </c>
      <c r="C1393" t="s">
        <v>5411</v>
      </c>
      <c r="D1393" t="s">
        <v>4493</v>
      </c>
      <c r="E1393" t="s">
        <v>1189</v>
      </c>
      <c r="F1393">
        <v>30</v>
      </c>
      <c r="G1393" t="s">
        <v>5412</v>
      </c>
      <c r="H1393" t="s">
        <v>1519</v>
      </c>
      <c r="I1393" s="10">
        <v>39473</v>
      </c>
      <c r="J1393">
        <v>76</v>
      </c>
      <c r="K1393" t="s">
        <v>1696</v>
      </c>
      <c r="M1393" t="str">
        <f>PROPER(Portfolio4346[[#This Row],[Last Name]])</f>
        <v>Cornell</v>
      </c>
      <c r="N1393" t="str">
        <f t="shared" si="84"/>
        <v>-</v>
      </c>
      <c r="O1393" t="str">
        <f t="shared" si="86"/>
        <v>M</v>
      </c>
      <c r="P1393" t="str">
        <f t="shared" si="85"/>
        <v>-</v>
      </c>
      <c r="Q1393" t="str">
        <f t="shared" si="87"/>
        <v>A</v>
      </c>
    </row>
    <row r="1394" spans="1:17" x14ac:dyDescent="0.3">
      <c r="A1394">
        <v>1401</v>
      </c>
      <c r="B1394" t="s">
        <v>5413</v>
      </c>
      <c r="C1394" t="s">
        <v>5414</v>
      </c>
      <c r="D1394" t="s">
        <v>4493</v>
      </c>
      <c r="E1394" t="s">
        <v>1189</v>
      </c>
      <c r="F1394">
        <v>90</v>
      </c>
      <c r="G1394" t="s">
        <v>5415</v>
      </c>
      <c r="H1394" t="s">
        <v>1013</v>
      </c>
      <c r="I1394" s="10">
        <v>40204</v>
      </c>
      <c r="J1394">
        <v>64</v>
      </c>
      <c r="K1394" t="s">
        <v>1707</v>
      </c>
      <c r="M1394" t="str">
        <f>PROPER(Portfolio4346[[#This Row],[Last Name]])</f>
        <v>Guerra</v>
      </c>
      <c r="N1394" t="str">
        <f t="shared" si="84"/>
        <v>-</v>
      </c>
      <c r="O1394" t="str">
        <f t="shared" si="86"/>
        <v>M</v>
      </c>
      <c r="P1394" t="str">
        <f t="shared" si="85"/>
        <v>-</v>
      </c>
      <c r="Q1394" t="str">
        <f t="shared" si="87"/>
        <v>H</v>
      </c>
    </row>
    <row r="1395" spans="1:17" x14ac:dyDescent="0.3">
      <c r="A1395">
        <v>1402</v>
      </c>
      <c r="B1395" t="s">
        <v>5416</v>
      </c>
      <c r="C1395" t="s">
        <v>5417</v>
      </c>
      <c r="D1395" t="s">
        <v>4493</v>
      </c>
      <c r="E1395" t="s">
        <v>1189</v>
      </c>
      <c r="F1395">
        <v>60</v>
      </c>
      <c r="G1395" t="s">
        <v>5418</v>
      </c>
      <c r="H1395" t="s">
        <v>1609</v>
      </c>
      <c r="I1395" s="10">
        <v>40380</v>
      </c>
      <c r="J1395">
        <v>76</v>
      </c>
      <c r="K1395" t="s">
        <v>1007</v>
      </c>
      <c r="M1395" t="str">
        <f>PROPER(Portfolio4346[[#This Row],[Last Name]])</f>
        <v>Holloway</v>
      </c>
      <c r="N1395" t="str">
        <f t="shared" si="84"/>
        <v>-</v>
      </c>
      <c r="O1395" t="str">
        <f t="shared" si="86"/>
        <v>M</v>
      </c>
      <c r="P1395" t="str">
        <f t="shared" si="85"/>
        <v>-</v>
      </c>
      <c r="Q1395" t="str">
        <f t="shared" si="87"/>
        <v>R</v>
      </c>
    </row>
    <row r="1396" spans="1:17" x14ac:dyDescent="0.3">
      <c r="A1396">
        <v>1403</v>
      </c>
      <c r="B1396" t="s">
        <v>5419</v>
      </c>
      <c r="C1396" t="s">
        <v>5420</v>
      </c>
      <c r="D1396" t="s">
        <v>4493</v>
      </c>
      <c r="E1396" t="s">
        <v>1189</v>
      </c>
      <c r="F1396">
        <v>60</v>
      </c>
      <c r="G1396" t="s">
        <v>5421</v>
      </c>
      <c r="H1396" t="s">
        <v>965</v>
      </c>
      <c r="I1396" s="10">
        <v>39572</v>
      </c>
      <c r="J1396">
        <v>40</v>
      </c>
      <c r="K1396" t="s">
        <v>1696</v>
      </c>
      <c r="M1396" t="str">
        <f>PROPER(Portfolio4346[[#This Row],[Last Name]])</f>
        <v>Sampson</v>
      </c>
      <c r="N1396" t="str">
        <f t="shared" si="84"/>
        <v>-</v>
      </c>
      <c r="O1396" t="str">
        <f t="shared" si="86"/>
        <v>M</v>
      </c>
      <c r="P1396" t="str">
        <f t="shared" si="85"/>
        <v>-</v>
      </c>
      <c r="Q1396" t="str">
        <f t="shared" si="87"/>
        <v>L</v>
      </c>
    </row>
    <row r="1397" spans="1:17" x14ac:dyDescent="0.3">
      <c r="A1397">
        <v>1404</v>
      </c>
      <c r="B1397" t="s">
        <v>5422</v>
      </c>
      <c r="C1397" t="s">
        <v>3493</v>
      </c>
      <c r="D1397" t="s">
        <v>4493</v>
      </c>
      <c r="E1397" t="s">
        <v>1189</v>
      </c>
      <c r="F1397">
        <v>30</v>
      </c>
      <c r="G1397" t="s">
        <v>5423</v>
      </c>
      <c r="H1397" t="s">
        <v>2785</v>
      </c>
      <c r="I1397" s="10">
        <v>39552</v>
      </c>
      <c r="J1397">
        <v>15</v>
      </c>
      <c r="K1397" t="s">
        <v>1707</v>
      </c>
      <c r="M1397" t="str">
        <f>PROPER(Portfolio4346[[#This Row],[Last Name]])</f>
        <v>Salgado</v>
      </c>
      <c r="N1397" t="str">
        <f t="shared" si="84"/>
        <v>-</v>
      </c>
      <c r="O1397" t="str">
        <f t="shared" si="86"/>
        <v>M</v>
      </c>
      <c r="P1397" t="str">
        <f t="shared" si="85"/>
        <v>-</v>
      </c>
      <c r="Q1397" t="str">
        <f t="shared" si="87"/>
        <v>H</v>
      </c>
    </row>
    <row r="1398" spans="1:17" x14ac:dyDescent="0.3">
      <c r="A1398">
        <v>1405</v>
      </c>
      <c r="B1398" t="s">
        <v>5424</v>
      </c>
      <c r="C1398" t="s">
        <v>5425</v>
      </c>
      <c r="D1398" t="s">
        <v>4493</v>
      </c>
      <c r="E1398" t="s">
        <v>1189</v>
      </c>
      <c r="F1398">
        <v>60</v>
      </c>
      <c r="G1398" t="s">
        <v>5426</v>
      </c>
      <c r="H1398" t="s">
        <v>466</v>
      </c>
      <c r="I1398" s="10">
        <v>40385</v>
      </c>
      <c r="J1398">
        <v>7</v>
      </c>
      <c r="K1398" t="s">
        <v>1677</v>
      </c>
      <c r="M1398" t="str">
        <f>PROPER(Portfolio4346[[#This Row],[Last Name]])</f>
        <v>Sweeney</v>
      </c>
      <c r="N1398" t="str">
        <f t="shared" si="84"/>
        <v>-</v>
      </c>
      <c r="O1398" t="str">
        <f t="shared" si="86"/>
        <v>M</v>
      </c>
      <c r="P1398" t="str">
        <f t="shared" si="85"/>
        <v>-</v>
      </c>
      <c r="Q1398" t="str">
        <f t="shared" si="87"/>
        <v>J</v>
      </c>
    </row>
    <row r="1399" spans="1:17" x14ac:dyDescent="0.3">
      <c r="A1399">
        <v>1406</v>
      </c>
      <c r="B1399" t="s">
        <v>2025</v>
      </c>
      <c r="C1399" t="s">
        <v>4975</v>
      </c>
      <c r="D1399" t="s">
        <v>4601</v>
      </c>
      <c r="E1399" t="s">
        <v>1189</v>
      </c>
      <c r="F1399">
        <v>30</v>
      </c>
      <c r="G1399" t="s">
        <v>5427</v>
      </c>
      <c r="H1399" t="s">
        <v>595</v>
      </c>
      <c r="I1399" s="10">
        <v>39809</v>
      </c>
      <c r="J1399">
        <v>89</v>
      </c>
      <c r="K1399" t="s">
        <v>1692</v>
      </c>
      <c r="M1399" t="str">
        <f>PROPER(Portfolio4346[[#This Row],[Last Name]])</f>
        <v>Crowley</v>
      </c>
      <c r="N1399" t="str">
        <f t="shared" si="84"/>
        <v>-</v>
      </c>
      <c r="O1399" t="str">
        <f t="shared" si="86"/>
        <v>M</v>
      </c>
      <c r="P1399" t="str">
        <f t="shared" si="85"/>
        <v>-</v>
      </c>
      <c r="Q1399" t="str">
        <f t="shared" si="87"/>
        <v>C</v>
      </c>
    </row>
    <row r="1400" spans="1:17" x14ac:dyDescent="0.3">
      <c r="A1400">
        <v>1407</v>
      </c>
      <c r="B1400" t="s">
        <v>5428</v>
      </c>
      <c r="C1400" t="s">
        <v>5429</v>
      </c>
      <c r="D1400" t="s">
        <v>4493</v>
      </c>
      <c r="E1400" t="s">
        <v>1189</v>
      </c>
      <c r="F1400">
        <v>60</v>
      </c>
      <c r="G1400" t="s">
        <v>5430</v>
      </c>
      <c r="H1400" t="s">
        <v>1072</v>
      </c>
      <c r="I1400" s="10">
        <v>39681</v>
      </c>
      <c r="J1400">
        <v>92</v>
      </c>
      <c r="K1400" t="s">
        <v>1673</v>
      </c>
      <c r="M1400" t="str">
        <f>PROPER(Portfolio4346[[#This Row],[Last Name]])</f>
        <v>Hoskins</v>
      </c>
      <c r="N1400" t="str">
        <f t="shared" si="84"/>
        <v>-</v>
      </c>
      <c r="O1400" t="str">
        <f t="shared" si="86"/>
        <v>M</v>
      </c>
      <c r="P1400" t="str">
        <f t="shared" si="85"/>
        <v>-</v>
      </c>
      <c r="Q1400" t="str">
        <f t="shared" si="87"/>
        <v>T</v>
      </c>
    </row>
    <row r="1401" spans="1:17" x14ac:dyDescent="0.3">
      <c r="A1401">
        <v>1408</v>
      </c>
      <c r="B1401" t="s">
        <v>5431</v>
      </c>
      <c r="C1401" t="s">
        <v>5432</v>
      </c>
      <c r="D1401" t="s">
        <v>4493</v>
      </c>
      <c r="E1401" t="s">
        <v>1189</v>
      </c>
      <c r="F1401">
        <v>30</v>
      </c>
      <c r="G1401" t="s">
        <v>5433</v>
      </c>
      <c r="H1401" t="s">
        <v>1435</v>
      </c>
      <c r="I1401" s="10">
        <v>39472</v>
      </c>
      <c r="J1401">
        <v>29</v>
      </c>
      <c r="K1401" t="s">
        <v>1700</v>
      </c>
      <c r="M1401" t="str">
        <f>PROPER(Portfolio4346[[#This Row],[Last Name]])</f>
        <v>Haley</v>
      </c>
      <c r="N1401" t="str">
        <f t="shared" si="84"/>
        <v>-</v>
      </c>
      <c r="O1401" t="str">
        <f t="shared" si="86"/>
        <v>M</v>
      </c>
      <c r="P1401" t="str">
        <f t="shared" si="85"/>
        <v>-</v>
      </c>
      <c r="Q1401" t="str">
        <f t="shared" si="87"/>
        <v>G</v>
      </c>
    </row>
    <row r="1402" spans="1:17" x14ac:dyDescent="0.3">
      <c r="A1402">
        <v>1409</v>
      </c>
      <c r="B1402" t="s">
        <v>5434</v>
      </c>
      <c r="C1402" t="s">
        <v>2973</v>
      </c>
      <c r="D1402" t="s">
        <v>4493</v>
      </c>
      <c r="E1402" t="s">
        <v>1189</v>
      </c>
      <c r="F1402">
        <v>90</v>
      </c>
      <c r="G1402" t="s">
        <v>5435</v>
      </c>
      <c r="H1402" t="s">
        <v>1090</v>
      </c>
      <c r="I1402" s="10">
        <v>39783</v>
      </c>
      <c r="J1402">
        <v>82</v>
      </c>
      <c r="K1402" t="s">
        <v>1696</v>
      </c>
      <c r="M1402" t="str">
        <f>PROPER(Portfolio4346[[#This Row],[Last Name]])</f>
        <v>Valenzuela</v>
      </c>
      <c r="N1402" t="str">
        <f t="shared" si="84"/>
        <v>-</v>
      </c>
      <c r="O1402" t="str">
        <f t="shared" si="86"/>
        <v>M</v>
      </c>
      <c r="P1402" t="str">
        <f t="shared" si="85"/>
        <v>-</v>
      </c>
      <c r="Q1402" t="str">
        <f t="shared" si="87"/>
        <v>R</v>
      </c>
    </row>
    <row r="1403" spans="1:17" x14ac:dyDescent="0.3">
      <c r="A1403">
        <v>1410</v>
      </c>
      <c r="B1403" t="s">
        <v>5104</v>
      </c>
      <c r="C1403" t="s">
        <v>5436</v>
      </c>
      <c r="D1403" t="s">
        <v>4493</v>
      </c>
      <c r="E1403" t="s">
        <v>1189</v>
      </c>
      <c r="F1403">
        <v>90</v>
      </c>
      <c r="G1403" t="s">
        <v>5437</v>
      </c>
      <c r="H1403" t="s">
        <v>4791</v>
      </c>
      <c r="I1403" s="10">
        <v>39677</v>
      </c>
      <c r="J1403">
        <v>90</v>
      </c>
      <c r="K1403" t="s">
        <v>1772</v>
      </c>
      <c r="M1403" t="str">
        <f>PROPER(Portfolio4346[[#This Row],[Last Name]])</f>
        <v>Shepard</v>
      </c>
      <c r="N1403" t="str">
        <f t="shared" si="84"/>
        <v>-</v>
      </c>
      <c r="O1403" t="str">
        <f t="shared" si="86"/>
        <v>M</v>
      </c>
      <c r="P1403" t="str">
        <f t="shared" si="85"/>
        <v>-</v>
      </c>
      <c r="Q1403" t="str">
        <f t="shared" si="87"/>
        <v>I</v>
      </c>
    </row>
    <row r="1404" spans="1:17" x14ac:dyDescent="0.3">
      <c r="A1404">
        <v>1411</v>
      </c>
      <c r="B1404" t="s">
        <v>3103</v>
      </c>
      <c r="C1404" t="s">
        <v>3291</v>
      </c>
      <c r="D1404" t="s">
        <v>4493</v>
      </c>
      <c r="E1404" t="s">
        <v>1189</v>
      </c>
      <c r="F1404">
        <v>90</v>
      </c>
      <c r="G1404" t="s">
        <v>5438</v>
      </c>
      <c r="H1404" t="s">
        <v>1623</v>
      </c>
      <c r="I1404" s="10">
        <v>40412</v>
      </c>
      <c r="J1404">
        <v>70</v>
      </c>
      <c r="K1404" t="s">
        <v>1772</v>
      </c>
      <c r="M1404" t="str">
        <f>PROPER(Portfolio4346[[#This Row],[Last Name]])</f>
        <v>Waters</v>
      </c>
      <c r="N1404" t="str">
        <f t="shared" si="84"/>
        <v>-</v>
      </c>
      <c r="O1404" t="str">
        <f t="shared" si="86"/>
        <v>M</v>
      </c>
      <c r="P1404" t="str">
        <f t="shared" si="85"/>
        <v>-</v>
      </c>
      <c r="Q1404" t="str">
        <f t="shared" si="87"/>
        <v>A</v>
      </c>
    </row>
    <row r="1405" spans="1:17" x14ac:dyDescent="0.3">
      <c r="A1405">
        <v>1412</v>
      </c>
      <c r="B1405" t="s">
        <v>5439</v>
      </c>
      <c r="C1405" t="s">
        <v>3825</v>
      </c>
      <c r="D1405" t="s">
        <v>4493</v>
      </c>
      <c r="E1405" t="s">
        <v>1189</v>
      </c>
      <c r="F1405">
        <v>90</v>
      </c>
      <c r="G1405" t="s">
        <v>5440</v>
      </c>
      <c r="H1405" t="s">
        <v>976</v>
      </c>
      <c r="I1405" s="10">
        <v>39904</v>
      </c>
      <c r="J1405">
        <v>85</v>
      </c>
      <c r="K1405" t="s">
        <v>1007</v>
      </c>
      <c r="M1405" t="str">
        <f>PROPER(Portfolio4346[[#This Row],[Last Name]])</f>
        <v>Warren</v>
      </c>
      <c r="N1405" t="str">
        <f t="shared" si="84"/>
        <v>-</v>
      </c>
      <c r="O1405" t="str">
        <f t="shared" si="86"/>
        <v>M</v>
      </c>
      <c r="P1405" t="str">
        <f t="shared" si="85"/>
        <v>-</v>
      </c>
      <c r="Q1405" t="str">
        <f t="shared" si="87"/>
        <v>L</v>
      </c>
    </row>
    <row r="1406" spans="1:17" x14ac:dyDescent="0.3">
      <c r="A1406">
        <v>1413</v>
      </c>
      <c r="B1406" t="s">
        <v>5441</v>
      </c>
      <c r="C1406" t="s">
        <v>2296</v>
      </c>
      <c r="D1406" t="s">
        <v>4493</v>
      </c>
      <c r="E1406" t="s">
        <v>1189</v>
      </c>
      <c r="F1406">
        <v>90</v>
      </c>
      <c r="G1406" t="s">
        <v>5442</v>
      </c>
      <c r="H1406" t="s">
        <v>509</v>
      </c>
      <c r="I1406" s="10">
        <v>39826</v>
      </c>
      <c r="J1406">
        <v>52</v>
      </c>
      <c r="K1406" t="s">
        <v>1696</v>
      </c>
      <c r="M1406" t="str">
        <f>PROPER(Portfolio4346[[#This Row],[Last Name]])</f>
        <v>Brunson</v>
      </c>
      <c r="N1406" t="str">
        <f t="shared" si="84"/>
        <v>-</v>
      </c>
      <c r="O1406" t="str">
        <f t="shared" si="86"/>
        <v>M</v>
      </c>
      <c r="P1406" t="str">
        <f t="shared" si="85"/>
        <v>-</v>
      </c>
      <c r="Q1406" t="str">
        <f t="shared" si="87"/>
        <v>N</v>
      </c>
    </row>
    <row r="1407" spans="1:17" x14ac:dyDescent="0.3">
      <c r="A1407">
        <v>1414</v>
      </c>
      <c r="B1407" t="s">
        <v>5293</v>
      </c>
      <c r="C1407" t="s">
        <v>5443</v>
      </c>
      <c r="D1407" t="s">
        <v>4493</v>
      </c>
      <c r="E1407" t="s">
        <v>1189</v>
      </c>
      <c r="F1407">
        <v>30</v>
      </c>
      <c r="G1407" t="s">
        <v>5444</v>
      </c>
      <c r="H1407" t="s">
        <v>485</v>
      </c>
      <c r="I1407" s="10">
        <v>40356</v>
      </c>
      <c r="J1407">
        <v>28</v>
      </c>
      <c r="K1407" t="s">
        <v>1696</v>
      </c>
      <c r="M1407" t="str">
        <f>PROPER(Portfolio4346[[#This Row],[Last Name]])</f>
        <v>Harrison</v>
      </c>
      <c r="N1407" t="str">
        <f t="shared" si="84"/>
        <v>-</v>
      </c>
      <c r="O1407" t="str">
        <f t="shared" si="86"/>
        <v>M</v>
      </c>
      <c r="P1407" t="str">
        <f t="shared" si="85"/>
        <v>-</v>
      </c>
      <c r="Q1407" t="str">
        <f t="shared" si="87"/>
        <v>G</v>
      </c>
    </row>
    <row r="1408" spans="1:17" x14ac:dyDescent="0.3">
      <c r="A1408">
        <v>1415</v>
      </c>
      <c r="B1408" t="s">
        <v>4959</v>
      </c>
      <c r="C1408" t="s">
        <v>5445</v>
      </c>
      <c r="D1408" t="s">
        <v>4493</v>
      </c>
      <c r="E1408" t="s">
        <v>1189</v>
      </c>
      <c r="F1408">
        <v>90</v>
      </c>
      <c r="G1408" t="s">
        <v>5446</v>
      </c>
      <c r="H1408" t="s">
        <v>3434</v>
      </c>
      <c r="I1408" s="10">
        <v>39537</v>
      </c>
      <c r="J1408">
        <v>33</v>
      </c>
      <c r="K1408" t="s">
        <v>1721</v>
      </c>
      <c r="M1408" t="str">
        <f>PROPER(Portfolio4346[[#This Row],[Last Name]])</f>
        <v>Dominguez</v>
      </c>
      <c r="N1408" t="str">
        <f t="shared" si="84"/>
        <v>-</v>
      </c>
      <c r="O1408" t="str">
        <f t="shared" si="86"/>
        <v>M</v>
      </c>
      <c r="P1408" t="str">
        <f t="shared" si="85"/>
        <v>-</v>
      </c>
      <c r="Q1408" t="str">
        <f t="shared" si="87"/>
        <v>M</v>
      </c>
    </row>
    <row r="1409" spans="1:17" x14ac:dyDescent="0.3">
      <c r="A1409">
        <v>1416</v>
      </c>
      <c r="B1409" t="s">
        <v>5447</v>
      </c>
      <c r="C1409" t="s">
        <v>5448</v>
      </c>
      <c r="D1409" t="s">
        <v>4493</v>
      </c>
      <c r="E1409" t="s">
        <v>1189</v>
      </c>
      <c r="F1409">
        <v>30</v>
      </c>
      <c r="G1409" t="s">
        <v>5449</v>
      </c>
      <c r="H1409" t="s">
        <v>105</v>
      </c>
      <c r="I1409" s="10">
        <v>40232</v>
      </c>
      <c r="J1409">
        <v>4</v>
      </c>
      <c r="K1409" t="s">
        <v>1721</v>
      </c>
      <c r="M1409" t="str">
        <f>PROPER(Portfolio4346[[#This Row],[Last Name]])</f>
        <v>Cooke</v>
      </c>
      <c r="N1409" t="str">
        <f t="shared" si="84"/>
        <v>-</v>
      </c>
      <c r="O1409" t="str">
        <f t="shared" si="86"/>
        <v>M</v>
      </c>
      <c r="P1409" t="str">
        <f t="shared" si="85"/>
        <v>-</v>
      </c>
      <c r="Q1409" t="str">
        <f t="shared" si="87"/>
        <v>J</v>
      </c>
    </row>
    <row r="1410" spans="1:17" x14ac:dyDescent="0.3">
      <c r="A1410">
        <v>1417</v>
      </c>
      <c r="B1410" t="s">
        <v>5056</v>
      </c>
      <c r="C1410" t="s">
        <v>4337</v>
      </c>
      <c r="D1410" t="s">
        <v>4493</v>
      </c>
      <c r="E1410" t="s">
        <v>1189</v>
      </c>
      <c r="F1410">
        <v>60</v>
      </c>
      <c r="G1410" t="s">
        <v>5450</v>
      </c>
      <c r="H1410" t="s">
        <v>1624</v>
      </c>
      <c r="I1410" s="10">
        <v>40520</v>
      </c>
      <c r="J1410">
        <v>64</v>
      </c>
      <c r="K1410" t="s">
        <v>1696</v>
      </c>
      <c r="M1410" t="str">
        <f>PROPER(Portfolio4346[[#This Row],[Last Name]])</f>
        <v>Patterson</v>
      </c>
      <c r="N1410" t="str">
        <f t="shared" ref="N1410:N1473" si="88">IF(EXACT(C1410,M1410)=TRUE, "-", "Corrected to Title Case")</f>
        <v>-</v>
      </c>
      <c r="O1410" t="str">
        <f t="shared" si="86"/>
        <v>M</v>
      </c>
      <c r="P1410" t="str">
        <f t="shared" ref="P1410:P1473" si="89">IF(EXACT(E1410,O1410)=TRUE,"-","Corrected Errors")</f>
        <v>-</v>
      </c>
      <c r="Q1410" t="str">
        <f t="shared" si="87"/>
        <v>S</v>
      </c>
    </row>
    <row r="1411" spans="1:17" x14ac:dyDescent="0.3">
      <c r="A1411">
        <v>1418</v>
      </c>
      <c r="B1411" t="s">
        <v>5451</v>
      </c>
      <c r="C1411" t="s">
        <v>1844</v>
      </c>
      <c r="D1411" t="s">
        <v>4493</v>
      </c>
      <c r="E1411" t="s">
        <v>1189</v>
      </c>
      <c r="F1411">
        <v>30</v>
      </c>
      <c r="G1411" t="s">
        <v>5452</v>
      </c>
      <c r="H1411" t="s">
        <v>1182</v>
      </c>
      <c r="I1411" s="10">
        <v>39559</v>
      </c>
      <c r="J1411">
        <v>76</v>
      </c>
      <c r="K1411" t="s">
        <v>1677</v>
      </c>
      <c r="M1411" t="str">
        <f>PROPER(Portfolio4346[[#This Row],[Last Name]])</f>
        <v>Hart</v>
      </c>
      <c r="N1411" t="str">
        <f t="shared" si="88"/>
        <v>-</v>
      </c>
      <c r="O1411" t="str">
        <f t="shared" ref="O1411:O1474" si="90">IF(LEFT(E1411,1)="f","F","M")</f>
        <v>M</v>
      </c>
      <c r="P1411" t="str">
        <f t="shared" si="89"/>
        <v>-</v>
      </c>
      <c r="Q1411" t="str">
        <f t="shared" ref="Q1411:Q1474" si="91">UPPER(LEFT(B1411,1))</f>
        <v>R</v>
      </c>
    </row>
    <row r="1412" spans="1:17" x14ac:dyDescent="0.3">
      <c r="A1412">
        <v>1419</v>
      </c>
      <c r="B1412" t="s">
        <v>5356</v>
      </c>
      <c r="C1412" t="s">
        <v>5001</v>
      </c>
      <c r="D1412" t="s">
        <v>4493</v>
      </c>
      <c r="E1412" t="s">
        <v>1189</v>
      </c>
      <c r="F1412">
        <v>30</v>
      </c>
      <c r="G1412" t="s">
        <v>5453</v>
      </c>
      <c r="H1412" t="s">
        <v>3329</v>
      </c>
      <c r="I1412" s="10">
        <v>39707</v>
      </c>
      <c r="J1412">
        <v>6</v>
      </c>
      <c r="K1412" t="s">
        <v>1696</v>
      </c>
      <c r="M1412" t="str">
        <f>PROPER(Portfolio4346[[#This Row],[Last Name]])</f>
        <v>Hamm</v>
      </c>
      <c r="N1412" t="str">
        <f t="shared" si="88"/>
        <v>-</v>
      </c>
      <c r="O1412" t="str">
        <f t="shared" si="90"/>
        <v>M</v>
      </c>
      <c r="P1412" t="str">
        <f t="shared" si="89"/>
        <v>-</v>
      </c>
      <c r="Q1412" t="str">
        <f t="shared" si="91"/>
        <v>A</v>
      </c>
    </row>
    <row r="1413" spans="1:17" x14ac:dyDescent="0.3">
      <c r="A1413">
        <v>1420</v>
      </c>
      <c r="B1413" t="s">
        <v>4966</v>
      </c>
      <c r="C1413" t="s">
        <v>5454</v>
      </c>
      <c r="D1413" t="s">
        <v>4493</v>
      </c>
      <c r="E1413" t="s">
        <v>1189</v>
      </c>
      <c r="F1413">
        <v>60</v>
      </c>
      <c r="G1413" t="s">
        <v>5455</v>
      </c>
      <c r="H1413" t="s">
        <v>1067</v>
      </c>
      <c r="I1413" s="10">
        <v>40201</v>
      </c>
      <c r="J1413">
        <v>4</v>
      </c>
      <c r="K1413" t="s">
        <v>1696</v>
      </c>
      <c r="M1413" t="str">
        <f>PROPER(Portfolio4346[[#This Row],[Last Name]])</f>
        <v>Mack</v>
      </c>
      <c r="N1413" t="str">
        <f t="shared" si="88"/>
        <v>-</v>
      </c>
      <c r="O1413" t="str">
        <f t="shared" si="90"/>
        <v>M</v>
      </c>
      <c r="P1413" t="str">
        <f t="shared" si="89"/>
        <v>-</v>
      </c>
      <c r="Q1413" t="str">
        <f t="shared" si="91"/>
        <v>A</v>
      </c>
    </row>
    <row r="1414" spans="1:17" x14ac:dyDescent="0.3">
      <c r="A1414">
        <v>1421</v>
      </c>
      <c r="B1414" t="s">
        <v>5456</v>
      </c>
      <c r="C1414" t="s">
        <v>5457</v>
      </c>
      <c r="D1414" t="s">
        <v>4493</v>
      </c>
      <c r="E1414" t="s">
        <v>1189</v>
      </c>
      <c r="F1414">
        <v>30</v>
      </c>
      <c r="G1414" t="s">
        <v>5458</v>
      </c>
      <c r="H1414" t="s">
        <v>22</v>
      </c>
      <c r="I1414" s="10">
        <v>39901</v>
      </c>
      <c r="J1414">
        <v>7</v>
      </c>
      <c r="K1414" t="s">
        <v>1677</v>
      </c>
      <c r="M1414" t="str">
        <f>PROPER(Portfolio4346[[#This Row],[Last Name]])</f>
        <v>Brewster</v>
      </c>
      <c r="N1414" t="str">
        <f t="shared" si="88"/>
        <v>-</v>
      </c>
      <c r="O1414" t="str">
        <f t="shared" si="90"/>
        <v>M</v>
      </c>
      <c r="P1414" t="str">
        <f t="shared" si="89"/>
        <v>-</v>
      </c>
      <c r="Q1414" t="str">
        <f t="shared" si="91"/>
        <v>D</v>
      </c>
    </row>
    <row r="1415" spans="1:17" x14ac:dyDescent="0.3">
      <c r="A1415">
        <v>1422</v>
      </c>
      <c r="B1415" t="s">
        <v>5459</v>
      </c>
      <c r="C1415" t="s">
        <v>5460</v>
      </c>
      <c r="D1415" t="s">
        <v>4493</v>
      </c>
      <c r="E1415" t="s">
        <v>1189</v>
      </c>
      <c r="F1415">
        <v>60</v>
      </c>
      <c r="G1415" t="s">
        <v>5461</v>
      </c>
      <c r="H1415" t="s">
        <v>547</v>
      </c>
      <c r="I1415" s="10">
        <v>39472</v>
      </c>
      <c r="J1415">
        <v>88</v>
      </c>
      <c r="K1415" t="s">
        <v>1707</v>
      </c>
      <c r="M1415" t="str">
        <f>PROPER(Portfolio4346[[#This Row],[Last Name]])</f>
        <v>Bright</v>
      </c>
      <c r="N1415" t="str">
        <f t="shared" si="88"/>
        <v>-</v>
      </c>
      <c r="O1415" t="str">
        <f t="shared" si="90"/>
        <v>M</v>
      </c>
      <c r="P1415" t="str">
        <f t="shared" si="89"/>
        <v>-</v>
      </c>
      <c r="Q1415" t="str">
        <f t="shared" si="91"/>
        <v>C</v>
      </c>
    </row>
    <row r="1416" spans="1:17" x14ac:dyDescent="0.3">
      <c r="A1416">
        <v>1423</v>
      </c>
      <c r="B1416" t="s">
        <v>5462</v>
      </c>
      <c r="C1416" t="s">
        <v>4172</v>
      </c>
      <c r="D1416" t="s">
        <v>4493</v>
      </c>
      <c r="E1416" t="s">
        <v>1189</v>
      </c>
      <c r="F1416">
        <v>60</v>
      </c>
      <c r="G1416" t="s">
        <v>5463</v>
      </c>
      <c r="H1416" t="s">
        <v>380</v>
      </c>
      <c r="I1416" s="10">
        <v>40235</v>
      </c>
      <c r="J1416">
        <v>25</v>
      </c>
      <c r="K1416" t="s">
        <v>1696</v>
      </c>
      <c r="M1416" t="str">
        <f>PROPER(Portfolio4346[[#This Row],[Last Name]])</f>
        <v>Heller</v>
      </c>
      <c r="N1416" t="str">
        <f t="shared" si="88"/>
        <v>-</v>
      </c>
      <c r="O1416" t="str">
        <f t="shared" si="90"/>
        <v>M</v>
      </c>
      <c r="P1416" t="str">
        <f t="shared" si="89"/>
        <v>-</v>
      </c>
      <c r="Q1416" t="str">
        <f t="shared" si="91"/>
        <v>F</v>
      </c>
    </row>
    <row r="1417" spans="1:17" x14ac:dyDescent="0.3">
      <c r="A1417">
        <v>1424</v>
      </c>
      <c r="B1417" t="s">
        <v>1815</v>
      </c>
      <c r="C1417" t="s">
        <v>2105</v>
      </c>
      <c r="D1417" t="s">
        <v>4493</v>
      </c>
      <c r="E1417" t="s">
        <v>1189</v>
      </c>
      <c r="F1417">
        <v>30</v>
      </c>
      <c r="G1417" t="s">
        <v>5464</v>
      </c>
      <c r="H1417" t="s">
        <v>4069</v>
      </c>
      <c r="I1417" s="10">
        <v>40463</v>
      </c>
      <c r="J1417">
        <v>55</v>
      </c>
      <c r="K1417" t="s">
        <v>1721</v>
      </c>
      <c r="M1417" t="str">
        <f>PROPER(Portfolio4346[[#This Row],[Last Name]])</f>
        <v>Robbins</v>
      </c>
      <c r="N1417" t="str">
        <f t="shared" si="88"/>
        <v>-</v>
      </c>
      <c r="O1417" t="str">
        <f t="shared" si="90"/>
        <v>M</v>
      </c>
      <c r="P1417" t="str">
        <f t="shared" si="89"/>
        <v>-</v>
      </c>
      <c r="Q1417" t="str">
        <f t="shared" si="91"/>
        <v>J</v>
      </c>
    </row>
    <row r="1418" spans="1:17" x14ac:dyDescent="0.3">
      <c r="A1418">
        <v>1425</v>
      </c>
      <c r="B1418" t="s">
        <v>4930</v>
      </c>
      <c r="C1418" t="s">
        <v>4480</v>
      </c>
      <c r="D1418" t="s">
        <v>4493</v>
      </c>
      <c r="E1418" t="s">
        <v>1189</v>
      </c>
      <c r="F1418">
        <v>90</v>
      </c>
      <c r="G1418" t="s">
        <v>5465</v>
      </c>
      <c r="H1418" t="s">
        <v>220</v>
      </c>
      <c r="I1418" s="10">
        <v>40064</v>
      </c>
      <c r="J1418">
        <v>54</v>
      </c>
      <c r="K1418" t="s">
        <v>1007</v>
      </c>
      <c r="M1418" t="str">
        <f>PROPER(Portfolio4346[[#This Row],[Last Name]])</f>
        <v>Bravo</v>
      </c>
      <c r="N1418" t="str">
        <f t="shared" si="88"/>
        <v>-</v>
      </c>
      <c r="O1418" t="str">
        <f t="shared" si="90"/>
        <v>M</v>
      </c>
      <c r="P1418" t="str">
        <f t="shared" si="89"/>
        <v>-</v>
      </c>
      <c r="Q1418" t="str">
        <f t="shared" si="91"/>
        <v>S</v>
      </c>
    </row>
    <row r="1419" spans="1:17" x14ac:dyDescent="0.3">
      <c r="A1419">
        <v>1426</v>
      </c>
      <c r="B1419" t="s">
        <v>3606</v>
      </c>
      <c r="C1419" t="s">
        <v>5466</v>
      </c>
      <c r="D1419" t="s">
        <v>4493</v>
      </c>
      <c r="E1419" t="s">
        <v>1189</v>
      </c>
      <c r="F1419">
        <v>30</v>
      </c>
      <c r="G1419" t="s">
        <v>5467</v>
      </c>
      <c r="H1419" t="s">
        <v>669</v>
      </c>
      <c r="I1419" s="10">
        <v>39626</v>
      </c>
      <c r="J1419">
        <v>43</v>
      </c>
      <c r="K1419" t="s">
        <v>1707</v>
      </c>
      <c r="M1419" t="str">
        <f>PROPER(Portfolio4346[[#This Row],[Last Name]])</f>
        <v>Stovall</v>
      </c>
      <c r="N1419" t="str">
        <f t="shared" si="88"/>
        <v>-</v>
      </c>
      <c r="O1419" t="str">
        <f t="shared" si="90"/>
        <v>M</v>
      </c>
      <c r="P1419" t="str">
        <f t="shared" si="89"/>
        <v>-</v>
      </c>
      <c r="Q1419" t="str">
        <f t="shared" si="91"/>
        <v>S</v>
      </c>
    </row>
    <row r="1420" spans="1:17" x14ac:dyDescent="0.3">
      <c r="A1420">
        <v>1427</v>
      </c>
      <c r="B1420" t="s">
        <v>5468</v>
      </c>
      <c r="C1420" t="s">
        <v>3731</v>
      </c>
      <c r="D1420" t="s">
        <v>4601</v>
      </c>
      <c r="E1420" t="s">
        <v>1189</v>
      </c>
      <c r="F1420">
        <v>60</v>
      </c>
      <c r="G1420" t="s">
        <v>5469</v>
      </c>
      <c r="H1420" t="s">
        <v>208</v>
      </c>
      <c r="I1420" s="10">
        <v>39834</v>
      </c>
      <c r="J1420">
        <v>93</v>
      </c>
      <c r="K1420" t="s">
        <v>1692</v>
      </c>
      <c r="M1420" t="str">
        <f>PROPER(Portfolio4346[[#This Row],[Last Name]])</f>
        <v>Terrell</v>
      </c>
      <c r="N1420" t="str">
        <f t="shared" si="88"/>
        <v>-</v>
      </c>
      <c r="O1420" t="str">
        <f t="shared" si="90"/>
        <v>M</v>
      </c>
      <c r="P1420" t="str">
        <f t="shared" si="89"/>
        <v>-</v>
      </c>
      <c r="Q1420" t="str">
        <f t="shared" si="91"/>
        <v>M</v>
      </c>
    </row>
    <row r="1421" spans="1:17" x14ac:dyDescent="0.3">
      <c r="A1421">
        <v>1428</v>
      </c>
      <c r="B1421" t="s">
        <v>5470</v>
      </c>
      <c r="C1421" t="s">
        <v>4720</v>
      </c>
      <c r="D1421" t="s">
        <v>4493</v>
      </c>
      <c r="E1421" t="s">
        <v>1189</v>
      </c>
      <c r="F1421">
        <v>60</v>
      </c>
      <c r="G1421" t="s">
        <v>5471</v>
      </c>
      <c r="H1421" t="s">
        <v>131</v>
      </c>
      <c r="I1421" s="10">
        <v>39839</v>
      </c>
      <c r="J1421">
        <v>32</v>
      </c>
      <c r="K1421" t="s">
        <v>1721</v>
      </c>
      <c r="M1421" t="str">
        <f>PROPER(Portfolio4346[[#This Row],[Last Name]])</f>
        <v>Chambers</v>
      </c>
      <c r="N1421" t="str">
        <f t="shared" si="88"/>
        <v>-</v>
      </c>
      <c r="O1421" t="str">
        <f t="shared" si="90"/>
        <v>M</v>
      </c>
      <c r="P1421" t="str">
        <f t="shared" si="89"/>
        <v>-</v>
      </c>
      <c r="Q1421" t="str">
        <f t="shared" si="91"/>
        <v>T</v>
      </c>
    </row>
    <row r="1422" spans="1:17" x14ac:dyDescent="0.3">
      <c r="A1422">
        <v>1429</v>
      </c>
      <c r="B1422" t="s">
        <v>4930</v>
      </c>
      <c r="C1422" t="s">
        <v>5472</v>
      </c>
      <c r="D1422" t="s">
        <v>4493</v>
      </c>
      <c r="E1422" t="s">
        <v>1189</v>
      </c>
      <c r="F1422">
        <v>30</v>
      </c>
      <c r="G1422" t="s">
        <v>5473</v>
      </c>
      <c r="H1422" t="s">
        <v>765</v>
      </c>
      <c r="I1422" s="10">
        <v>40039</v>
      </c>
      <c r="J1422">
        <v>25</v>
      </c>
      <c r="K1422" t="s">
        <v>1700</v>
      </c>
      <c r="M1422" t="str">
        <f>PROPER(Portfolio4346[[#This Row],[Last Name]])</f>
        <v>Williams</v>
      </c>
      <c r="N1422" t="str">
        <f t="shared" si="88"/>
        <v>-</v>
      </c>
      <c r="O1422" t="str">
        <f t="shared" si="90"/>
        <v>M</v>
      </c>
      <c r="P1422" t="str">
        <f t="shared" si="89"/>
        <v>-</v>
      </c>
      <c r="Q1422" t="str">
        <f t="shared" si="91"/>
        <v>S</v>
      </c>
    </row>
    <row r="1423" spans="1:17" x14ac:dyDescent="0.3">
      <c r="A1423">
        <v>1430</v>
      </c>
      <c r="B1423" t="s">
        <v>4827</v>
      </c>
      <c r="C1423" t="s">
        <v>5474</v>
      </c>
      <c r="D1423" t="s">
        <v>4493</v>
      </c>
      <c r="E1423" t="s">
        <v>1189</v>
      </c>
      <c r="F1423">
        <v>30</v>
      </c>
      <c r="G1423" t="s">
        <v>5475</v>
      </c>
      <c r="H1423" t="s">
        <v>1611</v>
      </c>
      <c r="I1423" s="10">
        <v>39637</v>
      </c>
      <c r="J1423">
        <v>93</v>
      </c>
      <c r="K1423" t="s">
        <v>1700</v>
      </c>
      <c r="M1423" t="str">
        <f>PROPER(Portfolio4346[[#This Row],[Last Name]])</f>
        <v>Hollis</v>
      </c>
      <c r="N1423" t="str">
        <f t="shared" si="88"/>
        <v>-</v>
      </c>
      <c r="O1423" t="str">
        <f t="shared" si="90"/>
        <v>M</v>
      </c>
      <c r="P1423" t="str">
        <f t="shared" si="89"/>
        <v>-</v>
      </c>
      <c r="Q1423" t="str">
        <f t="shared" si="91"/>
        <v>E</v>
      </c>
    </row>
    <row r="1424" spans="1:17" x14ac:dyDescent="0.3">
      <c r="A1424">
        <v>1431</v>
      </c>
      <c r="B1424" t="s">
        <v>5291</v>
      </c>
      <c r="C1424" t="s">
        <v>5395</v>
      </c>
      <c r="D1424" t="s">
        <v>4493</v>
      </c>
      <c r="E1424" t="s">
        <v>1189</v>
      </c>
      <c r="F1424">
        <v>30</v>
      </c>
      <c r="G1424" t="s">
        <v>5476</v>
      </c>
      <c r="H1424" t="s">
        <v>476</v>
      </c>
      <c r="I1424" s="10">
        <v>40453</v>
      </c>
      <c r="J1424">
        <v>29</v>
      </c>
      <c r="K1424" t="s">
        <v>1696</v>
      </c>
      <c r="M1424" t="str">
        <f>PROPER(Portfolio4346[[#This Row],[Last Name]])</f>
        <v>Goddard</v>
      </c>
      <c r="N1424" t="str">
        <f t="shared" si="88"/>
        <v>-</v>
      </c>
      <c r="O1424" t="str">
        <f t="shared" si="90"/>
        <v>M</v>
      </c>
      <c r="P1424" t="str">
        <f t="shared" si="89"/>
        <v>-</v>
      </c>
      <c r="Q1424" t="str">
        <f t="shared" si="91"/>
        <v>K</v>
      </c>
    </row>
    <row r="1425" spans="1:17" x14ac:dyDescent="0.3">
      <c r="A1425">
        <v>1432</v>
      </c>
      <c r="B1425" t="s">
        <v>3037</v>
      </c>
      <c r="C1425" t="s">
        <v>5477</v>
      </c>
      <c r="D1425" t="s">
        <v>4493</v>
      </c>
      <c r="E1425" t="s">
        <v>1189</v>
      </c>
      <c r="F1425">
        <v>90</v>
      </c>
      <c r="G1425" t="s">
        <v>5478</v>
      </c>
      <c r="H1425" t="s">
        <v>1608</v>
      </c>
      <c r="I1425" s="10">
        <v>40248</v>
      </c>
      <c r="J1425">
        <v>59</v>
      </c>
      <c r="K1425" t="s">
        <v>1692</v>
      </c>
      <c r="M1425" t="str">
        <f>PROPER(Portfolio4346[[#This Row],[Last Name]])</f>
        <v>Goff</v>
      </c>
      <c r="N1425" t="str">
        <f t="shared" si="88"/>
        <v>-</v>
      </c>
      <c r="O1425" t="str">
        <f t="shared" si="90"/>
        <v>M</v>
      </c>
      <c r="P1425" t="str">
        <f t="shared" si="89"/>
        <v>-</v>
      </c>
      <c r="Q1425" t="str">
        <f t="shared" si="91"/>
        <v>W</v>
      </c>
    </row>
    <row r="1426" spans="1:17" x14ac:dyDescent="0.3">
      <c r="A1426">
        <v>1433</v>
      </c>
      <c r="B1426" t="s">
        <v>5019</v>
      </c>
      <c r="C1426" t="s">
        <v>3808</v>
      </c>
      <c r="D1426" t="s">
        <v>4493</v>
      </c>
      <c r="E1426" t="s">
        <v>1189</v>
      </c>
      <c r="F1426">
        <v>30</v>
      </c>
      <c r="G1426" t="s">
        <v>5479</v>
      </c>
      <c r="H1426" t="s">
        <v>501</v>
      </c>
      <c r="I1426" s="10">
        <v>39627</v>
      </c>
      <c r="J1426">
        <v>21</v>
      </c>
      <c r="K1426" t="s">
        <v>1696</v>
      </c>
      <c r="M1426" t="str">
        <f>PROPER(Portfolio4346[[#This Row],[Last Name]])</f>
        <v>Wilkinson</v>
      </c>
      <c r="N1426" t="str">
        <f t="shared" si="88"/>
        <v>-</v>
      </c>
      <c r="O1426" t="str">
        <f t="shared" si="90"/>
        <v>M</v>
      </c>
      <c r="P1426" t="str">
        <f t="shared" si="89"/>
        <v>-</v>
      </c>
      <c r="Q1426" t="str">
        <f t="shared" si="91"/>
        <v>D</v>
      </c>
    </row>
    <row r="1427" spans="1:17" x14ac:dyDescent="0.3">
      <c r="A1427">
        <v>1434</v>
      </c>
      <c r="B1427" t="s">
        <v>5480</v>
      </c>
      <c r="C1427" t="s">
        <v>5481</v>
      </c>
      <c r="D1427" t="s">
        <v>4493</v>
      </c>
      <c r="E1427" t="s">
        <v>1189</v>
      </c>
      <c r="F1427">
        <v>30</v>
      </c>
      <c r="G1427" t="s">
        <v>5482</v>
      </c>
      <c r="H1427" t="s">
        <v>5483</v>
      </c>
      <c r="I1427" s="10">
        <v>39754</v>
      </c>
      <c r="J1427">
        <v>24</v>
      </c>
      <c r="K1427" t="s">
        <v>1692</v>
      </c>
      <c r="M1427" t="str">
        <f>PROPER(Portfolio4346[[#This Row],[Last Name]])</f>
        <v>Browne</v>
      </c>
      <c r="N1427" t="str">
        <f t="shared" si="88"/>
        <v>-</v>
      </c>
      <c r="O1427" t="str">
        <f t="shared" si="90"/>
        <v>M</v>
      </c>
      <c r="P1427" t="str">
        <f t="shared" si="89"/>
        <v>-</v>
      </c>
      <c r="Q1427" t="str">
        <f t="shared" si="91"/>
        <v>R</v>
      </c>
    </row>
    <row r="1428" spans="1:17" x14ac:dyDescent="0.3">
      <c r="A1428">
        <v>1435</v>
      </c>
      <c r="B1428" t="s">
        <v>5484</v>
      </c>
      <c r="C1428" t="s">
        <v>4679</v>
      </c>
      <c r="D1428" t="s">
        <v>4493</v>
      </c>
      <c r="E1428" t="s">
        <v>1189</v>
      </c>
      <c r="F1428">
        <v>60</v>
      </c>
      <c r="G1428" t="s">
        <v>5485</v>
      </c>
      <c r="H1428" t="s">
        <v>204</v>
      </c>
      <c r="I1428" s="10">
        <v>40154</v>
      </c>
      <c r="J1428">
        <v>10</v>
      </c>
      <c r="K1428" t="s">
        <v>1677</v>
      </c>
      <c r="M1428" t="str">
        <f>PROPER(Portfolio4346[[#This Row],[Last Name]])</f>
        <v>Reed</v>
      </c>
      <c r="N1428" t="str">
        <f t="shared" si="88"/>
        <v>-</v>
      </c>
      <c r="O1428" t="str">
        <f t="shared" si="90"/>
        <v>M</v>
      </c>
      <c r="P1428" t="str">
        <f t="shared" si="89"/>
        <v>-</v>
      </c>
      <c r="Q1428" t="str">
        <f t="shared" si="91"/>
        <v>O</v>
      </c>
    </row>
    <row r="1429" spans="1:17" x14ac:dyDescent="0.3">
      <c r="A1429">
        <v>1436</v>
      </c>
      <c r="B1429" t="s">
        <v>5486</v>
      </c>
      <c r="C1429" t="s">
        <v>5487</v>
      </c>
      <c r="D1429" t="s">
        <v>4493</v>
      </c>
      <c r="E1429" t="s">
        <v>1189</v>
      </c>
      <c r="F1429">
        <v>90</v>
      </c>
      <c r="G1429" t="s">
        <v>5488</v>
      </c>
      <c r="H1429" t="s">
        <v>972</v>
      </c>
      <c r="I1429" s="10">
        <v>39584</v>
      </c>
      <c r="J1429">
        <v>63</v>
      </c>
      <c r="K1429" t="s">
        <v>1007</v>
      </c>
      <c r="M1429" t="str">
        <f>PROPER(Portfolio4346[[#This Row],[Last Name]])</f>
        <v>Lacey</v>
      </c>
      <c r="N1429" t="str">
        <f t="shared" si="88"/>
        <v>-</v>
      </c>
      <c r="O1429" t="str">
        <f t="shared" si="90"/>
        <v>M</v>
      </c>
      <c r="P1429" t="str">
        <f t="shared" si="89"/>
        <v>-</v>
      </c>
      <c r="Q1429" t="str">
        <f t="shared" si="91"/>
        <v>G</v>
      </c>
    </row>
    <row r="1430" spans="1:17" x14ac:dyDescent="0.3">
      <c r="A1430">
        <v>1437</v>
      </c>
      <c r="B1430" t="s">
        <v>4736</v>
      </c>
      <c r="C1430" t="s">
        <v>5489</v>
      </c>
      <c r="D1430" t="s">
        <v>4493</v>
      </c>
      <c r="E1430" t="s">
        <v>1189</v>
      </c>
      <c r="F1430">
        <v>30</v>
      </c>
      <c r="G1430" t="s">
        <v>5490</v>
      </c>
      <c r="H1430" t="s">
        <v>87</v>
      </c>
      <c r="I1430" s="10">
        <v>39946</v>
      </c>
      <c r="J1430">
        <v>86</v>
      </c>
      <c r="K1430" t="s">
        <v>1700</v>
      </c>
      <c r="M1430" t="str">
        <f>PROPER(Portfolio4346[[#This Row],[Last Name]])</f>
        <v>Eason</v>
      </c>
      <c r="N1430" t="str">
        <f t="shared" si="88"/>
        <v>-</v>
      </c>
      <c r="O1430" t="str">
        <f t="shared" si="90"/>
        <v>M</v>
      </c>
      <c r="P1430" t="str">
        <f t="shared" si="89"/>
        <v>-</v>
      </c>
      <c r="Q1430" t="str">
        <f t="shared" si="91"/>
        <v>J</v>
      </c>
    </row>
    <row r="1431" spans="1:17" x14ac:dyDescent="0.3">
      <c r="A1431">
        <v>1438</v>
      </c>
      <c r="B1431" t="s">
        <v>5491</v>
      </c>
      <c r="C1431" t="s">
        <v>5492</v>
      </c>
      <c r="D1431" t="s">
        <v>4493</v>
      </c>
      <c r="E1431" t="s">
        <v>1189</v>
      </c>
      <c r="F1431">
        <v>60</v>
      </c>
      <c r="G1431" t="s">
        <v>5493</v>
      </c>
      <c r="H1431" t="s">
        <v>5494</v>
      </c>
      <c r="I1431" s="10">
        <v>40314</v>
      </c>
      <c r="J1431">
        <v>89</v>
      </c>
      <c r="K1431" t="s">
        <v>1707</v>
      </c>
      <c r="M1431" t="str">
        <f>PROPER(Portfolio4346[[#This Row],[Last Name]])</f>
        <v>Rivers</v>
      </c>
      <c r="N1431" t="str">
        <f t="shared" si="88"/>
        <v>-</v>
      </c>
      <c r="O1431" t="str">
        <f t="shared" si="90"/>
        <v>M</v>
      </c>
      <c r="P1431" t="str">
        <f t="shared" si="89"/>
        <v>-</v>
      </c>
      <c r="Q1431" t="str">
        <f t="shared" si="91"/>
        <v>R</v>
      </c>
    </row>
    <row r="1432" spans="1:17" x14ac:dyDescent="0.3">
      <c r="A1432">
        <v>1439</v>
      </c>
      <c r="B1432" t="s">
        <v>5495</v>
      </c>
      <c r="C1432" t="s">
        <v>2450</v>
      </c>
      <c r="D1432" t="s">
        <v>4493</v>
      </c>
      <c r="E1432" t="s">
        <v>1189</v>
      </c>
      <c r="F1432">
        <v>60</v>
      </c>
      <c r="G1432" t="s">
        <v>5496</v>
      </c>
      <c r="H1432" t="s">
        <v>2733</v>
      </c>
      <c r="I1432" s="10">
        <v>40237</v>
      </c>
      <c r="J1432">
        <v>33</v>
      </c>
      <c r="K1432" t="s">
        <v>1673</v>
      </c>
      <c r="M1432" t="str">
        <f>PROPER(Portfolio4346[[#This Row],[Last Name]])</f>
        <v>Vann</v>
      </c>
      <c r="N1432" t="str">
        <f t="shared" si="88"/>
        <v>-</v>
      </c>
      <c r="O1432" t="str">
        <f t="shared" si="90"/>
        <v>M</v>
      </c>
      <c r="P1432" t="str">
        <f t="shared" si="89"/>
        <v>-</v>
      </c>
      <c r="Q1432" t="str">
        <f t="shared" si="91"/>
        <v>B</v>
      </c>
    </row>
    <row r="1433" spans="1:17" x14ac:dyDescent="0.3">
      <c r="A1433">
        <v>1440</v>
      </c>
      <c r="B1433" t="s">
        <v>5497</v>
      </c>
      <c r="C1433" t="s">
        <v>1793</v>
      </c>
      <c r="D1433" t="s">
        <v>4493</v>
      </c>
      <c r="E1433" t="s">
        <v>1189</v>
      </c>
      <c r="F1433">
        <v>30</v>
      </c>
      <c r="G1433" t="s">
        <v>5498</v>
      </c>
      <c r="H1433" t="s">
        <v>257</v>
      </c>
      <c r="I1433" s="10">
        <v>39940</v>
      </c>
      <c r="J1433">
        <v>21</v>
      </c>
      <c r="K1433" t="s">
        <v>1707</v>
      </c>
      <c r="M1433" t="str">
        <f>PROPER(Portfolio4346[[#This Row],[Last Name]])</f>
        <v>Jack</v>
      </c>
      <c r="N1433" t="str">
        <f t="shared" si="88"/>
        <v>-</v>
      </c>
      <c r="O1433" t="str">
        <f t="shared" si="90"/>
        <v>M</v>
      </c>
      <c r="P1433" t="str">
        <f t="shared" si="89"/>
        <v>-</v>
      </c>
      <c r="Q1433" t="str">
        <f t="shared" si="91"/>
        <v>C</v>
      </c>
    </row>
    <row r="1434" spans="1:17" x14ac:dyDescent="0.3">
      <c r="A1434">
        <v>1441</v>
      </c>
      <c r="B1434" t="s">
        <v>5499</v>
      </c>
      <c r="C1434" t="s">
        <v>5500</v>
      </c>
      <c r="D1434" t="s">
        <v>4493</v>
      </c>
      <c r="E1434" t="s">
        <v>1189</v>
      </c>
      <c r="F1434">
        <v>60</v>
      </c>
      <c r="G1434" t="s">
        <v>5385</v>
      </c>
      <c r="H1434" t="s">
        <v>198</v>
      </c>
      <c r="I1434" s="10">
        <v>39599</v>
      </c>
      <c r="J1434">
        <v>56</v>
      </c>
      <c r="K1434" t="s">
        <v>1677</v>
      </c>
      <c r="M1434" t="str">
        <f>PROPER(Portfolio4346[[#This Row],[Last Name]])</f>
        <v>Burger</v>
      </c>
      <c r="N1434" t="str">
        <f t="shared" si="88"/>
        <v>-</v>
      </c>
      <c r="O1434" t="str">
        <f t="shared" si="90"/>
        <v>M</v>
      </c>
      <c r="P1434" t="str">
        <f t="shared" si="89"/>
        <v>-</v>
      </c>
      <c r="Q1434" t="str">
        <f t="shared" si="91"/>
        <v>A</v>
      </c>
    </row>
    <row r="1435" spans="1:17" x14ac:dyDescent="0.3">
      <c r="A1435">
        <v>1442</v>
      </c>
      <c r="B1435" t="s">
        <v>4833</v>
      </c>
      <c r="C1435" t="s">
        <v>5501</v>
      </c>
      <c r="D1435" t="s">
        <v>4493</v>
      </c>
      <c r="E1435" t="s">
        <v>1189</v>
      </c>
      <c r="F1435">
        <v>60</v>
      </c>
      <c r="G1435" t="s">
        <v>5502</v>
      </c>
      <c r="H1435" t="s">
        <v>219</v>
      </c>
      <c r="I1435" s="10">
        <v>40094</v>
      </c>
      <c r="J1435">
        <v>77</v>
      </c>
      <c r="K1435" t="s">
        <v>1707</v>
      </c>
      <c r="M1435" t="str">
        <f>PROPER(Portfolio4346[[#This Row],[Last Name]])</f>
        <v>Ames</v>
      </c>
      <c r="N1435" t="str">
        <f t="shared" si="88"/>
        <v>-</v>
      </c>
      <c r="O1435" t="str">
        <f t="shared" si="90"/>
        <v>M</v>
      </c>
      <c r="P1435" t="str">
        <f t="shared" si="89"/>
        <v>-</v>
      </c>
      <c r="Q1435" t="str">
        <f t="shared" si="91"/>
        <v>J</v>
      </c>
    </row>
    <row r="1436" spans="1:17" x14ac:dyDescent="0.3">
      <c r="A1436">
        <v>1443</v>
      </c>
      <c r="B1436" t="s">
        <v>5470</v>
      </c>
      <c r="C1436" t="s">
        <v>5503</v>
      </c>
      <c r="D1436" t="s">
        <v>4493</v>
      </c>
      <c r="E1436" t="s">
        <v>1189</v>
      </c>
      <c r="F1436">
        <v>90</v>
      </c>
      <c r="G1436" t="s">
        <v>5504</v>
      </c>
      <c r="H1436" t="s">
        <v>531</v>
      </c>
      <c r="I1436" s="10">
        <v>40304</v>
      </c>
      <c r="J1436">
        <v>54</v>
      </c>
      <c r="K1436" t="s">
        <v>1721</v>
      </c>
      <c r="M1436" t="str">
        <f>PROPER(Portfolio4346[[#This Row],[Last Name]])</f>
        <v>Putnam</v>
      </c>
      <c r="N1436" t="str">
        <f t="shared" si="88"/>
        <v>-</v>
      </c>
      <c r="O1436" t="str">
        <f t="shared" si="90"/>
        <v>M</v>
      </c>
      <c r="P1436" t="str">
        <f t="shared" si="89"/>
        <v>-</v>
      </c>
      <c r="Q1436" t="str">
        <f t="shared" si="91"/>
        <v>T</v>
      </c>
    </row>
    <row r="1437" spans="1:17" x14ac:dyDescent="0.3">
      <c r="A1437">
        <v>1444</v>
      </c>
      <c r="B1437" t="s">
        <v>5505</v>
      </c>
      <c r="C1437" t="s">
        <v>4129</v>
      </c>
      <c r="D1437" t="s">
        <v>4493</v>
      </c>
      <c r="E1437" t="s">
        <v>1189</v>
      </c>
      <c r="F1437">
        <v>30</v>
      </c>
      <c r="G1437" t="s">
        <v>5506</v>
      </c>
      <c r="H1437" t="s">
        <v>52</v>
      </c>
      <c r="I1437" s="10">
        <v>40478</v>
      </c>
      <c r="J1437">
        <v>11</v>
      </c>
      <c r="K1437" t="s">
        <v>1721</v>
      </c>
      <c r="M1437" t="str">
        <f>PROPER(Portfolio4346[[#This Row],[Last Name]])</f>
        <v>Hebert</v>
      </c>
      <c r="N1437" t="str">
        <f t="shared" si="88"/>
        <v>-</v>
      </c>
      <c r="O1437" t="str">
        <f t="shared" si="90"/>
        <v>M</v>
      </c>
      <c r="P1437" t="str">
        <f t="shared" si="89"/>
        <v>-</v>
      </c>
      <c r="Q1437" t="str">
        <f t="shared" si="91"/>
        <v>D</v>
      </c>
    </row>
    <row r="1438" spans="1:17" x14ac:dyDescent="0.3">
      <c r="A1438">
        <v>1445</v>
      </c>
      <c r="B1438" t="s">
        <v>5507</v>
      </c>
      <c r="C1438" t="s">
        <v>5508</v>
      </c>
      <c r="D1438" t="s">
        <v>4493</v>
      </c>
      <c r="E1438" t="s">
        <v>1189</v>
      </c>
      <c r="F1438">
        <v>30</v>
      </c>
      <c r="G1438" t="s">
        <v>5509</v>
      </c>
      <c r="H1438" t="s">
        <v>1232</v>
      </c>
      <c r="I1438" s="10">
        <v>39601</v>
      </c>
      <c r="J1438">
        <v>99</v>
      </c>
      <c r="K1438" t="s">
        <v>1696</v>
      </c>
      <c r="M1438" t="str">
        <f>PROPER(Portfolio4346[[#This Row],[Last Name]])</f>
        <v>Fuentes</v>
      </c>
      <c r="N1438" t="str">
        <f t="shared" si="88"/>
        <v>-</v>
      </c>
      <c r="O1438" t="str">
        <f t="shared" si="90"/>
        <v>M</v>
      </c>
      <c r="P1438" t="str">
        <f t="shared" si="89"/>
        <v>-</v>
      </c>
      <c r="Q1438" t="str">
        <f t="shared" si="91"/>
        <v>D</v>
      </c>
    </row>
    <row r="1439" spans="1:17" x14ac:dyDescent="0.3">
      <c r="A1439">
        <v>1446</v>
      </c>
      <c r="B1439" t="s">
        <v>3776</v>
      </c>
      <c r="C1439" t="s">
        <v>2334</v>
      </c>
      <c r="D1439" t="s">
        <v>4493</v>
      </c>
      <c r="E1439" t="s">
        <v>1189</v>
      </c>
      <c r="F1439">
        <v>90</v>
      </c>
      <c r="G1439" t="s">
        <v>5510</v>
      </c>
      <c r="H1439" t="s">
        <v>194</v>
      </c>
      <c r="I1439" s="10">
        <v>40148</v>
      </c>
      <c r="J1439">
        <v>48</v>
      </c>
      <c r="K1439" t="s">
        <v>1007</v>
      </c>
      <c r="M1439" t="str">
        <f>PROPER(Portfolio4346[[#This Row],[Last Name]])</f>
        <v>Duke</v>
      </c>
      <c r="N1439" t="str">
        <f t="shared" si="88"/>
        <v>-</v>
      </c>
      <c r="O1439" t="str">
        <f t="shared" si="90"/>
        <v>M</v>
      </c>
      <c r="P1439" t="str">
        <f t="shared" si="89"/>
        <v>-</v>
      </c>
      <c r="Q1439" t="str">
        <f t="shared" si="91"/>
        <v>P</v>
      </c>
    </row>
    <row r="1440" spans="1:17" x14ac:dyDescent="0.3">
      <c r="A1440">
        <v>1447</v>
      </c>
      <c r="B1440" t="s">
        <v>4146</v>
      </c>
      <c r="C1440" t="s">
        <v>2596</v>
      </c>
      <c r="D1440" t="s">
        <v>4493</v>
      </c>
      <c r="E1440" t="s">
        <v>4614</v>
      </c>
      <c r="F1440">
        <v>30</v>
      </c>
      <c r="G1440" t="s">
        <v>5511</v>
      </c>
      <c r="H1440" t="s">
        <v>5512</v>
      </c>
      <c r="I1440" s="10">
        <v>39908</v>
      </c>
      <c r="J1440">
        <v>48</v>
      </c>
      <c r="K1440" t="s">
        <v>1772</v>
      </c>
      <c r="M1440" t="str">
        <f>PROPER(Portfolio4346[[#This Row],[Last Name]])</f>
        <v>Jarrett</v>
      </c>
      <c r="N1440" t="str">
        <f t="shared" si="88"/>
        <v>-</v>
      </c>
      <c r="O1440" t="str">
        <f t="shared" si="90"/>
        <v>M</v>
      </c>
      <c r="P1440" t="str">
        <f t="shared" si="89"/>
        <v>Corrected Errors</v>
      </c>
      <c r="Q1440" t="str">
        <f t="shared" si="91"/>
        <v>H</v>
      </c>
    </row>
    <row r="1441" spans="1:17" x14ac:dyDescent="0.3">
      <c r="A1441">
        <v>1448</v>
      </c>
      <c r="B1441" t="s">
        <v>5513</v>
      </c>
      <c r="C1441" t="s">
        <v>3791</v>
      </c>
      <c r="D1441" t="s">
        <v>4493</v>
      </c>
      <c r="E1441" t="s">
        <v>1189</v>
      </c>
      <c r="F1441">
        <v>60</v>
      </c>
      <c r="G1441" t="s">
        <v>5514</v>
      </c>
      <c r="H1441" t="s">
        <v>1405</v>
      </c>
      <c r="I1441" s="10">
        <v>40170</v>
      </c>
      <c r="J1441">
        <v>65</v>
      </c>
      <c r="K1441" t="s">
        <v>1696</v>
      </c>
      <c r="M1441" t="str">
        <f>PROPER(Portfolio4346[[#This Row],[Last Name]])</f>
        <v>Nguyen</v>
      </c>
      <c r="N1441" t="str">
        <f t="shared" si="88"/>
        <v>-</v>
      </c>
      <c r="O1441" t="str">
        <f t="shared" si="90"/>
        <v>M</v>
      </c>
      <c r="P1441" t="str">
        <f t="shared" si="89"/>
        <v>-</v>
      </c>
      <c r="Q1441" t="str">
        <f t="shared" si="91"/>
        <v>M</v>
      </c>
    </row>
    <row r="1442" spans="1:17" x14ac:dyDescent="0.3">
      <c r="A1442">
        <v>1449</v>
      </c>
      <c r="B1442" t="s">
        <v>5515</v>
      </c>
      <c r="C1442" t="s">
        <v>5516</v>
      </c>
      <c r="D1442" t="s">
        <v>4493</v>
      </c>
      <c r="E1442" t="s">
        <v>1189</v>
      </c>
      <c r="F1442">
        <v>30</v>
      </c>
      <c r="G1442" t="s">
        <v>5517</v>
      </c>
      <c r="H1442" t="s">
        <v>73</v>
      </c>
      <c r="I1442" s="10">
        <v>39547</v>
      </c>
      <c r="J1442">
        <v>79</v>
      </c>
      <c r="K1442" t="s">
        <v>1721</v>
      </c>
      <c r="M1442" t="str">
        <f>PROPER(Portfolio4346[[#This Row],[Last Name]])</f>
        <v>Whitaker</v>
      </c>
      <c r="N1442" t="str">
        <f t="shared" si="88"/>
        <v>-</v>
      </c>
      <c r="O1442" t="str">
        <f t="shared" si="90"/>
        <v>M</v>
      </c>
      <c r="P1442" t="str">
        <f t="shared" si="89"/>
        <v>-</v>
      </c>
      <c r="Q1442" t="str">
        <f t="shared" si="91"/>
        <v>E</v>
      </c>
    </row>
    <row r="1443" spans="1:17" x14ac:dyDescent="0.3">
      <c r="A1443">
        <v>1450</v>
      </c>
      <c r="B1443" t="s">
        <v>4757</v>
      </c>
      <c r="C1443" t="s">
        <v>5518</v>
      </c>
      <c r="D1443" t="s">
        <v>4493</v>
      </c>
      <c r="E1443" t="s">
        <v>1189</v>
      </c>
      <c r="F1443">
        <v>30</v>
      </c>
      <c r="G1443" t="s">
        <v>5519</v>
      </c>
      <c r="H1443" t="s">
        <v>2733</v>
      </c>
      <c r="I1443" s="10">
        <v>39972</v>
      </c>
      <c r="J1443">
        <v>89</v>
      </c>
      <c r="K1443" t="s">
        <v>1700</v>
      </c>
      <c r="M1443" t="str">
        <f>PROPER(Portfolio4346[[#This Row],[Last Name]])</f>
        <v>Padgett</v>
      </c>
      <c r="N1443" t="str">
        <f t="shared" si="88"/>
        <v>-</v>
      </c>
      <c r="O1443" t="str">
        <f t="shared" si="90"/>
        <v>M</v>
      </c>
      <c r="P1443" t="str">
        <f t="shared" si="89"/>
        <v>-</v>
      </c>
      <c r="Q1443" t="str">
        <f t="shared" si="91"/>
        <v>A</v>
      </c>
    </row>
    <row r="1444" spans="1:17" x14ac:dyDescent="0.3">
      <c r="A1444">
        <v>1451</v>
      </c>
      <c r="B1444" t="s">
        <v>5520</v>
      </c>
      <c r="C1444" t="s">
        <v>4245</v>
      </c>
      <c r="D1444" t="s">
        <v>4493</v>
      </c>
      <c r="E1444" t="s">
        <v>1189</v>
      </c>
      <c r="F1444">
        <v>30</v>
      </c>
      <c r="G1444" t="s">
        <v>3956</v>
      </c>
      <c r="H1444" t="s">
        <v>1198</v>
      </c>
      <c r="I1444" s="10">
        <v>40193</v>
      </c>
      <c r="J1444">
        <v>51</v>
      </c>
      <c r="K1444" t="s">
        <v>1772</v>
      </c>
      <c r="M1444" t="str">
        <f>PROPER(Portfolio4346[[#This Row],[Last Name]])</f>
        <v>Burch</v>
      </c>
      <c r="N1444" t="str">
        <f t="shared" si="88"/>
        <v>-</v>
      </c>
      <c r="O1444" t="str">
        <f t="shared" si="90"/>
        <v>M</v>
      </c>
      <c r="P1444" t="str">
        <f t="shared" si="89"/>
        <v>-</v>
      </c>
      <c r="Q1444" t="str">
        <f t="shared" si="91"/>
        <v>J</v>
      </c>
    </row>
    <row r="1445" spans="1:17" x14ac:dyDescent="0.3">
      <c r="A1445">
        <v>1452</v>
      </c>
      <c r="B1445" t="s">
        <v>5443</v>
      </c>
      <c r="C1445" t="s">
        <v>5521</v>
      </c>
      <c r="D1445" t="s">
        <v>4493</v>
      </c>
      <c r="E1445" t="s">
        <v>1189</v>
      </c>
      <c r="F1445">
        <v>90</v>
      </c>
      <c r="G1445" t="s">
        <v>5522</v>
      </c>
      <c r="H1445" t="s">
        <v>4128</v>
      </c>
      <c r="I1445" s="10">
        <v>39449</v>
      </c>
      <c r="J1445">
        <v>17</v>
      </c>
      <c r="K1445" t="s">
        <v>1772</v>
      </c>
      <c r="M1445" t="str">
        <f>PROPER(Portfolio4346[[#This Row],[Last Name]])</f>
        <v>Bernal</v>
      </c>
      <c r="N1445" t="str">
        <f t="shared" si="88"/>
        <v>-</v>
      </c>
      <c r="O1445" t="str">
        <f t="shared" si="90"/>
        <v>M</v>
      </c>
      <c r="P1445" t="str">
        <f t="shared" si="89"/>
        <v>-</v>
      </c>
      <c r="Q1445" t="str">
        <f t="shared" si="91"/>
        <v>H</v>
      </c>
    </row>
    <row r="1446" spans="1:17" x14ac:dyDescent="0.3">
      <c r="A1446">
        <v>1453</v>
      </c>
      <c r="B1446" t="s">
        <v>1705</v>
      </c>
      <c r="C1446" t="s">
        <v>5523</v>
      </c>
      <c r="D1446" t="s">
        <v>4493</v>
      </c>
      <c r="E1446" t="s">
        <v>1189</v>
      </c>
      <c r="F1446">
        <v>90</v>
      </c>
      <c r="G1446" t="s">
        <v>3673</v>
      </c>
      <c r="H1446" t="s">
        <v>484</v>
      </c>
      <c r="I1446" s="10">
        <v>40351</v>
      </c>
      <c r="J1446">
        <v>93</v>
      </c>
      <c r="K1446" t="s">
        <v>1721</v>
      </c>
      <c r="M1446" t="str">
        <f>PROPER(Portfolio4346[[#This Row],[Last Name]])</f>
        <v>Staton</v>
      </c>
      <c r="N1446" t="str">
        <f t="shared" si="88"/>
        <v>-</v>
      </c>
      <c r="O1446" t="str">
        <f t="shared" si="90"/>
        <v>M</v>
      </c>
      <c r="P1446" t="str">
        <f t="shared" si="89"/>
        <v>-</v>
      </c>
      <c r="Q1446" t="str">
        <f t="shared" si="91"/>
        <v>A</v>
      </c>
    </row>
    <row r="1447" spans="1:17" x14ac:dyDescent="0.3">
      <c r="A1447">
        <v>1454</v>
      </c>
      <c r="B1447" t="s">
        <v>5524</v>
      </c>
      <c r="C1447" t="s">
        <v>5525</v>
      </c>
      <c r="D1447" t="s">
        <v>4601</v>
      </c>
      <c r="E1447" t="s">
        <v>1189</v>
      </c>
      <c r="F1447">
        <v>30</v>
      </c>
      <c r="G1447" t="s">
        <v>5526</v>
      </c>
      <c r="H1447" t="s">
        <v>9</v>
      </c>
      <c r="I1447" s="10">
        <v>40246</v>
      </c>
      <c r="J1447">
        <v>65</v>
      </c>
      <c r="K1447" t="s">
        <v>1707</v>
      </c>
      <c r="M1447" t="str">
        <f>PROPER(Portfolio4346[[#This Row],[Last Name]])</f>
        <v>Rucker</v>
      </c>
      <c r="N1447" t="str">
        <f t="shared" si="88"/>
        <v>-</v>
      </c>
      <c r="O1447" t="str">
        <f t="shared" si="90"/>
        <v>M</v>
      </c>
      <c r="P1447" t="str">
        <f t="shared" si="89"/>
        <v>-</v>
      </c>
      <c r="Q1447" t="str">
        <f t="shared" si="91"/>
        <v>K</v>
      </c>
    </row>
    <row r="1448" spans="1:17" x14ac:dyDescent="0.3">
      <c r="A1448">
        <v>1455</v>
      </c>
      <c r="B1448" t="s">
        <v>5527</v>
      </c>
      <c r="C1448" t="s">
        <v>2805</v>
      </c>
      <c r="D1448" t="s">
        <v>4493</v>
      </c>
      <c r="E1448" t="s">
        <v>4651</v>
      </c>
      <c r="F1448">
        <v>60</v>
      </c>
      <c r="G1448" t="s">
        <v>5528</v>
      </c>
      <c r="H1448" t="s">
        <v>5529</v>
      </c>
      <c r="I1448" s="10">
        <v>40062</v>
      </c>
      <c r="J1448">
        <v>14</v>
      </c>
      <c r="K1448" t="s">
        <v>1677</v>
      </c>
      <c r="M1448" t="str">
        <f>PROPER(Portfolio4346[[#This Row],[Last Name]])</f>
        <v>Mccullough</v>
      </c>
      <c r="N1448" t="str">
        <f t="shared" si="88"/>
        <v>-</v>
      </c>
      <c r="O1448" t="str">
        <f t="shared" si="90"/>
        <v>M</v>
      </c>
      <c r="P1448" t="str">
        <f t="shared" si="89"/>
        <v>Corrected Errors</v>
      </c>
      <c r="Q1448" t="str">
        <f t="shared" si="91"/>
        <v>I</v>
      </c>
    </row>
    <row r="1449" spans="1:17" x14ac:dyDescent="0.3">
      <c r="A1449">
        <v>1456</v>
      </c>
      <c r="B1449" t="s">
        <v>4345</v>
      </c>
      <c r="C1449" t="s">
        <v>5530</v>
      </c>
      <c r="D1449" t="s">
        <v>4493</v>
      </c>
      <c r="E1449" t="s">
        <v>1189</v>
      </c>
      <c r="F1449">
        <v>60</v>
      </c>
      <c r="G1449" t="s">
        <v>5531</v>
      </c>
      <c r="H1449" t="s">
        <v>673</v>
      </c>
      <c r="I1449" s="10">
        <v>39650</v>
      </c>
      <c r="J1449">
        <v>48</v>
      </c>
      <c r="K1449" t="s">
        <v>1772</v>
      </c>
      <c r="M1449" t="str">
        <f>PROPER(Portfolio4346[[#This Row],[Last Name]])</f>
        <v>Jensen</v>
      </c>
      <c r="N1449" t="str">
        <f t="shared" si="88"/>
        <v>-</v>
      </c>
      <c r="O1449" t="str">
        <f t="shared" si="90"/>
        <v>M</v>
      </c>
      <c r="P1449" t="str">
        <f t="shared" si="89"/>
        <v>-</v>
      </c>
      <c r="Q1449" t="str">
        <f t="shared" si="91"/>
        <v>A</v>
      </c>
    </row>
    <row r="1450" spans="1:17" x14ac:dyDescent="0.3">
      <c r="A1450">
        <v>1457</v>
      </c>
      <c r="B1450" t="s">
        <v>5532</v>
      </c>
      <c r="C1450" t="s">
        <v>3261</v>
      </c>
      <c r="D1450" t="s">
        <v>4493</v>
      </c>
      <c r="E1450" t="s">
        <v>1189</v>
      </c>
      <c r="F1450">
        <v>60</v>
      </c>
      <c r="G1450" t="s">
        <v>5533</v>
      </c>
      <c r="H1450" t="s">
        <v>3547</v>
      </c>
      <c r="I1450" s="10">
        <v>40409</v>
      </c>
      <c r="J1450">
        <v>33</v>
      </c>
      <c r="K1450" t="s">
        <v>851</v>
      </c>
      <c r="M1450" t="str">
        <f>PROPER(Portfolio4346[[#This Row],[Last Name]])</f>
        <v>Crenshaw</v>
      </c>
      <c r="N1450" t="str">
        <f t="shared" si="88"/>
        <v>-</v>
      </c>
      <c r="O1450" t="str">
        <f t="shared" si="90"/>
        <v>M</v>
      </c>
      <c r="P1450" t="str">
        <f t="shared" si="89"/>
        <v>-</v>
      </c>
      <c r="Q1450" t="str">
        <f t="shared" si="91"/>
        <v>W</v>
      </c>
    </row>
    <row r="1451" spans="1:17" x14ac:dyDescent="0.3">
      <c r="A1451">
        <v>1458</v>
      </c>
      <c r="B1451" t="s">
        <v>5534</v>
      </c>
      <c r="C1451" t="s">
        <v>3514</v>
      </c>
      <c r="D1451" t="s">
        <v>4493</v>
      </c>
      <c r="E1451" t="s">
        <v>1189</v>
      </c>
      <c r="F1451">
        <v>30</v>
      </c>
      <c r="G1451" t="s">
        <v>5535</v>
      </c>
      <c r="H1451" t="s">
        <v>3462</v>
      </c>
      <c r="I1451" s="10">
        <v>40088</v>
      </c>
      <c r="J1451">
        <v>67</v>
      </c>
      <c r="K1451" t="s">
        <v>1772</v>
      </c>
      <c r="M1451" t="str">
        <f>PROPER(Portfolio4346[[#This Row],[Last Name]])</f>
        <v>Gray</v>
      </c>
      <c r="N1451" t="str">
        <f t="shared" si="88"/>
        <v>-</v>
      </c>
      <c r="O1451" t="str">
        <f t="shared" si="90"/>
        <v>M</v>
      </c>
      <c r="P1451" t="str">
        <f t="shared" si="89"/>
        <v>-</v>
      </c>
      <c r="Q1451" t="str">
        <f t="shared" si="91"/>
        <v>C</v>
      </c>
    </row>
    <row r="1452" spans="1:17" x14ac:dyDescent="0.3">
      <c r="A1452">
        <v>1459</v>
      </c>
      <c r="B1452" t="s">
        <v>5536</v>
      </c>
      <c r="C1452" t="s">
        <v>2433</v>
      </c>
      <c r="D1452" t="s">
        <v>4493</v>
      </c>
      <c r="E1452" t="s">
        <v>1189</v>
      </c>
      <c r="F1452">
        <v>90</v>
      </c>
      <c r="G1452" t="s">
        <v>5537</v>
      </c>
      <c r="H1452" t="s">
        <v>4803</v>
      </c>
      <c r="I1452" s="10">
        <v>40007</v>
      </c>
      <c r="J1452">
        <v>50</v>
      </c>
      <c r="K1452" t="s">
        <v>851</v>
      </c>
      <c r="M1452" t="str">
        <f>PROPER(Portfolio4346[[#This Row],[Last Name]])</f>
        <v>Crews</v>
      </c>
      <c r="N1452" t="str">
        <f t="shared" si="88"/>
        <v>-</v>
      </c>
      <c r="O1452" t="str">
        <f t="shared" si="90"/>
        <v>M</v>
      </c>
      <c r="P1452" t="str">
        <f t="shared" si="89"/>
        <v>-</v>
      </c>
      <c r="Q1452" t="str">
        <f t="shared" si="91"/>
        <v>M</v>
      </c>
    </row>
    <row r="1453" spans="1:17" x14ac:dyDescent="0.3">
      <c r="A1453">
        <v>1460</v>
      </c>
      <c r="B1453" t="s">
        <v>5538</v>
      </c>
      <c r="C1453" t="s">
        <v>5539</v>
      </c>
      <c r="D1453" t="s">
        <v>4493</v>
      </c>
      <c r="E1453" t="s">
        <v>1189</v>
      </c>
      <c r="F1453">
        <v>60</v>
      </c>
      <c r="G1453" t="s">
        <v>5540</v>
      </c>
      <c r="H1453" t="s">
        <v>20</v>
      </c>
      <c r="I1453" s="10">
        <v>40278</v>
      </c>
      <c r="J1453">
        <v>44</v>
      </c>
      <c r="K1453" t="s">
        <v>851</v>
      </c>
      <c r="M1453" t="str">
        <f>PROPER(Portfolio4346[[#This Row],[Last Name]])</f>
        <v>Kincaid</v>
      </c>
      <c r="N1453" t="str">
        <f t="shared" si="88"/>
        <v>-</v>
      </c>
      <c r="O1453" t="str">
        <f t="shared" si="90"/>
        <v>M</v>
      </c>
      <c r="P1453" t="str">
        <f t="shared" si="89"/>
        <v>-</v>
      </c>
      <c r="Q1453" t="str">
        <f t="shared" si="91"/>
        <v>E</v>
      </c>
    </row>
    <row r="1454" spans="1:17" x14ac:dyDescent="0.3">
      <c r="A1454">
        <v>1461</v>
      </c>
      <c r="B1454" t="s">
        <v>5527</v>
      </c>
      <c r="C1454" t="s">
        <v>5541</v>
      </c>
      <c r="D1454" t="s">
        <v>4493</v>
      </c>
      <c r="E1454" t="s">
        <v>1189</v>
      </c>
      <c r="F1454">
        <v>30</v>
      </c>
      <c r="G1454" t="s">
        <v>5542</v>
      </c>
      <c r="H1454" t="s">
        <v>354</v>
      </c>
      <c r="I1454" s="10">
        <v>40532</v>
      </c>
      <c r="J1454">
        <v>25</v>
      </c>
      <c r="K1454" t="s">
        <v>851</v>
      </c>
      <c r="M1454" t="str">
        <f>PROPER(Portfolio4346[[#This Row],[Last Name]])</f>
        <v>Bland</v>
      </c>
      <c r="N1454" t="str">
        <f t="shared" si="88"/>
        <v>-</v>
      </c>
      <c r="O1454" t="str">
        <f t="shared" si="90"/>
        <v>M</v>
      </c>
      <c r="P1454" t="str">
        <f t="shared" si="89"/>
        <v>-</v>
      </c>
      <c r="Q1454" t="str">
        <f t="shared" si="91"/>
        <v>I</v>
      </c>
    </row>
    <row r="1455" spans="1:17" x14ac:dyDescent="0.3">
      <c r="A1455">
        <v>1462</v>
      </c>
      <c r="B1455" t="s">
        <v>4957</v>
      </c>
      <c r="C1455" t="s">
        <v>5454</v>
      </c>
      <c r="D1455" t="s">
        <v>4493</v>
      </c>
      <c r="E1455" t="s">
        <v>1189</v>
      </c>
      <c r="F1455">
        <v>60</v>
      </c>
      <c r="G1455" t="s">
        <v>5543</v>
      </c>
      <c r="H1455" t="s">
        <v>518</v>
      </c>
      <c r="I1455" s="10">
        <v>39800</v>
      </c>
      <c r="J1455">
        <v>63</v>
      </c>
      <c r="K1455" t="s">
        <v>1007</v>
      </c>
      <c r="M1455" t="str">
        <f>PROPER(Portfolio4346[[#This Row],[Last Name]])</f>
        <v>Mack</v>
      </c>
      <c r="N1455" t="str">
        <f t="shared" si="88"/>
        <v>-</v>
      </c>
      <c r="O1455" t="str">
        <f t="shared" si="90"/>
        <v>M</v>
      </c>
      <c r="P1455" t="str">
        <f t="shared" si="89"/>
        <v>-</v>
      </c>
      <c r="Q1455" t="str">
        <f t="shared" si="91"/>
        <v>R</v>
      </c>
    </row>
    <row r="1456" spans="1:17" x14ac:dyDescent="0.3">
      <c r="A1456">
        <v>1463</v>
      </c>
      <c r="B1456" t="s">
        <v>4893</v>
      </c>
      <c r="C1456" t="s">
        <v>5544</v>
      </c>
      <c r="D1456" t="s">
        <v>4493</v>
      </c>
      <c r="E1456" t="s">
        <v>1189</v>
      </c>
      <c r="F1456">
        <v>90</v>
      </c>
      <c r="G1456" t="s">
        <v>5545</v>
      </c>
      <c r="H1456" t="s">
        <v>1612</v>
      </c>
      <c r="I1456" s="10">
        <v>40471</v>
      </c>
      <c r="J1456">
        <v>90</v>
      </c>
      <c r="K1456" t="s">
        <v>1677</v>
      </c>
      <c r="M1456" t="str">
        <f>PROPER(Portfolio4346[[#This Row],[Last Name]])</f>
        <v>Boyle</v>
      </c>
      <c r="N1456" t="str">
        <f t="shared" si="88"/>
        <v>-</v>
      </c>
      <c r="O1456" t="str">
        <f t="shared" si="90"/>
        <v>M</v>
      </c>
      <c r="P1456" t="str">
        <f t="shared" si="89"/>
        <v>-</v>
      </c>
      <c r="Q1456" t="str">
        <f t="shared" si="91"/>
        <v>N</v>
      </c>
    </row>
    <row r="1457" spans="1:17" x14ac:dyDescent="0.3">
      <c r="A1457">
        <v>1464</v>
      </c>
      <c r="B1457" t="s">
        <v>5546</v>
      </c>
      <c r="C1457" t="s">
        <v>4307</v>
      </c>
      <c r="D1457" t="s">
        <v>4601</v>
      </c>
      <c r="E1457" t="s">
        <v>1189</v>
      </c>
      <c r="F1457">
        <v>60</v>
      </c>
      <c r="G1457" t="s">
        <v>5547</v>
      </c>
      <c r="H1457" t="s">
        <v>655</v>
      </c>
      <c r="I1457" s="10">
        <v>39555</v>
      </c>
      <c r="J1457">
        <v>44</v>
      </c>
      <c r="K1457" t="s">
        <v>1772</v>
      </c>
      <c r="M1457" t="str">
        <f>PROPER(Portfolio4346[[#This Row],[Last Name]])</f>
        <v>Palmer</v>
      </c>
      <c r="N1457" t="str">
        <f t="shared" si="88"/>
        <v>-</v>
      </c>
      <c r="O1457" t="str">
        <f t="shared" si="90"/>
        <v>M</v>
      </c>
      <c r="P1457" t="str">
        <f t="shared" si="89"/>
        <v>-</v>
      </c>
      <c r="Q1457" t="str">
        <f t="shared" si="91"/>
        <v>A</v>
      </c>
    </row>
    <row r="1458" spans="1:17" x14ac:dyDescent="0.3">
      <c r="A1458">
        <v>1465</v>
      </c>
      <c r="B1458" t="s">
        <v>5234</v>
      </c>
      <c r="C1458" t="s">
        <v>1952</v>
      </c>
      <c r="D1458" t="s">
        <v>4493</v>
      </c>
      <c r="E1458" t="s">
        <v>1189</v>
      </c>
      <c r="F1458">
        <v>30</v>
      </c>
      <c r="G1458" t="s">
        <v>5548</v>
      </c>
      <c r="H1458" t="s">
        <v>1603</v>
      </c>
      <c r="I1458" s="10">
        <v>40108</v>
      </c>
      <c r="J1458">
        <v>86</v>
      </c>
      <c r="K1458" t="s">
        <v>1677</v>
      </c>
      <c r="M1458" t="str">
        <f>PROPER(Portfolio4346[[#This Row],[Last Name]])</f>
        <v>Fischer</v>
      </c>
      <c r="N1458" t="str">
        <f t="shared" si="88"/>
        <v>-</v>
      </c>
      <c r="O1458" t="str">
        <f t="shared" si="90"/>
        <v>M</v>
      </c>
      <c r="P1458" t="str">
        <f t="shared" si="89"/>
        <v>-</v>
      </c>
      <c r="Q1458" t="str">
        <f t="shared" si="91"/>
        <v>S</v>
      </c>
    </row>
    <row r="1459" spans="1:17" x14ac:dyDescent="0.3">
      <c r="A1459">
        <v>1466</v>
      </c>
      <c r="B1459" t="s">
        <v>5470</v>
      </c>
      <c r="C1459" t="s">
        <v>2155</v>
      </c>
      <c r="D1459" t="s">
        <v>4493</v>
      </c>
      <c r="E1459" t="s">
        <v>1189</v>
      </c>
      <c r="F1459">
        <v>90</v>
      </c>
      <c r="G1459" t="s">
        <v>5549</v>
      </c>
      <c r="H1459" t="s">
        <v>351</v>
      </c>
      <c r="I1459" s="10">
        <v>40316</v>
      </c>
      <c r="J1459">
        <v>46</v>
      </c>
      <c r="K1459" t="s">
        <v>1692</v>
      </c>
      <c r="M1459" t="str">
        <f>PROPER(Portfolio4346[[#This Row],[Last Name]])</f>
        <v>Dickerson</v>
      </c>
      <c r="N1459" t="str">
        <f t="shared" si="88"/>
        <v>-</v>
      </c>
      <c r="O1459" t="str">
        <f t="shared" si="90"/>
        <v>M</v>
      </c>
      <c r="P1459" t="str">
        <f t="shared" si="89"/>
        <v>-</v>
      </c>
      <c r="Q1459" t="str">
        <f t="shared" si="91"/>
        <v>T</v>
      </c>
    </row>
    <row r="1460" spans="1:17" x14ac:dyDescent="0.3">
      <c r="A1460">
        <v>1467</v>
      </c>
      <c r="B1460" t="s">
        <v>5550</v>
      </c>
      <c r="C1460" t="s">
        <v>3978</v>
      </c>
      <c r="D1460" t="s">
        <v>4493</v>
      </c>
      <c r="E1460" t="s">
        <v>1189</v>
      </c>
      <c r="F1460">
        <v>30</v>
      </c>
      <c r="G1460" t="s">
        <v>5551</v>
      </c>
      <c r="H1460" t="s">
        <v>5552</v>
      </c>
      <c r="I1460" s="10">
        <v>40202</v>
      </c>
      <c r="J1460">
        <v>26</v>
      </c>
      <c r="K1460" t="s">
        <v>1692</v>
      </c>
      <c r="M1460" t="str">
        <f>PROPER(Portfolio4346[[#This Row],[Last Name]])</f>
        <v>Metcalf</v>
      </c>
      <c r="N1460" t="str">
        <f t="shared" si="88"/>
        <v>-</v>
      </c>
      <c r="O1460" t="str">
        <f t="shared" si="90"/>
        <v>M</v>
      </c>
      <c r="P1460" t="str">
        <f t="shared" si="89"/>
        <v>-</v>
      </c>
      <c r="Q1460" t="str">
        <f t="shared" si="91"/>
        <v>E</v>
      </c>
    </row>
    <row r="1461" spans="1:17" x14ac:dyDescent="0.3">
      <c r="A1461">
        <v>1468</v>
      </c>
      <c r="B1461" t="s">
        <v>2429</v>
      </c>
      <c r="C1461" t="s">
        <v>1822</v>
      </c>
      <c r="D1461" t="s">
        <v>4493</v>
      </c>
      <c r="E1461" t="s">
        <v>1189</v>
      </c>
      <c r="F1461">
        <v>60</v>
      </c>
      <c r="G1461" t="s">
        <v>5553</v>
      </c>
      <c r="H1461" t="s">
        <v>139</v>
      </c>
      <c r="I1461" s="10">
        <v>40445</v>
      </c>
      <c r="J1461">
        <v>85</v>
      </c>
      <c r="K1461" t="s">
        <v>1696</v>
      </c>
      <c r="M1461" t="str">
        <f>PROPER(Portfolio4346[[#This Row],[Last Name]])</f>
        <v>Cullen</v>
      </c>
      <c r="N1461" t="str">
        <f t="shared" si="88"/>
        <v>-</v>
      </c>
      <c r="O1461" t="str">
        <f t="shared" si="90"/>
        <v>M</v>
      </c>
      <c r="P1461" t="str">
        <f t="shared" si="89"/>
        <v>-</v>
      </c>
      <c r="Q1461" t="str">
        <f t="shared" si="91"/>
        <v>H</v>
      </c>
    </row>
    <row r="1462" spans="1:17" x14ac:dyDescent="0.3">
      <c r="A1462">
        <v>1469</v>
      </c>
      <c r="B1462" t="s">
        <v>3308</v>
      </c>
      <c r="C1462" t="s">
        <v>5554</v>
      </c>
      <c r="D1462" t="s">
        <v>4493</v>
      </c>
      <c r="E1462" t="s">
        <v>1189</v>
      </c>
      <c r="F1462">
        <v>60</v>
      </c>
      <c r="G1462" t="s">
        <v>5555</v>
      </c>
      <c r="H1462" t="s">
        <v>1494</v>
      </c>
      <c r="I1462" s="10">
        <v>39847</v>
      </c>
      <c r="J1462">
        <v>74</v>
      </c>
      <c r="K1462" t="s">
        <v>1673</v>
      </c>
      <c r="M1462" t="str">
        <f>PROPER(Portfolio4346[[#This Row],[Last Name]])</f>
        <v>Chatman</v>
      </c>
      <c r="N1462" t="str">
        <f t="shared" si="88"/>
        <v>-</v>
      </c>
      <c r="O1462" t="str">
        <f t="shared" si="90"/>
        <v>M</v>
      </c>
      <c r="P1462" t="str">
        <f t="shared" si="89"/>
        <v>-</v>
      </c>
      <c r="Q1462" t="str">
        <f t="shared" si="91"/>
        <v>R</v>
      </c>
    </row>
    <row r="1463" spans="1:17" x14ac:dyDescent="0.3">
      <c r="A1463">
        <v>1470</v>
      </c>
      <c r="B1463" t="s">
        <v>5556</v>
      </c>
      <c r="C1463" t="s">
        <v>5557</v>
      </c>
      <c r="D1463" t="s">
        <v>4493</v>
      </c>
      <c r="E1463" t="s">
        <v>1189</v>
      </c>
      <c r="F1463">
        <v>30</v>
      </c>
      <c r="G1463" t="s">
        <v>5558</v>
      </c>
      <c r="H1463" t="s">
        <v>1472</v>
      </c>
      <c r="I1463" s="10">
        <v>40466</v>
      </c>
      <c r="J1463">
        <v>87</v>
      </c>
      <c r="K1463" t="s">
        <v>1673</v>
      </c>
      <c r="M1463" t="str">
        <f>PROPER(Portfolio4346[[#This Row],[Last Name]])</f>
        <v>Hightower</v>
      </c>
      <c r="N1463" t="str">
        <f t="shared" si="88"/>
        <v>-</v>
      </c>
      <c r="O1463" t="str">
        <f t="shared" si="90"/>
        <v>M</v>
      </c>
      <c r="P1463" t="str">
        <f t="shared" si="89"/>
        <v>-</v>
      </c>
      <c r="Q1463" t="str">
        <f t="shared" si="91"/>
        <v>E</v>
      </c>
    </row>
    <row r="1464" spans="1:17" x14ac:dyDescent="0.3">
      <c r="A1464">
        <v>1471</v>
      </c>
      <c r="B1464" t="s">
        <v>4886</v>
      </c>
      <c r="C1464" t="s">
        <v>4798</v>
      </c>
      <c r="D1464" t="s">
        <v>4493</v>
      </c>
      <c r="E1464" t="s">
        <v>1189</v>
      </c>
      <c r="F1464">
        <v>30</v>
      </c>
      <c r="G1464" t="s">
        <v>5559</v>
      </c>
      <c r="H1464" t="s">
        <v>1418</v>
      </c>
      <c r="I1464" s="10">
        <v>40087</v>
      </c>
      <c r="J1464">
        <v>65</v>
      </c>
      <c r="K1464" t="s">
        <v>851</v>
      </c>
      <c r="M1464" t="str">
        <f>PROPER(Portfolio4346[[#This Row],[Last Name]])</f>
        <v>Kim</v>
      </c>
      <c r="N1464" t="str">
        <f t="shared" si="88"/>
        <v>-</v>
      </c>
      <c r="O1464" t="str">
        <f t="shared" si="90"/>
        <v>M</v>
      </c>
      <c r="P1464" t="str">
        <f t="shared" si="89"/>
        <v>-</v>
      </c>
      <c r="Q1464" t="str">
        <f t="shared" si="91"/>
        <v>B</v>
      </c>
    </row>
    <row r="1465" spans="1:17" x14ac:dyDescent="0.3">
      <c r="A1465">
        <v>1472</v>
      </c>
      <c r="B1465" t="s">
        <v>4887</v>
      </c>
      <c r="C1465" t="s">
        <v>5560</v>
      </c>
      <c r="D1465" t="s">
        <v>4493</v>
      </c>
      <c r="E1465" t="s">
        <v>1189</v>
      </c>
      <c r="F1465">
        <v>90</v>
      </c>
      <c r="G1465" t="s">
        <v>5561</v>
      </c>
      <c r="H1465" t="s">
        <v>2612</v>
      </c>
      <c r="I1465" s="10">
        <v>40242</v>
      </c>
      <c r="J1465">
        <v>58</v>
      </c>
      <c r="K1465" t="s">
        <v>851</v>
      </c>
      <c r="M1465" t="str">
        <f>PROPER(Portfolio4346[[#This Row],[Last Name]])</f>
        <v>Grady</v>
      </c>
      <c r="N1465" t="str">
        <f t="shared" si="88"/>
        <v>-</v>
      </c>
      <c r="O1465" t="str">
        <f t="shared" si="90"/>
        <v>M</v>
      </c>
      <c r="P1465" t="str">
        <f t="shared" si="89"/>
        <v>-</v>
      </c>
      <c r="Q1465" t="str">
        <f t="shared" si="91"/>
        <v>E</v>
      </c>
    </row>
    <row r="1466" spans="1:17" x14ac:dyDescent="0.3">
      <c r="A1466">
        <v>1473</v>
      </c>
      <c r="B1466" t="s">
        <v>5562</v>
      </c>
      <c r="C1466" t="s">
        <v>4205</v>
      </c>
      <c r="D1466" t="s">
        <v>4493</v>
      </c>
      <c r="E1466" t="s">
        <v>1189</v>
      </c>
      <c r="F1466">
        <v>60</v>
      </c>
      <c r="G1466" t="s">
        <v>5563</v>
      </c>
      <c r="H1466" t="s">
        <v>1643</v>
      </c>
      <c r="I1466" s="10">
        <v>40131</v>
      </c>
      <c r="J1466">
        <v>34</v>
      </c>
      <c r="K1466" t="s">
        <v>1677</v>
      </c>
      <c r="M1466" t="str">
        <f>PROPER(Portfolio4346[[#This Row],[Last Name]])</f>
        <v>Gibbs</v>
      </c>
      <c r="N1466" t="str">
        <f t="shared" si="88"/>
        <v>-</v>
      </c>
      <c r="O1466" t="str">
        <f t="shared" si="90"/>
        <v>M</v>
      </c>
      <c r="P1466" t="str">
        <f t="shared" si="89"/>
        <v>-</v>
      </c>
      <c r="Q1466" t="str">
        <f t="shared" si="91"/>
        <v>M</v>
      </c>
    </row>
    <row r="1467" spans="1:17" x14ac:dyDescent="0.3">
      <c r="A1467">
        <v>1474</v>
      </c>
      <c r="B1467" t="s">
        <v>2108</v>
      </c>
      <c r="C1467" t="s">
        <v>3650</v>
      </c>
      <c r="D1467" t="s">
        <v>4493</v>
      </c>
      <c r="E1467" t="s">
        <v>1189</v>
      </c>
      <c r="F1467">
        <v>60</v>
      </c>
      <c r="G1467" t="s">
        <v>5564</v>
      </c>
      <c r="H1467" t="s">
        <v>1331</v>
      </c>
      <c r="I1467" s="10">
        <v>39711</v>
      </c>
      <c r="J1467">
        <v>83</v>
      </c>
      <c r="K1467" t="s">
        <v>1007</v>
      </c>
      <c r="M1467" t="str">
        <f>PROPER(Portfolio4346[[#This Row],[Last Name]])</f>
        <v>Haywood</v>
      </c>
      <c r="N1467" t="str">
        <f t="shared" si="88"/>
        <v>-</v>
      </c>
      <c r="O1467" t="str">
        <f t="shared" si="90"/>
        <v>M</v>
      </c>
      <c r="P1467" t="str">
        <f t="shared" si="89"/>
        <v>-</v>
      </c>
      <c r="Q1467" t="str">
        <f t="shared" si="91"/>
        <v>W</v>
      </c>
    </row>
    <row r="1468" spans="1:17" x14ac:dyDescent="0.3">
      <c r="A1468">
        <v>1475</v>
      </c>
      <c r="B1468" t="s">
        <v>5565</v>
      </c>
      <c r="C1468" t="s">
        <v>5566</v>
      </c>
      <c r="D1468" t="s">
        <v>4493</v>
      </c>
      <c r="E1468" t="s">
        <v>1189</v>
      </c>
      <c r="F1468">
        <v>60</v>
      </c>
      <c r="G1468" t="s">
        <v>5567</v>
      </c>
      <c r="H1468" t="s">
        <v>800</v>
      </c>
      <c r="I1468" s="10">
        <v>40415</v>
      </c>
      <c r="J1468">
        <v>78</v>
      </c>
      <c r="K1468" t="s">
        <v>851</v>
      </c>
      <c r="M1468" t="str">
        <f>PROPER(Portfolio4346[[#This Row],[Last Name]])</f>
        <v>Bonilla</v>
      </c>
      <c r="N1468" t="str">
        <f t="shared" si="88"/>
        <v>-</v>
      </c>
      <c r="O1468" t="str">
        <f t="shared" si="90"/>
        <v>M</v>
      </c>
      <c r="P1468" t="str">
        <f t="shared" si="89"/>
        <v>-</v>
      </c>
      <c r="Q1468" t="str">
        <f t="shared" si="91"/>
        <v>B</v>
      </c>
    </row>
    <row r="1469" spans="1:17" x14ac:dyDescent="0.3">
      <c r="A1469">
        <v>1476</v>
      </c>
      <c r="B1469" t="s">
        <v>5568</v>
      </c>
      <c r="C1469" t="s">
        <v>5569</v>
      </c>
      <c r="D1469" t="s">
        <v>4493</v>
      </c>
      <c r="E1469" t="s">
        <v>1189</v>
      </c>
      <c r="F1469">
        <v>90</v>
      </c>
      <c r="G1469" t="s">
        <v>5570</v>
      </c>
      <c r="H1469" t="s">
        <v>159</v>
      </c>
      <c r="I1469" s="10">
        <v>39892</v>
      </c>
      <c r="J1469">
        <v>54</v>
      </c>
      <c r="K1469" t="s">
        <v>1673</v>
      </c>
      <c r="M1469" t="str">
        <f>PROPER(Portfolio4346[[#This Row],[Last Name]])</f>
        <v>Hanks</v>
      </c>
      <c r="N1469" t="str">
        <f t="shared" si="88"/>
        <v>-</v>
      </c>
      <c r="O1469" t="str">
        <f t="shared" si="90"/>
        <v>M</v>
      </c>
      <c r="P1469" t="str">
        <f t="shared" si="89"/>
        <v>-</v>
      </c>
      <c r="Q1469" t="str">
        <f t="shared" si="91"/>
        <v>T</v>
      </c>
    </row>
    <row r="1470" spans="1:17" x14ac:dyDescent="0.3">
      <c r="A1470">
        <v>1477</v>
      </c>
      <c r="B1470" t="s">
        <v>4893</v>
      </c>
      <c r="C1470" t="s">
        <v>5571</v>
      </c>
      <c r="D1470" t="s">
        <v>4493</v>
      </c>
      <c r="E1470" t="s">
        <v>1189</v>
      </c>
      <c r="F1470">
        <v>90</v>
      </c>
      <c r="G1470" t="s">
        <v>5572</v>
      </c>
      <c r="H1470" t="s">
        <v>3126</v>
      </c>
      <c r="I1470" s="10">
        <v>40468</v>
      </c>
      <c r="J1470">
        <v>48</v>
      </c>
      <c r="K1470" t="s">
        <v>1696</v>
      </c>
      <c r="M1470" t="str">
        <f>PROPER(Portfolio4346[[#This Row],[Last Name]])</f>
        <v>Cohen</v>
      </c>
      <c r="N1470" t="str">
        <f t="shared" si="88"/>
        <v>-</v>
      </c>
      <c r="O1470" t="str">
        <f t="shared" si="90"/>
        <v>M</v>
      </c>
      <c r="P1470" t="str">
        <f t="shared" si="89"/>
        <v>-</v>
      </c>
      <c r="Q1470" t="str">
        <f t="shared" si="91"/>
        <v>N</v>
      </c>
    </row>
    <row r="1471" spans="1:17" x14ac:dyDescent="0.3">
      <c r="A1471">
        <v>1478</v>
      </c>
      <c r="B1471" t="s">
        <v>5573</v>
      </c>
      <c r="C1471" t="s">
        <v>5574</v>
      </c>
      <c r="D1471" t="s">
        <v>4493</v>
      </c>
      <c r="E1471" t="s">
        <v>1189</v>
      </c>
      <c r="F1471">
        <v>60</v>
      </c>
      <c r="G1471" t="s">
        <v>5575</v>
      </c>
      <c r="H1471" t="s">
        <v>273</v>
      </c>
      <c r="I1471" s="10">
        <v>39791</v>
      </c>
      <c r="J1471">
        <v>10</v>
      </c>
      <c r="K1471" t="s">
        <v>1692</v>
      </c>
      <c r="M1471" t="str">
        <f>PROPER(Portfolio4346[[#This Row],[Last Name]])</f>
        <v>Hutchins</v>
      </c>
      <c r="N1471" t="str">
        <f t="shared" si="88"/>
        <v>-</v>
      </c>
      <c r="O1471" t="str">
        <f t="shared" si="90"/>
        <v>M</v>
      </c>
      <c r="P1471" t="str">
        <f t="shared" si="89"/>
        <v>-</v>
      </c>
      <c r="Q1471" t="str">
        <f t="shared" si="91"/>
        <v>W</v>
      </c>
    </row>
    <row r="1472" spans="1:17" x14ac:dyDescent="0.3">
      <c r="A1472">
        <v>1479</v>
      </c>
      <c r="B1472" t="s">
        <v>5576</v>
      </c>
      <c r="C1472" t="s">
        <v>5577</v>
      </c>
      <c r="D1472" t="s">
        <v>4493</v>
      </c>
      <c r="E1472" t="s">
        <v>1189</v>
      </c>
      <c r="F1472">
        <v>30</v>
      </c>
      <c r="G1472" t="s">
        <v>5578</v>
      </c>
      <c r="H1472" t="s">
        <v>727</v>
      </c>
      <c r="I1472" s="10">
        <v>40327</v>
      </c>
      <c r="J1472">
        <v>50</v>
      </c>
      <c r="K1472" t="s">
        <v>1692</v>
      </c>
      <c r="M1472" t="str">
        <f>PROPER(Portfolio4346[[#This Row],[Last Name]])</f>
        <v>North</v>
      </c>
      <c r="N1472" t="str">
        <f t="shared" si="88"/>
        <v>-</v>
      </c>
      <c r="O1472" t="str">
        <f t="shared" si="90"/>
        <v>M</v>
      </c>
      <c r="P1472" t="str">
        <f t="shared" si="89"/>
        <v>-</v>
      </c>
      <c r="Q1472" t="str">
        <f t="shared" si="91"/>
        <v>B</v>
      </c>
    </row>
    <row r="1473" spans="1:17" x14ac:dyDescent="0.3">
      <c r="A1473">
        <v>1480</v>
      </c>
      <c r="B1473" t="s">
        <v>5579</v>
      </c>
      <c r="C1473" t="s">
        <v>2155</v>
      </c>
      <c r="D1473" t="s">
        <v>4493</v>
      </c>
      <c r="E1473" t="s">
        <v>1189</v>
      </c>
      <c r="F1473">
        <v>90</v>
      </c>
      <c r="G1473" t="s">
        <v>5580</v>
      </c>
      <c r="H1473" t="s">
        <v>1504</v>
      </c>
      <c r="I1473" s="10">
        <v>40149</v>
      </c>
      <c r="J1473">
        <v>17</v>
      </c>
      <c r="K1473" t="s">
        <v>1677</v>
      </c>
      <c r="M1473" t="str">
        <f>PROPER(Portfolio4346[[#This Row],[Last Name]])</f>
        <v>Dickerson</v>
      </c>
      <c r="N1473" t="str">
        <f t="shared" si="88"/>
        <v>-</v>
      </c>
      <c r="O1473" t="str">
        <f t="shared" si="90"/>
        <v>M</v>
      </c>
      <c r="P1473" t="str">
        <f t="shared" si="89"/>
        <v>-</v>
      </c>
      <c r="Q1473" t="str">
        <f t="shared" si="91"/>
        <v>Q</v>
      </c>
    </row>
    <row r="1474" spans="1:17" x14ac:dyDescent="0.3">
      <c r="A1474">
        <v>1481</v>
      </c>
      <c r="B1474" t="s">
        <v>5546</v>
      </c>
      <c r="C1474" t="s">
        <v>5581</v>
      </c>
      <c r="D1474" t="s">
        <v>4493</v>
      </c>
      <c r="E1474" t="s">
        <v>1189</v>
      </c>
      <c r="F1474">
        <v>90</v>
      </c>
      <c r="G1474" t="s">
        <v>5582</v>
      </c>
      <c r="H1474" t="s">
        <v>99</v>
      </c>
      <c r="I1474" s="10">
        <v>40044</v>
      </c>
      <c r="J1474">
        <v>91</v>
      </c>
      <c r="K1474" t="s">
        <v>1772</v>
      </c>
      <c r="M1474" t="str">
        <f>PROPER(Portfolio4346[[#This Row],[Last Name]])</f>
        <v>Shearer</v>
      </c>
      <c r="N1474" t="str">
        <f t="shared" ref="N1474:N1537" si="92">IF(EXACT(C1474,M1474)=TRUE, "-", "Corrected to Title Case")</f>
        <v>-</v>
      </c>
      <c r="O1474" t="str">
        <f t="shared" si="90"/>
        <v>M</v>
      </c>
      <c r="P1474" t="str">
        <f t="shared" ref="P1474:P1537" si="93">IF(EXACT(E1474,O1474)=TRUE,"-","Corrected Errors")</f>
        <v>-</v>
      </c>
      <c r="Q1474" t="str">
        <f t="shared" si="91"/>
        <v>A</v>
      </c>
    </row>
    <row r="1475" spans="1:17" x14ac:dyDescent="0.3">
      <c r="A1475">
        <v>1482</v>
      </c>
      <c r="B1475" t="s">
        <v>5583</v>
      </c>
      <c r="C1475" t="s">
        <v>5584</v>
      </c>
      <c r="D1475" t="s">
        <v>4493</v>
      </c>
      <c r="E1475" t="s">
        <v>1189</v>
      </c>
      <c r="F1475">
        <v>90</v>
      </c>
      <c r="G1475" t="s">
        <v>5585</v>
      </c>
      <c r="H1475" t="s">
        <v>5586</v>
      </c>
      <c r="I1475" s="10">
        <v>39792</v>
      </c>
      <c r="J1475">
        <v>65</v>
      </c>
      <c r="K1475" t="s">
        <v>1700</v>
      </c>
      <c r="M1475" t="str">
        <f>PROPER(Portfolio4346[[#This Row],[Last Name]])</f>
        <v>Koch</v>
      </c>
      <c r="N1475" t="str">
        <f t="shared" si="92"/>
        <v>-</v>
      </c>
      <c r="O1475" t="str">
        <f t="shared" ref="O1475:O1538" si="94">IF(LEFT(E1475,1)="f","F","M")</f>
        <v>M</v>
      </c>
      <c r="P1475" t="str">
        <f t="shared" si="93"/>
        <v>-</v>
      </c>
      <c r="Q1475" t="str">
        <f t="shared" ref="Q1475:Q1538" si="95">UPPER(LEFT(B1475,1))</f>
        <v>D</v>
      </c>
    </row>
    <row r="1476" spans="1:17" x14ac:dyDescent="0.3">
      <c r="A1476">
        <v>1483</v>
      </c>
      <c r="B1476" t="s">
        <v>5587</v>
      </c>
      <c r="C1476" t="s">
        <v>3802</v>
      </c>
      <c r="D1476" t="s">
        <v>4493</v>
      </c>
      <c r="E1476" t="s">
        <v>1189</v>
      </c>
      <c r="F1476">
        <v>60</v>
      </c>
      <c r="G1476" t="s">
        <v>5588</v>
      </c>
      <c r="H1476" t="s">
        <v>356</v>
      </c>
      <c r="I1476" s="10">
        <v>39461</v>
      </c>
      <c r="J1476">
        <v>31</v>
      </c>
      <c r="K1476" t="s">
        <v>1673</v>
      </c>
      <c r="M1476" t="str">
        <f>PROPER(Portfolio4346[[#This Row],[Last Name]])</f>
        <v>Rivera</v>
      </c>
      <c r="N1476" t="str">
        <f t="shared" si="92"/>
        <v>-</v>
      </c>
      <c r="O1476" t="str">
        <f t="shared" si="94"/>
        <v>M</v>
      </c>
      <c r="P1476" t="str">
        <f t="shared" si="93"/>
        <v>-</v>
      </c>
      <c r="Q1476" t="str">
        <f t="shared" si="95"/>
        <v>H</v>
      </c>
    </row>
    <row r="1477" spans="1:17" x14ac:dyDescent="0.3">
      <c r="A1477">
        <v>1484</v>
      </c>
      <c r="B1477" t="s">
        <v>5589</v>
      </c>
      <c r="C1477" t="s">
        <v>4884</v>
      </c>
      <c r="D1477" t="s">
        <v>4493</v>
      </c>
      <c r="E1477" t="s">
        <v>1189</v>
      </c>
      <c r="F1477">
        <v>30</v>
      </c>
      <c r="G1477" t="s">
        <v>5590</v>
      </c>
      <c r="H1477" t="s">
        <v>192</v>
      </c>
      <c r="I1477" s="10">
        <v>39935</v>
      </c>
      <c r="J1477">
        <v>90</v>
      </c>
      <c r="K1477" t="s">
        <v>1700</v>
      </c>
      <c r="M1477" t="str">
        <f>PROPER(Portfolio4346[[#This Row],[Last Name]])</f>
        <v>Ward</v>
      </c>
      <c r="N1477" t="str">
        <f t="shared" si="92"/>
        <v>-</v>
      </c>
      <c r="O1477" t="str">
        <f t="shared" si="94"/>
        <v>M</v>
      </c>
      <c r="P1477" t="str">
        <f t="shared" si="93"/>
        <v>-</v>
      </c>
      <c r="Q1477" t="str">
        <f t="shared" si="95"/>
        <v>T</v>
      </c>
    </row>
    <row r="1478" spans="1:17" x14ac:dyDescent="0.3">
      <c r="A1478">
        <v>1485</v>
      </c>
      <c r="B1478" t="s">
        <v>5591</v>
      </c>
      <c r="C1478" t="s">
        <v>4715</v>
      </c>
      <c r="D1478" t="s">
        <v>4493</v>
      </c>
      <c r="E1478" t="s">
        <v>1189</v>
      </c>
      <c r="F1478">
        <v>90</v>
      </c>
      <c r="G1478" t="s">
        <v>5592</v>
      </c>
      <c r="H1478" t="s">
        <v>2393</v>
      </c>
      <c r="I1478" s="10">
        <v>40455</v>
      </c>
      <c r="J1478">
        <v>75</v>
      </c>
      <c r="K1478" t="s">
        <v>1007</v>
      </c>
      <c r="M1478" t="str">
        <f>PROPER(Portfolio4346[[#This Row],[Last Name]])</f>
        <v>Logan</v>
      </c>
      <c r="N1478" t="str">
        <f t="shared" si="92"/>
        <v>-</v>
      </c>
      <c r="O1478" t="str">
        <f t="shared" si="94"/>
        <v>M</v>
      </c>
      <c r="P1478" t="str">
        <f t="shared" si="93"/>
        <v>-</v>
      </c>
      <c r="Q1478" t="str">
        <f t="shared" si="95"/>
        <v>S</v>
      </c>
    </row>
    <row r="1479" spans="1:17" x14ac:dyDescent="0.3">
      <c r="A1479">
        <v>1486</v>
      </c>
      <c r="B1479" t="s">
        <v>5593</v>
      </c>
      <c r="C1479" t="s">
        <v>3009</v>
      </c>
      <c r="D1479" t="s">
        <v>4493</v>
      </c>
      <c r="E1479" t="s">
        <v>1189</v>
      </c>
      <c r="F1479">
        <v>60</v>
      </c>
      <c r="G1479" t="s">
        <v>5594</v>
      </c>
      <c r="H1479" t="s">
        <v>706</v>
      </c>
      <c r="I1479" s="10">
        <v>39980</v>
      </c>
      <c r="J1479">
        <v>27</v>
      </c>
      <c r="K1479" t="s">
        <v>1677</v>
      </c>
      <c r="M1479" t="str">
        <f>PROPER(Portfolio4346[[#This Row],[Last Name]])</f>
        <v>Abraham</v>
      </c>
      <c r="N1479" t="str">
        <f t="shared" si="92"/>
        <v>-</v>
      </c>
      <c r="O1479" t="str">
        <f t="shared" si="94"/>
        <v>M</v>
      </c>
      <c r="P1479" t="str">
        <f t="shared" si="93"/>
        <v>-</v>
      </c>
      <c r="Q1479" t="str">
        <f t="shared" si="95"/>
        <v>A</v>
      </c>
    </row>
    <row r="1480" spans="1:17" x14ac:dyDescent="0.3">
      <c r="A1480">
        <v>1487</v>
      </c>
      <c r="B1480" t="s">
        <v>5595</v>
      </c>
      <c r="C1480" t="s">
        <v>4544</v>
      </c>
      <c r="D1480" t="s">
        <v>4493</v>
      </c>
      <c r="E1480" t="s">
        <v>1189</v>
      </c>
      <c r="F1480">
        <v>30</v>
      </c>
      <c r="G1480" t="s">
        <v>5596</v>
      </c>
      <c r="H1480" t="s">
        <v>1621</v>
      </c>
      <c r="I1480" s="10">
        <v>39594</v>
      </c>
      <c r="J1480">
        <v>83</v>
      </c>
      <c r="K1480" t="s">
        <v>1692</v>
      </c>
      <c r="M1480" t="str">
        <f>PROPER(Portfolio4346[[#This Row],[Last Name]])</f>
        <v>Lange</v>
      </c>
      <c r="N1480" t="str">
        <f t="shared" si="92"/>
        <v>-</v>
      </c>
      <c r="O1480" t="str">
        <f t="shared" si="94"/>
        <v>M</v>
      </c>
      <c r="P1480" t="str">
        <f t="shared" si="93"/>
        <v>-</v>
      </c>
      <c r="Q1480" t="str">
        <f t="shared" si="95"/>
        <v>P</v>
      </c>
    </row>
    <row r="1481" spans="1:17" x14ac:dyDescent="0.3">
      <c r="A1481">
        <v>1488</v>
      </c>
      <c r="B1481" t="s">
        <v>5597</v>
      </c>
      <c r="C1481" t="s">
        <v>2214</v>
      </c>
      <c r="D1481" t="s">
        <v>4493</v>
      </c>
      <c r="E1481" t="s">
        <v>1189</v>
      </c>
      <c r="F1481">
        <v>60</v>
      </c>
      <c r="G1481" t="s">
        <v>5598</v>
      </c>
      <c r="H1481" t="s">
        <v>273</v>
      </c>
      <c r="I1481" s="10">
        <v>40177</v>
      </c>
      <c r="J1481">
        <v>73</v>
      </c>
      <c r="K1481" t="s">
        <v>1673</v>
      </c>
      <c r="M1481" t="str">
        <f>PROPER(Portfolio4346[[#This Row],[Last Name]])</f>
        <v>Snow</v>
      </c>
      <c r="N1481" t="str">
        <f t="shared" si="92"/>
        <v>-</v>
      </c>
      <c r="O1481" t="str">
        <f t="shared" si="94"/>
        <v>M</v>
      </c>
      <c r="P1481" t="str">
        <f t="shared" si="93"/>
        <v>-</v>
      </c>
      <c r="Q1481" t="str">
        <f t="shared" si="95"/>
        <v>D</v>
      </c>
    </row>
    <row r="1482" spans="1:17" x14ac:dyDescent="0.3">
      <c r="A1482">
        <v>1489</v>
      </c>
      <c r="B1482" t="s">
        <v>3452</v>
      </c>
      <c r="C1482" t="s">
        <v>5599</v>
      </c>
      <c r="D1482" t="s">
        <v>4493</v>
      </c>
      <c r="E1482" t="s">
        <v>1189</v>
      </c>
      <c r="F1482">
        <v>60</v>
      </c>
      <c r="G1482" t="s">
        <v>5600</v>
      </c>
      <c r="H1482" t="s">
        <v>585</v>
      </c>
      <c r="I1482" s="10">
        <v>39689</v>
      </c>
      <c r="J1482">
        <v>4</v>
      </c>
      <c r="K1482" t="s">
        <v>1673</v>
      </c>
      <c r="M1482" t="str">
        <f>PROPER(Portfolio4346[[#This Row],[Last Name]])</f>
        <v>Edwards</v>
      </c>
      <c r="N1482" t="str">
        <f t="shared" si="92"/>
        <v>-</v>
      </c>
      <c r="O1482" t="str">
        <f t="shared" si="94"/>
        <v>M</v>
      </c>
      <c r="P1482" t="str">
        <f t="shared" si="93"/>
        <v>-</v>
      </c>
      <c r="Q1482" t="str">
        <f t="shared" si="95"/>
        <v>G</v>
      </c>
    </row>
    <row r="1483" spans="1:17" x14ac:dyDescent="0.3">
      <c r="A1483">
        <v>1490</v>
      </c>
      <c r="B1483" t="s">
        <v>5601</v>
      </c>
      <c r="C1483" t="s">
        <v>5602</v>
      </c>
      <c r="D1483" t="s">
        <v>4493</v>
      </c>
      <c r="E1483" t="s">
        <v>1189</v>
      </c>
      <c r="F1483">
        <v>90</v>
      </c>
      <c r="G1483" t="s">
        <v>5603</v>
      </c>
      <c r="H1483" t="s">
        <v>186</v>
      </c>
      <c r="I1483" s="10">
        <v>40161</v>
      </c>
      <c r="J1483">
        <v>98</v>
      </c>
      <c r="K1483" t="s">
        <v>851</v>
      </c>
      <c r="M1483" t="str">
        <f>PROPER(Portfolio4346[[#This Row],[Last Name]])</f>
        <v>Sylvester</v>
      </c>
      <c r="N1483" t="str">
        <f t="shared" si="92"/>
        <v>-</v>
      </c>
      <c r="O1483" t="str">
        <f t="shared" si="94"/>
        <v>M</v>
      </c>
      <c r="P1483" t="str">
        <f t="shared" si="93"/>
        <v>-</v>
      </c>
      <c r="Q1483" t="str">
        <f t="shared" si="95"/>
        <v>E</v>
      </c>
    </row>
    <row r="1484" spans="1:17" x14ac:dyDescent="0.3">
      <c r="A1484">
        <v>1491</v>
      </c>
      <c r="B1484" t="s">
        <v>5604</v>
      </c>
      <c r="C1484" t="s">
        <v>5605</v>
      </c>
      <c r="D1484" t="s">
        <v>4493</v>
      </c>
      <c r="E1484" t="s">
        <v>1189</v>
      </c>
      <c r="F1484">
        <v>90</v>
      </c>
      <c r="G1484" t="s">
        <v>5606</v>
      </c>
      <c r="H1484" t="s">
        <v>5607</v>
      </c>
      <c r="I1484" s="10">
        <v>39714</v>
      </c>
      <c r="J1484">
        <v>35</v>
      </c>
      <c r="K1484" t="s">
        <v>1721</v>
      </c>
      <c r="M1484" t="str">
        <f>PROPER(Portfolio4346[[#This Row],[Last Name]])</f>
        <v>Vaughan</v>
      </c>
      <c r="N1484" t="str">
        <f t="shared" si="92"/>
        <v>-</v>
      </c>
      <c r="O1484" t="str">
        <f t="shared" si="94"/>
        <v>M</v>
      </c>
      <c r="P1484" t="str">
        <f t="shared" si="93"/>
        <v>-</v>
      </c>
      <c r="Q1484" t="str">
        <f t="shared" si="95"/>
        <v>L</v>
      </c>
    </row>
    <row r="1485" spans="1:17" x14ac:dyDescent="0.3">
      <c r="A1485">
        <v>1492</v>
      </c>
      <c r="B1485" t="s">
        <v>4663</v>
      </c>
      <c r="C1485" t="s">
        <v>5608</v>
      </c>
      <c r="D1485" t="s">
        <v>4493</v>
      </c>
      <c r="E1485" t="s">
        <v>1189</v>
      </c>
      <c r="F1485">
        <v>90</v>
      </c>
      <c r="G1485" t="s">
        <v>5609</v>
      </c>
      <c r="H1485" t="s">
        <v>1165</v>
      </c>
      <c r="I1485" s="10">
        <v>39969</v>
      </c>
      <c r="J1485">
        <v>61</v>
      </c>
      <c r="K1485" t="s">
        <v>1007</v>
      </c>
      <c r="M1485" t="str">
        <f>PROPER(Portfolio4346[[#This Row],[Last Name]])</f>
        <v>Small</v>
      </c>
      <c r="N1485" t="str">
        <f t="shared" si="92"/>
        <v>-</v>
      </c>
      <c r="O1485" t="str">
        <f t="shared" si="94"/>
        <v>M</v>
      </c>
      <c r="P1485" t="str">
        <f t="shared" si="93"/>
        <v>-</v>
      </c>
      <c r="Q1485" t="str">
        <f t="shared" si="95"/>
        <v>D</v>
      </c>
    </row>
    <row r="1486" spans="1:17" x14ac:dyDescent="0.3">
      <c r="A1486">
        <v>1493</v>
      </c>
      <c r="B1486" t="s">
        <v>4887</v>
      </c>
      <c r="C1486" t="s">
        <v>5477</v>
      </c>
      <c r="D1486" t="s">
        <v>4493</v>
      </c>
      <c r="E1486" t="s">
        <v>1189</v>
      </c>
      <c r="F1486">
        <v>60</v>
      </c>
      <c r="G1486" t="s">
        <v>5610</v>
      </c>
      <c r="H1486" t="s">
        <v>1108</v>
      </c>
      <c r="I1486" s="10">
        <v>40336</v>
      </c>
      <c r="J1486">
        <v>15</v>
      </c>
      <c r="K1486" t="s">
        <v>1677</v>
      </c>
      <c r="M1486" t="str">
        <f>PROPER(Portfolio4346[[#This Row],[Last Name]])</f>
        <v>Goff</v>
      </c>
      <c r="N1486" t="str">
        <f t="shared" si="92"/>
        <v>-</v>
      </c>
      <c r="O1486" t="str">
        <f t="shared" si="94"/>
        <v>M</v>
      </c>
      <c r="P1486" t="str">
        <f t="shared" si="93"/>
        <v>-</v>
      </c>
      <c r="Q1486" t="str">
        <f t="shared" si="95"/>
        <v>E</v>
      </c>
    </row>
    <row r="1487" spans="1:17" x14ac:dyDescent="0.3">
      <c r="A1487">
        <v>1494</v>
      </c>
      <c r="B1487" t="s">
        <v>2766</v>
      </c>
      <c r="C1487" t="s">
        <v>3499</v>
      </c>
      <c r="D1487" t="s">
        <v>4493</v>
      </c>
      <c r="E1487" t="s">
        <v>1189</v>
      </c>
      <c r="F1487">
        <v>30</v>
      </c>
      <c r="G1487" t="s">
        <v>5611</v>
      </c>
      <c r="H1487" t="s">
        <v>670</v>
      </c>
      <c r="I1487" s="10">
        <v>40225</v>
      </c>
      <c r="J1487">
        <v>60</v>
      </c>
      <c r="K1487" t="s">
        <v>1677</v>
      </c>
      <c r="M1487" t="str">
        <f>PROPER(Portfolio4346[[#This Row],[Last Name]])</f>
        <v>Sosa</v>
      </c>
      <c r="N1487" t="str">
        <f t="shared" si="92"/>
        <v>-</v>
      </c>
      <c r="O1487" t="str">
        <f t="shared" si="94"/>
        <v>M</v>
      </c>
      <c r="P1487" t="str">
        <f t="shared" si="93"/>
        <v>-</v>
      </c>
      <c r="Q1487" t="str">
        <f t="shared" si="95"/>
        <v>S</v>
      </c>
    </row>
    <row r="1488" spans="1:17" x14ac:dyDescent="0.3">
      <c r="A1488">
        <v>1495</v>
      </c>
      <c r="B1488" t="s">
        <v>5612</v>
      </c>
      <c r="C1488" t="s">
        <v>5613</v>
      </c>
      <c r="D1488" t="s">
        <v>4493</v>
      </c>
      <c r="E1488" t="s">
        <v>1189</v>
      </c>
      <c r="F1488">
        <v>30</v>
      </c>
      <c r="G1488" t="s">
        <v>5614</v>
      </c>
      <c r="H1488" t="s">
        <v>976</v>
      </c>
      <c r="I1488" s="10">
        <v>39853</v>
      </c>
      <c r="J1488">
        <v>26</v>
      </c>
      <c r="K1488" t="s">
        <v>1677</v>
      </c>
      <c r="M1488" t="str">
        <f>PROPER(Portfolio4346[[#This Row],[Last Name]])</f>
        <v>Fields</v>
      </c>
      <c r="N1488" t="str">
        <f t="shared" si="92"/>
        <v>-</v>
      </c>
      <c r="O1488" t="str">
        <f t="shared" si="94"/>
        <v>M</v>
      </c>
      <c r="P1488" t="str">
        <f t="shared" si="93"/>
        <v>-</v>
      </c>
      <c r="Q1488" t="str">
        <f t="shared" si="95"/>
        <v>L</v>
      </c>
    </row>
    <row r="1489" spans="1:17" x14ac:dyDescent="0.3">
      <c r="A1489">
        <v>1496</v>
      </c>
      <c r="B1489" t="s">
        <v>5615</v>
      </c>
      <c r="C1489" t="s">
        <v>5616</v>
      </c>
      <c r="D1489" t="s">
        <v>4493</v>
      </c>
      <c r="E1489" t="s">
        <v>1189</v>
      </c>
      <c r="F1489">
        <v>90</v>
      </c>
      <c r="G1489" t="s">
        <v>5617</v>
      </c>
      <c r="H1489" t="s">
        <v>1616</v>
      </c>
      <c r="I1489" s="10">
        <v>40409</v>
      </c>
      <c r="J1489">
        <v>6</v>
      </c>
      <c r="K1489" t="s">
        <v>1707</v>
      </c>
      <c r="M1489" t="str">
        <f>PROPER(Portfolio4346[[#This Row],[Last Name]])</f>
        <v>Michaud</v>
      </c>
      <c r="N1489" t="str">
        <f t="shared" si="92"/>
        <v>-</v>
      </c>
      <c r="O1489" t="str">
        <f t="shared" si="94"/>
        <v>M</v>
      </c>
      <c r="P1489" t="str">
        <f t="shared" si="93"/>
        <v>-</v>
      </c>
      <c r="Q1489" t="str">
        <f t="shared" si="95"/>
        <v>R</v>
      </c>
    </row>
    <row r="1490" spans="1:17" x14ac:dyDescent="0.3">
      <c r="A1490">
        <v>1497</v>
      </c>
      <c r="B1490" t="s">
        <v>5618</v>
      </c>
      <c r="C1490" t="s">
        <v>5619</v>
      </c>
      <c r="D1490" t="s">
        <v>4493</v>
      </c>
      <c r="E1490" t="s">
        <v>1189</v>
      </c>
      <c r="F1490">
        <v>60</v>
      </c>
      <c r="G1490" t="s">
        <v>5620</v>
      </c>
      <c r="H1490" t="s">
        <v>2125</v>
      </c>
      <c r="I1490" s="10">
        <v>40278</v>
      </c>
      <c r="J1490">
        <v>39</v>
      </c>
      <c r="K1490" t="s">
        <v>1707</v>
      </c>
      <c r="M1490" t="str">
        <f>PROPER(Portfolio4346[[#This Row],[Last Name]])</f>
        <v>Shields</v>
      </c>
      <c r="N1490" t="str">
        <f t="shared" si="92"/>
        <v>-</v>
      </c>
      <c r="O1490" t="str">
        <f t="shared" si="94"/>
        <v>M</v>
      </c>
      <c r="P1490" t="str">
        <f t="shared" si="93"/>
        <v>-</v>
      </c>
      <c r="Q1490" t="str">
        <f t="shared" si="95"/>
        <v>D</v>
      </c>
    </row>
    <row r="1491" spans="1:17" x14ac:dyDescent="0.3">
      <c r="A1491">
        <v>1498</v>
      </c>
      <c r="B1491" t="s">
        <v>5368</v>
      </c>
      <c r="C1491" t="s">
        <v>2235</v>
      </c>
      <c r="D1491" t="s">
        <v>4493</v>
      </c>
      <c r="E1491" t="s">
        <v>1189</v>
      </c>
      <c r="F1491">
        <v>30</v>
      </c>
      <c r="G1491" t="s">
        <v>5621</v>
      </c>
      <c r="H1491" t="s">
        <v>521</v>
      </c>
      <c r="I1491" s="10">
        <v>39599</v>
      </c>
      <c r="J1491">
        <v>19</v>
      </c>
      <c r="K1491" t="s">
        <v>1721</v>
      </c>
      <c r="M1491" t="str">
        <f>PROPER(Portfolio4346[[#This Row],[Last Name]])</f>
        <v>Marshall</v>
      </c>
      <c r="N1491" t="str">
        <f t="shared" si="92"/>
        <v>-</v>
      </c>
      <c r="O1491" t="str">
        <f t="shared" si="94"/>
        <v>M</v>
      </c>
      <c r="P1491" t="str">
        <f t="shared" si="93"/>
        <v>-</v>
      </c>
      <c r="Q1491" t="str">
        <f t="shared" si="95"/>
        <v>A</v>
      </c>
    </row>
    <row r="1492" spans="1:17" x14ac:dyDescent="0.3">
      <c r="A1492">
        <v>1499</v>
      </c>
      <c r="B1492" t="s">
        <v>4997</v>
      </c>
      <c r="C1492" t="s">
        <v>3972</v>
      </c>
      <c r="D1492" t="s">
        <v>4493</v>
      </c>
      <c r="E1492" t="s">
        <v>1189</v>
      </c>
      <c r="F1492">
        <v>60</v>
      </c>
      <c r="G1492" t="s">
        <v>5622</v>
      </c>
      <c r="H1492" t="s">
        <v>1336</v>
      </c>
      <c r="I1492" s="10">
        <v>40538</v>
      </c>
      <c r="J1492">
        <v>63</v>
      </c>
      <c r="K1492" t="s">
        <v>1692</v>
      </c>
      <c r="M1492" t="str">
        <f>PROPER(Portfolio4346[[#This Row],[Last Name]])</f>
        <v>Parham</v>
      </c>
      <c r="N1492" t="str">
        <f t="shared" si="92"/>
        <v>-</v>
      </c>
      <c r="O1492" t="str">
        <f t="shared" si="94"/>
        <v>M</v>
      </c>
      <c r="P1492" t="str">
        <f t="shared" si="93"/>
        <v>-</v>
      </c>
      <c r="Q1492" t="str">
        <f t="shared" si="95"/>
        <v>H</v>
      </c>
    </row>
    <row r="1493" spans="1:17" x14ac:dyDescent="0.3">
      <c r="A1493">
        <v>1500</v>
      </c>
      <c r="B1493" t="s">
        <v>5623</v>
      </c>
      <c r="C1493" t="s">
        <v>5132</v>
      </c>
      <c r="D1493" t="s">
        <v>4493</v>
      </c>
      <c r="E1493" t="s">
        <v>1189</v>
      </c>
      <c r="F1493">
        <v>30</v>
      </c>
      <c r="G1493" t="s">
        <v>5624</v>
      </c>
      <c r="H1493" t="s">
        <v>235</v>
      </c>
      <c r="I1493" s="10">
        <v>39666</v>
      </c>
      <c r="J1493">
        <v>56</v>
      </c>
      <c r="K1493" t="s">
        <v>1721</v>
      </c>
      <c r="M1493" t="str">
        <f>PROPER(Portfolio4346[[#This Row],[Last Name]])</f>
        <v>Hutchison</v>
      </c>
      <c r="N1493" t="str">
        <f t="shared" si="92"/>
        <v>-</v>
      </c>
      <c r="O1493" t="str">
        <f t="shared" si="94"/>
        <v>M</v>
      </c>
      <c r="P1493" t="str">
        <f t="shared" si="93"/>
        <v>-</v>
      </c>
      <c r="Q1493" t="str">
        <f t="shared" si="95"/>
        <v>M</v>
      </c>
    </row>
    <row r="1494" spans="1:17" x14ac:dyDescent="0.3">
      <c r="A1494">
        <v>1501</v>
      </c>
      <c r="B1494" t="s">
        <v>4655</v>
      </c>
      <c r="C1494" t="s">
        <v>5625</v>
      </c>
      <c r="D1494" t="s">
        <v>4493</v>
      </c>
      <c r="E1494" t="s">
        <v>1189</v>
      </c>
      <c r="F1494">
        <v>30</v>
      </c>
      <c r="G1494" t="s">
        <v>5626</v>
      </c>
      <c r="H1494" t="s">
        <v>1637</v>
      </c>
      <c r="I1494" s="10">
        <v>39813</v>
      </c>
      <c r="J1494">
        <v>44</v>
      </c>
      <c r="K1494" t="s">
        <v>1673</v>
      </c>
      <c r="M1494" t="str">
        <f>PROPER(Portfolio4346[[#This Row],[Last Name]])</f>
        <v>Bragg</v>
      </c>
      <c r="N1494" t="str">
        <f t="shared" si="92"/>
        <v>-</v>
      </c>
      <c r="O1494" t="str">
        <f t="shared" si="94"/>
        <v>M</v>
      </c>
      <c r="P1494" t="str">
        <f t="shared" si="93"/>
        <v>-</v>
      </c>
      <c r="Q1494" t="str">
        <f t="shared" si="95"/>
        <v>R</v>
      </c>
    </row>
    <row r="1495" spans="1:17" x14ac:dyDescent="0.3">
      <c r="A1495">
        <v>1502</v>
      </c>
      <c r="B1495" t="s">
        <v>5627</v>
      </c>
      <c r="C1495" t="s">
        <v>5628</v>
      </c>
      <c r="D1495" t="s">
        <v>4493</v>
      </c>
      <c r="E1495" t="s">
        <v>1189</v>
      </c>
      <c r="F1495">
        <v>60</v>
      </c>
      <c r="G1495" t="s">
        <v>5629</v>
      </c>
      <c r="H1495" t="s">
        <v>417</v>
      </c>
      <c r="I1495" s="10">
        <v>39989</v>
      </c>
      <c r="J1495">
        <v>56</v>
      </c>
      <c r="K1495" t="s">
        <v>1772</v>
      </c>
      <c r="M1495" t="str">
        <f>PROPER(Portfolio4346[[#This Row],[Last Name]])</f>
        <v>Post</v>
      </c>
      <c r="N1495" t="str">
        <f t="shared" si="92"/>
        <v>-</v>
      </c>
      <c r="O1495" t="str">
        <f t="shared" si="94"/>
        <v>M</v>
      </c>
      <c r="P1495" t="str">
        <f t="shared" si="93"/>
        <v>-</v>
      </c>
      <c r="Q1495" t="str">
        <f t="shared" si="95"/>
        <v>A</v>
      </c>
    </row>
    <row r="1496" spans="1:17" x14ac:dyDescent="0.3">
      <c r="A1496">
        <v>1503</v>
      </c>
      <c r="B1496" t="s">
        <v>5138</v>
      </c>
      <c r="C1496" t="s">
        <v>2069</v>
      </c>
      <c r="D1496" t="s">
        <v>4493</v>
      </c>
      <c r="E1496" t="s">
        <v>1189</v>
      </c>
      <c r="F1496">
        <v>60</v>
      </c>
      <c r="G1496" t="s">
        <v>5630</v>
      </c>
      <c r="H1496" t="s">
        <v>167</v>
      </c>
      <c r="I1496" s="10">
        <v>40055</v>
      </c>
      <c r="J1496">
        <v>66</v>
      </c>
      <c r="K1496" t="s">
        <v>1696</v>
      </c>
      <c r="M1496" t="str">
        <f>PROPER(Portfolio4346[[#This Row],[Last Name]])</f>
        <v>Bynum</v>
      </c>
      <c r="N1496" t="str">
        <f t="shared" si="92"/>
        <v>-</v>
      </c>
      <c r="O1496" t="str">
        <f t="shared" si="94"/>
        <v>M</v>
      </c>
      <c r="P1496" t="str">
        <f t="shared" si="93"/>
        <v>-</v>
      </c>
      <c r="Q1496" t="str">
        <f t="shared" si="95"/>
        <v>L</v>
      </c>
    </row>
    <row r="1497" spans="1:17" x14ac:dyDescent="0.3">
      <c r="A1497">
        <v>1504</v>
      </c>
      <c r="B1497" t="s">
        <v>4285</v>
      </c>
      <c r="C1497" t="s">
        <v>2414</v>
      </c>
      <c r="D1497" t="s">
        <v>4493</v>
      </c>
      <c r="E1497" t="s">
        <v>1189</v>
      </c>
      <c r="F1497">
        <v>60</v>
      </c>
      <c r="G1497" t="s">
        <v>5631</v>
      </c>
      <c r="H1497" t="s">
        <v>1056</v>
      </c>
      <c r="I1497" s="10">
        <v>40105</v>
      </c>
      <c r="J1497">
        <v>16</v>
      </c>
      <c r="K1497" t="s">
        <v>1673</v>
      </c>
      <c r="M1497" t="str">
        <f>PROPER(Portfolio4346[[#This Row],[Last Name]])</f>
        <v>Connor</v>
      </c>
      <c r="N1497" t="str">
        <f t="shared" si="92"/>
        <v>-</v>
      </c>
      <c r="O1497" t="str">
        <f t="shared" si="94"/>
        <v>M</v>
      </c>
      <c r="P1497" t="str">
        <f t="shared" si="93"/>
        <v>-</v>
      </c>
      <c r="Q1497" t="str">
        <f t="shared" si="95"/>
        <v>H</v>
      </c>
    </row>
    <row r="1498" spans="1:17" x14ac:dyDescent="0.3">
      <c r="A1498">
        <v>1505</v>
      </c>
      <c r="B1498" t="s">
        <v>5632</v>
      </c>
      <c r="C1498" t="s">
        <v>3685</v>
      </c>
      <c r="D1498" t="s">
        <v>4493</v>
      </c>
      <c r="E1498" t="s">
        <v>1189</v>
      </c>
      <c r="F1498">
        <v>60</v>
      </c>
      <c r="G1498" t="s">
        <v>5633</v>
      </c>
      <c r="H1498" t="s">
        <v>3703</v>
      </c>
      <c r="I1498" s="10">
        <v>40008</v>
      </c>
      <c r="J1498">
        <v>89</v>
      </c>
      <c r="K1498" t="s">
        <v>1692</v>
      </c>
      <c r="M1498" t="str">
        <f>PROPER(Portfolio4346[[#This Row],[Last Name]])</f>
        <v>Abernathy</v>
      </c>
      <c r="N1498" t="str">
        <f t="shared" si="92"/>
        <v>-</v>
      </c>
      <c r="O1498" t="str">
        <f t="shared" si="94"/>
        <v>M</v>
      </c>
      <c r="P1498" t="str">
        <f t="shared" si="93"/>
        <v>-</v>
      </c>
      <c r="Q1498" t="str">
        <f t="shared" si="95"/>
        <v>M</v>
      </c>
    </row>
    <row r="1499" spans="1:17" x14ac:dyDescent="0.3">
      <c r="A1499">
        <v>1506</v>
      </c>
      <c r="B1499" t="s">
        <v>4065</v>
      </c>
      <c r="C1499" t="s">
        <v>4375</v>
      </c>
      <c r="D1499" t="s">
        <v>4493</v>
      </c>
      <c r="E1499" t="s">
        <v>1189</v>
      </c>
      <c r="F1499">
        <v>90</v>
      </c>
      <c r="G1499" t="s">
        <v>5634</v>
      </c>
      <c r="H1499" t="s">
        <v>1001</v>
      </c>
      <c r="I1499" s="10">
        <v>40446</v>
      </c>
      <c r="J1499">
        <v>83</v>
      </c>
      <c r="K1499" t="s">
        <v>1007</v>
      </c>
      <c r="M1499" t="str">
        <f>PROPER(Portfolio4346[[#This Row],[Last Name]])</f>
        <v>Frank</v>
      </c>
      <c r="N1499" t="str">
        <f t="shared" si="92"/>
        <v>-</v>
      </c>
      <c r="O1499" t="str">
        <f t="shared" si="94"/>
        <v>M</v>
      </c>
      <c r="P1499" t="str">
        <f t="shared" si="93"/>
        <v>-</v>
      </c>
      <c r="Q1499" t="str">
        <f t="shared" si="95"/>
        <v>R</v>
      </c>
    </row>
    <row r="1500" spans="1:17" x14ac:dyDescent="0.3">
      <c r="A1500">
        <v>1507</v>
      </c>
      <c r="B1500" t="s">
        <v>5635</v>
      </c>
      <c r="C1500" t="s">
        <v>5636</v>
      </c>
      <c r="D1500" t="s">
        <v>4493</v>
      </c>
      <c r="E1500" t="s">
        <v>1189</v>
      </c>
      <c r="F1500">
        <v>90</v>
      </c>
      <c r="G1500" t="s">
        <v>5637</v>
      </c>
      <c r="H1500" t="s">
        <v>669</v>
      </c>
      <c r="I1500" s="10">
        <v>40472</v>
      </c>
      <c r="J1500">
        <v>17</v>
      </c>
      <c r="K1500" t="s">
        <v>1696</v>
      </c>
      <c r="M1500" t="str">
        <f>PROPER(Portfolio4346[[#This Row],[Last Name]])</f>
        <v>Wheeler</v>
      </c>
      <c r="N1500" t="str">
        <f t="shared" si="92"/>
        <v>-</v>
      </c>
      <c r="O1500" t="str">
        <f t="shared" si="94"/>
        <v>M</v>
      </c>
      <c r="P1500" t="str">
        <f t="shared" si="93"/>
        <v>-</v>
      </c>
      <c r="Q1500" t="str">
        <f t="shared" si="95"/>
        <v>R</v>
      </c>
    </row>
    <row r="1501" spans="1:17" x14ac:dyDescent="0.3">
      <c r="A1501">
        <v>1508</v>
      </c>
      <c r="B1501" t="s">
        <v>5612</v>
      </c>
      <c r="C1501" t="s">
        <v>2506</v>
      </c>
      <c r="D1501" t="s">
        <v>4493</v>
      </c>
      <c r="E1501" t="s">
        <v>1189</v>
      </c>
      <c r="F1501">
        <v>30</v>
      </c>
      <c r="G1501" t="s">
        <v>2457</v>
      </c>
      <c r="H1501" t="s">
        <v>332</v>
      </c>
      <c r="I1501" s="10">
        <v>40065</v>
      </c>
      <c r="J1501">
        <v>88</v>
      </c>
      <c r="K1501" t="s">
        <v>1700</v>
      </c>
      <c r="M1501" t="str">
        <f>PROPER(Portfolio4346[[#This Row],[Last Name]])</f>
        <v>Lehman</v>
      </c>
      <c r="N1501" t="str">
        <f t="shared" si="92"/>
        <v>-</v>
      </c>
      <c r="O1501" t="str">
        <f t="shared" si="94"/>
        <v>M</v>
      </c>
      <c r="P1501" t="str">
        <f t="shared" si="93"/>
        <v>-</v>
      </c>
      <c r="Q1501" t="str">
        <f t="shared" si="95"/>
        <v>L</v>
      </c>
    </row>
    <row r="1502" spans="1:17" x14ac:dyDescent="0.3">
      <c r="A1502">
        <v>1509</v>
      </c>
      <c r="B1502" t="s">
        <v>5638</v>
      </c>
      <c r="C1502" t="s">
        <v>2417</v>
      </c>
      <c r="D1502" t="s">
        <v>4493</v>
      </c>
      <c r="E1502" t="s">
        <v>1189</v>
      </c>
      <c r="F1502">
        <v>90</v>
      </c>
      <c r="G1502" t="s">
        <v>5639</v>
      </c>
      <c r="H1502" t="s">
        <v>392</v>
      </c>
      <c r="I1502" s="10">
        <v>39962</v>
      </c>
      <c r="J1502">
        <v>72</v>
      </c>
      <c r="K1502" t="s">
        <v>1692</v>
      </c>
      <c r="M1502" t="str">
        <f>PROPER(Portfolio4346[[#This Row],[Last Name]])</f>
        <v>Jewell</v>
      </c>
      <c r="N1502" t="str">
        <f t="shared" si="92"/>
        <v>-</v>
      </c>
      <c r="O1502" t="str">
        <f t="shared" si="94"/>
        <v>M</v>
      </c>
      <c r="P1502" t="str">
        <f t="shared" si="93"/>
        <v>-</v>
      </c>
      <c r="Q1502" t="str">
        <f t="shared" si="95"/>
        <v>O</v>
      </c>
    </row>
    <row r="1503" spans="1:17" x14ac:dyDescent="0.3">
      <c r="A1503">
        <v>1510</v>
      </c>
      <c r="B1503" t="s">
        <v>5640</v>
      </c>
      <c r="C1503" t="s">
        <v>5641</v>
      </c>
      <c r="D1503" t="s">
        <v>4493</v>
      </c>
      <c r="E1503" t="s">
        <v>1189</v>
      </c>
      <c r="F1503">
        <v>30</v>
      </c>
      <c r="G1503" t="s">
        <v>5642</v>
      </c>
      <c r="H1503" t="s">
        <v>525</v>
      </c>
      <c r="I1503" s="10">
        <v>40108</v>
      </c>
      <c r="J1503">
        <v>86</v>
      </c>
      <c r="K1503" t="s">
        <v>1673</v>
      </c>
      <c r="M1503" t="str">
        <f>PROPER(Portfolio4346[[#This Row],[Last Name]])</f>
        <v>Hartman</v>
      </c>
      <c r="N1503" t="str">
        <f t="shared" si="92"/>
        <v>-</v>
      </c>
      <c r="O1503" t="str">
        <f t="shared" si="94"/>
        <v>M</v>
      </c>
      <c r="P1503" t="str">
        <f t="shared" si="93"/>
        <v>-</v>
      </c>
      <c r="Q1503" t="str">
        <f t="shared" si="95"/>
        <v>G</v>
      </c>
    </row>
    <row r="1504" spans="1:17" x14ac:dyDescent="0.3">
      <c r="A1504">
        <v>1511</v>
      </c>
      <c r="B1504" t="s">
        <v>4980</v>
      </c>
      <c r="C1504" t="s">
        <v>5643</v>
      </c>
      <c r="D1504" t="s">
        <v>4493</v>
      </c>
      <c r="E1504" t="s">
        <v>1189</v>
      </c>
      <c r="F1504">
        <v>60</v>
      </c>
      <c r="G1504" t="s">
        <v>5644</v>
      </c>
      <c r="H1504" t="s">
        <v>165</v>
      </c>
      <c r="I1504" s="10">
        <v>40521</v>
      </c>
      <c r="J1504">
        <v>15</v>
      </c>
      <c r="K1504" t="s">
        <v>1772</v>
      </c>
      <c r="M1504" t="str">
        <f>PROPER(Portfolio4346[[#This Row],[Last Name]])</f>
        <v>Bright</v>
      </c>
      <c r="N1504" t="str">
        <f t="shared" si="92"/>
        <v>Corrected to Title Case</v>
      </c>
      <c r="O1504" t="str">
        <f t="shared" si="94"/>
        <v>M</v>
      </c>
      <c r="P1504" t="str">
        <f t="shared" si="93"/>
        <v>-</v>
      </c>
      <c r="Q1504" t="str">
        <f t="shared" si="95"/>
        <v>H</v>
      </c>
    </row>
    <row r="1505" spans="1:17" x14ac:dyDescent="0.3">
      <c r="A1505">
        <v>1512</v>
      </c>
      <c r="B1505" t="s">
        <v>4836</v>
      </c>
      <c r="C1505" t="s">
        <v>5645</v>
      </c>
      <c r="D1505" t="s">
        <v>4493</v>
      </c>
      <c r="E1505" t="s">
        <v>1189</v>
      </c>
      <c r="F1505">
        <v>60</v>
      </c>
      <c r="G1505" t="s">
        <v>5646</v>
      </c>
      <c r="H1505" t="s">
        <v>549</v>
      </c>
      <c r="I1505" s="10">
        <v>39892</v>
      </c>
      <c r="J1505">
        <v>32</v>
      </c>
      <c r="K1505" t="s">
        <v>1772</v>
      </c>
      <c r="M1505" t="str">
        <f>PROPER(Portfolio4346[[#This Row],[Last Name]])</f>
        <v>Pena</v>
      </c>
      <c r="N1505" t="str">
        <f t="shared" si="92"/>
        <v>-</v>
      </c>
      <c r="O1505" t="str">
        <f t="shared" si="94"/>
        <v>M</v>
      </c>
      <c r="P1505" t="str">
        <f t="shared" si="93"/>
        <v>-</v>
      </c>
      <c r="Q1505" t="str">
        <f t="shared" si="95"/>
        <v>F</v>
      </c>
    </row>
    <row r="1506" spans="1:17" x14ac:dyDescent="0.3">
      <c r="A1506">
        <v>1513</v>
      </c>
      <c r="B1506" t="s">
        <v>5298</v>
      </c>
      <c r="C1506" t="s">
        <v>503</v>
      </c>
      <c r="D1506" t="s">
        <v>1946</v>
      </c>
      <c r="E1506" t="s">
        <v>1189</v>
      </c>
      <c r="F1506">
        <v>30</v>
      </c>
      <c r="G1506" t="s">
        <v>5647</v>
      </c>
      <c r="H1506" t="s">
        <v>1237</v>
      </c>
      <c r="I1506" s="10">
        <v>39544</v>
      </c>
      <c r="J1506">
        <v>76</v>
      </c>
      <c r="K1506" t="s">
        <v>1007</v>
      </c>
      <c r="M1506" t="str">
        <f>PROPER(Portfolio4346[[#This Row],[Last Name]])</f>
        <v>Stafford</v>
      </c>
      <c r="N1506" t="str">
        <f t="shared" si="92"/>
        <v>-</v>
      </c>
      <c r="O1506" t="str">
        <f t="shared" si="94"/>
        <v>M</v>
      </c>
      <c r="P1506" t="str">
        <f t="shared" si="93"/>
        <v>-</v>
      </c>
      <c r="Q1506" t="str">
        <f t="shared" si="95"/>
        <v>W</v>
      </c>
    </row>
    <row r="1507" spans="1:17" x14ac:dyDescent="0.3">
      <c r="A1507">
        <v>1514</v>
      </c>
      <c r="B1507" t="s">
        <v>4696</v>
      </c>
      <c r="C1507" t="s">
        <v>5501</v>
      </c>
      <c r="D1507" t="s">
        <v>4493</v>
      </c>
      <c r="E1507" t="s">
        <v>1189</v>
      </c>
      <c r="F1507">
        <v>30</v>
      </c>
      <c r="G1507" t="s">
        <v>5648</v>
      </c>
      <c r="H1507" t="s">
        <v>407</v>
      </c>
      <c r="I1507" s="10">
        <v>39839</v>
      </c>
      <c r="J1507">
        <v>78</v>
      </c>
      <c r="K1507" t="s">
        <v>1692</v>
      </c>
      <c r="M1507" t="str">
        <f>PROPER(Portfolio4346[[#This Row],[Last Name]])</f>
        <v>Ames</v>
      </c>
      <c r="N1507" t="str">
        <f t="shared" si="92"/>
        <v>-</v>
      </c>
      <c r="O1507" t="str">
        <f t="shared" si="94"/>
        <v>M</v>
      </c>
      <c r="P1507" t="str">
        <f t="shared" si="93"/>
        <v>-</v>
      </c>
      <c r="Q1507" t="str">
        <f t="shared" si="95"/>
        <v>G</v>
      </c>
    </row>
    <row r="1508" spans="1:17" x14ac:dyDescent="0.3">
      <c r="A1508">
        <v>1515</v>
      </c>
      <c r="B1508" t="s">
        <v>5649</v>
      </c>
      <c r="C1508" t="s">
        <v>5650</v>
      </c>
      <c r="D1508" t="s">
        <v>4493</v>
      </c>
      <c r="E1508" t="s">
        <v>1189</v>
      </c>
      <c r="F1508">
        <v>60</v>
      </c>
      <c r="G1508" t="s">
        <v>5651</v>
      </c>
      <c r="H1508" t="s">
        <v>73</v>
      </c>
      <c r="I1508" s="10">
        <v>40523</v>
      </c>
      <c r="J1508">
        <v>20</v>
      </c>
      <c r="K1508" t="s">
        <v>1007</v>
      </c>
      <c r="M1508" t="str">
        <f>PROPER(Portfolio4346[[#This Row],[Last Name]])</f>
        <v>Kern</v>
      </c>
      <c r="N1508" t="str">
        <f t="shared" si="92"/>
        <v>-</v>
      </c>
      <c r="O1508" t="str">
        <f t="shared" si="94"/>
        <v>M</v>
      </c>
      <c r="P1508" t="str">
        <f t="shared" si="93"/>
        <v>-</v>
      </c>
      <c r="Q1508" t="str">
        <f t="shared" si="95"/>
        <v>B</v>
      </c>
    </row>
    <row r="1509" spans="1:17" x14ac:dyDescent="0.3">
      <c r="A1509">
        <v>1516</v>
      </c>
      <c r="B1509" t="s">
        <v>3266</v>
      </c>
      <c r="C1509" t="s">
        <v>3240</v>
      </c>
      <c r="D1509" t="s">
        <v>4493</v>
      </c>
      <c r="E1509" t="s">
        <v>1189</v>
      </c>
      <c r="F1509">
        <v>60</v>
      </c>
      <c r="G1509" t="s">
        <v>5652</v>
      </c>
      <c r="H1509" t="s">
        <v>1616</v>
      </c>
      <c r="I1509" s="10">
        <v>40289</v>
      </c>
      <c r="J1509">
        <v>2</v>
      </c>
      <c r="K1509" t="s">
        <v>1772</v>
      </c>
      <c r="M1509" t="str">
        <f>PROPER(Portfolio4346[[#This Row],[Last Name]])</f>
        <v>Arredondo</v>
      </c>
      <c r="N1509" t="str">
        <f t="shared" si="92"/>
        <v>-</v>
      </c>
      <c r="O1509" t="str">
        <f t="shared" si="94"/>
        <v>M</v>
      </c>
      <c r="P1509" t="str">
        <f t="shared" si="93"/>
        <v>-</v>
      </c>
      <c r="Q1509" t="str">
        <f t="shared" si="95"/>
        <v>L</v>
      </c>
    </row>
    <row r="1510" spans="1:17" x14ac:dyDescent="0.3">
      <c r="A1510">
        <v>1517</v>
      </c>
      <c r="B1510" t="s">
        <v>5653</v>
      </c>
      <c r="C1510" t="s">
        <v>5654</v>
      </c>
      <c r="D1510" t="s">
        <v>4493</v>
      </c>
      <c r="E1510" t="s">
        <v>1189</v>
      </c>
      <c r="F1510">
        <v>30</v>
      </c>
      <c r="G1510" t="s">
        <v>5655</v>
      </c>
      <c r="H1510" t="s">
        <v>1225</v>
      </c>
      <c r="I1510" s="10">
        <v>39940</v>
      </c>
      <c r="J1510">
        <v>28</v>
      </c>
      <c r="K1510" t="s">
        <v>1673</v>
      </c>
      <c r="M1510" t="str">
        <f>PROPER(Portfolio4346[[#This Row],[Last Name]])</f>
        <v>Landry</v>
      </c>
      <c r="N1510" t="str">
        <f t="shared" si="92"/>
        <v>-</v>
      </c>
      <c r="O1510" t="str">
        <f t="shared" si="94"/>
        <v>M</v>
      </c>
      <c r="P1510" t="str">
        <f t="shared" si="93"/>
        <v>-</v>
      </c>
      <c r="Q1510" t="str">
        <f t="shared" si="95"/>
        <v>D</v>
      </c>
    </row>
    <row r="1511" spans="1:17" x14ac:dyDescent="0.3">
      <c r="A1511">
        <v>1518</v>
      </c>
      <c r="B1511" t="s">
        <v>5656</v>
      </c>
      <c r="C1511" t="s">
        <v>5657</v>
      </c>
      <c r="D1511" t="s">
        <v>4493</v>
      </c>
      <c r="E1511" t="s">
        <v>1189</v>
      </c>
      <c r="F1511">
        <v>30</v>
      </c>
      <c r="G1511" t="s">
        <v>5658</v>
      </c>
      <c r="H1511" t="s">
        <v>284</v>
      </c>
      <c r="I1511" s="10">
        <v>39498</v>
      </c>
      <c r="J1511">
        <v>47</v>
      </c>
      <c r="K1511" t="s">
        <v>851</v>
      </c>
      <c r="M1511" t="str">
        <f>PROPER(Portfolio4346[[#This Row],[Last Name]])</f>
        <v>Roberts</v>
      </c>
      <c r="N1511" t="str">
        <f t="shared" si="92"/>
        <v>-</v>
      </c>
      <c r="O1511" t="str">
        <f t="shared" si="94"/>
        <v>M</v>
      </c>
      <c r="P1511" t="str">
        <f t="shared" si="93"/>
        <v>-</v>
      </c>
      <c r="Q1511" t="str">
        <f t="shared" si="95"/>
        <v>S</v>
      </c>
    </row>
    <row r="1512" spans="1:17" x14ac:dyDescent="0.3">
      <c r="A1512">
        <v>1519</v>
      </c>
      <c r="B1512" t="s">
        <v>5659</v>
      </c>
      <c r="C1512" t="s">
        <v>605</v>
      </c>
      <c r="D1512" t="s">
        <v>4493</v>
      </c>
      <c r="E1512" t="s">
        <v>1189</v>
      </c>
      <c r="F1512">
        <v>90</v>
      </c>
      <c r="G1512" t="s">
        <v>5660</v>
      </c>
      <c r="H1512" t="s">
        <v>218</v>
      </c>
      <c r="I1512" s="10">
        <v>39654</v>
      </c>
      <c r="J1512">
        <v>9</v>
      </c>
      <c r="K1512" t="s">
        <v>1692</v>
      </c>
      <c r="M1512" t="str">
        <f>PROPER(Portfolio4346[[#This Row],[Last Name]])</f>
        <v>Dunbar</v>
      </c>
      <c r="N1512" t="str">
        <f t="shared" si="92"/>
        <v>-</v>
      </c>
      <c r="O1512" t="str">
        <f t="shared" si="94"/>
        <v>M</v>
      </c>
      <c r="P1512" t="str">
        <f t="shared" si="93"/>
        <v>-</v>
      </c>
      <c r="Q1512" t="str">
        <f t="shared" si="95"/>
        <v>W</v>
      </c>
    </row>
    <row r="1513" spans="1:17" x14ac:dyDescent="0.3">
      <c r="A1513">
        <v>1520</v>
      </c>
      <c r="B1513" t="s">
        <v>4170</v>
      </c>
      <c r="C1513" t="s">
        <v>5661</v>
      </c>
      <c r="D1513" t="s">
        <v>4493</v>
      </c>
      <c r="E1513" t="s">
        <v>1189</v>
      </c>
      <c r="F1513">
        <v>30</v>
      </c>
      <c r="G1513" t="s">
        <v>5662</v>
      </c>
      <c r="H1513" t="s">
        <v>4047</v>
      </c>
      <c r="I1513" s="10">
        <v>39580</v>
      </c>
      <c r="J1513">
        <v>7</v>
      </c>
      <c r="K1513" t="s">
        <v>1007</v>
      </c>
      <c r="M1513" t="str">
        <f>PROPER(Portfolio4346[[#This Row],[Last Name]])</f>
        <v>Duvall</v>
      </c>
      <c r="N1513" t="str">
        <f t="shared" si="92"/>
        <v>-</v>
      </c>
      <c r="O1513" t="str">
        <f t="shared" si="94"/>
        <v>M</v>
      </c>
      <c r="P1513" t="str">
        <f t="shared" si="93"/>
        <v>-</v>
      </c>
      <c r="Q1513" t="str">
        <f t="shared" si="95"/>
        <v>M</v>
      </c>
    </row>
    <row r="1514" spans="1:17" x14ac:dyDescent="0.3">
      <c r="A1514">
        <v>1521</v>
      </c>
      <c r="B1514" t="s">
        <v>5108</v>
      </c>
      <c r="C1514" t="s">
        <v>4900</v>
      </c>
      <c r="D1514" t="s">
        <v>4493</v>
      </c>
      <c r="E1514" t="s">
        <v>1189</v>
      </c>
      <c r="F1514">
        <v>30</v>
      </c>
      <c r="G1514" t="s">
        <v>5663</v>
      </c>
      <c r="H1514" t="s">
        <v>5664</v>
      </c>
      <c r="I1514" s="10">
        <v>39822</v>
      </c>
      <c r="J1514">
        <v>40</v>
      </c>
      <c r="K1514" t="s">
        <v>1721</v>
      </c>
      <c r="M1514" t="str">
        <f>PROPER(Portfolio4346[[#This Row],[Last Name]])</f>
        <v>Benjamin</v>
      </c>
      <c r="N1514" t="str">
        <f t="shared" si="92"/>
        <v>-</v>
      </c>
      <c r="O1514" t="str">
        <f t="shared" si="94"/>
        <v>M</v>
      </c>
      <c r="P1514" t="str">
        <f t="shared" si="93"/>
        <v>-</v>
      </c>
      <c r="Q1514" t="str">
        <f t="shared" si="95"/>
        <v>C</v>
      </c>
    </row>
    <row r="1515" spans="1:17" x14ac:dyDescent="0.3">
      <c r="A1515">
        <v>1522</v>
      </c>
      <c r="B1515" t="s">
        <v>4992</v>
      </c>
      <c r="C1515" t="s">
        <v>2140</v>
      </c>
      <c r="D1515" t="s">
        <v>4493</v>
      </c>
      <c r="E1515" t="s">
        <v>1189</v>
      </c>
      <c r="F1515">
        <v>30</v>
      </c>
      <c r="G1515" t="s">
        <v>5665</v>
      </c>
      <c r="H1515" t="s">
        <v>373</v>
      </c>
      <c r="I1515" s="10">
        <v>39572</v>
      </c>
      <c r="J1515">
        <v>11</v>
      </c>
      <c r="K1515" t="s">
        <v>1700</v>
      </c>
      <c r="M1515" t="str">
        <f>PROPER(Portfolio4346[[#This Row],[Last Name]])</f>
        <v>Eldridge</v>
      </c>
      <c r="N1515" t="str">
        <f t="shared" si="92"/>
        <v>-</v>
      </c>
      <c r="O1515" t="str">
        <f t="shared" si="94"/>
        <v>M</v>
      </c>
      <c r="P1515" t="str">
        <f t="shared" si="93"/>
        <v>-</v>
      </c>
      <c r="Q1515" t="str">
        <f t="shared" si="95"/>
        <v>D</v>
      </c>
    </row>
    <row r="1516" spans="1:17" x14ac:dyDescent="0.3">
      <c r="A1516">
        <v>1523</v>
      </c>
      <c r="B1516" t="s">
        <v>5666</v>
      </c>
      <c r="C1516" t="s">
        <v>1864</v>
      </c>
      <c r="D1516" t="s">
        <v>4493</v>
      </c>
      <c r="E1516" t="s">
        <v>1189</v>
      </c>
      <c r="F1516">
        <v>30</v>
      </c>
      <c r="G1516" t="s">
        <v>5667</v>
      </c>
      <c r="H1516" t="s">
        <v>4142</v>
      </c>
      <c r="I1516" s="10">
        <v>39778</v>
      </c>
      <c r="J1516">
        <v>22</v>
      </c>
      <c r="K1516" t="s">
        <v>1007</v>
      </c>
      <c r="M1516" t="str">
        <f>PROPER(Portfolio4346[[#This Row],[Last Name]])</f>
        <v>Shipman</v>
      </c>
      <c r="N1516" t="str">
        <f t="shared" si="92"/>
        <v>-</v>
      </c>
      <c r="O1516" t="str">
        <f t="shared" si="94"/>
        <v>M</v>
      </c>
      <c r="P1516" t="str">
        <f t="shared" si="93"/>
        <v>-</v>
      </c>
      <c r="Q1516" t="str">
        <f t="shared" si="95"/>
        <v>M</v>
      </c>
    </row>
    <row r="1517" spans="1:17" x14ac:dyDescent="0.3">
      <c r="A1517">
        <v>1524</v>
      </c>
      <c r="B1517" t="s">
        <v>4851</v>
      </c>
      <c r="C1517" t="s">
        <v>3404</v>
      </c>
      <c r="D1517" t="s">
        <v>4493</v>
      </c>
      <c r="E1517" t="s">
        <v>1189</v>
      </c>
      <c r="F1517">
        <v>30</v>
      </c>
      <c r="G1517" t="s">
        <v>5668</v>
      </c>
      <c r="H1517" t="s">
        <v>441</v>
      </c>
      <c r="I1517" s="10">
        <v>39734</v>
      </c>
      <c r="J1517">
        <v>58</v>
      </c>
      <c r="K1517" t="s">
        <v>1673</v>
      </c>
      <c r="M1517" t="str">
        <f>PROPER(Portfolio4346[[#This Row],[Last Name]])</f>
        <v>Evans</v>
      </c>
      <c r="N1517" t="str">
        <f t="shared" si="92"/>
        <v>-</v>
      </c>
      <c r="O1517" t="str">
        <f t="shared" si="94"/>
        <v>M</v>
      </c>
      <c r="P1517" t="str">
        <f t="shared" si="93"/>
        <v>-</v>
      </c>
      <c r="Q1517" t="str">
        <f t="shared" si="95"/>
        <v>P</v>
      </c>
    </row>
    <row r="1518" spans="1:17" x14ac:dyDescent="0.3">
      <c r="A1518">
        <v>1525</v>
      </c>
      <c r="B1518" t="s">
        <v>5669</v>
      </c>
      <c r="C1518" t="s">
        <v>5670</v>
      </c>
      <c r="D1518" t="s">
        <v>4493</v>
      </c>
      <c r="E1518" t="s">
        <v>1189</v>
      </c>
      <c r="F1518">
        <v>30</v>
      </c>
      <c r="G1518" t="s">
        <v>5671</v>
      </c>
      <c r="H1518" t="s">
        <v>466</v>
      </c>
      <c r="I1518" s="10">
        <v>40273</v>
      </c>
      <c r="J1518">
        <v>67</v>
      </c>
      <c r="K1518" t="s">
        <v>1007</v>
      </c>
      <c r="M1518" t="str">
        <f>PROPER(Portfolio4346[[#This Row],[Last Name]])</f>
        <v>Madden</v>
      </c>
      <c r="N1518" t="str">
        <f t="shared" si="92"/>
        <v>-</v>
      </c>
      <c r="O1518" t="str">
        <f t="shared" si="94"/>
        <v>M</v>
      </c>
      <c r="P1518" t="str">
        <f t="shared" si="93"/>
        <v>-</v>
      </c>
      <c r="Q1518" t="str">
        <f t="shared" si="95"/>
        <v>S</v>
      </c>
    </row>
    <row r="1519" spans="1:17" x14ac:dyDescent="0.3">
      <c r="A1519">
        <v>1526</v>
      </c>
      <c r="B1519" t="s">
        <v>5672</v>
      </c>
      <c r="C1519" t="s">
        <v>3308</v>
      </c>
      <c r="D1519" t="s">
        <v>4493</v>
      </c>
      <c r="E1519" t="s">
        <v>1189</v>
      </c>
      <c r="F1519">
        <v>30</v>
      </c>
      <c r="G1519" t="s">
        <v>5673</v>
      </c>
      <c r="H1519" t="s">
        <v>5529</v>
      </c>
      <c r="I1519" s="10">
        <v>39542</v>
      </c>
      <c r="J1519">
        <v>60</v>
      </c>
      <c r="K1519" t="s">
        <v>1692</v>
      </c>
      <c r="M1519" t="str">
        <f>PROPER(Portfolio4346[[#This Row],[Last Name]])</f>
        <v>Raymond</v>
      </c>
      <c r="N1519" t="str">
        <f t="shared" si="92"/>
        <v>-</v>
      </c>
      <c r="O1519" t="str">
        <f t="shared" si="94"/>
        <v>M</v>
      </c>
      <c r="P1519" t="str">
        <f t="shared" si="93"/>
        <v>-</v>
      </c>
      <c r="Q1519" t="str">
        <f t="shared" si="95"/>
        <v>Q</v>
      </c>
    </row>
    <row r="1520" spans="1:17" x14ac:dyDescent="0.3">
      <c r="A1520">
        <v>1527</v>
      </c>
      <c r="B1520" t="s">
        <v>5674</v>
      </c>
      <c r="C1520" t="s">
        <v>5560</v>
      </c>
      <c r="D1520" t="s">
        <v>4493</v>
      </c>
      <c r="E1520" t="s">
        <v>1189</v>
      </c>
      <c r="F1520">
        <v>60</v>
      </c>
      <c r="G1520" t="s">
        <v>5675</v>
      </c>
      <c r="H1520" t="s">
        <v>3778</v>
      </c>
      <c r="I1520" s="10">
        <v>40515</v>
      </c>
      <c r="J1520">
        <v>12</v>
      </c>
      <c r="K1520" t="s">
        <v>1673</v>
      </c>
      <c r="M1520" t="str">
        <f>PROPER(Portfolio4346[[#This Row],[Last Name]])</f>
        <v>Grady</v>
      </c>
      <c r="N1520" t="str">
        <f t="shared" si="92"/>
        <v>-</v>
      </c>
      <c r="O1520" t="str">
        <f t="shared" si="94"/>
        <v>M</v>
      </c>
      <c r="P1520" t="str">
        <f t="shared" si="93"/>
        <v>-</v>
      </c>
      <c r="Q1520" t="str">
        <f t="shared" si="95"/>
        <v>W</v>
      </c>
    </row>
    <row r="1521" spans="1:17" x14ac:dyDescent="0.3">
      <c r="A1521">
        <v>1528</v>
      </c>
      <c r="B1521" t="s">
        <v>3606</v>
      </c>
      <c r="C1521" t="s">
        <v>5676</v>
      </c>
      <c r="D1521" t="s">
        <v>4493</v>
      </c>
      <c r="E1521" t="s">
        <v>1189</v>
      </c>
      <c r="F1521">
        <v>60</v>
      </c>
      <c r="G1521" t="s">
        <v>5677</v>
      </c>
      <c r="H1521" t="s">
        <v>367</v>
      </c>
      <c r="I1521" s="10">
        <v>40344</v>
      </c>
      <c r="J1521">
        <v>18</v>
      </c>
      <c r="K1521" t="s">
        <v>1007</v>
      </c>
      <c r="M1521" t="str">
        <f>PROPER(Portfolio4346[[#This Row],[Last Name]])</f>
        <v>Burr</v>
      </c>
      <c r="N1521" t="str">
        <f t="shared" si="92"/>
        <v>-</v>
      </c>
      <c r="O1521" t="str">
        <f t="shared" si="94"/>
        <v>M</v>
      </c>
      <c r="P1521" t="str">
        <f t="shared" si="93"/>
        <v>-</v>
      </c>
      <c r="Q1521" t="str">
        <f t="shared" si="95"/>
        <v>S</v>
      </c>
    </row>
    <row r="1522" spans="1:17" x14ac:dyDescent="0.3">
      <c r="A1522">
        <v>1529</v>
      </c>
      <c r="B1522" t="s">
        <v>4749</v>
      </c>
      <c r="C1522" t="s">
        <v>3846</v>
      </c>
      <c r="D1522" t="s">
        <v>4493</v>
      </c>
      <c r="E1522" t="s">
        <v>1189</v>
      </c>
      <c r="F1522">
        <v>90</v>
      </c>
      <c r="G1522" t="s">
        <v>5678</v>
      </c>
      <c r="H1522" t="s">
        <v>5679</v>
      </c>
      <c r="I1522" s="10">
        <v>39862</v>
      </c>
      <c r="J1522">
        <v>50</v>
      </c>
      <c r="K1522" t="s">
        <v>1772</v>
      </c>
      <c r="M1522" t="str">
        <f>PROPER(Portfolio4346[[#This Row],[Last Name]])</f>
        <v>Barrera</v>
      </c>
      <c r="N1522" t="str">
        <f t="shared" si="92"/>
        <v>-</v>
      </c>
      <c r="O1522" t="str">
        <f t="shared" si="94"/>
        <v>M</v>
      </c>
      <c r="P1522" t="str">
        <f t="shared" si="93"/>
        <v>-</v>
      </c>
      <c r="Q1522" t="str">
        <f t="shared" si="95"/>
        <v>D</v>
      </c>
    </row>
    <row r="1523" spans="1:17" x14ac:dyDescent="0.3">
      <c r="A1523">
        <v>1530</v>
      </c>
      <c r="B1523" t="s">
        <v>5602</v>
      </c>
      <c r="C1523" t="s">
        <v>4677</v>
      </c>
      <c r="D1523" t="s">
        <v>4493</v>
      </c>
      <c r="E1523" t="s">
        <v>1189</v>
      </c>
      <c r="F1523">
        <v>90</v>
      </c>
      <c r="G1523" t="s">
        <v>5680</v>
      </c>
      <c r="H1523" t="s">
        <v>1622</v>
      </c>
      <c r="I1523" s="10">
        <v>39520</v>
      </c>
      <c r="J1523">
        <v>16</v>
      </c>
      <c r="K1523" t="s">
        <v>1696</v>
      </c>
      <c r="M1523" t="str">
        <f>PROPER(Portfolio4346[[#This Row],[Last Name]])</f>
        <v>Inman</v>
      </c>
      <c r="N1523" t="str">
        <f t="shared" si="92"/>
        <v>-</v>
      </c>
      <c r="O1523" t="str">
        <f t="shared" si="94"/>
        <v>M</v>
      </c>
      <c r="P1523" t="str">
        <f t="shared" si="93"/>
        <v>-</v>
      </c>
      <c r="Q1523" t="str">
        <f t="shared" si="95"/>
        <v>S</v>
      </c>
    </row>
    <row r="1524" spans="1:17" x14ac:dyDescent="0.3">
      <c r="A1524">
        <v>1531</v>
      </c>
      <c r="B1524" t="s">
        <v>5474</v>
      </c>
      <c r="C1524" t="s">
        <v>5681</v>
      </c>
      <c r="D1524" t="s">
        <v>4493</v>
      </c>
      <c r="E1524" t="s">
        <v>1189</v>
      </c>
      <c r="F1524">
        <v>90</v>
      </c>
      <c r="G1524" t="s">
        <v>5682</v>
      </c>
      <c r="H1524" t="s">
        <v>386</v>
      </c>
      <c r="I1524" s="10">
        <v>39792</v>
      </c>
      <c r="J1524">
        <v>96</v>
      </c>
      <c r="K1524" t="s">
        <v>851</v>
      </c>
      <c r="M1524" t="str">
        <f>PROPER(Portfolio4346[[#This Row],[Last Name]])</f>
        <v>Sorensen</v>
      </c>
      <c r="N1524" t="str">
        <f t="shared" si="92"/>
        <v>-</v>
      </c>
      <c r="O1524" t="str">
        <f t="shared" si="94"/>
        <v>M</v>
      </c>
      <c r="P1524" t="str">
        <f t="shared" si="93"/>
        <v>-</v>
      </c>
      <c r="Q1524" t="str">
        <f t="shared" si="95"/>
        <v>H</v>
      </c>
    </row>
    <row r="1525" spans="1:17" x14ac:dyDescent="0.3">
      <c r="A1525">
        <v>1532</v>
      </c>
      <c r="B1525" t="s">
        <v>5683</v>
      </c>
      <c r="C1525" t="s">
        <v>5684</v>
      </c>
      <c r="D1525" t="s">
        <v>4493</v>
      </c>
      <c r="E1525" t="s">
        <v>1189</v>
      </c>
      <c r="F1525">
        <v>60</v>
      </c>
      <c r="G1525" t="s">
        <v>5685</v>
      </c>
      <c r="H1525" t="s">
        <v>289</v>
      </c>
      <c r="I1525" s="10">
        <v>40263</v>
      </c>
      <c r="J1525">
        <v>50</v>
      </c>
      <c r="K1525" t="s">
        <v>1692</v>
      </c>
      <c r="M1525" t="str">
        <f>PROPER(Portfolio4346[[#This Row],[Last Name]])</f>
        <v>Presley</v>
      </c>
      <c r="N1525" t="str">
        <f t="shared" si="92"/>
        <v>-</v>
      </c>
      <c r="O1525" t="str">
        <f t="shared" si="94"/>
        <v>M</v>
      </c>
      <c r="P1525" t="str">
        <f t="shared" si="93"/>
        <v>-</v>
      </c>
      <c r="Q1525" t="str">
        <f t="shared" si="95"/>
        <v>C</v>
      </c>
    </row>
    <row r="1526" spans="1:17" x14ac:dyDescent="0.3">
      <c r="A1526">
        <v>1533</v>
      </c>
      <c r="B1526" t="s">
        <v>5686</v>
      </c>
      <c r="C1526" t="s">
        <v>5417</v>
      </c>
      <c r="D1526" t="s">
        <v>4493</v>
      </c>
      <c r="E1526" t="s">
        <v>4651</v>
      </c>
      <c r="F1526">
        <v>90</v>
      </c>
      <c r="G1526" t="s">
        <v>5687</v>
      </c>
      <c r="H1526" t="s">
        <v>629</v>
      </c>
      <c r="I1526" s="10">
        <v>39570</v>
      </c>
      <c r="J1526">
        <v>71</v>
      </c>
      <c r="K1526" t="s">
        <v>1700</v>
      </c>
      <c r="M1526" t="str">
        <f>PROPER(Portfolio4346[[#This Row],[Last Name]])</f>
        <v>Holloway</v>
      </c>
      <c r="N1526" t="str">
        <f t="shared" si="92"/>
        <v>-</v>
      </c>
      <c r="O1526" t="str">
        <f t="shared" si="94"/>
        <v>M</v>
      </c>
      <c r="P1526" t="str">
        <f t="shared" si="93"/>
        <v>Corrected Errors</v>
      </c>
      <c r="Q1526" t="str">
        <f t="shared" si="95"/>
        <v>B</v>
      </c>
    </row>
    <row r="1527" spans="1:17" x14ac:dyDescent="0.3">
      <c r="A1527">
        <v>1534</v>
      </c>
      <c r="B1527" t="s">
        <v>4796</v>
      </c>
      <c r="C1527" t="s">
        <v>5688</v>
      </c>
      <c r="D1527" t="s">
        <v>4493</v>
      </c>
      <c r="E1527" t="s">
        <v>1189</v>
      </c>
      <c r="F1527">
        <v>90</v>
      </c>
      <c r="G1527" t="s">
        <v>5689</v>
      </c>
      <c r="H1527" t="s">
        <v>431</v>
      </c>
      <c r="I1527" s="10">
        <v>39706</v>
      </c>
      <c r="J1527">
        <v>72</v>
      </c>
      <c r="K1527" t="s">
        <v>1707</v>
      </c>
      <c r="M1527" t="str">
        <f>PROPER(Portfolio4346[[#This Row],[Last Name]])</f>
        <v>Hogan</v>
      </c>
      <c r="N1527" t="str">
        <f t="shared" si="92"/>
        <v>-</v>
      </c>
      <c r="O1527" t="str">
        <f t="shared" si="94"/>
        <v>M</v>
      </c>
      <c r="P1527" t="str">
        <f t="shared" si="93"/>
        <v>-</v>
      </c>
      <c r="Q1527" t="str">
        <f t="shared" si="95"/>
        <v>F</v>
      </c>
    </row>
    <row r="1528" spans="1:17" x14ac:dyDescent="0.3">
      <c r="A1528">
        <v>1535</v>
      </c>
      <c r="B1528" t="s">
        <v>5690</v>
      </c>
      <c r="C1528" t="s">
        <v>2646</v>
      </c>
      <c r="D1528" t="s">
        <v>4493</v>
      </c>
      <c r="E1528" t="s">
        <v>1189</v>
      </c>
      <c r="F1528">
        <v>90</v>
      </c>
      <c r="G1528" t="s">
        <v>4512</v>
      </c>
      <c r="H1528" t="s">
        <v>5691</v>
      </c>
      <c r="I1528" s="10">
        <v>39865</v>
      </c>
      <c r="J1528">
        <v>10</v>
      </c>
      <c r="K1528" t="s">
        <v>1696</v>
      </c>
      <c r="M1528" t="str">
        <f>PROPER(Portfolio4346[[#This Row],[Last Name]])</f>
        <v>Fisher</v>
      </c>
      <c r="N1528" t="str">
        <f t="shared" si="92"/>
        <v>-</v>
      </c>
      <c r="O1528" t="str">
        <f t="shared" si="94"/>
        <v>M</v>
      </c>
      <c r="P1528" t="str">
        <f t="shared" si="93"/>
        <v>-</v>
      </c>
      <c r="Q1528" t="str">
        <f t="shared" si="95"/>
        <v>H</v>
      </c>
    </row>
    <row r="1529" spans="1:17" x14ac:dyDescent="0.3">
      <c r="A1529">
        <v>1536</v>
      </c>
      <c r="B1529" t="s">
        <v>5692</v>
      </c>
      <c r="C1529" t="s">
        <v>5693</v>
      </c>
      <c r="D1529" t="s">
        <v>4493</v>
      </c>
      <c r="E1529" t="s">
        <v>1189</v>
      </c>
      <c r="F1529">
        <v>90</v>
      </c>
      <c r="G1529" t="s">
        <v>5694</v>
      </c>
      <c r="H1529" t="s">
        <v>995</v>
      </c>
      <c r="I1529" s="10">
        <v>40349</v>
      </c>
      <c r="J1529">
        <v>68</v>
      </c>
      <c r="K1529" t="s">
        <v>1772</v>
      </c>
      <c r="M1529" t="str">
        <f>PROPER(Portfolio4346[[#This Row],[Last Name]])</f>
        <v>Price</v>
      </c>
      <c r="N1529" t="str">
        <f t="shared" si="92"/>
        <v>-</v>
      </c>
      <c r="O1529" t="str">
        <f t="shared" si="94"/>
        <v>M</v>
      </c>
      <c r="P1529" t="str">
        <f t="shared" si="93"/>
        <v>-</v>
      </c>
      <c r="Q1529" t="str">
        <f t="shared" si="95"/>
        <v>B</v>
      </c>
    </row>
    <row r="1530" spans="1:17" x14ac:dyDescent="0.3">
      <c r="A1530">
        <v>1537</v>
      </c>
      <c r="B1530" t="s">
        <v>5695</v>
      </c>
      <c r="C1530" t="s">
        <v>5696</v>
      </c>
      <c r="D1530" t="s">
        <v>4493</v>
      </c>
      <c r="E1530" t="s">
        <v>1189</v>
      </c>
      <c r="F1530">
        <v>90</v>
      </c>
      <c r="G1530" t="s">
        <v>5697</v>
      </c>
      <c r="H1530" t="s">
        <v>1645</v>
      </c>
      <c r="I1530" s="10">
        <v>40054</v>
      </c>
      <c r="J1530">
        <v>100</v>
      </c>
      <c r="K1530" t="s">
        <v>1692</v>
      </c>
      <c r="M1530" t="str">
        <f>PROPER(Portfolio4346[[#This Row],[Last Name]])</f>
        <v>Overton</v>
      </c>
      <c r="N1530" t="str">
        <f t="shared" si="92"/>
        <v>-</v>
      </c>
      <c r="O1530" t="str">
        <f t="shared" si="94"/>
        <v>M</v>
      </c>
      <c r="P1530" t="str">
        <f t="shared" si="93"/>
        <v>-</v>
      </c>
      <c r="Q1530" t="str">
        <f t="shared" si="95"/>
        <v>T</v>
      </c>
    </row>
    <row r="1531" spans="1:17" x14ac:dyDescent="0.3">
      <c r="A1531">
        <v>1538</v>
      </c>
      <c r="B1531" t="s">
        <v>5484</v>
      </c>
      <c r="C1531" t="s">
        <v>5544</v>
      </c>
      <c r="D1531" t="s">
        <v>4493</v>
      </c>
      <c r="E1531" t="s">
        <v>1189</v>
      </c>
      <c r="F1531">
        <v>90</v>
      </c>
      <c r="G1531" t="s">
        <v>5698</v>
      </c>
      <c r="H1531" t="s">
        <v>260</v>
      </c>
      <c r="I1531" s="10">
        <v>39834</v>
      </c>
      <c r="J1531">
        <v>52</v>
      </c>
      <c r="K1531" t="s">
        <v>1772</v>
      </c>
      <c r="M1531" t="str">
        <f>PROPER(Portfolio4346[[#This Row],[Last Name]])</f>
        <v>Boyle</v>
      </c>
      <c r="N1531" t="str">
        <f t="shared" si="92"/>
        <v>-</v>
      </c>
      <c r="O1531" t="str">
        <f t="shared" si="94"/>
        <v>M</v>
      </c>
      <c r="P1531" t="str">
        <f t="shared" si="93"/>
        <v>-</v>
      </c>
      <c r="Q1531" t="str">
        <f t="shared" si="95"/>
        <v>O</v>
      </c>
    </row>
    <row r="1532" spans="1:17" x14ac:dyDescent="0.3">
      <c r="A1532">
        <v>1539</v>
      </c>
      <c r="B1532" t="s">
        <v>5205</v>
      </c>
      <c r="C1532" t="s">
        <v>5699</v>
      </c>
      <c r="D1532" t="s">
        <v>4493</v>
      </c>
      <c r="E1532" t="s">
        <v>1189</v>
      </c>
      <c r="F1532">
        <v>30</v>
      </c>
      <c r="G1532" t="s">
        <v>5700</v>
      </c>
      <c r="H1532" t="s">
        <v>1430</v>
      </c>
      <c r="I1532" s="10">
        <v>40200</v>
      </c>
      <c r="J1532">
        <v>46</v>
      </c>
      <c r="K1532" t="s">
        <v>1673</v>
      </c>
      <c r="M1532" t="str">
        <f>PROPER(Portfolio4346[[#This Row],[Last Name]])</f>
        <v>Costa</v>
      </c>
      <c r="N1532" t="str">
        <f t="shared" si="92"/>
        <v>-</v>
      </c>
      <c r="O1532" t="str">
        <f t="shared" si="94"/>
        <v>M</v>
      </c>
      <c r="P1532" t="str">
        <f t="shared" si="93"/>
        <v>-</v>
      </c>
      <c r="Q1532" t="str">
        <f t="shared" si="95"/>
        <v>E</v>
      </c>
    </row>
    <row r="1533" spans="1:17" x14ac:dyDescent="0.3">
      <c r="A1533">
        <v>1540</v>
      </c>
      <c r="B1533" t="s">
        <v>5701</v>
      </c>
      <c r="C1533" t="s">
        <v>5702</v>
      </c>
      <c r="D1533" t="s">
        <v>1946</v>
      </c>
      <c r="E1533" t="s">
        <v>1189</v>
      </c>
      <c r="F1533">
        <v>60</v>
      </c>
      <c r="G1533" t="s">
        <v>5703</v>
      </c>
      <c r="H1533" t="s">
        <v>5494</v>
      </c>
      <c r="I1533" s="10">
        <v>39627</v>
      </c>
      <c r="J1533">
        <v>91</v>
      </c>
      <c r="K1533" t="s">
        <v>1007</v>
      </c>
      <c r="M1533" t="str">
        <f>PROPER(Portfolio4346[[#This Row],[Last Name]])</f>
        <v>Tovar</v>
      </c>
      <c r="N1533" t="str">
        <f t="shared" si="92"/>
        <v>-</v>
      </c>
      <c r="O1533" t="str">
        <f t="shared" si="94"/>
        <v>M</v>
      </c>
      <c r="P1533" t="str">
        <f t="shared" si="93"/>
        <v>-</v>
      </c>
      <c r="Q1533" t="str">
        <f t="shared" si="95"/>
        <v>J</v>
      </c>
    </row>
    <row r="1534" spans="1:17" x14ac:dyDescent="0.3">
      <c r="A1534">
        <v>1541</v>
      </c>
      <c r="B1534" t="s">
        <v>5484</v>
      </c>
      <c r="C1534" t="s">
        <v>5704</v>
      </c>
      <c r="D1534" t="s">
        <v>4493</v>
      </c>
      <c r="E1534" t="s">
        <v>1189</v>
      </c>
      <c r="F1534">
        <v>90</v>
      </c>
      <c r="G1534" t="s">
        <v>5705</v>
      </c>
      <c r="H1534" t="s">
        <v>1182</v>
      </c>
      <c r="I1534" s="10">
        <v>40001</v>
      </c>
      <c r="J1534">
        <v>47</v>
      </c>
      <c r="K1534" t="s">
        <v>1700</v>
      </c>
      <c r="M1534" t="str">
        <f>PROPER(Portfolio4346[[#This Row],[Last Name]])</f>
        <v>Plummer</v>
      </c>
      <c r="N1534" t="str">
        <f t="shared" si="92"/>
        <v>-</v>
      </c>
      <c r="O1534" t="str">
        <f t="shared" si="94"/>
        <v>M</v>
      </c>
      <c r="P1534" t="str">
        <f t="shared" si="93"/>
        <v>-</v>
      </c>
      <c r="Q1534" t="str">
        <f t="shared" si="95"/>
        <v>O</v>
      </c>
    </row>
    <row r="1535" spans="1:17" x14ac:dyDescent="0.3">
      <c r="A1535">
        <v>1542</v>
      </c>
      <c r="B1535" t="s">
        <v>4375</v>
      </c>
      <c r="C1535" t="s">
        <v>5706</v>
      </c>
      <c r="D1535" t="s">
        <v>4493</v>
      </c>
      <c r="E1535" t="s">
        <v>1189</v>
      </c>
      <c r="F1535">
        <v>30</v>
      </c>
      <c r="G1535" t="s">
        <v>5707</v>
      </c>
      <c r="H1535" t="s">
        <v>5708</v>
      </c>
      <c r="I1535" s="10">
        <v>39727</v>
      </c>
      <c r="J1535">
        <v>54</v>
      </c>
      <c r="K1535" t="s">
        <v>1673</v>
      </c>
      <c r="M1535" t="str">
        <f>PROPER(Portfolio4346[[#This Row],[Last Name]])</f>
        <v>Kaplan</v>
      </c>
      <c r="N1535" t="str">
        <f t="shared" si="92"/>
        <v>-</v>
      </c>
      <c r="O1535" t="str">
        <f t="shared" si="94"/>
        <v>M</v>
      </c>
      <c r="P1535" t="str">
        <f t="shared" si="93"/>
        <v>-</v>
      </c>
      <c r="Q1535" t="str">
        <f t="shared" si="95"/>
        <v>F</v>
      </c>
    </row>
    <row r="1536" spans="1:17" x14ac:dyDescent="0.3">
      <c r="A1536">
        <v>1543</v>
      </c>
      <c r="B1536" t="s">
        <v>5709</v>
      </c>
      <c r="C1536" t="s">
        <v>3389</v>
      </c>
      <c r="D1536" t="s">
        <v>4493</v>
      </c>
      <c r="E1536" t="s">
        <v>1189</v>
      </c>
      <c r="F1536">
        <v>30</v>
      </c>
      <c r="G1536" t="s">
        <v>5710</v>
      </c>
      <c r="H1536" t="s">
        <v>663</v>
      </c>
      <c r="I1536" s="10">
        <v>40214</v>
      </c>
      <c r="J1536">
        <v>15</v>
      </c>
      <c r="K1536" t="s">
        <v>851</v>
      </c>
      <c r="M1536" t="str">
        <f>PROPER(Portfolio4346[[#This Row],[Last Name]])</f>
        <v>Avila</v>
      </c>
      <c r="N1536" t="str">
        <f t="shared" si="92"/>
        <v>-</v>
      </c>
      <c r="O1536" t="str">
        <f t="shared" si="94"/>
        <v>M</v>
      </c>
      <c r="P1536" t="str">
        <f t="shared" si="93"/>
        <v>-</v>
      </c>
      <c r="Q1536" t="str">
        <f t="shared" si="95"/>
        <v>A</v>
      </c>
    </row>
    <row r="1537" spans="1:17" x14ac:dyDescent="0.3">
      <c r="A1537">
        <v>1544</v>
      </c>
      <c r="B1537" t="s">
        <v>4345</v>
      </c>
      <c r="C1537" t="s">
        <v>5711</v>
      </c>
      <c r="D1537" t="s">
        <v>4493</v>
      </c>
      <c r="E1537" t="s">
        <v>1189</v>
      </c>
      <c r="F1537">
        <v>60</v>
      </c>
      <c r="G1537" t="s">
        <v>5712</v>
      </c>
      <c r="H1537" t="s">
        <v>531</v>
      </c>
      <c r="I1537" s="10">
        <v>40223</v>
      </c>
      <c r="J1537">
        <v>86</v>
      </c>
      <c r="K1537" t="s">
        <v>1772</v>
      </c>
      <c r="M1537" t="str">
        <f>PROPER(Portfolio4346[[#This Row],[Last Name]])</f>
        <v>Moore</v>
      </c>
      <c r="N1537" t="str">
        <f t="shared" si="92"/>
        <v>-</v>
      </c>
      <c r="O1537" t="str">
        <f t="shared" si="94"/>
        <v>M</v>
      </c>
      <c r="P1537" t="str">
        <f t="shared" si="93"/>
        <v>-</v>
      </c>
      <c r="Q1537" t="str">
        <f t="shared" si="95"/>
        <v>A</v>
      </c>
    </row>
    <row r="1538" spans="1:17" x14ac:dyDescent="0.3">
      <c r="A1538">
        <v>1545</v>
      </c>
      <c r="B1538" t="s">
        <v>4777</v>
      </c>
      <c r="C1538" t="s">
        <v>3258</v>
      </c>
      <c r="D1538" t="s">
        <v>4493</v>
      </c>
      <c r="E1538" t="s">
        <v>1189</v>
      </c>
      <c r="F1538">
        <v>30</v>
      </c>
      <c r="G1538" t="s">
        <v>5713</v>
      </c>
      <c r="H1538" t="s">
        <v>563</v>
      </c>
      <c r="I1538" s="10">
        <v>39966</v>
      </c>
      <c r="J1538">
        <v>9</v>
      </c>
      <c r="K1538" t="s">
        <v>1700</v>
      </c>
      <c r="M1538" t="str">
        <f>PROPER(Portfolio4346[[#This Row],[Last Name]])</f>
        <v>Weiss</v>
      </c>
      <c r="N1538" t="str">
        <f t="shared" ref="N1538:N1601" si="96">IF(EXACT(C1538,M1538)=TRUE, "-", "Corrected to Title Case")</f>
        <v>-</v>
      </c>
      <c r="O1538" t="str">
        <f t="shared" si="94"/>
        <v>M</v>
      </c>
      <c r="P1538" t="str">
        <f t="shared" ref="P1538:P1601" si="97">IF(EXACT(E1538,O1538)=TRUE,"-","Corrected Errors")</f>
        <v>-</v>
      </c>
      <c r="Q1538" t="str">
        <f t="shared" si="95"/>
        <v>B</v>
      </c>
    </row>
    <row r="1539" spans="1:17" x14ac:dyDescent="0.3">
      <c r="A1539">
        <v>1546</v>
      </c>
      <c r="B1539" t="s">
        <v>5238</v>
      </c>
      <c r="C1539" t="s">
        <v>3204</v>
      </c>
      <c r="D1539" t="s">
        <v>4493</v>
      </c>
      <c r="E1539" t="s">
        <v>4651</v>
      </c>
      <c r="F1539">
        <v>90</v>
      </c>
      <c r="G1539" t="s">
        <v>5714</v>
      </c>
      <c r="H1539" t="s">
        <v>452</v>
      </c>
      <c r="I1539" s="10">
        <v>39841</v>
      </c>
      <c r="J1539">
        <v>4</v>
      </c>
      <c r="K1539" t="s">
        <v>1677</v>
      </c>
      <c r="M1539" t="str">
        <f>PROPER(Portfolio4346[[#This Row],[Last Name]])</f>
        <v>Alfaro</v>
      </c>
      <c r="N1539" t="str">
        <f t="shared" si="96"/>
        <v>-</v>
      </c>
      <c r="O1539" t="str">
        <f t="shared" ref="O1539:O1602" si="98">IF(LEFT(E1539,1)="f","F","M")</f>
        <v>M</v>
      </c>
      <c r="P1539" t="str">
        <f t="shared" si="97"/>
        <v>Corrected Errors</v>
      </c>
      <c r="Q1539" t="str">
        <f t="shared" ref="Q1539:Q1602" si="99">UPPER(LEFT(B1539,1))</f>
        <v>D</v>
      </c>
    </row>
    <row r="1540" spans="1:17" x14ac:dyDescent="0.3">
      <c r="A1540">
        <v>1547</v>
      </c>
      <c r="B1540" t="s">
        <v>5441</v>
      </c>
      <c r="C1540" t="s">
        <v>2047</v>
      </c>
      <c r="D1540" t="s">
        <v>4493</v>
      </c>
      <c r="E1540" t="s">
        <v>1189</v>
      </c>
      <c r="F1540">
        <v>60</v>
      </c>
      <c r="G1540" t="s">
        <v>5715</v>
      </c>
      <c r="H1540" t="s">
        <v>1603</v>
      </c>
      <c r="I1540" s="10">
        <v>39818</v>
      </c>
      <c r="J1540">
        <v>92</v>
      </c>
      <c r="K1540" t="s">
        <v>1700</v>
      </c>
      <c r="M1540" t="str">
        <f>PROPER(Portfolio4346[[#This Row],[Last Name]])</f>
        <v>Keen</v>
      </c>
      <c r="N1540" t="str">
        <f t="shared" si="96"/>
        <v>-</v>
      </c>
      <c r="O1540" t="str">
        <f t="shared" si="98"/>
        <v>M</v>
      </c>
      <c r="P1540" t="str">
        <f t="shared" si="97"/>
        <v>-</v>
      </c>
      <c r="Q1540" t="str">
        <f t="shared" si="99"/>
        <v>N</v>
      </c>
    </row>
    <row r="1541" spans="1:17" x14ac:dyDescent="0.3">
      <c r="A1541">
        <v>1548</v>
      </c>
      <c r="B1541" t="s">
        <v>1899</v>
      </c>
      <c r="C1541" t="s">
        <v>2567</v>
      </c>
      <c r="D1541" t="s">
        <v>4493</v>
      </c>
      <c r="E1541" t="s">
        <v>1189</v>
      </c>
      <c r="F1541">
        <v>30</v>
      </c>
      <c r="G1541" t="s">
        <v>5716</v>
      </c>
      <c r="H1541" t="s">
        <v>653</v>
      </c>
      <c r="I1541" s="10">
        <v>40238</v>
      </c>
      <c r="J1541">
        <v>23</v>
      </c>
      <c r="K1541" t="s">
        <v>1673</v>
      </c>
      <c r="M1541" t="str">
        <f>PROPER(Portfolio4346[[#This Row],[Last Name]])</f>
        <v>Howell</v>
      </c>
      <c r="N1541" t="str">
        <f t="shared" si="96"/>
        <v>-</v>
      </c>
      <c r="O1541" t="str">
        <f t="shared" si="98"/>
        <v>M</v>
      </c>
      <c r="P1541" t="str">
        <f t="shared" si="97"/>
        <v>-</v>
      </c>
      <c r="Q1541" t="str">
        <f t="shared" si="99"/>
        <v>M</v>
      </c>
    </row>
    <row r="1542" spans="1:17" x14ac:dyDescent="0.3">
      <c r="A1542">
        <v>1549</v>
      </c>
      <c r="B1542" t="s">
        <v>5717</v>
      </c>
      <c r="C1542" t="s">
        <v>5718</v>
      </c>
      <c r="D1542" t="s">
        <v>4493</v>
      </c>
      <c r="E1542" t="s">
        <v>1189</v>
      </c>
      <c r="F1542">
        <v>60</v>
      </c>
      <c r="G1542" t="s">
        <v>5719</v>
      </c>
      <c r="H1542" t="s">
        <v>45</v>
      </c>
      <c r="I1542" s="10">
        <v>39627</v>
      </c>
      <c r="J1542">
        <v>24</v>
      </c>
      <c r="K1542" t="s">
        <v>1772</v>
      </c>
      <c r="M1542" t="str">
        <f>PROPER(Portfolio4346[[#This Row],[Last Name]])</f>
        <v>Langford</v>
      </c>
      <c r="N1542" t="str">
        <f t="shared" si="96"/>
        <v>-</v>
      </c>
      <c r="O1542" t="str">
        <f t="shared" si="98"/>
        <v>M</v>
      </c>
      <c r="P1542" t="str">
        <f t="shared" si="97"/>
        <v>-</v>
      </c>
      <c r="Q1542" t="str">
        <f t="shared" si="99"/>
        <v>K</v>
      </c>
    </row>
    <row r="1543" spans="1:17" x14ac:dyDescent="0.3">
      <c r="A1543">
        <v>1550</v>
      </c>
      <c r="B1543" t="s">
        <v>5720</v>
      </c>
      <c r="C1543" t="s">
        <v>5721</v>
      </c>
      <c r="D1543" t="s">
        <v>4493</v>
      </c>
      <c r="E1543" t="s">
        <v>1189</v>
      </c>
      <c r="F1543">
        <v>60</v>
      </c>
      <c r="G1543" t="s">
        <v>5722</v>
      </c>
      <c r="H1543" t="s">
        <v>2222</v>
      </c>
      <c r="I1543" s="10">
        <v>39620</v>
      </c>
      <c r="J1543">
        <v>3</v>
      </c>
      <c r="K1543" t="s">
        <v>1673</v>
      </c>
      <c r="M1543" t="str">
        <f>PROPER(Portfolio4346[[#This Row],[Last Name]])</f>
        <v>Bond</v>
      </c>
      <c r="N1543" t="str">
        <f t="shared" si="96"/>
        <v>-</v>
      </c>
      <c r="O1543" t="str">
        <f t="shared" si="98"/>
        <v>M</v>
      </c>
      <c r="P1543" t="str">
        <f t="shared" si="97"/>
        <v>-</v>
      </c>
      <c r="Q1543" t="str">
        <f t="shared" si="99"/>
        <v>J</v>
      </c>
    </row>
    <row r="1544" spans="1:17" x14ac:dyDescent="0.3">
      <c r="A1544">
        <v>1551</v>
      </c>
      <c r="B1544" t="s">
        <v>5723</v>
      </c>
      <c r="C1544" t="s">
        <v>5052</v>
      </c>
      <c r="D1544" t="s">
        <v>4493</v>
      </c>
      <c r="E1544" t="s">
        <v>1189</v>
      </c>
      <c r="F1544">
        <v>90</v>
      </c>
      <c r="G1544" t="s">
        <v>5724</v>
      </c>
      <c r="H1544" t="s">
        <v>263</v>
      </c>
      <c r="I1544" s="10">
        <v>39967</v>
      </c>
      <c r="J1544">
        <v>65</v>
      </c>
      <c r="K1544" t="s">
        <v>851</v>
      </c>
      <c r="M1544" t="str">
        <f>PROPER(Portfolio4346[[#This Row],[Last Name]])</f>
        <v>Mims</v>
      </c>
      <c r="N1544" t="str">
        <f t="shared" si="96"/>
        <v>-</v>
      </c>
      <c r="O1544" t="str">
        <f t="shared" si="98"/>
        <v>M</v>
      </c>
      <c r="P1544" t="str">
        <f t="shared" si="97"/>
        <v>-</v>
      </c>
      <c r="Q1544" t="str">
        <f t="shared" si="99"/>
        <v>R</v>
      </c>
    </row>
    <row r="1545" spans="1:17" x14ac:dyDescent="0.3">
      <c r="A1545">
        <v>1552</v>
      </c>
      <c r="B1545" t="s">
        <v>3968</v>
      </c>
      <c r="C1545" t="s">
        <v>1940</v>
      </c>
      <c r="D1545" t="s">
        <v>4493</v>
      </c>
      <c r="E1545" t="s">
        <v>1189</v>
      </c>
      <c r="F1545">
        <v>90</v>
      </c>
      <c r="G1545" t="s">
        <v>5725</v>
      </c>
      <c r="H1545" t="s">
        <v>130</v>
      </c>
      <c r="I1545" s="10">
        <v>39775</v>
      </c>
      <c r="J1545">
        <v>23</v>
      </c>
      <c r="K1545" t="s">
        <v>851</v>
      </c>
      <c r="M1545" t="str">
        <f>PROPER(Portfolio4346[[#This Row],[Last Name]])</f>
        <v>Duncan</v>
      </c>
      <c r="N1545" t="str">
        <f t="shared" si="96"/>
        <v>-</v>
      </c>
      <c r="O1545" t="str">
        <f t="shared" si="98"/>
        <v>M</v>
      </c>
      <c r="P1545" t="str">
        <f t="shared" si="97"/>
        <v>-</v>
      </c>
      <c r="Q1545" t="str">
        <f t="shared" si="99"/>
        <v>A</v>
      </c>
    </row>
    <row r="1546" spans="1:17" x14ac:dyDescent="0.3">
      <c r="A1546">
        <v>1553</v>
      </c>
      <c r="B1546" t="s">
        <v>5216</v>
      </c>
      <c r="C1546" t="s">
        <v>5726</v>
      </c>
      <c r="D1546" t="s">
        <v>4493</v>
      </c>
      <c r="E1546" t="s">
        <v>1189</v>
      </c>
      <c r="F1546">
        <v>30</v>
      </c>
      <c r="G1546" t="s">
        <v>5727</v>
      </c>
      <c r="H1546" t="s">
        <v>5691</v>
      </c>
      <c r="I1546" s="10">
        <v>40534</v>
      </c>
      <c r="J1546">
        <v>18</v>
      </c>
      <c r="K1546" t="s">
        <v>1692</v>
      </c>
      <c r="M1546" t="str">
        <f>PROPER(Portfolio4346[[#This Row],[Last Name]])</f>
        <v>Love</v>
      </c>
      <c r="N1546" t="str">
        <f t="shared" si="96"/>
        <v>-</v>
      </c>
      <c r="O1546" t="str">
        <f t="shared" si="98"/>
        <v>M</v>
      </c>
      <c r="P1546" t="str">
        <f t="shared" si="97"/>
        <v>-</v>
      </c>
      <c r="Q1546" t="str">
        <f t="shared" si="99"/>
        <v>D</v>
      </c>
    </row>
    <row r="1547" spans="1:17" x14ac:dyDescent="0.3">
      <c r="A1547">
        <v>1554</v>
      </c>
      <c r="B1547" t="s">
        <v>4974</v>
      </c>
      <c r="C1547" t="s">
        <v>4922</v>
      </c>
      <c r="D1547" t="s">
        <v>4493</v>
      </c>
      <c r="E1547" t="s">
        <v>1189</v>
      </c>
      <c r="F1547">
        <v>60</v>
      </c>
      <c r="G1547" t="s">
        <v>5728</v>
      </c>
      <c r="H1547" t="s">
        <v>5512</v>
      </c>
      <c r="I1547" s="10">
        <v>40239</v>
      </c>
      <c r="J1547">
        <v>79</v>
      </c>
      <c r="K1547" t="s">
        <v>1772</v>
      </c>
      <c r="M1547" t="str">
        <f>PROPER(Portfolio4346[[#This Row],[Last Name]])</f>
        <v>Adair</v>
      </c>
      <c r="N1547" t="str">
        <f t="shared" si="96"/>
        <v>-</v>
      </c>
      <c r="O1547" t="str">
        <f t="shared" si="98"/>
        <v>M</v>
      </c>
      <c r="P1547" t="str">
        <f t="shared" si="97"/>
        <v>-</v>
      </c>
      <c r="Q1547" t="str">
        <f t="shared" si="99"/>
        <v>M</v>
      </c>
    </row>
    <row r="1548" spans="1:17" x14ac:dyDescent="0.3">
      <c r="A1548">
        <v>1555</v>
      </c>
      <c r="B1548" t="s">
        <v>5729</v>
      </c>
      <c r="C1548" t="s">
        <v>4641</v>
      </c>
      <c r="D1548" t="s">
        <v>4493</v>
      </c>
      <c r="E1548" t="s">
        <v>1189</v>
      </c>
      <c r="F1548">
        <v>60</v>
      </c>
      <c r="G1548" t="s">
        <v>5730</v>
      </c>
      <c r="H1548" t="s">
        <v>304</v>
      </c>
      <c r="I1548" s="10">
        <v>39924</v>
      </c>
      <c r="J1548">
        <v>85</v>
      </c>
      <c r="K1548" t="s">
        <v>1007</v>
      </c>
      <c r="M1548" t="str">
        <f>PROPER(Portfolio4346[[#This Row],[Last Name]])</f>
        <v>Sterling</v>
      </c>
      <c r="N1548" t="str">
        <f t="shared" si="96"/>
        <v>-</v>
      </c>
      <c r="O1548" t="str">
        <f t="shared" si="98"/>
        <v>M</v>
      </c>
      <c r="P1548" t="str">
        <f t="shared" si="97"/>
        <v>-</v>
      </c>
      <c r="Q1548" t="str">
        <f t="shared" si="99"/>
        <v>B</v>
      </c>
    </row>
    <row r="1549" spans="1:17" x14ac:dyDescent="0.3">
      <c r="A1549">
        <v>1556</v>
      </c>
      <c r="B1549" t="s">
        <v>3855</v>
      </c>
      <c r="C1549" t="s">
        <v>2015</v>
      </c>
      <c r="D1549" t="s">
        <v>4493</v>
      </c>
      <c r="E1549" t="s">
        <v>1189</v>
      </c>
      <c r="F1549">
        <v>90</v>
      </c>
      <c r="G1549" t="s">
        <v>3428</v>
      </c>
      <c r="H1549" t="s">
        <v>5267</v>
      </c>
      <c r="I1549" s="10">
        <v>40395</v>
      </c>
      <c r="J1549">
        <v>10</v>
      </c>
      <c r="K1549" t="s">
        <v>1696</v>
      </c>
      <c r="M1549" t="str">
        <f>PROPER(Portfolio4346[[#This Row],[Last Name]])</f>
        <v>Otero</v>
      </c>
      <c r="N1549" t="str">
        <f t="shared" si="96"/>
        <v>-</v>
      </c>
      <c r="O1549" t="str">
        <f t="shared" si="98"/>
        <v>M</v>
      </c>
      <c r="P1549" t="str">
        <f t="shared" si="97"/>
        <v>-</v>
      </c>
      <c r="Q1549" t="str">
        <f t="shared" si="99"/>
        <v>A</v>
      </c>
    </row>
    <row r="1550" spans="1:17" x14ac:dyDescent="0.3">
      <c r="A1550">
        <v>1557</v>
      </c>
      <c r="B1550" t="s">
        <v>4694</v>
      </c>
      <c r="C1550" t="s">
        <v>4343</v>
      </c>
      <c r="D1550" t="s">
        <v>4493</v>
      </c>
      <c r="E1550" t="s">
        <v>1189</v>
      </c>
      <c r="F1550">
        <v>60</v>
      </c>
      <c r="G1550" t="s">
        <v>5731</v>
      </c>
      <c r="H1550" t="s">
        <v>364</v>
      </c>
      <c r="I1550" s="10">
        <v>40071</v>
      </c>
      <c r="J1550">
        <v>58</v>
      </c>
      <c r="K1550" t="s">
        <v>1707</v>
      </c>
      <c r="M1550" t="str">
        <f>PROPER(Portfolio4346[[#This Row],[Last Name]])</f>
        <v>Chapman</v>
      </c>
      <c r="N1550" t="str">
        <f t="shared" si="96"/>
        <v>-</v>
      </c>
      <c r="O1550" t="str">
        <f t="shared" si="98"/>
        <v>M</v>
      </c>
      <c r="P1550" t="str">
        <f t="shared" si="97"/>
        <v>-</v>
      </c>
      <c r="Q1550" t="str">
        <f t="shared" si="99"/>
        <v>M</v>
      </c>
    </row>
    <row r="1551" spans="1:17" x14ac:dyDescent="0.3">
      <c r="A1551">
        <v>1558</v>
      </c>
      <c r="B1551" t="s">
        <v>5732</v>
      </c>
      <c r="C1551" t="s">
        <v>5733</v>
      </c>
      <c r="D1551" t="s">
        <v>4493</v>
      </c>
      <c r="E1551" t="s">
        <v>1189</v>
      </c>
      <c r="F1551">
        <v>90</v>
      </c>
      <c r="G1551" t="s">
        <v>5734</v>
      </c>
      <c r="H1551" t="s">
        <v>1796</v>
      </c>
      <c r="I1551" s="10">
        <v>39670</v>
      </c>
      <c r="J1551">
        <v>39</v>
      </c>
      <c r="K1551" t="s">
        <v>1700</v>
      </c>
      <c r="M1551" t="str">
        <f>PROPER(Portfolio4346[[#This Row],[Last Name]])</f>
        <v>Hamilton</v>
      </c>
      <c r="N1551" t="str">
        <f t="shared" si="96"/>
        <v>-</v>
      </c>
      <c r="O1551" t="str">
        <f t="shared" si="98"/>
        <v>M</v>
      </c>
      <c r="P1551" t="str">
        <f t="shared" si="97"/>
        <v>-</v>
      </c>
      <c r="Q1551" t="str">
        <f t="shared" si="99"/>
        <v>S</v>
      </c>
    </row>
    <row r="1552" spans="1:17" x14ac:dyDescent="0.3">
      <c r="A1552">
        <v>1559</v>
      </c>
      <c r="B1552" t="s">
        <v>3150</v>
      </c>
      <c r="C1552" t="s">
        <v>1664</v>
      </c>
      <c r="D1552" t="s">
        <v>4493</v>
      </c>
      <c r="E1552" t="s">
        <v>1189</v>
      </c>
      <c r="F1552">
        <v>30</v>
      </c>
      <c r="G1552" t="s">
        <v>5735</v>
      </c>
      <c r="H1552" t="s">
        <v>28</v>
      </c>
      <c r="I1552" s="10">
        <v>39993</v>
      </c>
      <c r="J1552">
        <v>22</v>
      </c>
      <c r="K1552" t="s">
        <v>1721</v>
      </c>
      <c r="M1552" t="str">
        <f>PROPER(Portfolio4346[[#This Row],[Last Name]])</f>
        <v>Street</v>
      </c>
      <c r="N1552" t="str">
        <f t="shared" si="96"/>
        <v>-</v>
      </c>
      <c r="O1552" t="str">
        <f t="shared" si="98"/>
        <v>M</v>
      </c>
      <c r="P1552" t="str">
        <f t="shared" si="97"/>
        <v>-</v>
      </c>
      <c r="Q1552" t="str">
        <f t="shared" si="99"/>
        <v>J</v>
      </c>
    </row>
    <row r="1553" spans="1:17" x14ac:dyDescent="0.3">
      <c r="A1553">
        <v>1560</v>
      </c>
      <c r="B1553" t="s">
        <v>5736</v>
      </c>
      <c r="C1553" t="s">
        <v>5737</v>
      </c>
      <c r="D1553" t="s">
        <v>4493</v>
      </c>
      <c r="E1553" t="s">
        <v>1189</v>
      </c>
      <c r="F1553">
        <v>60</v>
      </c>
      <c r="G1553" t="s">
        <v>5738</v>
      </c>
      <c r="H1553" t="s">
        <v>1408</v>
      </c>
      <c r="I1553" s="10">
        <v>40181</v>
      </c>
      <c r="J1553">
        <v>57</v>
      </c>
      <c r="K1553" t="s">
        <v>1007</v>
      </c>
      <c r="M1553" t="str">
        <f>PROPER(Portfolio4346[[#This Row],[Last Name]])</f>
        <v>Fontenot</v>
      </c>
      <c r="N1553" t="str">
        <f t="shared" si="96"/>
        <v>-</v>
      </c>
      <c r="O1553" t="str">
        <f t="shared" si="98"/>
        <v>M</v>
      </c>
      <c r="P1553" t="str">
        <f t="shared" si="97"/>
        <v>-</v>
      </c>
      <c r="Q1553" t="str">
        <f t="shared" si="99"/>
        <v>R</v>
      </c>
    </row>
    <row r="1554" spans="1:17" x14ac:dyDescent="0.3">
      <c r="A1554">
        <v>1561</v>
      </c>
      <c r="B1554" t="s">
        <v>5739</v>
      </c>
      <c r="C1554" t="s">
        <v>3168</v>
      </c>
      <c r="D1554" t="s">
        <v>4493</v>
      </c>
      <c r="E1554" t="s">
        <v>1189</v>
      </c>
      <c r="F1554">
        <v>60</v>
      </c>
      <c r="G1554" t="s">
        <v>5740</v>
      </c>
      <c r="H1554" t="s">
        <v>5741</v>
      </c>
      <c r="I1554" s="10">
        <v>39683</v>
      </c>
      <c r="J1554">
        <v>97</v>
      </c>
      <c r="K1554" t="s">
        <v>1700</v>
      </c>
      <c r="M1554" t="str">
        <f>PROPER(Portfolio4346[[#This Row],[Last Name]])</f>
        <v>Lanier</v>
      </c>
      <c r="N1554" t="str">
        <f t="shared" si="96"/>
        <v>-</v>
      </c>
      <c r="O1554" t="str">
        <f t="shared" si="98"/>
        <v>M</v>
      </c>
      <c r="P1554" t="str">
        <f t="shared" si="97"/>
        <v>-</v>
      </c>
      <c r="Q1554" t="str">
        <f t="shared" si="99"/>
        <v>T</v>
      </c>
    </row>
    <row r="1555" spans="1:17" x14ac:dyDescent="0.3">
      <c r="A1555">
        <v>1562</v>
      </c>
      <c r="B1555" t="s">
        <v>3529</v>
      </c>
      <c r="C1555" t="s">
        <v>2508</v>
      </c>
      <c r="D1555" t="s">
        <v>4493</v>
      </c>
      <c r="E1555" t="s">
        <v>1189</v>
      </c>
      <c r="F1555">
        <v>90</v>
      </c>
      <c r="G1555" t="s">
        <v>5742</v>
      </c>
      <c r="H1555" t="s">
        <v>5043</v>
      </c>
      <c r="I1555" s="10">
        <v>39807</v>
      </c>
      <c r="J1555">
        <v>14</v>
      </c>
      <c r="K1555" t="s">
        <v>851</v>
      </c>
      <c r="M1555" t="str">
        <f>PROPER(Portfolio4346[[#This Row],[Last Name]])</f>
        <v>Gibbons</v>
      </c>
      <c r="N1555" t="str">
        <f t="shared" si="96"/>
        <v>-</v>
      </c>
      <c r="O1555" t="str">
        <f t="shared" si="98"/>
        <v>M</v>
      </c>
      <c r="P1555" t="str">
        <f t="shared" si="97"/>
        <v>-</v>
      </c>
      <c r="Q1555" t="str">
        <f t="shared" si="99"/>
        <v>H</v>
      </c>
    </row>
    <row r="1556" spans="1:17" x14ac:dyDescent="0.3">
      <c r="A1556">
        <v>1563</v>
      </c>
      <c r="B1556" t="s">
        <v>4532</v>
      </c>
      <c r="C1556" t="s">
        <v>5743</v>
      </c>
      <c r="D1556" t="s">
        <v>4493</v>
      </c>
      <c r="E1556" t="s">
        <v>1189</v>
      </c>
      <c r="F1556">
        <v>60</v>
      </c>
      <c r="G1556" t="s">
        <v>5744</v>
      </c>
      <c r="H1556" t="s">
        <v>742</v>
      </c>
      <c r="I1556" s="10">
        <v>39881</v>
      </c>
      <c r="J1556">
        <v>2</v>
      </c>
      <c r="K1556" t="s">
        <v>851</v>
      </c>
      <c r="M1556" t="str">
        <f>PROPER(Portfolio4346[[#This Row],[Last Name]])</f>
        <v>Manuel</v>
      </c>
      <c r="N1556" t="str">
        <f t="shared" si="96"/>
        <v>-</v>
      </c>
      <c r="O1556" t="str">
        <f t="shared" si="98"/>
        <v>M</v>
      </c>
      <c r="P1556" t="str">
        <f t="shared" si="97"/>
        <v>-</v>
      </c>
      <c r="Q1556" t="str">
        <f t="shared" si="99"/>
        <v>J</v>
      </c>
    </row>
    <row r="1557" spans="1:17" x14ac:dyDescent="0.3">
      <c r="A1557">
        <v>1564</v>
      </c>
      <c r="B1557" t="s">
        <v>5745</v>
      </c>
      <c r="C1557" t="s">
        <v>5746</v>
      </c>
      <c r="D1557" t="s">
        <v>4493</v>
      </c>
      <c r="E1557" t="s">
        <v>1189</v>
      </c>
      <c r="F1557">
        <v>30</v>
      </c>
      <c r="G1557" t="s">
        <v>5747</v>
      </c>
      <c r="H1557" t="s">
        <v>991</v>
      </c>
      <c r="I1557" s="10">
        <v>39769</v>
      </c>
      <c r="J1557">
        <v>42</v>
      </c>
      <c r="K1557" t="s">
        <v>1721</v>
      </c>
      <c r="M1557" t="str">
        <f>PROPER(Portfolio4346[[#This Row],[Last Name]])</f>
        <v>Bryan</v>
      </c>
      <c r="N1557" t="str">
        <f t="shared" si="96"/>
        <v>-</v>
      </c>
      <c r="O1557" t="str">
        <f t="shared" si="98"/>
        <v>M</v>
      </c>
      <c r="P1557" t="str">
        <f t="shared" si="97"/>
        <v>-</v>
      </c>
      <c r="Q1557" t="str">
        <f t="shared" si="99"/>
        <v>A</v>
      </c>
    </row>
    <row r="1558" spans="1:17" x14ac:dyDescent="0.3">
      <c r="A1558">
        <v>1565</v>
      </c>
      <c r="B1558" t="s">
        <v>5748</v>
      </c>
      <c r="C1558" t="s">
        <v>4190</v>
      </c>
      <c r="D1558" t="s">
        <v>4493</v>
      </c>
      <c r="E1558" t="s">
        <v>1189</v>
      </c>
      <c r="F1558">
        <v>60</v>
      </c>
      <c r="G1558" t="s">
        <v>5749</v>
      </c>
      <c r="H1558" t="s">
        <v>1108</v>
      </c>
      <c r="I1558" s="10">
        <v>39941</v>
      </c>
      <c r="J1558">
        <v>31</v>
      </c>
      <c r="K1558" t="s">
        <v>1772</v>
      </c>
      <c r="M1558" t="str">
        <f>PROPER(Portfolio4346[[#This Row],[Last Name]])</f>
        <v>Belanger</v>
      </c>
      <c r="N1558" t="str">
        <f t="shared" si="96"/>
        <v>-</v>
      </c>
      <c r="O1558" t="str">
        <f t="shared" si="98"/>
        <v>M</v>
      </c>
      <c r="P1558" t="str">
        <f t="shared" si="97"/>
        <v>-</v>
      </c>
      <c r="Q1558" t="str">
        <f t="shared" si="99"/>
        <v>A</v>
      </c>
    </row>
    <row r="1559" spans="1:17" x14ac:dyDescent="0.3">
      <c r="A1559">
        <v>1566</v>
      </c>
      <c r="B1559" t="s">
        <v>5750</v>
      </c>
      <c r="C1559" t="s">
        <v>5751</v>
      </c>
      <c r="D1559" t="s">
        <v>4493</v>
      </c>
      <c r="E1559" t="s">
        <v>1189</v>
      </c>
      <c r="F1559">
        <v>90</v>
      </c>
      <c r="G1559" t="s">
        <v>5752</v>
      </c>
      <c r="H1559" t="s">
        <v>470</v>
      </c>
      <c r="I1559" s="10">
        <v>40438</v>
      </c>
      <c r="J1559">
        <v>11</v>
      </c>
      <c r="K1559" t="s">
        <v>1772</v>
      </c>
      <c r="M1559" t="str">
        <f>PROPER(Portfolio4346[[#This Row],[Last Name]])</f>
        <v>Allison</v>
      </c>
      <c r="N1559" t="str">
        <f t="shared" si="96"/>
        <v>-</v>
      </c>
      <c r="O1559" t="str">
        <f t="shared" si="98"/>
        <v>M</v>
      </c>
      <c r="P1559" t="str">
        <f t="shared" si="97"/>
        <v>-</v>
      </c>
      <c r="Q1559" t="str">
        <f t="shared" si="99"/>
        <v>L</v>
      </c>
    </row>
    <row r="1560" spans="1:17" x14ac:dyDescent="0.3">
      <c r="A1560">
        <v>1567</v>
      </c>
      <c r="B1560" t="s">
        <v>4870</v>
      </c>
      <c r="C1560" t="s">
        <v>5753</v>
      </c>
      <c r="D1560" t="s">
        <v>4493</v>
      </c>
      <c r="E1560" t="s">
        <v>1189</v>
      </c>
      <c r="F1560">
        <v>30</v>
      </c>
      <c r="G1560" t="s">
        <v>5754</v>
      </c>
      <c r="H1560" t="s">
        <v>489</v>
      </c>
      <c r="I1560" s="10">
        <v>40339</v>
      </c>
      <c r="J1560">
        <v>71</v>
      </c>
      <c r="K1560" t="s">
        <v>1772</v>
      </c>
      <c r="M1560" t="str">
        <f>PROPER(Portfolio4346[[#This Row],[Last Name]])</f>
        <v>Chamberlain</v>
      </c>
      <c r="N1560" t="str">
        <f t="shared" si="96"/>
        <v>-</v>
      </c>
      <c r="O1560" t="str">
        <f t="shared" si="98"/>
        <v>M</v>
      </c>
      <c r="P1560" t="str">
        <f t="shared" si="97"/>
        <v>-</v>
      </c>
      <c r="Q1560" t="str">
        <f t="shared" si="99"/>
        <v>D</v>
      </c>
    </row>
    <row r="1561" spans="1:17" x14ac:dyDescent="0.3">
      <c r="A1561">
        <v>1568</v>
      </c>
      <c r="B1561" t="s">
        <v>5755</v>
      </c>
      <c r="C1561" t="s">
        <v>5641</v>
      </c>
      <c r="D1561" t="s">
        <v>4493</v>
      </c>
      <c r="E1561" t="s">
        <v>1189</v>
      </c>
      <c r="F1561">
        <v>90</v>
      </c>
      <c r="G1561" t="s">
        <v>5756</v>
      </c>
      <c r="H1561" t="s">
        <v>5267</v>
      </c>
      <c r="I1561" s="10">
        <v>39605</v>
      </c>
      <c r="J1561">
        <v>91</v>
      </c>
      <c r="K1561" t="s">
        <v>1696</v>
      </c>
      <c r="M1561" t="str">
        <f>PROPER(Portfolio4346[[#This Row],[Last Name]])</f>
        <v>Hartman</v>
      </c>
      <c r="N1561" t="str">
        <f t="shared" si="96"/>
        <v>-</v>
      </c>
      <c r="O1561" t="str">
        <f t="shared" si="98"/>
        <v>M</v>
      </c>
      <c r="P1561" t="str">
        <f t="shared" si="97"/>
        <v>-</v>
      </c>
      <c r="Q1561" t="str">
        <f t="shared" si="99"/>
        <v>W</v>
      </c>
    </row>
    <row r="1562" spans="1:17" x14ac:dyDescent="0.3">
      <c r="A1562">
        <v>1569</v>
      </c>
      <c r="B1562" t="s">
        <v>5757</v>
      </c>
      <c r="C1562" t="s">
        <v>2996</v>
      </c>
      <c r="D1562" t="s">
        <v>4493</v>
      </c>
      <c r="E1562" t="s">
        <v>1189</v>
      </c>
      <c r="F1562">
        <v>60</v>
      </c>
      <c r="G1562" t="s">
        <v>5758</v>
      </c>
      <c r="H1562" t="s">
        <v>197</v>
      </c>
      <c r="I1562" s="10">
        <v>39994</v>
      </c>
      <c r="J1562">
        <v>40</v>
      </c>
      <c r="K1562" t="s">
        <v>851</v>
      </c>
      <c r="M1562" t="str">
        <f>PROPER(Portfolio4346[[#This Row],[Last Name]])</f>
        <v>Watkins</v>
      </c>
      <c r="N1562" t="str">
        <f t="shared" si="96"/>
        <v>-</v>
      </c>
      <c r="O1562" t="str">
        <f t="shared" si="98"/>
        <v>M</v>
      </c>
      <c r="P1562" t="str">
        <f t="shared" si="97"/>
        <v>-</v>
      </c>
      <c r="Q1562" t="str">
        <f t="shared" si="99"/>
        <v>J</v>
      </c>
    </row>
    <row r="1563" spans="1:17" x14ac:dyDescent="0.3">
      <c r="A1563">
        <v>1570</v>
      </c>
      <c r="B1563" t="s">
        <v>5759</v>
      </c>
      <c r="C1563" t="s">
        <v>3156</v>
      </c>
      <c r="D1563" t="s">
        <v>4493</v>
      </c>
      <c r="E1563" t="s">
        <v>1189</v>
      </c>
      <c r="F1563">
        <v>60</v>
      </c>
      <c r="G1563" t="s">
        <v>5760</v>
      </c>
      <c r="H1563" t="s">
        <v>1613</v>
      </c>
      <c r="I1563" s="10">
        <v>39792</v>
      </c>
      <c r="J1563">
        <v>65</v>
      </c>
      <c r="K1563" t="s">
        <v>1700</v>
      </c>
      <c r="M1563" t="str">
        <f>PROPER(Portfolio4346[[#This Row],[Last Name]])</f>
        <v>Sanders</v>
      </c>
      <c r="N1563" t="str">
        <f t="shared" si="96"/>
        <v>-</v>
      </c>
      <c r="O1563" t="str">
        <f t="shared" si="98"/>
        <v>M</v>
      </c>
      <c r="P1563" t="str">
        <f t="shared" si="97"/>
        <v>-</v>
      </c>
      <c r="Q1563" t="str">
        <f t="shared" si="99"/>
        <v>M</v>
      </c>
    </row>
    <row r="1564" spans="1:17" x14ac:dyDescent="0.3">
      <c r="A1564">
        <v>1571</v>
      </c>
      <c r="B1564" t="s">
        <v>5308</v>
      </c>
      <c r="C1564" t="s">
        <v>2044</v>
      </c>
      <c r="D1564" t="s">
        <v>4493</v>
      </c>
      <c r="E1564" t="s">
        <v>1189</v>
      </c>
      <c r="F1564">
        <v>60</v>
      </c>
      <c r="G1564" t="s">
        <v>5761</v>
      </c>
      <c r="H1564" t="s">
        <v>1407</v>
      </c>
      <c r="I1564" s="10">
        <v>40422</v>
      </c>
      <c r="J1564">
        <v>39</v>
      </c>
      <c r="K1564" t="s">
        <v>1677</v>
      </c>
      <c r="M1564" t="str">
        <f>PROPER(Portfolio4346[[#This Row],[Last Name]])</f>
        <v>Melton</v>
      </c>
      <c r="N1564" t="str">
        <f t="shared" si="96"/>
        <v>-</v>
      </c>
      <c r="O1564" t="str">
        <f t="shared" si="98"/>
        <v>M</v>
      </c>
      <c r="P1564" t="str">
        <f t="shared" si="97"/>
        <v>-</v>
      </c>
      <c r="Q1564" t="str">
        <f t="shared" si="99"/>
        <v>R</v>
      </c>
    </row>
    <row r="1565" spans="1:17" x14ac:dyDescent="0.3">
      <c r="A1565">
        <v>1572</v>
      </c>
      <c r="B1565" t="s">
        <v>5762</v>
      </c>
      <c r="C1565" t="s">
        <v>5763</v>
      </c>
      <c r="D1565" t="s">
        <v>4493</v>
      </c>
      <c r="E1565" t="s">
        <v>1189</v>
      </c>
      <c r="F1565">
        <v>90</v>
      </c>
      <c r="G1565" t="s">
        <v>5764</v>
      </c>
      <c r="H1565" t="s">
        <v>671</v>
      </c>
      <c r="I1565" s="10">
        <v>40496</v>
      </c>
      <c r="J1565">
        <v>36</v>
      </c>
      <c r="K1565" t="s">
        <v>1707</v>
      </c>
      <c r="M1565" t="str">
        <f>PROPER(Portfolio4346[[#This Row],[Last Name]])</f>
        <v>Boswell</v>
      </c>
      <c r="N1565" t="str">
        <f t="shared" si="96"/>
        <v>-</v>
      </c>
      <c r="O1565" t="str">
        <f t="shared" si="98"/>
        <v>M</v>
      </c>
      <c r="P1565" t="str">
        <f t="shared" si="97"/>
        <v>-</v>
      </c>
      <c r="Q1565" t="str">
        <f t="shared" si="99"/>
        <v>M</v>
      </c>
    </row>
    <row r="1566" spans="1:17" x14ac:dyDescent="0.3">
      <c r="A1566">
        <v>1573</v>
      </c>
      <c r="B1566" t="s">
        <v>5765</v>
      </c>
      <c r="C1566" t="s">
        <v>3217</v>
      </c>
      <c r="D1566" t="s">
        <v>4493</v>
      </c>
      <c r="E1566" t="s">
        <v>1189</v>
      </c>
      <c r="F1566">
        <v>60</v>
      </c>
      <c r="G1566" t="s">
        <v>5766</v>
      </c>
      <c r="H1566" t="s">
        <v>4339</v>
      </c>
      <c r="I1566" s="10">
        <v>40311</v>
      </c>
      <c r="J1566">
        <v>47</v>
      </c>
      <c r="K1566" t="s">
        <v>1772</v>
      </c>
      <c r="M1566" t="str">
        <f>PROPER(Portfolio4346[[#This Row],[Last Name]])</f>
        <v>Valentine</v>
      </c>
      <c r="N1566" t="str">
        <f t="shared" si="96"/>
        <v>-</v>
      </c>
      <c r="O1566" t="str">
        <f t="shared" si="98"/>
        <v>M</v>
      </c>
      <c r="P1566" t="str">
        <f t="shared" si="97"/>
        <v>-</v>
      </c>
      <c r="Q1566" t="str">
        <f t="shared" si="99"/>
        <v>C</v>
      </c>
    </row>
    <row r="1567" spans="1:17" x14ac:dyDescent="0.3">
      <c r="A1567">
        <v>1574</v>
      </c>
      <c r="B1567" t="s">
        <v>4467</v>
      </c>
      <c r="C1567" t="s">
        <v>3632</v>
      </c>
      <c r="D1567" t="s">
        <v>4493</v>
      </c>
      <c r="E1567" t="s">
        <v>1189</v>
      </c>
      <c r="F1567">
        <v>90</v>
      </c>
      <c r="G1567" t="s">
        <v>5767</v>
      </c>
      <c r="H1567" t="s">
        <v>387</v>
      </c>
      <c r="I1567" s="10">
        <v>39472</v>
      </c>
      <c r="J1567">
        <v>87</v>
      </c>
      <c r="K1567" t="s">
        <v>1707</v>
      </c>
      <c r="M1567" t="str">
        <f>PROPER(Portfolio4346[[#This Row],[Last Name]])</f>
        <v>Toney</v>
      </c>
      <c r="N1567" t="str">
        <f t="shared" si="96"/>
        <v>-</v>
      </c>
      <c r="O1567" t="str">
        <f t="shared" si="98"/>
        <v>M</v>
      </c>
      <c r="P1567" t="str">
        <f t="shared" si="97"/>
        <v>-</v>
      </c>
      <c r="Q1567" t="str">
        <f t="shared" si="99"/>
        <v>C</v>
      </c>
    </row>
    <row r="1568" spans="1:17" x14ac:dyDescent="0.3">
      <c r="A1568">
        <v>1575</v>
      </c>
      <c r="B1568" t="s">
        <v>5768</v>
      </c>
      <c r="C1568" t="s">
        <v>3238</v>
      </c>
      <c r="D1568" t="s">
        <v>4493</v>
      </c>
      <c r="E1568" t="s">
        <v>1189</v>
      </c>
      <c r="F1568">
        <v>60</v>
      </c>
      <c r="G1568" t="s">
        <v>5769</v>
      </c>
      <c r="H1568" t="s">
        <v>1372</v>
      </c>
      <c r="I1568" s="10">
        <v>40230</v>
      </c>
      <c r="J1568">
        <v>28</v>
      </c>
      <c r="K1568" t="s">
        <v>1700</v>
      </c>
      <c r="M1568" t="str">
        <f>PROPER(Portfolio4346[[#This Row],[Last Name]])</f>
        <v>Mosley</v>
      </c>
      <c r="N1568" t="str">
        <f t="shared" si="96"/>
        <v>-</v>
      </c>
      <c r="O1568" t="str">
        <f t="shared" si="98"/>
        <v>M</v>
      </c>
      <c r="P1568" t="str">
        <f t="shared" si="97"/>
        <v>-</v>
      </c>
      <c r="Q1568" t="str">
        <f t="shared" si="99"/>
        <v>M</v>
      </c>
    </row>
    <row r="1569" spans="1:17" x14ac:dyDescent="0.3">
      <c r="A1569">
        <v>1576</v>
      </c>
      <c r="B1569" t="s">
        <v>4025</v>
      </c>
      <c r="C1569" t="s">
        <v>2819</v>
      </c>
      <c r="D1569" t="s">
        <v>4493</v>
      </c>
      <c r="E1569" t="s">
        <v>1189</v>
      </c>
      <c r="F1569">
        <v>90</v>
      </c>
      <c r="G1569" t="s">
        <v>5770</v>
      </c>
      <c r="H1569" t="s">
        <v>1211</v>
      </c>
      <c r="I1569" s="10">
        <v>39772</v>
      </c>
      <c r="J1569">
        <v>54</v>
      </c>
      <c r="K1569" t="s">
        <v>1700</v>
      </c>
      <c r="M1569" t="str">
        <f>PROPER(Portfolio4346[[#This Row],[Last Name]])</f>
        <v>Hughes</v>
      </c>
      <c r="N1569" t="str">
        <f t="shared" si="96"/>
        <v>-</v>
      </c>
      <c r="O1569" t="str">
        <f t="shared" si="98"/>
        <v>M</v>
      </c>
      <c r="P1569" t="str">
        <f t="shared" si="97"/>
        <v>-</v>
      </c>
      <c r="Q1569" t="str">
        <f t="shared" si="99"/>
        <v>H</v>
      </c>
    </row>
    <row r="1570" spans="1:17" x14ac:dyDescent="0.3">
      <c r="A1570">
        <v>1577</v>
      </c>
      <c r="B1570" t="s">
        <v>5771</v>
      </c>
      <c r="C1570" t="s">
        <v>5772</v>
      </c>
      <c r="D1570" t="s">
        <v>4493</v>
      </c>
      <c r="E1570" t="s">
        <v>1189</v>
      </c>
      <c r="F1570">
        <v>60</v>
      </c>
      <c r="G1570" t="s">
        <v>5773</v>
      </c>
      <c r="H1570" t="s">
        <v>74</v>
      </c>
      <c r="I1570" s="10">
        <v>39939</v>
      </c>
      <c r="J1570">
        <v>64</v>
      </c>
      <c r="K1570" t="s">
        <v>851</v>
      </c>
      <c r="M1570" t="str">
        <f>PROPER(Portfolio4346[[#This Row],[Last Name]])</f>
        <v>Walters</v>
      </c>
      <c r="N1570" t="str">
        <f t="shared" si="96"/>
        <v>-</v>
      </c>
      <c r="O1570" t="str">
        <f t="shared" si="98"/>
        <v>M</v>
      </c>
      <c r="P1570" t="str">
        <f t="shared" si="97"/>
        <v>-</v>
      </c>
      <c r="Q1570" t="str">
        <f t="shared" si="99"/>
        <v>F</v>
      </c>
    </row>
    <row r="1571" spans="1:17" x14ac:dyDescent="0.3">
      <c r="A1571">
        <v>1578</v>
      </c>
      <c r="B1571" t="s">
        <v>5774</v>
      </c>
      <c r="C1571" t="s">
        <v>3382</v>
      </c>
      <c r="D1571" t="s">
        <v>4493</v>
      </c>
      <c r="E1571" t="s">
        <v>1189</v>
      </c>
      <c r="F1571">
        <v>60</v>
      </c>
      <c r="G1571" t="s">
        <v>5775</v>
      </c>
      <c r="H1571" t="s">
        <v>5776</v>
      </c>
      <c r="I1571" s="10">
        <v>39522</v>
      </c>
      <c r="J1571">
        <v>17</v>
      </c>
      <c r="K1571" t="s">
        <v>1700</v>
      </c>
      <c r="M1571" t="str">
        <f>PROPER(Portfolio4346[[#This Row],[Last Name]])</f>
        <v>Stacy</v>
      </c>
      <c r="N1571" t="str">
        <f t="shared" si="96"/>
        <v>-</v>
      </c>
      <c r="O1571" t="str">
        <f t="shared" si="98"/>
        <v>M</v>
      </c>
      <c r="P1571" t="str">
        <f t="shared" si="97"/>
        <v>-</v>
      </c>
      <c r="Q1571" t="str">
        <f t="shared" si="99"/>
        <v>M</v>
      </c>
    </row>
    <row r="1572" spans="1:17" x14ac:dyDescent="0.3">
      <c r="A1572">
        <v>1579</v>
      </c>
      <c r="B1572" t="s">
        <v>5777</v>
      </c>
      <c r="C1572" t="s">
        <v>4600</v>
      </c>
      <c r="D1572" t="s">
        <v>4493</v>
      </c>
      <c r="E1572" t="s">
        <v>1189</v>
      </c>
      <c r="F1572">
        <v>60</v>
      </c>
      <c r="G1572" t="s">
        <v>5778</v>
      </c>
      <c r="H1572" t="s">
        <v>241</v>
      </c>
      <c r="I1572" s="10">
        <v>40360</v>
      </c>
      <c r="J1572">
        <v>23</v>
      </c>
      <c r="K1572" t="s">
        <v>1707</v>
      </c>
      <c r="M1572" t="str">
        <f>PROPER(Portfolio4346[[#This Row],[Last Name]])</f>
        <v>Marrero</v>
      </c>
      <c r="N1572" t="str">
        <f t="shared" si="96"/>
        <v>-</v>
      </c>
      <c r="O1572" t="str">
        <f t="shared" si="98"/>
        <v>M</v>
      </c>
      <c r="P1572" t="str">
        <f t="shared" si="97"/>
        <v>-</v>
      </c>
      <c r="Q1572" t="str">
        <f t="shared" si="99"/>
        <v>J</v>
      </c>
    </row>
    <row r="1573" spans="1:17" x14ac:dyDescent="0.3">
      <c r="A1573">
        <v>1580</v>
      </c>
      <c r="B1573" t="s">
        <v>5497</v>
      </c>
      <c r="C1573" t="s">
        <v>3639</v>
      </c>
      <c r="D1573" t="s">
        <v>4493</v>
      </c>
      <c r="E1573" t="s">
        <v>1189</v>
      </c>
      <c r="F1573">
        <v>60</v>
      </c>
      <c r="G1573" t="s">
        <v>5779</v>
      </c>
      <c r="H1573" t="s">
        <v>1108</v>
      </c>
      <c r="I1573" s="10">
        <v>39507</v>
      </c>
      <c r="J1573">
        <v>30</v>
      </c>
      <c r="K1573" t="s">
        <v>1696</v>
      </c>
      <c r="M1573" t="str">
        <f>PROPER(Portfolio4346[[#This Row],[Last Name]])</f>
        <v>Wall</v>
      </c>
      <c r="N1573" t="str">
        <f t="shared" si="96"/>
        <v>-</v>
      </c>
      <c r="O1573" t="str">
        <f t="shared" si="98"/>
        <v>M</v>
      </c>
      <c r="P1573" t="str">
        <f t="shared" si="97"/>
        <v>-</v>
      </c>
      <c r="Q1573" t="str">
        <f t="shared" si="99"/>
        <v>C</v>
      </c>
    </row>
    <row r="1574" spans="1:17" x14ac:dyDescent="0.3">
      <c r="A1574">
        <v>1581</v>
      </c>
      <c r="B1574" t="s">
        <v>5780</v>
      </c>
      <c r="C1574" t="s">
        <v>5516</v>
      </c>
      <c r="D1574" t="s">
        <v>4493</v>
      </c>
      <c r="E1574" t="s">
        <v>1189</v>
      </c>
      <c r="F1574">
        <v>60</v>
      </c>
      <c r="G1574" t="s">
        <v>5781</v>
      </c>
      <c r="H1574" t="s">
        <v>2393</v>
      </c>
      <c r="I1574" s="10">
        <v>40339</v>
      </c>
      <c r="J1574">
        <v>39</v>
      </c>
      <c r="K1574" t="s">
        <v>1673</v>
      </c>
      <c r="M1574" t="str">
        <f>PROPER(Portfolio4346[[#This Row],[Last Name]])</f>
        <v>Whitaker</v>
      </c>
      <c r="N1574" t="str">
        <f t="shared" si="96"/>
        <v>-</v>
      </c>
      <c r="O1574" t="str">
        <f t="shared" si="98"/>
        <v>M</v>
      </c>
      <c r="P1574" t="str">
        <f t="shared" si="97"/>
        <v>-</v>
      </c>
      <c r="Q1574" t="str">
        <f t="shared" si="99"/>
        <v>E</v>
      </c>
    </row>
    <row r="1575" spans="1:17" x14ac:dyDescent="0.3">
      <c r="A1575">
        <v>1582</v>
      </c>
      <c r="B1575" t="s">
        <v>5782</v>
      </c>
      <c r="C1575" t="s">
        <v>5783</v>
      </c>
      <c r="D1575" t="s">
        <v>4493</v>
      </c>
      <c r="E1575" t="s">
        <v>1189</v>
      </c>
      <c r="F1575">
        <v>90</v>
      </c>
      <c r="G1575" t="s">
        <v>5784</v>
      </c>
      <c r="H1575" t="s">
        <v>330</v>
      </c>
      <c r="I1575" s="10">
        <v>40072</v>
      </c>
      <c r="J1575">
        <v>67</v>
      </c>
      <c r="K1575" t="s">
        <v>1700</v>
      </c>
      <c r="M1575" t="str">
        <f>PROPER(Portfolio4346[[#This Row],[Last Name]])</f>
        <v>Bacon</v>
      </c>
      <c r="N1575" t="str">
        <f t="shared" si="96"/>
        <v>-</v>
      </c>
      <c r="O1575" t="str">
        <f t="shared" si="98"/>
        <v>M</v>
      </c>
      <c r="P1575" t="str">
        <f t="shared" si="97"/>
        <v>-</v>
      </c>
      <c r="Q1575" t="str">
        <f t="shared" si="99"/>
        <v>C</v>
      </c>
    </row>
    <row r="1576" spans="1:17" x14ac:dyDescent="0.3">
      <c r="A1576">
        <v>1583</v>
      </c>
      <c r="B1576" t="s">
        <v>5785</v>
      </c>
      <c r="C1576" t="s">
        <v>3297</v>
      </c>
      <c r="D1576" t="s">
        <v>4493</v>
      </c>
      <c r="E1576" t="s">
        <v>1189</v>
      </c>
      <c r="F1576">
        <v>60</v>
      </c>
      <c r="G1576" t="s">
        <v>5786</v>
      </c>
      <c r="H1576" t="s">
        <v>121</v>
      </c>
      <c r="I1576" s="10">
        <v>40261</v>
      </c>
      <c r="J1576">
        <v>27</v>
      </c>
      <c r="K1576" t="s">
        <v>1692</v>
      </c>
      <c r="M1576" t="str">
        <f>PROPER(Portfolio4346[[#This Row],[Last Name]])</f>
        <v>Randall</v>
      </c>
      <c r="N1576" t="str">
        <f t="shared" si="96"/>
        <v>-</v>
      </c>
      <c r="O1576" t="str">
        <f t="shared" si="98"/>
        <v>M</v>
      </c>
      <c r="P1576" t="str">
        <f t="shared" si="97"/>
        <v>-</v>
      </c>
      <c r="Q1576" t="str">
        <f t="shared" si="99"/>
        <v>W</v>
      </c>
    </row>
    <row r="1577" spans="1:17" x14ac:dyDescent="0.3">
      <c r="A1577">
        <v>1584</v>
      </c>
      <c r="B1577" t="s">
        <v>5787</v>
      </c>
      <c r="C1577" t="s">
        <v>2114</v>
      </c>
      <c r="D1577" t="s">
        <v>4493</v>
      </c>
      <c r="E1577" t="s">
        <v>1189</v>
      </c>
      <c r="F1577">
        <v>90</v>
      </c>
      <c r="G1577" t="s">
        <v>5788</v>
      </c>
      <c r="H1577" t="s">
        <v>668</v>
      </c>
      <c r="I1577" s="10">
        <v>40490</v>
      </c>
      <c r="J1577">
        <v>97</v>
      </c>
      <c r="K1577" t="s">
        <v>1007</v>
      </c>
      <c r="M1577" t="str">
        <f>PROPER(Portfolio4346[[#This Row],[Last Name]])</f>
        <v>Thornton</v>
      </c>
      <c r="N1577" t="str">
        <f t="shared" si="96"/>
        <v>-</v>
      </c>
      <c r="O1577" t="str">
        <f t="shared" si="98"/>
        <v>M</v>
      </c>
      <c r="P1577" t="str">
        <f t="shared" si="97"/>
        <v>-</v>
      </c>
      <c r="Q1577" t="str">
        <f t="shared" si="99"/>
        <v>R</v>
      </c>
    </row>
    <row r="1578" spans="1:17" x14ac:dyDescent="0.3">
      <c r="A1578">
        <v>1585</v>
      </c>
      <c r="B1578" t="s">
        <v>5206</v>
      </c>
      <c r="C1578" t="s">
        <v>5789</v>
      </c>
      <c r="D1578" t="s">
        <v>4493</v>
      </c>
      <c r="E1578" t="s">
        <v>1189</v>
      </c>
      <c r="F1578">
        <v>60</v>
      </c>
      <c r="G1578" t="s">
        <v>5790</v>
      </c>
      <c r="H1578" t="s">
        <v>233</v>
      </c>
      <c r="I1578" s="10">
        <v>40455</v>
      </c>
      <c r="J1578">
        <v>13</v>
      </c>
      <c r="K1578" t="s">
        <v>1692</v>
      </c>
      <c r="M1578" t="str">
        <f>PROPER(Portfolio4346[[#This Row],[Last Name]])</f>
        <v>Mcclure</v>
      </c>
      <c r="N1578" t="str">
        <f t="shared" si="96"/>
        <v>-</v>
      </c>
      <c r="O1578" t="str">
        <f t="shared" si="98"/>
        <v>M</v>
      </c>
      <c r="P1578" t="str">
        <f t="shared" si="97"/>
        <v>-</v>
      </c>
      <c r="Q1578" t="str">
        <f t="shared" si="99"/>
        <v>K</v>
      </c>
    </row>
    <row r="1579" spans="1:17" x14ac:dyDescent="0.3">
      <c r="A1579">
        <v>1586</v>
      </c>
      <c r="B1579" t="s">
        <v>3161</v>
      </c>
      <c r="C1579" t="s">
        <v>5608</v>
      </c>
      <c r="D1579" t="s">
        <v>4493</v>
      </c>
      <c r="E1579" t="s">
        <v>1189</v>
      </c>
      <c r="F1579">
        <v>30</v>
      </c>
      <c r="G1579" t="s">
        <v>5791</v>
      </c>
      <c r="H1579" t="s">
        <v>1440</v>
      </c>
      <c r="I1579" s="10">
        <v>39694</v>
      </c>
      <c r="J1579">
        <v>79</v>
      </c>
      <c r="K1579" t="s">
        <v>851</v>
      </c>
      <c r="M1579" t="str">
        <f>PROPER(Portfolio4346[[#This Row],[Last Name]])</f>
        <v>Small</v>
      </c>
      <c r="N1579" t="str">
        <f t="shared" si="96"/>
        <v>-</v>
      </c>
      <c r="O1579" t="str">
        <f t="shared" si="98"/>
        <v>M</v>
      </c>
      <c r="P1579" t="str">
        <f t="shared" si="97"/>
        <v>-</v>
      </c>
      <c r="Q1579" t="str">
        <f t="shared" si="99"/>
        <v>K</v>
      </c>
    </row>
    <row r="1580" spans="1:17" x14ac:dyDescent="0.3">
      <c r="A1580">
        <v>1587</v>
      </c>
      <c r="B1580" t="s">
        <v>3426</v>
      </c>
      <c r="C1580" t="s">
        <v>5144</v>
      </c>
      <c r="D1580" t="s">
        <v>4493</v>
      </c>
      <c r="E1580" t="s">
        <v>1189</v>
      </c>
      <c r="F1580">
        <v>90</v>
      </c>
      <c r="G1580" t="s">
        <v>5792</v>
      </c>
      <c r="H1580" t="s">
        <v>234</v>
      </c>
      <c r="I1580" s="10">
        <v>39879</v>
      </c>
      <c r="J1580">
        <v>3</v>
      </c>
      <c r="K1580" t="s">
        <v>851</v>
      </c>
      <c r="M1580" t="str">
        <f>PROPER(Portfolio4346[[#This Row],[Last Name]])</f>
        <v>Hoyt</v>
      </c>
      <c r="N1580" t="str">
        <f t="shared" si="96"/>
        <v>-</v>
      </c>
      <c r="O1580" t="str">
        <f t="shared" si="98"/>
        <v>M</v>
      </c>
      <c r="P1580" t="str">
        <f t="shared" si="97"/>
        <v>-</v>
      </c>
      <c r="Q1580" t="str">
        <f t="shared" si="99"/>
        <v>C</v>
      </c>
    </row>
    <row r="1581" spans="1:17" x14ac:dyDescent="0.3">
      <c r="A1581">
        <v>1588</v>
      </c>
      <c r="B1581" t="s">
        <v>5793</v>
      </c>
      <c r="C1581" t="s">
        <v>3952</v>
      </c>
      <c r="D1581" t="s">
        <v>4493</v>
      </c>
      <c r="E1581" t="s">
        <v>1189</v>
      </c>
      <c r="F1581">
        <v>30</v>
      </c>
      <c r="G1581" t="s">
        <v>5794</v>
      </c>
      <c r="H1581" t="s">
        <v>995</v>
      </c>
      <c r="I1581" s="10">
        <v>39486</v>
      </c>
      <c r="J1581">
        <v>91</v>
      </c>
      <c r="K1581" t="s">
        <v>1707</v>
      </c>
      <c r="M1581" t="str">
        <f>PROPER(Portfolio4346[[#This Row],[Last Name]])</f>
        <v>Mccray</v>
      </c>
      <c r="N1581" t="str">
        <f t="shared" si="96"/>
        <v>-</v>
      </c>
      <c r="O1581" t="str">
        <f t="shared" si="98"/>
        <v>M</v>
      </c>
      <c r="P1581" t="str">
        <f t="shared" si="97"/>
        <v>-</v>
      </c>
      <c r="Q1581" t="str">
        <f t="shared" si="99"/>
        <v>B</v>
      </c>
    </row>
    <row r="1582" spans="1:17" x14ac:dyDescent="0.3">
      <c r="A1582">
        <v>1589</v>
      </c>
      <c r="B1582" t="s">
        <v>2557</v>
      </c>
      <c r="C1582" t="s">
        <v>2706</v>
      </c>
      <c r="D1582" t="s">
        <v>4493</v>
      </c>
      <c r="E1582" t="s">
        <v>1189</v>
      </c>
      <c r="F1582">
        <v>90</v>
      </c>
      <c r="G1582" t="s">
        <v>5795</v>
      </c>
      <c r="H1582" t="s">
        <v>721</v>
      </c>
      <c r="I1582" s="10">
        <v>39454</v>
      </c>
      <c r="J1582">
        <v>62</v>
      </c>
      <c r="K1582" t="s">
        <v>1007</v>
      </c>
      <c r="M1582" t="str">
        <f>PROPER(Portfolio4346[[#This Row],[Last Name]])</f>
        <v>Askew</v>
      </c>
      <c r="N1582" t="str">
        <f t="shared" si="96"/>
        <v>-</v>
      </c>
      <c r="O1582" t="str">
        <f t="shared" si="98"/>
        <v>M</v>
      </c>
      <c r="P1582" t="str">
        <f t="shared" si="97"/>
        <v>-</v>
      </c>
      <c r="Q1582" t="str">
        <f t="shared" si="99"/>
        <v>B</v>
      </c>
    </row>
    <row r="1583" spans="1:17" x14ac:dyDescent="0.3">
      <c r="A1583">
        <v>1590</v>
      </c>
      <c r="B1583" t="s">
        <v>4921</v>
      </c>
      <c r="C1583" t="s">
        <v>4288</v>
      </c>
      <c r="D1583" t="s">
        <v>4493</v>
      </c>
      <c r="E1583" t="s">
        <v>1189</v>
      </c>
      <c r="F1583">
        <v>60</v>
      </c>
      <c r="G1583" t="s">
        <v>3098</v>
      </c>
      <c r="H1583" t="s">
        <v>774</v>
      </c>
      <c r="I1583" s="10">
        <v>40334</v>
      </c>
      <c r="J1583">
        <v>71</v>
      </c>
      <c r="K1583" t="s">
        <v>1673</v>
      </c>
      <c r="M1583" t="str">
        <f>PROPER(Portfolio4346[[#This Row],[Last Name]])</f>
        <v>Conley</v>
      </c>
      <c r="N1583" t="str">
        <f t="shared" si="96"/>
        <v>-</v>
      </c>
      <c r="O1583" t="str">
        <f t="shared" si="98"/>
        <v>M</v>
      </c>
      <c r="P1583" t="str">
        <f t="shared" si="97"/>
        <v>-</v>
      </c>
      <c r="Q1583" t="str">
        <f t="shared" si="99"/>
        <v>J</v>
      </c>
    </row>
    <row r="1584" spans="1:17" x14ac:dyDescent="0.3">
      <c r="A1584">
        <v>1591</v>
      </c>
      <c r="B1584" t="s">
        <v>2252</v>
      </c>
      <c r="C1584" t="s">
        <v>5796</v>
      </c>
      <c r="D1584" t="s">
        <v>4493</v>
      </c>
      <c r="E1584" t="s">
        <v>1189</v>
      </c>
      <c r="F1584">
        <v>60</v>
      </c>
      <c r="G1584" t="s">
        <v>5797</v>
      </c>
      <c r="H1584" t="s">
        <v>137</v>
      </c>
      <c r="I1584" s="10">
        <v>40204</v>
      </c>
      <c r="J1584">
        <v>31</v>
      </c>
      <c r="K1584" t="s">
        <v>1700</v>
      </c>
      <c r="M1584" t="str">
        <f>PROPER(Portfolio4346[[#This Row],[Last Name]])</f>
        <v>Huber</v>
      </c>
      <c r="N1584" t="str">
        <f t="shared" si="96"/>
        <v>-</v>
      </c>
      <c r="O1584" t="str">
        <f t="shared" si="98"/>
        <v>M</v>
      </c>
      <c r="P1584" t="str">
        <f t="shared" si="97"/>
        <v>-</v>
      </c>
      <c r="Q1584" t="str">
        <f t="shared" si="99"/>
        <v>V</v>
      </c>
    </row>
    <row r="1585" spans="1:17" x14ac:dyDescent="0.3">
      <c r="A1585">
        <v>1592</v>
      </c>
      <c r="B1585" t="s">
        <v>5798</v>
      </c>
      <c r="C1585" t="s">
        <v>1682</v>
      </c>
      <c r="D1585" t="s">
        <v>4493</v>
      </c>
      <c r="E1585" t="s">
        <v>1189</v>
      </c>
      <c r="F1585">
        <v>30</v>
      </c>
      <c r="G1585" t="s">
        <v>5799</v>
      </c>
      <c r="H1585" t="s">
        <v>1226</v>
      </c>
      <c r="I1585" s="10">
        <v>39647</v>
      </c>
      <c r="J1585">
        <v>98</v>
      </c>
      <c r="K1585" t="s">
        <v>1772</v>
      </c>
      <c r="M1585" t="str">
        <f>PROPER(Portfolio4346[[#This Row],[Last Name]])</f>
        <v>Washington</v>
      </c>
      <c r="N1585" t="str">
        <f t="shared" si="96"/>
        <v>-</v>
      </c>
      <c r="O1585" t="str">
        <f t="shared" si="98"/>
        <v>M</v>
      </c>
      <c r="P1585" t="str">
        <f t="shared" si="97"/>
        <v>-</v>
      </c>
      <c r="Q1585" t="str">
        <f t="shared" si="99"/>
        <v>D</v>
      </c>
    </row>
    <row r="1586" spans="1:17" x14ac:dyDescent="0.3">
      <c r="A1586">
        <v>1593</v>
      </c>
      <c r="B1586" t="s">
        <v>5800</v>
      </c>
      <c r="C1586" t="s">
        <v>2999</v>
      </c>
      <c r="D1586" t="s">
        <v>4493</v>
      </c>
      <c r="E1586" t="s">
        <v>1189</v>
      </c>
      <c r="F1586">
        <v>30</v>
      </c>
      <c r="G1586" t="s">
        <v>5801</v>
      </c>
      <c r="H1586" t="s">
        <v>572</v>
      </c>
      <c r="I1586" s="10">
        <v>39466</v>
      </c>
      <c r="J1586">
        <v>55</v>
      </c>
      <c r="K1586" t="s">
        <v>1772</v>
      </c>
      <c r="M1586" t="str">
        <f>PROPER(Portfolio4346[[#This Row],[Last Name]])</f>
        <v>Gary</v>
      </c>
      <c r="N1586" t="str">
        <f t="shared" si="96"/>
        <v>-</v>
      </c>
      <c r="O1586" t="str">
        <f t="shared" si="98"/>
        <v>M</v>
      </c>
      <c r="P1586" t="str">
        <f t="shared" si="97"/>
        <v>-</v>
      </c>
      <c r="Q1586" t="str">
        <f t="shared" si="99"/>
        <v>D</v>
      </c>
    </row>
    <row r="1587" spans="1:17" x14ac:dyDescent="0.3">
      <c r="A1587">
        <v>1594</v>
      </c>
      <c r="B1587" t="s">
        <v>5802</v>
      </c>
      <c r="C1587" t="s">
        <v>4375</v>
      </c>
      <c r="D1587" t="s">
        <v>4493</v>
      </c>
      <c r="E1587" t="s">
        <v>1189</v>
      </c>
      <c r="F1587">
        <v>60</v>
      </c>
      <c r="G1587" t="s">
        <v>5803</v>
      </c>
      <c r="H1587" t="s">
        <v>184</v>
      </c>
      <c r="I1587" s="10">
        <v>40185</v>
      </c>
      <c r="J1587">
        <v>86</v>
      </c>
      <c r="K1587" t="s">
        <v>1772</v>
      </c>
      <c r="M1587" t="str">
        <f>PROPER(Portfolio4346[[#This Row],[Last Name]])</f>
        <v>Frank</v>
      </c>
      <c r="N1587" t="str">
        <f t="shared" si="96"/>
        <v>-</v>
      </c>
      <c r="O1587" t="str">
        <f t="shared" si="98"/>
        <v>M</v>
      </c>
      <c r="P1587" t="str">
        <f t="shared" si="97"/>
        <v>-</v>
      </c>
      <c r="Q1587" t="str">
        <f t="shared" si="99"/>
        <v>J</v>
      </c>
    </row>
    <row r="1588" spans="1:17" x14ac:dyDescent="0.3">
      <c r="A1588">
        <v>1595</v>
      </c>
      <c r="B1588" t="s">
        <v>5804</v>
      </c>
      <c r="C1588" t="s">
        <v>5805</v>
      </c>
      <c r="D1588" t="s">
        <v>4493</v>
      </c>
      <c r="E1588" t="s">
        <v>1189</v>
      </c>
      <c r="F1588">
        <v>90</v>
      </c>
      <c r="G1588" t="s">
        <v>5806</v>
      </c>
      <c r="H1588" t="s">
        <v>638</v>
      </c>
      <c r="I1588" s="10">
        <v>40533</v>
      </c>
      <c r="J1588">
        <v>53</v>
      </c>
      <c r="K1588" t="s">
        <v>1007</v>
      </c>
      <c r="M1588" t="str">
        <f>PROPER(Portfolio4346[[#This Row],[Last Name]])</f>
        <v>Ambrose</v>
      </c>
      <c r="N1588" t="str">
        <f t="shared" si="96"/>
        <v>-</v>
      </c>
      <c r="O1588" t="str">
        <f t="shared" si="98"/>
        <v>M</v>
      </c>
      <c r="P1588" t="str">
        <f t="shared" si="97"/>
        <v>-</v>
      </c>
      <c r="Q1588" t="str">
        <f t="shared" si="99"/>
        <v>R</v>
      </c>
    </row>
    <row r="1589" spans="1:17" x14ac:dyDescent="0.3">
      <c r="A1589">
        <v>1596</v>
      </c>
      <c r="B1589" t="s">
        <v>4796</v>
      </c>
      <c r="C1589" t="s">
        <v>5605</v>
      </c>
      <c r="D1589" t="s">
        <v>4493</v>
      </c>
      <c r="E1589" t="s">
        <v>1189</v>
      </c>
      <c r="F1589">
        <v>90</v>
      </c>
      <c r="G1589" t="s">
        <v>5807</v>
      </c>
      <c r="H1589" t="s">
        <v>4560</v>
      </c>
      <c r="I1589" s="10">
        <v>40103</v>
      </c>
      <c r="J1589">
        <v>9</v>
      </c>
      <c r="K1589" t="s">
        <v>1007</v>
      </c>
      <c r="M1589" t="str">
        <f>PROPER(Portfolio4346[[#This Row],[Last Name]])</f>
        <v>Vaughan</v>
      </c>
      <c r="N1589" t="str">
        <f t="shared" si="96"/>
        <v>-</v>
      </c>
      <c r="O1589" t="str">
        <f t="shared" si="98"/>
        <v>M</v>
      </c>
      <c r="P1589" t="str">
        <f t="shared" si="97"/>
        <v>-</v>
      </c>
      <c r="Q1589" t="str">
        <f t="shared" si="99"/>
        <v>F</v>
      </c>
    </row>
    <row r="1590" spans="1:17" x14ac:dyDescent="0.3">
      <c r="A1590">
        <v>1597</v>
      </c>
      <c r="B1590" t="s">
        <v>5321</v>
      </c>
      <c r="C1590" t="s">
        <v>5688</v>
      </c>
      <c r="D1590" t="s">
        <v>4493</v>
      </c>
      <c r="E1590" t="s">
        <v>1189</v>
      </c>
      <c r="F1590">
        <v>90</v>
      </c>
      <c r="G1590" t="s">
        <v>5808</v>
      </c>
      <c r="H1590" t="s">
        <v>21</v>
      </c>
      <c r="I1590" s="10">
        <v>39555</v>
      </c>
      <c r="J1590">
        <v>96</v>
      </c>
      <c r="K1590" t="s">
        <v>1673</v>
      </c>
      <c r="M1590" t="str">
        <f>PROPER(Portfolio4346[[#This Row],[Last Name]])</f>
        <v>Hogan</v>
      </c>
      <c r="N1590" t="str">
        <f t="shared" si="96"/>
        <v>-</v>
      </c>
      <c r="O1590" t="str">
        <f t="shared" si="98"/>
        <v>M</v>
      </c>
      <c r="P1590" t="str">
        <f t="shared" si="97"/>
        <v>-</v>
      </c>
      <c r="Q1590" t="str">
        <f t="shared" si="99"/>
        <v>C</v>
      </c>
    </row>
    <row r="1591" spans="1:17" x14ac:dyDescent="0.3">
      <c r="A1591">
        <v>1598</v>
      </c>
      <c r="B1591" t="s">
        <v>4900</v>
      </c>
      <c r="C1591" t="s">
        <v>5809</v>
      </c>
      <c r="D1591" t="s">
        <v>4493</v>
      </c>
      <c r="E1591" t="s">
        <v>1189</v>
      </c>
      <c r="F1591">
        <v>90</v>
      </c>
      <c r="G1591" t="s">
        <v>5810</v>
      </c>
      <c r="H1591" t="s">
        <v>762</v>
      </c>
      <c r="I1591" s="10">
        <v>39721</v>
      </c>
      <c r="J1591">
        <v>46</v>
      </c>
      <c r="K1591" t="s">
        <v>1677</v>
      </c>
      <c r="M1591" t="str">
        <f>PROPER(Portfolio4346[[#This Row],[Last Name]])</f>
        <v>Ash</v>
      </c>
      <c r="N1591" t="str">
        <f t="shared" si="96"/>
        <v>-</v>
      </c>
      <c r="O1591" t="str">
        <f t="shared" si="98"/>
        <v>M</v>
      </c>
      <c r="P1591" t="str">
        <f t="shared" si="97"/>
        <v>-</v>
      </c>
      <c r="Q1591" t="str">
        <f t="shared" si="99"/>
        <v>B</v>
      </c>
    </row>
    <row r="1592" spans="1:17" x14ac:dyDescent="0.3">
      <c r="A1592">
        <v>1599</v>
      </c>
      <c r="B1592" t="s">
        <v>5811</v>
      </c>
      <c r="C1592" t="s">
        <v>5812</v>
      </c>
      <c r="D1592" t="s">
        <v>4493</v>
      </c>
      <c r="E1592" t="s">
        <v>1189</v>
      </c>
      <c r="F1592">
        <v>60</v>
      </c>
      <c r="G1592" t="s">
        <v>5813</v>
      </c>
      <c r="H1592" t="s">
        <v>356</v>
      </c>
      <c r="I1592" s="10">
        <v>40109</v>
      </c>
      <c r="J1592">
        <v>27</v>
      </c>
      <c r="K1592" t="s">
        <v>1700</v>
      </c>
      <c r="M1592" t="str">
        <f>PROPER(Portfolio4346[[#This Row],[Last Name]])</f>
        <v>Manning</v>
      </c>
      <c r="N1592" t="str">
        <f t="shared" si="96"/>
        <v>-</v>
      </c>
      <c r="O1592" t="str">
        <f t="shared" si="98"/>
        <v>M</v>
      </c>
      <c r="P1592" t="str">
        <f t="shared" si="97"/>
        <v>-</v>
      </c>
      <c r="Q1592" t="str">
        <f t="shared" si="99"/>
        <v>M</v>
      </c>
    </row>
    <row r="1593" spans="1:17" x14ac:dyDescent="0.3">
      <c r="A1593">
        <v>1600</v>
      </c>
      <c r="B1593" t="s">
        <v>5814</v>
      </c>
      <c r="C1593" t="s">
        <v>5815</v>
      </c>
      <c r="D1593" t="s">
        <v>4493</v>
      </c>
      <c r="E1593" t="s">
        <v>1189</v>
      </c>
      <c r="F1593">
        <v>60</v>
      </c>
      <c r="G1593" t="s">
        <v>5816</v>
      </c>
      <c r="H1593" t="s">
        <v>2176</v>
      </c>
      <c r="I1593" s="10">
        <v>39792</v>
      </c>
      <c r="J1593">
        <v>61</v>
      </c>
      <c r="K1593" t="s">
        <v>1007</v>
      </c>
      <c r="M1593" t="str">
        <f>PROPER(Portfolio4346[[#This Row],[Last Name]])</f>
        <v>Rangel</v>
      </c>
      <c r="N1593" t="str">
        <f t="shared" si="96"/>
        <v>-</v>
      </c>
      <c r="O1593" t="str">
        <f t="shared" si="98"/>
        <v>M</v>
      </c>
      <c r="P1593" t="str">
        <f t="shared" si="97"/>
        <v>-</v>
      </c>
      <c r="Q1593" t="str">
        <f t="shared" si="99"/>
        <v>L</v>
      </c>
    </row>
    <row r="1594" spans="1:17" x14ac:dyDescent="0.3">
      <c r="A1594">
        <v>1601</v>
      </c>
      <c r="B1594" t="s">
        <v>5311</v>
      </c>
      <c r="C1594" t="s">
        <v>5817</v>
      </c>
      <c r="D1594" t="s">
        <v>4493</v>
      </c>
      <c r="E1594" t="s">
        <v>1189</v>
      </c>
      <c r="F1594">
        <v>30</v>
      </c>
      <c r="G1594" t="s">
        <v>5818</v>
      </c>
      <c r="H1594" t="s">
        <v>373</v>
      </c>
      <c r="I1594" s="10">
        <v>39554</v>
      </c>
      <c r="J1594">
        <v>83</v>
      </c>
      <c r="K1594" t="s">
        <v>851</v>
      </c>
      <c r="M1594" t="str">
        <f>PROPER(Portfolio4346[[#This Row],[Last Name]])</f>
        <v>Crain</v>
      </c>
      <c r="N1594" t="str">
        <f t="shared" si="96"/>
        <v>-</v>
      </c>
      <c r="O1594" t="str">
        <f t="shared" si="98"/>
        <v>M</v>
      </c>
      <c r="P1594" t="str">
        <f t="shared" si="97"/>
        <v>-</v>
      </c>
      <c r="Q1594" t="str">
        <f t="shared" si="99"/>
        <v>F</v>
      </c>
    </row>
    <row r="1595" spans="1:17" x14ac:dyDescent="0.3">
      <c r="A1595">
        <v>1602</v>
      </c>
      <c r="B1595" t="s">
        <v>4121</v>
      </c>
      <c r="C1595" t="s">
        <v>5819</v>
      </c>
      <c r="D1595" t="s">
        <v>4493</v>
      </c>
      <c r="E1595" t="s">
        <v>1189</v>
      </c>
      <c r="F1595">
        <v>90</v>
      </c>
      <c r="G1595" t="s">
        <v>5820</v>
      </c>
      <c r="H1595" t="s">
        <v>37</v>
      </c>
      <c r="I1595" s="10">
        <v>40047</v>
      </c>
      <c r="J1595">
        <v>96</v>
      </c>
      <c r="K1595" t="s">
        <v>1700</v>
      </c>
      <c r="M1595" t="str">
        <f>PROPER(Portfolio4346[[#This Row],[Last Name]])</f>
        <v>Strong</v>
      </c>
      <c r="N1595" t="str">
        <f t="shared" si="96"/>
        <v>-</v>
      </c>
      <c r="O1595" t="str">
        <f t="shared" si="98"/>
        <v>M</v>
      </c>
      <c r="P1595" t="str">
        <f t="shared" si="97"/>
        <v>-</v>
      </c>
      <c r="Q1595" t="str">
        <f t="shared" si="99"/>
        <v>I</v>
      </c>
    </row>
    <row r="1596" spans="1:17" x14ac:dyDescent="0.3">
      <c r="A1596">
        <v>1603</v>
      </c>
      <c r="B1596" t="s">
        <v>5821</v>
      </c>
      <c r="C1596" t="s">
        <v>5763</v>
      </c>
      <c r="D1596" t="s">
        <v>4493</v>
      </c>
      <c r="E1596" t="s">
        <v>5822</v>
      </c>
      <c r="F1596">
        <v>60</v>
      </c>
      <c r="G1596" t="s">
        <v>5823</v>
      </c>
      <c r="H1596" t="s">
        <v>5043</v>
      </c>
      <c r="I1596" s="10">
        <v>39767</v>
      </c>
      <c r="J1596">
        <v>73</v>
      </c>
      <c r="K1596" t="s">
        <v>1673</v>
      </c>
      <c r="M1596" t="str">
        <f>PROPER(Portfolio4346[[#This Row],[Last Name]])</f>
        <v>Boswell</v>
      </c>
      <c r="N1596" t="str">
        <f t="shared" si="96"/>
        <v>-</v>
      </c>
      <c r="O1596" t="str">
        <f t="shared" si="98"/>
        <v>M</v>
      </c>
      <c r="P1596" t="str">
        <f t="shared" si="97"/>
        <v>Corrected Errors</v>
      </c>
      <c r="Q1596" t="str">
        <f t="shared" si="99"/>
        <v>H</v>
      </c>
    </row>
    <row r="1597" spans="1:17" x14ac:dyDescent="0.3">
      <c r="A1597">
        <v>1604</v>
      </c>
      <c r="B1597" t="s">
        <v>5824</v>
      </c>
      <c r="C1597" t="s">
        <v>3015</v>
      </c>
      <c r="D1597" t="s">
        <v>4493</v>
      </c>
      <c r="E1597" t="s">
        <v>1189</v>
      </c>
      <c r="F1597">
        <v>60</v>
      </c>
      <c r="G1597" t="s">
        <v>5825</v>
      </c>
      <c r="H1597" t="s">
        <v>1646</v>
      </c>
      <c r="I1597" s="10">
        <v>40206</v>
      </c>
      <c r="J1597">
        <v>97</v>
      </c>
      <c r="K1597" t="s">
        <v>1721</v>
      </c>
      <c r="M1597" t="str">
        <f>PROPER(Portfolio4346[[#This Row],[Last Name]])</f>
        <v>Worley</v>
      </c>
      <c r="N1597" t="str">
        <f t="shared" si="96"/>
        <v>-</v>
      </c>
      <c r="O1597" t="str">
        <f t="shared" si="98"/>
        <v>M</v>
      </c>
      <c r="P1597" t="str">
        <f t="shared" si="97"/>
        <v>-</v>
      </c>
      <c r="Q1597" t="str">
        <f t="shared" si="99"/>
        <v>D</v>
      </c>
    </row>
    <row r="1598" spans="1:17" x14ac:dyDescent="0.3">
      <c r="A1598">
        <v>1605</v>
      </c>
      <c r="B1598" t="s">
        <v>5826</v>
      </c>
      <c r="C1598" t="s">
        <v>5827</v>
      </c>
      <c r="D1598" t="s">
        <v>4493</v>
      </c>
      <c r="E1598" t="s">
        <v>1189</v>
      </c>
      <c r="F1598">
        <v>30</v>
      </c>
      <c r="G1598" t="s">
        <v>5828</v>
      </c>
      <c r="H1598" t="s">
        <v>2733</v>
      </c>
      <c r="I1598" s="10">
        <v>39522</v>
      </c>
      <c r="J1598">
        <v>49</v>
      </c>
      <c r="K1598" t="s">
        <v>1692</v>
      </c>
      <c r="M1598" t="str">
        <f>PROPER(Portfolio4346[[#This Row],[Last Name]])</f>
        <v>Holbrook</v>
      </c>
      <c r="N1598" t="str">
        <f t="shared" si="96"/>
        <v>-</v>
      </c>
      <c r="O1598" t="str">
        <f t="shared" si="98"/>
        <v>M</v>
      </c>
      <c r="P1598" t="str">
        <f t="shared" si="97"/>
        <v>-</v>
      </c>
      <c r="Q1598" t="str">
        <f t="shared" si="99"/>
        <v>J</v>
      </c>
    </row>
    <row r="1599" spans="1:17" x14ac:dyDescent="0.3">
      <c r="A1599">
        <v>1606</v>
      </c>
      <c r="B1599" t="s">
        <v>4626</v>
      </c>
      <c r="C1599" t="s">
        <v>1959</v>
      </c>
      <c r="D1599" t="s">
        <v>4493</v>
      </c>
      <c r="E1599" t="s">
        <v>1189</v>
      </c>
      <c r="F1599">
        <v>60</v>
      </c>
      <c r="G1599" t="s">
        <v>5829</v>
      </c>
      <c r="H1599" t="s">
        <v>570</v>
      </c>
      <c r="I1599" s="10">
        <v>40164</v>
      </c>
      <c r="J1599">
        <v>62</v>
      </c>
      <c r="K1599" t="s">
        <v>1673</v>
      </c>
      <c r="M1599" t="str">
        <f>PROPER(Portfolio4346[[#This Row],[Last Name]])</f>
        <v>Durham</v>
      </c>
      <c r="N1599" t="str">
        <f t="shared" si="96"/>
        <v>-</v>
      </c>
      <c r="O1599" t="str">
        <f t="shared" si="98"/>
        <v>M</v>
      </c>
      <c r="P1599" t="str">
        <f t="shared" si="97"/>
        <v>-</v>
      </c>
      <c r="Q1599" t="str">
        <f t="shared" si="99"/>
        <v>D</v>
      </c>
    </row>
    <row r="1600" spans="1:17" x14ac:dyDescent="0.3">
      <c r="A1600">
        <v>1607</v>
      </c>
      <c r="B1600" t="s">
        <v>5830</v>
      </c>
      <c r="C1600" t="s">
        <v>5202</v>
      </c>
      <c r="D1600" t="s">
        <v>4493</v>
      </c>
      <c r="E1600" t="s">
        <v>1189</v>
      </c>
      <c r="F1600">
        <v>60</v>
      </c>
      <c r="G1600" t="s">
        <v>5831</v>
      </c>
      <c r="H1600" t="s">
        <v>173</v>
      </c>
      <c r="I1600" s="10">
        <v>40294</v>
      </c>
      <c r="J1600">
        <v>27</v>
      </c>
      <c r="K1600" t="s">
        <v>1007</v>
      </c>
      <c r="M1600" t="str">
        <f>PROPER(Portfolio4346[[#This Row],[Last Name]])</f>
        <v>Casey</v>
      </c>
      <c r="N1600" t="str">
        <f t="shared" si="96"/>
        <v>-</v>
      </c>
      <c r="O1600" t="str">
        <f t="shared" si="98"/>
        <v>M</v>
      </c>
      <c r="P1600" t="str">
        <f t="shared" si="97"/>
        <v>-</v>
      </c>
      <c r="Q1600" t="str">
        <f t="shared" si="99"/>
        <v>B</v>
      </c>
    </row>
    <row r="1601" spans="1:17" x14ac:dyDescent="0.3">
      <c r="A1601">
        <v>1608</v>
      </c>
      <c r="B1601" t="s">
        <v>5832</v>
      </c>
      <c r="C1601" t="s">
        <v>5833</v>
      </c>
      <c r="D1601" t="s">
        <v>4493</v>
      </c>
      <c r="E1601" t="s">
        <v>1189</v>
      </c>
      <c r="F1601">
        <v>60</v>
      </c>
      <c r="G1601" t="s">
        <v>5834</v>
      </c>
      <c r="H1601" t="s">
        <v>5835</v>
      </c>
      <c r="I1601" s="10">
        <v>40457</v>
      </c>
      <c r="J1601">
        <v>12</v>
      </c>
      <c r="K1601" t="s">
        <v>851</v>
      </c>
      <c r="M1601" t="str">
        <f>PROPER(Portfolio4346[[#This Row],[Last Name]])</f>
        <v>Hewitt</v>
      </c>
      <c r="N1601" t="str">
        <f t="shared" si="96"/>
        <v>-</v>
      </c>
      <c r="O1601" t="str">
        <f t="shared" si="98"/>
        <v>M</v>
      </c>
      <c r="P1601" t="str">
        <f t="shared" si="97"/>
        <v>-</v>
      </c>
      <c r="Q1601" t="str">
        <f t="shared" si="99"/>
        <v>B</v>
      </c>
    </row>
    <row r="1602" spans="1:17" x14ac:dyDescent="0.3">
      <c r="A1602">
        <v>1609</v>
      </c>
      <c r="B1602" t="s">
        <v>4872</v>
      </c>
      <c r="C1602" t="s">
        <v>5836</v>
      </c>
      <c r="D1602" t="s">
        <v>4493</v>
      </c>
      <c r="E1602" t="s">
        <v>1189</v>
      </c>
      <c r="F1602">
        <v>90</v>
      </c>
      <c r="G1602" t="s">
        <v>5837</v>
      </c>
      <c r="H1602" t="s">
        <v>603</v>
      </c>
      <c r="I1602" s="10">
        <v>40286</v>
      </c>
      <c r="J1602">
        <v>17</v>
      </c>
      <c r="K1602" t="s">
        <v>851</v>
      </c>
      <c r="M1602" t="str">
        <f>PROPER(Portfolio4346[[#This Row],[Last Name]])</f>
        <v>Jeffers</v>
      </c>
      <c r="N1602" t="str">
        <f t="shared" ref="N1602:N1665" si="100">IF(EXACT(C1602,M1602)=TRUE, "-", "Corrected to Title Case")</f>
        <v>-</v>
      </c>
      <c r="O1602" t="str">
        <f t="shared" si="98"/>
        <v>M</v>
      </c>
      <c r="P1602" t="str">
        <f t="shared" ref="P1602:P1665" si="101">IF(EXACT(E1602,O1602)=TRUE,"-","Corrected Errors")</f>
        <v>-</v>
      </c>
      <c r="Q1602" t="str">
        <f t="shared" si="99"/>
        <v>P</v>
      </c>
    </row>
    <row r="1603" spans="1:17" x14ac:dyDescent="0.3">
      <c r="A1603">
        <v>1610</v>
      </c>
      <c r="B1603" t="s">
        <v>5291</v>
      </c>
      <c r="C1603" t="s">
        <v>5838</v>
      </c>
      <c r="D1603" t="s">
        <v>4493</v>
      </c>
      <c r="E1603" t="s">
        <v>1189</v>
      </c>
      <c r="F1603">
        <v>90</v>
      </c>
      <c r="G1603" t="s">
        <v>5839</v>
      </c>
      <c r="H1603" t="s">
        <v>26</v>
      </c>
      <c r="I1603" s="10">
        <v>39706</v>
      </c>
      <c r="J1603">
        <v>93</v>
      </c>
      <c r="K1603" t="s">
        <v>1700</v>
      </c>
      <c r="M1603" t="str">
        <f>PROPER(Portfolio4346[[#This Row],[Last Name]])</f>
        <v>Ho</v>
      </c>
      <c r="N1603" t="str">
        <f t="shared" si="100"/>
        <v>-</v>
      </c>
      <c r="O1603" t="str">
        <f t="shared" ref="O1603:O1666" si="102">IF(LEFT(E1603,1)="f","F","M")</f>
        <v>M</v>
      </c>
      <c r="P1603" t="str">
        <f t="shared" si="101"/>
        <v>-</v>
      </c>
      <c r="Q1603" t="str">
        <f t="shared" ref="Q1603:Q1666" si="103">UPPER(LEFT(B1603,1))</f>
        <v>K</v>
      </c>
    </row>
    <row r="1604" spans="1:17" x14ac:dyDescent="0.3">
      <c r="A1604">
        <v>1611</v>
      </c>
      <c r="B1604" t="s">
        <v>3230</v>
      </c>
      <c r="C1604" t="s">
        <v>2746</v>
      </c>
      <c r="D1604" t="s">
        <v>4493</v>
      </c>
      <c r="E1604" t="s">
        <v>1189</v>
      </c>
      <c r="F1604">
        <v>90</v>
      </c>
      <c r="G1604" t="s">
        <v>5840</v>
      </c>
      <c r="H1604" t="s">
        <v>792</v>
      </c>
      <c r="I1604" s="10">
        <v>39683</v>
      </c>
      <c r="J1604">
        <v>87</v>
      </c>
      <c r="K1604" t="s">
        <v>1772</v>
      </c>
      <c r="M1604" t="str">
        <f>PROPER(Portfolio4346[[#This Row],[Last Name]])</f>
        <v>Hannah</v>
      </c>
      <c r="N1604" t="str">
        <f t="shared" si="100"/>
        <v>-</v>
      </c>
      <c r="O1604" t="str">
        <f t="shared" si="102"/>
        <v>M</v>
      </c>
      <c r="P1604" t="str">
        <f t="shared" si="101"/>
        <v>-</v>
      </c>
      <c r="Q1604" t="str">
        <f t="shared" si="103"/>
        <v>M</v>
      </c>
    </row>
    <row r="1605" spans="1:17" x14ac:dyDescent="0.3">
      <c r="A1605">
        <v>1612</v>
      </c>
      <c r="B1605" t="s">
        <v>5841</v>
      </c>
      <c r="C1605" t="s">
        <v>5842</v>
      </c>
      <c r="D1605" t="s">
        <v>4493</v>
      </c>
      <c r="E1605" t="s">
        <v>1189</v>
      </c>
      <c r="F1605">
        <v>60</v>
      </c>
      <c r="G1605" t="s">
        <v>5843</v>
      </c>
      <c r="H1605" t="s">
        <v>400</v>
      </c>
      <c r="I1605" s="10">
        <v>40015</v>
      </c>
      <c r="J1605">
        <v>98</v>
      </c>
      <c r="K1605" t="s">
        <v>851</v>
      </c>
      <c r="M1605" t="str">
        <f>PROPER(Portfolio4346[[#This Row],[Last Name]])</f>
        <v>Curry</v>
      </c>
      <c r="N1605" t="str">
        <f t="shared" si="100"/>
        <v>-</v>
      </c>
      <c r="O1605" t="str">
        <f t="shared" si="102"/>
        <v>M</v>
      </c>
      <c r="P1605" t="str">
        <f t="shared" si="101"/>
        <v>-</v>
      </c>
      <c r="Q1605" t="str">
        <f t="shared" si="103"/>
        <v>B</v>
      </c>
    </row>
    <row r="1606" spans="1:17" x14ac:dyDescent="0.3">
      <c r="A1606">
        <v>1613</v>
      </c>
      <c r="B1606" t="s">
        <v>2217</v>
      </c>
      <c r="C1606" t="s">
        <v>2285</v>
      </c>
      <c r="D1606" t="s">
        <v>4493</v>
      </c>
      <c r="E1606" t="s">
        <v>1189</v>
      </c>
      <c r="F1606">
        <v>90</v>
      </c>
      <c r="G1606" t="s">
        <v>5844</v>
      </c>
      <c r="H1606" t="s">
        <v>5845</v>
      </c>
      <c r="I1606" s="10">
        <v>39609</v>
      </c>
      <c r="J1606">
        <v>50</v>
      </c>
      <c r="K1606" t="s">
        <v>1700</v>
      </c>
      <c r="M1606" t="str">
        <f>PROPER(Portfolio4346[[#This Row],[Last Name]])</f>
        <v>Bridges</v>
      </c>
      <c r="N1606" t="str">
        <f t="shared" si="100"/>
        <v>-</v>
      </c>
      <c r="O1606" t="str">
        <f t="shared" si="102"/>
        <v>M</v>
      </c>
      <c r="P1606" t="str">
        <f t="shared" si="101"/>
        <v>-</v>
      </c>
      <c r="Q1606" t="str">
        <f t="shared" si="103"/>
        <v>T</v>
      </c>
    </row>
    <row r="1607" spans="1:17" x14ac:dyDescent="0.3">
      <c r="A1607">
        <v>1614</v>
      </c>
      <c r="B1607" t="s">
        <v>4464</v>
      </c>
      <c r="C1607" t="s">
        <v>4609</v>
      </c>
      <c r="D1607" t="s">
        <v>4493</v>
      </c>
      <c r="E1607" t="s">
        <v>1189</v>
      </c>
      <c r="F1607">
        <v>90</v>
      </c>
      <c r="G1607" t="s">
        <v>5846</v>
      </c>
      <c r="H1607" t="s">
        <v>3442</v>
      </c>
      <c r="I1607" s="10">
        <v>39486</v>
      </c>
      <c r="J1607">
        <v>17</v>
      </c>
      <c r="K1607" t="s">
        <v>851</v>
      </c>
      <c r="M1607" t="str">
        <f>PROPER(Portfolio4346[[#This Row],[Last Name]])</f>
        <v>Seals</v>
      </c>
      <c r="N1607" t="str">
        <f t="shared" si="100"/>
        <v>-</v>
      </c>
      <c r="O1607" t="str">
        <f t="shared" si="102"/>
        <v>M</v>
      </c>
      <c r="P1607" t="str">
        <f t="shared" si="101"/>
        <v>-</v>
      </c>
      <c r="Q1607" t="str">
        <f t="shared" si="103"/>
        <v>E</v>
      </c>
    </row>
    <row r="1608" spans="1:17" x14ac:dyDescent="0.3">
      <c r="A1608">
        <v>1615</v>
      </c>
      <c r="B1608" t="s">
        <v>3664</v>
      </c>
      <c r="C1608" t="s">
        <v>5847</v>
      </c>
      <c r="D1608" t="s">
        <v>4493</v>
      </c>
      <c r="E1608" t="s">
        <v>1189</v>
      </c>
      <c r="F1608">
        <v>90</v>
      </c>
      <c r="G1608" t="s">
        <v>5493</v>
      </c>
      <c r="H1608" t="s">
        <v>630</v>
      </c>
      <c r="I1608" s="10">
        <v>40260</v>
      </c>
      <c r="J1608">
        <v>68</v>
      </c>
      <c r="K1608" t="s">
        <v>1721</v>
      </c>
      <c r="M1608" t="str">
        <f>PROPER(Portfolio4346[[#This Row],[Last Name]])</f>
        <v>Shook</v>
      </c>
      <c r="N1608" t="str">
        <f t="shared" si="100"/>
        <v>-</v>
      </c>
      <c r="O1608" t="str">
        <f t="shared" si="102"/>
        <v>M</v>
      </c>
      <c r="P1608" t="str">
        <f t="shared" si="101"/>
        <v>-</v>
      </c>
      <c r="Q1608" t="str">
        <f t="shared" si="103"/>
        <v>D</v>
      </c>
    </row>
    <row r="1609" spans="1:17" x14ac:dyDescent="0.3">
      <c r="A1609">
        <v>1616</v>
      </c>
      <c r="B1609" t="s">
        <v>5513</v>
      </c>
      <c r="C1609" t="s">
        <v>5654</v>
      </c>
      <c r="D1609" t="s">
        <v>4493</v>
      </c>
      <c r="E1609" t="s">
        <v>1189</v>
      </c>
      <c r="F1609">
        <v>30</v>
      </c>
      <c r="G1609" t="s">
        <v>5848</v>
      </c>
      <c r="H1609" t="s">
        <v>3830</v>
      </c>
      <c r="I1609" s="10">
        <v>40354</v>
      </c>
      <c r="J1609">
        <v>5</v>
      </c>
      <c r="K1609" t="s">
        <v>1677</v>
      </c>
      <c r="M1609" t="str">
        <f>PROPER(Portfolio4346[[#This Row],[Last Name]])</f>
        <v>Landry</v>
      </c>
      <c r="N1609" t="str">
        <f t="shared" si="100"/>
        <v>-</v>
      </c>
      <c r="O1609" t="str">
        <f t="shared" si="102"/>
        <v>M</v>
      </c>
      <c r="P1609" t="str">
        <f t="shared" si="101"/>
        <v>-</v>
      </c>
      <c r="Q1609" t="str">
        <f t="shared" si="103"/>
        <v>M</v>
      </c>
    </row>
    <row r="1610" spans="1:17" x14ac:dyDescent="0.3">
      <c r="A1610">
        <v>1617</v>
      </c>
      <c r="B1610" t="s">
        <v>5849</v>
      </c>
      <c r="C1610" t="s">
        <v>5850</v>
      </c>
      <c r="D1610" t="s">
        <v>4493</v>
      </c>
      <c r="E1610" t="s">
        <v>1189</v>
      </c>
      <c r="F1610">
        <v>90</v>
      </c>
      <c r="G1610" t="s">
        <v>5851</v>
      </c>
      <c r="H1610" t="s">
        <v>5852</v>
      </c>
      <c r="I1610" s="10">
        <v>40407</v>
      </c>
      <c r="J1610">
        <v>98</v>
      </c>
      <c r="K1610" t="s">
        <v>1700</v>
      </c>
      <c r="M1610" t="str">
        <f>PROPER(Portfolio4346[[#This Row],[Last Name]])</f>
        <v>Sanchez</v>
      </c>
      <c r="N1610" t="str">
        <f t="shared" si="100"/>
        <v>-</v>
      </c>
      <c r="O1610" t="str">
        <f t="shared" si="102"/>
        <v>M</v>
      </c>
      <c r="P1610" t="str">
        <f t="shared" si="101"/>
        <v>-</v>
      </c>
      <c r="Q1610" t="str">
        <f t="shared" si="103"/>
        <v>C</v>
      </c>
    </row>
    <row r="1611" spans="1:17" x14ac:dyDescent="0.3">
      <c r="A1611">
        <v>1618</v>
      </c>
      <c r="B1611" t="s">
        <v>4829</v>
      </c>
      <c r="C1611" t="s">
        <v>3760</v>
      </c>
      <c r="D1611" t="s">
        <v>4493</v>
      </c>
      <c r="E1611" t="s">
        <v>1189</v>
      </c>
      <c r="F1611">
        <v>90</v>
      </c>
      <c r="G1611" t="s">
        <v>5853</v>
      </c>
      <c r="H1611" t="s">
        <v>1086</v>
      </c>
      <c r="I1611" s="10">
        <v>39858</v>
      </c>
      <c r="J1611">
        <v>86</v>
      </c>
      <c r="K1611" t="s">
        <v>1696</v>
      </c>
      <c r="M1611" t="str">
        <f>PROPER(Portfolio4346[[#This Row],[Last Name]])</f>
        <v>Stanley</v>
      </c>
      <c r="N1611" t="str">
        <f t="shared" si="100"/>
        <v>-</v>
      </c>
      <c r="O1611" t="str">
        <f t="shared" si="102"/>
        <v>M</v>
      </c>
      <c r="P1611" t="str">
        <f t="shared" si="101"/>
        <v>-</v>
      </c>
      <c r="Q1611" t="str">
        <f t="shared" si="103"/>
        <v>M</v>
      </c>
    </row>
    <row r="1612" spans="1:17" x14ac:dyDescent="0.3">
      <c r="A1612">
        <v>1619</v>
      </c>
      <c r="B1612" t="s">
        <v>5854</v>
      </c>
      <c r="C1612" t="s">
        <v>5855</v>
      </c>
      <c r="D1612" t="s">
        <v>4493</v>
      </c>
      <c r="E1612" t="s">
        <v>1189</v>
      </c>
      <c r="F1612">
        <v>60</v>
      </c>
      <c r="G1612" t="s">
        <v>5856</v>
      </c>
      <c r="H1612" t="s">
        <v>257</v>
      </c>
      <c r="I1612" s="10">
        <v>40464</v>
      </c>
      <c r="J1612">
        <v>47</v>
      </c>
      <c r="K1612" t="s">
        <v>1772</v>
      </c>
      <c r="M1612" t="str">
        <f>PROPER(Portfolio4346[[#This Row],[Last Name]])</f>
        <v>Vela</v>
      </c>
      <c r="N1612" t="str">
        <f t="shared" si="100"/>
        <v>-</v>
      </c>
      <c r="O1612" t="str">
        <f t="shared" si="102"/>
        <v>M</v>
      </c>
      <c r="P1612" t="str">
        <f t="shared" si="101"/>
        <v>-</v>
      </c>
      <c r="Q1612" t="str">
        <f t="shared" si="103"/>
        <v>A</v>
      </c>
    </row>
    <row r="1613" spans="1:17" x14ac:dyDescent="0.3">
      <c r="A1613">
        <v>1620</v>
      </c>
      <c r="B1613" t="s">
        <v>5857</v>
      </c>
      <c r="C1613" t="s">
        <v>5858</v>
      </c>
      <c r="D1613" t="s">
        <v>4493</v>
      </c>
      <c r="E1613" t="s">
        <v>1189</v>
      </c>
      <c r="F1613">
        <v>90</v>
      </c>
      <c r="G1613" t="s">
        <v>5859</v>
      </c>
      <c r="H1613" t="s">
        <v>1438</v>
      </c>
      <c r="I1613" s="10">
        <v>40020</v>
      </c>
      <c r="J1613">
        <v>77</v>
      </c>
      <c r="K1613" t="s">
        <v>1696</v>
      </c>
      <c r="M1613" t="str">
        <f>PROPER(Portfolio4346[[#This Row],[Last Name]])</f>
        <v>Ivey</v>
      </c>
      <c r="N1613" t="str">
        <f t="shared" si="100"/>
        <v>-</v>
      </c>
      <c r="O1613" t="str">
        <f t="shared" si="102"/>
        <v>M</v>
      </c>
      <c r="P1613" t="str">
        <f t="shared" si="101"/>
        <v>-</v>
      </c>
      <c r="Q1613" t="str">
        <f t="shared" si="103"/>
        <v>B</v>
      </c>
    </row>
    <row r="1614" spans="1:17" x14ac:dyDescent="0.3">
      <c r="A1614">
        <v>1621</v>
      </c>
      <c r="B1614" t="s">
        <v>5860</v>
      </c>
      <c r="C1614" t="s">
        <v>2325</v>
      </c>
      <c r="D1614" t="s">
        <v>4493</v>
      </c>
      <c r="E1614" t="s">
        <v>1189</v>
      </c>
      <c r="F1614">
        <v>60</v>
      </c>
      <c r="G1614" t="s">
        <v>5861</v>
      </c>
      <c r="H1614" t="s">
        <v>219</v>
      </c>
      <c r="I1614" s="10">
        <v>40342</v>
      </c>
      <c r="J1614">
        <v>55</v>
      </c>
      <c r="K1614" t="s">
        <v>1707</v>
      </c>
      <c r="M1614" t="str">
        <f>PROPER(Portfolio4346[[#This Row],[Last Name]])</f>
        <v>Pritchard</v>
      </c>
      <c r="N1614" t="str">
        <f t="shared" si="100"/>
        <v>-</v>
      </c>
      <c r="O1614" t="str">
        <f t="shared" si="102"/>
        <v>M</v>
      </c>
      <c r="P1614" t="str">
        <f t="shared" si="101"/>
        <v>-</v>
      </c>
      <c r="Q1614" t="str">
        <f t="shared" si="103"/>
        <v>M</v>
      </c>
    </row>
    <row r="1615" spans="1:17" x14ac:dyDescent="0.3">
      <c r="A1615">
        <v>1622</v>
      </c>
      <c r="B1615" t="s">
        <v>5348</v>
      </c>
      <c r="C1615" t="s">
        <v>5862</v>
      </c>
      <c r="D1615" t="s">
        <v>4493</v>
      </c>
      <c r="E1615" t="s">
        <v>1189</v>
      </c>
      <c r="F1615">
        <v>30</v>
      </c>
      <c r="G1615" t="s">
        <v>5863</v>
      </c>
      <c r="H1615" t="s">
        <v>1507</v>
      </c>
      <c r="I1615" s="10">
        <v>40164</v>
      </c>
      <c r="J1615">
        <v>32</v>
      </c>
      <c r="K1615" t="s">
        <v>1772</v>
      </c>
      <c r="M1615" t="str">
        <f>PROPER(Portfolio4346[[#This Row],[Last Name]])</f>
        <v>Carter</v>
      </c>
      <c r="N1615" t="str">
        <f t="shared" si="100"/>
        <v>-</v>
      </c>
      <c r="O1615" t="str">
        <f t="shared" si="102"/>
        <v>M</v>
      </c>
      <c r="P1615" t="str">
        <f t="shared" si="101"/>
        <v>-</v>
      </c>
      <c r="Q1615" t="str">
        <f t="shared" si="103"/>
        <v>A</v>
      </c>
    </row>
    <row r="1616" spans="1:17" x14ac:dyDescent="0.3">
      <c r="A1616">
        <v>1623</v>
      </c>
      <c r="B1616" t="s">
        <v>5864</v>
      </c>
      <c r="C1616" t="s">
        <v>3279</v>
      </c>
      <c r="D1616" t="s">
        <v>4493</v>
      </c>
      <c r="E1616" t="s">
        <v>1189</v>
      </c>
      <c r="F1616">
        <v>60</v>
      </c>
      <c r="G1616" t="s">
        <v>5865</v>
      </c>
      <c r="H1616" t="s">
        <v>170</v>
      </c>
      <c r="I1616" s="10">
        <v>39779</v>
      </c>
      <c r="J1616">
        <v>14</v>
      </c>
      <c r="K1616" t="s">
        <v>1007</v>
      </c>
      <c r="M1616" t="str">
        <f>PROPER(Portfolio4346[[#This Row],[Last Name]])</f>
        <v>Latham</v>
      </c>
      <c r="N1616" t="str">
        <f t="shared" si="100"/>
        <v>-</v>
      </c>
      <c r="O1616" t="str">
        <f t="shared" si="102"/>
        <v>M</v>
      </c>
      <c r="P1616" t="str">
        <f t="shared" si="101"/>
        <v>-</v>
      </c>
      <c r="Q1616" t="str">
        <f t="shared" si="103"/>
        <v>A</v>
      </c>
    </row>
    <row r="1617" spans="1:17" x14ac:dyDescent="0.3">
      <c r="A1617">
        <v>1624</v>
      </c>
      <c r="B1617" t="s">
        <v>5866</v>
      </c>
      <c r="C1617" t="s">
        <v>5783</v>
      </c>
      <c r="D1617" t="s">
        <v>4493</v>
      </c>
      <c r="E1617" t="s">
        <v>1189</v>
      </c>
      <c r="F1617">
        <v>90</v>
      </c>
      <c r="G1617" t="s">
        <v>5867</v>
      </c>
      <c r="H1617" t="s">
        <v>719</v>
      </c>
      <c r="I1617" s="10">
        <v>39564</v>
      </c>
      <c r="J1617">
        <v>17</v>
      </c>
      <c r="K1617" t="s">
        <v>1700</v>
      </c>
      <c r="M1617" t="str">
        <f>PROPER(Portfolio4346[[#This Row],[Last Name]])</f>
        <v>Bacon</v>
      </c>
      <c r="N1617" t="str">
        <f t="shared" si="100"/>
        <v>-</v>
      </c>
      <c r="O1617" t="str">
        <f t="shared" si="102"/>
        <v>M</v>
      </c>
      <c r="P1617" t="str">
        <f t="shared" si="101"/>
        <v>-</v>
      </c>
      <c r="Q1617" t="str">
        <f t="shared" si="103"/>
        <v>R</v>
      </c>
    </row>
    <row r="1618" spans="1:17" x14ac:dyDescent="0.3">
      <c r="A1618">
        <v>1625</v>
      </c>
      <c r="B1618" t="s">
        <v>5216</v>
      </c>
      <c r="C1618" t="s">
        <v>2527</v>
      </c>
      <c r="D1618" t="s">
        <v>4493</v>
      </c>
      <c r="E1618" t="s">
        <v>1189</v>
      </c>
      <c r="F1618">
        <v>90</v>
      </c>
      <c r="G1618" t="s">
        <v>5868</v>
      </c>
      <c r="H1618" t="s">
        <v>5869</v>
      </c>
      <c r="I1618" s="10">
        <v>40034</v>
      </c>
      <c r="J1618">
        <v>97</v>
      </c>
      <c r="K1618" t="s">
        <v>1696</v>
      </c>
      <c r="M1618" t="str">
        <f>PROPER(Portfolio4346[[#This Row],[Last Name]])</f>
        <v>Thomson</v>
      </c>
      <c r="N1618" t="str">
        <f t="shared" si="100"/>
        <v>-</v>
      </c>
      <c r="O1618" t="str">
        <f t="shared" si="102"/>
        <v>M</v>
      </c>
      <c r="P1618" t="str">
        <f t="shared" si="101"/>
        <v>-</v>
      </c>
      <c r="Q1618" t="str">
        <f t="shared" si="103"/>
        <v>D</v>
      </c>
    </row>
    <row r="1619" spans="1:17" x14ac:dyDescent="0.3">
      <c r="A1619">
        <v>1626</v>
      </c>
      <c r="B1619" t="s">
        <v>5870</v>
      </c>
      <c r="C1619" t="s">
        <v>5871</v>
      </c>
      <c r="D1619" t="s">
        <v>4493</v>
      </c>
      <c r="E1619" t="s">
        <v>1189</v>
      </c>
      <c r="F1619">
        <v>30</v>
      </c>
      <c r="G1619" t="s">
        <v>5872</v>
      </c>
      <c r="H1619" t="s">
        <v>291</v>
      </c>
      <c r="I1619" s="10">
        <v>40379</v>
      </c>
      <c r="J1619">
        <v>10</v>
      </c>
      <c r="K1619" t="s">
        <v>1007</v>
      </c>
      <c r="M1619" t="str">
        <f>PROPER(Portfolio4346[[#This Row],[Last Name]])</f>
        <v>Kelley</v>
      </c>
      <c r="N1619" t="str">
        <f t="shared" si="100"/>
        <v>-</v>
      </c>
      <c r="O1619" t="str">
        <f t="shared" si="102"/>
        <v>M</v>
      </c>
      <c r="P1619" t="str">
        <f t="shared" si="101"/>
        <v>-</v>
      </c>
      <c r="Q1619" t="str">
        <f t="shared" si="103"/>
        <v>S</v>
      </c>
    </row>
    <row r="1620" spans="1:17" x14ac:dyDescent="0.3">
      <c r="A1620">
        <v>1627</v>
      </c>
      <c r="B1620" t="s">
        <v>3378</v>
      </c>
      <c r="C1620" t="s">
        <v>2894</v>
      </c>
      <c r="D1620" t="s">
        <v>4493</v>
      </c>
      <c r="E1620" t="s">
        <v>1189</v>
      </c>
      <c r="F1620">
        <v>60</v>
      </c>
      <c r="G1620" t="s">
        <v>5873</v>
      </c>
      <c r="H1620" t="s">
        <v>1287</v>
      </c>
      <c r="I1620" s="10">
        <v>40377</v>
      </c>
      <c r="J1620">
        <v>25</v>
      </c>
      <c r="K1620" t="s">
        <v>1772</v>
      </c>
      <c r="M1620" t="str">
        <f>PROPER(Portfolio4346[[#This Row],[Last Name]])</f>
        <v>Parks</v>
      </c>
      <c r="N1620" t="str">
        <f t="shared" si="100"/>
        <v>-</v>
      </c>
      <c r="O1620" t="str">
        <f t="shared" si="102"/>
        <v>M</v>
      </c>
      <c r="P1620" t="str">
        <f t="shared" si="101"/>
        <v>-</v>
      </c>
      <c r="Q1620" t="str">
        <f t="shared" si="103"/>
        <v>L</v>
      </c>
    </row>
    <row r="1621" spans="1:17" x14ac:dyDescent="0.3">
      <c r="A1621">
        <v>1628</v>
      </c>
      <c r="B1621" t="s">
        <v>4626</v>
      </c>
      <c r="C1621" t="s">
        <v>5874</v>
      </c>
      <c r="D1621" t="s">
        <v>4493</v>
      </c>
      <c r="E1621" t="s">
        <v>1189</v>
      </c>
      <c r="F1621">
        <v>60</v>
      </c>
      <c r="G1621" t="s">
        <v>5875</v>
      </c>
      <c r="H1621" t="s">
        <v>1614</v>
      </c>
      <c r="I1621" s="10">
        <v>39894</v>
      </c>
      <c r="J1621">
        <v>23</v>
      </c>
      <c r="K1621" t="s">
        <v>1772</v>
      </c>
      <c r="M1621" t="str">
        <f>PROPER(Portfolio4346[[#This Row],[Last Name]])</f>
        <v>Manning</v>
      </c>
      <c r="N1621" t="str">
        <f t="shared" si="100"/>
        <v>Corrected to Title Case</v>
      </c>
      <c r="O1621" t="str">
        <f t="shared" si="102"/>
        <v>M</v>
      </c>
      <c r="P1621" t="str">
        <f t="shared" si="101"/>
        <v>-</v>
      </c>
      <c r="Q1621" t="str">
        <f t="shared" si="103"/>
        <v>D</v>
      </c>
    </row>
    <row r="1622" spans="1:17" x14ac:dyDescent="0.3">
      <c r="A1622">
        <v>1629</v>
      </c>
      <c r="B1622" t="s">
        <v>5876</v>
      </c>
      <c r="C1622" t="s">
        <v>5877</v>
      </c>
      <c r="D1622" t="s">
        <v>1946</v>
      </c>
      <c r="E1622" t="s">
        <v>1189</v>
      </c>
      <c r="F1622">
        <v>60</v>
      </c>
      <c r="G1622" t="s">
        <v>5878</v>
      </c>
      <c r="H1622" t="s">
        <v>4954</v>
      </c>
      <c r="I1622" s="10">
        <v>40330</v>
      </c>
      <c r="J1622">
        <v>45</v>
      </c>
      <c r="K1622" t="s">
        <v>1772</v>
      </c>
      <c r="M1622" t="str">
        <f>PROPER(Portfolio4346[[#This Row],[Last Name]])</f>
        <v>Delong</v>
      </c>
      <c r="N1622" t="str">
        <f t="shared" si="100"/>
        <v>-</v>
      </c>
      <c r="O1622" t="str">
        <f t="shared" si="102"/>
        <v>M</v>
      </c>
      <c r="P1622" t="str">
        <f t="shared" si="101"/>
        <v>-</v>
      </c>
      <c r="Q1622" t="str">
        <f t="shared" si="103"/>
        <v>V</v>
      </c>
    </row>
    <row r="1623" spans="1:17" x14ac:dyDescent="0.3">
      <c r="A1623">
        <v>1630</v>
      </c>
      <c r="B1623" t="s">
        <v>4708</v>
      </c>
      <c r="C1623" t="s">
        <v>4439</v>
      </c>
      <c r="D1623" t="s">
        <v>4493</v>
      </c>
      <c r="E1623" t="s">
        <v>1189</v>
      </c>
      <c r="F1623">
        <v>30</v>
      </c>
      <c r="G1623" t="s">
        <v>5879</v>
      </c>
      <c r="H1623" t="s">
        <v>1615</v>
      </c>
      <c r="I1623" s="10">
        <v>39471</v>
      </c>
      <c r="J1623">
        <v>53</v>
      </c>
      <c r="K1623" t="s">
        <v>1692</v>
      </c>
      <c r="M1623" t="str">
        <f>PROPER(Portfolio4346[[#This Row],[Last Name]])</f>
        <v>Dubois</v>
      </c>
      <c r="N1623" t="str">
        <f t="shared" si="100"/>
        <v>-</v>
      </c>
      <c r="O1623" t="str">
        <f t="shared" si="102"/>
        <v>M</v>
      </c>
      <c r="P1623" t="str">
        <f t="shared" si="101"/>
        <v>-</v>
      </c>
      <c r="Q1623" t="str">
        <f t="shared" si="103"/>
        <v>C</v>
      </c>
    </row>
    <row r="1624" spans="1:17" x14ac:dyDescent="0.3">
      <c r="A1624">
        <v>1631</v>
      </c>
      <c r="B1624" t="s">
        <v>4814</v>
      </c>
      <c r="C1624" t="s">
        <v>5880</v>
      </c>
      <c r="D1624" t="s">
        <v>4493</v>
      </c>
      <c r="E1624" t="s">
        <v>1189</v>
      </c>
      <c r="F1624">
        <v>90</v>
      </c>
      <c r="G1624" t="s">
        <v>5881</v>
      </c>
      <c r="H1624" t="s">
        <v>1652</v>
      </c>
      <c r="I1624" s="10">
        <v>39995</v>
      </c>
      <c r="J1624">
        <v>49</v>
      </c>
      <c r="K1624" t="s">
        <v>1673</v>
      </c>
      <c r="M1624" t="str">
        <f>PROPER(Portfolio4346[[#This Row],[Last Name]])</f>
        <v>Lackey</v>
      </c>
      <c r="N1624" t="str">
        <f t="shared" si="100"/>
        <v>-</v>
      </c>
      <c r="O1624" t="str">
        <f t="shared" si="102"/>
        <v>M</v>
      </c>
      <c r="P1624" t="str">
        <f t="shared" si="101"/>
        <v>-</v>
      </c>
      <c r="Q1624" t="str">
        <f t="shared" si="103"/>
        <v>L</v>
      </c>
    </row>
    <row r="1625" spans="1:17" x14ac:dyDescent="0.3">
      <c r="A1625">
        <v>1632</v>
      </c>
      <c r="B1625" t="s">
        <v>5882</v>
      </c>
      <c r="C1625" t="s">
        <v>4502</v>
      </c>
      <c r="D1625" t="s">
        <v>4493</v>
      </c>
      <c r="E1625" t="s">
        <v>1189</v>
      </c>
      <c r="F1625">
        <v>90</v>
      </c>
      <c r="G1625" t="s">
        <v>5883</v>
      </c>
      <c r="H1625" t="s">
        <v>797</v>
      </c>
      <c r="I1625" s="10">
        <v>39538</v>
      </c>
      <c r="J1625">
        <v>50</v>
      </c>
      <c r="K1625" t="s">
        <v>1677</v>
      </c>
      <c r="M1625" t="str">
        <f>PROPER(Portfolio4346[[#This Row],[Last Name]])</f>
        <v>Bouchard</v>
      </c>
      <c r="N1625" t="str">
        <f t="shared" si="100"/>
        <v>-</v>
      </c>
      <c r="O1625" t="str">
        <f t="shared" si="102"/>
        <v>M</v>
      </c>
      <c r="P1625" t="str">
        <f t="shared" si="101"/>
        <v>-</v>
      </c>
      <c r="Q1625" t="str">
        <f t="shared" si="103"/>
        <v>L</v>
      </c>
    </row>
    <row r="1626" spans="1:17" x14ac:dyDescent="0.3">
      <c r="A1626">
        <v>1633</v>
      </c>
      <c r="B1626" t="s">
        <v>4585</v>
      </c>
      <c r="C1626" t="s">
        <v>2037</v>
      </c>
      <c r="D1626" t="s">
        <v>4493</v>
      </c>
      <c r="E1626" t="s">
        <v>1189</v>
      </c>
      <c r="F1626">
        <v>90</v>
      </c>
      <c r="G1626" t="s">
        <v>5884</v>
      </c>
      <c r="H1626" t="s">
        <v>687</v>
      </c>
      <c r="I1626" s="10">
        <v>39556</v>
      </c>
      <c r="J1626">
        <v>6</v>
      </c>
      <c r="K1626" t="s">
        <v>1673</v>
      </c>
      <c r="M1626" t="str">
        <f>PROPER(Portfolio4346[[#This Row],[Last Name]])</f>
        <v>Acosta</v>
      </c>
      <c r="N1626" t="str">
        <f t="shared" si="100"/>
        <v>-</v>
      </c>
      <c r="O1626" t="str">
        <f t="shared" si="102"/>
        <v>M</v>
      </c>
      <c r="P1626" t="str">
        <f t="shared" si="101"/>
        <v>-</v>
      </c>
      <c r="Q1626" t="str">
        <f t="shared" si="103"/>
        <v>G</v>
      </c>
    </row>
    <row r="1627" spans="1:17" x14ac:dyDescent="0.3">
      <c r="A1627">
        <v>1634</v>
      </c>
      <c r="B1627" t="s">
        <v>5171</v>
      </c>
      <c r="C1627" t="s">
        <v>5885</v>
      </c>
      <c r="D1627" t="s">
        <v>4493</v>
      </c>
      <c r="E1627" t="s">
        <v>1189</v>
      </c>
      <c r="F1627">
        <v>90</v>
      </c>
      <c r="G1627" t="s">
        <v>5886</v>
      </c>
      <c r="H1627" t="s">
        <v>5887</v>
      </c>
      <c r="I1627" s="10">
        <v>40324</v>
      </c>
      <c r="J1627">
        <v>22</v>
      </c>
      <c r="K1627" t="s">
        <v>1677</v>
      </c>
      <c r="M1627" t="str">
        <f>PROPER(Portfolio4346[[#This Row],[Last Name]])</f>
        <v>Lovett</v>
      </c>
      <c r="N1627" t="str">
        <f t="shared" si="100"/>
        <v>-</v>
      </c>
      <c r="O1627" t="str">
        <f t="shared" si="102"/>
        <v>M</v>
      </c>
      <c r="P1627" t="str">
        <f t="shared" si="101"/>
        <v>-</v>
      </c>
      <c r="Q1627" t="str">
        <f t="shared" si="103"/>
        <v>T</v>
      </c>
    </row>
    <row r="1628" spans="1:17" x14ac:dyDescent="0.3">
      <c r="A1628">
        <v>1635</v>
      </c>
      <c r="B1628" t="s">
        <v>5888</v>
      </c>
      <c r="C1628" t="s">
        <v>2224</v>
      </c>
      <c r="D1628" t="s">
        <v>4493</v>
      </c>
      <c r="E1628" t="s">
        <v>1189</v>
      </c>
      <c r="F1628">
        <v>30</v>
      </c>
      <c r="G1628" t="s">
        <v>5889</v>
      </c>
      <c r="H1628" t="s">
        <v>1634</v>
      </c>
      <c r="I1628" s="10">
        <v>40154</v>
      </c>
      <c r="J1628">
        <v>22</v>
      </c>
      <c r="K1628" t="s">
        <v>1007</v>
      </c>
      <c r="M1628" t="str">
        <f>PROPER(Portfolio4346[[#This Row],[Last Name]])</f>
        <v>Cruz</v>
      </c>
      <c r="N1628" t="str">
        <f t="shared" si="100"/>
        <v>-</v>
      </c>
      <c r="O1628" t="str">
        <f t="shared" si="102"/>
        <v>M</v>
      </c>
      <c r="P1628" t="str">
        <f t="shared" si="101"/>
        <v>-</v>
      </c>
      <c r="Q1628" t="str">
        <f t="shared" si="103"/>
        <v>J</v>
      </c>
    </row>
    <row r="1629" spans="1:17" x14ac:dyDescent="0.3">
      <c r="A1629">
        <v>1636</v>
      </c>
      <c r="B1629" t="s">
        <v>2224</v>
      </c>
      <c r="C1629" t="s">
        <v>5890</v>
      </c>
      <c r="D1629" t="s">
        <v>4493</v>
      </c>
      <c r="E1629" t="s">
        <v>1189</v>
      </c>
      <c r="F1629">
        <v>90</v>
      </c>
      <c r="G1629" t="s">
        <v>5891</v>
      </c>
      <c r="H1629" t="s">
        <v>437</v>
      </c>
      <c r="I1629" s="10">
        <v>39579</v>
      </c>
      <c r="J1629">
        <v>52</v>
      </c>
      <c r="K1629" t="s">
        <v>1721</v>
      </c>
      <c r="M1629" t="str">
        <f>PROPER(Portfolio4346[[#This Row],[Last Name]])</f>
        <v>Mcknight</v>
      </c>
      <c r="N1629" t="str">
        <f t="shared" si="100"/>
        <v>-</v>
      </c>
      <c r="O1629" t="str">
        <f t="shared" si="102"/>
        <v>M</v>
      </c>
      <c r="P1629" t="str">
        <f t="shared" si="101"/>
        <v>-</v>
      </c>
      <c r="Q1629" t="str">
        <f t="shared" si="103"/>
        <v>C</v>
      </c>
    </row>
    <row r="1630" spans="1:17" x14ac:dyDescent="0.3">
      <c r="A1630">
        <v>1637</v>
      </c>
      <c r="B1630" t="s">
        <v>5892</v>
      </c>
      <c r="C1630" t="s">
        <v>5893</v>
      </c>
      <c r="D1630" t="s">
        <v>4493</v>
      </c>
      <c r="E1630" t="s">
        <v>1189</v>
      </c>
      <c r="F1630">
        <v>90</v>
      </c>
      <c r="G1630" t="s">
        <v>5894</v>
      </c>
      <c r="H1630" t="s">
        <v>800</v>
      </c>
      <c r="I1630" s="10">
        <v>39551</v>
      </c>
      <c r="J1630">
        <v>27</v>
      </c>
      <c r="K1630" t="s">
        <v>851</v>
      </c>
      <c r="M1630" t="str">
        <f>PROPER(Portfolio4346[[#This Row],[Last Name]])</f>
        <v>Jimenez</v>
      </c>
      <c r="N1630" t="str">
        <f t="shared" si="100"/>
        <v>-</v>
      </c>
      <c r="O1630" t="str">
        <f t="shared" si="102"/>
        <v>M</v>
      </c>
      <c r="P1630" t="str">
        <f t="shared" si="101"/>
        <v>-</v>
      </c>
      <c r="Q1630" t="str">
        <f t="shared" si="103"/>
        <v>D</v>
      </c>
    </row>
    <row r="1631" spans="1:17" x14ac:dyDescent="0.3">
      <c r="A1631">
        <v>1638</v>
      </c>
      <c r="B1631" t="s">
        <v>5895</v>
      </c>
      <c r="C1631" t="s">
        <v>5541</v>
      </c>
      <c r="D1631" t="s">
        <v>4493</v>
      </c>
      <c r="E1631" t="s">
        <v>1189</v>
      </c>
      <c r="F1631">
        <v>90</v>
      </c>
      <c r="G1631" t="s">
        <v>5896</v>
      </c>
      <c r="H1631" t="s">
        <v>916</v>
      </c>
      <c r="I1631" s="10">
        <v>40434</v>
      </c>
      <c r="J1631">
        <v>52</v>
      </c>
      <c r="K1631" t="s">
        <v>1700</v>
      </c>
      <c r="M1631" t="str">
        <f>PROPER(Portfolio4346[[#This Row],[Last Name]])</f>
        <v>Bland</v>
      </c>
      <c r="N1631" t="str">
        <f t="shared" si="100"/>
        <v>-</v>
      </c>
      <c r="O1631" t="str">
        <f t="shared" si="102"/>
        <v>M</v>
      </c>
      <c r="P1631" t="str">
        <f t="shared" si="101"/>
        <v>-</v>
      </c>
      <c r="Q1631" t="str">
        <f t="shared" si="103"/>
        <v>S</v>
      </c>
    </row>
    <row r="1632" spans="1:17" x14ac:dyDescent="0.3">
      <c r="A1632">
        <v>1639</v>
      </c>
      <c r="B1632" t="s">
        <v>5897</v>
      </c>
      <c r="C1632" t="s">
        <v>5898</v>
      </c>
      <c r="D1632" t="s">
        <v>4493</v>
      </c>
      <c r="E1632" t="s">
        <v>1189</v>
      </c>
      <c r="F1632">
        <v>30</v>
      </c>
      <c r="G1632" t="s">
        <v>5899</v>
      </c>
      <c r="H1632" t="s">
        <v>3065</v>
      </c>
      <c r="I1632" s="10">
        <v>40132</v>
      </c>
      <c r="J1632">
        <v>87</v>
      </c>
      <c r="K1632" t="s">
        <v>1677</v>
      </c>
      <c r="M1632" t="str">
        <f>PROPER(Portfolio4346[[#This Row],[Last Name]])</f>
        <v>Young</v>
      </c>
      <c r="N1632" t="str">
        <f t="shared" si="100"/>
        <v>-</v>
      </c>
      <c r="O1632" t="str">
        <f t="shared" si="102"/>
        <v>M</v>
      </c>
      <c r="P1632" t="str">
        <f t="shared" si="101"/>
        <v>-</v>
      </c>
      <c r="Q1632" t="str">
        <f t="shared" si="103"/>
        <v>V</v>
      </c>
    </row>
    <row r="1633" spans="1:17" x14ac:dyDescent="0.3">
      <c r="A1633">
        <v>1640</v>
      </c>
      <c r="B1633" t="s">
        <v>3173</v>
      </c>
      <c r="C1633" t="s">
        <v>2371</v>
      </c>
      <c r="D1633" t="s">
        <v>4493</v>
      </c>
      <c r="E1633" t="s">
        <v>1189</v>
      </c>
      <c r="F1633">
        <v>30</v>
      </c>
      <c r="G1633" t="s">
        <v>5900</v>
      </c>
      <c r="H1633" t="s">
        <v>4594</v>
      </c>
      <c r="I1633" s="10">
        <v>39811</v>
      </c>
      <c r="J1633">
        <v>34</v>
      </c>
      <c r="K1633" t="s">
        <v>851</v>
      </c>
      <c r="M1633" t="str">
        <f>PROPER(Portfolio4346[[#This Row],[Last Name]])</f>
        <v>Simms</v>
      </c>
      <c r="N1633" t="str">
        <f t="shared" si="100"/>
        <v>-</v>
      </c>
      <c r="O1633" t="str">
        <f t="shared" si="102"/>
        <v>M</v>
      </c>
      <c r="P1633" t="str">
        <f t="shared" si="101"/>
        <v>-</v>
      </c>
      <c r="Q1633" t="str">
        <f t="shared" si="103"/>
        <v>L</v>
      </c>
    </row>
    <row r="1634" spans="1:17" x14ac:dyDescent="0.3">
      <c r="A1634">
        <v>1641</v>
      </c>
      <c r="B1634" t="s">
        <v>5901</v>
      </c>
      <c r="C1634" t="s">
        <v>5313</v>
      </c>
      <c r="D1634" t="s">
        <v>4493</v>
      </c>
      <c r="E1634" t="s">
        <v>1189</v>
      </c>
      <c r="F1634">
        <v>90</v>
      </c>
      <c r="G1634" t="s">
        <v>5902</v>
      </c>
      <c r="H1634" t="s">
        <v>242</v>
      </c>
      <c r="I1634" s="10">
        <v>39636</v>
      </c>
      <c r="J1634">
        <v>43</v>
      </c>
      <c r="K1634" t="s">
        <v>1707</v>
      </c>
      <c r="M1634" t="str">
        <f>PROPER(Portfolio4346[[#This Row],[Last Name]])</f>
        <v>Good</v>
      </c>
      <c r="N1634" t="str">
        <f t="shared" si="100"/>
        <v>-</v>
      </c>
      <c r="O1634" t="str">
        <f t="shared" si="102"/>
        <v>M</v>
      </c>
      <c r="P1634" t="str">
        <f t="shared" si="101"/>
        <v>-</v>
      </c>
      <c r="Q1634" t="str">
        <f t="shared" si="103"/>
        <v>D</v>
      </c>
    </row>
    <row r="1635" spans="1:17" x14ac:dyDescent="0.3">
      <c r="A1635">
        <v>1642</v>
      </c>
      <c r="B1635" t="s">
        <v>5903</v>
      </c>
      <c r="C1635" t="s">
        <v>4922</v>
      </c>
      <c r="D1635" t="s">
        <v>4493</v>
      </c>
      <c r="E1635" t="s">
        <v>1189</v>
      </c>
      <c r="F1635">
        <v>90</v>
      </c>
      <c r="G1635" t="s">
        <v>5904</v>
      </c>
      <c r="H1635" t="s">
        <v>754</v>
      </c>
      <c r="I1635" s="10">
        <v>40117</v>
      </c>
      <c r="J1635">
        <v>7</v>
      </c>
      <c r="K1635" t="s">
        <v>1692</v>
      </c>
      <c r="M1635" t="str">
        <f>PROPER(Portfolio4346[[#This Row],[Last Name]])</f>
        <v>Adair</v>
      </c>
      <c r="N1635" t="str">
        <f t="shared" si="100"/>
        <v>-</v>
      </c>
      <c r="O1635" t="str">
        <f t="shared" si="102"/>
        <v>M</v>
      </c>
      <c r="P1635" t="str">
        <f t="shared" si="101"/>
        <v>-</v>
      </c>
      <c r="Q1635" t="str">
        <f t="shared" si="103"/>
        <v>M</v>
      </c>
    </row>
    <row r="1636" spans="1:17" x14ac:dyDescent="0.3">
      <c r="A1636">
        <v>1643</v>
      </c>
      <c r="B1636" t="s">
        <v>4982</v>
      </c>
      <c r="C1636" t="s">
        <v>4621</v>
      </c>
      <c r="D1636" t="s">
        <v>4493</v>
      </c>
      <c r="E1636" t="s">
        <v>1189</v>
      </c>
      <c r="F1636">
        <v>90</v>
      </c>
      <c r="G1636" t="s">
        <v>5905</v>
      </c>
      <c r="H1636" t="s">
        <v>2125</v>
      </c>
      <c r="I1636" s="10">
        <v>39704</v>
      </c>
      <c r="J1636">
        <v>61</v>
      </c>
      <c r="K1636" t="s">
        <v>1692</v>
      </c>
      <c r="M1636" t="str">
        <f>PROPER(Portfolio4346[[#This Row],[Last Name]])</f>
        <v>Meyer</v>
      </c>
      <c r="N1636" t="str">
        <f t="shared" si="100"/>
        <v>-</v>
      </c>
      <c r="O1636" t="str">
        <f t="shared" si="102"/>
        <v>M</v>
      </c>
      <c r="P1636" t="str">
        <f t="shared" si="101"/>
        <v>-</v>
      </c>
      <c r="Q1636" t="str">
        <f t="shared" si="103"/>
        <v>G</v>
      </c>
    </row>
    <row r="1637" spans="1:17" x14ac:dyDescent="0.3">
      <c r="A1637">
        <v>1644</v>
      </c>
      <c r="B1637" t="s">
        <v>4728</v>
      </c>
      <c r="C1637" t="s">
        <v>1803</v>
      </c>
      <c r="D1637" t="s">
        <v>4493</v>
      </c>
      <c r="E1637" t="s">
        <v>1189</v>
      </c>
      <c r="F1637">
        <v>30</v>
      </c>
      <c r="G1637" t="s">
        <v>5906</v>
      </c>
      <c r="H1637" t="s">
        <v>1643</v>
      </c>
      <c r="I1637" s="10">
        <v>40390</v>
      </c>
      <c r="J1637">
        <v>4</v>
      </c>
      <c r="K1637" t="s">
        <v>1007</v>
      </c>
      <c r="M1637" t="str">
        <f>PROPER(Portfolio4346[[#This Row],[Last Name]])</f>
        <v>Lancaster</v>
      </c>
      <c r="N1637" t="str">
        <f t="shared" si="100"/>
        <v>-</v>
      </c>
      <c r="O1637" t="str">
        <f t="shared" si="102"/>
        <v>M</v>
      </c>
      <c r="P1637" t="str">
        <f t="shared" si="101"/>
        <v>-</v>
      </c>
      <c r="Q1637" t="str">
        <f t="shared" si="103"/>
        <v>N</v>
      </c>
    </row>
    <row r="1638" spans="1:17" x14ac:dyDescent="0.3">
      <c r="A1638">
        <v>1645</v>
      </c>
      <c r="B1638" t="s">
        <v>2207</v>
      </c>
      <c r="C1638" t="s">
        <v>5907</v>
      </c>
      <c r="D1638" t="s">
        <v>4493</v>
      </c>
      <c r="E1638" t="s">
        <v>1189</v>
      </c>
      <c r="F1638">
        <v>60</v>
      </c>
      <c r="G1638" t="s">
        <v>5908</v>
      </c>
      <c r="H1638" t="s">
        <v>256</v>
      </c>
      <c r="I1638" s="10">
        <v>40450</v>
      </c>
      <c r="J1638">
        <v>30</v>
      </c>
      <c r="K1638" t="s">
        <v>1721</v>
      </c>
      <c r="M1638" t="str">
        <f>PROPER(Portfolio4346[[#This Row],[Last Name]])</f>
        <v>Joyce</v>
      </c>
      <c r="N1638" t="str">
        <f t="shared" si="100"/>
        <v>-</v>
      </c>
      <c r="O1638" t="str">
        <f t="shared" si="102"/>
        <v>M</v>
      </c>
      <c r="P1638" t="str">
        <f t="shared" si="101"/>
        <v>-</v>
      </c>
      <c r="Q1638" t="str">
        <f t="shared" si="103"/>
        <v>T</v>
      </c>
    </row>
    <row r="1639" spans="1:17" x14ac:dyDescent="0.3">
      <c r="A1639">
        <v>1646</v>
      </c>
      <c r="B1639" t="s">
        <v>5909</v>
      </c>
      <c r="C1639" t="s">
        <v>3680</v>
      </c>
      <c r="D1639" t="s">
        <v>4493</v>
      </c>
      <c r="E1639" t="s">
        <v>1189</v>
      </c>
      <c r="F1639">
        <v>90</v>
      </c>
      <c r="G1639" t="s">
        <v>5910</v>
      </c>
      <c r="H1639" t="s">
        <v>138</v>
      </c>
      <c r="I1639" s="10">
        <v>39778</v>
      </c>
      <c r="J1639">
        <v>26</v>
      </c>
      <c r="K1639" t="s">
        <v>851</v>
      </c>
      <c r="M1639" t="str">
        <f>PROPER(Portfolio4346[[#This Row],[Last Name]])</f>
        <v>Dawkins</v>
      </c>
      <c r="N1639" t="str">
        <f t="shared" si="100"/>
        <v>-</v>
      </c>
      <c r="O1639" t="str">
        <f t="shared" si="102"/>
        <v>M</v>
      </c>
      <c r="P1639" t="str">
        <f t="shared" si="101"/>
        <v>-</v>
      </c>
      <c r="Q1639" t="str">
        <f t="shared" si="103"/>
        <v>D</v>
      </c>
    </row>
    <row r="1640" spans="1:17" x14ac:dyDescent="0.3">
      <c r="A1640">
        <v>1647</v>
      </c>
      <c r="B1640" t="s">
        <v>5911</v>
      </c>
      <c r="C1640" t="s">
        <v>5912</v>
      </c>
      <c r="D1640" t="s">
        <v>4493</v>
      </c>
      <c r="E1640" t="s">
        <v>1189</v>
      </c>
      <c r="F1640">
        <v>90</v>
      </c>
      <c r="G1640" t="s">
        <v>5913</v>
      </c>
      <c r="H1640" t="s">
        <v>1632</v>
      </c>
      <c r="I1640" s="10">
        <v>39690</v>
      </c>
      <c r="J1640">
        <v>66</v>
      </c>
      <c r="K1640" t="s">
        <v>1696</v>
      </c>
      <c r="M1640" t="str">
        <f>PROPER(Portfolio4346[[#This Row],[Last Name]])</f>
        <v>Sandoval</v>
      </c>
      <c r="N1640" t="str">
        <f t="shared" si="100"/>
        <v>-</v>
      </c>
      <c r="O1640" t="str">
        <f t="shared" si="102"/>
        <v>M</v>
      </c>
      <c r="P1640" t="str">
        <f t="shared" si="101"/>
        <v>-</v>
      </c>
      <c r="Q1640" t="str">
        <f t="shared" si="103"/>
        <v>D</v>
      </c>
    </row>
    <row r="1641" spans="1:17" x14ac:dyDescent="0.3">
      <c r="A1641">
        <v>1648</v>
      </c>
      <c r="B1641" t="s">
        <v>5140</v>
      </c>
      <c r="C1641" t="s">
        <v>5914</v>
      </c>
      <c r="D1641" t="s">
        <v>4493</v>
      </c>
      <c r="E1641" t="s">
        <v>1189</v>
      </c>
      <c r="F1641">
        <v>60</v>
      </c>
      <c r="G1641" t="s">
        <v>5915</v>
      </c>
      <c r="H1641" t="s">
        <v>3848</v>
      </c>
      <c r="I1641" s="10">
        <v>40189</v>
      </c>
      <c r="J1641">
        <v>20</v>
      </c>
      <c r="K1641" t="s">
        <v>1707</v>
      </c>
      <c r="M1641" t="str">
        <f>PROPER(Portfolio4346[[#This Row],[Last Name]])</f>
        <v>Bautista</v>
      </c>
      <c r="N1641" t="str">
        <f t="shared" si="100"/>
        <v>-</v>
      </c>
      <c r="O1641" t="str">
        <f t="shared" si="102"/>
        <v>M</v>
      </c>
      <c r="P1641" t="str">
        <f t="shared" si="101"/>
        <v>-</v>
      </c>
      <c r="Q1641" t="str">
        <f t="shared" si="103"/>
        <v>C</v>
      </c>
    </row>
    <row r="1642" spans="1:17" x14ac:dyDescent="0.3">
      <c r="A1642">
        <v>1649</v>
      </c>
      <c r="B1642" t="s">
        <v>4824</v>
      </c>
      <c r="C1642" t="s">
        <v>1959</v>
      </c>
      <c r="D1642" t="s">
        <v>4493</v>
      </c>
      <c r="E1642" t="s">
        <v>1189</v>
      </c>
      <c r="F1642">
        <v>60</v>
      </c>
      <c r="G1642" t="s">
        <v>5916</v>
      </c>
      <c r="H1642" t="s">
        <v>718</v>
      </c>
      <c r="I1642" s="10">
        <v>40116</v>
      </c>
      <c r="J1642">
        <v>51</v>
      </c>
      <c r="K1642" t="s">
        <v>1677</v>
      </c>
      <c r="M1642" t="str">
        <f>PROPER(Portfolio4346[[#This Row],[Last Name]])</f>
        <v>Durham</v>
      </c>
      <c r="N1642" t="str">
        <f t="shared" si="100"/>
        <v>-</v>
      </c>
      <c r="O1642" t="str">
        <f t="shared" si="102"/>
        <v>M</v>
      </c>
      <c r="P1642" t="str">
        <f t="shared" si="101"/>
        <v>-</v>
      </c>
      <c r="Q1642" t="str">
        <f t="shared" si="103"/>
        <v>T</v>
      </c>
    </row>
    <row r="1643" spans="1:17" x14ac:dyDescent="0.3">
      <c r="A1643">
        <v>1650</v>
      </c>
      <c r="B1643" t="s">
        <v>4941</v>
      </c>
      <c r="C1643" t="s">
        <v>2758</v>
      </c>
      <c r="D1643" t="s">
        <v>4493</v>
      </c>
      <c r="E1643" t="s">
        <v>1189</v>
      </c>
      <c r="F1643">
        <v>90</v>
      </c>
      <c r="G1643" t="s">
        <v>5917</v>
      </c>
      <c r="H1643" t="s">
        <v>5845</v>
      </c>
      <c r="I1643" s="10">
        <v>40454</v>
      </c>
      <c r="J1643">
        <v>74</v>
      </c>
      <c r="K1643" t="s">
        <v>1700</v>
      </c>
      <c r="M1643" t="str">
        <f>PROPER(Portfolio4346[[#This Row],[Last Name]])</f>
        <v>Seay</v>
      </c>
      <c r="N1643" t="str">
        <f t="shared" si="100"/>
        <v>-</v>
      </c>
      <c r="O1643" t="str">
        <f t="shared" si="102"/>
        <v>M</v>
      </c>
      <c r="P1643" t="str">
        <f t="shared" si="101"/>
        <v>-</v>
      </c>
      <c r="Q1643" t="str">
        <f t="shared" si="103"/>
        <v>T</v>
      </c>
    </row>
    <row r="1644" spans="1:17" x14ac:dyDescent="0.3">
      <c r="A1644">
        <v>1651</v>
      </c>
      <c r="B1644" t="s">
        <v>4558</v>
      </c>
      <c r="C1644" t="s">
        <v>2633</v>
      </c>
      <c r="D1644" t="s">
        <v>4493</v>
      </c>
      <c r="E1644" t="s">
        <v>1189</v>
      </c>
      <c r="F1644">
        <v>60</v>
      </c>
      <c r="G1644" t="s">
        <v>5918</v>
      </c>
      <c r="H1644" t="s">
        <v>223</v>
      </c>
      <c r="I1644" s="10">
        <v>40309</v>
      </c>
      <c r="J1644">
        <v>93</v>
      </c>
      <c r="K1644" t="s">
        <v>851</v>
      </c>
      <c r="M1644" t="str">
        <f>PROPER(Portfolio4346[[#This Row],[Last Name]])</f>
        <v>Staples</v>
      </c>
      <c r="N1644" t="str">
        <f t="shared" si="100"/>
        <v>-</v>
      </c>
      <c r="O1644" t="str">
        <f t="shared" si="102"/>
        <v>M</v>
      </c>
      <c r="P1644" t="str">
        <f t="shared" si="101"/>
        <v>-</v>
      </c>
      <c r="Q1644" t="str">
        <f t="shared" si="103"/>
        <v>S</v>
      </c>
    </row>
    <row r="1645" spans="1:17" x14ac:dyDescent="0.3">
      <c r="A1645">
        <v>1652</v>
      </c>
      <c r="B1645" t="s">
        <v>5388</v>
      </c>
      <c r="C1645" t="s">
        <v>5919</v>
      </c>
      <c r="D1645" t="s">
        <v>4493</v>
      </c>
      <c r="E1645" t="s">
        <v>1189</v>
      </c>
      <c r="F1645">
        <v>90</v>
      </c>
      <c r="G1645" t="s">
        <v>5920</v>
      </c>
      <c r="H1645" t="s">
        <v>1204</v>
      </c>
      <c r="I1645" s="10">
        <v>39533</v>
      </c>
      <c r="J1645">
        <v>43</v>
      </c>
      <c r="K1645" t="s">
        <v>1677</v>
      </c>
      <c r="M1645" t="str">
        <f>PROPER(Portfolio4346[[#This Row],[Last Name]])</f>
        <v>Vogt</v>
      </c>
      <c r="N1645" t="str">
        <f t="shared" si="100"/>
        <v>-</v>
      </c>
      <c r="O1645" t="str">
        <f t="shared" si="102"/>
        <v>M</v>
      </c>
      <c r="P1645" t="str">
        <f t="shared" si="101"/>
        <v>-</v>
      </c>
      <c r="Q1645" t="str">
        <f t="shared" si="103"/>
        <v>B</v>
      </c>
    </row>
    <row r="1646" spans="1:17" x14ac:dyDescent="0.3">
      <c r="A1646">
        <v>1653</v>
      </c>
      <c r="B1646" t="s">
        <v>5921</v>
      </c>
      <c r="C1646" t="s">
        <v>3874</v>
      </c>
      <c r="D1646" t="s">
        <v>4493</v>
      </c>
      <c r="E1646" t="s">
        <v>1189</v>
      </c>
      <c r="F1646">
        <v>30</v>
      </c>
      <c r="G1646" t="s">
        <v>5244</v>
      </c>
      <c r="H1646" t="s">
        <v>2631</v>
      </c>
      <c r="I1646" s="10">
        <v>40267</v>
      </c>
      <c r="J1646">
        <v>11</v>
      </c>
      <c r="K1646" t="s">
        <v>851</v>
      </c>
      <c r="M1646" t="str">
        <f>PROPER(Portfolio4346[[#This Row],[Last Name]])</f>
        <v>Dumas</v>
      </c>
      <c r="N1646" t="str">
        <f t="shared" si="100"/>
        <v>-</v>
      </c>
      <c r="O1646" t="str">
        <f t="shared" si="102"/>
        <v>M</v>
      </c>
      <c r="P1646" t="str">
        <f t="shared" si="101"/>
        <v>-</v>
      </c>
      <c r="Q1646" t="str">
        <f t="shared" si="103"/>
        <v>T</v>
      </c>
    </row>
    <row r="1647" spans="1:17" x14ac:dyDescent="0.3">
      <c r="A1647">
        <v>1654</v>
      </c>
      <c r="B1647" t="s">
        <v>4232</v>
      </c>
      <c r="C1647" t="s">
        <v>4580</v>
      </c>
      <c r="D1647" t="s">
        <v>4493</v>
      </c>
      <c r="E1647" t="s">
        <v>1189</v>
      </c>
      <c r="F1647">
        <v>90</v>
      </c>
      <c r="G1647" t="s">
        <v>5922</v>
      </c>
      <c r="H1647" t="s">
        <v>1646</v>
      </c>
      <c r="I1647" s="10">
        <v>39982</v>
      </c>
      <c r="J1647">
        <v>94</v>
      </c>
      <c r="K1647" t="s">
        <v>1696</v>
      </c>
      <c r="M1647" t="str">
        <f>PROPER(Portfolio4346[[#This Row],[Last Name]])</f>
        <v>Prince</v>
      </c>
      <c r="N1647" t="str">
        <f t="shared" si="100"/>
        <v>-</v>
      </c>
      <c r="O1647" t="str">
        <f t="shared" si="102"/>
        <v>M</v>
      </c>
      <c r="P1647" t="str">
        <f t="shared" si="101"/>
        <v>-</v>
      </c>
      <c r="Q1647" t="str">
        <f t="shared" si="103"/>
        <v>R</v>
      </c>
    </row>
    <row r="1648" spans="1:17" x14ac:dyDescent="0.3">
      <c r="A1648">
        <v>1655</v>
      </c>
      <c r="B1648" t="s">
        <v>5923</v>
      </c>
      <c r="C1648" t="s">
        <v>5924</v>
      </c>
      <c r="D1648" t="s">
        <v>4493</v>
      </c>
      <c r="E1648" t="s">
        <v>1189</v>
      </c>
      <c r="F1648">
        <v>60</v>
      </c>
      <c r="G1648" t="s">
        <v>5925</v>
      </c>
      <c r="H1648" t="s">
        <v>1450</v>
      </c>
      <c r="I1648" s="10">
        <v>39538</v>
      </c>
      <c r="J1648">
        <v>46</v>
      </c>
      <c r="K1648" t="s">
        <v>1007</v>
      </c>
      <c r="M1648" t="str">
        <f>PROPER(Portfolio4346[[#This Row],[Last Name]])</f>
        <v>Miller</v>
      </c>
      <c r="N1648" t="str">
        <f t="shared" si="100"/>
        <v>-</v>
      </c>
      <c r="O1648" t="str">
        <f t="shared" si="102"/>
        <v>M</v>
      </c>
      <c r="P1648" t="str">
        <f t="shared" si="101"/>
        <v>-</v>
      </c>
      <c r="Q1648" t="str">
        <f t="shared" si="103"/>
        <v>G</v>
      </c>
    </row>
    <row r="1649" spans="1:17" x14ac:dyDescent="0.3">
      <c r="A1649">
        <v>1656</v>
      </c>
      <c r="B1649" t="s">
        <v>5926</v>
      </c>
      <c r="C1649" t="s">
        <v>4375</v>
      </c>
      <c r="D1649" t="s">
        <v>4493</v>
      </c>
      <c r="E1649" t="s">
        <v>1189</v>
      </c>
      <c r="F1649">
        <v>90</v>
      </c>
      <c r="G1649" t="s">
        <v>5927</v>
      </c>
      <c r="H1649" t="s">
        <v>3065</v>
      </c>
      <c r="I1649" s="10">
        <v>39657</v>
      </c>
      <c r="J1649">
        <v>85</v>
      </c>
      <c r="K1649" t="s">
        <v>1696</v>
      </c>
      <c r="M1649" t="str">
        <f>PROPER(Portfolio4346[[#This Row],[Last Name]])</f>
        <v>Frank</v>
      </c>
      <c r="N1649" t="str">
        <f t="shared" si="100"/>
        <v>-</v>
      </c>
      <c r="O1649" t="str">
        <f t="shared" si="102"/>
        <v>M</v>
      </c>
      <c r="P1649" t="str">
        <f t="shared" si="101"/>
        <v>-</v>
      </c>
      <c r="Q1649" t="str">
        <f t="shared" si="103"/>
        <v>W</v>
      </c>
    </row>
    <row r="1650" spans="1:17" x14ac:dyDescent="0.3">
      <c r="A1650">
        <v>1657</v>
      </c>
      <c r="B1650" t="s">
        <v>4906</v>
      </c>
      <c r="C1650" t="s">
        <v>2601</v>
      </c>
      <c r="D1650" t="s">
        <v>4493</v>
      </c>
      <c r="E1650" t="s">
        <v>1189</v>
      </c>
      <c r="F1650">
        <v>30</v>
      </c>
      <c r="G1650" t="s">
        <v>2564</v>
      </c>
      <c r="H1650" t="s">
        <v>1636</v>
      </c>
      <c r="I1650" s="10">
        <v>40016</v>
      </c>
      <c r="J1650">
        <v>100</v>
      </c>
      <c r="K1650" t="s">
        <v>1696</v>
      </c>
      <c r="M1650" t="str">
        <f>PROPER(Portfolio4346[[#This Row],[Last Name]])</f>
        <v>Mercer</v>
      </c>
      <c r="N1650" t="str">
        <f t="shared" si="100"/>
        <v>-</v>
      </c>
      <c r="O1650" t="str">
        <f t="shared" si="102"/>
        <v>M</v>
      </c>
      <c r="P1650" t="str">
        <f t="shared" si="101"/>
        <v>-</v>
      </c>
      <c r="Q1650" t="str">
        <f t="shared" si="103"/>
        <v>O</v>
      </c>
    </row>
    <row r="1651" spans="1:17" x14ac:dyDescent="0.3">
      <c r="A1651">
        <v>1658</v>
      </c>
      <c r="B1651" t="s">
        <v>5265</v>
      </c>
      <c r="C1651" t="s">
        <v>5928</v>
      </c>
      <c r="D1651" t="s">
        <v>4493</v>
      </c>
      <c r="E1651" t="s">
        <v>1189</v>
      </c>
      <c r="F1651">
        <v>30</v>
      </c>
      <c r="G1651" t="s">
        <v>5929</v>
      </c>
      <c r="H1651" t="s">
        <v>286</v>
      </c>
      <c r="I1651" s="10">
        <v>40117</v>
      </c>
      <c r="J1651">
        <v>57</v>
      </c>
      <c r="K1651" t="s">
        <v>1707</v>
      </c>
      <c r="M1651" t="str">
        <f>PROPER(Portfolio4346[[#This Row],[Last Name]])</f>
        <v>Thomason</v>
      </c>
      <c r="N1651" t="str">
        <f t="shared" si="100"/>
        <v>-</v>
      </c>
      <c r="O1651" t="str">
        <f t="shared" si="102"/>
        <v>M</v>
      </c>
      <c r="P1651" t="str">
        <f t="shared" si="101"/>
        <v>-</v>
      </c>
      <c r="Q1651" t="str">
        <f t="shared" si="103"/>
        <v>J</v>
      </c>
    </row>
    <row r="1652" spans="1:17" x14ac:dyDescent="0.3">
      <c r="A1652">
        <v>1659</v>
      </c>
      <c r="B1652" t="s">
        <v>5930</v>
      </c>
      <c r="C1652" t="s">
        <v>5931</v>
      </c>
      <c r="D1652" t="s">
        <v>4493</v>
      </c>
      <c r="E1652" t="s">
        <v>1189</v>
      </c>
      <c r="F1652">
        <v>60</v>
      </c>
      <c r="G1652" t="s">
        <v>5932</v>
      </c>
      <c r="H1652" t="s">
        <v>239</v>
      </c>
      <c r="I1652" s="10">
        <v>40234</v>
      </c>
      <c r="J1652">
        <v>93</v>
      </c>
      <c r="K1652" t="s">
        <v>1007</v>
      </c>
      <c r="M1652" t="str">
        <f>PROPER(Portfolio4346[[#This Row],[Last Name]])</f>
        <v>Compton</v>
      </c>
      <c r="N1652" t="str">
        <f t="shared" si="100"/>
        <v>-</v>
      </c>
      <c r="O1652" t="str">
        <f t="shared" si="102"/>
        <v>M</v>
      </c>
      <c r="P1652" t="str">
        <f t="shared" si="101"/>
        <v>-</v>
      </c>
      <c r="Q1652" t="str">
        <f t="shared" si="103"/>
        <v>B</v>
      </c>
    </row>
    <row r="1653" spans="1:17" x14ac:dyDescent="0.3">
      <c r="A1653">
        <v>1660</v>
      </c>
      <c r="B1653" t="s">
        <v>4784</v>
      </c>
      <c r="C1653" t="s">
        <v>4726</v>
      </c>
      <c r="D1653" t="s">
        <v>4493</v>
      </c>
      <c r="E1653" t="s">
        <v>1189</v>
      </c>
      <c r="F1653">
        <v>30</v>
      </c>
      <c r="G1653" t="s">
        <v>5933</v>
      </c>
      <c r="H1653" t="s">
        <v>2516</v>
      </c>
      <c r="I1653" s="10">
        <v>39964</v>
      </c>
      <c r="J1653">
        <v>61</v>
      </c>
      <c r="K1653" t="s">
        <v>1007</v>
      </c>
      <c r="M1653" t="str">
        <f>PROPER(Portfolio4346[[#This Row],[Last Name]])</f>
        <v>Brady</v>
      </c>
      <c r="N1653" t="str">
        <f t="shared" si="100"/>
        <v>-</v>
      </c>
      <c r="O1653" t="str">
        <f t="shared" si="102"/>
        <v>M</v>
      </c>
      <c r="P1653" t="str">
        <f t="shared" si="101"/>
        <v>-</v>
      </c>
      <c r="Q1653" t="str">
        <f t="shared" si="103"/>
        <v>R</v>
      </c>
    </row>
    <row r="1654" spans="1:17" x14ac:dyDescent="0.3">
      <c r="A1654">
        <v>1661</v>
      </c>
      <c r="B1654" t="s">
        <v>4655</v>
      </c>
      <c r="C1654" t="s">
        <v>5934</v>
      </c>
      <c r="D1654" t="s">
        <v>4493</v>
      </c>
      <c r="E1654" t="s">
        <v>1189</v>
      </c>
      <c r="F1654">
        <v>30</v>
      </c>
      <c r="G1654" t="s">
        <v>5935</v>
      </c>
      <c r="H1654" t="s">
        <v>5936</v>
      </c>
      <c r="I1654" s="10">
        <v>39800</v>
      </c>
      <c r="J1654">
        <v>51</v>
      </c>
      <c r="K1654" t="s">
        <v>1772</v>
      </c>
      <c r="M1654" t="str">
        <f>PROPER(Portfolio4346[[#This Row],[Last Name]])</f>
        <v>Schmitt</v>
      </c>
      <c r="N1654" t="str">
        <f t="shared" si="100"/>
        <v>-</v>
      </c>
      <c r="O1654" t="str">
        <f t="shared" si="102"/>
        <v>M</v>
      </c>
      <c r="P1654" t="str">
        <f t="shared" si="101"/>
        <v>-</v>
      </c>
      <c r="Q1654" t="str">
        <f t="shared" si="103"/>
        <v>R</v>
      </c>
    </row>
    <row r="1655" spans="1:17" x14ac:dyDescent="0.3">
      <c r="A1655">
        <v>1662</v>
      </c>
      <c r="B1655" t="s">
        <v>4749</v>
      </c>
      <c r="C1655" t="s">
        <v>5937</v>
      </c>
      <c r="D1655" t="s">
        <v>4493</v>
      </c>
      <c r="E1655" t="s">
        <v>1189</v>
      </c>
      <c r="F1655">
        <v>60</v>
      </c>
      <c r="G1655" t="s">
        <v>5938</v>
      </c>
      <c r="H1655" t="s">
        <v>395</v>
      </c>
      <c r="I1655" s="10">
        <v>40510</v>
      </c>
      <c r="J1655">
        <v>7</v>
      </c>
      <c r="K1655" t="s">
        <v>1700</v>
      </c>
      <c r="M1655" t="str">
        <f>PROPER(Portfolio4346[[#This Row],[Last Name]])</f>
        <v>Gage</v>
      </c>
      <c r="N1655" t="str">
        <f t="shared" si="100"/>
        <v>-</v>
      </c>
      <c r="O1655" t="str">
        <f t="shared" si="102"/>
        <v>M</v>
      </c>
      <c r="P1655" t="str">
        <f t="shared" si="101"/>
        <v>-</v>
      </c>
      <c r="Q1655" t="str">
        <f t="shared" si="103"/>
        <v>D</v>
      </c>
    </row>
    <row r="1656" spans="1:17" x14ac:dyDescent="0.3">
      <c r="A1656">
        <v>1663</v>
      </c>
      <c r="B1656" t="s">
        <v>5939</v>
      </c>
      <c r="C1656" t="s">
        <v>4467</v>
      </c>
      <c r="D1656" t="s">
        <v>4493</v>
      </c>
      <c r="E1656" t="s">
        <v>1189</v>
      </c>
      <c r="F1656">
        <v>90</v>
      </c>
      <c r="G1656" t="s">
        <v>5940</v>
      </c>
      <c r="H1656" t="s">
        <v>792</v>
      </c>
      <c r="I1656" s="10">
        <v>39723</v>
      </c>
      <c r="J1656">
        <v>16</v>
      </c>
      <c r="K1656" t="s">
        <v>851</v>
      </c>
      <c r="M1656" t="str">
        <f>PROPER(Portfolio4346[[#This Row],[Last Name]])</f>
        <v>Cortez</v>
      </c>
      <c r="N1656" t="str">
        <f t="shared" si="100"/>
        <v>-</v>
      </c>
      <c r="O1656" t="str">
        <f t="shared" si="102"/>
        <v>M</v>
      </c>
      <c r="P1656" t="str">
        <f t="shared" si="101"/>
        <v>-</v>
      </c>
      <c r="Q1656" t="str">
        <f t="shared" si="103"/>
        <v>M</v>
      </c>
    </row>
    <row r="1657" spans="1:17" x14ac:dyDescent="0.3">
      <c r="A1657">
        <v>1664</v>
      </c>
      <c r="B1657" t="s">
        <v>5424</v>
      </c>
      <c r="C1657" t="s">
        <v>4166</v>
      </c>
      <c r="D1657" t="s">
        <v>4493</v>
      </c>
      <c r="E1657" t="s">
        <v>1189</v>
      </c>
      <c r="F1657">
        <v>60</v>
      </c>
      <c r="G1657" t="s">
        <v>5941</v>
      </c>
      <c r="H1657" t="s">
        <v>405</v>
      </c>
      <c r="I1657" s="10">
        <v>39667</v>
      </c>
      <c r="J1657">
        <v>35</v>
      </c>
      <c r="K1657" t="s">
        <v>1700</v>
      </c>
      <c r="M1657" t="str">
        <f>PROPER(Portfolio4346[[#This Row],[Last Name]])</f>
        <v>Posey</v>
      </c>
      <c r="N1657" t="str">
        <f t="shared" si="100"/>
        <v>-</v>
      </c>
      <c r="O1657" t="str">
        <f t="shared" si="102"/>
        <v>M</v>
      </c>
      <c r="P1657" t="str">
        <f t="shared" si="101"/>
        <v>-</v>
      </c>
      <c r="Q1657" t="str">
        <f t="shared" si="103"/>
        <v>J</v>
      </c>
    </row>
    <row r="1658" spans="1:17" x14ac:dyDescent="0.3">
      <c r="A1658">
        <v>1665</v>
      </c>
      <c r="B1658" t="s">
        <v>5942</v>
      </c>
      <c r="C1658" t="s">
        <v>5943</v>
      </c>
      <c r="D1658" t="s">
        <v>4493</v>
      </c>
      <c r="E1658" t="s">
        <v>1189</v>
      </c>
      <c r="F1658">
        <v>30</v>
      </c>
      <c r="G1658" t="s">
        <v>5944</v>
      </c>
      <c r="H1658" t="s">
        <v>376</v>
      </c>
      <c r="I1658" s="10">
        <v>39726</v>
      </c>
      <c r="J1658">
        <v>82</v>
      </c>
      <c r="K1658" t="s">
        <v>1673</v>
      </c>
      <c r="M1658" t="str">
        <f>PROPER(Portfolio4346[[#This Row],[Last Name]])</f>
        <v>Bullock</v>
      </c>
      <c r="N1658" t="str">
        <f t="shared" si="100"/>
        <v>-</v>
      </c>
      <c r="O1658" t="str">
        <f t="shared" si="102"/>
        <v>M</v>
      </c>
      <c r="P1658" t="str">
        <f t="shared" si="101"/>
        <v>-</v>
      </c>
      <c r="Q1658" t="str">
        <f t="shared" si="103"/>
        <v>M</v>
      </c>
    </row>
    <row r="1659" spans="1:17" x14ac:dyDescent="0.3">
      <c r="A1659">
        <v>1666</v>
      </c>
      <c r="B1659" t="s">
        <v>3382</v>
      </c>
      <c r="C1659" t="s">
        <v>5945</v>
      </c>
      <c r="D1659" t="s">
        <v>4493</v>
      </c>
      <c r="E1659" t="s">
        <v>1189</v>
      </c>
      <c r="F1659">
        <v>90</v>
      </c>
      <c r="G1659" t="s">
        <v>5946</v>
      </c>
      <c r="H1659" t="s">
        <v>738</v>
      </c>
      <c r="I1659" s="10">
        <v>40350</v>
      </c>
      <c r="J1659">
        <v>16</v>
      </c>
      <c r="K1659" t="s">
        <v>1721</v>
      </c>
      <c r="M1659" t="str">
        <f>PROPER(Portfolio4346[[#This Row],[Last Name]])</f>
        <v>Martinez</v>
      </c>
      <c r="N1659" t="str">
        <f t="shared" si="100"/>
        <v>-</v>
      </c>
      <c r="O1659" t="str">
        <f t="shared" si="102"/>
        <v>M</v>
      </c>
      <c r="P1659" t="str">
        <f t="shared" si="101"/>
        <v>-</v>
      </c>
      <c r="Q1659" t="str">
        <f t="shared" si="103"/>
        <v>S</v>
      </c>
    </row>
    <row r="1660" spans="1:17" x14ac:dyDescent="0.3">
      <c r="A1660">
        <v>1667</v>
      </c>
      <c r="B1660" t="s">
        <v>2635</v>
      </c>
      <c r="C1660" t="s">
        <v>5503</v>
      </c>
      <c r="D1660" t="s">
        <v>4493</v>
      </c>
      <c r="E1660" t="s">
        <v>1189</v>
      </c>
      <c r="F1660">
        <v>90</v>
      </c>
      <c r="G1660" t="s">
        <v>5947</v>
      </c>
      <c r="H1660" t="s">
        <v>277</v>
      </c>
      <c r="I1660" s="10">
        <v>40211</v>
      </c>
      <c r="J1660">
        <v>60</v>
      </c>
      <c r="K1660" t="s">
        <v>1707</v>
      </c>
      <c r="M1660" t="str">
        <f>PROPER(Portfolio4346[[#This Row],[Last Name]])</f>
        <v>Putnam</v>
      </c>
      <c r="N1660" t="str">
        <f t="shared" si="100"/>
        <v>-</v>
      </c>
      <c r="O1660" t="str">
        <f t="shared" si="102"/>
        <v>M</v>
      </c>
      <c r="P1660" t="str">
        <f t="shared" si="101"/>
        <v>-</v>
      </c>
      <c r="Q1660" t="str">
        <f t="shared" si="103"/>
        <v>D</v>
      </c>
    </row>
    <row r="1661" spans="1:17" x14ac:dyDescent="0.3">
      <c r="A1661">
        <v>1668</v>
      </c>
      <c r="B1661" t="s">
        <v>4906</v>
      </c>
      <c r="C1661" t="s">
        <v>1657</v>
      </c>
      <c r="D1661" t="s">
        <v>4493</v>
      </c>
      <c r="E1661" t="s">
        <v>1189</v>
      </c>
      <c r="F1661">
        <v>90</v>
      </c>
      <c r="G1661" t="s">
        <v>5948</v>
      </c>
      <c r="H1661" t="s">
        <v>828</v>
      </c>
      <c r="I1661" s="10">
        <v>40532</v>
      </c>
      <c r="J1661">
        <v>73</v>
      </c>
      <c r="K1661" t="s">
        <v>1696</v>
      </c>
      <c r="M1661" t="str">
        <f>PROPER(Portfolio4346[[#This Row],[Last Name]])</f>
        <v>Kyle</v>
      </c>
      <c r="N1661" t="str">
        <f t="shared" si="100"/>
        <v>-</v>
      </c>
      <c r="O1661" t="str">
        <f t="shared" si="102"/>
        <v>M</v>
      </c>
      <c r="P1661" t="str">
        <f t="shared" si="101"/>
        <v>-</v>
      </c>
      <c r="Q1661" t="str">
        <f t="shared" si="103"/>
        <v>O</v>
      </c>
    </row>
    <row r="1662" spans="1:17" x14ac:dyDescent="0.3">
      <c r="A1662">
        <v>1669</v>
      </c>
      <c r="B1662" t="s">
        <v>4065</v>
      </c>
      <c r="C1662" t="s">
        <v>5949</v>
      </c>
      <c r="D1662" t="s">
        <v>4493</v>
      </c>
      <c r="E1662" t="s">
        <v>1189</v>
      </c>
      <c r="F1662">
        <v>60</v>
      </c>
      <c r="G1662" t="s">
        <v>4024</v>
      </c>
      <c r="H1662" t="s">
        <v>1600</v>
      </c>
      <c r="I1662" s="10">
        <v>40125</v>
      </c>
      <c r="J1662">
        <v>55</v>
      </c>
      <c r="K1662" t="s">
        <v>1772</v>
      </c>
      <c r="M1662" t="str">
        <f>PROPER(Portfolio4346[[#This Row],[Last Name]])</f>
        <v>Olsen</v>
      </c>
      <c r="N1662" t="str">
        <f t="shared" si="100"/>
        <v>-</v>
      </c>
      <c r="O1662" t="str">
        <f t="shared" si="102"/>
        <v>M</v>
      </c>
      <c r="P1662" t="str">
        <f t="shared" si="101"/>
        <v>-</v>
      </c>
      <c r="Q1662" t="str">
        <f t="shared" si="103"/>
        <v>R</v>
      </c>
    </row>
    <row r="1663" spans="1:17" x14ac:dyDescent="0.3">
      <c r="A1663">
        <v>1670</v>
      </c>
      <c r="B1663" t="s">
        <v>3251</v>
      </c>
      <c r="C1663" t="s">
        <v>5007</v>
      </c>
      <c r="D1663" t="s">
        <v>4493</v>
      </c>
      <c r="E1663" t="s">
        <v>1189</v>
      </c>
      <c r="F1663">
        <v>60</v>
      </c>
      <c r="G1663" t="s">
        <v>5950</v>
      </c>
      <c r="H1663" t="s">
        <v>187</v>
      </c>
      <c r="I1663" s="10">
        <v>40006</v>
      </c>
      <c r="J1663">
        <v>33</v>
      </c>
      <c r="K1663" t="s">
        <v>1673</v>
      </c>
      <c r="M1663" t="str">
        <f>PROPER(Portfolio4346[[#This Row],[Last Name]])</f>
        <v>Blake</v>
      </c>
      <c r="N1663" t="str">
        <f t="shared" si="100"/>
        <v>-</v>
      </c>
      <c r="O1663" t="str">
        <f t="shared" si="102"/>
        <v>M</v>
      </c>
      <c r="P1663" t="str">
        <f t="shared" si="101"/>
        <v>-</v>
      </c>
      <c r="Q1663" t="str">
        <f t="shared" si="103"/>
        <v>G</v>
      </c>
    </row>
    <row r="1664" spans="1:17" x14ac:dyDescent="0.3">
      <c r="A1664">
        <v>1671</v>
      </c>
      <c r="B1664" t="s">
        <v>3968</v>
      </c>
      <c r="C1664" t="s">
        <v>3276</v>
      </c>
      <c r="D1664" t="s">
        <v>4493</v>
      </c>
      <c r="E1664" t="s">
        <v>1189</v>
      </c>
      <c r="F1664">
        <v>90</v>
      </c>
      <c r="G1664" t="s">
        <v>5951</v>
      </c>
      <c r="H1664" t="s">
        <v>1796</v>
      </c>
      <c r="I1664" s="10">
        <v>39470</v>
      </c>
      <c r="J1664">
        <v>85</v>
      </c>
      <c r="K1664" t="s">
        <v>1707</v>
      </c>
      <c r="M1664" t="str">
        <f>PROPER(Portfolio4346[[#This Row],[Last Name]])</f>
        <v>Mcgowan</v>
      </c>
      <c r="N1664" t="str">
        <f t="shared" si="100"/>
        <v>-</v>
      </c>
      <c r="O1664" t="str">
        <f t="shared" si="102"/>
        <v>M</v>
      </c>
      <c r="P1664" t="str">
        <f t="shared" si="101"/>
        <v>-</v>
      </c>
      <c r="Q1664" t="str">
        <f t="shared" si="103"/>
        <v>A</v>
      </c>
    </row>
    <row r="1665" spans="1:17" x14ac:dyDescent="0.3">
      <c r="A1665">
        <v>1672</v>
      </c>
      <c r="B1665" t="s">
        <v>5952</v>
      </c>
      <c r="C1665" t="s">
        <v>1607</v>
      </c>
      <c r="D1665" t="s">
        <v>4493</v>
      </c>
      <c r="E1665" t="s">
        <v>1189</v>
      </c>
      <c r="F1665">
        <v>90</v>
      </c>
      <c r="G1665" t="s">
        <v>5354</v>
      </c>
      <c r="H1665" t="s">
        <v>557</v>
      </c>
      <c r="I1665" s="10">
        <v>39753</v>
      </c>
      <c r="J1665">
        <v>94</v>
      </c>
      <c r="K1665" t="s">
        <v>1692</v>
      </c>
      <c r="M1665" t="str">
        <f>PROPER(Portfolio4346[[#This Row],[Last Name]])</f>
        <v>Cleveland</v>
      </c>
      <c r="N1665" t="str">
        <f t="shared" si="100"/>
        <v>-</v>
      </c>
      <c r="O1665" t="str">
        <f t="shared" si="102"/>
        <v>M</v>
      </c>
      <c r="P1665" t="str">
        <f t="shared" si="101"/>
        <v>-</v>
      </c>
      <c r="Q1665" t="str">
        <f t="shared" si="103"/>
        <v>L</v>
      </c>
    </row>
    <row r="1666" spans="1:17" x14ac:dyDescent="0.3">
      <c r="A1666">
        <v>1673</v>
      </c>
      <c r="B1666" t="s">
        <v>5953</v>
      </c>
      <c r="C1666" t="s">
        <v>2735</v>
      </c>
      <c r="D1666" t="s">
        <v>4493</v>
      </c>
      <c r="E1666" t="s">
        <v>1189</v>
      </c>
      <c r="F1666">
        <v>60</v>
      </c>
      <c r="G1666" t="s">
        <v>5954</v>
      </c>
      <c r="H1666" t="s">
        <v>604</v>
      </c>
      <c r="I1666" s="10">
        <v>39908</v>
      </c>
      <c r="J1666">
        <v>17</v>
      </c>
      <c r="K1666" t="s">
        <v>1700</v>
      </c>
      <c r="M1666" t="str">
        <f>PROPER(Portfolio4346[[#This Row],[Last Name]])</f>
        <v>Moody</v>
      </c>
      <c r="N1666" t="str">
        <f t="shared" ref="N1666:N1729" si="104">IF(EXACT(C1666,M1666)=TRUE, "-", "Corrected to Title Case")</f>
        <v>-</v>
      </c>
      <c r="O1666" t="str">
        <f t="shared" si="102"/>
        <v>M</v>
      </c>
      <c r="P1666" t="str">
        <f t="shared" ref="P1666:P1729" si="105">IF(EXACT(E1666,O1666)=TRUE,"-","Corrected Errors")</f>
        <v>-</v>
      </c>
      <c r="Q1666" t="str">
        <f t="shared" si="103"/>
        <v>R</v>
      </c>
    </row>
    <row r="1667" spans="1:17" x14ac:dyDescent="0.3">
      <c r="A1667">
        <v>1674</v>
      </c>
      <c r="B1667" t="s">
        <v>5955</v>
      </c>
      <c r="C1667" t="s">
        <v>5956</v>
      </c>
      <c r="D1667" t="s">
        <v>4493</v>
      </c>
      <c r="E1667" t="s">
        <v>1189</v>
      </c>
      <c r="F1667">
        <v>30</v>
      </c>
      <c r="G1667" t="s">
        <v>5957</v>
      </c>
      <c r="H1667" t="s">
        <v>5958</v>
      </c>
      <c r="I1667" s="10">
        <v>40482</v>
      </c>
      <c r="J1667">
        <v>33</v>
      </c>
      <c r="K1667" t="s">
        <v>1677</v>
      </c>
      <c r="M1667" t="str">
        <f>PROPER(Portfolio4346[[#This Row],[Last Name]])</f>
        <v>Fleming</v>
      </c>
      <c r="N1667" t="str">
        <f t="shared" si="104"/>
        <v>-</v>
      </c>
      <c r="O1667" t="str">
        <f t="shared" ref="O1667:O1730" si="106">IF(LEFT(E1667,1)="f","F","M")</f>
        <v>M</v>
      </c>
      <c r="P1667" t="str">
        <f t="shared" si="105"/>
        <v>-</v>
      </c>
      <c r="Q1667" t="str">
        <f t="shared" ref="Q1667:Q1730" si="107">UPPER(LEFT(B1667,1))</f>
        <v>T</v>
      </c>
    </row>
    <row r="1668" spans="1:17" x14ac:dyDescent="0.3">
      <c r="A1668">
        <v>1675</v>
      </c>
      <c r="B1668" t="s">
        <v>5959</v>
      </c>
      <c r="C1668" t="s">
        <v>4972</v>
      </c>
      <c r="D1668" t="s">
        <v>4493</v>
      </c>
      <c r="E1668" t="s">
        <v>5960</v>
      </c>
      <c r="F1668">
        <v>90</v>
      </c>
      <c r="G1668" t="s">
        <v>5961</v>
      </c>
      <c r="H1668" t="s">
        <v>708</v>
      </c>
      <c r="I1668" s="10">
        <v>40151</v>
      </c>
      <c r="J1668">
        <v>18</v>
      </c>
      <c r="K1668" t="s">
        <v>1707</v>
      </c>
      <c r="M1668" t="str">
        <f>PROPER(Portfolio4346[[#This Row],[Last Name]])</f>
        <v>Barr</v>
      </c>
      <c r="N1668" t="str">
        <f t="shared" si="104"/>
        <v>-</v>
      </c>
      <c r="O1668" t="str">
        <f t="shared" si="106"/>
        <v>M</v>
      </c>
      <c r="P1668" t="str">
        <f t="shared" si="105"/>
        <v>Corrected Errors</v>
      </c>
      <c r="Q1668" t="str">
        <f t="shared" si="107"/>
        <v>W</v>
      </c>
    </row>
    <row r="1669" spans="1:17" x14ac:dyDescent="0.3">
      <c r="A1669">
        <v>1676</v>
      </c>
      <c r="B1669" t="s">
        <v>5962</v>
      </c>
      <c r="C1669" t="s">
        <v>2682</v>
      </c>
      <c r="D1669" t="s">
        <v>4493</v>
      </c>
      <c r="E1669" t="s">
        <v>1189</v>
      </c>
      <c r="F1669">
        <v>90</v>
      </c>
      <c r="G1669" t="s">
        <v>5963</v>
      </c>
      <c r="H1669" t="s">
        <v>5607</v>
      </c>
      <c r="I1669" s="10">
        <v>40361</v>
      </c>
      <c r="J1669">
        <v>19</v>
      </c>
      <c r="K1669" t="s">
        <v>1692</v>
      </c>
      <c r="M1669" t="str">
        <f>PROPER(Portfolio4346[[#This Row],[Last Name]])</f>
        <v>Light</v>
      </c>
      <c r="N1669" t="str">
        <f t="shared" si="104"/>
        <v>-</v>
      </c>
      <c r="O1669" t="str">
        <f t="shared" si="106"/>
        <v>M</v>
      </c>
      <c r="P1669" t="str">
        <f t="shared" si="105"/>
        <v>-</v>
      </c>
      <c r="Q1669" t="str">
        <f t="shared" si="107"/>
        <v>N</v>
      </c>
    </row>
    <row r="1670" spans="1:17" x14ac:dyDescent="0.3">
      <c r="A1670">
        <v>1677</v>
      </c>
      <c r="B1670" t="s">
        <v>4938</v>
      </c>
      <c r="C1670" t="s">
        <v>5138</v>
      </c>
      <c r="D1670" t="s">
        <v>4493</v>
      </c>
      <c r="E1670" t="s">
        <v>1189</v>
      </c>
      <c r="F1670">
        <v>60</v>
      </c>
      <c r="G1670" t="s">
        <v>4066</v>
      </c>
      <c r="H1670" t="s">
        <v>541</v>
      </c>
      <c r="I1670" s="10">
        <v>40399</v>
      </c>
      <c r="J1670">
        <v>54</v>
      </c>
      <c r="K1670" t="s">
        <v>1677</v>
      </c>
      <c r="M1670" t="str">
        <f>PROPER(Portfolio4346[[#This Row],[Last Name]])</f>
        <v>Lloyd</v>
      </c>
      <c r="N1670" t="str">
        <f t="shared" si="104"/>
        <v>-</v>
      </c>
      <c r="O1670" t="str">
        <f t="shared" si="106"/>
        <v>M</v>
      </c>
      <c r="P1670" t="str">
        <f t="shared" si="105"/>
        <v>-</v>
      </c>
      <c r="Q1670" t="str">
        <f t="shared" si="107"/>
        <v>R</v>
      </c>
    </row>
    <row r="1671" spans="1:17" x14ac:dyDescent="0.3">
      <c r="A1671">
        <v>1678</v>
      </c>
      <c r="B1671" t="s">
        <v>4315</v>
      </c>
      <c r="C1671" t="s">
        <v>1709</v>
      </c>
      <c r="D1671" t="s">
        <v>4493</v>
      </c>
      <c r="E1671" t="s">
        <v>1189</v>
      </c>
      <c r="F1671">
        <v>30</v>
      </c>
      <c r="G1671" t="s">
        <v>5964</v>
      </c>
      <c r="H1671" t="s">
        <v>647</v>
      </c>
      <c r="I1671" s="10">
        <v>39579</v>
      </c>
      <c r="J1671">
        <v>68</v>
      </c>
      <c r="K1671" t="s">
        <v>1700</v>
      </c>
      <c r="M1671" t="str">
        <f>PROPER(Portfolio4346[[#This Row],[Last Name]])</f>
        <v>Roland</v>
      </c>
      <c r="N1671" t="str">
        <f t="shared" si="104"/>
        <v>-</v>
      </c>
      <c r="O1671" t="str">
        <f t="shared" si="106"/>
        <v>M</v>
      </c>
      <c r="P1671" t="str">
        <f t="shared" si="105"/>
        <v>-</v>
      </c>
      <c r="Q1671" t="str">
        <f t="shared" si="107"/>
        <v>D</v>
      </c>
    </row>
    <row r="1672" spans="1:17" x14ac:dyDescent="0.3">
      <c r="A1672">
        <v>1679</v>
      </c>
      <c r="B1672" t="s">
        <v>5965</v>
      </c>
      <c r="C1672" t="s">
        <v>5966</v>
      </c>
      <c r="D1672" t="s">
        <v>4493</v>
      </c>
      <c r="E1672" t="s">
        <v>1189</v>
      </c>
      <c r="F1672">
        <v>60</v>
      </c>
      <c r="G1672" t="s">
        <v>5967</v>
      </c>
      <c r="H1672" t="s">
        <v>1607</v>
      </c>
      <c r="I1672" s="10">
        <v>40470</v>
      </c>
      <c r="J1672">
        <v>94</v>
      </c>
      <c r="K1672" t="s">
        <v>1700</v>
      </c>
      <c r="M1672" t="str">
        <f>PROPER(Portfolio4346[[#This Row],[Last Name]])</f>
        <v>Dotson</v>
      </c>
      <c r="N1672" t="str">
        <f t="shared" si="104"/>
        <v>-</v>
      </c>
      <c r="O1672" t="str">
        <f t="shared" si="106"/>
        <v>M</v>
      </c>
      <c r="P1672" t="str">
        <f t="shared" si="105"/>
        <v>-</v>
      </c>
      <c r="Q1672" t="str">
        <f t="shared" si="107"/>
        <v>P</v>
      </c>
    </row>
    <row r="1673" spans="1:17" x14ac:dyDescent="0.3">
      <c r="A1673">
        <v>1680</v>
      </c>
      <c r="B1673" t="s">
        <v>5968</v>
      </c>
      <c r="C1673" t="s">
        <v>5969</v>
      </c>
      <c r="D1673" t="s">
        <v>4493</v>
      </c>
      <c r="E1673" t="s">
        <v>1189</v>
      </c>
      <c r="F1673">
        <v>60</v>
      </c>
      <c r="G1673" t="s">
        <v>5970</v>
      </c>
      <c r="H1673" t="s">
        <v>440</v>
      </c>
      <c r="I1673" s="10">
        <v>39721</v>
      </c>
      <c r="J1673">
        <v>18</v>
      </c>
      <c r="K1673" t="s">
        <v>1673</v>
      </c>
      <c r="M1673" t="str">
        <f>PROPER(Portfolio4346[[#This Row],[Last Name]])</f>
        <v>Timmons</v>
      </c>
      <c r="N1673" t="str">
        <f t="shared" si="104"/>
        <v>-</v>
      </c>
      <c r="O1673" t="str">
        <f t="shared" si="106"/>
        <v>M</v>
      </c>
      <c r="P1673" t="str">
        <f t="shared" si="105"/>
        <v>-</v>
      </c>
      <c r="Q1673" t="str">
        <f t="shared" si="107"/>
        <v>T</v>
      </c>
    </row>
    <row r="1674" spans="1:17" x14ac:dyDescent="0.3">
      <c r="A1674">
        <v>1681</v>
      </c>
      <c r="B1674" t="s">
        <v>5161</v>
      </c>
      <c r="C1674" t="s">
        <v>5971</v>
      </c>
      <c r="D1674" t="s">
        <v>4493</v>
      </c>
      <c r="E1674" t="s">
        <v>1189</v>
      </c>
      <c r="F1674">
        <v>30</v>
      </c>
      <c r="G1674" t="s">
        <v>5972</v>
      </c>
      <c r="H1674" t="s">
        <v>1625</v>
      </c>
      <c r="I1674" s="10">
        <v>40405</v>
      </c>
      <c r="J1674">
        <v>46</v>
      </c>
      <c r="K1674" t="s">
        <v>1677</v>
      </c>
      <c r="M1674" t="str">
        <f>PROPER(Portfolio4346[[#This Row],[Last Name]])</f>
        <v>Ochoa</v>
      </c>
      <c r="N1674" t="str">
        <f t="shared" si="104"/>
        <v>-</v>
      </c>
      <c r="O1674" t="str">
        <f t="shared" si="106"/>
        <v>M</v>
      </c>
      <c r="P1674" t="str">
        <f t="shared" si="105"/>
        <v>-</v>
      </c>
      <c r="Q1674" t="str">
        <f t="shared" si="107"/>
        <v>S</v>
      </c>
    </row>
    <row r="1675" spans="1:17" x14ac:dyDescent="0.3">
      <c r="A1675">
        <v>1682</v>
      </c>
      <c r="B1675" t="s">
        <v>5973</v>
      </c>
      <c r="C1675" t="s">
        <v>3616</v>
      </c>
      <c r="D1675" t="s">
        <v>4493</v>
      </c>
      <c r="E1675" t="s">
        <v>1189</v>
      </c>
      <c r="F1675">
        <v>60</v>
      </c>
      <c r="G1675" t="s">
        <v>5974</v>
      </c>
      <c r="H1675" t="s">
        <v>367</v>
      </c>
      <c r="I1675" s="10">
        <v>40115</v>
      </c>
      <c r="J1675">
        <v>18</v>
      </c>
      <c r="K1675" t="s">
        <v>1696</v>
      </c>
      <c r="M1675" t="str">
        <f>PROPER(Portfolio4346[[#This Row],[Last Name]])</f>
        <v>Chavez</v>
      </c>
      <c r="N1675" t="str">
        <f t="shared" si="104"/>
        <v>-</v>
      </c>
      <c r="O1675" t="str">
        <f t="shared" si="106"/>
        <v>M</v>
      </c>
      <c r="P1675" t="str">
        <f t="shared" si="105"/>
        <v>-</v>
      </c>
      <c r="Q1675" t="str">
        <f t="shared" si="107"/>
        <v>B</v>
      </c>
    </row>
    <row r="1676" spans="1:17" x14ac:dyDescent="0.3">
      <c r="A1676">
        <v>1683</v>
      </c>
      <c r="B1676" t="s">
        <v>1900</v>
      </c>
      <c r="C1676" t="s">
        <v>5975</v>
      </c>
      <c r="D1676" t="s">
        <v>4493</v>
      </c>
      <c r="E1676" t="s">
        <v>1189</v>
      </c>
      <c r="F1676">
        <v>90</v>
      </c>
      <c r="G1676" t="s">
        <v>5976</v>
      </c>
      <c r="H1676" t="s">
        <v>1444</v>
      </c>
      <c r="I1676" s="10">
        <v>40237</v>
      </c>
      <c r="J1676">
        <v>18</v>
      </c>
      <c r="K1676" t="s">
        <v>1700</v>
      </c>
      <c r="M1676" t="str">
        <f>PROPER(Portfolio4346[[#This Row],[Last Name]])</f>
        <v>Tatum</v>
      </c>
      <c r="N1676" t="str">
        <f t="shared" si="104"/>
        <v>-</v>
      </c>
      <c r="O1676" t="str">
        <f t="shared" si="106"/>
        <v>M</v>
      </c>
      <c r="P1676" t="str">
        <f t="shared" si="105"/>
        <v>-</v>
      </c>
      <c r="Q1676" t="str">
        <f t="shared" si="107"/>
        <v>A</v>
      </c>
    </row>
    <row r="1677" spans="1:17" x14ac:dyDescent="0.3">
      <c r="A1677">
        <v>1684</v>
      </c>
      <c r="B1677" t="s">
        <v>5977</v>
      </c>
      <c r="C1677" t="s">
        <v>1596</v>
      </c>
      <c r="D1677" t="s">
        <v>4493</v>
      </c>
      <c r="E1677" t="s">
        <v>1189</v>
      </c>
      <c r="F1677">
        <v>90</v>
      </c>
      <c r="G1677" t="s">
        <v>5978</v>
      </c>
      <c r="H1677" t="s">
        <v>5</v>
      </c>
      <c r="I1677" s="10">
        <v>39941</v>
      </c>
      <c r="J1677">
        <v>64</v>
      </c>
      <c r="K1677" t="s">
        <v>1673</v>
      </c>
      <c r="M1677" t="str">
        <f>PROPER(Portfolio4346[[#This Row],[Last Name]])</f>
        <v>York</v>
      </c>
      <c r="N1677" t="str">
        <f t="shared" si="104"/>
        <v>-</v>
      </c>
      <c r="O1677" t="str">
        <f t="shared" si="106"/>
        <v>M</v>
      </c>
      <c r="P1677" t="str">
        <f t="shared" si="105"/>
        <v>-</v>
      </c>
      <c r="Q1677" t="str">
        <f t="shared" si="107"/>
        <v>D</v>
      </c>
    </row>
    <row r="1678" spans="1:17" x14ac:dyDescent="0.3">
      <c r="A1678">
        <v>1685</v>
      </c>
      <c r="B1678" t="s">
        <v>5250</v>
      </c>
      <c r="C1678" t="s">
        <v>5979</v>
      </c>
      <c r="D1678" t="s">
        <v>4493</v>
      </c>
      <c r="E1678" t="s">
        <v>1189</v>
      </c>
      <c r="F1678">
        <v>90</v>
      </c>
      <c r="G1678" t="s">
        <v>5980</v>
      </c>
      <c r="H1678" t="s">
        <v>1621</v>
      </c>
      <c r="I1678" s="10">
        <v>40051</v>
      </c>
      <c r="J1678">
        <v>6</v>
      </c>
      <c r="K1678" t="s">
        <v>1700</v>
      </c>
      <c r="M1678" t="str">
        <f>PROPER(Portfolio4346[[#This Row],[Last Name]])</f>
        <v>Siegel</v>
      </c>
      <c r="N1678" t="str">
        <f t="shared" si="104"/>
        <v>-</v>
      </c>
      <c r="O1678" t="str">
        <f t="shared" si="106"/>
        <v>M</v>
      </c>
      <c r="P1678" t="str">
        <f t="shared" si="105"/>
        <v>-</v>
      </c>
      <c r="Q1678" t="str">
        <f t="shared" si="107"/>
        <v>C</v>
      </c>
    </row>
    <row r="1679" spans="1:17" x14ac:dyDescent="0.3">
      <c r="A1679">
        <v>1686</v>
      </c>
      <c r="B1679" t="s">
        <v>5981</v>
      </c>
      <c r="C1679" t="s">
        <v>2382</v>
      </c>
      <c r="D1679" t="s">
        <v>4493</v>
      </c>
      <c r="E1679" t="s">
        <v>1189</v>
      </c>
      <c r="F1679">
        <v>60</v>
      </c>
      <c r="G1679" t="s">
        <v>5982</v>
      </c>
      <c r="H1679" t="s">
        <v>598</v>
      </c>
      <c r="I1679" s="10">
        <v>39514</v>
      </c>
      <c r="J1679">
        <v>37</v>
      </c>
      <c r="K1679" t="s">
        <v>1772</v>
      </c>
      <c r="M1679" t="str">
        <f>PROPER(Portfolio4346[[#This Row],[Last Name]])</f>
        <v>Barnett</v>
      </c>
      <c r="N1679" t="str">
        <f t="shared" si="104"/>
        <v>-</v>
      </c>
      <c r="O1679" t="str">
        <f t="shared" si="106"/>
        <v>M</v>
      </c>
      <c r="P1679" t="str">
        <f t="shared" si="105"/>
        <v>-</v>
      </c>
      <c r="Q1679" t="str">
        <f t="shared" si="107"/>
        <v>C</v>
      </c>
    </row>
    <row r="1680" spans="1:17" x14ac:dyDescent="0.3">
      <c r="A1680">
        <v>1687</v>
      </c>
      <c r="B1680" t="s">
        <v>2792</v>
      </c>
      <c r="C1680" t="s">
        <v>1803</v>
      </c>
      <c r="D1680" t="s">
        <v>4493</v>
      </c>
      <c r="E1680" t="s">
        <v>1189</v>
      </c>
      <c r="F1680">
        <v>90</v>
      </c>
      <c r="G1680" t="s">
        <v>5983</v>
      </c>
      <c r="H1680" t="s">
        <v>1487</v>
      </c>
      <c r="I1680" s="10">
        <v>40305</v>
      </c>
      <c r="J1680">
        <v>4</v>
      </c>
      <c r="K1680" t="s">
        <v>1692</v>
      </c>
      <c r="M1680" t="str">
        <f>PROPER(Portfolio4346[[#This Row],[Last Name]])</f>
        <v>Lancaster</v>
      </c>
      <c r="N1680" t="str">
        <f t="shared" si="104"/>
        <v>-</v>
      </c>
      <c r="O1680" t="str">
        <f t="shared" si="106"/>
        <v>M</v>
      </c>
      <c r="P1680" t="str">
        <f t="shared" si="105"/>
        <v>-</v>
      </c>
      <c r="Q1680" t="str">
        <f t="shared" si="107"/>
        <v>R</v>
      </c>
    </row>
    <row r="1681" spans="1:17" x14ac:dyDescent="0.3">
      <c r="A1681">
        <v>1688</v>
      </c>
      <c r="B1681" t="s">
        <v>5144</v>
      </c>
      <c r="C1681" t="s">
        <v>2064</v>
      </c>
      <c r="D1681" t="s">
        <v>4493</v>
      </c>
      <c r="E1681" t="s">
        <v>1189</v>
      </c>
      <c r="F1681">
        <v>90</v>
      </c>
      <c r="G1681" t="s">
        <v>5984</v>
      </c>
      <c r="H1681" t="s">
        <v>2516</v>
      </c>
      <c r="I1681" s="10">
        <v>39653</v>
      </c>
      <c r="J1681">
        <v>81</v>
      </c>
      <c r="K1681" t="s">
        <v>1721</v>
      </c>
      <c r="M1681" t="str">
        <f>PROPER(Portfolio4346[[#This Row],[Last Name]])</f>
        <v>Richmond</v>
      </c>
      <c r="N1681" t="str">
        <f t="shared" si="104"/>
        <v>-</v>
      </c>
      <c r="O1681" t="str">
        <f t="shared" si="106"/>
        <v>M</v>
      </c>
      <c r="P1681" t="str">
        <f t="shared" si="105"/>
        <v>-</v>
      </c>
      <c r="Q1681" t="str">
        <f t="shared" si="107"/>
        <v>H</v>
      </c>
    </row>
    <row r="1682" spans="1:17" x14ac:dyDescent="0.3">
      <c r="A1682">
        <v>1689</v>
      </c>
      <c r="B1682" t="s">
        <v>5615</v>
      </c>
      <c r="C1682" t="s">
        <v>3509</v>
      </c>
      <c r="D1682" t="s">
        <v>4493</v>
      </c>
      <c r="E1682" t="s">
        <v>1189</v>
      </c>
      <c r="F1682">
        <v>30</v>
      </c>
      <c r="G1682" t="s">
        <v>5985</v>
      </c>
      <c r="H1682" t="s">
        <v>170</v>
      </c>
      <c r="I1682" s="10">
        <v>40235</v>
      </c>
      <c r="J1682">
        <v>38</v>
      </c>
      <c r="K1682" t="s">
        <v>1700</v>
      </c>
      <c r="M1682" t="str">
        <f>PROPER(Portfolio4346[[#This Row],[Last Name]])</f>
        <v>Silver</v>
      </c>
      <c r="N1682" t="str">
        <f t="shared" si="104"/>
        <v>-</v>
      </c>
      <c r="O1682" t="str">
        <f t="shared" si="106"/>
        <v>M</v>
      </c>
      <c r="P1682" t="str">
        <f t="shared" si="105"/>
        <v>-</v>
      </c>
      <c r="Q1682" t="str">
        <f t="shared" si="107"/>
        <v>R</v>
      </c>
    </row>
    <row r="1683" spans="1:17" x14ac:dyDescent="0.3">
      <c r="A1683">
        <v>1690</v>
      </c>
      <c r="B1683" t="s">
        <v>5495</v>
      </c>
      <c r="C1683" t="s">
        <v>2064</v>
      </c>
      <c r="D1683" t="s">
        <v>4493</v>
      </c>
      <c r="E1683" t="s">
        <v>1189</v>
      </c>
      <c r="F1683">
        <v>30</v>
      </c>
      <c r="G1683" t="s">
        <v>5986</v>
      </c>
      <c r="H1683" t="s">
        <v>34</v>
      </c>
      <c r="I1683" s="10">
        <v>40220</v>
      </c>
      <c r="J1683">
        <v>6</v>
      </c>
      <c r="K1683" t="s">
        <v>1700</v>
      </c>
      <c r="M1683" t="str">
        <f>PROPER(Portfolio4346[[#This Row],[Last Name]])</f>
        <v>Richmond</v>
      </c>
      <c r="N1683" t="str">
        <f t="shared" si="104"/>
        <v>-</v>
      </c>
      <c r="O1683" t="str">
        <f t="shared" si="106"/>
        <v>M</v>
      </c>
      <c r="P1683" t="str">
        <f t="shared" si="105"/>
        <v>-</v>
      </c>
      <c r="Q1683" t="str">
        <f t="shared" si="107"/>
        <v>B</v>
      </c>
    </row>
    <row r="1684" spans="1:17" x14ac:dyDescent="0.3">
      <c r="A1684">
        <v>1691</v>
      </c>
      <c r="B1684" t="s">
        <v>4511</v>
      </c>
      <c r="C1684" t="s">
        <v>5987</v>
      </c>
      <c r="D1684" t="s">
        <v>4493</v>
      </c>
      <c r="E1684" t="s">
        <v>1189</v>
      </c>
      <c r="F1684">
        <v>60</v>
      </c>
      <c r="G1684" t="s">
        <v>5988</v>
      </c>
      <c r="H1684" t="s">
        <v>1642</v>
      </c>
      <c r="I1684" s="10">
        <v>39832</v>
      </c>
      <c r="J1684">
        <v>33</v>
      </c>
      <c r="K1684" t="s">
        <v>1772</v>
      </c>
      <c r="M1684" t="str">
        <f>PROPER(Portfolio4346[[#This Row],[Last Name]])</f>
        <v>Zimmerman</v>
      </c>
      <c r="N1684" t="str">
        <f t="shared" si="104"/>
        <v>-</v>
      </c>
      <c r="O1684" t="str">
        <f t="shared" si="106"/>
        <v>M</v>
      </c>
      <c r="P1684" t="str">
        <f t="shared" si="105"/>
        <v>-</v>
      </c>
      <c r="Q1684" t="str">
        <f t="shared" si="107"/>
        <v>J</v>
      </c>
    </row>
    <row r="1685" spans="1:17" x14ac:dyDescent="0.3">
      <c r="A1685">
        <v>1692</v>
      </c>
      <c r="B1685" t="s">
        <v>5006</v>
      </c>
      <c r="C1685" t="s">
        <v>1945</v>
      </c>
      <c r="D1685" t="s">
        <v>4493</v>
      </c>
      <c r="E1685" t="s">
        <v>1189</v>
      </c>
      <c r="F1685">
        <v>90</v>
      </c>
      <c r="G1685" t="s">
        <v>5989</v>
      </c>
      <c r="H1685" t="s">
        <v>1392</v>
      </c>
      <c r="I1685" s="10">
        <v>40039</v>
      </c>
      <c r="J1685">
        <v>97</v>
      </c>
      <c r="K1685" t="s">
        <v>1707</v>
      </c>
      <c r="M1685" t="str">
        <f>PROPER(Portfolio4346[[#This Row],[Last Name]])</f>
        <v>Wiggins</v>
      </c>
      <c r="N1685" t="str">
        <f t="shared" si="104"/>
        <v>-</v>
      </c>
      <c r="O1685" t="str">
        <f t="shared" si="106"/>
        <v>M</v>
      </c>
      <c r="P1685" t="str">
        <f t="shared" si="105"/>
        <v>-</v>
      </c>
      <c r="Q1685" t="str">
        <f t="shared" si="107"/>
        <v>B</v>
      </c>
    </row>
    <row r="1686" spans="1:17" x14ac:dyDescent="0.3">
      <c r="A1686">
        <v>1693</v>
      </c>
      <c r="B1686" t="s">
        <v>5990</v>
      </c>
      <c r="C1686" t="s">
        <v>5991</v>
      </c>
      <c r="D1686" t="s">
        <v>4493</v>
      </c>
      <c r="E1686" t="s">
        <v>1189</v>
      </c>
      <c r="F1686">
        <v>90</v>
      </c>
      <c r="G1686" t="s">
        <v>5992</v>
      </c>
      <c r="H1686" t="s">
        <v>5494</v>
      </c>
      <c r="I1686" s="10">
        <v>39884</v>
      </c>
      <c r="J1686">
        <v>88</v>
      </c>
      <c r="K1686" t="s">
        <v>1772</v>
      </c>
      <c r="M1686" t="str">
        <f>PROPER(Portfolio4346[[#This Row],[Last Name]])</f>
        <v>Sapp</v>
      </c>
      <c r="N1686" t="str">
        <f t="shared" si="104"/>
        <v>-</v>
      </c>
      <c r="O1686" t="str">
        <f t="shared" si="106"/>
        <v>M</v>
      </c>
      <c r="P1686" t="str">
        <f t="shared" si="105"/>
        <v>-</v>
      </c>
      <c r="Q1686" t="str">
        <f t="shared" si="107"/>
        <v>D</v>
      </c>
    </row>
    <row r="1687" spans="1:17" x14ac:dyDescent="0.3">
      <c r="A1687">
        <v>1694</v>
      </c>
      <c r="B1687" t="s">
        <v>5993</v>
      </c>
      <c r="C1687" t="s">
        <v>3861</v>
      </c>
      <c r="D1687" t="s">
        <v>4493</v>
      </c>
      <c r="E1687" t="s">
        <v>1189</v>
      </c>
      <c r="F1687">
        <v>90</v>
      </c>
      <c r="G1687" t="s">
        <v>5994</v>
      </c>
      <c r="H1687" t="s">
        <v>622</v>
      </c>
      <c r="I1687" s="10">
        <v>40374</v>
      </c>
      <c r="J1687">
        <v>82</v>
      </c>
      <c r="K1687" t="s">
        <v>1673</v>
      </c>
      <c r="M1687" t="str">
        <f>PROPER(Portfolio4346[[#This Row],[Last Name]])</f>
        <v>Dooley</v>
      </c>
      <c r="N1687" t="str">
        <f t="shared" si="104"/>
        <v>-</v>
      </c>
      <c r="O1687" t="str">
        <f t="shared" si="106"/>
        <v>M</v>
      </c>
      <c r="P1687" t="str">
        <f t="shared" si="105"/>
        <v>-</v>
      </c>
      <c r="Q1687" t="str">
        <f t="shared" si="107"/>
        <v>K</v>
      </c>
    </row>
    <row r="1688" spans="1:17" x14ac:dyDescent="0.3">
      <c r="A1688">
        <v>1695</v>
      </c>
      <c r="B1688" t="s">
        <v>5995</v>
      </c>
      <c r="C1688" t="s">
        <v>5996</v>
      </c>
      <c r="D1688" t="s">
        <v>4493</v>
      </c>
      <c r="E1688" t="s">
        <v>1189</v>
      </c>
      <c r="F1688">
        <v>60</v>
      </c>
      <c r="G1688" t="s">
        <v>5997</v>
      </c>
      <c r="H1688" t="s">
        <v>1618</v>
      </c>
      <c r="I1688" s="10">
        <v>40116</v>
      </c>
      <c r="J1688">
        <v>99</v>
      </c>
      <c r="K1688" t="s">
        <v>1673</v>
      </c>
      <c r="M1688" t="str">
        <f>PROPER(Portfolio4346[[#This Row],[Last Name]])</f>
        <v>Sheppard</v>
      </c>
      <c r="N1688" t="str">
        <f t="shared" si="104"/>
        <v>-</v>
      </c>
      <c r="O1688" t="str">
        <f t="shared" si="106"/>
        <v>M</v>
      </c>
      <c r="P1688" t="str">
        <f t="shared" si="105"/>
        <v>-</v>
      </c>
      <c r="Q1688" t="str">
        <f t="shared" si="107"/>
        <v>L</v>
      </c>
    </row>
    <row r="1689" spans="1:17" x14ac:dyDescent="0.3">
      <c r="A1689">
        <v>1696</v>
      </c>
      <c r="B1689" t="s">
        <v>3619</v>
      </c>
      <c r="C1689" t="s">
        <v>42</v>
      </c>
      <c r="D1689" t="s">
        <v>4493</v>
      </c>
      <c r="E1689" t="s">
        <v>1189</v>
      </c>
      <c r="F1689">
        <v>60</v>
      </c>
      <c r="G1689" t="s">
        <v>5998</v>
      </c>
      <c r="H1689" t="s">
        <v>164</v>
      </c>
      <c r="I1689" s="10">
        <v>39904</v>
      </c>
      <c r="J1689">
        <v>89</v>
      </c>
      <c r="K1689" t="s">
        <v>1692</v>
      </c>
      <c r="M1689" t="str">
        <f>PROPER(Portfolio4346[[#This Row],[Last Name]])</f>
        <v>Poole</v>
      </c>
      <c r="N1689" t="str">
        <f t="shared" si="104"/>
        <v>-</v>
      </c>
      <c r="O1689" t="str">
        <f t="shared" si="106"/>
        <v>M</v>
      </c>
      <c r="P1689" t="str">
        <f t="shared" si="105"/>
        <v>-</v>
      </c>
      <c r="Q1689" t="str">
        <f t="shared" si="107"/>
        <v>W</v>
      </c>
    </row>
    <row r="1690" spans="1:17" x14ac:dyDescent="0.3">
      <c r="A1690">
        <v>1697</v>
      </c>
      <c r="B1690" t="s">
        <v>5495</v>
      </c>
      <c r="C1690" t="s">
        <v>5999</v>
      </c>
      <c r="D1690" t="s">
        <v>4493</v>
      </c>
      <c r="E1690" t="s">
        <v>1189</v>
      </c>
      <c r="F1690">
        <v>60</v>
      </c>
      <c r="G1690" t="s">
        <v>6000</v>
      </c>
      <c r="H1690" t="s">
        <v>3998</v>
      </c>
      <c r="I1690" s="10">
        <v>39790</v>
      </c>
      <c r="J1690">
        <v>88</v>
      </c>
      <c r="K1690" t="s">
        <v>1707</v>
      </c>
      <c r="M1690" t="str">
        <f>PROPER(Portfolio4346[[#This Row],[Last Name]])</f>
        <v>Bishop</v>
      </c>
      <c r="N1690" t="str">
        <f t="shared" si="104"/>
        <v>-</v>
      </c>
      <c r="O1690" t="str">
        <f t="shared" si="106"/>
        <v>M</v>
      </c>
      <c r="P1690" t="str">
        <f t="shared" si="105"/>
        <v>-</v>
      </c>
      <c r="Q1690" t="str">
        <f t="shared" si="107"/>
        <v>B</v>
      </c>
    </row>
    <row r="1691" spans="1:17" x14ac:dyDescent="0.3">
      <c r="A1691">
        <v>1698</v>
      </c>
      <c r="B1691" t="s">
        <v>6001</v>
      </c>
      <c r="C1691" t="s">
        <v>3595</v>
      </c>
      <c r="D1691" t="s">
        <v>4493</v>
      </c>
      <c r="E1691" t="s">
        <v>1189</v>
      </c>
      <c r="F1691">
        <v>60</v>
      </c>
      <c r="G1691" t="s">
        <v>6002</v>
      </c>
      <c r="H1691" t="s">
        <v>798</v>
      </c>
      <c r="I1691" s="10">
        <v>39851</v>
      </c>
      <c r="J1691">
        <v>54</v>
      </c>
      <c r="K1691" t="s">
        <v>1677</v>
      </c>
      <c r="M1691" t="str">
        <f>PROPER(Portfolio4346[[#This Row],[Last Name]])</f>
        <v>Chang</v>
      </c>
      <c r="N1691" t="str">
        <f t="shared" si="104"/>
        <v>-</v>
      </c>
      <c r="O1691" t="str">
        <f t="shared" si="106"/>
        <v>M</v>
      </c>
      <c r="P1691" t="str">
        <f t="shared" si="105"/>
        <v>-</v>
      </c>
      <c r="Q1691" t="str">
        <f t="shared" si="107"/>
        <v>D</v>
      </c>
    </row>
    <row r="1692" spans="1:17" x14ac:dyDescent="0.3">
      <c r="A1692">
        <v>1699</v>
      </c>
      <c r="B1692" t="s">
        <v>6003</v>
      </c>
      <c r="C1692" t="s">
        <v>6004</v>
      </c>
      <c r="D1692" t="s">
        <v>4493</v>
      </c>
      <c r="E1692" t="s">
        <v>1189</v>
      </c>
      <c r="F1692">
        <v>60</v>
      </c>
      <c r="G1692" t="s">
        <v>6005</v>
      </c>
      <c r="H1692" t="s">
        <v>1620</v>
      </c>
      <c r="I1692" s="10">
        <v>39667</v>
      </c>
      <c r="J1692">
        <v>63</v>
      </c>
      <c r="K1692" t="s">
        <v>1700</v>
      </c>
      <c r="M1692" t="str">
        <f>PROPER(Portfolio4346[[#This Row],[Last Name]])</f>
        <v>Conner</v>
      </c>
      <c r="N1692" t="str">
        <f t="shared" si="104"/>
        <v>-</v>
      </c>
      <c r="O1692" t="str">
        <f t="shared" si="106"/>
        <v>M</v>
      </c>
      <c r="P1692" t="str">
        <f t="shared" si="105"/>
        <v>-</v>
      </c>
      <c r="Q1692" t="str">
        <f t="shared" si="107"/>
        <v>R</v>
      </c>
    </row>
    <row r="1693" spans="1:17" x14ac:dyDescent="0.3">
      <c r="A1693">
        <v>1700</v>
      </c>
      <c r="B1693" t="s">
        <v>6006</v>
      </c>
      <c r="C1693" t="s">
        <v>6007</v>
      </c>
      <c r="D1693" t="s">
        <v>4601</v>
      </c>
      <c r="E1693" t="s">
        <v>1189</v>
      </c>
      <c r="F1693">
        <v>30</v>
      </c>
      <c r="G1693" t="s">
        <v>6008</v>
      </c>
      <c r="H1693" t="s">
        <v>692</v>
      </c>
      <c r="I1693" s="10">
        <v>39505</v>
      </c>
      <c r="J1693">
        <v>37</v>
      </c>
      <c r="K1693" t="s">
        <v>1692</v>
      </c>
      <c r="M1693" t="str">
        <f>PROPER(Portfolio4346[[#This Row],[Last Name]])</f>
        <v>Witt</v>
      </c>
      <c r="N1693" t="str">
        <f t="shared" si="104"/>
        <v>-</v>
      </c>
      <c r="O1693" t="str">
        <f t="shared" si="106"/>
        <v>M</v>
      </c>
      <c r="P1693" t="str">
        <f t="shared" si="105"/>
        <v>-</v>
      </c>
      <c r="Q1693" t="str">
        <f t="shared" si="107"/>
        <v>T</v>
      </c>
    </row>
    <row r="1694" spans="1:17" x14ac:dyDescent="0.3">
      <c r="A1694">
        <v>1701</v>
      </c>
      <c r="B1694" t="s">
        <v>6009</v>
      </c>
      <c r="C1694" t="s">
        <v>3747</v>
      </c>
      <c r="D1694" t="s">
        <v>4493</v>
      </c>
      <c r="E1694" t="s">
        <v>1189</v>
      </c>
      <c r="F1694">
        <v>30</v>
      </c>
      <c r="G1694" t="s">
        <v>6010</v>
      </c>
      <c r="H1694" t="s">
        <v>446</v>
      </c>
      <c r="I1694" s="10">
        <v>39874</v>
      </c>
      <c r="J1694">
        <v>10</v>
      </c>
      <c r="K1694" t="s">
        <v>1677</v>
      </c>
      <c r="M1694" t="str">
        <f>PROPER(Portfolio4346[[#This Row],[Last Name]])</f>
        <v>Colvin</v>
      </c>
      <c r="N1694" t="str">
        <f t="shared" si="104"/>
        <v>-</v>
      </c>
      <c r="O1694" t="str">
        <f t="shared" si="106"/>
        <v>M</v>
      </c>
      <c r="P1694" t="str">
        <f t="shared" si="105"/>
        <v>-</v>
      </c>
      <c r="Q1694" t="str">
        <f t="shared" si="107"/>
        <v>M</v>
      </c>
    </row>
    <row r="1695" spans="1:17" x14ac:dyDescent="0.3">
      <c r="A1695">
        <v>1703</v>
      </c>
      <c r="B1695" t="s">
        <v>6012</v>
      </c>
      <c r="C1695" t="s">
        <v>6013</v>
      </c>
      <c r="D1695" t="s">
        <v>4493</v>
      </c>
      <c r="E1695" t="s">
        <v>1189</v>
      </c>
      <c r="F1695">
        <v>60</v>
      </c>
      <c r="G1695" t="s">
        <v>6014</v>
      </c>
      <c r="H1695" t="s">
        <v>1408</v>
      </c>
      <c r="I1695" s="10">
        <v>40227</v>
      </c>
      <c r="J1695">
        <v>95</v>
      </c>
      <c r="K1695" t="s">
        <v>851</v>
      </c>
      <c r="M1695" t="str">
        <f>PROPER(Portfolio4346[[#This Row],[Last Name]])</f>
        <v>Key</v>
      </c>
      <c r="N1695" t="str">
        <f t="shared" si="104"/>
        <v>-</v>
      </c>
      <c r="O1695" t="str">
        <f t="shared" si="106"/>
        <v>M</v>
      </c>
      <c r="P1695" t="str">
        <f t="shared" si="105"/>
        <v>-</v>
      </c>
      <c r="Q1695" t="str">
        <f t="shared" si="107"/>
        <v>A</v>
      </c>
    </row>
    <row r="1696" spans="1:17" x14ac:dyDescent="0.3">
      <c r="A1696">
        <v>1704</v>
      </c>
      <c r="B1696" t="s">
        <v>6015</v>
      </c>
      <c r="C1696" t="s">
        <v>6016</v>
      </c>
      <c r="D1696" t="s">
        <v>4493</v>
      </c>
      <c r="E1696" t="s">
        <v>1189</v>
      </c>
      <c r="F1696">
        <v>90</v>
      </c>
      <c r="G1696" t="s">
        <v>6017</v>
      </c>
      <c r="H1696" t="s">
        <v>6018</v>
      </c>
      <c r="I1696" s="10">
        <v>40008</v>
      </c>
      <c r="J1696">
        <v>69</v>
      </c>
      <c r="K1696" t="s">
        <v>1677</v>
      </c>
      <c r="M1696" t="str">
        <f>PROPER(Portfolio4346[[#This Row],[Last Name]])</f>
        <v>Joyner</v>
      </c>
      <c r="N1696" t="str">
        <f t="shared" si="104"/>
        <v>-</v>
      </c>
      <c r="O1696" t="str">
        <f t="shared" si="106"/>
        <v>M</v>
      </c>
      <c r="P1696" t="str">
        <f t="shared" si="105"/>
        <v>-</v>
      </c>
      <c r="Q1696" t="str">
        <f t="shared" si="107"/>
        <v>M</v>
      </c>
    </row>
    <row r="1697" spans="1:17" x14ac:dyDescent="0.3">
      <c r="A1697">
        <v>1705</v>
      </c>
      <c r="B1697" t="s">
        <v>2999</v>
      </c>
      <c r="C1697" t="s">
        <v>6019</v>
      </c>
      <c r="D1697" t="s">
        <v>4493</v>
      </c>
      <c r="E1697" t="s">
        <v>1189</v>
      </c>
      <c r="F1697">
        <v>30</v>
      </c>
      <c r="G1697" t="s">
        <v>4164</v>
      </c>
      <c r="H1697" t="s">
        <v>354</v>
      </c>
      <c r="I1697" s="10">
        <v>39731</v>
      </c>
      <c r="J1697">
        <v>13</v>
      </c>
      <c r="K1697" t="s">
        <v>1707</v>
      </c>
      <c r="M1697" t="str">
        <f>PROPER(Portfolio4346[[#This Row],[Last Name]])</f>
        <v>Ray</v>
      </c>
      <c r="N1697" t="str">
        <f t="shared" si="104"/>
        <v>-</v>
      </c>
      <c r="O1697" t="str">
        <f t="shared" si="106"/>
        <v>M</v>
      </c>
      <c r="P1697" t="str">
        <f t="shared" si="105"/>
        <v>-</v>
      </c>
      <c r="Q1697" t="str">
        <f t="shared" si="107"/>
        <v>G</v>
      </c>
    </row>
    <row r="1698" spans="1:17" x14ac:dyDescent="0.3">
      <c r="A1698">
        <v>1706</v>
      </c>
      <c r="B1698" t="s">
        <v>6020</v>
      </c>
      <c r="C1698" t="s">
        <v>2123</v>
      </c>
      <c r="D1698" t="s">
        <v>4493</v>
      </c>
      <c r="E1698" t="s">
        <v>1189</v>
      </c>
      <c r="F1698">
        <v>60</v>
      </c>
      <c r="G1698" t="s">
        <v>6021</v>
      </c>
      <c r="H1698" t="s">
        <v>396</v>
      </c>
      <c r="I1698" s="10">
        <v>40528</v>
      </c>
      <c r="J1698">
        <v>47</v>
      </c>
      <c r="K1698" t="s">
        <v>1700</v>
      </c>
      <c r="M1698" t="str">
        <f>PROPER(Portfolio4346[[#This Row],[Last Name]])</f>
        <v>Painter</v>
      </c>
      <c r="N1698" t="str">
        <f t="shared" si="104"/>
        <v>-</v>
      </c>
      <c r="O1698" t="str">
        <f t="shared" si="106"/>
        <v>M</v>
      </c>
      <c r="P1698" t="str">
        <f t="shared" si="105"/>
        <v>-</v>
      </c>
      <c r="Q1698" t="str">
        <f t="shared" si="107"/>
        <v>C</v>
      </c>
    </row>
    <row r="1699" spans="1:17" x14ac:dyDescent="0.3">
      <c r="A1699">
        <v>1707</v>
      </c>
      <c r="B1699" t="s">
        <v>6022</v>
      </c>
      <c r="C1699" t="s">
        <v>4227</v>
      </c>
      <c r="D1699" t="s">
        <v>4493</v>
      </c>
      <c r="E1699" t="s">
        <v>1189</v>
      </c>
      <c r="F1699">
        <v>90</v>
      </c>
      <c r="G1699" t="s">
        <v>6023</v>
      </c>
      <c r="H1699" t="s">
        <v>6024</v>
      </c>
      <c r="I1699" s="10">
        <v>39653</v>
      </c>
      <c r="J1699">
        <v>34</v>
      </c>
      <c r="K1699" t="s">
        <v>1692</v>
      </c>
      <c r="M1699" t="str">
        <f>PROPER(Portfolio4346[[#This Row],[Last Name]])</f>
        <v>Doherty</v>
      </c>
      <c r="N1699" t="str">
        <f t="shared" si="104"/>
        <v>-</v>
      </c>
      <c r="O1699" t="str">
        <f t="shared" si="106"/>
        <v>M</v>
      </c>
      <c r="P1699" t="str">
        <f t="shared" si="105"/>
        <v>-</v>
      </c>
      <c r="Q1699" t="str">
        <f t="shared" si="107"/>
        <v>L</v>
      </c>
    </row>
    <row r="1700" spans="1:17" x14ac:dyDescent="0.3">
      <c r="A1700">
        <v>1708</v>
      </c>
      <c r="B1700" t="s">
        <v>6025</v>
      </c>
      <c r="C1700" t="s">
        <v>5751</v>
      </c>
      <c r="D1700" t="s">
        <v>4493</v>
      </c>
      <c r="E1700" t="s">
        <v>1189</v>
      </c>
      <c r="F1700">
        <v>60</v>
      </c>
      <c r="G1700" t="s">
        <v>6026</v>
      </c>
      <c r="H1700" t="s">
        <v>1603</v>
      </c>
      <c r="I1700" s="10">
        <v>39651</v>
      </c>
      <c r="J1700">
        <v>21</v>
      </c>
      <c r="K1700" t="s">
        <v>1007</v>
      </c>
      <c r="M1700" t="str">
        <f>PROPER(Portfolio4346[[#This Row],[Last Name]])</f>
        <v>Allison</v>
      </c>
      <c r="N1700" t="str">
        <f t="shared" si="104"/>
        <v>-</v>
      </c>
      <c r="O1700" t="str">
        <f t="shared" si="106"/>
        <v>M</v>
      </c>
      <c r="P1700" t="str">
        <f t="shared" si="105"/>
        <v>-</v>
      </c>
      <c r="Q1700" t="str">
        <f t="shared" si="107"/>
        <v>B</v>
      </c>
    </row>
    <row r="1701" spans="1:17" x14ac:dyDescent="0.3">
      <c r="A1701">
        <v>1709</v>
      </c>
      <c r="B1701" t="s">
        <v>6027</v>
      </c>
      <c r="C1701" t="s">
        <v>2143</v>
      </c>
      <c r="D1701" t="s">
        <v>4493</v>
      </c>
      <c r="E1701" t="s">
        <v>1189</v>
      </c>
      <c r="F1701">
        <v>90</v>
      </c>
      <c r="G1701" t="s">
        <v>6028</v>
      </c>
      <c r="H1701" t="s">
        <v>5835</v>
      </c>
      <c r="I1701" s="10">
        <v>40275</v>
      </c>
      <c r="J1701">
        <v>98</v>
      </c>
      <c r="K1701" t="s">
        <v>1673</v>
      </c>
      <c r="M1701" t="str">
        <f>PROPER(Portfolio4346[[#This Row],[Last Name]])</f>
        <v>Mccarty</v>
      </c>
      <c r="N1701" t="str">
        <f t="shared" si="104"/>
        <v>-</v>
      </c>
      <c r="O1701" t="str">
        <f t="shared" si="106"/>
        <v>M</v>
      </c>
      <c r="P1701" t="str">
        <f t="shared" si="105"/>
        <v>-</v>
      </c>
      <c r="Q1701" t="str">
        <f t="shared" si="107"/>
        <v>T</v>
      </c>
    </row>
    <row r="1702" spans="1:17" x14ac:dyDescent="0.3">
      <c r="A1702">
        <v>1710</v>
      </c>
      <c r="B1702" t="s">
        <v>6029</v>
      </c>
      <c r="C1702" t="s">
        <v>4600</v>
      </c>
      <c r="D1702" t="s">
        <v>4493</v>
      </c>
      <c r="E1702" t="s">
        <v>1189</v>
      </c>
      <c r="F1702">
        <v>90</v>
      </c>
      <c r="G1702" t="s">
        <v>6030</v>
      </c>
      <c r="H1702" t="s">
        <v>298</v>
      </c>
      <c r="I1702" s="10">
        <v>39710</v>
      </c>
      <c r="J1702">
        <v>22</v>
      </c>
      <c r="K1702" t="s">
        <v>1707</v>
      </c>
      <c r="M1702" t="str">
        <f>PROPER(Portfolio4346[[#This Row],[Last Name]])</f>
        <v>Marrero</v>
      </c>
      <c r="N1702" t="str">
        <f t="shared" si="104"/>
        <v>-</v>
      </c>
      <c r="O1702" t="str">
        <f t="shared" si="106"/>
        <v>M</v>
      </c>
      <c r="P1702" t="str">
        <f t="shared" si="105"/>
        <v>-</v>
      </c>
      <c r="Q1702" t="str">
        <f t="shared" si="107"/>
        <v>O</v>
      </c>
    </row>
    <row r="1703" spans="1:17" x14ac:dyDescent="0.3">
      <c r="A1703">
        <v>1711</v>
      </c>
      <c r="B1703" t="s">
        <v>6031</v>
      </c>
      <c r="C1703" t="s">
        <v>2537</v>
      </c>
      <c r="D1703" t="s">
        <v>4493</v>
      </c>
      <c r="E1703" t="s">
        <v>1189</v>
      </c>
      <c r="F1703">
        <v>30</v>
      </c>
      <c r="G1703" t="s">
        <v>6032</v>
      </c>
      <c r="H1703" t="s">
        <v>1437</v>
      </c>
      <c r="I1703" s="10">
        <v>40134</v>
      </c>
      <c r="J1703">
        <v>28</v>
      </c>
      <c r="K1703" t="s">
        <v>1707</v>
      </c>
      <c r="M1703" t="str">
        <f>PROPER(Portfolio4346[[#This Row],[Last Name]])</f>
        <v>Lambert</v>
      </c>
      <c r="N1703" t="str">
        <f t="shared" si="104"/>
        <v>-</v>
      </c>
      <c r="O1703" t="str">
        <f t="shared" si="106"/>
        <v>M</v>
      </c>
      <c r="P1703" t="str">
        <f t="shared" si="105"/>
        <v>-</v>
      </c>
      <c r="Q1703" t="str">
        <f t="shared" si="107"/>
        <v>J</v>
      </c>
    </row>
    <row r="1704" spans="1:17" x14ac:dyDescent="0.3">
      <c r="A1704">
        <v>1712</v>
      </c>
      <c r="B1704" t="s">
        <v>6033</v>
      </c>
      <c r="C1704" t="s">
        <v>5346</v>
      </c>
      <c r="D1704" t="s">
        <v>4493</v>
      </c>
      <c r="E1704" t="s">
        <v>1189</v>
      </c>
      <c r="F1704">
        <v>30</v>
      </c>
      <c r="G1704" t="s">
        <v>2063</v>
      </c>
      <c r="H1704" t="s">
        <v>1621</v>
      </c>
      <c r="I1704" s="10">
        <v>39772</v>
      </c>
      <c r="J1704">
        <v>73</v>
      </c>
      <c r="K1704" t="s">
        <v>851</v>
      </c>
      <c r="M1704" t="str">
        <f>PROPER(Portfolio4346[[#This Row],[Last Name]])</f>
        <v>Tracy</v>
      </c>
      <c r="N1704" t="str">
        <f t="shared" si="104"/>
        <v>-</v>
      </c>
      <c r="O1704" t="str">
        <f t="shared" si="106"/>
        <v>M</v>
      </c>
      <c r="P1704" t="str">
        <f t="shared" si="105"/>
        <v>-</v>
      </c>
      <c r="Q1704" t="str">
        <f t="shared" si="107"/>
        <v>J</v>
      </c>
    </row>
    <row r="1705" spans="1:17" x14ac:dyDescent="0.3">
      <c r="A1705">
        <v>1714</v>
      </c>
      <c r="B1705" t="s">
        <v>5113</v>
      </c>
      <c r="C1705" t="s">
        <v>5571</v>
      </c>
      <c r="D1705" t="s">
        <v>4493</v>
      </c>
      <c r="E1705" t="s">
        <v>1189</v>
      </c>
      <c r="F1705">
        <v>60</v>
      </c>
      <c r="G1705" t="s">
        <v>6036</v>
      </c>
      <c r="H1705" t="s">
        <v>1447</v>
      </c>
      <c r="I1705" s="10">
        <v>39660</v>
      </c>
      <c r="J1705">
        <v>93</v>
      </c>
      <c r="K1705" t="s">
        <v>1721</v>
      </c>
      <c r="M1705" t="str">
        <f>PROPER(Portfolio4346[[#This Row],[Last Name]])</f>
        <v>Cohen</v>
      </c>
      <c r="N1705" t="str">
        <f t="shared" si="104"/>
        <v>-</v>
      </c>
      <c r="O1705" t="str">
        <f t="shared" si="106"/>
        <v>M</v>
      </c>
      <c r="P1705" t="str">
        <f t="shared" si="105"/>
        <v>-</v>
      </c>
      <c r="Q1705" t="str">
        <f t="shared" si="107"/>
        <v>B</v>
      </c>
    </row>
    <row r="1706" spans="1:17" x14ac:dyDescent="0.3">
      <c r="A1706">
        <v>1715</v>
      </c>
      <c r="B1706" t="s">
        <v>6037</v>
      </c>
      <c r="C1706" t="s">
        <v>6038</v>
      </c>
      <c r="D1706" t="s">
        <v>4493</v>
      </c>
      <c r="E1706" t="s">
        <v>1189</v>
      </c>
      <c r="F1706">
        <v>90</v>
      </c>
      <c r="G1706" t="s">
        <v>6039</v>
      </c>
      <c r="H1706" t="s">
        <v>505</v>
      </c>
      <c r="I1706" s="10">
        <v>39973</v>
      </c>
      <c r="J1706">
        <v>93</v>
      </c>
      <c r="K1706" t="s">
        <v>1673</v>
      </c>
      <c r="M1706" t="str">
        <f>PROPER(Portfolio4346[[#This Row],[Last Name]])</f>
        <v>Simmons</v>
      </c>
      <c r="N1706" t="str">
        <f t="shared" si="104"/>
        <v>-</v>
      </c>
      <c r="O1706" t="str">
        <f t="shared" si="106"/>
        <v>M</v>
      </c>
      <c r="P1706" t="str">
        <f t="shared" si="105"/>
        <v>-</v>
      </c>
      <c r="Q1706" t="str">
        <f t="shared" si="107"/>
        <v>L</v>
      </c>
    </row>
    <row r="1707" spans="1:17" x14ac:dyDescent="0.3">
      <c r="A1707">
        <v>1716</v>
      </c>
      <c r="B1707" t="s">
        <v>2314</v>
      </c>
      <c r="C1707" t="s">
        <v>3389</v>
      </c>
      <c r="D1707" t="s">
        <v>4493</v>
      </c>
      <c r="E1707" t="s">
        <v>1189</v>
      </c>
      <c r="F1707">
        <v>60</v>
      </c>
      <c r="G1707" t="s">
        <v>6040</v>
      </c>
      <c r="H1707" t="s">
        <v>488</v>
      </c>
      <c r="I1707" s="10">
        <v>39875</v>
      </c>
      <c r="J1707">
        <v>15</v>
      </c>
      <c r="K1707" t="s">
        <v>1696</v>
      </c>
      <c r="M1707" t="str">
        <f>PROPER(Portfolio4346[[#This Row],[Last Name]])</f>
        <v>Avila</v>
      </c>
      <c r="N1707" t="str">
        <f t="shared" si="104"/>
        <v>-</v>
      </c>
      <c r="O1707" t="str">
        <f t="shared" si="106"/>
        <v>M</v>
      </c>
      <c r="P1707" t="str">
        <f t="shared" si="105"/>
        <v>-</v>
      </c>
      <c r="Q1707" t="str">
        <f t="shared" si="107"/>
        <v>J</v>
      </c>
    </row>
    <row r="1708" spans="1:17" x14ac:dyDescent="0.3">
      <c r="A1708">
        <v>1717</v>
      </c>
      <c r="B1708" t="s">
        <v>6041</v>
      </c>
      <c r="C1708" t="s">
        <v>3784</v>
      </c>
      <c r="D1708" t="s">
        <v>4493</v>
      </c>
      <c r="E1708" t="s">
        <v>1189</v>
      </c>
      <c r="F1708">
        <v>30</v>
      </c>
      <c r="G1708" t="s">
        <v>6042</v>
      </c>
      <c r="H1708" t="s">
        <v>1155</v>
      </c>
      <c r="I1708" s="10">
        <v>40518</v>
      </c>
      <c r="J1708">
        <v>14</v>
      </c>
      <c r="K1708" t="s">
        <v>1707</v>
      </c>
      <c r="M1708" t="str">
        <f>PROPER(Portfolio4346[[#This Row],[Last Name]])</f>
        <v>Krause</v>
      </c>
      <c r="N1708" t="str">
        <f t="shared" si="104"/>
        <v>-</v>
      </c>
      <c r="O1708" t="str">
        <f t="shared" si="106"/>
        <v>M</v>
      </c>
      <c r="P1708" t="str">
        <f t="shared" si="105"/>
        <v>-</v>
      </c>
      <c r="Q1708" t="str">
        <f t="shared" si="107"/>
        <v>A</v>
      </c>
    </row>
    <row r="1709" spans="1:17" x14ac:dyDescent="0.3">
      <c r="A1709">
        <v>1718</v>
      </c>
      <c r="B1709" t="s">
        <v>6043</v>
      </c>
      <c r="C1709" t="s">
        <v>6044</v>
      </c>
      <c r="D1709" t="s">
        <v>4493</v>
      </c>
      <c r="E1709" t="s">
        <v>1189</v>
      </c>
      <c r="F1709">
        <v>90</v>
      </c>
      <c r="G1709" t="s">
        <v>6045</v>
      </c>
      <c r="H1709" t="s">
        <v>434</v>
      </c>
      <c r="I1709" s="10">
        <v>39583</v>
      </c>
      <c r="J1709">
        <v>32</v>
      </c>
      <c r="K1709" t="s">
        <v>1677</v>
      </c>
      <c r="M1709" t="str">
        <f>PROPER(Portfolio4346[[#This Row],[Last Name]])</f>
        <v>Coffey</v>
      </c>
      <c r="N1709" t="str">
        <f t="shared" si="104"/>
        <v>-</v>
      </c>
      <c r="O1709" t="str">
        <f t="shared" si="106"/>
        <v>M</v>
      </c>
      <c r="P1709" t="str">
        <f t="shared" si="105"/>
        <v>-</v>
      </c>
      <c r="Q1709" t="str">
        <f t="shared" si="107"/>
        <v>J</v>
      </c>
    </row>
    <row r="1710" spans="1:17" x14ac:dyDescent="0.3">
      <c r="A1710">
        <v>1719</v>
      </c>
      <c r="B1710" t="s">
        <v>5348</v>
      </c>
      <c r="C1710" t="s">
        <v>5125</v>
      </c>
      <c r="D1710" t="s">
        <v>4493</v>
      </c>
      <c r="E1710" t="s">
        <v>1189</v>
      </c>
      <c r="F1710">
        <v>90</v>
      </c>
      <c r="G1710" t="s">
        <v>6046</v>
      </c>
      <c r="H1710" t="s">
        <v>541</v>
      </c>
      <c r="I1710" s="10">
        <v>39613</v>
      </c>
      <c r="J1710">
        <v>59</v>
      </c>
      <c r="K1710" t="s">
        <v>1696</v>
      </c>
      <c r="M1710" t="str">
        <f>PROPER(Portfolio4346[[#This Row],[Last Name]])</f>
        <v>Spangler</v>
      </c>
      <c r="N1710" t="str">
        <f t="shared" si="104"/>
        <v>-</v>
      </c>
      <c r="O1710" t="str">
        <f t="shared" si="106"/>
        <v>M</v>
      </c>
      <c r="P1710" t="str">
        <f t="shared" si="105"/>
        <v>-</v>
      </c>
      <c r="Q1710" t="str">
        <f t="shared" si="107"/>
        <v>A</v>
      </c>
    </row>
    <row r="1711" spans="1:17" x14ac:dyDescent="0.3">
      <c r="A1711">
        <v>1720</v>
      </c>
      <c r="B1711" t="s">
        <v>4580</v>
      </c>
      <c r="C1711" t="s">
        <v>5397</v>
      </c>
      <c r="D1711" t="s">
        <v>4493</v>
      </c>
      <c r="E1711" t="s">
        <v>1189</v>
      </c>
      <c r="F1711">
        <v>90</v>
      </c>
      <c r="G1711" t="s">
        <v>6047</v>
      </c>
      <c r="H1711" t="s">
        <v>3</v>
      </c>
      <c r="I1711" s="10">
        <v>40373</v>
      </c>
      <c r="J1711">
        <v>79</v>
      </c>
      <c r="K1711" t="s">
        <v>1673</v>
      </c>
      <c r="M1711" t="str">
        <f>PROPER(Portfolio4346[[#This Row],[Last Name]])</f>
        <v>Estrada</v>
      </c>
      <c r="N1711" t="str">
        <f t="shared" si="104"/>
        <v>-</v>
      </c>
      <c r="O1711" t="str">
        <f t="shared" si="106"/>
        <v>M</v>
      </c>
      <c r="P1711" t="str">
        <f t="shared" si="105"/>
        <v>-</v>
      </c>
      <c r="Q1711" t="str">
        <f t="shared" si="107"/>
        <v>P</v>
      </c>
    </row>
    <row r="1712" spans="1:17" x14ac:dyDescent="0.3">
      <c r="A1712">
        <v>1721</v>
      </c>
      <c r="B1712" t="s">
        <v>4696</v>
      </c>
      <c r="C1712" t="s">
        <v>3477</v>
      </c>
      <c r="D1712" t="s">
        <v>4493</v>
      </c>
      <c r="E1712" t="s">
        <v>1189</v>
      </c>
      <c r="F1712">
        <v>90</v>
      </c>
      <c r="G1712" t="s">
        <v>6048</v>
      </c>
      <c r="H1712" t="s">
        <v>843</v>
      </c>
      <c r="I1712" s="10">
        <v>40417</v>
      </c>
      <c r="J1712">
        <v>86</v>
      </c>
      <c r="K1712" t="s">
        <v>1673</v>
      </c>
      <c r="M1712" t="str">
        <f>PROPER(Portfolio4346[[#This Row],[Last Name]])</f>
        <v>Henley</v>
      </c>
      <c r="N1712" t="str">
        <f t="shared" si="104"/>
        <v>-</v>
      </c>
      <c r="O1712" t="str">
        <f t="shared" si="106"/>
        <v>M</v>
      </c>
      <c r="P1712" t="str">
        <f t="shared" si="105"/>
        <v>-</v>
      </c>
      <c r="Q1712" t="str">
        <f t="shared" si="107"/>
        <v>G</v>
      </c>
    </row>
    <row r="1713" spans="1:17" x14ac:dyDescent="0.3">
      <c r="A1713">
        <v>1722</v>
      </c>
      <c r="B1713" t="s">
        <v>6049</v>
      </c>
      <c r="C1713" t="s">
        <v>3532</v>
      </c>
      <c r="D1713" t="s">
        <v>4493</v>
      </c>
      <c r="E1713" t="s">
        <v>1189</v>
      </c>
      <c r="F1713">
        <v>30</v>
      </c>
      <c r="G1713" t="s">
        <v>6050</v>
      </c>
      <c r="H1713" t="s">
        <v>5708</v>
      </c>
      <c r="I1713" s="10">
        <v>40413</v>
      </c>
      <c r="J1713">
        <v>29</v>
      </c>
      <c r="K1713" t="s">
        <v>1700</v>
      </c>
      <c r="M1713" t="str">
        <f>PROPER(Portfolio4346[[#This Row],[Last Name]])</f>
        <v>Wiseman</v>
      </c>
      <c r="N1713" t="str">
        <f t="shared" si="104"/>
        <v>-</v>
      </c>
      <c r="O1713" t="str">
        <f t="shared" si="106"/>
        <v>M</v>
      </c>
      <c r="P1713" t="str">
        <f t="shared" si="105"/>
        <v>-</v>
      </c>
      <c r="Q1713" t="str">
        <f t="shared" si="107"/>
        <v>K</v>
      </c>
    </row>
    <row r="1714" spans="1:17" x14ac:dyDescent="0.3">
      <c r="A1714">
        <v>1723</v>
      </c>
      <c r="B1714" t="s">
        <v>4527</v>
      </c>
      <c r="C1714" t="s">
        <v>6051</v>
      </c>
      <c r="D1714" t="s">
        <v>4493</v>
      </c>
      <c r="E1714" t="s">
        <v>1189</v>
      </c>
      <c r="F1714">
        <v>60</v>
      </c>
      <c r="G1714" t="s">
        <v>6052</v>
      </c>
      <c r="H1714" t="s">
        <v>793</v>
      </c>
      <c r="I1714" s="10">
        <v>39991</v>
      </c>
      <c r="J1714">
        <v>19</v>
      </c>
      <c r="K1714" t="s">
        <v>1700</v>
      </c>
      <c r="M1714" t="str">
        <f>PROPER(Portfolio4346[[#This Row],[Last Name]])</f>
        <v>Stringer</v>
      </c>
      <c r="N1714" t="str">
        <f t="shared" si="104"/>
        <v>-</v>
      </c>
      <c r="O1714" t="str">
        <f t="shared" si="106"/>
        <v>M</v>
      </c>
      <c r="P1714" t="str">
        <f t="shared" si="105"/>
        <v>-</v>
      </c>
      <c r="Q1714" t="str">
        <f t="shared" si="107"/>
        <v>B</v>
      </c>
    </row>
    <row r="1715" spans="1:17" x14ac:dyDescent="0.3">
      <c r="A1715">
        <v>1724</v>
      </c>
      <c r="B1715" t="s">
        <v>5911</v>
      </c>
      <c r="C1715" t="s">
        <v>1698</v>
      </c>
      <c r="D1715" t="s">
        <v>4493</v>
      </c>
      <c r="E1715" t="s">
        <v>1189</v>
      </c>
      <c r="F1715">
        <v>90</v>
      </c>
      <c r="G1715" t="s">
        <v>6053</v>
      </c>
      <c r="H1715" t="s">
        <v>145</v>
      </c>
      <c r="I1715" s="10">
        <v>39846</v>
      </c>
      <c r="J1715">
        <v>9</v>
      </c>
      <c r="K1715" t="s">
        <v>1707</v>
      </c>
      <c r="M1715" t="str">
        <f>PROPER(Portfolio4346[[#This Row],[Last Name]])</f>
        <v>Woods</v>
      </c>
      <c r="N1715" t="str">
        <f t="shared" si="104"/>
        <v>-</v>
      </c>
      <c r="O1715" t="str">
        <f t="shared" si="106"/>
        <v>M</v>
      </c>
      <c r="P1715" t="str">
        <f t="shared" si="105"/>
        <v>-</v>
      </c>
      <c r="Q1715" t="str">
        <f t="shared" si="107"/>
        <v>D</v>
      </c>
    </row>
    <row r="1716" spans="1:17" x14ac:dyDescent="0.3">
      <c r="A1716">
        <v>1725</v>
      </c>
      <c r="B1716" t="s">
        <v>6054</v>
      </c>
      <c r="C1716" t="s">
        <v>1927</v>
      </c>
      <c r="D1716" t="s">
        <v>4493</v>
      </c>
      <c r="E1716" t="s">
        <v>1189</v>
      </c>
      <c r="F1716">
        <v>30</v>
      </c>
      <c r="G1716" t="s">
        <v>6055</v>
      </c>
      <c r="H1716" t="s">
        <v>1602</v>
      </c>
      <c r="I1716" s="10">
        <v>40307</v>
      </c>
      <c r="J1716">
        <v>33</v>
      </c>
      <c r="K1716" t="s">
        <v>1721</v>
      </c>
      <c r="M1716" t="str">
        <f>PROPER(Portfolio4346[[#This Row],[Last Name]])</f>
        <v>Santos</v>
      </c>
      <c r="N1716" t="str">
        <f t="shared" si="104"/>
        <v>-</v>
      </c>
      <c r="O1716" t="str">
        <f t="shared" si="106"/>
        <v>M</v>
      </c>
      <c r="P1716" t="str">
        <f t="shared" si="105"/>
        <v>-</v>
      </c>
      <c r="Q1716" t="str">
        <f t="shared" si="107"/>
        <v>P</v>
      </c>
    </row>
    <row r="1717" spans="1:17" x14ac:dyDescent="0.3">
      <c r="A1717">
        <v>1726</v>
      </c>
      <c r="B1717" t="s">
        <v>5871</v>
      </c>
      <c r="C1717" t="s">
        <v>2483</v>
      </c>
      <c r="D1717" t="s">
        <v>4493</v>
      </c>
      <c r="E1717" t="s">
        <v>1189</v>
      </c>
      <c r="F1717">
        <v>90</v>
      </c>
      <c r="G1717" t="s">
        <v>6056</v>
      </c>
      <c r="H1717" t="s">
        <v>49</v>
      </c>
      <c r="I1717" s="10">
        <v>39883</v>
      </c>
      <c r="J1717">
        <v>56</v>
      </c>
      <c r="K1717" t="s">
        <v>1721</v>
      </c>
      <c r="M1717" t="str">
        <f>PROPER(Portfolio4346[[#This Row],[Last Name]])</f>
        <v>Paige</v>
      </c>
      <c r="N1717" t="str">
        <f t="shared" si="104"/>
        <v>-</v>
      </c>
      <c r="O1717" t="str">
        <f t="shared" si="106"/>
        <v>M</v>
      </c>
      <c r="P1717" t="str">
        <f t="shared" si="105"/>
        <v>-</v>
      </c>
      <c r="Q1717" t="str">
        <f t="shared" si="107"/>
        <v>K</v>
      </c>
    </row>
    <row r="1718" spans="1:17" x14ac:dyDescent="0.3">
      <c r="A1718">
        <v>1727</v>
      </c>
      <c r="B1718" t="s">
        <v>1758</v>
      </c>
      <c r="C1718" t="s">
        <v>2062</v>
      </c>
      <c r="D1718" t="s">
        <v>4493</v>
      </c>
      <c r="E1718" t="s">
        <v>1189</v>
      </c>
      <c r="F1718">
        <v>30</v>
      </c>
      <c r="G1718" t="s">
        <v>6057</v>
      </c>
      <c r="H1718" t="s">
        <v>1610</v>
      </c>
      <c r="I1718" s="10">
        <v>39804</v>
      </c>
      <c r="J1718">
        <v>77</v>
      </c>
      <c r="K1718" t="s">
        <v>1007</v>
      </c>
      <c r="M1718" t="str">
        <f>PROPER(Portfolio4346[[#This Row],[Last Name]])</f>
        <v>Zapata</v>
      </c>
      <c r="N1718" t="str">
        <f t="shared" si="104"/>
        <v>-</v>
      </c>
      <c r="O1718" t="str">
        <f t="shared" si="106"/>
        <v>M</v>
      </c>
      <c r="P1718" t="str">
        <f t="shared" si="105"/>
        <v>-</v>
      </c>
      <c r="Q1718" t="str">
        <f t="shared" si="107"/>
        <v>A</v>
      </c>
    </row>
    <row r="1719" spans="1:17" x14ac:dyDescent="0.3">
      <c r="A1719">
        <v>1728</v>
      </c>
      <c r="B1719" t="s">
        <v>4646</v>
      </c>
      <c r="C1719" t="s">
        <v>6058</v>
      </c>
      <c r="D1719" t="s">
        <v>4493</v>
      </c>
      <c r="E1719" t="s">
        <v>1189</v>
      </c>
      <c r="F1719">
        <v>30</v>
      </c>
      <c r="G1719" t="s">
        <v>6059</v>
      </c>
      <c r="H1719" t="s">
        <v>142</v>
      </c>
      <c r="I1719" s="10">
        <v>39975</v>
      </c>
      <c r="J1719">
        <v>90</v>
      </c>
      <c r="K1719" t="s">
        <v>1677</v>
      </c>
      <c r="M1719" t="str">
        <f>PROPER(Portfolio4346[[#This Row],[Last Name]])</f>
        <v>Childress</v>
      </c>
      <c r="N1719" t="str">
        <f t="shared" si="104"/>
        <v>-</v>
      </c>
      <c r="O1719" t="str">
        <f t="shared" si="106"/>
        <v>M</v>
      </c>
      <c r="P1719" t="str">
        <f t="shared" si="105"/>
        <v>-</v>
      </c>
      <c r="Q1719" t="str">
        <f t="shared" si="107"/>
        <v>L</v>
      </c>
    </row>
    <row r="1720" spans="1:17" x14ac:dyDescent="0.3">
      <c r="A1720">
        <v>1729</v>
      </c>
      <c r="B1720" t="s">
        <v>3266</v>
      </c>
      <c r="C1720" t="s">
        <v>4000</v>
      </c>
      <c r="D1720" t="s">
        <v>4493</v>
      </c>
      <c r="E1720" t="s">
        <v>1189</v>
      </c>
      <c r="F1720">
        <v>30</v>
      </c>
      <c r="G1720" t="s">
        <v>6060</v>
      </c>
      <c r="H1720" t="s">
        <v>807</v>
      </c>
      <c r="I1720" s="10">
        <v>39474</v>
      </c>
      <c r="J1720">
        <v>97</v>
      </c>
      <c r="K1720" t="s">
        <v>1707</v>
      </c>
      <c r="M1720" t="str">
        <f>PROPER(Portfolio4346[[#This Row],[Last Name]])</f>
        <v>Sprague</v>
      </c>
      <c r="N1720" t="str">
        <f t="shared" si="104"/>
        <v>-</v>
      </c>
      <c r="O1720" t="str">
        <f t="shared" si="106"/>
        <v>M</v>
      </c>
      <c r="P1720" t="str">
        <f t="shared" si="105"/>
        <v>-</v>
      </c>
      <c r="Q1720" t="str">
        <f t="shared" si="107"/>
        <v>L</v>
      </c>
    </row>
    <row r="1721" spans="1:17" x14ac:dyDescent="0.3">
      <c r="A1721">
        <v>1730</v>
      </c>
      <c r="B1721" t="s">
        <v>6061</v>
      </c>
      <c r="C1721" t="s">
        <v>6062</v>
      </c>
      <c r="D1721" t="s">
        <v>4493</v>
      </c>
      <c r="E1721" t="s">
        <v>1189</v>
      </c>
      <c r="F1721">
        <v>60</v>
      </c>
      <c r="G1721" t="s">
        <v>6063</v>
      </c>
      <c r="H1721" t="s">
        <v>1600</v>
      </c>
      <c r="I1721" s="10">
        <v>39647</v>
      </c>
      <c r="J1721">
        <v>11</v>
      </c>
      <c r="K1721" t="s">
        <v>1772</v>
      </c>
      <c r="M1721" t="str">
        <f>PROPER(Portfolio4346[[#This Row],[Last Name]])</f>
        <v>Calhoun</v>
      </c>
      <c r="N1721" t="str">
        <f t="shared" si="104"/>
        <v>-</v>
      </c>
      <c r="O1721" t="str">
        <f t="shared" si="106"/>
        <v>M</v>
      </c>
      <c r="P1721" t="str">
        <f t="shared" si="105"/>
        <v>-</v>
      </c>
      <c r="Q1721" t="str">
        <f t="shared" si="107"/>
        <v>R</v>
      </c>
    </row>
    <row r="1722" spans="1:17" x14ac:dyDescent="0.3">
      <c r="A1722">
        <v>1731</v>
      </c>
      <c r="B1722" t="s">
        <v>6064</v>
      </c>
      <c r="C1722" t="s">
        <v>598</v>
      </c>
      <c r="D1722" t="s">
        <v>4493</v>
      </c>
      <c r="E1722" t="s">
        <v>1189</v>
      </c>
      <c r="F1722">
        <v>90</v>
      </c>
      <c r="G1722" t="s">
        <v>6065</v>
      </c>
      <c r="H1722" t="s">
        <v>461</v>
      </c>
      <c r="I1722" s="10">
        <v>40438</v>
      </c>
      <c r="J1722">
        <v>7</v>
      </c>
      <c r="K1722" t="s">
        <v>1700</v>
      </c>
      <c r="M1722" t="str">
        <f>PROPER(Portfolio4346[[#This Row],[Last Name]])</f>
        <v>Tipton</v>
      </c>
      <c r="N1722" t="str">
        <f t="shared" si="104"/>
        <v>-</v>
      </c>
      <c r="O1722" t="str">
        <f t="shared" si="106"/>
        <v>M</v>
      </c>
      <c r="P1722" t="str">
        <f t="shared" si="105"/>
        <v>-</v>
      </c>
      <c r="Q1722" t="str">
        <f t="shared" si="107"/>
        <v>J</v>
      </c>
    </row>
    <row r="1723" spans="1:17" x14ac:dyDescent="0.3">
      <c r="A1723">
        <v>1732</v>
      </c>
      <c r="B1723" t="s">
        <v>4849</v>
      </c>
      <c r="C1723" t="s">
        <v>6066</v>
      </c>
      <c r="D1723" t="s">
        <v>4493</v>
      </c>
      <c r="E1723" t="s">
        <v>1189</v>
      </c>
      <c r="F1723">
        <v>90</v>
      </c>
      <c r="G1723" t="s">
        <v>6067</v>
      </c>
      <c r="H1723" t="s">
        <v>700</v>
      </c>
      <c r="I1723" s="10">
        <v>39510</v>
      </c>
      <c r="J1723">
        <v>18</v>
      </c>
      <c r="K1723" t="s">
        <v>851</v>
      </c>
      <c r="M1723" t="str">
        <f>PROPER(Portfolio4346[[#This Row],[Last Name]])</f>
        <v>Reese</v>
      </c>
      <c r="N1723" t="str">
        <f t="shared" si="104"/>
        <v>-</v>
      </c>
      <c r="O1723" t="str">
        <f t="shared" si="106"/>
        <v>M</v>
      </c>
      <c r="P1723" t="str">
        <f t="shared" si="105"/>
        <v>-</v>
      </c>
      <c r="Q1723" t="str">
        <f t="shared" si="107"/>
        <v>S</v>
      </c>
    </row>
    <row r="1724" spans="1:17" x14ac:dyDescent="0.3">
      <c r="A1724">
        <v>1733</v>
      </c>
      <c r="B1724" t="s">
        <v>5515</v>
      </c>
      <c r="C1724" t="s">
        <v>5999</v>
      </c>
      <c r="D1724" t="s">
        <v>4493</v>
      </c>
      <c r="E1724" t="s">
        <v>1189</v>
      </c>
      <c r="F1724">
        <v>30</v>
      </c>
      <c r="G1724" t="s">
        <v>6068</v>
      </c>
      <c r="H1724" t="s">
        <v>664</v>
      </c>
      <c r="I1724" s="10">
        <v>39620</v>
      </c>
      <c r="J1724">
        <v>64</v>
      </c>
      <c r="K1724" t="s">
        <v>1700</v>
      </c>
      <c r="M1724" t="str">
        <f>PROPER(Portfolio4346[[#This Row],[Last Name]])</f>
        <v>Bishop</v>
      </c>
      <c r="N1724" t="str">
        <f t="shared" si="104"/>
        <v>-</v>
      </c>
      <c r="O1724" t="str">
        <f t="shared" si="106"/>
        <v>M</v>
      </c>
      <c r="P1724" t="str">
        <f t="shared" si="105"/>
        <v>-</v>
      </c>
      <c r="Q1724" t="str">
        <f t="shared" si="107"/>
        <v>E</v>
      </c>
    </row>
    <row r="1725" spans="1:17" x14ac:dyDescent="0.3">
      <c r="A1725">
        <v>1734</v>
      </c>
      <c r="B1725" t="s">
        <v>3706</v>
      </c>
      <c r="C1725" t="s">
        <v>2937</v>
      </c>
      <c r="D1725" t="s">
        <v>4493</v>
      </c>
      <c r="E1725" t="s">
        <v>1189</v>
      </c>
      <c r="F1725">
        <v>30</v>
      </c>
      <c r="G1725" t="s">
        <v>6069</v>
      </c>
      <c r="H1725" t="s">
        <v>3329</v>
      </c>
      <c r="I1725" s="10">
        <v>40349</v>
      </c>
      <c r="J1725">
        <v>66</v>
      </c>
      <c r="K1725" t="s">
        <v>1692</v>
      </c>
      <c r="M1725" t="str">
        <f>PROPER(Portfolio4346[[#This Row],[Last Name]])</f>
        <v>Green</v>
      </c>
      <c r="N1725" t="str">
        <f t="shared" si="104"/>
        <v>-</v>
      </c>
      <c r="O1725" t="str">
        <f t="shared" si="106"/>
        <v>M</v>
      </c>
      <c r="P1725" t="str">
        <f t="shared" si="105"/>
        <v>-</v>
      </c>
      <c r="Q1725" t="str">
        <f t="shared" si="107"/>
        <v>K</v>
      </c>
    </row>
    <row r="1726" spans="1:17" x14ac:dyDescent="0.3">
      <c r="A1726">
        <v>1735</v>
      </c>
      <c r="B1726" t="s">
        <v>4694</v>
      </c>
      <c r="C1726" t="s">
        <v>5150</v>
      </c>
      <c r="D1726" t="s">
        <v>4493</v>
      </c>
      <c r="E1726" t="s">
        <v>1189</v>
      </c>
      <c r="F1726">
        <v>90</v>
      </c>
      <c r="G1726" t="s">
        <v>6070</v>
      </c>
      <c r="H1726" t="s">
        <v>799</v>
      </c>
      <c r="I1726" s="10">
        <v>39935</v>
      </c>
      <c r="J1726">
        <v>92</v>
      </c>
      <c r="K1726" t="s">
        <v>1007</v>
      </c>
      <c r="M1726" t="str">
        <f>PROPER(Portfolio4346[[#This Row],[Last Name]])</f>
        <v>Rodrigues</v>
      </c>
      <c r="N1726" t="str">
        <f t="shared" si="104"/>
        <v>-</v>
      </c>
      <c r="O1726" t="str">
        <f t="shared" si="106"/>
        <v>M</v>
      </c>
      <c r="P1726" t="str">
        <f t="shared" si="105"/>
        <v>-</v>
      </c>
      <c r="Q1726" t="str">
        <f t="shared" si="107"/>
        <v>M</v>
      </c>
    </row>
    <row r="1727" spans="1:17" x14ac:dyDescent="0.3">
      <c r="A1727">
        <v>1736</v>
      </c>
      <c r="B1727" t="s">
        <v>4613</v>
      </c>
      <c r="C1727" t="s">
        <v>3549</v>
      </c>
      <c r="D1727" t="s">
        <v>4493</v>
      </c>
      <c r="E1727" t="s">
        <v>1189</v>
      </c>
      <c r="F1727">
        <v>60</v>
      </c>
      <c r="G1727" t="s">
        <v>6071</v>
      </c>
      <c r="H1727" t="s">
        <v>535</v>
      </c>
      <c r="I1727" s="10">
        <v>40303</v>
      </c>
      <c r="J1727">
        <v>34</v>
      </c>
      <c r="K1727" t="s">
        <v>851</v>
      </c>
      <c r="M1727" t="str">
        <f>PROPER(Portfolio4346[[#This Row],[Last Name]])</f>
        <v>Donnelly</v>
      </c>
      <c r="N1727" t="str">
        <f t="shared" si="104"/>
        <v>-</v>
      </c>
      <c r="O1727" t="str">
        <f t="shared" si="106"/>
        <v>M</v>
      </c>
      <c r="P1727" t="str">
        <f t="shared" si="105"/>
        <v>-</v>
      </c>
      <c r="Q1727" t="str">
        <f t="shared" si="107"/>
        <v>G</v>
      </c>
    </row>
    <row r="1728" spans="1:17" x14ac:dyDescent="0.3">
      <c r="A1728">
        <v>1737</v>
      </c>
      <c r="B1728" t="s">
        <v>5532</v>
      </c>
      <c r="C1728" t="s">
        <v>3734</v>
      </c>
      <c r="D1728" t="s">
        <v>4493</v>
      </c>
      <c r="E1728" t="s">
        <v>1189</v>
      </c>
      <c r="F1728">
        <v>30</v>
      </c>
      <c r="G1728" t="s">
        <v>6072</v>
      </c>
      <c r="H1728" t="s">
        <v>106</v>
      </c>
      <c r="I1728" s="10">
        <v>39928</v>
      </c>
      <c r="J1728">
        <v>7</v>
      </c>
      <c r="K1728" t="s">
        <v>1772</v>
      </c>
      <c r="M1728" t="str">
        <f>PROPER(Portfolio4346[[#This Row],[Last Name]])</f>
        <v>Marsh</v>
      </c>
      <c r="N1728" t="str">
        <f t="shared" si="104"/>
        <v>-</v>
      </c>
      <c r="O1728" t="str">
        <f t="shared" si="106"/>
        <v>M</v>
      </c>
      <c r="P1728" t="str">
        <f t="shared" si="105"/>
        <v>-</v>
      </c>
      <c r="Q1728" t="str">
        <f t="shared" si="107"/>
        <v>W</v>
      </c>
    </row>
    <row r="1729" spans="1:17" x14ac:dyDescent="0.3">
      <c r="A1729">
        <v>1738</v>
      </c>
      <c r="B1729" t="s">
        <v>6073</v>
      </c>
      <c r="C1729" t="s">
        <v>1815</v>
      </c>
      <c r="D1729" t="s">
        <v>4493</v>
      </c>
      <c r="E1729" t="s">
        <v>1189</v>
      </c>
      <c r="F1729">
        <v>60</v>
      </c>
      <c r="G1729" t="s">
        <v>6074</v>
      </c>
      <c r="H1729" t="s">
        <v>737</v>
      </c>
      <c r="I1729" s="10">
        <v>39979</v>
      </c>
      <c r="J1729">
        <v>23</v>
      </c>
      <c r="K1729" t="s">
        <v>851</v>
      </c>
      <c r="M1729" t="str">
        <f>PROPER(Portfolio4346[[#This Row],[Last Name]])</f>
        <v>Joseph</v>
      </c>
      <c r="N1729" t="str">
        <f t="shared" si="104"/>
        <v>-</v>
      </c>
      <c r="O1729" t="str">
        <f t="shared" si="106"/>
        <v>M</v>
      </c>
      <c r="P1729" t="str">
        <f t="shared" si="105"/>
        <v>-</v>
      </c>
      <c r="Q1729" t="str">
        <f t="shared" si="107"/>
        <v>B</v>
      </c>
    </row>
    <row r="1730" spans="1:17" x14ac:dyDescent="0.3">
      <c r="A1730">
        <v>1739</v>
      </c>
      <c r="B1730" t="s">
        <v>6075</v>
      </c>
      <c r="C1730" t="s">
        <v>5045</v>
      </c>
      <c r="D1730" t="s">
        <v>4493</v>
      </c>
      <c r="E1730" t="s">
        <v>1189</v>
      </c>
      <c r="F1730">
        <v>60</v>
      </c>
      <c r="G1730" t="s">
        <v>6076</v>
      </c>
      <c r="H1730" t="s">
        <v>1600</v>
      </c>
      <c r="I1730" s="10">
        <v>40127</v>
      </c>
      <c r="J1730">
        <v>83</v>
      </c>
      <c r="K1730" t="s">
        <v>1700</v>
      </c>
      <c r="M1730" t="str">
        <f>PROPER(Portfolio4346[[#This Row],[Last Name]])</f>
        <v>Quinones</v>
      </c>
      <c r="N1730" t="str">
        <f t="shared" ref="N1730:N1793" si="108">IF(EXACT(C1730,M1730)=TRUE, "-", "Corrected to Title Case")</f>
        <v>-</v>
      </c>
      <c r="O1730" t="str">
        <f t="shared" si="106"/>
        <v>M</v>
      </c>
      <c r="P1730" t="str">
        <f t="shared" ref="P1730:P1793" si="109">IF(EXACT(E1730,O1730)=TRUE,"-","Corrected Errors")</f>
        <v>-</v>
      </c>
      <c r="Q1730" t="str">
        <f t="shared" si="107"/>
        <v>H</v>
      </c>
    </row>
    <row r="1731" spans="1:17" x14ac:dyDescent="0.3">
      <c r="A1731">
        <v>1740</v>
      </c>
      <c r="B1731" t="s">
        <v>6077</v>
      </c>
      <c r="C1731" t="s">
        <v>3021</v>
      </c>
      <c r="D1731" t="s">
        <v>4493</v>
      </c>
      <c r="E1731" t="s">
        <v>1189</v>
      </c>
      <c r="F1731">
        <v>30</v>
      </c>
      <c r="G1731" t="s">
        <v>6078</v>
      </c>
      <c r="H1731" t="s">
        <v>1632</v>
      </c>
      <c r="I1731" s="10">
        <v>40180</v>
      </c>
      <c r="J1731">
        <v>83</v>
      </c>
      <c r="K1731" t="s">
        <v>1772</v>
      </c>
      <c r="M1731" t="str">
        <f>PROPER(Portfolio4346[[#This Row],[Last Name]])</f>
        <v>Guzman</v>
      </c>
      <c r="N1731" t="str">
        <f t="shared" si="108"/>
        <v>-</v>
      </c>
      <c r="O1731" t="str">
        <f t="shared" ref="O1731:O1794" si="110">IF(LEFT(E1731,1)="f","F","M")</f>
        <v>M</v>
      </c>
      <c r="P1731" t="str">
        <f t="shared" si="109"/>
        <v>-</v>
      </c>
      <c r="Q1731" t="str">
        <f t="shared" ref="Q1731:Q1794" si="111">UPPER(LEFT(B1731,1))</f>
        <v>A</v>
      </c>
    </row>
    <row r="1732" spans="1:17" x14ac:dyDescent="0.3">
      <c r="A1732">
        <v>1741</v>
      </c>
      <c r="B1732" t="s">
        <v>6079</v>
      </c>
      <c r="C1732" t="s">
        <v>6080</v>
      </c>
      <c r="D1732" t="s">
        <v>4493</v>
      </c>
      <c r="E1732" t="s">
        <v>1189</v>
      </c>
      <c r="F1732">
        <v>90</v>
      </c>
      <c r="G1732" t="s">
        <v>6081</v>
      </c>
      <c r="H1732" t="s">
        <v>600</v>
      </c>
      <c r="I1732" s="10">
        <v>39806</v>
      </c>
      <c r="J1732">
        <v>38</v>
      </c>
      <c r="K1732" t="s">
        <v>1696</v>
      </c>
      <c r="M1732" t="str">
        <f>PROPER(Portfolio4346[[#This Row],[Last Name]])</f>
        <v>Winter</v>
      </c>
      <c r="N1732" t="str">
        <f t="shared" si="108"/>
        <v>-</v>
      </c>
      <c r="O1732" t="str">
        <f t="shared" si="110"/>
        <v>M</v>
      </c>
      <c r="P1732" t="str">
        <f t="shared" si="109"/>
        <v>-</v>
      </c>
      <c r="Q1732" t="str">
        <f t="shared" si="111"/>
        <v>S</v>
      </c>
    </row>
    <row r="1733" spans="1:17" x14ac:dyDescent="0.3">
      <c r="A1733">
        <v>1742</v>
      </c>
      <c r="B1733" t="s">
        <v>5546</v>
      </c>
      <c r="C1733" t="s">
        <v>6082</v>
      </c>
      <c r="D1733" t="s">
        <v>4493</v>
      </c>
      <c r="E1733" t="s">
        <v>1189</v>
      </c>
      <c r="F1733">
        <v>60</v>
      </c>
      <c r="G1733" t="s">
        <v>6083</v>
      </c>
      <c r="H1733" t="s">
        <v>140</v>
      </c>
      <c r="I1733" s="10">
        <v>39899</v>
      </c>
      <c r="J1733">
        <v>58</v>
      </c>
      <c r="K1733" t="s">
        <v>1700</v>
      </c>
      <c r="M1733" t="str">
        <f>PROPER(Portfolio4346[[#This Row],[Last Name]])</f>
        <v>Best</v>
      </c>
      <c r="N1733" t="str">
        <f t="shared" si="108"/>
        <v>-</v>
      </c>
      <c r="O1733" t="str">
        <f t="shared" si="110"/>
        <v>M</v>
      </c>
      <c r="P1733" t="str">
        <f t="shared" si="109"/>
        <v>-</v>
      </c>
      <c r="Q1733" t="str">
        <f t="shared" si="111"/>
        <v>A</v>
      </c>
    </row>
    <row r="1734" spans="1:17" x14ac:dyDescent="0.3">
      <c r="A1734">
        <v>1743</v>
      </c>
      <c r="B1734" t="s">
        <v>6084</v>
      </c>
      <c r="C1734" t="s">
        <v>3960</v>
      </c>
      <c r="D1734" t="s">
        <v>4493</v>
      </c>
      <c r="E1734" t="s">
        <v>1189</v>
      </c>
      <c r="F1734">
        <v>60</v>
      </c>
      <c r="G1734" t="s">
        <v>6085</v>
      </c>
      <c r="H1734" t="s">
        <v>4131</v>
      </c>
      <c r="I1734" s="10">
        <v>39504</v>
      </c>
      <c r="J1734">
        <v>43</v>
      </c>
      <c r="K1734" t="s">
        <v>1700</v>
      </c>
      <c r="M1734" t="str">
        <f>PROPER(Portfolio4346[[#This Row],[Last Name]])</f>
        <v>Mckee</v>
      </c>
      <c r="N1734" t="str">
        <f t="shared" si="108"/>
        <v>-</v>
      </c>
      <c r="O1734" t="str">
        <f t="shared" si="110"/>
        <v>M</v>
      </c>
      <c r="P1734" t="str">
        <f t="shared" si="109"/>
        <v>-</v>
      </c>
      <c r="Q1734" t="str">
        <f t="shared" si="111"/>
        <v>C</v>
      </c>
    </row>
    <row r="1735" spans="1:17" x14ac:dyDescent="0.3">
      <c r="A1735">
        <v>1744</v>
      </c>
      <c r="B1735" t="s">
        <v>6086</v>
      </c>
      <c r="C1735" t="s">
        <v>2719</v>
      </c>
      <c r="D1735" t="s">
        <v>4493</v>
      </c>
      <c r="E1735" t="s">
        <v>1189</v>
      </c>
      <c r="F1735">
        <v>90</v>
      </c>
      <c r="G1735" t="s">
        <v>6087</v>
      </c>
      <c r="H1735" t="s">
        <v>374</v>
      </c>
      <c r="I1735" s="10">
        <v>40068</v>
      </c>
      <c r="J1735">
        <v>62</v>
      </c>
      <c r="K1735" t="s">
        <v>1696</v>
      </c>
      <c r="M1735" t="str">
        <f>PROPER(Portfolio4346[[#This Row],[Last Name]])</f>
        <v>Bass</v>
      </c>
      <c r="N1735" t="str">
        <f t="shared" si="108"/>
        <v>-</v>
      </c>
      <c r="O1735" t="str">
        <f t="shared" si="110"/>
        <v>M</v>
      </c>
      <c r="P1735" t="str">
        <f t="shared" si="109"/>
        <v>-</v>
      </c>
      <c r="Q1735" t="str">
        <f t="shared" si="111"/>
        <v>J</v>
      </c>
    </row>
    <row r="1736" spans="1:17" x14ac:dyDescent="0.3">
      <c r="A1736">
        <v>1745</v>
      </c>
      <c r="B1736" t="s">
        <v>6001</v>
      </c>
      <c r="C1736" t="s">
        <v>6088</v>
      </c>
      <c r="D1736" t="s">
        <v>4493</v>
      </c>
      <c r="E1736" t="s">
        <v>1189</v>
      </c>
      <c r="F1736">
        <v>30</v>
      </c>
      <c r="G1736" t="s">
        <v>6089</v>
      </c>
      <c r="H1736" t="s">
        <v>832</v>
      </c>
      <c r="I1736" s="10">
        <v>40526</v>
      </c>
      <c r="J1736">
        <v>58</v>
      </c>
      <c r="K1736" t="s">
        <v>1772</v>
      </c>
      <c r="M1736" t="str">
        <f>PROPER(Portfolio4346[[#This Row],[Last Name]])</f>
        <v>Zapata</v>
      </c>
      <c r="N1736" t="str">
        <f t="shared" si="108"/>
        <v>Corrected to Title Case</v>
      </c>
      <c r="O1736" t="str">
        <f t="shared" si="110"/>
        <v>M</v>
      </c>
      <c r="P1736" t="str">
        <f t="shared" si="109"/>
        <v>-</v>
      </c>
      <c r="Q1736" t="str">
        <f t="shared" si="111"/>
        <v>D</v>
      </c>
    </row>
    <row r="1737" spans="1:17" x14ac:dyDescent="0.3">
      <c r="A1737">
        <v>1746</v>
      </c>
      <c r="B1737" t="s">
        <v>5033</v>
      </c>
      <c r="C1737" t="s">
        <v>1867</v>
      </c>
      <c r="D1737" t="s">
        <v>4493</v>
      </c>
      <c r="E1737" t="s">
        <v>1189</v>
      </c>
      <c r="F1737">
        <v>90</v>
      </c>
      <c r="G1737" t="s">
        <v>6090</v>
      </c>
      <c r="H1737" t="s">
        <v>1642</v>
      </c>
      <c r="I1737" s="10">
        <v>39914</v>
      </c>
      <c r="J1737">
        <v>75</v>
      </c>
      <c r="K1737" t="s">
        <v>1721</v>
      </c>
      <c r="M1737" t="str">
        <f>PROPER(Portfolio4346[[#This Row],[Last Name]])</f>
        <v>Crockett</v>
      </c>
      <c r="N1737" t="str">
        <f t="shared" si="108"/>
        <v>-</v>
      </c>
      <c r="O1737" t="str">
        <f t="shared" si="110"/>
        <v>M</v>
      </c>
      <c r="P1737" t="str">
        <f t="shared" si="109"/>
        <v>-</v>
      </c>
      <c r="Q1737" t="str">
        <f t="shared" si="111"/>
        <v>M</v>
      </c>
    </row>
    <row r="1738" spans="1:17" x14ac:dyDescent="0.3">
      <c r="A1738">
        <v>1747</v>
      </c>
      <c r="B1738" t="s">
        <v>4674</v>
      </c>
      <c r="C1738" t="s">
        <v>3747</v>
      </c>
      <c r="D1738" t="s">
        <v>4493</v>
      </c>
      <c r="E1738" t="s">
        <v>1189</v>
      </c>
      <c r="F1738">
        <v>60</v>
      </c>
      <c r="G1738" t="s">
        <v>6091</v>
      </c>
      <c r="H1738" t="s">
        <v>12</v>
      </c>
      <c r="I1738" s="10">
        <v>40340</v>
      </c>
      <c r="J1738">
        <v>97</v>
      </c>
      <c r="K1738" t="s">
        <v>1772</v>
      </c>
      <c r="M1738" t="str">
        <f>PROPER(Portfolio4346[[#This Row],[Last Name]])</f>
        <v>Colvin</v>
      </c>
      <c r="N1738" t="str">
        <f t="shared" si="108"/>
        <v>-</v>
      </c>
      <c r="O1738" t="str">
        <f t="shared" si="110"/>
        <v>M</v>
      </c>
      <c r="P1738" t="str">
        <f t="shared" si="109"/>
        <v>-</v>
      </c>
      <c r="Q1738" t="str">
        <f t="shared" si="111"/>
        <v>S</v>
      </c>
    </row>
    <row r="1739" spans="1:17" x14ac:dyDescent="0.3">
      <c r="A1739">
        <v>1748</v>
      </c>
      <c r="B1739" t="s">
        <v>6092</v>
      </c>
      <c r="C1739" t="s">
        <v>1980</v>
      </c>
      <c r="D1739" t="s">
        <v>4493</v>
      </c>
      <c r="E1739" t="s">
        <v>1189</v>
      </c>
      <c r="F1739">
        <v>60</v>
      </c>
      <c r="G1739" t="s">
        <v>6093</v>
      </c>
      <c r="H1739" t="s">
        <v>1491</v>
      </c>
      <c r="I1739" s="10">
        <v>40157</v>
      </c>
      <c r="J1739">
        <v>69</v>
      </c>
      <c r="K1739" t="s">
        <v>1772</v>
      </c>
      <c r="M1739" t="str">
        <f>PROPER(Portfolio4346[[#This Row],[Last Name]])</f>
        <v>Mcneill</v>
      </c>
      <c r="N1739" t="str">
        <f t="shared" si="108"/>
        <v>-</v>
      </c>
      <c r="O1739" t="str">
        <f t="shared" si="110"/>
        <v>M</v>
      </c>
      <c r="P1739" t="str">
        <f t="shared" si="109"/>
        <v>-</v>
      </c>
      <c r="Q1739" t="str">
        <f t="shared" si="111"/>
        <v>B</v>
      </c>
    </row>
    <row r="1740" spans="1:17" x14ac:dyDescent="0.3">
      <c r="A1740">
        <v>1749</v>
      </c>
      <c r="B1740" t="s">
        <v>5656</v>
      </c>
      <c r="C1740" t="s">
        <v>3070</v>
      </c>
      <c r="D1740" t="s">
        <v>4493</v>
      </c>
      <c r="E1740" t="s">
        <v>1189</v>
      </c>
      <c r="F1740">
        <v>30</v>
      </c>
      <c r="G1740" t="s">
        <v>6094</v>
      </c>
      <c r="H1740" t="s">
        <v>202</v>
      </c>
      <c r="I1740" s="10">
        <v>40296</v>
      </c>
      <c r="J1740">
        <v>10</v>
      </c>
      <c r="K1740" t="s">
        <v>1692</v>
      </c>
      <c r="M1740" t="str">
        <f>PROPER(Portfolio4346[[#This Row],[Last Name]])</f>
        <v>Tyson</v>
      </c>
      <c r="N1740" t="str">
        <f t="shared" si="108"/>
        <v>-</v>
      </c>
      <c r="O1740" t="str">
        <f t="shared" si="110"/>
        <v>M</v>
      </c>
      <c r="P1740" t="str">
        <f t="shared" si="109"/>
        <v>-</v>
      </c>
      <c r="Q1740" t="str">
        <f t="shared" si="111"/>
        <v>S</v>
      </c>
    </row>
    <row r="1741" spans="1:17" x14ac:dyDescent="0.3">
      <c r="A1741">
        <v>1750</v>
      </c>
      <c r="B1741" t="s">
        <v>6095</v>
      </c>
      <c r="C1741" t="s">
        <v>6096</v>
      </c>
      <c r="D1741" t="s">
        <v>4493</v>
      </c>
      <c r="E1741" t="s">
        <v>1189</v>
      </c>
      <c r="F1741">
        <v>90</v>
      </c>
      <c r="G1741" t="s">
        <v>6097</v>
      </c>
      <c r="H1741" t="s">
        <v>1600</v>
      </c>
      <c r="I1741" s="10">
        <v>39914</v>
      </c>
      <c r="J1741">
        <v>54</v>
      </c>
      <c r="K1741" t="s">
        <v>1696</v>
      </c>
      <c r="M1741" t="str">
        <f>PROPER(Portfolio4346[[#This Row],[Last Name]])</f>
        <v>Hardy</v>
      </c>
      <c r="N1741" t="str">
        <f t="shared" si="108"/>
        <v>-</v>
      </c>
      <c r="O1741" t="str">
        <f t="shared" si="110"/>
        <v>M</v>
      </c>
      <c r="P1741" t="str">
        <f t="shared" si="109"/>
        <v>-</v>
      </c>
      <c r="Q1741" t="str">
        <f t="shared" si="111"/>
        <v>A</v>
      </c>
    </row>
    <row r="1742" spans="1:17" x14ac:dyDescent="0.3">
      <c r="A1742">
        <v>1751</v>
      </c>
      <c r="B1742" t="s">
        <v>2729</v>
      </c>
      <c r="C1742" t="s">
        <v>1801</v>
      </c>
      <c r="D1742" t="s">
        <v>4493</v>
      </c>
      <c r="E1742" t="s">
        <v>1189</v>
      </c>
      <c r="F1742">
        <v>30</v>
      </c>
      <c r="G1742" t="s">
        <v>6098</v>
      </c>
      <c r="H1742" t="s">
        <v>2121</v>
      </c>
      <c r="I1742" s="10">
        <v>40475</v>
      </c>
      <c r="J1742">
        <v>90</v>
      </c>
      <c r="K1742" t="s">
        <v>1677</v>
      </c>
      <c r="M1742" t="str">
        <f>PROPER(Portfolio4346[[#This Row],[Last Name]])</f>
        <v>Baker</v>
      </c>
      <c r="N1742" t="str">
        <f t="shared" si="108"/>
        <v>-</v>
      </c>
      <c r="O1742" t="str">
        <f t="shared" si="110"/>
        <v>M</v>
      </c>
      <c r="P1742" t="str">
        <f t="shared" si="109"/>
        <v>-</v>
      </c>
      <c r="Q1742" t="str">
        <f t="shared" si="111"/>
        <v>Q</v>
      </c>
    </row>
    <row r="1743" spans="1:17" x14ac:dyDescent="0.3">
      <c r="A1743">
        <v>1752</v>
      </c>
      <c r="B1743" t="s">
        <v>5281</v>
      </c>
      <c r="C1743" t="s">
        <v>6099</v>
      </c>
      <c r="D1743" t="s">
        <v>4493</v>
      </c>
      <c r="E1743" t="s">
        <v>1189</v>
      </c>
      <c r="F1743">
        <v>90</v>
      </c>
      <c r="G1743" t="s">
        <v>6100</v>
      </c>
      <c r="H1743" t="s">
        <v>580</v>
      </c>
      <c r="I1743" s="10">
        <v>40448</v>
      </c>
      <c r="J1743">
        <v>54</v>
      </c>
      <c r="K1743" t="s">
        <v>1007</v>
      </c>
      <c r="M1743" t="str">
        <f>PROPER(Portfolio4346[[#This Row],[Last Name]])</f>
        <v>Pendleton</v>
      </c>
      <c r="N1743" t="str">
        <f t="shared" si="108"/>
        <v>-</v>
      </c>
      <c r="O1743" t="str">
        <f t="shared" si="110"/>
        <v>M</v>
      </c>
      <c r="P1743" t="str">
        <f t="shared" si="109"/>
        <v>-</v>
      </c>
      <c r="Q1743" t="str">
        <f t="shared" si="111"/>
        <v>J</v>
      </c>
    </row>
    <row r="1744" spans="1:17" x14ac:dyDescent="0.3">
      <c r="A1744">
        <v>1753</v>
      </c>
      <c r="B1744" t="s">
        <v>6101</v>
      </c>
      <c r="C1744" t="s">
        <v>2227</v>
      </c>
      <c r="D1744" t="s">
        <v>4493</v>
      </c>
      <c r="E1744" t="s">
        <v>1189</v>
      </c>
      <c r="F1744">
        <v>90</v>
      </c>
      <c r="G1744" t="s">
        <v>6102</v>
      </c>
      <c r="H1744" t="s">
        <v>3462</v>
      </c>
      <c r="I1744" s="10">
        <v>40287</v>
      </c>
      <c r="J1744">
        <v>21</v>
      </c>
      <c r="K1744" t="s">
        <v>1707</v>
      </c>
      <c r="M1744" t="str">
        <f>PROPER(Portfolio4346[[#This Row],[Last Name]])</f>
        <v>Proctor</v>
      </c>
      <c r="N1744" t="str">
        <f t="shared" si="108"/>
        <v>-</v>
      </c>
      <c r="O1744" t="str">
        <f t="shared" si="110"/>
        <v>M</v>
      </c>
      <c r="P1744" t="str">
        <f t="shared" si="109"/>
        <v>-</v>
      </c>
      <c r="Q1744" t="str">
        <f t="shared" si="111"/>
        <v>I</v>
      </c>
    </row>
    <row r="1745" spans="1:17" x14ac:dyDescent="0.3">
      <c r="A1745">
        <v>1754</v>
      </c>
      <c r="B1745" t="s">
        <v>5491</v>
      </c>
      <c r="C1745" t="s">
        <v>5338</v>
      </c>
      <c r="D1745" t="s">
        <v>4493</v>
      </c>
      <c r="E1745" t="s">
        <v>1189</v>
      </c>
      <c r="F1745">
        <v>90</v>
      </c>
      <c r="G1745" t="s">
        <v>6103</v>
      </c>
      <c r="H1745" t="s">
        <v>1600</v>
      </c>
      <c r="I1745" s="10">
        <v>40424</v>
      </c>
      <c r="J1745">
        <v>2</v>
      </c>
      <c r="K1745" t="s">
        <v>1673</v>
      </c>
      <c r="M1745" t="str">
        <f>PROPER(Portfolio4346[[#This Row],[Last Name]])</f>
        <v>Tate</v>
      </c>
      <c r="N1745" t="str">
        <f t="shared" si="108"/>
        <v>-</v>
      </c>
      <c r="O1745" t="str">
        <f t="shared" si="110"/>
        <v>M</v>
      </c>
      <c r="P1745" t="str">
        <f t="shared" si="109"/>
        <v>-</v>
      </c>
      <c r="Q1745" t="str">
        <f t="shared" si="111"/>
        <v>R</v>
      </c>
    </row>
    <row r="1746" spans="1:17" x14ac:dyDescent="0.3">
      <c r="A1746">
        <v>1755</v>
      </c>
      <c r="B1746" t="s">
        <v>6104</v>
      </c>
      <c r="C1746" t="s">
        <v>6105</v>
      </c>
      <c r="D1746" t="s">
        <v>4493</v>
      </c>
      <c r="E1746" t="s">
        <v>1189</v>
      </c>
      <c r="F1746">
        <v>90</v>
      </c>
      <c r="G1746" t="s">
        <v>6106</v>
      </c>
      <c r="H1746" t="s">
        <v>1414</v>
      </c>
      <c r="I1746" s="10">
        <v>40438</v>
      </c>
      <c r="J1746">
        <v>25</v>
      </c>
      <c r="K1746" t="s">
        <v>851</v>
      </c>
      <c r="M1746" t="str">
        <f>PROPER(Portfolio4346[[#This Row],[Last Name]])</f>
        <v>Godfrey</v>
      </c>
      <c r="N1746" t="str">
        <f t="shared" si="108"/>
        <v>-</v>
      </c>
      <c r="O1746" t="str">
        <f t="shared" si="110"/>
        <v>M</v>
      </c>
      <c r="P1746" t="str">
        <f t="shared" si="109"/>
        <v>-</v>
      </c>
      <c r="Q1746" t="str">
        <f t="shared" si="111"/>
        <v>A</v>
      </c>
    </row>
    <row r="1747" spans="1:17" x14ac:dyDescent="0.3">
      <c r="A1747">
        <v>1756</v>
      </c>
      <c r="B1747" t="s">
        <v>6107</v>
      </c>
      <c r="C1747" t="s">
        <v>3639</v>
      </c>
      <c r="D1747" t="s">
        <v>4493</v>
      </c>
      <c r="E1747" t="s">
        <v>1189</v>
      </c>
      <c r="F1747">
        <v>90</v>
      </c>
      <c r="G1747" t="s">
        <v>6108</v>
      </c>
      <c r="H1747" t="s">
        <v>413</v>
      </c>
      <c r="I1747" s="10">
        <v>40207</v>
      </c>
      <c r="J1747">
        <v>67</v>
      </c>
      <c r="K1747" t="s">
        <v>1677</v>
      </c>
      <c r="M1747" t="str">
        <f>PROPER(Portfolio4346[[#This Row],[Last Name]])</f>
        <v>Wall</v>
      </c>
      <c r="N1747" t="str">
        <f t="shared" si="108"/>
        <v>-</v>
      </c>
      <c r="O1747" t="str">
        <f t="shared" si="110"/>
        <v>M</v>
      </c>
      <c r="P1747" t="str">
        <f t="shared" si="109"/>
        <v>-</v>
      </c>
      <c r="Q1747" t="str">
        <f t="shared" si="111"/>
        <v>E</v>
      </c>
    </row>
    <row r="1748" spans="1:17" x14ac:dyDescent="0.3">
      <c r="A1748">
        <v>1757</v>
      </c>
      <c r="B1748" t="s">
        <v>6109</v>
      </c>
      <c r="C1748" t="s">
        <v>6110</v>
      </c>
      <c r="D1748" t="s">
        <v>4493</v>
      </c>
      <c r="E1748" t="s">
        <v>1189</v>
      </c>
      <c r="F1748">
        <v>90</v>
      </c>
      <c r="G1748" t="s">
        <v>6111</v>
      </c>
      <c r="H1748" t="s">
        <v>6112</v>
      </c>
      <c r="I1748" s="10">
        <v>39699</v>
      </c>
      <c r="J1748">
        <v>60</v>
      </c>
      <c r="K1748" t="s">
        <v>1673</v>
      </c>
      <c r="M1748" t="str">
        <f>PROPER(Portfolio4346[[#This Row],[Last Name]])</f>
        <v>Buchanan</v>
      </c>
      <c r="N1748" t="str">
        <f t="shared" si="108"/>
        <v>-</v>
      </c>
      <c r="O1748" t="str">
        <f t="shared" si="110"/>
        <v>M</v>
      </c>
      <c r="P1748" t="str">
        <f t="shared" si="109"/>
        <v>-</v>
      </c>
      <c r="Q1748" t="str">
        <f t="shared" si="111"/>
        <v>O</v>
      </c>
    </row>
    <row r="1749" spans="1:17" x14ac:dyDescent="0.3">
      <c r="A1749">
        <v>1758</v>
      </c>
      <c r="B1749" t="s">
        <v>2314</v>
      </c>
      <c r="C1749" t="s">
        <v>1715</v>
      </c>
      <c r="D1749" t="s">
        <v>4601</v>
      </c>
      <c r="E1749" t="s">
        <v>1189</v>
      </c>
      <c r="F1749">
        <v>30</v>
      </c>
      <c r="G1749" t="s">
        <v>6113</v>
      </c>
      <c r="H1749" t="s">
        <v>795</v>
      </c>
      <c r="I1749" s="10">
        <v>39860</v>
      </c>
      <c r="J1749">
        <v>100</v>
      </c>
      <c r="K1749" t="s">
        <v>1707</v>
      </c>
      <c r="M1749" t="str">
        <f>PROPER(Portfolio4346[[#This Row],[Last Name]])</f>
        <v>Doran</v>
      </c>
      <c r="N1749" t="str">
        <f t="shared" si="108"/>
        <v>-</v>
      </c>
      <c r="O1749" t="str">
        <f t="shared" si="110"/>
        <v>M</v>
      </c>
      <c r="P1749" t="str">
        <f t="shared" si="109"/>
        <v>-</v>
      </c>
      <c r="Q1749" t="str">
        <f t="shared" si="111"/>
        <v>J</v>
      </c>
    </row>
    <row r="1750" spans="1:17" x14ac:dyDescent="0.3">
      <c r="A1750">
        <v>1759</v>
      </c>
      <c r="B1750" t="s">
        <v>2866</v>
      </c>
      <c r="C1750" t="s">
        <v>2474</v>
      </c>
      <c r="D1750" t="s">
        <v>4493</v>
      </c>
      <c r="E1750" t="s">
        <v>1189</v>
      </c>
      <c r="F1750">
        <v>30</v>
      </c>
      <c r="G1750" t="s">
        <v>6114</v>
      </c>
      <c r="H1750" t="s">
        <v>1335</v>
      </c>
      <c r="I1750" s="10">
        <v>39609</v>
      </c>
      <c r="J1750">
        <v>22</v>
      </c>
      <c r="K1750" t="s">
        <v>1772</v>
      </c>
      <c r="M1750" t="str">
        <f>PROPER(Portfolio4346[[#This Row],[Last Name]])</f>
        <v>Boston</v>
      </c>
      <c r="N1750" t="str">
        <f t="shared" si="108"/>
        <v>-</v>
      </c>
      <c r="O1750" t="str">
        <f t="shared" si="110"/>
        <v>M</v>
      </c>
      <c r="P1750" t="str">
        <f t="shared" si="109"/>
        <v>-</v>
      </c>
      <c r="Q1750" t="str">
        <f t="shared" si="111"/>
        <v>S</v>
      </c>
    </row>
    <row r="1751" spans="1:17" x14ac:dyDescent="0.3">
      <c r="A1751">
        <v>1760</v>
      </c>
      <c r="B1751" t="s">
        <v>5196</v>
      </c>
      <c r="C1751" t="s">
        <v>2200</v>
      </c>
      <c r="D1751" t="s">
        <v>4493</v>
      </c>
      <c r="E1751" t="s">
        <v>1189</v>
      </c>
      <c r="F1751">
        <v>60</v>
      </c>
      <c r="G1751" t="s">
        <v>6115</v>
      </c>
      <c r="H1751" t="s">
        <v>199</v>
      </c>
      <c r="I1751" s="10">
        <v>39606</v>
      </c>
      <c r="J1751">
        <v>12</v>
      </c>
      <c r="K1751" t="s">
        <v>1700</v>
      </c>
      <c r="M1751" t="str">
        <f>PROPER(Portfolio4346[[#This Row],[Last Name]])</f>
        <v>Westbrook</v>
      </c>
      <c r="N1751" t="str">
        <f t="shared" si="108"/>
        <v>-</v>
      </c>
      <c r="O1751" t="str">
        <f t="shared" si="110"/>
        <v>M</v>
      </c>
      <c r="P1751" t="str">
        <f t="shared" si="109"/>
        <v>-</v>
      </c>
      <c r="Q1751" t="str">
        <f t="shared" si="111"/>
        <v>T</v>
      </c>
    </row>
    <row r="1752" spans="1:17" x14ac:dyDescent="0.3">
      <c r="A1752">
        <v>1761</v>
      </c>
      <c r="B1752" t="s">
        <v>6116</v>
      </c>
      <c r="C1752" t="s">
        <v>2908</v>
      </c>
      <c r="D1752" t="s">
        <v>4493</v>
      </c>
      <c r="E1752" t="s">
        <v>1189</v>
      </c>
      <c r="F1752">
        <v>90</v>
      </c>
      <c r="G1752" t="s">
        <v>6117</v>
      </c>
      <c r="H1752" t="s">
        <v>1018</v>
      </c>
      <c r="I1752" s="10">
        <v>39600</v>
      </c>
      <c r="J1752">
        <v>86</v>
      </c>
      <c r="K1752" t="s">
        <v>1772</v>
      </c>
      <c r="M1752" t="str">
        <f>PROPER(Portfolio4346[[#This Row],[Last Name]])</f>
        <v>Knapp</v>
      </c>
      <c r="N1752" t="str">
        <f t="shared" si="108"/>
        <v>-</v>
      </c>
      <c r="O1752" t="str">
        <f t="shared" si="110"/>
        <v>M</v>
      </c>
      <c r="P1752" t="str">
        <f t="shared" si="109"/>
        <v>-</v>
      </c>
      <c r="Q1752" t="str">
        <f t="shared" si="111"/>
        <v>E</v>
      </c>
    </row>
    <row r="1753" spans="1:17" x14ac:dyDescent="0.3">
      <c r="A1753">
        <v>1762</v>
      </c>
      <c r="B1753" t="s">
        <v>6118</v>
      </c>
      <c r="C1753" t="s">
        <v>6119</v>
      </c>
      <c r="D1753" t="s">
        <v>4493</v>
      </c>
      <c r="E1753" t="s">
        <v>1189</v>
      </c>
      <c r="F1753">
        <v>90</v>
      </c>
      <c r="G1753" t="s">
        <v>3325</v>
      </c>
      <c r="H1753" t="s">
        <v>323</v>
      </c>
      <c r="I1753" s="10">
        <v>39466</v>
      </c>
      <c r="J1753">
        <v>61</v>
      </c>
      <c r="K1753" t="s">
        <v>851</v>
      </c>
      <c r="M1753" t="str">
        <f>PROPER(Portfolio4346[[#This Row],[Last Name]])</f>
        <v>Carrillo</v>
      </c>
      <c r="N1753" t="str">
        <f t="shared" si="108"/>
        <v>-</v>
      </c>
      <c r="O1753" t="str">
        <f t="shared" si="110"/>
        <v>M</v>
      </c>
      <c r="P1753" t="str">
        <f t="shared" si="109"/>
        <v>-</v>
      </c>
      <c r="Q1753" t="str">
        <f t="shared" si="111"/>
        <v>G</v>
      </c>
    </row>
    <row r="1754" spans="1:17" x14ac:dyDescent="0.3">
      <c r="A1754">
        <v>1763</v>
      </c>
      <c r="B1754" t="s">
        <v>6120</v>
      </c>
      <c r="C1754" t="s">
        <v>3568</v>
      </c>
      <c r="D1754" t="s">
        <v>4493</v>
      </c>
      <c r="E1754" t="s">
        <v>1189</v>
      </c>
      <c r="F1754">
        <v>60</v>
      </c>
      <c r="G1754" t="s">
        <v>6121</v>
      </c>
      <c r="H1754" t="s">
        <v>1652</v>
      </c>
      <c r="I1754" s="10">
        <v>40058</v>
      </c>
      <c r="J1754">
        <v>65</v>
      </c>
      <c r="K1754" t="s">
        <v>1707</v>
      </c>
      <c r="M1754" t="str">
        <f>PROPER(Portfolio4346[[#This Row],[Last Name]])</f>
        <v>Berger</v>
      </c>
      <c r="N1754" t="str">
        <f t="shared" si="108"/>
        <v>-</v>
      </c>
      <c r="O1754" t="str">
        <f t="shared" si="110"/>
        <v>M</v>
      </c>
      <c r="P1754" t="str">
        <f t="shared" si="109"/>
        <v>-</v>
      </c>
      <c r="Q1754" t="str">
        <f t="shared" si="111"/>
        <v>H</v>
      </c>
    </row>
    <row r="1755" spans="1:17" x14ac:dyDescent="0.3">
      <c r="A1755">
        <v>1764</v>
      </c>
      <c r="B1755" t="s">
        <v>4814</v>
      </c>
      <c r="C1755" t="s">
        <v>3253</v>
      </c>
      <c r="D1755" t="s">
        <v>4493</v>
      </c>
      <c r="E1755" t="s">
        <v>1189</v>
      </c>
      <c r="F1755">
        <v>90</v>
      </c>
      <c r="G1755" t="s">
        <v>6122</v>
      </c>
      <c r="H1755" t="s">
        <v>380</v>
      </c>
      <c r="I1755" s="10">
        <v>40274</v>
      </c>
      <c r="J1755">
        <v>91</v>
      </c>
      <c r="K1755" t="s">
        <v>1677</v>
      </c>
      <c r="M1755" t="str">
        <f>PROPER(Portfolio4346[[#This Row],[Last Name]])</f>
        <v>Coker</v>
      </c>
      <c r="N1755" t="str">
        <f t="shared" si="108"/>
        <v>-</v>
      </c>
      <c r="O1755" t="str">
        <f t="shared" si="110"/>
        <v>M</v>
      </c>
      <c r="P1755" t="str">
        <f t="shared" si="109"/>
        <v>-</v>
      </c>
      <c r="Q1755" t="str">
        <f t="shared" si="111"/>
        <v>L</v>
      </c>
    </row>
    <row r="1756" spans="1:17" x14ac:dyDescent="0.3">
      <c r="A1756">
        <v>1765</v>
      </c>
      <c r="B1756" t="s">
        <v>6123</v>
      </c>
      <c r="C1756" t="s">
        <v>1864</v>
      </c>
      <c r="D1756" t="s">
        <v>1946</v>
      </c>
      <c r="E1756" t="s">
        <v>1189</v>
      </c>
      <c r="F1756">
        <v>60</v>
      </c>
      <c r="G1756" t="s">
        <v>6124</v>
      </c>
      <c r="H1756" t="s">
        <v>832</v>
      </c>
      <c r="I1756" s="10">
        <v>40184</v>
      </c>
      <c r="J1756">
        <v>95</v>
      </c>
      <c r="K1756" t="s">
        <v>1007</v>
      </c>
      <c r="M1756" t="str">
        <f>PROPER(Portfolio4346[[#This Row],[Last Name]])</f>
        <v>Shipman</v>
      </c>
      <c r="N1756" t="str">
        <f t="shared" si="108"/>
        <v>-</v>
      </c>
      <c r="O1756" t="str">
        <f t="shared" si="110"/>
        <v>M</v>
      </c>
      <c r="P1756" t="str">
        <f t="shared" si="109"/>
        <v>-</v>
      </c>
      <c r="Q1756" t="str">
        <f t="shared" si="111"/>
        <v>D</v>
      </c>
    </row>
    <row r="1757" spans="1:17" x14ac:dyDescent="0.3">
      <c r="A1757">
        <v>1766</v>
      </c>
      <c r="B1757" t="s">
        <v>5377</v>
      </c>
      <c r="C1757" t="s">
        <v>3436</v>
      </c>
      <c r="D1757" t="s">
        <v>4493</v>
      </c>
      <c r="E1757" t="s">
        <v>1189</v>
      </c>
      <c r="F1757">
        <v>60</v>
      </c>
      <c r="G1757" t="s">
        <v>6125</v>
      </c>
      <c r="H1757" t="s">
        <v>1186</v>
      </c>
      <c r="I1757" s="10">
        <v>39476</v>
      </c>
      <c r="J1757">
        <v>69</v>
      </c>
      <c r="K1757" t="s">
        <v>1692</v>
      </c>
      <c r="M1757" t="str">
        <f>PROPER(Portfolio4346[[#This Row],[Last Name]])</f>
        <v>Payne</v>
      </c>
      <c r="N1757" t="str">
        <f t="shared" si="108"/>
        <v>-</v>
      </c>
      <c r="O1757" t="str">
        <f t="shared" si="110"/>
        <v>M</v>
      </c>
      <c r="P1757" t="str">
        <f t="shared" si="109"/>
        <v>-</v>
      </c>
      <c r="Q1757" t="str">
        <f t="shared" si="111"/>
        <v>S</v>
      </c>
    </row>
    <row r="1758" spans="1:17" x14ac:dyDescent="0.3">
      <c r="A1758">
        <v>1767</v>
      </c>
      <c r="B1758" t="s">
        <v>6126</v>
      </c>
      <c r="C1758" t="s">
        <v>4777</v>
      </c>
      <c r="D1758" t="s">
        <v>4493</v>
      </c>
      <c r="E1758" t="s">
        <v>1189</v>
      </c>
      <c r="F1758">
        <v>60</v>
      </c>
      <c r="G1758" t="s">
        <v>6127</v>
      </c>
      <c r="H1758" t="s">
        <v>212</v>
      </c>
      <c r="I1758" s="10">
        <v>40514</v>
      </c>
      <c r="J1758">
        <v>50</v>
      </c>
      <c r="K1758" t="s">
        <v>1721</v>
      </c>
      <c r="M1758" t="str">
        <f>PROPER(Portfolio4346[[#This Row],[Last Name]])</f>
        <v>Blair</v>
      </c>
      <c r="N1758" t="str">
        <f t="shared" si="108"/>
        <v>-</v>
      </c>
      <c r="O1758" t="str">
        <f t="shared" si="110"/>
        <v>M</v>
      </c>
      <c r="P1758" t="str">
        <f t="shared" si="109"/>
        <v>-</v>
      </c>
      <c r="Q1758" t="str">
        <f t="shared" si="111"/>
        <v>L</v>
      </c>
    </row>
    <row r="1759" spans="1:17" x14ac:dyDescent="0.3">
      <c r="A1759">
        <v>1768</v>
      </c>
      <c r="B1759" t="s">
        <v>6128</v>
      </c>
      <c r="C1759" t="s">
        <v>6129</v>
      </c>
      <c r="D1759" t="s">
        <v>4493</v>
      </c>
      <c r="E1759" t="s">
        <v>1189</v>
      </c>
      <c r="F1759">
        <v>90</v>
      </c>
      <c r="G1759" t="s">
        <v>6130</v>
      </c>
      <c r="H1759" t="s">
        <v>815</v>
      </c>
      <c r="I1759" s="10">
        <v>40363</v>
      </c>
      <c r="J1759">
        <v>62</v>
      </c>
      <c r="K1759" t="s">
        <v>1707</v>
      </c>
      <c r="M1759" t="str">
        <f>PROPER(Portfolio4346[[#This Row],[Last Name]])</f>
        <v>Waller</v>
      </c>
      <c r="N1759" t="str">
        <f t="shared" si="108"/>
        <v>-</v>
      </c>
      <c r="O1759" t="str">
        <f t="shared" si="110"/>
        <v>M</v>
      </c>
      <c r="P1759" t="str">
        <f t="shared" si="109"/>
        <v>-</v>
      </c>
      <c r="Q1759" t="str">
        <f t="shared" si="111"/>
        <v>G</v>
      </c>
    </row>
    <row r="1760" spans="1:17" x14ac:dyDescent="0.3">
      <c r="A1760">
        <v>1769</v>
      </c>
      <c r="B1760" t="s">
        <v>6131</v>
      </c>
      <c r="C1760" t="s">
        <v>6132</v>
      </c>
      <c r="D1760" t="s">
        <v>4493</v>
      </c>
      <c r="E1760" t="s">
        <v>1189</v>
      </c>
      <c r="F1760">
        <v>90</v>
      </c>
      <c r="G1760" t="s">
        <v>6133</v>
      </c>
      <c r="H1760" t="s">
        <v>1863</v>
      </c>
      <c r="I1760" s="10">
        <v>40225</v>
      </c>
      <c r="J1760">
        <v>74</v>
      </c>
      <c r="K1760" t="s">
        <v>1700</v>
      </c>
      <c r="M1760" t="str">
        <f>PROPER(Portfolio4346[[#This Row],[Last Name]])</f>
        <v>Ramey</v>
      </c>
      <c r="N1760" t="str">
        <f t="shared" si="108"/>
        <v>-</v>
      </c>
      <c r="O1760" t="str">
        <f t="shared" si="110"/>
        <v>M</v>
      </c>
      <c r="P1760" t="str">
        <f t="shared" si="109"/>
        <v>-</v>
      </c>
      <c r="Q1760" t="str">
        <f t="shared" si="111"/>
        <v>J</v>
      </c>
    </row>
    <row r="1761" spans="1:17" x14ac:dyDescent="0.3">
      <c r="A1761">
        <v>1770</v>
      </c>
      <c r="B1761" t="s">
        <v>4561</v>
      </c>
      <c r="C1761" t="s">
        <v>2062</v>
      </c>
      <c r="D1761" t="s">
        <v>4493</v>
      </c>
      <c r="E1761" t="s">
        <v>1189</v>
      </c>
      <c r="F1761">
        <v>30</v>
      </c>
      <c r="G1761" t="s">
        <v>6134</v>
      </c>
      <c r="H1761" t="s">
        <v>659</v>
      </c>
      <c r="I1761" s="10">
        <v>39658</v>
      </c>
      <c r="J1761">
        <v>37</v>
      </c>
      <c r="K1761" t="s">
        <v>1707</v>
      </c>
      <c r="M1761" t="str">
        <f>PROPER(Portfolio4346[[#This Row],[Last Name]])</f>
        <v>Zapata</v>
      </c>
      <c r="N1761" t="str">
        <f t="shared" si="108"/>
        <v>-</v>
      </c>
      <c r="O1761" t="str">
        <f t="shared" si="110"/>
        <v>M</v>
      </c>
      <c r="P1761" t="str">
        <f t="shared" si="109"/>
        <v>-</v>
      </c>
      <c r="Q1761" t="str">
        <f t="shared" si="111"/>
        <v>P</v>
      </c>
    </row>
    <row r="1762" spans="1:17" x14ac:dyDescent="0.3">
      <c r="A1762">
        <v>1771</v>
      </c>
      <c r="B1762" t="s">
        <v>3297</v>
      </c>
      <c r="C1762" t="s">
        <v>6135</v>
      </c>
      <c r="D1762" t="s">
        <v>4493</v>
      </c>
      <c r="E1762" t="s">
        <v>1189</v>
      </c>
      <c r="F1762">
        <v>60</v>
      </c>
      <c r="G1762" t="s">
        <v>6136</v>
      </c>
      <c r="H1762" t="s">
        <v>1626</v>
      </c>
      <c r="I1762" s="10">
        <v>40205</v>
      </c>
      <c r="J1762">
        <v>41</v>
      </c>
      <c r="K1762" t="s">
        <v>851</v>
      </c>
      <c r="M1762" t="str">
        <f>PROPER(Portfolio4346[[#This Row],[Last Name]])</f>
        <v>Salinas</v>
      </c>
      <c r="N1762" t="str">
        <f t="shared" si="108"/>
        <v>-</v>
      </c>
      <c r="O1762" t="str">
        <f t="shared" si="110"/>
        <v>M</v>
      </c>
      <c r="P1762" t="str">
        <f t="shared" si="109"/>
        <v>-</v>
      </c>
      <c r="Q1762" t="str">
        <f t="shared" si="111"/>
        <v>R</v>
      </c>
    </row>
    <row r="1763" spans="1:17" x14ac:dyDescent="0.3">
      <c r="A1763">
        <v>1772</v>
      </c>
      <c r="B1763" t="s">
        <v>4838</v>
      </c>
      <c r="C1763" t="s">
        <v>5432</v>
      </c>
      <c r="D1763" t="s">
        <v>4493</v>
      </c>
      <c r="E1763" t="s">
        <v>1189</v>
      </c>
      <c r="F1763">
        <v>60</v>
      </c>
      <c r="G1763" t="s">
        <v>6137</v>
      </c>
      <c r="H1763" t="s">
        <v>5845</v>
      </c>
      <c r="I1763" s="10">
        <v>39481</v>
      </c>
      <c r="J1763">
        <v>81</v>
      </c>
      <c r="K1763" t="s">
        <v>1677</v>
      </c>
      <c r="M1763" t="str">
        <f>PROPER(Portfolio4346[[#This Row],[Last Name]])</f>
        <v>Haley</v>
      </c>
      <c r="N1763" t="str">
        <f t="shared" si="108"/>
        <v>-</v>
      </c>
      <c r="O1763" t="str">
        <f t="shared" si="110"/>
        <v>M</v>
      </c>
      <c r="P1763" t="str">
        <f t="shared" si="109"/>
        <v>-</v>
      </c>
      <c r="Q1763" t="str">
        <f t="shared" si="111"/>
        <v>A</v>
      </c>
    </row>
    <row r="1764" spans="1:17" x14ac:dyDescent="0.3">
      <c r="A1764">
        <v>1773</v>
      </c>
      <c r="B1764" t="s">
        <v>4345</v>
      </c>
      <c r="C1764" t="s">
        <v>2912</v>
      </c>
      <c r="D1764" t="s">
        <v>1946</v>
      </c>
      <c r="E1764" t="s">
        <v>1189</v>
      </c>
      <c r="F1764">
        <v>30</v>
      </c>
      <c r="G1764" t="s">
        <v>6138</v>
      </c>
      <c r="H1764" t="s">
        <v>3703</v>
      </c>
      <c r="I1764" s="10">
        <v>39813</v>
      </c>
      <c r="J1764">
        <v>46</v>
      </c>
      <c r="K1764" t="s">
        <v>1007</v>
      </c>
      <c r="M1764" t="str">
        <f>PROPER(Portfolio4346[[#This Row],[Last Name]])</f>
        <v>Griffith</v>
      </c>
      <c r="N1764" t="str">
        <f t="shared" si="108"/>
        <v>-</v>
      </c>
      <c r="O1764" t="str">
        <f t="shared" si="110"/>
        <v>M</v>
      </c>
      <c r="P1764" t="str">
        <f t="shared" si="109"/>
        <v>-</v>
      </c>
      <c r="Q1764" t="str">
        <f t="shared" si="111"/>
        <v>A</v>
      </c>
    </row>
    <row r="1765" spans="1:17" x14ac:dyDescent="0.3">
      <c r="A1765">
        <v>1774</v>
      </c>
      <c r="B1765" t="s">
        <v>6139</v>
      </c>
      <c r="C1765" t="s">
        <v>6140</v>
      </c>
      <c r="D1765" t="s">
        <v>4493</v>
      </c>
      <c r="E1765" t="s">
        <v>1189</v>
      </c>
      <c r="F1765">
        <v>30</v>
      </c>
      <c r="G1765" t="s">
        <v>6141</v>
      </c>
      <c r="H1765" t="s">
        <v>215</v>
      </c>
      <c r="I1765" s="10">
        <v>39870</v>
      </c>
      <c r="J1765">
        <v>55</v>
      </c>
      <c r="K1765" t="s">
        <v>1772</v>
      </c>
      <c r="M1765" t="str">
        <f>PROPER(Portfolio4346[[#This Row],[Last Name]])</f>
        <v>Weir</v>
      </c>
      <c r="N1765" t="str">
        <f t="shared" si="108"/>
        <v>-</v>
      </c>
      <c r="O1765" t="str">
        <f t="shared" si="110"/>
        <v>M</v>
      </c>
      <c r="P1765" t="str">
        <f t="shared" si="109"/>
        <v>-</v>
      </c>
      <c r="Q1765" t="str">
        <f t="shared" si="111"/>
        <v>J</v>
      </c>
    </row>
    <row r="1766" spans="1:17" x14ac:dyDescent="0.3">
      <c r="A1766">
        <v>1775</v>
      </c>
      <c r="B1766" t="s">
        <v>6142</v>
      </c>
      <c r="C1766" t="s">
        <v>2695</v>
      </c>
      <c r="D1766" t="s">
        <v>4493</v>
      </c>
      <c r="E1766" t="s">
        <v>1189</v>
      </c>
      <c r="F1766">
        <v>30</v>
      </c>
      <c r="G1766" t="s">
        <v>6143</v>
      </c>
      <c r="H1766" t="s">
        <v>3361</v>
      </c>
      <c r="I1766" s="10">
        <v>40497</v>
      </c>
      <c r="J1766">
        <v>13</v>
      </c>
      <c r="K1766" t="s">
        <v>1707</v>
      </c>
      <c r="M1766" t="str">
        <f>PROPER(Portfolio4346[[#This Row],[Last Name]])</f>
        <v>Whalen</v>
      </c>
      <c r="N1766" t="str">
        <f t="shared" si="108"/>
        <v>-</v>
      </c>
      <c r="O1766" t="str">
        <f t="shared" si="110"/>
        <v>M</v>
      </c>
      <c r="P1766" t="str">
        <f t="shared" si="109"/>
        <v>-</v>
      </c>
      <c r="Q1766" t="str">
        <f t="shared" si="111"/>
        <v>J</v>
      </c>
    </row>
    <row r="1767" spans="1:17" x14ac:dyDescent="0.3">
      <c r="A1767">
        <v>1776</v>
      </c>
      <c r="B1767" t="s">
        <v>5206</v>
      </c>
      <c r="C1767" t="s">
        <v>5382</v>
      </c>
      <c r="D1767" t="s">
        <v>4493</v>
      </c>
      <c r="E1767" t="s">
        <v>1189</v>
      </c>
      <c r="F1767">
        <v>90</v>
      </c>
      <c r="G1767" t="s">
        <v>3283</v>
      </c>
      <c r="H1767" t="s">
        <v>1820</v>
      </c>
      <c r="I1767" s="10">
        <v>40335</v>
      </c>
      <c r="J1767">
        <v>59</v>
      </c>
      <c r="K1767" t="s">
        <v>1696</v>
      </c>
      <c r="M1767" t="str">
        <f>PROPER(Portfolio4346[[#This Row],[Last Name]])</f>
        <v>Lane</v>
      </c>
      <c r="N1767" t="str">
        <f t="shared" si="108"/>
        <v>-</v>
      </c>
      <c r="O1767" t="str">
        <f t="shared" si="110"/>
        <v>M</v>
      </c>
      <c r="P1767" t="str">
        <f t="shared" si="109"/>
        <v>-</v>
      </c>
      <c r="Q1767" t="str">
        <f t="shared" si="111"/>
        <v>K</v>
      </c>
    </row>
    <row r="1768" spans="1:17" x14ac:dyDescent="0.3">
      <c r="A1768">
        <v>1777</v>
      </c>
      <c r="B1768" t="s">
        <v>5073</v>
      </c>
      <c r="C1768" t="s">
        <v>4227</v>
      </c>
      <c r="D1768" t="s">
        <v>4493</v>
      </c>
      <c r="E1768" t="s">
        <v>1189</v>
      </c>
      <c r="F1768">
        <v>60</v>
      </c>
      <c r="G1768" t="s">
        <v>6144</v>
      </c>
      <c r="H1768" t="s">
        <v>430</v>
      </c>
      <c r="I1768" s="10">
        <v>39812</v>
      </c>
      <c r="J1768">
        <v>27</v>
      </c>
      <c r="K1768" t="s">
        <v>1677</v>
      </c>
      <c r="M1768" t="str">
        <f>PROPER(Portfolio4346[[#This Row],[Last Name]])</f>
        <v>Doherty</v>
      </c>
      <c r="N1768" t="str">
        <f t="shared" si="108"/>
        <v>-</v>
      </c>
      <c r="O1768" t="str">
        <f t="shared" si="110"/>
        <v>M</v>
      </c>
      <c r="P1768" t="str">
        <f t="shared" si="109"/>
        <v>-</v>
      </c>
      <c r="Q1768" t="str">
        <f t="shared" si="111"/>
        <v>J</v>
      </c>
    </row>
    <row r="1769" spans="1:17" x14ac:dyDescent="0.3">
      <c r="A1769">
        <v>1778</v>
      </c>
      <c r="B1769" t="s">
        <v>6145</v>
      </c>
      <c r="C1769" t="s">
        <v>6146</v>
      </c>
      <c r="D1769" t="s">
        <v>4493</v>
      </c>
      <c r="E1769" t="s">
        <v>1189</v>
      </c>
      <c r="F1769">
        <v>30</v>
      </c>
      <c r="G1769" t="s">
        <v>6147</v>
      </c>
      <c r="H1769" t="s">
        <v>1627</v>
      </c>
      <c r="I1769" s="10">
        <v>39504</v>
      </c>
      <c r="J1769">
        <v>39</v>
      </c>
      <c r="K1769" t="s">
        <v>851</v>
      </c>
      <c r="M1769" t="str">
        <f>PROPER(Portfolio4346[[#This Row],[Last Name]])</f>
        <v>Washburn</v>
      </c>
      <c r="N1769" t="str">
        <f t="shared" si="108"/>
        <v>-</v>
      </c>
      <c r="O1769" t="str">
        <f t="shared" si="110"/>
        <v>M</v>
      </c>
      <c r="P1769" t="str">
        <f t="shared" si="109"/>
        <v>-</v>
      </c>
      <c r="Q1769" t="str">
        <f t="shared" si="111"/>
        <v>P</v>
      </c>
    </row>
    <row r="1770" spans="1:17" x14ac:dyDescent="0.3">
      <c r="A1770">
        <v>1779</v>
      </c>
      <c r="B1770" t="s">
        <v>3968</v>
      </c>
      <c r="C1770" t="s">
        <v>6148</v>
      </c>
      <c r="D1770" t="s">
        <v>4493</v>
      </c>
      <c r="E1770" t="s">
        <v>1189</v>
      </c>
      <c r="F1770">
        <v>60</v>
      </c>
      <c r="G1770" t="s">
        <v>6149</v>
      </c>
      <c r="H1770" t="s">
        <v>11</v>
      </c>
      <c r="I1770" s="10">
        <v>39967</v>
      </c>
      <c r="J1770">
        <v>5</v>
      </c>
      <c r="K1770" t="s">
        <v>1700</v>
      </c>
      <c r="M1770" t="str">
        <f>PROPER(Portfolio4346[[#This Row],[Last Name]])</f>
        <v>Early</v>
      </c>
      <c r="N1770" t="str">
        <f t="shared" si="108"/>
        <v>-</v>
      </c>
      <c r="O1770" t="str">
        <f t="shared" si="110"/>
        <v>M</v>
      </c>
      <c r="P1770" t="str">
        <f t="shared" si="109"/>
        <v>-</v>
      </c>
      <c r="Q1770" t="str">
        <f t="shared" si="111"/>
        <v>A</v>
      </c>
    </row>
    <row r="1771" spans="1:17" x14ac:dyDescent="0.3">
      <c r="A1771">
        <v>1780</v>
      </c>
      <c r="B1771" t="s">
        <v>6077</v>
      </c>
      <c r="C1771" t="s">
        <v>4880</v>
      </c>
      <c r="D1771" t="s">
        <v>4493</v>
      </c>
      <c r="E1771" t="s">
        <v>4651</v>
      </c>
      <c r="F1771">
        <v>90</v>
      </c>
      <c r="G1771" t="s">
        <v>6150</v>
      </c>
      <c r="H1771" t="s">
        <v>6151</v>
      </c>
      <c r="I1771" s="10">
        <v>40513</v>
      </c>
      <c r="J1771">
        <v>5</v>
      </c>
      <c r="K1771" t="s">
        <v>1772</v>
      </c>
      <c r="M1771" t="str">
        <f>PROPER(Portfolio4346[[#This Row],[Last Name]])</f>
        <v>Swanson</v>
      </c>
      <c r="N1771" t="str">
        <f t="shared" si="108"/>
        <v>-</v>
      </c>
      <c r="O1771" t="str">
        <f t="shared" si="110"/>
        <v>M</v>
      </c>
      <c r="P1771" t="str">
        <f t="shared" si="109"/>
        <v>Corrected Errors</v>
      </c>
      <c r="Q1771" t="str">
        <f t="shared" si="111"/>
        <v>A</v>
      </c>
    </row>
    <row r="1772" spans="1:17" x14ac:dyDescent="0.3">
      <c r="A1772">
        <v>1781</v>
      </c>
      <c r="B1772" t="s">
        <v>6152</v>
      </c>
      <c r="C1772" t="s">
        <v>3067</v>
      </c>
      <c r="D1772" t="s">
        <v>4493</v>
      </c>
      <c r="E1772" t="s">
        <v>1189</v>
      </c>
      <c r="F1772">
        <v>30</v>
      </c>
      <c r="G1772" t="s">
        <v>6153</v>
      </c>
      <c r="H1772" t="s">
        <v>425</v>
      </c>
      <c r="I1772" s="10">
        <v>40208</v>
      </c>
      <c r="J1772">
        <v>69</v>
      </c>
      <c r="K1772" t="s">
        <v>851</v>
      </c>
      <c r="M1772" t="str">
        <f>PROPER(Portfolio4346[[#This Row],[Last Name]])</f>
        <v>Lyons</v>
      </c>
      <c r="N1772" t="str">
        <f t="shared" si="108"/>
        <v>-</v>
      </c>
      <c r="O1772" t="str">
        <f t="shared" si="110"/>
        <v>M</v>
      </c>
      <c r="P1772" t="str">
        <f t="shared" si="109"/>
        <v>-</v>
      </c>
      <c r="Q1772" t="str">
        <f t="shared" si="111"/>
        <v>D</v>
      </c>
    </row>
    <row r="1773" spans="1:17" x14ac:dyDescent="0.3">
      <c r="A1773">
        <v>1782</v>
      </c>
      <c r="B1773" t="s">
        <v>6154</v>
      </c>
      <c r="C1773" t="s">
        <v>1702</v>
      </c>
      <c r="D1773" t="s">
        <v>4493</v>
      </c>
      <c r="E1773" t="s">
        <v>1189</v>
      </c>
      <c r="F1773">
        <v>60</v>
      </c>
      <c r="G1773" t="s">
        <v>6155</v>
      </c>
      <c r="H1773" t="s">
        <v>203</v>
      </c>
      <c r="I1773" s="10">
        <v>40233</v>
      </c>
      <c r="J1773">
        <v>80</v>
      </c>
      <c r="K1773" t="s">
        <v>851</v>
      </c>
      <c r="M1773" t="str">
        <f>PROPER(Portfolio4346[[#This Row],[Last Name]])</f>
        <v>Navarro</v>
      </c>
      <c r="N1773" t="str">
        <f t="shared" si="108"/>
        <v>-</v>
      </c>
      <c r="O1773" t="str">
        <f t="shared" si="110"/>
        <v>M</v>
      </c>
      <c r="P1773" t="str">
        <f t="shared" si="109"/>
        <v>-</v>
      </c>
      <c r="Q1773" t="str">
        <f t="shared" si="111"/>
        <v>D</v>
      </c>
    </row>
    <row r="1774" spans="1:17" x14ac:dyDescent="0.3">
      <c r="A1774">
        <v>1783</v>
      </c>
      <c r="B1774" t="s">
        <v>6156</v>
      </c>
      <c r="C1774" t="s">
        <v>6157</v>
      </c>
      <c r="D1774" t="s">
        <v>4493</v>
      </c>
      <c r="E1774" t="s">
        <v>1189</v>
      </c>
      <c r="F1774">
        <v>30</v>
      </c>
      <c r="G1774" t="s">
        <v>6158</v>
      </c>
      <c r="H1774" t="s">
        <v>767</v>
      </c>
      <c r="I1774" s="10">
        <v>40428</v>
      </c>
      <c r="J1774">
        <v>70</v>
      </c>
      <c r="K1774" t="s">
        <v>1692</v>
      </c>
      <c r="M1774" t="str">
        <f>PROPER(Portfolio4346[[#This Row],[Last Name]])</f>
        <v>Baez</v>
      </c>
      <c r="N1774" t="str">
        <f t="shared" si="108"/>
        <v>-</v>
      </c>
      <c r="O1774" t="str">
        <f t="shared" si="110"/>
        <v>M</v>
      </c>
      <c r="P1774" t="str">
        <f t="shared" si="109"/>
        <v>-</v>
      </c>
      <c r="Q1774" t="str">
        <f t="shared" si="111"/>
        <v>M</v>
      </c>
    </row>
    <row r="1775" spans="1:17" x14ac:dyDescent="0.3">
      <c r="A1775">
        <v>1784</v>
      </c>
      <c r="B1775" t="s">
        <v>4039</v>
      </c>
      <c r="C1775" t="s">
        <v>4227</v>
      </c>
      <c r="D1775" t="s">
        <v>4493</v>
      </c>
      <c r="E1775" t="s">
        <v>1189</v>
      </c>
      <c r="F1775">
        <v>90</v>
      </c>
      <c r="G1775" t="s">
        <v>6159</v>
      </c>
      <c r="H1775" t="s">
        <v>1067</v>
      </c>
      <c r="I1775" s="10">
        <v>39603</v>
      </c>
      <c r="J1775">
        <v>80</v>
      </c>
      <c r="K1775" t="s">
        <v>1692</v>
      </c>
      <c r="M1775" t="str">
        <f>PROPER(Portfolio4346[[#This Row],[Last Name]])</f>
        <v>Doherty</v>
      </c>
      <c r="N1775" t="str">
        <f t="shared" si="108"/>
        <v>-</v>
      </c>
      <c r="O1775" t="str">
        <f t="shared" si="110"/>
        <v>M</v>
      </c>
      <c r="P1775" t="str">
        <f t="shared" si="109"/>
        <v>-</v>
      </c>
      <c r="Q1775" t="str">
        <f t="shared" si="111"/>
        <v>F</v>
      </c>
    </row>
    <row r="1776" spans="1:17" x14ac:dyDescent="0.3">
      <c r="A1776">
        <v>1785</v>
      </c>
      <c r="B1776" t="s">
        <v>4017</v>
      </c>
      <c r="C1776" t="s">
        <v>1968</v>
      </c>
      <c r="D1776" t="s">
        <v>4493</v>
      </c>
      <c r="E1776" t="s">
        <v>1189</v>
      </c>
      <c r="F1776">
        <v>30</v>
      </c>
      <c r="G1776" t="s">
        <v>6160</v>
      </c>
      <c r="H1776" t="s">
        <v>291</v>
      </c>
      <c r="I1776" s="10">
        <v>39571</v>
      </c>
      <c r="J1776">
        <v>15</v>
      </c>
      <c r="K1776" t="s">
        <v>851</v>
      </c>
      <c r="M1776" t="str">
        <f>PROPER(Portfolio4346[[#This Row],[Last Name]])</f>
        <v>Klein</v>
      </c>
      <c r="N1776" t="str">
        <f t="shared" si="108"/>
        <v>-</v>
      </c>
      <c r="O1776" t="str">
        <f t="shared" si="110"/>
        <v>M</v>
      </c>
      <c r="P1776" t="str">
        <f t="shared" si="109"/>
        <v>-</v>
      </c>
      <c r="Q1776" t="str">
        <f t="shared" si="111"/>
        <v>W</v>
      </c>
    </row>
    <row r="1777" spans="1:17" x14ac:dyDescent="0.3">
      <c r="A1777">
        <v>1786</v>
      </c>
      <c r="B1777" t="s">
        <v>4643</v>
      </c>
      <c r="C1777" t="s">
        <v>5089</v>
      </c>
      <c r="D1777" t="s">
        <v>4493</v>
      </c>
      <c r="E1777" t="s">
        <v>1189</v>
      </c>
      <c r="F1777">
        <v>90</v>
      </c>
      <c r="G1777" t="s">
        <v>6161</v>
      </c>
      <c r="H1777" t="s">
        <v>2572</v>
      </c>
      <c r="I1777" s="10">
        <v>39977</v>
      </c>
      <c r="J1777">
        <v>100</v>
      </c>
      <c r="K1777" t="s">
        <v>1721</v>
      </c>
      <c r="M1777" t="str">
        <f>PROPER(Portfolio4346[[#This Row],[Last Name]])</f>
        <v>Rodgers</v>
      </c>
      <c r="N1777" t="str">
        <f t="shared" si="108"/>
        <v>-</v>
      </c>
      <c r="O1777" t="str">
        <f t="shared" si="110"/>
        <v>M</v>
      </c>
      <c r="P1777" t="str">
        <f t="shared" si="109"/>
        <v>-</v>
      </c>
      <c r="Q1777" t="str">
        <f t="shared" si="111"/>
        <v>J</v>
      </c>
    </row>
    <row r="1778" spans="1:17" x14ac:dyDescent="0.3">
      <c r="A1778">
        <v>1787</v>
      </c>
      <c r="B1778" t="s">
        <v>5882</v>
      </c>
      <c r="C1778" t="s">
        <v>6157</v>
      </c>
      <c r="D1778" t="s">
        <v>4493</v>
      </c>
      <c r="E1778" t="s">
        <v>1189</v>
      </c>
      <c r="F1778">
        <v>30</v>
      </c>
      <c r="G1778" t="s">
        <v>6162</v>
      </c>
      <c r="H1778" t="s">
        <v>650</v>
      </c>
      <c r="I1778" s="10">
        <v>39803</v>
      </c>
      <c r="J1778">
        <v>28</v>
      </c>
      <c r="K1778" t="s">
        <v>851</v>
      </c>
      <c r="M1778" t="str">
        <f>PROPER(Portfolio4346[[#This Row],[Last Name]])</f>
        <v>Baez</v>
      </c>
      <c r="N1778" t="str">
        <f t="shared" si="108"/>
        <v>-</v>
      </c>
      <c r="O1778" t="str">
        <f t="shared" si="110"/>
        <v>M</v>
      </c>
      <c r="P1778" t="str">
        <f t="shared" si="109"/>
        <v>-</v>
      </c>
      <c r="Q1778" t="str">
        <f t="shared" si="111"/>
        <v>L</v>
      </c>
    </row>
    <row r="1779" spans="1:17" x14ac:dyDescent="0.3">
      <c r="A1779">
        <v>1788</v>
      </c>
      <c r="B1779" t="s">
        <v>6163</v>
      </c>
      <c r="C1779" t="s">
        <v>6164</v>
      </c>
      <c r="D1779" t="s">
        <v>4493</v>
      </c>
      <c r="E1779" t="s">
        <v>1189</v>
      </c>
      <c r="F1779">
        <v>60</v>
      </c>
      <c r="G1779" t="s">
        <v>6165</v>
      </c>
      <c r="H1779" t="s">
        <v>91</v>
      </c>
      <c r="I1779" s="10">
        <v>39750</v>
      </c>
      <c r="J1779">
        <v>49</v>
      </c>
      <c r="K1779" t="s">
        <v>1700</v>
      </c>
      <c r="M1779" t="str">
        <f>PROPER(Portfolio4346[[#This Row],[Last Name]])</f>
        <v>Swartz</v>
      </c>
      <c r="N1779" t="str">
        <f t="shared" si="108"/>
        <v>-</v>
      </c>
      <c r="O1779" t="str">
        <f t="shared" si="110"/>
        <v>M</v>
      </c>
      <c r="P1779" t="str">
        <f t="shared" si="109"/>
        <v>-</v>
      </c>
      <c r="Q1779" t="str">
        <f t="shared" si="111"/>
        <v>G</v>
      </c>
    </row>
    <row r="1780" spans="1:17" x14ac:dyDescent="0.3">
      <c r="A1780">
        <v>1789</v>
      </c>
      <c r="B1780" t="s">
        <v>6166</v>
      </c>
      <c r="C1780" t="s">
        <v>4936</v>
      </c>
      <c r="D1780" t="s">
        <v>4493</v>
      </c>
      <c r="E1780" t="s">
        <v>1189</v>
      </c>
      <c r="F1780">
        <v>60</v>
      </c>
      <c r="G1780" t="s">
        <v>6167</v>
      </c>
      <c r="H1780" t="s">
        <v>287</v>
      </c>
      <c r="I1780" s="10">
        <v>39978</v>
      </c>
      <c r="J1780">
        <v>44</v>
      </c>
      <c r="K1780" t="s">
        <v>1721</v>
      </c>
      <c r="M1780" t="str">
        <f>PROPER(Portfolio4346[[#This Row],[Last Name]])</f>
        <v>Rubio</v>
      </c>
      <c r="N1780" t="str">
        <f t="shared" si="108"/>
        <v>-</v>
      </c>
      <c r="O1780" t="str">
        <f t="shared" si="110"/>
        <v>M</v>
      </c>
      <c r="P1780" t="str">
        <f t="shared" si="109"/>
        <v>-</v>
      </c>
      <c r="Q1780" t="str">
        <f t="shared" si="111"/>
        <v>N</v>
      </c>
    </row>
    <row r="1781" spans="1:17" x14ac:dyDescent="0.3">
      <c r="A1781">
        <v>1790</v>
      </c>
      <c r="B1781" t="s">
        <v>6168</v>
      </c>
      <c r="C1781" t="s">
        <v>6169</v>
      </c>
      <c r="D1781" t="s">
        <v>4493</v>
      </c>
      <c r="E1781" t="s">
        <v>1189</v>
      </c>
      <c r="F1781">
        <v>60</v>
      </c>
      <c r="G1781" t="s">
        <v>6170</v>
      </c>
      <c r="H1781" t="s">
        <v>2</v>
      </c>
      <c r="I1781" s="10">
        <v>40031</v>
      </c>
      <c r="J1781">
        <v>92</v>
      </c>
      <c r="K1781" t="s">
        <v>1692</v>
      </c>
      <c r="M1781" t="str">
        <f>PROPER(Portfolio4346[[#This Row],[Last Name]])</f>
        <v>Steward</v>
      </c>
      <c r="N1781" t="str">
        <f t="shared" si="108"/>
        <v>-</v>
      </c>
      <c r="O1781" t="str">
        <f t="shared" si="110"/>
        <v>M</v>
      </c>
      <c r="P1781" t="str">
        <f t="shared" si="109"/>
        <v>-</v>
      </c>
      <c r="Q1781" t="str">
        <f t="shared" si="111"/>
        <v>R</v>
      </c>
    </row>
    <row r="1782" spans="1:17" x14ac:dyDescent="0.3">
      <c r="A1782">
        <v>1791</v>
      </c>
      <c r="B1782" t="s">
        <v>6171</v>
      </c>
      <c r="C1782" t="s">
        <v>1739</v>
      </c>
      <c r="D1782" t="s">
        <v>4493</v>
      </c>
      <c r="E1782" t="s">
        <v>1189</v>
      </c>
      <c r="F1782">
        <v>60</v>
      </c>
      <c r="G1782" t="s">
        <v>6172</v>
      </c>
      <c r="H1782" t="s">
        <v>5733</v>
      </c>
      <c r="I1782" s="10">
        <v>40352</v>
      </c>
      <c r="J1782">
        <v>11</v>
      </c>
      <c r="K1782" t="s">
        <v>1700</v>
      </c>
      <c r="M1782" t="str">
        <f>PROPER(Portfolio4346[[#This Row],[Last Name]])</f>
        <v>Walsh</v>
      </c>
      <c r="N1782" t="str">
        <f t="shared" si="108"/>
        <v>-</v>
      </c>
      <c r="O1782" t="str">
        <f t="shared" si="110"/>
        <v>M</v>
      </c>
      <c r="P1782" t="str">
        <f t="shared" si="109"/>
        <v>-</v>
      </c>
      <c r="Q1782" t="str">
        <f t="shared" si="111"/>
        <v>M</v>
      </c>
    </row>
    <row r="1783" spans="1:17" x14ac:dyDescent="0.3">
      <c r="A1783">
        <v>1792</v>
      </c>
      <c r="B1783" t="s">
        <v>3706</v>
      </c>
      <c r="C1783" t="s">
        <v>2727</v>
      </c>
      <c r="D1783" t="s">
        <v>1719</v>
      </c>
      <c r="E1783" t="s">
        <v>1189</v>
      </c>
      <c r="F1783">
        <v>30</v>
      </c>
      <c r="G1783" t="s">
        <v>6173</v>
      </c>
      <c r="H1783" t="s">
        <v>2884</v>
      </c>
      <c r="I1783" s="10">
        <v>39619</v>
      </c>
      <c r="J1783">
        <v>28</v>
      </c>
      <c r="K1783" t="s">
        <v>851</v>
      </c>
      <c r="M1783" t="str">
        <f>PROPER(Portfolio4346[[#This Row],[Last Name]])</f>
        <v>Brandon</v>
      </c>
      <c r="N1783" t="str">
        <f t="shared" si="108"/>
        <v>-</v>
      </c>
      <c r="O1783" t="str">
        <f t="shared" si="110"/>
        <v>M</v>
      </c>
      <c r="P1783" t="str">
        <f t="shared" si="109"/>
        <v>-</v>
      </c>
      <c r="Q1783" t="str">
        <f t="shared" si="111"/>
        <v>K</v>
      </c>
    </row>
    <row r="1784" spans="1:17" x14ac:dyDescent="0.3">
      <c r="A1784">
        <v>1795</v>
      </c>
      <c r="B1784" t="s">
        <v>6079</v>
      </c>
      <c r="C1784" t="s">
        <v>4644</v>
      </c>
      <c r="D1784" t="s">
        <v>4493</v>
      </c>
      <c r="E1784" t="s">
        <v>1189</v>
      </c>
      <c r="F1784">
        <v>60</v>
      </c>
      <c r="G1784" t="s">
        <v>6177</v>
      </c>
      <c r="H1784" t="s">
        <v>600</v>
      </c>
      <c r="I1784" s="10">
        <v>40445</v>
      </c>
      <c r="J1784">
        <v>13</v>
      </c>
      <c r="K1784" t="s">
        <v>1673</v>
      </c>
      <c r="M1784" t="str">
        <f>PROPER(Portfolio4346[[#This Row],[Last Name]])</f>
        <v>Leary</v>
      </c>
      <c r="N1784" t="str">
        <f t="shared" si="108"/>
        <v>-</v>
      </c>
      <c r="O1784" t="str">
        <f t="shared" si="110"/>
        <v>M</v>
      </c>
      <c r="P1784" t="str">
        <f t="shared" si="109"/>
        <v>-</v>
      </c>
      <c r="Q1784" t="str">
        <f t="shared" si="111"/>
        <v>S</v>
      </c>
    </row>
    <row r="1785" spans="1:17" x14ac:dyDescent="0.3">
      <c r="A1785">
        <v>1796</v>
      </c>
      <c r="B1785" t="s">
        <v>6178</v>
      </c>
      <c r="C1785" t="s">
        <v>4568</v>
      </c>
      <c r="D1785" t="s">
        <v>4493</v>
      </c>
      <c r="E1785" t="s">
        <v>1189</v>
      </c>
      <c r="F1785">
        <v>90</v>
      </c>
      <c r="G1785" t="s">
        <v>6179</v>
      </c>
      <c r="H1785" t="s">
        <v>749</v>
      </c>
      <c r="I1785" s="10">
        <v>40427</v>
      </c>
      <c r="J1785">
        <v>32</v>
      </c>
      <c r="K1785" t="s">
        <v>1007</v>
      </c>
      <c r="M1785" t="str">
        <f>PROPER(Portfolio4346[[#This Row],[Last Name]])</f>
        <v>Winston</v>
      </c>
      <c r="N1785" t="str">
        <f t="shared" si="108"/>
        <v>-</v>
      </c>
      <c r="O1785" t="str">
        <f t="shared" si="110"/>
        <v>M</v>
      </c>
      <c r="P1785" t="str">
        <f t="shared" si="109"/>
        <v>-</v>
      </c>
      <c r="Q1785" t="str">
        <f t="shared" si="111"/>
        <v>E</v>
      </c>
    </row>
    <row r="1786" spans="1:17" x14ac:dyDescent="0.3">
      <c r="A1786">
        <v>1797</v>
      </c>
      <c r="B1786" t="s">
        <v>5234</v>
      </c>
      <c r="C1786" t="s">
        <v>6180</v>
      </c>
      <c r="D1786" t="s">
        <v>4493</v>
      </c>
      <c r="E1786" t="s">
        <v>1189</v>
      </c>
      <c r="F1786">
        <v>30</v>
      </c>
      <c r="G1786" t="s">
        <v>6181</v>
      </c>
      <c r="H1786" t="s">
        <v>424</v>
      </c>
      <c r="I1786" s="10">
        <v>40198</v>
      </c>
      <c r="J1786">
        <v>77</v>
      </c>
      <c r="K1786" t="s">
        <v>1007</v>
      </c>
      <c r="M1786" t="str">
        <f>PROPER(Portfolio4346[[#This Row],[Last Name]])</f>
        <v>Hope</v>
      </c>
      <c r="N1786" t="str">
        <f t="shared" si="108"/>
        <v>-</v>
      </c>
      <c r="O1786" t="str">
        <f t="shared" si="110"/>
        <v>M</v>
      </c>
      <c r="P1786" t="str">
        <f t="shared" si="109"/>
        <v>-</v>
      </c>
      <c r="Q1786" t="str">
        <f t="shared" si="111"/>
        <v>S</v>
      </c>
    </row>
    <row r="1787" spans="1:17" x14ac:dyDescent="0.3">
      <c r="A1787">
        <v>1798</v>
      </c>
      <c r="B1787" t="s">
        <v>6182</v>
      </c>
      <c r="C1787" t="s">
        <v>4710</v>
      </c>
      <c r="D1787" t="s">
        <v>4493</v>
      </c>
      <c r="E1787" t="s">
        <v>1189</v>
      </c>
      <c r="F1787">
        <v>30</v>
      </c>
      <c r="G1787" t="s">
        <v>6183</v>
      </c>
      <c r="H1787" t="s">
        <v>76</v>
      </c>
      <c r="I1787" s="10">
        <v>40097</v>
      </c>
      <c r="J1787">
        <v>62</v>
      </c>
      <c r="K1787" t="s">
        <v>1696</v>
      </c>
      <c r="M1787" t="str">
        <f>PROPER(Portfolio4346[[#This Row],[Last Name]])</f>
        <v>Lugo</v>
      </c>
      <c r="N1787" t="str">
        <f t="shared" si="108"/>
        <v>-</v>
      </c>
      <c r="O1787" t="str">
        <f t="shared" si="110"/>
        <v>M</v>
      </c>
      <c r="P1787" t="str">
        <f t="shared" si="109"/>
        <v>-</v>
      </c>
      <c r="Q1787" t="str">
        <f t="shared" si="111"/>
        <v>J</v>
      </c>
    </row>
    <row r="1788" spans="1:17" x14ac:dyDescent="0.3">
      <c r="A1788">
        <v>1799</v>
      </c>
      <c r="B1788" t="s">
        <v>4785</v>
      </c>
      <c r="C1788" t="s">
        <v>6184</v>
      </c>
      <c r="D1788" t="s">
        <v>4493</v>
      </c>
      <c r="E1788" t="s">
        <v>1189</v>
      </c>
      <c r="F1788">
        <v>60</v>
      </c>
      <c r="G1788" t="s">
        <v>6185</v>
      </c>
      <c r="H1788" t="s">
        <v>650</v>
      </c>
      <c r="I1788" s="10">
        <v>39497</v>
      </c>
      <c r="J1788">
        <v>46</v>
      </c>
      <c r="K1788" t="s">
        <v>851</v>
      </c>
      <c r="M1788" t="str">
        <f>PROPER(Portfolio4346[[#This Row],[Last Name]])</f>
        <v>Farr</v>
      </c>
      <c r="N1788" t="str">
        <f t="shared" si="108"/>
        <v>-</v>
      </c>
      <c r="O1788" t="str">
        <f t="shared" si="110"/>
        <v>M</v>
      </c>
      <c r="P1788" t="str">
        <f t="shared" si="109"/>
        <v>-</v>
      </c>
      <c r="Q1788" t="str">
        <f t="shared" si="111"/>
        <v>M</v>
      </c>
    </row>
    <row r="1789" spans="1:17" x14ac:dyDescent="0.3">
      <c r="A1789">
        <v>1800</v>
      </c>
      <c r="B1789" t="s">
        <v>5981</v>
      </c>
      <c r="C1789" t="s">
        <v>6186</v>
      </c>
      <c r="D1789" t="s">
        <v>1719</v>
      </c>
      <c r="E1789" t="s">
        <v>1189</v>
      </c>
      <c r="F1789">
        <v>60</v>
      </c>
      <c r="G1789" t="s">
        <v>6187</v>
      </c>
      <c r="H1789" t="s">
        <v>203</v>
      </c>
      <c r="I1789" s="10">
        <v>39915</v>
      </c>
      <c r="J1789">
        <v>30</v>
      </c>
      <c r="K1789" t="s">
        <v>1721</v>
      </c>
      <c r="M1789" t="str">
        <f>PROPER(Portfolio4346[[#This Row],[Last Name]])</f>
        <v>Wilkes</v>
      </c>
      <c r="N1789" t="str">
        <f t="shared" si="108"/>
        <v>-</v>
      </c>
      <c r="O1789" t="str">
        <f t="shared" si="110"/>
        <v>M</v>
      </c>
      <c r="P1789" t="str">
        <f t="shared" si="109"/>
        <v>-</v>
      </c>
      <c r="Q1789" t="str">
        <f t="shared" si="111"/>
        <v>C</v>
      </c>
    </row>
    <row r="1790" spans="1:17" x14ac:dyDescent="0.3">
      <c r="A1790">
        <v>1801</v>
      </c>
      <c r="B1790" t="s">
        <v>5472</v>
      </c>
      <c r="C1790" t="s">
        <v>3701</v>
      </c>
      <c r="D1790" t="s">
        <v>4493</v>
      </c>
      <c r="E1790" t="s">
        <v>1189</v>
      </c>
      <c r="F1790">
        <v>90</v>
      </c>
      <c r="G1790" t="s">
        <v>6188</v>
      </c>
      <c r="H1790" t="s">
        <v>1433</v>
      </c>
      <c r="I1790" s="10">
        <v>40347</v>
      </c>
      <c r="J1790">
        <v>88</v>
      </c>
      <c r="K1790" t="s">
        <v>1696</v>
      </c>
      <c r="M1790" t="str">
        <f>PROPER(Portfolio4346[[#This Row],[Last Name]])</f>
        <v>Hatch</v>
      </c>
      <c r="N1790" t="str">
        <f t="shared" si="108"/>
        <v>-</v>
      </c>
      <c r="O1790" t="str">
        <f t="shared" si="110"/>
        <v>M</v>
      </c>
      <c r="P1790" t="str">
        <f t="shared" si="109"/>
        <v>-</v>
      </c>
      <c r="Q1790" t="str">
        <f t="shared" si="111"/>
        <v>W</v>
      </c>
    </row>
    <row r="1791" spans="1:17" x14ac:dyDescent="0.3">
      <c r="A1791">
        <v>1802</v>
      </c>
      <c r="B1791" t="s">
        <v>2866</v>
      </c>
      <c r="C1791" t="s">
        <v>6189</v>
      </c>
      <c r="D1791" t="s">
        <v>4493</v>
      </c>
      <c r="E1791" t="s">
        <v>1189</v>
      </c>
      <c r="F1791">
        <v>30</v>
      </c>
      <c r="G1791" t="s">
        <v>6190</v>
      </c>
      <c r="H1791" t="s">
        <v>1499</v>
      </c>
      <c r="I1791" s="10">
        <v>40387</v>
      </c>
      <c r="J1791">
        <v>63</v>
      </c>
      <c r="K1791" t="s">
        <v>1696</v>
      </c>
      <c r="M1791" t="str">
        <f>PROPER(Portfolio4346[[#This Row],[Last Name]])</f>
        <v>Moyer</v>
      </c>
      <c r="N1791" t="str">
        <f t="shared" si="108"/>
        <v>-</v>
      </c>
      <c r="O1791" t="str">
        <f t="shared" si="110"/>
        <v>M</v>
      </c>
      <c r="P1791" t="str">
        <f t="shared" si="109"/>
        <v>-</v>
      </c>
      <c r="Q1791" t="str">
        <f t="shared" si="111"/>
        <v>S</v>
      </c>
    </row>
    <row r="1792" spans="1:17" x14ac:dyDescent="0.3">
      <c r="A1792">
        <v>1803</v>
      </c>
      <c r="B1792" t="s">
        <v>4446</v>
      </c>
      <c r="C1792" t="s">
        <v>2315</v>
      </c>
      <c r="D1792" t="s">
        <v>4493</v>
      </c>
      <c r="E1792" t="s">
        <v>1189</v>
      </c>
      <c r="F1792">
        <v>60</v>
      </c>
      <c r="G1792" t="s">
        <v>6191</v>
      </c>
      <c r="H1792" t="s">
        <v>1185</v>
      </c>
      <c r="I1792" s="10">
        <v>39611</v>
      </c>
      <c r="J1792">
        <v>83</v>
      </c>
      <c r="K1792" t="s">
        <v>1677</v>
      </c>
      <c r="M1792" t="str">
        <f>PROPER(Portfolio4346[[#This Row],[Last Name]])</f>
        <v>Strickland</v>
      </c>
      <c r="N1792" t="str">
        <f t="shared" si="108"/>
        <v>-</v>
      </c>
      <c r="O1792" t="str">
        <f t="shared" si="110"/>
        <v>M</v>
      </c>
      <c r="P1792" t="str">
        <f t="shared" si="109"/>
        <v>-</v>
      </c>
      <c r="Q1792" t="str">
        <f t="shared" si="111"/>
        <v>R</v>
      </c>
    </row>
    <row r="1793" spans="1:17" x14ac:dyDescent="0.3">
      <c r="A1793">
        <v>1804</v>
      </c>
      <c r="B1793" t="s">
        <v>2921</v>
      </c>
      <c r="C1793" t="s">
        <v>6192</v>
      </c>
      <c r="D1793" t="s">
        <v>4493</v>
      </c>
      <c r="E1793" t="s">
        <v>1189</v>
      </c>
      <c r="F1793">
        <v>60</v>
      </c>
      <c r="G1793" t="s">
        <v>6193</v>
      </c>
      <c r="H1793" t="s">
        <v>282</v>
      </c>
      <c r="I1793" s="10">
        <v>39473</v>
      </c>
      <c r="J1793">
        <v>91</v>
      </c>
      <c r="K1793" t="s">
        <v>1707</v>
      </c>
      <c r="M1793" t="str">
        <f>PROPER(Portfolio4346[[#This Row],[Last Name]])</f>
        <v>Stanford</v>
      </c>
      <c r="N1793" t="str">
        <f t="shared" si="108"/>
        <v>-</v>
      </c>
      <c r="O1793" t="str">
        <f t="shared" si="110"/>
        <v>M</v>
      </c>
      <c r="P1793" t="str">
        <f t="shared" si="109"/>
        <v>-</v>
      </c>
      <c r="Q1793" t="str">
        <f t="shared" si="111"/>
        <v>A</v>
      </c>
    </row>
    <row r="1794" spans="1:17" x14ac:dyDescent="0.3">
      <c r="A1794">
        <v>1805</v>
      </c>
      <c r="B1794" t="s">
        <v>6194</v>
      </c>
      <c r="C1794" t="s">
        <v>5395</v>
      </c>
      <c r="D1794" t="s">
        <v>4493</v>
      </c>
      <c r="E1794" t="s">
        <v>1189</v>
      </c>
      <c r="F1794">
        <v>30</v>
      </c>
      <c r="G1794" t="s">
        <v>6195</v>
      </c>
      <c r="H1794" t="s">
        <v>573</v>
      </c>
      <c r="I1794" s="10">
        <v>40023</v>
      </c>
      <c r="J1794">
        <v>99</v>
      </c>
      <c r="K1794" t="s">
        <v>1673</v>
      </c>
      <c r="M1794" t="str">
        <f>PROPER(Portfolio4346[[#This Row],[Last Name]])</f>
        <v>Goddard</v>
      </c>
      <c r="N1794" t="str">
        <f t="shared" ref="N1794:N1857" si="112">IF(EXACT(C1794,M1794)=TRUE, "-", "Corrected to Title Case")</f>
        <v>-</v>
      </c>
      <c r="O1794" t="str">
        <f t="shared" si="110"/>
        <v>M</v>
      </c>
      <c r="P1794" t="str">
        <f t="shared" ref="P1794:P1857" si="113">IF(EXACT(E1794,O1794)=TRUE,"-","Corrected Errors")</f>
        <v>-</v>
      </c>
      <c r="Q1794" t="str">
        <f t="shared" si="111"/>
        <v>T</v>
      </c>
    </row>
    <row r="1795" spans="1:17" x14ac:dyDescent="0.3">
      <c r="A1795">
        <v>1806</v>
      </c>
      <c r="B1795" t="s">
        <v>5408</v>
      </c>
      <c r="C1795" t="s">
        <v>6196</v>
      </c>
      <c r="D1795" t="s">
        <v>4493</v>
      </c>
      <c r="E1795" t="s">
        <v>1189</v>
      </c>
      <c r="F1795">
        <v>90</v>
      </c>
      <c r="G1795" t="s">
        <v>6197</v>
      </c>
      <c r="H1795" t="s">
        <v>751</v>
      </c>
      <c r="I1795" s="10">
        <v>40446</v>
      </c>
      <c r="J1795">
        <v>86</v>
      </c>
      <c r="K1795" t="s">
        <v>1692</v>
      </c>
      <c r="M1795" t="str">
        <f>PROPER(Portfolio4346[[#This Row],[Last Name]])</f>
        <v>Ruiz</v>
      </c>
      <c r="N1795" t="str">
        <f t="shared" si="112"/>
        <v>-</v>
      </c>
      <c r="O1795" t="str">
        <f t="shared" ref="O1795:O1858" si="114">IF(LEFT(E1795,1)="f","F","M")</f>
        <v>M</v>
      </c>
      <c r="P1795" t="str">
        <f t="shared" si="113"/>
        <v>-</v>
      </c>
      <c r="Q1795" t="str">
        <f t="shared" ref="Q1795:Q1858" si="115">UPPER(LEFT(B1795,1))</f>
        <v>H</v>
      </c>
    </row>
    <row r="1796" spans="1:17" x14ac:dyDescent="0.3">
      <c r="A1796">
        <v>1807</v>
      </c>
      <c r="B1796" t="s">
        <v>5286</v>
      </c>
      <c r="C1796" t="s">
        <v>5869</v>
      </c>
      <c r="D1796" t="s">
        <v>4493</v>
      </c>
      <c r="E1796" t="s">
        <v>1189</v>
      </c>
      <c r="F1796">
        <v>90</v>
      </c>
      <c r="G1796" t="s">
        <v>6198</v>
      </c>
      <c r="H1796" t="s">
        <v>192</v>
      </c>
      <c r="I1796" s="10">
        <v>39552</v>
      </c>
      <c r="J1796">
        <v>13</v>
      </c>
      <c r="K1796" t="s">
        <v>1772</v>
      </c>
      <c r="M1796" t="str">
        <f>PROPER(Portfolio4346[[#This Row],[Last Name]])</f>
        <v>Alston</v>
      </c>
      <c r="N1796" t="str">
        <f t="shared" si="112"/>
        <v>-</v>
      </c>
      <c r="O1796" t="str">
        <f t="shared" si="114"/>
        <v>M</v>
      </c>
      <c r="P1796" t="str">
        <f t="shared" si="113"/>
        <v>-</v>
      </c>
      <c r="Q1796" t="str">
        <f t="shared" si="115"/>
        <v>D</v>
      </c>
    </row>
    <row r="1797" spans="1:17" x14ac:dyDescent="0.3">
      <c r="A1797">
        <v>1808</v>
      </c>
      <c r="B1797" t="s">
        <v>3664</v>
      </c>
      <c r="C1797" t="s">
        <v>4972</v>
      </c>
      <c r="D1797" t="s">
        <v>4493</v>
      </c>
      <c r="E1797" t="s">
        <v>1189</v>
      </c>
      <c r="F1797">
        <v>60</v>
      </c>
      <c r="G1797" t="s">
        <v>6199</v>
      </c>
      <c r="H1797" t="s">
        <v>697</v>
      </c>
      <c r="I1797" s="10">
        <v>40300</v>
      </c>
      <c r="J1797">
        <v>39</v>
      </c>
      <c r="K1797" t="s">
        <v>1673</v>
      </c>
      <c r="M1797" t="str">
        <f>PROPER(Portfolio4346[[#This Row],[Last Name]])</f>
        <v>Barr</v>
      </c>
      <c r="N1797" t="str">
        <f t="shared" si="112"/>
        <v>-</v>
      </c>
      <c r="O1797" t="str">
        <f t="shared" si="114"/>
        <v>M</v>
      </c>
      <c r="P1797" t="str">
        <f t="shared" si="113"/>
        <v>-</v>
      </c>
      <c r="Q1797" t="str">
        <f t="shared" si="115"/>
        <v>D</v>
      </c>
    </row>
    <row r="1798" spans="1:17" x14ac:dyDescent="0.3">
      <c r="A1798">
        <v>1809</v>
      </c>
      <c r="B1798" t="s">
        <v>6200</v>
      </c>
      <c r="C1798" t="s">
        <v>2685</v>
      </c>
      <c r="D1798" t="s">
        <v>4493</v>
      </c>
      <c r="E1798" t="s">
        <v>1189</v>
      </c>
      <c r="F1798">
        <v>30</v>
      </c>
      <c r="G1798" t="s">
        <v>6201</v>
      </c>
      <c r="H1798" t="s">
        <v>3361</v>
      </c>
      <c r="I1798" s="10">
        <v>39676</v>
      </c>
      <c r="J1798">
        <v>37</v>
      </c>
      <c r="K1798" t="s">
        <v>1707</v>
      </c>
      <c r="M1798" t="str">
        <f>PROPER(Portfolio4346[[#This Row],[Last Name]])</f>
        <v>Herbert</v>
      </c>
      <c r="N1798" t="str">
        <f t="shared" si="112"/>
        <v>-</v>
      </c>
      <c r="O1798" t="str">
        <f t="shared" si="114"/>
        <v>M</v>
      </c>
      <c r="P1798" t="str">
        <f t="shared" si="113"/>
        <v>-</v>
      </c>
      <c r="Q1798" t="str">
        <f t="shared" si="115"/>
        <v>T</v>
      </c>
    </row>
    <row r="1799" spans="1:17" x14ac:dyDescent="0.3">
      <c r="A1799">
        <v>1810</v>
      </c>
      <c r="B1799" t="s">
        <v>6202</v>
      </c>
      <c r="C1799" t="s">
        <v>6203</v>
      </c>
      <c r="D1799" t="s">
        <v>4493</v>
      </c>
      <c r="E1799" t="s">
        <v>1189</v>
      </c>
      <c r="F1799">
        <v>30</v>
      </c>
      <c r="G1799" t="s">
        <v>6204</v>
      </c>
      <c r="H1799" t="s">
        <v>6205</v>
      </c>
      <c r="I1799" s="10">
        <v>40350</v>
      </c>
      <c r="J1799">
        <v>58</v>
      </c>
      <c r="K1799" t="s">
        <v>1692</v>
      </c>
      <c r="M1799" t="str">
        <f>PROPER(Portfolio4346[[#This Row],[Last Name]])</f>
        <v>Hooper</v>
      </c>
      <c r="N1799" t="str">
        <f t="shared" si="112"/>
        <v>-</v>
      </c>
      <c r="O1799" t="str">
        <f t="shared" si="114"/>
        <v>M</v>
      </c>
      <c r="P1799" t="str">
        <f t="shared" si="113"/>
        <v>-</v>
      </c>
      <c r="Q1799" t="str">
        <f t="shared" si="115"/>
        <v>C</v>
      </c>
    </row>
    <row r="1800" spans="1:17" x14ac:dyDescent="0.3">
      <c r="A1800">
        <v>1811</v>
      </c>
      <c r="B1800" t="s">
        <v>5601</v>
      </c>
      <c r="C1800" t="s">
        <v>6206</v>
      </c>
      <c r="D1800" t="s">
        <v>4493</v>
      </c>
      <c r="E1800" t="s">
        <v>1189</v>
      </c>
      <c r="F1800">
        <v>30</v>
      </c>
      <c r="G1800" t="s">
        <v>6207</v>
      </c>
      <c r="H1800" t="s">
        <v>371</v>
      </c>
      <c r="I1800" s="10">
        <v>39677</v>
      </c>
      <c r="J1800">
        <v>88</v>
      </c>
      <c r="K1800" t="s">
        <v>1772</v>
      </c>
      <c r="M1800" t="str">
        <f>PROPER(Portfolio4346[[#This Row],[Last Name]])</f>
        <v>Douglas</v>
      </c>
      <c r="N1800" t="str">
        <f t="shared" si="112"/>
        <v>-</v>
      </c>
      <c r="O1800" t="str">
        <f t="shared" si="114"/>
        <v>M</v>
      </c>
      <c r="P1800" t="str">
        <f t="shared" si="113"/>
        <v>-</v>
      </c>
      <c r="Q1800" t="str">
        <f t="shared" si="115"/>
        <v>E</v>
      </c>
    </row>
    <row r="1801" spans="1:17" x14ac:dyDescent="0.3">
      <c r="A1801">
        <v>1812</v>
      </c>
      <c r="B1801" t="s">
        <v>5096</v>
      </c>
      <c r="C1801" t="s">
        <v>4834</v>
      </c>
      <c r="D1801" t="s">
        <v>4493</v>
      </c>
      <c r="E1801" t="s">
        <v>1189</v>
      </c>
      <c r="F1801">
        <v>30</v>
      </c>
      <c r="G1801" t="s">
        <v>6208</v>
      </c>
      <c r="H1801" t="s">
        <v>831</v>
      </c>
      <c r="I1801" s="10">
        <v>39572</v>
      </c>
      <c r="J1801">
        <v>94</v>
      </c>
      <c r="K1801" t="s">
        <v>1707</v>
      </c>
      <c r="M1801" t="str">
        <f>PROPER(Portfolio4346[[#This Row],[Last Name]])</f>
        <v>Meeks</v>
      </c>
      <c r="N1801" t="str">
        <f t="shared" si="112"/>
        <v>-</v>
      </c>
      <c r="O1801" t="str">
        <f t="shared" si="114"/>
        <v>M</v>
      </c>
      <c r="P1801" t="str">
        <f t="shared" si="113"/>
        <v>-</v>
      </c>
      <c r="Q1801" t="str">
        <f t="shared" si="115"/>
        <v>J</v>
      </c>
    </row>
    <row r="1802" spans="1:17" x14ac:dyDescent="0.3">
      <c r="A1802">
        <v>1813</v>
      </c>
      <c r="B1802" t="s">
        <v>5701</v>
      </c>
      <c r="C1802" t="s">
        <v>2059</v>
      </c>
      <c r="D1802" t="s">
        <v>4493</v>
      </c>
      <c r="E1802" t="s">
        <v>1189</v>
      </c>
      <c r="F1802">
        <v>90</v>
      </c>
      <c r="G1802" t="s">
        <v>6209</v>
      </c>
      <c r="H1802" t="s">
        <v>3491</v>
      </c>
      <c r="I1802" s="10">
        <v>39980</v>
      </c>
      <c r="J1802">
        <v>67</v>
      </c>
      <c r="K1802" t="s">
        <v>851</v>
      </c>
      <c r="M1802" t="str">
        <f>PROPER(Portfolio4346[[#This Row],[Last Name]])</f>
        <v>Cain</v>
      </c>
      <c r="N1802" t="str">
        <f t="shared" si="112"/>
        <v>-</v>
      </c>
      <c r="O1802" t="str">
        <f t="shared" si="114"/>
        <v>M</v>
      </c>
      <c r="P1802" t="str">
        <f t="shared" si="113"/>
        <v>-</v>
      </c>
      <c r="Q1802" t="str">
        <f t="shared" si="115"/>
        <v>J</v>
      </c>
    </row>
    <row r="1803" spans="1:17" x14ac:dyDescent="0.3">
      <c r="A1803">
        <v>1814</v>
      </c>
      <c r="B1803" t="s">
        <v>4827</v>
      </c>
      <c r="C1803" t="s">
        <v>6210</v>
      </c>
      <c r="D1803" t="s">
        <v>4493</v>
      </c>
      <c r="E1803" t="s">
        <v>1189</v>
      </c>
      <c r="F1803">
        <v>90</v>
      </c>
      <c r="G1803" t="s">
        <v>6211</v>
      </c>
      <c r="H1803" t="s">
        <v>1603</v>
      </c>
      <c r="I1803" s="10">
        <v>40267</v>
      </c>
      <c r="J1803">
        <v>85</v>
      </c>
      <c r="K1803" t="s">
        <v>1721</v>
      </c>
      <c r="M1803" t="str">
        <f>PROPER(Portfolio4346[[#This Row],[Last Name]])</f>
        <v>Lyles</v>
      </c>
      <c r="N1803" t="str">
        <f t="shared" si="112"/>
        <v>-</v>
      </c>
      <c r="O1803" t="str">
        <f t="shared" si="114"/>
        <v>M</v>
      </c>
      <c r="P1803" t="str">
        <f t="shared" si="113"/>
        <v>-</v>
      </c>
      <c r="Q1803" t="str">
        <f t="shared" si="115"/>
        <v>E</v>
      </c>
    </row>
    <row r="1804" spans="1:17" x14ac:dyDescent="0.3">
      <c r="A1804">
        <v>1815</v>
      </c>
      <c r="B1804" t="s">
        <v>5073</v>
      </c>
      <c r="C1804" t="s">
        <v>3156</v>
      </c>
      <c r="D1804" t="s">
        <v>4493</v>
      </c>
      <c r="E1804" t="s">
        <v>1189</v>
      </c>
      <c r="F1804">
        <v>90</v>
      </c>
      <c r="G1804" t="s">
        <v>6212</v>
      </c>
      <c r="H1804" t="s">
        <v>6213</v>
      </c>
      <c r="I1804" s="10">
        <v>40291</v>
      </c>
      <c r="J1804">
        <v>74</v>
      </c>
      <c r="K1804" t="s">
        <v>1707</v>
      </c>
      <c r="M1804" t="str">
        <f>PROPER(Portfolio4346[[#This Row],[Last Name]])</f>
        <v>Sanders</v>
      </c>
      <c r="N1804" t="str">
        <f t="shared" si="112"/>
        <v>-</v>
      </c>
      <c r="O1804" t="str">
        <f t="shared" si="114"/>
        <v>M</v>
      </c>
      <c r="P1804" t="str">
        <f t="shared" si="113"/>
        <v>-</v>
      </c>
      <c r="Q1804" t="str">
        <f t="shared" si="115"/>
        <v>J</v>
      </c>
    </row>
    <row r="1805" spans="1:17" x14ac:dyDescent="0.3">
      <c r="A1805">
        <v>1816</v>
      </c>
      <c r="B1805" t="s">
        <v>5787</v>
      </c>
      <c r="C1805" t="s">
        <v>3210</v>
      </c>
      <c r="D1805" t="s">
        <v>4493</v>
      </c>
      <c r="E1805" t="s">
        <v>1189</v>
      </c>
      <c r="F1805">
        <v>30</v>
      </c>
      <c r="G1805" t="s">
        <v>6214</v>
      </c>
      <c r="H1805" t="s">
        <v>130</v>
      </c>
      <c r="I1805" s="10">
        <v>39758</v>
      </c>
      <c r="J1805">
        <v>33</v>
      </c>
      <c r="K1805" t="s">
        <v>1772</v>
      </c>
      <c r="M1805" t="str">
        <f>PROPER(Portfolio4346[[#This Row],[Last Name]])</f>
        <v>Neff</v>
      </c>
      <c r="N1805" t="str">
        <f t="shared" si="112"/>
        <v>-</v>
      </c>
      <c r="O1805" t="str">
        <f t="shared" si="114"/>
        <v>M</v>
      </c>
      <c r="P1805" t="str">
        <f t="shared" si="113"/>
        <v>-</v>
      </c>
      <c r="Q1805" t="str">
        <f t="shared" si="115"/>
        <v>R</v>
      </c>
    </row>
    <row r="1806" spans="1:17" x14ac:dyDescent="0.3">
      <c r="A1806">
        <v>1817</v>
      </c>
      <c r="B1806" t="s">
        <v>4985</v>
      </c>
      <c r="C1806" t="s">
        <v>5111</v>
      </c>
      <c r="D1806" t="s">
        <v>4493</v>
      </c>
      <c r="E1806" t="s">
        <v>1189</v>
      </c>
      <c r="F1806">
        <v>90</v>
      </c>
      <c r="G1806" t="s">
        <v>6215</v>
      </c>
      <c r="H1806" t="s">
        <v>1295</v>
      </c>
      <c r="I1806" s="10">
        <v>40188</v>
      </c>
      <c r="J1806">
        <v>43</v>
      </c>
      <c r="K1806" t="s">
        <v>1696</v>
      </c>
      <c r="M1806" t="str">
        <f>PROPER(Portfolio4346[[#This Row],[Last Name]])</f>
        <v>Meier</v>
      </c>
      <c r="N1806" t="str">
        <f t="shared" si="112"/>
        <v>-</v>
      </c>
      <c r="O1806" t="str">
        <f t="shared" si="114"/>
        <v>M</v>
      </c>
      <c r="P1806" t="str">
        <f t="shared" si="113"/>
        <v>-</v>
      </c>
      <c r="Q1806" t="str">
        <f t="shared" si="115"/>
        <v>T</v>
      </c>
    </row>
    <row r="1807" spans="1:17" x14ac:dyDescent="0.3">
      <c r="A1807">
        <v>1818</v>
      </c>
      <c r="B1807" t="s">
        <v>6216</v>
      </c>
      <c r="C1807" t="s">
        <v>4830</v>
      </c>
      <c r="D1807" t="s">
        <v>4601</v>
      </c>
      <c r="E1807" t="s">
        <v>1189</v>
      </c>
      <c r="F1807">
        <v>30</v>
      </c>
      <c r="G1807" t="s">
        <v>6217</v>
      </c>
      <c r="H1807" t="s">
        <v>49</v>
      </c>
      <c r="I1807" s="10">
        <v>39896</v>
      </c>
      <c r="J1807">
        <v>98</v>
      </c>
      <c r="K1807" t="s">
        <v>1696</v>
      </c>
      <c r="M1807" t="str">
        <f>PROPER(Portfolio4346[[#This Row],[Last Name]])</f>
        <v>Mccormick</v>
      </c>
      <c r="N1807" t="str">
        <f t="shared" si="112"/>
        <v>-</v>
      </c>
      <c r="O1807" t="str">
        <f t="shared" si="114"/>
        <v>M</v>
      </c>
      <c r="P1807" t="str">
        <f t="shared" si="113"/>
        <v>-</v>
      </c>
      <c r="Q1807" t="str">
        <f t="shared" si="115"/>
        <v>N</v>
      </c>
    </row>
    <row r="1808" spans="1:17" x14ac:dyDescent="0.3">
      <c r="A1808">
        <v>1820</v>
      </c>
      <c r="B1808" t="s">
        <v>6218</v>
      </c>
      <c r="C1808" t="s">
        <v>4737</v>
      </c>
      <c r="D1808" t="s">
        <v>4493</v>
      </c>
      <c r="E1808" t="s">
        <v>1189</v>
      </c>
      <c r="F1808">
        <v>30</v>
      </c>
      <c r="G1808" t="s">
        <v>4034</v>
      </c>
      <c r="H1808" t="s">
        <v>6219</v>
      </c>
      <c r="I1808" s="10">
        <v>40395</v>
      </c>
      <c r="J1808">
        <v>30</v>
      </c>
      <c r="K1808" t="s">
        <v>1692</v>
      </c>
      <c r="M1808" t="str">
        <f>PROPER(Portfolio4346[[#This Row],[Last Name]])</f>
        <v>Lujan</v>
      </c>
      <c r="N1808" t="str">
        <f t="shared" si="112"/>
        <v>-</v>
      </c>
      <c r="O1808" t="str">
        <f t="shared" si="114"/>
        <v>M</v>
      </c>
      <c r="P1808" t="str">
        <f t="shared" si="113"/>
        <v>-</v>
      </c>
      <c r="Q1808" t="str">
        <f t="shared" si="115"/>
        <v>L</v>
      </c>
    </row>
    <row r="1809" spans="1:17" x14ac:dyDescent="0.3">
      <c r="A1809">
        <v>1821</v>
      </c>
      <c r="B1809" t="s">
        <v>5849</v>
      </c>
      <c r="C1809" t="s">
        <v>6220</v>
      </c>
      <c r="D1809" t="s">
        <v>4493</v>
      </c>
      <c r="E1809" t="s">
        <v>1189</v>
      </c>
      <c r="F1809">
        <v>30</v>
      </c>
      <c r="G1809" t="s">
        <v>6221</v>
      </c>
      <c r="H1809" t="s">
        <v>1664</v>
      </c>
      <c r="I1809" s="10">
        <v>39775</v>
      </c>
      <c r="J1809">
        <v>60</v>
      </c>
      <c r="K1809" t="s">
        <v>1700</v>
      </c>
      <c r="M1809" t="str">
        <f>PROPER(Portfolio4346[[#This Row],[Last Name]])</f>
        <v>Dugan</v>
      </c>
      <c r="N1809" t="str">
        <f t="shared" si="112"/>
        <v>-</v>
      </c>
      <c r="O1809" t="str">
        <f t="shared" si="114"/>
        <v>M</v>
      </c>
      <c r="P1809" t="str">
        <f t="shared" si="113"/>
        <v>-</v>
      </c>
      <c r="Q1809" t="str">
        <f t="shared" si="115"/>
        <v>C</v>
      </c>
    </row>
    <row r="1810" spans="1:17" x14ac:dyDescent="0.3">
      <c r="A1810">
        <v>1822</v>
      </c>
      <c r="B1810" t="s">
        <v>6222</v>
      </c>
      <c r="C1810" t="s">
        <v>2856</v>
      </c>
      <c r="D1810" t="s">
        <v>4493</v>
      </c>
      <c r="E1810" t="s">
        <v>1189</v>
      </c>
      <c r="F1810">
        <v>90</v>
      </c>
      <c r="G1810" t="s">
        <v>4081</v>
      </c>
      <c r="H1810" t="s">
        <v>157</v>
      </c>
      <c r="I1810" s="10">
        <v>40121</v>
      </c>
      <c r="J1810">
        <v>7</v>
      </c>
      <c r="K1810" t="s">
        <v>1677</v>
      </c>
      <c r="M1810" t="str">
        <f>PROPER(Portfolio4346[[#This Row],[Last Name]])</f>
        <v>Rutledge</v>
      </c>
      <c r="N1810" t="str">
        <f t="shared" si="112"/>
        <v>-</v>
      </c>
      <c r="O1810" t="str">
        <f t="shared" si="114"/>
        <v>M</v>
      </c>
      <c r="P1810" t="str">
        <f t="shared" si="113"/>
        <v>-</v>
      </c>
      <c r="Q1810" t="str">
        <f t="shared" si="115"/>
        <v>O</v>
      </c>
    </row>
    <row r="1811" spans="1:17" x14ac:dyDescent="0.3">
      <c r="A1811">
        <v>1823</v>
      </c>
      <c r="B1811" t="s">
        <v>6154</v>
      </c>
      <c r="C1811" t="s">
        <v>4160</v>
      </c>
      <c r="D1811" t="s">
        <v>4493</v>
      </c>
      <c r="E1811" t="s">
        <v>1189</v>
      </c>
      <c r="F1811">
        <v>60</v>
      </c>
      <c r="G1811" t="s">
        <v>6223</v>
      </c>
      <c r="H1811" t="s">
        <v>113</v>
      </c>
      <c r="I1811" s="10">
        <v>39568</v>
      </c>
      <c r="J1811">
        <v>17</v>
      </c>
      <c r="K1811" t="s">
        <v>1700</v>
      </c>
      <c r="M1811" t="str">
        <f>PROPER(Portfolio4346[[#This Row],[Last Name]])</f>
        <v>Gamble</v>
      </c>
      <c r="N1811" t="str">
        <f t="shared" si="112"/>
        <v>-</v>
      </c>
      <c r="O1811" t="str">
        <f t="shared" si="114"/>
        <v>M</v>
      </c>
      <c r="P1811" t="str">
        <f t="shared" si="113"/>
        <v>-</v>
      </c>
      <c r="Q1811" t="str">
        <f t="shared" si="115"/>
        <v>D</v>
      </c>
    </row>
    <row r="1812" spans="1:17" x14ac:dyDescent="0.3">
      <c r="A1812">
        <v>1824</v>
      </c>
      <c r="B1812" t="s">
        <v>5793</v>
      </c>
      <c r="C1812" t="s">
        <v>3114</v>
      </c>
      <c r="D1812" t="s">
        <v>4493</v>
      </c>
      <c r="E1812" t="s">
        <v>1189</v>
      </c>
      <c r="F1812">
        <v>30</v>
      </c>
      <c r="G1812" t="s">
        <v>6224</v>
      </c>
      <c r="H1812" t="s">
        <v>1652</v>
      </c>
      <c r="I1812" s="10">
        <v>39740</v>
      </c>
      <c r="J1812">
        <v>15</v>
      </c>
      <c r="K1812" t="s">
        <v>1707</v>
      </c>
      <c r="M1812" t="str">
        <f>PROPER(Portfolio4346[[#This Row],[Last Name]])</f>
        <v>Hathaway</v>
      </c>
      <c r="N1812" t="str">
        <f t="shared" si="112"/>
        <v>-</v>
      </c>
      <c r="O1812" t="str">
        <f t="shared" si="114"/>
        <v>M</v>
      </c>
      <c r="P1812" t="str">
        <f t="shared" si="113"/>
        <v>-</v>
      </c>
      <c r="Q1812" t="str">
        <f t="shared" si="115"/>
        <v>B</v>
      </c>
    </row>
    <row r="1813" spans="1:17" x14ac:dyDescent="0.3">
      <c r="A1813">
        <v>1825</v>
      </c>
      <c r="B1813" t="s">
        <v>6225</v>
      </c>
      <c r="C1813" t="s">
        <v>6226</v>
      </c>
      <c r="D1813" t="s">
        <v>4493</v>
      </c>
      <c r="E1813" t="s">
        <v>1189</v>
      </c>
      <c r="F1813">
        <v>30</v>
      </c>
      <c r="G1813" t="s">
        <v>6227</v>
      </c>
      <c r="H1813" t="s">
        <v>6228</v>
      </c>
      <c r="I1813" s="10">
        <v>40082</v>
      </c>
      <c r="J1813">
        <v>100</v>
      </c>
      <c r="K1813" t="s">
        <v>1673</v>
      </c>
      <c r="M1813" t="str">
        <f>PROPER(Portfolio4346[[#This Row],[Last Name]])</f>
        <v>Ybarra</v>
      </c>
      <c r="N1813" t="str">
        <f t="shared" si="112"/>
        <v>-</v>
      </c>
      <c r="O1813" t="str">
        <f t="shared" si="114"/>
        <v>M</v>
      </c>
      <c r="P1813" t="str">
        <f t="shared" si="113"/>
        <v>-</v>
      </c>
      <c r="Q1813" t="str">
        <f t="shared" si="115"/>
        <v>P</v>
      </c>
    </row>
    <row r="1814" spans="1:17" x14ac:dyDescent="0.3">
      <c r="A1814">
        <v>1826</v>
      </c>
      <c r="B1814" t="s">
        <v>6229</v>
      </c>
      <c r="C1814" t="s">
        <v>6230</v>
      </c>
      <c r="D1814" t="s">
        <v>4493</v>
      </c>
      <c r="E1814" t="s">
        <v>1189</v>
      </c>
      <c r="F1814">
        <v>30</v>
      </c>
      <c r="G1814" t="s">
        <v>6231</v>
      </c>
      <c r="H1814" t="s">
        <v>4744</v>
      </c>
      <c r="I1814" s="10">
        <v>40268</v>
      </c>
      <c r="J1814">
        <v>44</v>
      </c>
      <c r="K1814" t="s">
        <v>1721</v>
      </c>
      <c r="M1814" t="str">
        <f>PROPER(Portfolio4346[[#This Row],[Last Name]])</f>
        <v>Yoder</v>
      </c>
      <c r="N1814" t="str">
        <f t="shared" si="112"/>
        <v>-</v>
      </c>
      <c r="O1814" t="str">
        <f t="shared" si="114"/>
        <v>M</v>
      </c>
      <c r="P1814" t="str">
        <f t="shared" si="113"/>
        <v>-</v>
      </c>
      <c r="Q1814" t="str">
        <f t="shared" si="115"/>
        <v>C</v>
      </c>
    </row>
    <row r="1815" spans="1:17" x14ac:dyDescent="0.3">
      <c r="A1815">
        <v>1827</v>
      </c>
      <c r="B1815" t="s">
        <v>5348</v>
      </c>
      <c r="C1815" t="s">
        <v>4873</v>
      </c>
      <c r="D1815" t="s">
        <v>4493</v>
      </c>
      <c r="E1815" t="s">
        <v>1189</v>
      </c>
      <c r="F1815">
        <v>60</v>
      </c>
      <c r="G1815" t="s">
        <v>6232</v>
      </c>
      <c r="H1815" t="s">
        <v>227</v>
      </c>
      <c r="I1815" s="10">
        <v>40230</v>
      </c>
      <c r="J1815">
        <v>26</v>
      </c>
      <c r="K1815" t="s">
        <v>1673</v>
      </c>
      <c r="M1815" t="str">
        <f>PROPER(Portfolio4346[[#This Row],[Last Name]])</f>
        <v>Moser</v>
      </c>
      <c r="N1815" t="str">
        <f t="shared" si="112"/>
        <v>-</v>
      </c>
      <c r="O1815" t="str">
        <f t="shared" si="114"/>
        <v>M</v>
      </c>
      <c r="P1815" t="str">
        <f t="shared" si="113"/>
        <v>-</v>
      </c>
      <c r="Q1815" t="str">
        <f t="shared" si="115"/>
        <v>A</v>
      </c>
    </row>
    <row r="1816" spans="1:17" x14ac:dyDescent="0.3">
      <c r="A1816">
        <v>1828</v>
      </c>
      <c r="B1816" t="s">
        <v>5864</v>
      </c>
      <c r="C1816" t="s">
        <v>5625</v>
      </c>
      <c r="D1816" t="s">
        <v>4493</v>
      </c>
      <c r="E1816" t="s">
        <v>1189</v>
      </c>
      <c r="F1816">
        <v>90</v>
      </c>
      <c r="G1816" t="s">
        <v>6233</v>
      </c>
      <c r="H1816" t="s">
        <v>583</v>
      </c>
      <c r="I1816" s="10">
        <v>39695</v>
      </c>
      <c r="J1816">
        <v>15</v>
      </c>
      <c r="K1816" t="s">
        <v>1007</v>
      </c>
      <c r="M1816" t="str">
        <f>PROPER(Portfolio4346[[#This Row],[Last Name]])</f>
        <v>Bragg</v>
      </c>
      <c r="N1816" t="str">
        <f t="shared" si="112"/>
        <v>-</v>
      </c>
      <c r="O1816" t="str">
        <f t="shared" si="114"/>
        <v>M</v>
      </c>
      <c r="P1816" t="str">
        <f t="shared" si="113"/>
        <v>-</v>
      </c>
      <c r="Q1816" t="str">
        <f t="shared" si="115"/>
        <v>A</v>
      </c>
    </row>
    <row r="1817" spans="1:17" x14ac:dyDescent="0.3">
      <c r="A1817">
        <v>1829</v>
      </c>
      <c r="B1817" t="s">
        <v>6234</v>
      </c>
      <c r="C1817" t="s">
        <v>6235</v>
      </c>
      <c r="D1817" t="s">
        <v>4493</v>
      </c>
      <c r="E1817" t="s">
        <v>1189</v>
      </c>
      <c r="F1817">
        <v>60</v>
      </c>
      <c r="G1817" t="s">
        <v>6236</v>
      </c>
      <c r="H1817" t="s">
        <v>1401</v>
      </c>
      <c r="I1817" s="10">
        <v>40482</v>
      </c>
      <c r="J1817">
        <v>85</v>
      </c>
      <c r="K1817" t="s">
        <v>1707</v>
      </c>
      <c r="M1817" t="str">
        <f>PROPER(Portfolio4346[[#This Row],[Last Name]])</f>
        <v>Mora</v>
      </c>
      <c r="N1817" t="str">
        <f t="shared" si="112"/>
        <v>-</v>
      </c>
      <c r="O1817" t="str">
        <f t="shared" si="114"/>
        <v>M</v>
      </c>
      <c r="P1817" t="str">
        <f t="shared" si="113"/>
        <v>-</v>
      </c>
      <c r="Q1817" t="str">
        <f t="shared" si="115"/>
        <v>M</v>
      </c>
    </row>
    <row r="1818" spans="1:17" x14ac:dyDescent="0.3">
      <c r="A1818">
        <v>1830</v>
      </c>
      <c r="B1818" t="s">
        <v>6237</v>
      </c>
      <c r="C1818" t="s">
        <v>4050</v>
      </c>
      <c r="D1818" t="s">
        <v>4493</v>
      </c>
      <c r="E1818" t="s">
        <v>1189</v>
      </c>
      <c r="F1818">
        <v>60</v>
      </c>
      <c r="G1818" t="s">
        <v>6238</v>
      </c>
      <c r="H1818" t="s">
        <v>1184</v>
      </c>
      <c r="I1818" s="10">
        <v>39748</v>
      </c>
      <c r="J1818">
        <v>22</v>
      </c>
      <c r="K1818" t="s">
        <v>1772</v>
      </c>
      <c r="M1818" t="str">
        <f>PROPER(Portfolio4346[[#This Row],[Last Name]])</f>
        <v>Benton</v>
      </c>
      <c r="N1818" t="str">
        <f t="shared" si="112"/>
        <v>-</v>
      </c>
      <c r="O1818" t="str">
        <f t="shared" si="114"/>
        <v>M</v>
      </c>
      <c r="P1818" t="str">
        <f t="shared" si="113"/>
        <v>-</v>
      </c>
      <c r="Q1818" t="str">
        <f t="shared" si="115"/>
        <v>M</v>
      </c>
    </row>
    <row r="1819" spans="1:17" x14ac:dyDescent="0.3">
      <c r="A1819">
        <v>1831</v>
      </c>
      <c r="B1819" t="s">
        <v>6239</v>
      </c>
      <c r="C1819" t="s">
        <v>6240</v>
      </c>
      <c r="D1819" t="s">
        <v>4493</v>
      </c>
      <c r="E1819" t="s">
        <v>1189</v>
      </c>
      <c r="F1819">
        <v>30</v>
      </c>
      <c r="G1819" t="s">
        <v>6241</v>
      </c>
      <c r="H1819" t="s">
        <v>1632</v>
      </c>
      <c r="I1819" s="10">
        <v>39898</v>
      </c>
      <c r="J1819">
        <v>53</v>
      </c>
      <c r="K1819" t="s">
        <v>1677</v>
      </c>
      <c r="M1819" t="str">
        <f>PROPER(Portfolio4346[[#This Row],[Last Name]])</f>
        <v>Fowler</v>
      </c>
      <c r="N1819" t="str">
        <f t="shared" si="112"/>
        <v>-</v>
      </c>
      <c r="O1819" t="str">
        <f t="shared" si="114"/>
        <v>M</v>
      </c>
      <c r="P1819" t="str">
        <f t="shared" si="113"/>
        <v>-</v>
      </c>
      <c r="Q1819" t="str">
        <f t="shared" si="115"/>
        <v>J</v>
      </c>
    </row>
    <row r="1820" spans="1:17" x14ac:dyDescent="0.3">
      <c r="A1820">
        <v>1832</v>
      </c>
      <c r="B1820" t="s">
        <v>6242</v>
      </c>
      <c r="C1820" t="s">
        <v>2719</v>
      </c>
      <c r="D1820" t="s">
        <v>4493</v>
      </c>
      <c r="E1820" t="s">
        <v>1189</v>
      </c>
      <c r="F1820">
        <v>30</v>
      </c>
      <c r="G1820" t="s">
        <v>6243</v>
      </c>
      <c r="H1820" t="s">
        <v>252</v>
      </c>
      <c r="I1820" s="10">
        <v>39781</v>
      </c>
      <c r="J1820">
        <v>12</v>
      </c>
      <c r="K1820" t="s">
        <v>1007</v>
      </c>
      <c r="M1820" t="str">
        <f>PROPER(Portfolio4346[[#This Row],[Last Name]])</f>
        <v>Bass</v>
      </c>
      <c r="N1820" t="str">
        <f t="shared" si="112"/>
        <v>-</v>
      </c>
      <c r="O1820" t="str">
        <f t="shared" si="114"/>
        <v>M</v>
      </c>
      <c r="P1820" t="str">
        <f t="shared" si="113"/>
        <v>-</v>
      </c>
      <c r="Q1820" t="str">
        <f t="shared" si="115"/>
        <v>I</v>
      </c>
    </row>
    <row r="1821" spans="1:17" x14ac:dyDescent="0.3">
      <c r="A1821">
        <v>1833</v>
      </c>
      <c r="B1821" t="s">
        <v>6244</v>
      </c>
      <c r="C1821" t="s">
        <v>5172</v>
      </c>
      <c r="D1821" t="s">
        <v>4493</v>
      </c>
      <c r="E1821" t="s">
        <v>1189</v>
      </c>
      <c r="F1821">
        <v>30</v>
      </c>
      <c r="G1821" t="s">
        <v>6245</v>
      </c>
      <c r="H1821" t="s">
        <v>374</v>
      </c>
      <c r="I1821" s="10">
        <v>40021</v>
      </c>
      <c r="J1821">
        <v>26</v>
      </c>
      <c r="K1821" t="s">
        <v>1007</v>
      </c>
      <c r="M1821" t="str">
        <f>PROPER(Portfolio4346[[#This Row],[Last Name]])</f>
        <v>Frazier</v>
      </c>
      <c r="N1821" t="str">
        <f t="shared" si="112"/>
        <v>-</v>
      </c>
      <c r="O1821" t="str">
        <f t="shared" si="114"/>
        <v>M</v>
      </c>
      <c r="P1821" t="str">
        <f t="shared" si="113"/>
        <v>-</v>
      </c>
      <c r="Q1821" t="str">
        <f t="shared" si="115"/>
        <v>F</v>
      </c>
    </row>
    <row r="1822" spans="1:17" x14ac:dyDescent="0.3">
      <c r="A1822">
        <v>1834</v>
      </c>
      <c r="B1822" t="s">
        <v>6246</v>
      </c>
      <c r="C1822" t="s">
        <v>6247</v>
      </c>
      <c r="D1822" t="s">
        <v>4493</v>
      </c>
      <c r="E1822" t="s">
        <v>1189</v>
      </c>
      <c r="F1822">
        <v>30</v>
      </c>
      <c r="G1822" t="s">
        <v>6248</v>
      </c>
      <c r="H1822" t="s">
        <v>1437</v>
      </c>
      <c r="I1822" s="10">
        <v>39700</v>
      </c>
      <c r="J1822">
        <v>77</v>
      </c>
      <c r="K1822" t="s">
        <v>851</v>
      </c>
      <c r="M1822" t="str">
        <f>PROPER(Portfolio4346[[#This Row],[Last Name]])</f>
        <v>Levy</v>
      </c>
      <c r="N1822" t="str">
        <f t="shared" si="112"/>
        <v>-</v>
      </c>
      <c r="O1822" t="str">
        <f t="shared" si="114"/>
        <v>M</v>
      </c>
      <c r="P1822" t="str">
        <f t="shared" si="113"/>
        <v>-</v>
      </c>
      <c r="Q1822" t="str">
        <f t="shared" si="115"/>
        <v>E</v>
      </c>
    </row>
    <row r="1823" spans="1:17" x14ac:dyDescent="0.3">
      <c r="A1823">
        <v>1835</v>
      </c>
      <c r="B1823" t="s">
        <v>4703</v>
      </c>
      <c r="C1823" t="s">
        <v>6249</v>
      </c>
      <c r="D1823" t="s">
        <v>4493</v>
      </c>
      <c r="E1823" t="s">
        <v>1189</v>
      </c>
      <c r="F1823">
        <v>60</v>
      </c>
      <c r="G1823" t="s">
        <v>6250</v>
      </c>
      <c r="H1823" t="s">
        <v>5213</v>
      </c>
      <c r="I1823" s="10">
        <v>40264</v>
      </c>
      <c r="J1823">
        <v>83</v>
      </c>
      <c r="K1823" t="s">
        <v>1692</v>
      </c>
      <c r="M1823" t="str">
        <f>PROPER(Portfolio4346[[#This Row],[Last Name]])</f>
        <v>Elkins</v>
      </c>
      <c r="N1823" t="str">
        <f t="shared" si="112"/>
        <v>-</v>
      </c>
      <c r="O1823" t="str">
        <f t="shared" si="114"/>
        <v>M</v>
      </c>
      <c r="P1823" t="str">
        <f t="shared" si="113"/>
        <v>-</v>
      </c>
      <c r="Q1823" t="str">
        <f t="shared" si="115"/>
        <v>O</v>
      </c>
    </row>
    <row r="1824" spans="1:17" x14ac:dyDescent="0.3">
      <c r="A1824">
        <v>1836</v>
      </c>
      <c r="B1824" t="s">
        <v>6251</v>
      </c>
      <c r="C1824" t="s">
        <v>6252</v>
      </c>
      <c r="D1824" t="s">
        <v>1719</v>
      </c>
      <c r="E1824" t="s">
        <v>1189</v>
      </c>
      <c r="F1824">
        <v>90</v>
      </c>
      <c r="G1824" t="s">
        <v>6253</v>
      </c>
      <c r="H1824" t="s">
        <v>807</v>
      </c>
      <c r="I1824" s="10">
        <v>39881</v>
      </c>
      <c r="J1824">
        <v>87</v>
      </c>
      <c r="K1824" t="s">
        <v>1673</v>
      </c>
      <c r="M1824" t="str">
        <f>PROPER(Portfolio4346[[#This Row],[Last Name]])</f>
        <v>Nix</v>
      </c>
      <c r="N1824" t="str">
        <f t="shared" si="112"/>
        <v>-</v>
      </c>
      <c r="O1824" t="str">
        <f t="shared" si="114"/>
        <v>M</v>
      </c>
      <c r="P1824" t="str">
        <f t="shared" si="113"/>
        <v>-</v>
      </c>
      <c r="Q1824" t="str">
        <f t="shared" si="115"/>
        <v>D</v>
      </c>
    </row>
    <row r="1825" spans="1:17" x14ac:dyDescent="0.3">
      <c r="A1825">
        <v>1837</v>
      </c>
      <c r="B1825" t="s">
        <v>4838</v>
      </c>
      <c r="C1825" t="s">
        <v>2302</v>
      </c>
      <c r="D1825" t="s">
        <v>4493</v>
      </c>
      <c r="E1825" t="s">
        <v>1189</v>
      </c>
      <c r="F1825">
        <v>30</v>
      </c>
      <c r="G1825" t="s">
        <v>6254</v>
      </c>
      <c r="H1825" t="s">
        <v>436</v>
      </c>
      <c r="I1825" s="10">
        <v>40160</v>
      </c>
      <c r="J1825">
        <v>72</v>
      </c>
      <c r="K1825" t="s">
        <v>1696</v>
      </c>
      <c r="M1825" t="str">
        <f>PROPER(Portfolio4346[[#This Row],[Last Name]])</f>
        <v>Camacho</v>
      </c>
      <c r="N1825" t="str">
        <f t="shared" si="112"/>
        <v>-</v>
      </c>
      <c r="O1825" t="str">
        <f t="shared" si="114"/>
        <v>M</v>
      </c>
      <c r="P1825" t="str">
        <f t="shared" si="113"/>
        <v>-</v>
      </c>
      <c r="Q1825" t="str">
        <f t="shared" si="115"/>
        <v>A</v>
      </c>
    </row>
    <row r="1826" spans="1:17" x14ac:dyDescent="0.3">
      <c r="A1826">
        <v>1838</v>
      </c>
      <c r="B1826" t="s">
        <v>6255</v>
      </c>
      <c r="C1826" t="s">
        <v>3825</v>
      </c>
      <c r="D1826" t="s">
        <v>4493</v>
      </c>
      <c r="E1826" t="s">
        <v>1189</v>
      </c>
      <c r="F1826">
        <v>30</v>
      </c>
      <c r="G1826" t="s">
        <v>6256</v>
      </c>
      <c r="H1826" t="s">
        <v>452</v>
      </c>
      <c r="I1826" s="10">
        <v>40256</v>
      </c>
      <c r="J1826">
        <v>27</v>
      </c>
      <c r="K1826" t="s">
        <v>851</v>
      </c>
      <c r="M1826" t="str">
        <f>PROPER(Portfolio4346[[#This Row],[Last Name]])</f>
        <v>Warren</v>
      </c>
      <c r="N1826" t="str">
        <f t="shared" si="112"/>
        <v>-</v>
      </c>
      <c r="O1826" t="str">
        <f t="shared" si="114"/>
        <v>M</v>
      </c>
      <c r="P1826" t="str">
        <f t="shared" si="113"/>
        <v>-</v>
      </c>
      <c r="Q1826" t="str">
        <f t="shared" si="115"/>
        <v>D</v>
      </c>
    </row>
    <row r="1827" spans="1:17" x14ac:dyDescent="0.3">
      <c r="A1827">
        <v>1839</v>
      </c>
      <c r="B1827" t="s">
        <v>4603</v>
      </c>
      <c r="C1827" t="s">
        <v>2158</v>
      </c>
      <c r="D1827" t="s">
        <v>4493</v>
      </c>
      <c r="E1827" t="s">
        <v>1189</v>
      </c>
      <c r="F1827">
        <v>60</v>
      </c>
      <c r="G1827" t="s">
        <v>6257</v>
      </c>
      <c r="H1827" t="s">
        <v>658</v>
      </c>
      <c r="I1827" s="10">
        <v>39683</v>
      </c>
      <c r="J1827">
        <v>19</v>
      </c>
      <c r="K1827" t="s">
        <v>1700</v>
      </c>
      <c r="M1827" t="str">
        <f>PROPER(Portfolio4346[[#This Row],[Last Name]])</f>
        <v>Scott</v>
      </c>
      <c r="N1827" t="str">
        <f t="shared" si="112"/>
        <v>-</v>
      </c>
      <c r="O1827" t="str">
        <f t="shared" si="114"/>
        <v>M</v>
      </c>
      <c r="P1827" t="str">
        <f t="shared" si="113"/>
        <v>-</v>
      </c>
      <c r="Q1827" t="str">
        <f t="shared" si="115"/>
        <v>A</v>
      </c>
    </row>
    <row r="1828" spans="1:17" x14ac:dyDescent="0.3">
      <c r="A1828">
        <v>1840</v>
      </c>
      <c r="B1828" t="s">
        <v>6258</v>
      </c>
      <c r="C1828" t="s">
        <v>5987</v>
      </c>
      <c r="D1828" t="s">
        <v>4493</v>
      </c>
      <c r="E1828" t="s">
        <v>1189</v>
      </c>
      <c r="F1828">
        <v>60</v>
      </c>
      <c r="G1828" t="s">
        <v>6259</v>
      </c>
      <c r="H1828" t="s">
        <v>5664</v>
      </c>
      <c r="I1828" s="10">
        <v>39687</v>
      </c>
      <c r="J1828">
        <v>76</v>
      </c>
      <c r="K1828" t="s">
        <v>1772</v>
      </c>
      <c r="M1828" t="str">
        <f>PROPER(Portfolio4346[[#This Row],[Last Name]])</f>
        <v>Zimmerman</v>
      </c>
      <c r="N1828" t="str">
        <f t="shared" si="112"/>
        <v>-</v>
      </c>
      <c r="O1828" t="str">
        <f t="shared" si="114"/>
        <v>M</v>
      </c>
      <c r="P1828" t="str">
        <f t="shared" si="113"/>
        <v>-</v>
      </c>
      <c r="Q1828" t="str">
        <f t="shared" si="115"/>
        <v>B</v>
      </c>
    </row>
    <row r="1829" spans="1:17" x14ac:dyDescent="0.3">
      <c r="A1829">
        <v>1841</v>
      </c>
      <c r="B1829" t="s">
        <v>6260</v>
      </c>
      <c r="C1829" t="s">
        <v>2366</v>
      </c>
      <c r="D1829" t="s">
        <v>4493</v>
      </c>
      <c r="E1829" t="s">
        <v>1189</v>
      </c>
      <c r="F1829">
        <v>30</v>
      </c>
      <c r="G1829" t="s">
        <v>6261</v>
      </c>
      <c r="H1829" t="s">
        <v>823</v>
      </c>
      <c r="I1829" s="10">
        <v>39845</v>
      </c>
      <c r="J1829">
        <v>64</v>
      </c>
      <c r="K1829" t="s">
        <v>1707</v>
      </c>
      <c r="M1829" t="str">
        <f>PROPER(Portfolio4346[[#This Row],[Last Name]])</f>
        <v>Neely</v>
      </c>
      <c r="N1829" t="str">
        <f t="shared" si="112"/>
        <v>-</v>
      </c>
      <c r="O1829" t="str">
        <f t="shared" si="114"/>
        <v>M</v>
      </c>
      <c r="P1829" t="str">
        <f t="shared" si="113"/>
        <v>-</v>
      </c>
      <c r="Q1829" t="str">
        <f t="shared" si="115"/>
        <v>E</v>
      </c>
    </row>
    <row r="1830" spans="1:17" x14ac:dyDescent="0.3">
      <c r="A1830">
        <v>1842</v>
      </c>
      <c r="B1830" t="s">
        <v>6262</v>
      </c>
      <c r="C1830" t="s">
        <v>3683</v>
      </c>
      <c r="D1830" t="s">
        <v>4493</v>
      </c>
      <c r="E1830" t="s">
        <v>1189</v>
      </c>
      <c r="F1830">
        <v>90</v>
      </c>
      <c r="G1830" t="s">
        <v>6263</v>
      </c>
      <c r="H1830" t="s">
        <v>469</v>
      </c>
      <c r="I1830" s="10">
        <v>39986</v>
      </c>
      <c r="J1830">
        <v>10</v>
      </c>
      <c r="K1830" t="s">
        <v>1707</v>
      </c>
      <c r="M1830" t="str">
        <f>PROPER(Portfolio4346[[#This Row],[Last Name]])</f>
        <v>Benitez</v>
      </c>
      <c r="N1830" t="str">
        <f t="shared" si="112"/>
        <v>-</v>
      </c>
      <c r="O1830" t="str">
        <f t="shared" si="114"/>
        <v>M</v>
      </c>
      <c r="P1830" t="str">
        <f t="shared" si="113"/>
        <v>-</v>
      </c>
      <c r="Q1830" t="str">
        <f t="shared" si="115"/>
        <v>N</v>
      </c>
    </row>
    <row r="1831" spans="1:17" x14ac:dyDescent="0.3">
      <c r="A1831">
        <v>1843</v>
      </c>
      <c r="B1831" t="s">
        <v>3048</v>
      </c>
      <c r="C1831" t="s">
        <v>3672</v>
      </c>
      <c r="D1831" t="s">
        <v>4493</v>
      </c>
      <c r="E1831" t="s">
        <v>1189</v>
      </c>
      <c r="F1831">
        <v>30</v>
      </c>
      <c r="G1831" t="s">
        <v>6264</v>
      </c>
      <c r="H1831" t="s">
        <v>386</v>
      </c>
      <c r="I1831" s="10">
        <v>40291</v>
      </c>
      <c r="J1831">
        <v>24</v>
      </c>
      <c r="K1831" t="s">
        <v>1677</v>
      </c>
      <c r="M1831" t="str">
        <f>PROPER(Portfolio4346[[#This Row],[Last Name]])</f>
        <v>Dejesus</v>
      </c>
      <c r="N1831" t="str">
        <f t="shared" si="112"/>
        <v>-</v>
      </c>
      <c r="O1831" t="str">
        <f t="shared" si="114"/>
        <v>M</v>
      </c>
      <c r="P1831" t="str">
        <f t="shared" si="113"/>
        <v>-</v>
      </c>
      <c r="Q1831" t="str">
        <f t="shared" si="115"/>
        <v>W</v>
      </c>
    </row>
    <row r="1832" spans="1:17" x14ac:dyDescent="0.3">
      <c r="A1832">
        <v>1844</v>
      </c>
      <c r="B1832" t="s">
        <v>5720</v>
      </c>
      <c r="C1832" t="s">
        <v>6129</v>
      </c>
      <c r="D1832" t="s">
        <v>4493</v>
      </c>
      <c r="E1832" t="s">
        <v>1189</v>
      </c>
      <c r="F1832">
        <v>30</v>
      </c>
      <c r="G1832" t="s">
        <v>6265</v>
      </c>
      <c r="H1832" t="s">
        <v>92</v>
      </c>
      <c r="I1832" s="10">
        <v>40350</v>
      </c>
      <c r="J1832">
        <v>14</v>
      </c>
      <c r="K1832" t="s">
        <v>1677</v>
      </c>
      <c r="M1832" t="str">
        <f>PROPER(Portfolio4346[[#This Row],[Last Name]])</f>
        <v>Waller</v>
      </c>
      <c r="N1832" t="str">
        <f t="shared" si="112"/>
        <v>-</v>
      </c>
      <c r="O1832" t="str">
        <f t="shared" si="114"/>
        <v>M</v>
      </c>
      <c r="P1832" t="str">
        <f t="shared" si="113"/>
        <v>-</v>
      </c>
      <c r="Q1832" t="str">
        <f t="shared" si="115"/>
        <v>J</v>
      </c>
    </row>
    <row r="1833" spans="1:17" x14ac:dyDescent="0.3">
      <c r="A1833">
        <v>1845</v>
      </c>
      <c r="B1833" t="s">
        <v>6266</v>
      </c>
      <c r="C1833" t="s">
        <v>1732</v>
      </c>
      <c r="D1833" t="s">
        <v>1946</v>
      </c>
      <c r="E1833" t="s">
        <v>1189</v>
      </c>
      <c r="F1833">
        <v>60</v>
      </c>
      <c r="G1833" t="s">
        <v>6267</v>
      </c>
      <c r="H1833" t="s">
        <v>1623</v>
      </c>
      <c r="I1833" s="10">
        <v>40434</v>
      </c>
      <c r="J1833">
        <v>78</v>
      </c>
      <c r="K1833" t="s">
        <v>1007</v>
      </c>
      <c r="M1833" t="str">
        <f>PROPER(Portfolio4346[[#This Row],[Last Name]])</f>
        <v>Hutchinson</v>
      </c>
      <c r="N1833" t="str">
        <f t="shared" si="112"/>
        <v>-</v>
      </c>
      <c r="O1833" t="str">
        <f t="shared" si="114"/>
        <v>M</v>
      </c>
      <c r="P1833" t="str">
        <f t="shared" si="113"/>
        <v>-</v>
      </c>
      <c r="Q1833" t="str">
        <f t="shared" si="115"/>
        <v>D</v>
      </c>
    </row>
    <row r="1834" spans="1:17" x14ac:dyDescent="0.3">
      <c r="A1834">
        <v>1846</v>
      </c>
      <c r="B1834" t="s">
        <v>2574</v>
      </c>
      <c r="C1834" t="s">
        <v>3427</v>
      </c>
      <c r="D1834" t="s">
        <v>1946</v>
      </c>
      <c r="E1834" t="s">
        <v>1189</v>
      </c>
      <c r="F1834">
        <v>30</v>
      </c>
      <c r="G1834" t="s">
        <v>6268</v>
      </c>
      <c r="H1834" t="s">
        <v>143</v>
      </c>
      <c r="I1834" s="10">
        <v>39740</v>
      </c>
      <c r="J1834">
        <v>43</v>
      </c>
      <c r="K1834" t="s">
        <v>1677</v>
      </c>
      <c r="M1834" t="str">
        <f>PROPER(Portfolio4346[[#This Row],[Last Name]])</f>
        <v>Raines</v>
      </c>
      <c r="N1834" t="str">
        <f t="shared" si="112"/>
        <v>-</v>
      </c>
      <c r="O1834" t="str">
        <f t="shared" si="114"/>
        <v>M</v>
      </c>
      <c r="P1834" t="str">
        <f t="shared" si="113"/>
        <v>-</v>
      </c>
      <c r="Q1834" t="str">
        <f t="shared" si="115"/>
        <v>P</v>
      </c>
    </row>
    <row r="1835" spans="1:17" x14ac:dyDescent="0.3">
      <c r="A1835">
        <v>1847</v>
      </c>
      <c r="B1835" t="s">
        <v>6269</v>
      </c>
      <c r="C1835" t="s">
        <v>2078</v>
      </c>
      <c r="D1835" t="s">
        <v>4493</v>
      </c>
      <c r="E1835" t="s">
        <v>1189</v>
      </c>
      <c r="F1835">
        <v>60</v>
      </c>
      <c r="G1835" t="s">
        <v>6270</v>
      </c>
      <c r="H1835" t="s">
        <v>792</v>
      </c>
      <c r="I1835" s="10">
        <v>39791</v>
      </c>
      <c r="J1835">
        <v>78</v>
      </c>
      <c r="K1835" t="s">
        <v>1673</v>
      </c>
      <c r="M1835" t="str">
        <f>PROPER(Portfolio4346[[#This Row],[Last Name]])</f>
        <v>Pierson</v>
      </c>
      <c r="N1835" t="str">
        <f t="shared" si="112"/>
        <v>-</v>
      </c>
      <c r="O1835" t="str">
        <f t="shared" si="114"/>
        <v>M</v>
      </c>
      <c r="P1835" t="str">
        <f t="shared" si="113"/>
        <v>-</v>
      </c>
      <c r="Q1835" t="str">
        <f t="shared" si="115"/>
        <v>A</v>
      </c>
    </row>
    <row r="1836" spans="1:17" x14ac:dyDescent="0.3">
      <c r="A1836">
        <v>1848</v>
      </c>
      <c r="B1836" t="s">
        <v>4491</v>
      </c>
      <c r="C1836" t="s">
        <v>6271</v>
      </c>
      <c r="D1836" t="s">
        <v>4493</v>
      </c>
      <c r="E1836" t="s">
        <v>1189</v>
      </c>
      <c r="F1836">
        <v>60</v>
      </c>
      <c r="G1836" t="s">
        <v>6272</v>
      </c>
      <c r="H1836" t="s">
        <v>301</v>
      </c>
      <c r="I1836" s="10">
        <v>39540</v>
      </c>
      <c r="J1836">
        <v>87</v>
      </c>
      <c r="K1836" t="s">
        <v>851</v>
      </c>
      <c r="M1836" t="str">
        <f>PROPER(Portfolio4346[[#This Row],[Last Name]])</f>
        <v>Lyon</v>
      </c>
      <c r="N1836" t="str">
        <f t="shared" si="112"/>
        <v>-</v>
      </c>
      <c r="O1836" t="str">
        <f t="shared" si="114"/>
        <v>M</v>
      </c>
      <c r="P1836" t="str">
        <f t="shared" si="113"/>
        <v>-</v>
      </c>
      <c r="Q1836" t="str">
        <f t="shared" si="115"/>
        <v>J</v>
      </c>
    </row>
    <row r="1837" spans="1:17" x14ac:dyDescent="0.3">
      <c r="A1837">
        <v>1849</v>
      </c>
      <c r="B1837" t="s">
        <v>4749</v>
      </c>
      <c r="C1837" t="s">
        <v>3401</v>
      </c>
      <c r="D1837" t="s">
        <v>4493</v>
      </c>
      <c r="E1837" t="s">
        <v>1189</v>
      </c>
      <c r="F1837">
        <v>90</v>
      </c>
      <c r="G1837" t="s">
        <v>6273</v>
      </c>
      <c r="H1837" t="s">
        <v>6274</v>
      </c>
      <c r="I1837" s="10">
        <v>39672</v>
      </c>
      <c r="J1837">
        <v>82</v>
      </c>
      <c r="K1837" t="s">
        <v>1700</v>
      </c>
      <c r="M1837" t="str">
        <f>PROPER(Portfolio4346[[#This Row],[Last Name]])</f>
        <v>Sanderson</v>
      </c>
      <c r="N1837" t="str">
        <f t="shared" si="112"/>
        <v>-</v>
      </c>
      <c r="O1837" t="str">
        <f t="shared" si="114"/>
        <v>M</v>
      </c>
      <c r="P1837" t="str">
        <f t="shared" si="113"/>
        <v>-</v>
      </c>
      <c r="Q1837" t="str">
        <f t="shared" si="115"/>
        <v>D</v>
      </c>
    </row>
    <row r="1838" spans="1:17" x14ac:dyDescent="0.3">
      <c r="A1838">
        <v>1850</v>
      </c>
      <c r="B1838" t="s">
        <v>5692</v>
      </c>
      <c r="C1838" t="s">
        <v>6275</v>
      </c>
      <c r="D1838" t="s">
        <v>4493</v>
      </c>
      <c r="E1838" t="s">
        <v>1189</v>
      </c>
      <c r="F1838">
        <v>60</v>
      </c>
      <c r="G1838" t="s">
        <v>5610</v>
      </c>
      <c r="H1838" t="s">
        <v>634</v>
      </c>
      <c r="I1838" s="10">
        <v>39905</v>
      </c>
      <c r="J1838">
        <v>72</v>
      </c>
      <c r="K1838" t="s">
        <v>1673</v>
      </c>
      <c r="M1838" t="str">
        <f>PROPER(Portfolio4346[[#This Row],[Last Name]])</f>
        <v>Scruggs</v>
      </c>
      <c r="N1838" t="str">
        <f t="shared" si="112"/>
        <v>-</v>
      </c>
      <c r="O1838" t="str">
        <f t="shared" si="114"/>
        <v>M</v>
      </c>
      <c r="P1838" t="str">
        <f t="shared" si="113"/>
        <v>-</v>
      </c>
      <c r="Q1838" t="str">
        <f t="shared" si="115"/>
        <v>B</v>
      </c>
    </row>
    <row r="1839" spans="1:17" x14ac:dyDescent="0.3">
      <c r="A1839">
        <v>1851</v>
      </c>
      <c r="B1839" t="s">
        <v>5505</v>
      </c>
      <c r="C1839" t="s">
        <v>6276</v>
      </c>
      <c r="D1839" t="s">
        <v>4493</v>
      </c>
      <c r="E1839" t="s">
        <v>1189</v>
      </c>
      <c r="F1839">
        <v>30</v>
      </c>
      <c r="G1839" t="s">
        <v>6277</v>
      </c>
      <c r="H1839" t="s">
        <v>640</v>
      </c>
      <c r="I1839" s="10">
        <v>39671</v>
      </c>
      <c r="J1839">
        <v>23</v>
      </c>
      <c r="K1839" t="s">
        <v>1721</v>
      </c>
      <c r="M1839" t="str">
        <f>PROPER(Portfolio4346[[#This Row],[Last Name]])</f>
        <v>Mcgee</v>
      </c>
      <c r="N1839" t="str">
        <f t="shared" si="112"/>
        <v>-</v>
      </c>
      <c r="O1839" t="str">
        <f t="shared" si="114"/>
        <v>M</v>
      </c>
      <c r="P1839" t="str">
        <f t="shared" si="113"/>
        <v>-</v>
      </c>
      <c r="Q1839" t="str">
        <f t="shared" si="115"/>
        <v>D</v>
      </c>
    </row>
    <row r="1840" spans="1:17" x14ac:dyDescent="0.3">
      <c r="A1840">
        <v>1852</v>
      </c>
      <c r="B1840" t="s">
        <v>6278</v>
      </c>
      <c r="C1840" t="s">
        <v>4758</v>
      </c>
      <c r="D1840" t="s">
        <v>4493</v>
      </c>
      <c r="E1840" t="s">
        <v>1189</v>
      </c>
      <c r="F1840">
        <v>60</v>
      </c>
      <c r="G1840" t="s">
        <v>6279</v>
      </c>
      <c r="H1840" t="s">
        <v>399</v>
      </c>
      <c r="I1840" s="10">
        <v>39676</v>
      </c>
      <c r="J1840">
        <v>84</v>
      </c>
      <c r="K1840" t="s">
        <v>1007</v>
      </c>
      <c r="M1840" t="str">
        <f>PROPER(Portfolio4346[[#This Row],[Last Name]])</f>
        <v>Schafer</v>
      </c>
      <c r="N1840" t="str">
        <f t="shared" si="112"/>
        <v>-</v>
      </c>
      <c r="O1840" t="str">
        <f t="shared" si="114"/>
        <v>M</v>
      </c>
      <c r="P1840" t="str">
        <f t="shared" si="113"/>
        <v>-</v>
      </c>
      <c r="Q1840" t="str">
        <f t="shared" si="115"/>
        <v>A</v>
      </c>
    </row>
    <row r="1841" spans="1:17" x14ac:dyDescent="0.3">
      <c r="A1841">
        <v>1853</v>
      </c>
      <c r="B1841" t="s">
        <v>4575</v>
      </c>
      <c r="C1841" t="s">
        <v>3922</v>
      </c>
      <c r="D1841" t="s">
        <v>4493</v>
      </c>
      <c r="E1841" t="s">
        <v>1189</v>
      </c>
      <c r="F1841">
        <v>60</v>
      </c>
      <c r="G1841" t="s">
        <v>6280</v>
      </c>
      <c r="H1841" t="s">
        <v>924</v>
      </c>
      <c r="I1841" s="10">
        <v>39911</v>
      </c>
      <c r="J1841">
        <v>83</v>
      </c>
      <c r="K1841" t="s">
        <v>1007</v>
      </c>
      <c r="M1841" t="str">
        <f>PROPER(Portfolio4346[[#This Row],[Last Name]])</f>
        <v>Cartwright</v>
      </c>
      <c r="N1841" t="str">
        <f t="shared" si="112"/>
        <v>-</v>
      </c>
      <c r="O1841" t="str">
        <f t="shared" si="114"/>
        <v>M</v>
      </c>
      <c r="P1841" t="str">
        <f t="shared" si="113"/>
        <v>-</v>
      </c>
      <c r="Q1841" t="str">
        <f t="shared" si="115"/>
        <v>J</v>
      </c>
    </row>
    <row r="1842" spans="1:17" x14ac:dyDescent="0.3">
      <c r="A1842">
        <v>1854</v>
      </c>
      <c r="B1842" t="s">
        <v>6281</v>
      </c>
      <c r="C1842" t="s">
        <v>5975</v>
      </c>
      <c r="D1842" t="s">
        <v>4493</v>
      </c>
      <c r="E1842" t="s">
        <v>1189</v>
      </c>
      <c r="F1842">
        <v>90</v>
      </c>
      <c r="G1842" t="s">
        <v>6282</v>
      </c>
      <c r="H1842" t="s">
        <v>607</v>
      </c>
      <c r="I1842" s="10">
        <v>39857</v>
      </c>
      <c r="J1842">
        <v>18</v>
      </c>
      <c r="K1842" t="s">
        <v>1692</v>
      </c>
      <c r="M1842" t="str">
        <f>PROPER(Portfolio4346[[#This Row],[Last Name]])</f>
        <v>Tatum</v>
      </c>
      <c r="N1842" t="str">
        <f t="shared" si="112"/>
        <v>-</v>
      </c>
      <c r="O1842" t="str">
        <f t="shared" si="114"/>
        <v>M</v>
      </c>
      <c r="P1842" t="str">
        <f t="shared" si="113"/>
        <v>-</v>
      </c>
      <c r="Q1842" t="str">
        <f t="shared" si="115"/>
        <v>M</v>
      </c>
    </row>
    <row r="1843" spans="1:17" x14ac:dyDescent="0.3">
      <c r="A1843">
        <v>1855</v>
      </c>
      <c r="B1843" t="s">
        <v>4935</v>
      </c>
      <c r="C1843" t="s">
        <v>5574</v>
      </c>
      <c r="D1843" t="s">
        <v>4493</v>
      </c>
      <c r="E1843" t="s">
        <v>1189</v>
      </c>
      <c r="F1843">
        <v>60</v>
      </c>
      <c r="G1843" t="s">
        <v>6283</v>
      </c>
      <c r="H1843" t="s">
        <v>196</v>
      </c>
      <c r="I1843" s="10">
        <v>40271</v>
      </c>
      <c r="J1843">
        <v>17</v>
      </c>
      <c r="K1843" t="s">
        <v>1721</v>
      </c>
      <c r="M1843" t="str">
        <f>PROPER(Portfolio4346[[#This Row],[Last Name]])</f>
        <v>Hutchins</v>
      </c>
      <c r="N1843" t="str">
        <f t="shared" si="112"/>
        <v>-</v>
      </c>
      <c r="O1843" t="str">
        <f t="shared" si="114"/>
        <v>M</v>
      </c>
      <c r="P1843" t="str">
        <f t="shared" si="113"/>
        <v>-</v>
      </c>
      <c r="Q1843" t="str">
        <f t="shared" si="115"/>
        <v>C</v>
      </c>
    </row>
    <row r="1844" spans="1:17" x14ac:dyDescent="0.3">
      <c r="A1844">
        <v>1856</v>
      </c>
      <c r="B1844" t="s">
        <v>5321</v>
      </c>
      <c r="C1844" t="s">
        <v>5429</v>
      </c>
      <c r="D1844" t="s">
        <v>4601</v>
      </c>
      <c r="E1844" t="s">
        <v>1189</v>
      </c>
      <c r="F1844">
        <v>90</v>
      </c>
      <c r="G1844" t="s">
        <v>6284</v>
      </c>
      <c r="H1844" t="s">
        <v>5708</v>
      </c>
      <c r="I1844" s="10">
        <v>39696</v>
      </c>
      <c r="J1844">
        <v>47</v>
      </c>
      <c r="K1844" t="s">
        <v>1696</v>
      </c>
      <c r="M1844" t="str">
        <f>PROPER(Portfolio4346[[#This Row],[Last Name]])</f>
        <v>Hoskins</v>
      </c>
      <c r="N1844" t="str">
        <f t="shared" si="112"/>
        <v>-</v>
      </c>
      <c r="O1844" t="str">
        <f t="shared" si="114"/>
        <v>M</v>
      </c>
      <c r="P1844" t="str">
        <f t="shared" si="113"/>
        <v>-</v>
      </c>
      <c r="Q1844" t="str">
        <f t="shared" si="115"/>
        <v>C</v>
      </c>
    </row>
    <row r="1845" spans="1:17" x14ac:dyDescent="0.3">
      <c r="A1845">
        <v>1857</v>
      </c>
      <c r="B1845" t="s">
        <v>5424</v>
      </c>
      <c r="C1845" t="s">
        <v>5661</v>
      </c>
      <c r="D1845" t="s">
        <v>4493</v>
      </c>
      <c r="E1845" t="s">
        <v>1189</v>
      </c>
      <c r="F1845">
        <v>60</v>
      </c>
      <c r="G1845" t="s">
        <v>6285</v>
      </c>
      <c r="H1845" t="s">
        <v>269</v>
      </c>
      <c r="I1845" s="10">
        <v>39890</v>
      </c>
      <c r="J1845">
        <v>75</v>
      </c>
      <c r="K1845" t="s">
        <v>1673</v>
      </c>
      <c r="M1845" t="str">
        <f>PROPER(Portfolio4346[[#This Row],[Last Name]])</f>
        <v>Duvall</v>
      </c>
      <c r="N1845" t="str">
        <f t="shared" si="112"/>
        <v>-</v>
      </c>
      <c r="O1845" t="str">
        <f t="shared" si="114"/>
        <v>M</v>
      </c>
      <c r="P1845" t="str">
        <f t="shared" si="113"/>
        <v>-</v>
      </c>
      <c r="Q1845" t="str">
        <f t="shared" si="115"/>
        <v>J</v>
      </c>
    </row>
    <row r="1846" spans="1:17" x14ac:dyDescent="0.3">
      <c r="A1846">
        <v>1859</v>
      </c>
      <c r="B1846" t="s">
        <v>5411</v>
      </c>
      <c r="C1846" t="s">
        <v>6287</v>
      </c>
      <c r="D1846" t="s">
        <v>4493</v>
      </c>
      <c r="E1846" t="s">
        <v>1189</v>
      </c>
      <c r="F1846">
        <v>90</v>
      </c>
      <c r="G1846" t="s">
        <v>6288</v>
      </c>
      <c r="H1846" t="s">
        <v>426</v>
      </c>
      <c r="I1846" s="10">
        <v>40235</v>
      </c>
      <c r="J1846">
        <v>79</v>
      </c>
      <c r="K1846" t="s">
        <v>1721</v>
      </c>
      <c r="M1846" t="str">
        <f>PROPER(Portfolio4346[[#This Row],[Last Name]])</f>
        <v>Villanueva</v>
      </c>
      <c r="N1846" t="str">
        <f t="shared" si="112"/>
        <v>-</v>
      </c>
      <c r="O1846" t="str">
        <f t="shared" si="114"/>
        <v>M</v>
      </c>
      <c r="P1846" t="str">
        <f t="shared" si="113"/>
        <v>-</v>
      </c>
      <c r="Q1846" t="str">
        <f t="shared" si="115"/>
        <v>C</v>
      </c>
    </row>
    <row r="1847" spans="1:17" x14ac:dyDescent="0.3">
      <c r="A1847">
        <v>1860</v>
      </c>
      <c r="B1847" t="s">
        <v>4855</v>
      </c>
      <c r="C1847" t="s">
        <v>1847</v>
      </c>
      <c r="D1847" t="s">
        <v>4493</v>
      </c>
      <c r="E1847" t="s">
        <v>1189</v>
      </c>
      <c r="F1847">
        <v>60</v>
      </c>
      <c r="G1847" t="s">
        <v>6289</v>
      </c>
      <c r="H1847" t="s">
        <v>552</v>
      </c>
      <c r="I1847" s="10">
        <v>39995</v>
      </c>
      <c r="J1847">
        <v>15</v>
      </c>
      <c r="K1847" t="s">
        <v>1696</v>
      </c>
      <c r="M1847" t="str">
        <f>PROPER(Portfolio4346[[#This Row],[Last Name]])</f>
        <v>Sadler</v>
      </c>
      <c r="N1847" t="str">
        <f t="shared" si="112"/>
        <v>-</v>
      </c>
      <c r="O1847" t="str">
        <f t="shared" si="114"/>
        <v>M</v>
      </c>
      <c r="P1847" t="str">
        <f t="shared" si="113"/>
        <v>-</v>
      </c>
      <c r="Q1847" t="str">
        <f t="shared" si="115"/>
        <v>R</v>
      </c>
    </row>
    <row r="1848" spans="1:17" x14ac:dyDescent="0.3">
      <c r="A1848">
        <v>1861</v>
      </c>
      <c r="B1848" t="s">
        <v>5140</v>
      </c>
      <c r="C1848" t="s">
        <v>6290</v>
      </c>
      <c r="D1848" t="s">
        <v>4493</v>
      </c>
      <c r="E1848" t="s">
        <v>1189</v>
      </c>
      <c r="F1848">
        <v>30</v>
      </c>
      <c r="G1848" t="s">
        <v>6291</v>
      </c>
      <c r="H1848" t="s">
        <v>521</v>
      </c>
      <c r="I1848" s="10">
        <v>39667</v>
      </c>
      <c r="J1848">
        <v>93</v>
      </c>
      <c r="K1848" t="s">
        <v>851</v>
      </c>
      <c r="M1848" t="str">
        <f>PROPER(Portfolio4346[[#This Row],[Last Name]])</f>
        <v>Galloway</v>
      </c>
      <c r="N1848" t="str">
        <f t="shared" si="112"/>
        <v>-</v>
      </c>
      <c r="O1848" t="str">
        <f t="shared" si="114"/>
        <v>M</v>
      </c>
      <c r="P1848" t="str">
        <f t="shared" si="113"/>
        <v>-</v>
      </c>
      <c r="Q1848" t="str">
        <f t="shared" si="115"/>
        <v>C</v>
      </c>
    </row>
    <row r="1849" spans="1:17" x14ac:dyDescent="0.3">
      <c r="A1849">
        <v>1862</v>
      </c>
      <c r="B1849" t="s">
        <v>4985</v>
      </c>
      <c r="C1849" t="s">
        <v>4682</v>
      </c>
      <c r="D1849" t="s">
        <v>4493</v>
      </c>
      <c r="E1849" t="s">
        <v>1189</v>
      </c>
      <c r="F1849">
        <v>60</v>
      </c>
      <c r="G1849" t="s">
        <v>6292</v>
      </c>
      <c r="H1849" t="s">
        <v>431</v>
      </c>
      <c r="I1849" s="10">
        <v>40346</v>
      </c>
      <c r="J1849">
        <v>22</v>
      </c>
      <c r="K1849" t="s">
        <v>1007</v>
      </c>
      <c r="M1849" t="str">
        <f>PROPER(Portfolio4346[[#This Row],[Last Name]])</f>
        <v>Mahoney</v>
      </c>
      <c r="N1849" t="str">
        <f t="shared" si="112"/>
        <v>-</v>
      </c>
      <c r="O1849" t="str">
        <f t="shared" si="114"/>
        <v>M</v>
      </c>
      <c r="P1849" t="str">
        <f t="shared" si="113"/>
        <v>-</v>
      </c>
      <c r="Q1849" t="str">
        <f t="shared" si="115"/>
        <v>T</v>
      </c>
    </row>
    <row r="1850" spans="1:17" x14ac:dyDescent="0.3">
      <c r="A1850">
        <v>1863</v>
      </c>
      <c r="B1850" t="s">
        <v>6293</v>
      </c>
      <c r="C1850" t="s">
        <v>6294</v>
      </c>
      <c r="D1850" t="s">
        <v>4493</v>
      </c>
      <c r="E1850" t="s">
        <v>1189</v>
      </c>
      <c r="F1850">
        <v>90</v>
      </c>
      <c r="G1850" t="s">
        <v>3745</v>
      </c>
      <c r="H1850" t="s">
        <v>10</v>
      </c>
      <c r="I1850" s="10">
        <v>40347</v>
      </c>
      <c r="J1850">
        <v>47</v>
      </c>
      <c r="K1850" t="s">
        <v>851</v>
      </c>
      <c r="M1850" t="str">
        <f>PROPER(Portfolio4346[[#This Row],[Last Name]])</f>
        <v>Wolf</v>
      </c>
      <c r="N1850" t="str">
        <f t="shared" si="112"/>
        <v>-</v>
      </c>
      <c r="O1850" t="str">
        <f t="shared" si="114"/>
        <v>M</v>
      </c>
      <c r="P1850" t="str">
        <f t="shared" si="113"/>
        <v>-</v>
      </c>
      <c r="Q1850" t="str">
        <f t="shared" si="115"/>
        <v>S</v>
      </c>
    </row>
    <row r="1851" spans="1:17" x14ac:dyDescent="0.3">
      <c r="A1851">
        <v>1864</v>
      </c>
      <c r="B1851" t="s">
        <v>4307</v>
      </c>
      <c r="C1851" t="s">
        <v>2621</v>
      </c>
      <c r="D1851" t="s">
        <v>4493</v>
      </c>
      <c r="E1851" t="s">
        <v>1189</v>
      </c>
      <c r="F1851">
        <v>60</v>
      </c>
      <c r="G1851" t="s">
        <v>6295</v>
      </c>
      <c r="H1851" t="s">
        <v>831</v>
      </c>
      <c r="I1851" s="10">
        <v>39686</v>
      </c>
      <c r="J1851">
        <v>82</v>
      </c>
      <c r="K1851" t="s">
        <v>1700</v>
      </c>
      <c r="M1851" t="str">
        <f>PROPER(Portfolio4346[[#This Row],[Last Name]])</f>
        <v>Feldman</v>
      </c>
      <c r="N1851" t="str">
        <f t="shared" si="112"/>
        <v>-</v>
      </c>
      <c r="O1851" t="str">
        <f t="shared" si="114"/>
        <v>M</v>
      </c>
      <c r="P1851" t="str">
        <f t="shared" si="113"/>
        <v>-</v>
      </c>
      <c r="Q1851" t="str">
        <f t="shared" si="115"/>
        <v>P</v>
      </c>
    </row>
    <row r="1852" spans="1:17" x14ac:dyDescent="0.3">
      <c r="A1852">
        <v>1865</v>
      </c>
      <c r="B1852" t="s">
        <v>6296</v>
      </c>
      <c r="C1852" t="s">
        <v>5987</v>
      </c>
      <c r="D1852" t="s">
        <v>4493</v>
      </c>
      <c r="E1852" t="s">
        <v>1189</v>
      </c>
      <c r="F1852">
        <v>90</v>
      </c>
      <c r="G1852" t="s">
        <v>6297</v>
      </c>
      <c r="H1852" t="s">
        <v>2313</v>
      </c>
      <c r="I1852" s="10">
        <v>40068</v>
      </c>
      <c r="J1852">
        <v>61</v>
      </c>
      <c r="K1852" t="s">
        <v>1696</v>
      </c>
      <c r="M1852" t="str">
        <f>PROPER(Portfolio4346[[#This Row],[Last Name]])</f>
        <v>Zimmerman</v>
      </c>
      <c r="N1852" t="str">
        <f t="shared" si="112"/>
        <v>-</v>
      </c>
      <c r="O1852" t="str">
        <f t="shared" si="114"/>
        <v>M</v>
      </c>
      <c r="P1852" t="str">
        <f t="shared" si="113"/>
        <v>-</v>
      </c>
      <c r="Q1852" t="str">
        <f t="shared" si="115"/>
        <v>L</v>
      </c>
    </row>
    <row r="1853" spans="1:17" x14ac:dyDescent="0.3">
      <c r="A1853">
        <v>1866</v>
      </c>
      <c r="B1853" t="s">
        <v>6298</v>
      </c>
      <c r="C1853" t="s">
        <v>6299</v>
      </c>
      <c r="D1853" t="s">
        <v>4493</v>
      </c>
      <c r="E1853" t="s">
        <v>1189</v>
      </c>
      <c r="F1853">
        <v>90</v>
      </c>
      <c r="G1853" t="s">
        <v>6300</v>
      </c>
      <c r="H1853" t="s">
        <v>58</v>
      </c>
      <c r="I1853" s="10">
        <v>39516</v>
      </c>
      <c r="J1853">
        <v>54</v>
      </c>
      <c r="K1853" t="s">
        <v>1692</v>
      </c>
      <c r="M1853" t="str">
        <f>PROPER(Portfolio4346[[#This Row],[Last Name]])</f>
        <v>Richardson</v>
      </c>
      <c r="N1853" t="str">
        <f t="shared" si="112"/>
        <v>-</v>
      </c>
      <c r="O1853" t="str">
        <f t="shared" si="114"/>
        <v>M</v>
      </c>
      <c r="P1853" t="str">
        <f t="shared" si="113"/>
        <v>-</v>
      </c>
      <c r="Q1853" t="str">
        <f t="shared" si="115"/>
        <v>T</v>
      </c>
    </row>
    <row r="1854" spans="1:17" x14ac:dyDescent="0.3">
      <c r="A1854">
        <v>1867</v>
      </c>
      <c r="B1854" t="s">
        <v>3285</v>
      </c>
      <c r="C1854" t="s">
        <v>6301</v>
      </c>
      <c r="D1854" t="s">
        <v>4493</v>
      </c>
      <c r="E1854" t="s">
        <v>1189</v>
      </c>
      <c r="F1854">
        <v>30</v>
      </c>
      <c r="G1854" t="s">
        <v>6302</v>
      </c>
      <c r="H1854" t="s">
        <v>3462</v>
      </c>
      <c r="I1854" s="10">
        <v>39698</v>
      </c>
      <c r="J1854">
        <v>18</v>
      </c>
      <c r="K1854" t="s">
        <v>1772</v>
      </c>
      <c r="M1854" t="str">
        <f>PROPER(Portfolio4346[[#This Row],[Last Name]])</f>
        <v>Hackett</v>
      </c>
      <c r="N1854" t="str">
        <f t="shared" si="112"/>
        <v>-</v>
      </c>
      <c r="O1854" t="str">
        <f t="shared" si="114"/>
        <v>M</v>
      </c>
      <c r="P1854" t="str">
        <f t="shared" si="113"/>
        <v>-</v>
      </c>
      <c r="Q1854" t="str">
        <f t="shared" si="115"/>
        <v>R</v>
      </c>
    </row>
    <row r="1855" spans="1:17" x14ac:dyDescent="0.3">
      <c r="A1855">
        <v>1868</v>
      </c>
      <c r="B1855" t="s">
        <v>2584</v>
      </c>
      <c r="C1855" t="s">
        <v>2776</v>
      </c>
      <c r="D1855" t="s">
        <v>4493</v>
      </c>
      <c r="E1855" t="s">
        <v>1189</v>
      </c>
      <c r="F1855">
        <v>30</v>
      </c>
      <c r="G1855" t="s">
        <v>6303</v>
      </c>
      <c r="H1855" t="s">
        <v>4594</v>
      </c>
      <c r="I1855" s="10">
        <v>40431</v>
      </c>
      <c r="J1855">
        <v>44</v>
      </c>
      <c r="K1855" t="s">
        <v>1707</v>
      </c>
      <c r="M1855" t="str">
        <f>PROPER(Portfolio4346[[#This Row],[Last Name]])</f>
        <v>Barnes</v>
      </c>
      <c r="N1855" t="str">
        <f t="shared" si="112"/>
        <v>-</v>
      </c>
      <c r="O1855" t="str">
        <f t="shared" si="114"/>
        <v>M</v>
      </c>
      <c r="P1855" t="str">
        <f t="shared" si="113"/>
        <v>-</v>
      </c>
      <c r="Q1855" t="str">
        <f t="shared" si="115"/>
        <v>M</v>
      </c>
    </row>
    <row r="1856" spans="1:17" x14ac:dyDescent="0.3">
      <c r="A1856">
        <v>1869</v>
      </c>
      <c r="B1856" t="s">
        <v>2879</v>
      </c>
      <c r="C1856" t="s">
        <v>5871</v>
      </c>
      <c r="D1856" t="s">
        <v>4493</v>
      </c>
      <c r="E1856" t="s">
        <v>1189</v>
      </c>
      <c r="F1856">
        <v>90</v>
      </c>
      <c r="G1856" t="s">
        <v>6304</v>
      </c>
      <c r="H1856" t="s">
        <v>1652</v>
      </c>
      <c r="I1856" s="10">
        <v>39952</v>
      </c>
      <c r="J1856">
        <v>40</v>
      </c>
      <c r="K1856" t="s">
        <v>1692</v>
      </c>
      <c r="M1856" t="str">
        <f>PROPER(Portfolio4346[[#This Row],[Last Name]])</f>
        <v>Kelley</v>
      </c>
      <c r="N1856" t="str">
        <f t="shared" si="112"/>
        <v>-</v>
      </c>
      <c r="O1856" t="str">
        <f t="shared" si="114"/>
        <v>M</v>
      </c>
      <c r="P1856" t="str">
        <f t="shared" si="113"/>
        <v>-</v>
      </c>
      <c r="Q1856" t="str">
        <f t="shared" si="115"/>
        <v>N</v>
      </c>
    </row>
    <row r="1857" spans="1:17" x14ac:dyDescent="0.3">
      <c r="A1857">
        <v>1870</v>
      </c>
      <c r="B1857" t="s">
        <v>6305</v>
      </c>
      <c r="C1857" t="s">
        <v>6306</v>
      </c>
      <c r="D1857" t="s">
        <v>4493</v>
      </c>
      <c r="E1857" t="s">
        <v>1189</v>
      </c>
      <c r="F1857">
        <v>30</v>
      </c>
      <c r="G1857" t="s">
        <v>6307</v>
      </c>
      <c r="H1857" t="s">
        <v>1627</v>
      </c>
      <c r="I1857" s="10">
        <v>40123</v>
      </c>
      <c r="J1857">
        <v>52</v>
      </c>
      <c r="K1857" t="s">
        <v>1007</v>
      </c>
      <c r="M1857" t="str">
        <f>PROPER(Portfolio4346[[#This Row],[Last Name]])</f>
        <v>Marin</v>
      </c>
      <c r="N1857" t="str">
        <f t="shared" si="112"/>
        <v>-</v>
      </c>
      <c r="O1857" t="str">
        <f t="shared" si="114"/>
        <v>M</v>
      </c>
      <c r="P1857" t="str">
        <f t="shared" si="113"/>
        <v>-</v>
      </c>
      <c r="Q1857" t="str">
        <f t="shared" si="115"/>
        <v>C</v>
      </c>
    </row>
    <row r="1858" spans="1:17" x14ac:dyDescent="0.3">
      <c r="A1858">
        <v>1871</v>
      </c>
      <c r="B1858" t="s">
        <v>4821</v>
      </c>
      <c r="C1858" t="s">
        <v>6308</v>
      </c>
      <c r="D1858" t="s">
        <v>4493</v>
      </c>
      <c r="E1858" t="s">
        <v>1189</v>
      </c>
      <c r="F1858">
        <v>90</v>
      </c>
      <c r="G1858" t="s">
        <v>6309</v>
      </c>
      <c r="H1858" t="s">
        <v>7</v>
      </c>
      <c r="I1858" s="10">
        <v>39519</v>
      </c>
      <c r="J1858">
        <v>6</v>
      </c>
      <c r="K1858" t="s">
        <v>1696</v>
      </c>
      <c r="M1858" t="str">
        <f>PROPER(Portfolio4346[[#This Row],[Last Name]])</f>
        <v>Yang</v>
      </c>
      <c r="N1858" t="str">
        <f t="shared" ref="N1858:N1921" si="116">IF(EXACT(C1858,M1858)=TRUE, "-", "Corrected to Title Case")</f>
        <v>-</v>
      </c>
      <c r="O1858" t="str">
        <f t="shared" si="114"/>
        <v>M</v>
      </c>
      <c r="P1858" t="str">
        <f t="shared" ref="P1858:P1921" si="117">IF(EXACT(E1858,O1858)=TRUE,"-","Corrected Errors")</f>
        <v>-</v>
      </c>
      <c r="Q1858" t="str">
        <f t="shared" si="115"/>
        <v>L</v>
      </c>
    </row>
    <row r="1859" spans="1:17" x14ac:dyDescent="0.3">
      <c r="A1859">
        <v>1872</v>
      </c>
      <c r="B1859" t="s">
        <v>1939</v>
      </c>
      <c r="C1859" t="s">
        <v>4734</v>
      </c>
      <c r="D1859" t="s">
        <v>4493</v>
      </c>
      <c r="E1859" t="s">
        <v>1189</v>
      </c>
      <c r="F1859">
        <v>90</v>
      </c>
      <c r="G1859" t="s">
        <v>6310</v>
      </c>
      <c r="H1859" t="s">
        <v>659</v>
      </c>
      <c r="I1859" s="10">
        <v>40416</v>
      </c>
      <c r="J1859">
        <v>47</v>
      </c>
      <c r="K1859" t="s">
        <v>1677</v>
      </c>
      <c r="M1859" t="str">
        <f>PROPER(Portfolio4346[[#This Row],[Last Name]])</f>
        <v>Hanley</v>
      </c>
      <c r="N1859" t="str">
        <f t="shared" si="116"/>
        <v>-</v>
      </c>
      <c r="O1859" t="str">
        <f t="shared" ref="O1859:O1922" si="118">IF(LEFT(E1859,1)="f","F","M")</f>
        <v>M</v>
      </c>
      <c r="P1859" t="str">
        <f t="shared" si="117"/>
        <v>-</v>
      </c>
      <c r="Q1859" t="str">
        <f t="shared" ref="Q1859:Q1922" si="119">UPPER(LEFT(B1859,1))</f>
        <v>P</v>
      </c>
    </row>
    <row r="1860" spans="1:17" x14ac:dyDescent="0.3">
      <c r="A1860">
        <v>1873</v>
      </c>
      <c r="B1860" t="s">
        <v>5373</v>
      </c>
      <c r="C1860" t="s">
        <v>6311</v>
      </c>
      <c r="D1860" t="s">
        <v>4493</v>
      </c>
      <c r="E1860" t="s">
        <v>1189</v>
      </c>
      <c r="F1860">
        <v>30</v>
      </c>
      <c r="G1860" t="s">
        <v>6312</v>
      </c>
      <c r="H1860" t="s">
        <v>663</v>
      </c>
      <c r="I1860" s="10">
        <v>40046</v>
      </c>
      <c r="J1860">
        <v>82</v>
      </c>
      <c r="K1860" t="s">
        <v>1700</v>
      </c>
      <c r="M1860" t="str">
        <f>PROPER(Portfolio4346[[#This Row],[Last Name]])</f>
        <v>Gagne</v>
      </c>
      <c r="N1860" t="str">
        <f t="shared" si="116"/>
        <v>-</v>
      </c>
      <c r="O1860" t="str">
        <f t="shared" si="118"/>
        <v>M</v>
      </c>
      <c r="P1860" t="str">
        <f t="shared" si="117"/>
        <v>-</v>
      </c>
      <c r="Q1860" t="str">
        <f t="shared" si="119"/>
        <v>M</v>
      </c>
    </row>
    <row r="1861" spans="1:17" x14ac:dyDescent="0.3">
      <c r="A1861">
        <v>1874</v>
      </c>
      <c r="B1861" t="s">
        <v>2741</v>
      </c>
      <c r="C1861" t="s">
        <v>6313</v>
      </c>
      <c r="D1861" t="s">
        <v>4493</v>
      </c>
      <c r="E1861" t="s">
        <v>1189</v>
      </c>
      <c r="F1861">
        <v>60</v>
      </c>
      <c r="G1861" t="s">
        <v>6314</v>
      </c>
      <c r="H1861" t="s">
        <v>6315</v>
      </c>
      <c r="I1861" s="10">
        <v>40329</v>
      </c>
      <c r="J1861">
        <v>66</v>
      </c>
      <c r="K1861" t="s">
        <v>1007</v>
      </c>
      <c r="M1861" t="str">
        <f>PROPER(Portfolio4346[[#This Row],[Last Name]])</f>
        <v>Glenn</v>
      </c>
      <c r="N1861" t="str">
        <f t="shared" si="116"/>
        <v>-</v>
      </c>
      <c r="O1861" t="str">
        <f t="shared" si="118"/>
        <v>M</v>
      </c>
      <c r="P1861" t="str">
        <f t="shared" si="117"/>
        <v>-</v>
      </c>
      <c r="Q1861" t="str">
        <f t="shared" si="119"/>
        <v>E</v>
      </c>
    </row>
    <row r="1862" spans="1:17" x14ac:dyDescent="0.3">
      <c r="A1862">
        <v>1875</v>
      </c>
      <c r="B1862" t="s">
        <v>5063</v>
      </c>
      <c r="C1862" t="s">
        <v>2143</v>
      </c>
      <c r="D1862" t="s">
        <v>4493</v>
      </c>
      <c r="E1862" t="s">
        <v>1189</v>
      </c>
      <c r="F1862">
        <v>60</v>
      </c>
      <c r="G1862" t="s">
        <v>6316</v>
      </c>
      <c r="H1862" t="s">
        <v>1606</v>
      </c>
      <c r="I1862" s="10">
        <v>40439</v>
      </c>
      <c r="J1862">
        <v>87</v>
      </c>
      <c r="K1862" t="s">
        <v>1696</v>
      </c>
      <c r="M1862" t="str">
        <f>PROPER(Portfolio4346[[#This Row],[Last Name]])</f>
        <v>Mccarty</v>
      </c>
      <c r="N1862" t="str">
        <f t="shared" si="116"/>
        <v>-</v>
      </c>
      <c r="O1862" t="str">
        <f t="shared" si="118"/>
        <v>M</v>
      </c>
      <c r="P1862" t="str">
        <f t="shared" si="117"/>
        <v>-</v>
      </c>
      <c r="Q1862" t="str">
        <f t="shared" si="119"/>
        <v>C</v>
      </c>
    </row>
    <row r="1863" spans="1:17" x14ac:dyDescent="0.3">
      <c r="A1863">
        <v>1876</v>
      </c>
      <c r="B1863" t="s">
        <v>3595</v>
      </c>
      <c r="C1863" t="s">
        <v>6317</v>
      </c>
      <c r="D1863" t="s">
        <v>4493</v>
      </c>
      <c r="E1863" t="s">
        <v>1189</v>
      </c>
      <c r="F1863">
        <v>90</v>
      </c>
      <c r="G1863" t="s">
        <v>6318</v>
      </c>
      <c r="H1863" t="s">
        <v>754</v>
      </c>
      <c r="I1863" s="10">
        <v>40379</v>
      </c>
      <c r="J1863">
        <v>38</v>
      </c>
      <c r="K1863" t="s">
        <v>1007</v>
      </c>
      <c r="M1863" t="str">
        <f>PROPER(Portfolio4346[[#This Row],[Last Name]])</f>
        <v>Dodd</v>
      </c>
      <c r="N1863" t="str">
        <f t="shared" si="116"/>
        <v>-</v>
      </c>
      <c r="O1863" t="str">
        <f t="shared" si="118"/>
        <v>M</v>
      </c>
      <c r="P1863" t="str">
        <f t="shared" si="117"/>
        <v>-</v>
      </c>
      <c r="Q1863" t="str">
        <f t="shared" si="119"/>
        <v>C</v>
      </c>
    </row>
    <row r="1864" spans="1:17" x14ac:dyDescent="0.3">
      <c r="A1864">
        <v>1877</v>
      </c>
      <c r="B1864" t="s">
        <v>6319</v>
      </c>
      <c r="C1864" t="s">
        <v>6320</v>
      </c>
      <c r="D1864" t="s">
        <v>4493</v>
      </c>
      <c r="E1864" t="s">
        <v>1189</v>
      </c>
      <c r="F1864">
        <v>60</v>
      </c>
      <c r="G1864" t="s">
        <v>6321</v>
      </c>
      <c r="H1864" t="s">
        <v>5208</v>
      </c>
      <c r="I1864" s="10">
        <v>40200</v>
      </c>
      <c r="J1864">
        <v>78</v>
      </c>
      <c r="K1864" t="s">
        <v>1772</v>
      </c>
      <c r="M1864" t="str">
        <f>PROPER(Portfolio4346[[#This Row],[Last Name]])</f>
        <v>Talbot</v>
      </c>
      <c r="N1864" t="str">
        <f t="shared" si="116"/>
        <v>-</v>
      </c>
      <c r="O1864" t="str">
        <f t="shared" si="118"/>
        <v>M</v>
      </c>
      <c r="P1864" t="str">
        <f t="shared" si="117"/>
        <v>-</v>
      </c>
      <c r="Q1864" t="str">
        <f t="shared" si="119"/>
        <v>S</v>
      </c>
    </row>
    <row r="1865" spans="1:17" x14ac:dyDescent="0.3">
      <c r="A1865">
        <v>1878</v>
      </c>
      <c r="B1865" t="s">
        <v>6322</v>
      </c>
      <c r="C1865" t="s">
        <v>6323</v>
      </c>
      <c r="D1865" t="s">
        <v>4493</v>
      </c>
      <c r="E1865" t="s">
        <v>1189</v>
      </c>
      <c r="F1865">
        <v>60</v>
      </c>
      <c r="G1865" t="s">
        <v>6324</v>
      </c>
      <c r="H1865" t="s">
        <v>115</v>
      </c>
      <c r="I1865" s="10">
        <v>39476</v>
      </c>
      <c r="J1865">
        <v>29</v>
      </c>
      <c r="K1865" t="s">
        <v>1677</v>
      </c>
      <c r="M1865" t="str">
        <f>PROPER(Portfolio4346[[#This Row],[Last Name]])</f>
        <v>Longoria</v>
      </c>
      <c r="N1865" t="str">
        <f t="shared" si="116"/>
        <v>-</v>
      </c>
      <c r="O1865" t="str">
        <f t="shared" si="118"/>
        <v>M</v>
      </c>
      <c r="P1865" t="str">
        <f t="shared" si="117"/>
        <v>-</v>
      </c>
      <c r="Q1865" t="str">
        <f t="shared" si="119"/>
        <v>R</v>
      </c>
    </row>
    <row r="1866" spans="1:17" x14ac:dyDescent="0.3">
      <c r="A1866">
        <v>1879</v>
      </c>
      <c r="B1866" t="s">
        <v>4571</v>
      </c>
      <c r="C1866" t="s">
        <v>6325</v>
      </c>
      <c r="D1866" t="s">
        <v>4493</v>
      </c>
      <c r="E1866" t="s">
        <v>1189</v>
      </c>
      <c r="F1866">
        <v>90</v>
      </c>
      <c r="G1866" t="s">
        <v>3905</v>
      </c>
      <c r="H1866" t="s">
        <v>400</v>
      </c>
      <c r="I1866" s="10">
        <v>39751</v>
      </c>
      <c r="J1866">
        <v>56</v>
      </c>
      <c r="K1866" t="s">
        <v>1677</v>
      </c>
      <c r="M1866" t="str">
        <f>PROPER(Portfolio4346[[#This Row],[Last Name]])</f>
        <v>Heath</v>
      </c>
      <c r="N1866" t="str">
        <f t="shared" si="116"/>
        <v>-</v>
      </c>
      <c r="O1866" t="str">
        <f t="shared" si="118"/>
        <v>M</v>
      </c>
      <c r="P1866" t="str">
        <f t="shared" si="117"/>
        <v>-</v>
      </c>
      <c r="Q1866" t="str">
        <f t="shared" si="119"/>
        <v>T</v>
      </c>
    </row>
    <row r="1867" spans="1:17" x14ac:dyDescent="0.3">
      <c r="A1867">
        <v>1880</v>
      </c>
      <c r="B1867" t="s">
        <v>4669</v>
      </c>
      <c r="C1867" t="s">
        <v>2108</v>
      </c>
      <c r="D1867" t="s">
        <v>4493</v>
      </c>
      <c r="E1867" t="s">
        <v>1189</v>
      </c>
      <c r="F1867">
        <v>90</v>
      </c>
      <c r="G1867" t="s">
        <v>2473</v>
      </c>
      <c r="H1867" t="s">
        <v>1655</v>
      </c>
      <c r="I1867" s="10">
        <v>39774</v>
      </c>
      <c r="J1867">
        <v>18</v>
      </c>
      <c r="K1867" t="s">
        <v>1677</v>
      </c>
      <c r="M1867" t="str">
        <f>PROPER(Portfolio4346[[#This Row],[Last Name]])</f>
        <v>Wilson</v>
      </c>
      <c r="N1867" t="str">
        <f t="shared" si="116"/>
        <v>-</v>
      </c>
      <c r="O1867" t="str">
        <f t="shared" si="118"/>
        <v>M</v>
      </c>
      <c r="P1867" t="str">
        <f t="shared" si="117"/>
        <v>-</v>
      </c>
      <c r="Q1867" t="str">
        <f t="shared" si="119"/>
        <v>A</v>
      </c>
    </row>
    <row r="1868" spans="1:17" x14ac:dyDescent="0.3">
      <c r="A1868">
        <v>1881</v>
      </c>
      <c r="B1868" t="s">
        <v>6326</v>
      </c>
      <c r="C1868" t="s">
        <v>4641</v>
      </c>
      <c r="D1868" t="s">
        <v>4493</v>
      </c>
      <c r="E1868" t="s">
        <v>1189</v>
      </c>
      <c r="F1868">
        <v>90</v>
      </c>
      <c r="G1868" t="s">
        <v>6327</v>
      </c>
      <c r="H1868" t="s">
        <v>42</v>
      </c>
      <c r="I1868" s="10">
        <v>39940</v>
      </c>
      <c r="J1868">
        <v>8</v>
      </c>
      <c r="K1868" t="s">
        <v>1721</v>
      </c>
      <c r="M1868" t="str">
        <f>PROPER(Portfolio4346[[#This Row],[Last Name]])</f>
        <v>Sterling</v>
      </c>
      <c r="N1868" t="str">
        <f t="shared" si="116"/>
        <v>-</v>
      </c>
      <c r="O1868" t="str">
        <f t="shared" si="118"/>
        <v>M</v>
      </c>
      <c r="P1868" t="str">
        <f t="shared" si="117"/>
        <v>-</v>
      </c>
      <c r="Q1868" t="str">
        <f t="shared" si="119"/>
        <v>T</v>
      </c>
    </row>
    <row r="1869" spans="1:17" x14ac:dyDescent="0.3">
      <c r="A1869">
        <v>1882</v>
      </c>
      <c r="B1869" t="s">
        <v>4879</v>
      </c>
      <c r="C1869" t="s">
        <v>3238</v>
      </c>
      <c r="D1869" t="s">
        <v>4493</v>
      </c>
      <c r="E1869" t="s">
        <v>1189</v>
      </c>
      <c r="F1869">
        <v>30</v>
      </c>
      <c r="G1869" t="s">
        <v>6328</v>
      </c>
      <c r="H1869" t="s">
        <v>10</v>
      </c>
      <c r="I1869" s="10">
        <v>39731</v>
      </c>
      <c r="J1869">
        <v>96</v>
      </c>
      <c r="K1869" t="s">
        <v>1673</v>
      </c>
      <c r="M1869" t="str">
        <f>PROPER(Portfolio4346[[#This Row],[Last Name]])</f>
        <v>Mosley</v>
      </c>
      <c r="N1869" t="str">
        <f t="shared" si="116"/>
        <v>-</v>
      </c>
      <c r="O1869" t="str">
        <f t="shared" si="118"/>
        <v>M</v>
      </c>
      <c r="P1869" t="str">
        <f t="shared" si="117"/>
        <v>-</v>
      </c>
      <c r="Q1869" t="str">
        <f t="shared" si="119"/>
        <v>M</v>
      </c>
    </row>
    <row r="1870" spans="1:17" x14ac:dyDescent="0.3">
      <c r="A1870">
        <v>1883</v>
      </c>
      <c r="B1870" t="s">
        <v>2311</v>
      </c>
      <c r="C1870" t="s">
        <v>6329</v>
      </c>
      <c r="D1870" t="s">
        <v>4493</v>
      </c>
      <c r="E1870" t="s">
        <v>1189</v>
      </c>
      <c r="F1870">
        <v>90</v>
      </c>
      <c r="G1870" t="s">
        <v>6330</v>
      </c>
      <c r="H1870" t="s">
        <v>631</v>
      </c>
      <c r="I1870" s="10">
        <v>39626</v>
      </c>
      <c r="J1870">
        <v>64</v>
      </c>
      <c r="K1870" t="s">
        <v>1677</v>
      </c>
      <c r="M1870" t="str">
        <f>PROPER(Portfolio4346[[#This Row],[Last Name]])</f>
        <v>Winslow</v>
      </c>
      <c r="N1870" t="str">
        <f t="shared" si="116"/>
        <v>-</v>
      </c>
      <c r="O1870" t="str">
        <f t="shared" si="118"/>
        <v>M</v>
      </c>
      <c r="P1870" t="str">
        <f t="shared" si="117"/>
        <v>-</v>
      </c>
      <c r="Q1870" t="str">
        <f t="shared" si="119"/>
        <v>S</v>
      </c>
    </row>
    <row r="1871" spans="1:17" x14ac:dyDescent="0.3">
      <c r="A1871">
        <v>1884</v>
      </c>
      <c r="B1871" t="s">
        <v>1709</v>
      </c>
      <c r="C1871" t="s">
        <v>2040</v>
      </c>
      <c r="D1871" t="s">
        <v>4493</v>
      </c>
      <c r="E1871" t="s">
        <v>1189</v>
      </c>
      <c r="F1871">
        <v>60</v>
      </c>
      <c r="G1871" t="s">
        <v>6331</v>
      </c>
      <c r="H1871" t="s">
        <v>2003</v>
      </c>
      <c r="I1871" s="10">
        <v>39509</v>
      </c>
      <c r="J1871">
        <v>87</v>
      </c>
      <c r="K1871" t="s">
        <v>1707</v>
      </c>
      <c r="M1871" t="str">
        <f>PROPER(Portfolio4346[[#This Row],[Last Name]])</f>
        <v>Brown</v>
      </c>
      <c r="N1871" t="str">
        <f t="shared" si="116"/>
        <v>-</v>
      </c>
      <c r="O1871" t="str">
        <f t="shared" si="118"/>
        <v>M</v>
      </c>
      <c r="P1871" t="str">
        <f t="shared" si="117"/>
        <v>-</v>
      </c>
      <c r="Q1871" t="str">
        <f t="shared" si="119"/>
        <v>R</v>
      </c>
    </row>
    <row r="1872" spans="1:17" x14ac:dyDescent="0.3">
      <c r="A1872">
        <v>1885</v>
      </c>
      <c r="B1872" t="s">
        <v>5411</v>
      </c>
      <c r="C1872" t="s">
        <v>6332</v>
      </c>
      <c r="D1872" t="s">
        <v>4493</v>
      </c>
      <c r="E1872" t="s">
        <v>1189</v>
      </c>
      <c r="F1872">
        <v>30</v>
      </c>
      <c r="G1872" t="s">
        <v>6333</v>
      </c>
      <c r="H1872" t="s">
        <v>337</v>
      </c>
      <c r="I1872" s="10">
        <v>40113</v>
      </c>
      <c r="J1872">
        <v>88</v>
      </c>
      <c r="K1872" t="s">
        <v>1007</v>
      </c>
      <c r="M1872" t="str">
        <f>PROPER(Portfolio4346[[#This Row],[Last Name]])</f>
        <v>Le</v>
      </c>
      <c r="N1872" t="str">
        <f t="shared" si="116"/>
        <v>-</v>
      </c>
      <c r="O1872" t="str">
        <f t="shared" si="118"/>
        <v>M</v>
      </c>
      <c r="P1872" t="str">
        <f t="shared" si="117"/>
        <v>-</v>
      </c>
      <c r="Q1872" t="str">
        <f t="shared" si="119"/>
        <v>C</v>
      </c>
    </row>
    <row r="1873" spans="1:17" x14ac:dyDescent="0.3">
      <c r="A1873">
        <v>1886</v>
      </c>
      <c r="B1873" t="s">
        <v>4589</v>
      </c>
      <c r="C1873" t="s">
        <v>3774</v>
      </c>
      <c r="D1873" t="s">
        <v>4493</v>
      </c>
      <c r="E1873" t="s">
        <v>1189</v>
      </c>
      <c r="F1873">
        <v>30</v>
      </c>
      <c r="G1873" t="s">
        <v>6334</v>
      </c>
      <c r="H1873" t="s">
        <v>832</v>
      </c>
      <c r="I1873" s="10">
        <v>40061</v>
      </c>
      <c r="J1873">
        <v>100</v>
      </c>
      <c r="K1873" t="s">
        <v>1696</v>
      </c>
      <c r="M1873" t="str">
        <f>PROPER(Portfolio4346[[#This Row],[Last Name]])</f>
        <v>Grayson</v>
      </c>
      <c r="N1873" t="str">
        <f t="shared" si="116"/>
        <v>-</v>
      </c>
      <c r="O1873" t="str">
        <f t="shared" si="118"/>
        <v>M</v>
      </c>
      <c r="P1873" t="str">
        <f t="shared" si="117"/>
        <v>-</v>
      </c>
      <c r="Q1873" t="str">
        <f t="shared" si="119"/>
        <v>A</v>
      </c>
    </row>
    <row r="1874" spans="1:17" x14ac:dyDescent="0.3">
      <c r="A1874">
        <v>1887</v>
      </c>
      <c r="B1874" t="s">
        <v>5771</v>
      </c>
      <c r="C1874" t="s">
        <v>5971</v>
      </c>
      <c r="D1874" t="s">
        <v>4493</v>
      </c>
      <c r="E1874" t="s">
        <v>1189</v>
      </c>
      <c r="F1874">
        <v>90</v>
      </c>
      <c r="G1874" t="s">
        <v>6335</v>
      </c>
      <c r="H1874" t="s">
        <v>1287</v>
      </c>
      <c r="I1874" s="10">
        <v>39994</v>
      </c>
      <c r="J1874">
        <v>84</v>
      </c>
      <c r="K1874" t="s">
        <v>1007</v>
      </c>
      <c r="M1874" t="str">
        <f>PROPER(Portfolio4346[[#This Row],[Last Name]])</f>
        <v>Ochoa</v>
      </c>
      <c r="N1874" t="str">
        <f t="shared" si="116"/>
        <v>-</v>
      </c>
      <c r="O1874" t="str">
        <f t="shared" si="118"/>
        <v>M</v>
      </c>
      <c r="P1874" t="str">
        <f t="shared" si="117"/>
        <v>-</v>
      </c>
      <c r="Q1874" t="str">
        <f t="shared" si="119"/>
        <v>F</v>
      </c>
    </row>
    <row r="1875" spans="1:17" x14ac:dyDescent="0.3">
      <c r="A1875">
        <v>1888</v>
      </c>
      <c r="B1875" t="s">
        <v>6336</v>
      </c>
      <c r="C1875" t="s">
        <v>5759</v>
      </c>
      <c r="D1875" t="s">
        <v>4493</v>
      </c>
      <c r="E1875" t="s">
        <v>1189</v>
      </c>
      <c r="F1875">
        <v>30</v>
      </c>
      <c r="G1875" t="s">
        <v>6337</v>
      </c>
      <c r="H1875" t="s">
        <v>1643</v>
      </c>
      <c r="I1875" s="10">
        <v>40307</v>
      </c>
      <c r="J1875">
        <v>99</v>
      </c>
      <c r="K1875" t="s">
        <v>851</v>
      </c>
      <c r="M1875" t="str">
        <f>PROPER(Portfolio4346[[#This Row],[Last Name]])</f>
        <v>Michael</v>
      </c>
      <c r="N1875" t="str">
        <f t="shared" si="116"/>
        <v>-</v>
      </c>
      <c r="O1875" t="str">
        <f t="shared" si="118"/>
        <v>M</v>
      </c>
      <c r="P1875" t="str">
        <f t="shared" si="117"/>
        <v>-</v>
      </c>
      <c r="Q1875" t="str">
        <f t="shared" si="119"/>
        <v>F</v>
      </c>
    </row>
    <row r="1876" spans="1:17" x14ac:dyDescent="0.3">
      <c r="A1876">
        <v>1889</v>
      </c>
      <c r="B1876" t="s">
        <v>5289</v>
      </c>
      <c r="C1876" t="s">
        <v>4011</v>
      </c>
      <c r="D1876" t="s">
        <v>4493</v>
      </c>
      <c r="E1876" t="s">
        <v>1189</v>
      </c>
      <c r="F1876">
        <v>90</v>
      </c>
      <c r="G1876" t="s">
        <v>6338</v>
      </c>
      <c r="H1876" t="s">
        <v>2222</v>
      </c>
      <c r="I1876" s="10">
        <v>40141</v>
      </c>
      <c r="J1876">
        <v>30</v>
      </c>
      <c r="K1876" t="s">
        <v>1721</v>
      </c>
      <c r="M1876" t="str">
        <f>PROPER(Portfolio4346[[#This Row],[Last Name]])</f>
        <v>Mcbride</v>
      </c>
      <c r="N1876" t="str">
        <f t="shared" si="116"/>
        <v>-</v>
      </c>
      <c r="O1876" t="str">
        <f t="shared" si="118"/>
        <v>M</v>
      </c>
      <c r="P1876" t="str">
        <f t="shared" si="117"/>
        <v>-</v>
      </c>
      <c r="Q1876" t="str">
        <f t="shared" si="119"/>
        <v>D</v>
      </c>
    </row>
    <row r="1877" spans="1:17" x14ac:dyDescent="0.3">
      <c r="A1877">
        <v>1890</v>
      </c>
      <c r="B1877" t="s">
        <v>6339</v>
      </c>
      <c r="C1877" t="s">
        <v>6340</v>
      </c>
      <c r="D1877" t="s">
        <v>4493</v>
      </c>
      <c r="E1877" t="s">
        <v>1189</v>
      </c>
      <c r="F1877">
        <v>30</v>
      </c>
      <c r="G1877" t="s">
        <v>6341</v>
      </c>
      <c r="H1877" t="s">
        <v>853</v>
      </c>
      <c r="I1877" s="10">
        <v>40064</v>
      </c>
      <c r="J1877">
        <v>3</v>
      </c>
      <c r="K1877" t="s">
        <v>1007</v>
      </c>
      <c r="M1877" t="str">
        <f>PROPER(Portfolio4346[[#This Row],[Last Name]])</f>
        <v>Grimm</v>
      </c>
      <c r="N1877" t="str">
        <f t="shared" si="116"/>
        <v>-</v>
      </c>
      <c r="O1877" t="str">
        <f t="shared" si="118"/>
        <v>M</v>
      </c>
      <c r="P1877" t="str">
        <f t="shared" si="117"/>
        <v>-</v>
      </c>
      <c r="Q1877" t="str">
        <f t="shared" si="119"/>
        <v>D</v>
      </c>
    </row>
    <row r="1878" spans="1:17" x14ac:dyDescent="0.3">
      <c r="A1878">
        <v>1891</v>
      </c>
      <c r="B1878" t="s">
        <v>5777</v>
      </c>
      <c r="C1878" t="s">
        <v>6342</v>
      </c>
      <c r="D1878" t="s">
        <v>4493</v>
      </c>
      <c r="E1878" t="s">
        <v>1189</v>
      </c>
      <c r="F1878">
        <v>30</v>
      </c>
      <c r="G1878" t="s">
        <v>6343</v>
      </c>
      <c r="H1878" t="s">
        <v>101</v>
      </c>
      <c r="I1878" s="10">
        <v>40184</v>
      </c>
      <c r="J1878">
        <v>47</v>
      </c>
      <c r="K1878" t="s">
        <v>1707</v>
      </c>
      <c r="M1878" t="str">
        <f>PROPER(Portfolio4346[[#This Row],[Last Name]])</f>
        <v>Mcguire</v>
      </c>
      <c r="N1878" t="str">
        <f t="shared" si="116"/>
        <v>-</v>
      </c>
      <c r="O1878" t="str">
        <f t="shared" si="118"/>
        <v>M</v>
      </c>
      <c r="P1878" t="str">
        <f t="shared" si="117"/>
        <v>-</v>
      </c>
      <c r="Q1878" t="str">
        <f t="shared" si="119"/>
        <v>J</v>
      </c>
    </row>
    <row r="1879" spans="1:17" x14ac:dyDescent="0.3">
      <c r="A1879">
        <v>1892</v>
      </c>
      <c r="B1879" t="s">
        <v>3749</v>
      </c>
      <c r="C1879" t="s">
        <v>3363</v>
      </c>
      <c r="D1879" t="s">
        <v>4493</v>
      </c>
      <c r="E1879" t="s">
        <v>1189</v>
      </c>
      <c r="F1879">
        <v>30</v>
      </c>
      <c r="G1879" t="s">
        <v>6344</v>
      </c>
      <c r="H1879" t="s">
        <v>6345</v>
      </c>
      <c r="I1879" s="10">
        <v>39959</v>
      </c>
      <c r="J1879">
        <v>7</v>
      </c>
      <c r="K1879" t="s">
        <v>1692</v>
      </c>
      <c r="M1879" t="str">
        <f>PROPER(Portfolio4346[[#This Row],[Last Name]])</f>
        <v>Rosales</v>
      </c>
      <c r="N1879" t="str">
        <f t="shared" si="116"/>
        <v>-</v>
      </c>
      <c r="O1879" t="str">
        <f t="shared" si="118"/>
        <v>M</v>
      </c>
      <c r="P1879" t="str">
        <f t="shared" si="117"/>
        <v>-</v>
      </c>
      <c r="Q1879" t="str">
        <f t="shared" si="119"/>
        <v>S</v>
      </c>
    </row>
    <row r="1880" spans="1:17" x14ac:dyDescent="0.3">
      <c r="A1880">
        <v>1893</v>
      </c>
      <c r="B1880" t="s">
        <v>6168</v>
      </c>
      <c r="C1880" t="s">
        <v>3022</v>
      </c>
      <c r="D1880" t="s">
        <v>4493</v>
      </c>
      <c r="E1880" t="s">
        <v>1189</v>
      </c>
      <c r="F1880">
        <v>60</v>
      </c>
      <c r="G1880" t="s">
        <v>6346</v>
      </c>
      <c r="H1880" t="s">
        <v>6347</v>
      </c>
      <c r="I1880" s="10">
        <v>39670</v>
      </c>
      <c r="J1880">
        <v>78</v>
      </c>
      <c r="K1880" t="s">
        <v>1692</v>
      </c>
      <c r="M1880" t="str">
        <f>PROPER(Portfolio4346[[#This Row],[Last Name]])</f>
        <v>Moss</v>
      </c>
      <c r="N1880" t="str">
        <f t="shared" si="116"/>
        <v>-</v>
      </c>
      <c r="O1880" t="str">
        <f t="shared" si="118"/>
        <v>M</v>
      </c>
      <c r="P1880" t="str">
        <f t="shared" si="117"/>
        <v>-</v>
      </c>
      <c r="Q1880" t="str">
        <f t="shared" si="119"/>
        <v>R</v>
      </c>
    </row>
    <row r="1881" spans="1:17" x14ac:dyDescent="0.3">
      <c r="A1881">
        <v>1894</v>
      </c>
      <c r="B1881" t="s">
        <v>6325</v>
      </c>
      <c r="C1881" t="s">
        <v>1809</v>
      </c>
      <c r="D1881" t="s">
        <v>4493</v>
      </c>
      <c r="E1881" t="s">
        <v>1189</v>
      </c>
      <c r="F1881">
        <v>60</v>
      </c>
      <c r="G1881" t="s">
        <v>6348</v>
      </c>
      <c r="H1881" t="s">
        <v>3065</v>
      </c>
      <c r="I1881" s="10">
        <v>40521</v>
      </c>
      <c r="J1881">
        <v>37</v>
      </c>
      <c r="K1881" t="s">
        <v>1696</v>
      </c>
      <c r="M1881" t="str">
        <f>PROPER(Portfolio4346[[#This Row],[Last Name]])</f>
        <v>Surname</v>
      </c>
      <c r="N1881" t="str">
        <f t="shared" si="116"/>
        <v>-</v>
      </c>
      <c r="O1881" t="str">
        <f t="shared" si="118"/>
        <v>M</v>
      </c>
      <c r="P1881" t="str">
        <f t="shared" si="117"/>
        <v>-</v>
      </c>
      <c r="Q1881" t="str">
        <f t="shared" si="119"/>
        <v>H</v>
      </c>
    </row>
    <row r="1882" spans="1:17" x14ac:dyDescent="0.3">
      <c r="A1882">
        <v>1895</v>
      </c>
      <c r="B1882" t="s">
        <v>2429</v>
      </c>
      <c r="C1882" t="s">
        <v>3565</v>
      </c>
      <c r="D1882" t="s">
        <v>4493</v>
      </c>
      <c r="E1882" t="s">
        <v>1189</v>
      </c>
      <c r="F1882">
        <v>60</v>
      </c>
      <c r="G1882" t="s">
        <v>4923</v>
      </c>
      <c r="H1882" t="s">
        <v>33</v>
      </c>
      <c r="I1882" s="10">
        <v>39475</v>
      </c>
      <c r="J1882">
        <v>3</v>
      </c>
      <c r="K1882" t="s">
        <v>1707</v>
      </c>
      <c r="M1882" t="str">
        <f>PROPER(Portfolio4346[[#This Row],[Last Name]])</f>
        <v>Gallo</v>
      </c>
      <c r="N1882" t="str">
        <f t="shared" si="116"/>
        <v>-</v>
      </c>
      <c r="O1882" t="str">
        <f t="shared" si="118"/>
        <v>M</v>
      </c>
      <c r="P1882" t="str">
        <f t="shared" si="117"/>
        <v>-</v>
      </c>
      <c r="Q1882" t="str">
        <f t="shared" si="119"/>
        <v>H</v>
      </c>
    </row>
    <row r="1883" spans="1:17" x14ac:dyDescent="0.3">
      <c r="A1883">
        <v>1896</v>
      </c>
      <c r="B1883" t="s">
        <v>6009</v>
      </c>
      <c r="C1883" t="s">
        <v>5595</v>
      </c>
      <c r="D1883" t="s">
        <v>4493</v>
      </c>
      <c r="E1883" t="s">
        <v>1189</v>
      </c>
      <c r="F1883">
        <v>60</v>
      </c>
      <c r="G1883" t="s">
        <v>6349</v>
      </c>
      <c r="H1883" t="s">
        <v>1064</v>
      </c>
      <c r="I1883" s="10">
        <v>40453</v>
      </c>
      <c r="J1883">
        <v>17</v>
      </c>
      <c r="K1883" t="s">
        <v>1673</v>
      </c>
      <c r="M1883" t="str">
        <f>PROPER(Portfolio4346[[#This Row],[Last Name]])</f>
        <v>Pierre</v>
      </c>
      <c r="N1883" t="str">
        <f t="shared" si="116"/>
        <v>-</v>
      </c>
      <c r="O1883" t="str">
        <f t="shared" si="118"/>
        <v>M</v>
      </c>
      <c r="P1883" t="str">
        <f t="shared" si="117"/>
        <v>-</v>
      </c>
      <c r="Q1883" t="str">
        <f t="shared" si="119"/>
        <v>M</v>
      </c>
    </row>
    <row r="1884" spans="1:17" x14ac:dyDescent="0.3">
      <c r="A1884">
        <v>1897</v>
      </c>
      <c r="B1884" t="s">
        <v>2205</v>
      </c>
      <c r="C1884" t="s">
        <v>2819</v>
      </c>
      <c r="D1884" t="s">
        <v>4493</v>
      </c>
      <c r="E1884" t="s">
        <v>4651</v>
      </c>
      <c r="F1884">
        <v>30</v>
      </c>
      <c r="G1884" t="s">
        <v>6350</v>
      </c>
      <c r="H1884" t="s">
        <v>680</v>
      </c>
      <c r="I1884" s="10">
        <v>40214</v>
      </c>
      <c r="J1884">
        <v>69</v>
      </c>
      <c r="K1884" t="s">
        <v>1772</v>
      </c>
      <c r="M1884" t="str">
        <f>PROPER(Portfolio4346[[#This Row],[Last Name]])</f>
        <v>Hughes</v>
      </c>
      <c r="N1884" t="str">
        <f t="shared" si="116"/>
        <v>-</v>
      </c>
      <c r="O1884" t="str">
        <f t="shared" si="118"/>
        <v>M</v>
      </c>
      <c r="P1884" t="str">
        <f t="shared" si="117"/>
        <v>Corrected Errors</v>
      </c>
      <c r="Q1884" t="str">
        <f t="shared" si="119"/>
        <v>N</v>
      </c>
    </row>
    <row r="1885" spans="1:17" x14ac:dyDescent="0.3">
      <c r="A1885">
        <v>1898</v>
      </c>
      <c r="B1885" t="s">
        <v>6351</v>
      </c>
      <c r="C1885" t="s">
        <v>5022</v>
      </c>
      <c r="D1885" t="s">
        <v>4493</v>
      </c>
      <c r="E1885" t="s">
        <v>1189</v>
      </c>
      <c r="F1885">
        <v>60</v>
      </c>
      <c r="G1885" t="s">
        <v>6352</v>
      </c>
      <c r="H1885" t="s">
        <v>563</v>
      </c>
      <c r="I1885" s="10">
        <v>39559</v>
      </c>
      <c r="J1885">
        <v>69</v>
      </c>
      <c r="K1885" t="s">
        <v>1673</v>
      </c>
      <c r="M1885" t="str">
        <f>PROPER(Portfolio4346[[#This Row],[Last Name]])</f>
        <v>Crowell</v>
      </c>
      <c r="N1885" t="str">
        <f t="shared" si="116"/>
        <v>-</v>
      </c>
      <c r="O1885" t="str">
        <f t="shared" si="118"/>
        <v>M</v>
      </c>
      <c r="P1885" t="str">
        <f t="shared" si="117"/>
        <v>-</v>
      </c>
      <c r="Q1885" t="str">
        <f t="shared" si="119"/>
        <v>J</v>
      </c>
    </row>
    <row r="1886" spans="1:17" x14ac:dyDescent="0.3">
      <c r="A1886">
        <v>1899</v>
      </c>
      <c r="B1886" t="s">
        <v>5253</v>
      </c>
      <c r="C1886" t="s">
        <v>5774</v>
      </c>
      <c r="D1886" t="s">
        <v>4493</v>
      </c>
      <c r="E1886" t="s">
        <v>1189</v>
      </c>
      <c r="F1886">
        <v>30</v>
      </c>
      <c r="G1886" t="s">
        <v>6353</v>
      </c>
      <c r="H1886" t="s">
        <v>999</v>
      </c>
      <c r="I1886" s="10">
        <v>39832</v>
      </c>
      <c r="J1886">
        <v>60</v>
      </c>
      <c r="K1886" t="s">
        <v>1692</v>
      </c>
      <c r="M1886" t="str">
        <f>PROPER(Portfolio4346[[#This Row],[Last Name]])</f>
        <v>Moses</v>
      </c>
      <c r="N1886" t="str">
        <f t="shared" si="116"/>
        <v>-</v>
      </c>
      <c r="O1886" t="str">
        <f t="shared" si="118"/>
        <v>M</v>
      </c>
      <c r="P1886" t="str">
        <f t="shared" si="117"/>
        <v>-</v>
      </c>
      <c r="Q1886" t="str">
        <f t="shared" si="119"/>
        <v>D</v>
      </c>
    </row>
    <row r="1887" spans="1:17" x14ac:dyDescent="0.3">
      <c r="A1887">
        <v>1900</v>
      </c>
      <c r="B1887" t="s">
        <v>5447</v>
      </c>
      <c r="C1887" t="s">
        <v>4124</v>
      </c>
      <c r="D1887" t="s">
        <v>4493</v>
      </c>
      <c r="E1887" t="s">
        <v>1189</v>
      </c>
      <c r="F1887">
        <v>60</v>
      </c>
      <c r="G1887" t="s">
        <v>6354</v>
      </c>
      <c r="H1887" t="s">
        <v>33</v>
      </c>
      <c r="I1887" s="10">
        <v>39754</v>
      </c>
      <c r="J1887">
        <v>37</v>
      </c>
      <c r="K1887" t="s">
        <v>1707</v>
      </c>
      <c r="M1887" t="str">
        <f>PROPER(Portfolio4346[[#This Row],[Last Name]])</f>
        <v>Crocker</v>
      </c>
      <c r="N1887" t="str">
        <f t="shared" si="116"/>
        <v>-</v>
      </c>
      <c r="O1887" t="str">
        <f t="shared" si="118"/>
        <v>M</v>
      </c>
      <c r="P1887" t="str">
        <f t="shared" si="117"/>
        <v>-</v>
      </c>
      <c r="Q1887" t="str">
        <f t="shared" si="119"/>
        <v>J</v>
      </c>
    </row>
    <row r="1888" spans="1:17" x14ac:dyDescent="0.3">
      <c r="A1888">
        <v>1901</v>
      </c>
      <c r="B1888" t="s">
        <v>2778</v>
      </c>
      <c r="C1888" t="s">
        <v>6355</v>
      </c>
      <c r="D1888" t="s">
        <v>4493</v>
      </c>
      <c r="E1888" t="s">
        <v>1189</v>
      </c>
      <c r="F1888">
        <v>60</v>
      </c>
      <c r="G1888" t="s">
        <v>6356</v>
      </c>
      <c r="H1888" t="s">
        <v>6357</v>
      </c>
      <c r="I1888" s="10">
        <v>40221</v>
      </c>
      <c r="J1888">
        <v>77</v>
      </c>
      <c r="K1888" t="s">
        <v>1721</v>
      </c>
      <c r="M1888" t="str">
        <f>PROPER(Portfolio4346[[#This Row],[Last Name]])</f>
        <v>Toney</v>
      </c>
      <c r="N1888" t="str">
        <f t="shared" si="116"/>
        <v>Corrected to Title Case</v>
      </c>
      <c r="O1888" t="str">
        <f t="shared" si="118"/>
        <v>M</v>
      </c>
      <c r="P1888" t="str">
        <f t="shared" si="117"/>
        <v>-</v>
      </c>
      <c r="Q1888" t="str">
        <f t="shared" si="119"/>
        <v>K</v>
      </c>
    </row>
    <row r="1889" spans="1:17" x14ac:dyDescent="0.3">
      <c r="A1889">
        <v>1902</v>
      </c>
      <c r="B1889" t="s">
        <v>6358</v>
      </c>
      <c r="C1889" t="s">
        <v>1832</v>
      </c>
      <c r="D1889" t="s">
        <v>4493</v>
      </c>
      <c r="E1889" t="s">
        <v>1189</v>
      </c>
      <c r="F1889">
        <v>60</v>
      </c>
      <c r="G1889" t="s">
        <v>6359</v>
      </c>
      <c r="H1889" t="s">
        <v>3790</v>
      </c>
      <c r="I1889" s="10">
        <v>39773</v>
      </c>
      <c r="J1889">
        <v>36</v>
      </c>
      <c r="K1889" t="s">
        <v>1721</v>
      </c>
      <c r="M1889" t="str">
        <f>PROPER(Portfolio4346[[#This Row],[Last Name]])</f>
        <v>Greene</v>
      </c>
      <c r="N1889" t="str">
        <f t="shared" si="116"/>
        <v>-</v>
      </c>
      <c r="O1889" t="str">
        <f t="shared" si="118"/>
        <v>M</v>
      </c>
      <c r="P1889" t="str">
        <f t="shared" si="117"/>
        <v>-</v>
      </c>
      <c r="Q1889" t="str">
        <f t="shared" si="119"/>
        <v>M</v>
      </c>
    </row>
    <row r="1890" spans="1:17" x14ac:dyDescent="0.3">
      <c r="A1890">
        <v>1903</v>
      </c>
      <c r="B1890" t="s">
        <v>6360</v>
      </c>
      <c r="C1890" t="s">
        <v>4745</v>
      </c>
      <c r="D1890" t="s">
        <v>4493</v>
      </c>
      <c r="E1890" t="s">
        <v>1189</v>
      </c>
      <c r="F1890">
        <v>60</v>
      </c>
      <c r="G1890" t="s">
        <v>6361</v>
      </c>
      <c r="H1890" t="s">
        <v>420</v>
      </c>
      <c r="I1890" s="10">
        <v>39883</v>
      </c>
      <c r="J1890">
        <v>48</v>
      </c>
      <c r="K1890" t="s">
        <v>1673</v>
      </c>
      <c r="M1890" t="str">
        <f>PROPER(Portfolio4346[[#This Row],[Last Name]])</f>
        <v>Donovan</v>
      </c>
      <c r="N1890" t="str">
        <f t="shared" si="116"/>
        <v>-</v>
      </c>
      <c r="O1890" t="str">
        <f t="shared" si="118"/>
        <v>M</v>
      </c>
      <c r="P1890" t="str">
        <f t="shared" si="117"/>
        <v>-</v>
      </c>
      <c r="Q1890" t="str">
        <f t="shared" si="119"/>
        <v>R</v>
      </c>
    </row>
    <row r="1891" spans="1:17" x14ac:dyDescent="0.3">
      <c r="A1891">
        <v>1904</v>
      </c>
      <c r="B1891" t="s">
        <v>6362</v>
      </c>
      <c r="C1891" t="s">
        <v>6363</v>
      </c>
      <c r="D1891" t="s">
        <v>4493</v>
      </c>
      <c r="E1891" t="s">
        <v>1189</v>
      </c>
      <c r="F1891">
        <v>30</v>
      </c>
      <c r="G1891" t="s">
        <v>6364</v>
      </c>
      <c r="H1891" t="s">
        <v>43</v>
      </c>
      <c r="I1891" s="10">
        <v>40020</v>
      </c>
      <c r="J1891">
        <v>25</v>
      </c>
      <c r="K1891" t="s">
        <v>1707</v>
      </c>
      <c r="M1891" t="str">
        <f>PROPER(Portfolio4346[[#This Row],[Last Name]])</f>
        <v>Tidwell</v>
      </c>
      <c r="N1891" t="str">
        <f t="shared" si="116"/>
        <v>-</v>
      </c>
      <c r="O1891" t="str">
        <f t="shared" si="118"/>
        <v>M</v>
      </c>
      <c r="P1891" t="str">
        <f t="shared" si="117"/>
        <v>-</v>
      </c>
      <c r="Q1891" t="str">
        <f t="shared" si="119"/>
        <v>R</v>
      </c>
    </row>
    <row r="1892" spans="1:17" x14ac:dyDescent="0.3">
      <c r="A1892">
        <v>1905</v>
      </c>
      <c r="B1892" t="s">
        <v>6365</v>
      </c>
      <c r="C1892" t="s">
        <v>2508</v>
      </c>
      <c r="D1892" t="s">
        <v>4493</v>
      </c>
      <c r="E1892" t="s">
        <v>1189</v>
      </c>
      <c r="F1892">
        <v>90</v>
      </c>
      <c r="G1892" t="s">
        <v>6366</v>
      </c>
      <c r="H1892" t="s">
        <v>6024</v>
      </c>
      <c r="I1892" s="10">
        <v>40003</v>
      </c>
      <c r="J1892">
        <v>67</v>
      </c>
      <c r="K1892" t="s">
        <v>1677</v>
      </c>
      <c r="M1892" t="str">
        <f>PROPER(Portfolio4346[[#This Row],[Last Name]])</f>
        <v>Gibbons</v>
      </c>
      <c r="N1892" t="str">
        <f t="shared" si="116"/>
        <v>-</v>
      </c>
      <c r="O1892" t="str">
        <f t="shared" si="118"/>
        <v>M</v>
      </c>
      <c r="P1892" t="str">
        <f t="shared" si="117"/>
        <v>-</v>
      </c>
      <c r="Q1892" t="str">
        <f t="shared" si="119"/>
        <v>A</v>
      </c>
    </row>
    <row r="1893" spans="1:17" x14ac:dyDescent="0.3">
      <c r="A1893">
        <v>1906</v>
      </c>
      <c r="B1893" t="s">
        <v>4170</v>
      </c>
      <c r="C1893" t="s">
        <v>2579</v>
      </c>
      <c r="D1893" t="s">
        <v>4493</v>
      </c>
      <c r="E1893" t="s">
        <v>1189</v>
      </c>
      <c r="F1893">
        <v>60</v>
      </c>
      <c r="G1893" t="s">
        <v>6367</v>
      </c>
      <c r="H1893" t="s">
        <v>301</v>
      </c>
      <c r="I1893" s="10">
        <v>40010</v>
      </c>
      <c r="J1893">
        <v>6</v>
      </c>
      <c r="K1893" t="s">
        <v>1692</v>
      </c>
      <c r="M1893" t="str">
        <f>PROPER(Portfolio4346[[#This Row],[Last Name]])</f>
        <v>Lake</v>
      </c>
      <c r="N1893" t="str">
        <f t="shared" si="116"/>
        <v>-</v>
      </c>
      <c r="O1893" t="str">
        <f t="shared" si="118"/>
        <v>M</v>
      </c>
      <c r="P1893" t="str">
        <f t="shared" si="117"/>
        <v>-</v>
      </c>
      <c r="Q1893" t="str">
        <f t="shared" si="119"/>
        <v>M</v>
      </c>
    </row>
    <row r="1894" spans="1:17" x14ac:dyDescent="0.3">
      <c r="A1894">
        <v>1907</v>
      </c>
      <c r="B1894" t="s">
        <v>4825</v>
      </c>
      <c r="C1894" t="s">
        <v>5608</v>
      </c>
      <c r="D1894" t="s">
        <v>4493</v>
      </c>
      <c r="E1894" t="s">
        <v>1189</v>
      </c>
      <c r="F1894">
        <v>30</v>
      </c>
      <c r="G1894" t="s">
        <v>6368</v>
      </c>
      <c r="H1894" t="s">
        <v>1964</v>
      </c>
      <c r="I1894" s="10">
        <v>39848</v>
      </c>
      <c r="J1894">
        <v>54</v>
      </c>
      <c r="K1894" t="s">
        <v>1700</v>
      </c>
      <c r="M1894" t="str">
        <f>PROPER(Portfolio4346[[#This Row],[Last Name]])</f>
        <v>Small</v>
      </c>
      <c r="N1894" t="str">
        <f t="shared" si="116"/>
        <v>-</v>
      </c>
      <c r="O1894" t="str">
        <f t="shared" si="118"/>
        <v>M</v>
      </c>
      <c r="P1894" t="str">
        <f t="shared" si="117"/>
        <v>-</v>
      </c>
      <c r="Q1894" t="str">
        <f t="shared" si="119"/>
        <v>B</v>
      </c>
    </row>
    <row r="1895" spans="1:17" x14ac:dyDescent="0.3">
      <c r="A1895">
        <v>1908</v>
      </c>
      <c r="B1895" t="s">
        <v>6369</v>
      </c>
      <c r="C1895" t="s">
        <v>3549</v>
      </c>
      <c r="D1895" t="s">
        <v>4493</v>
      </c>
      <c r="E1895" t="s">
        <v>1189</v>
      </c>
      <c r="F1895">
        <v>60</v>
      </c>
      <c r="G1895" t="s">
        <v>6370</v>
      </c>
      <c r="H1895" t="s">
        <v>6371</v>
      </c>
      <c r="I1895" s="10">
        <v>40482</v>
      </c>
      <c r="J1895">
        <v>43</v>
      </c>
      <c r="K1895" t="s">
        <v>1772</v>
      </c>
      <c r="M1895" t="str">
        <f>PROPER(Portfolio4346[[#This Row],[Last Name]])</f>
        <v>Donnelly</v>
      </c>
      <c r="N1895" t="str">
        <f t="shared" si="116"/>
        <v>-</v>
      </c>
      <c r="O1895" t="str">
        <f t="shared" si="118"/>
        <v>M</v>
      </c>
      <c r="P1895" t="str">
        <f t="shared" si="117"/>
        <v>-</v>
      </c>
      <c r="Q1895" t="str">
        <f t="shared" si="119"/>
        <v>K</v>
      </c>
    </row>
    <row r="1896" spans="1:17" x14ac:dyDescent="0.3">
      <c r="A1896">
        <v>1909</v>
      </c>
      <c r="B1896" t="s">
        <v>1709</v>
      </c>
      <c r="C1896" t="s">
        <v>6372</v>
      </c>
      <c r="D1896" t="s">
        <v>4493</v>
      </c>
      <c r="E1896" t="s">
        <v>1189</v>
      </c>
      <c r="F1896">
        <v>90</v>
      </c>
      <c r="G1896" t="s">
        <v>6373</v>
      </c>
      <c r="H1896" t="s">
        <v>6112</v>
      </c>
      <c r="I1896" s="10">
        <v>40099</v>
      </c>
      <c r="J1896">
        <v>41</v>
      </c>
      <c r="K1896" t="s">
        <v>1007</v>
      </c>
      <c r="M1896" t="str">
        <f>PROPER(Portfolio4346[[#This Row],[Last Name]])</f>
        <v>Cano</v>
      </c>
      <c r="N1896" t="str">
        <f t="shared" si="116"/>
        <v>-</v>
      </c>
      <c r="O1896" t="str">
        <f t="shared" si="118"/>
        <v>M</v>
      </c>
      <c r="P1896" t="str">
        <f t="shared" si="117"/>
        <v>-</v>
      </c>
      <c r="Q1896" t="str">
        <f t="shared" si="119"/>
        <v>R</v>
      </c>
    </row>
    <row r="1897" spans="1:17" x14ac:dyDescent="0.3">
      <c r="A1897">
        <v>1910</v>
      </c>
      <c r="B1897" t="s">
        <v>6374</v>
      </c>
      <c r="C1897" t="s">
        <v>2486</v>
      </c>
      <c r="D1897" t="s">
        <v>4493</v>
      </c>
      <c r="E1897" t="s">
        <v>1189</v>
      </c>
      <c r="F1897">
        <v>60</v>
      </c>
      <c r="G1897" t="s">
        <v>6375</v>
      </c>
      <c r="H1897" t="s">
        <v>673</v>
      </c>
      <c r="I1897" s="10">
        <v>40296</v>
      </c>
      <c r="J1897">
        <v>19</v>
      </c>
      <c r="K1897" t="s">
        <v>1696</v>
      </c>
      <c r="M1897" t="str">
        <f>PROPER(Portfolio4346[[#This Row],[Last Name]])</f>
        <v>Mcintosh</v>
      </c>
      <c r="N1897" t="str">
        <f t="shared" si="116"/>
        <v>-</v>
      </c>
      <c r="O1897" t="str">
        <f t="shared" si="118"/>
        <v>M</v>
      </c>
      <c r="P1897" t="str">
        <f t="shared" si="117"/>
        <v>-</v>
      </c>
      <c r="Q1897" t="str">
        <f t="shared" si="119"/>
        <v>S</v>
      </c>
    </row>
    <row r="1898" spans="1:17" x14ac:dyDescent="0.3">
      <c r="A1898">
        <v>1911</v>
      </c>
      <c r="B1898" t="s">
        <v>6376</v>
      </c>
      <c r="C1898" t="s">
        <v>6377</v>
      </c>
      <c r="D1898" t="s">
        <v>4493</v>
      </c>
      <c r="E1898" t="s">
        <v>1189</v>
      </c>
      <c r="F1898">
        <v>30</v>
      </c>
      <c r="G1898" t="s">
        <v>6378</v>
      </c>
      <c r="H1898" t="s">
        <v>593</v>
      </c>
      <c r="I1898" s="10">
        <v>39896</v>
      </c>
      <c r="J1898">
        <v>83</v>
      </c>
      <c r="K1898" t="s">
        <v>1772</v>
      </c>
      <c r="M1898" t="str">
        <f>PROPER(Portfolio4346[[#This Row],[Last Name]])</f>
        <v>Vick</v>
      </c>
      <c r="N1898" t="str">
        <f t="shared" si="116"/>
        <v>-</v>
      </c>
      <c r="O1898" t="str">
        <f t="shared" si="118"/>
        <v>M</v>
      </c>
      <c r="P1898" t="str">
        <f t="shared" si="117"/>
        <v>-</v>
      </c>
      <c r="Q1898" t="str">
        <f t="shared" si="119"/>
        <v>S</v>
      </c>
    </row>
    <row r="1899" spans="1:17" x14ac:dyDescent="0.3">
      <c r="A1899">
        <v>1912</v>
      </c>
      <c r="B1899" t="s">
        <v>4545</v>
      </c>
      <c r="C1899" t="s">
        <v>3266</v>
      </c>
      <c r="D1899" t="s">
        <v>4493</v>
      </c>
      <c r="E1899" t="s">
        <v>1189</v>
      </c>
      <c r="F1899">
        <v>30</v>
      </c>
      <c r="G1899" t="s">
        <v>6379</v>
      </c>
      <c r="H1899" t="s">
        <v>654</v>
      </c>
      <c r="I1899" s="10">
        <v>40184</v>
      </c>
      <c r="J1899">
        <v>100</v>
      </c>
      <c r="K1899" t="s">
        <v>1692</v>
      </c>
      <c r="M1899" t="str">
        <f>PROPER(Portfolio4346[[#This Row],[Last Name]])</f>
        <v>Lynn</v>
      </c>
      <c r="N1899" t="str">
        <f t="shared" si="116"/>
        <v>-</v>
      </c>
      <c r="O1899" t="str">
        <f t="shared" si="118"/>
        <v>M</v>
      </c>
      <c r="P1899" t="str">
        <f t="shared" si="117"/>
        <v>-</v>
      </c>
      <c r="Q1899" t="str">
        <f t="shared" si="119"/>
        <v>A</v>
      </c>
    </row>
    <row r="1900" spans="1:17" x14ac:dyDescent="0.3">
      <c r="A1900">
        <v>1913</v>
      </c>
      <c r="B1900" t="s">
        <v>6380</v>
      </c>
      <c r="C1900" t="s">
        <v>4358</v>
      </c>
      <c r="D1900" t="s">
        <v>4493</v>
      </c>
      <c r="E1900" t="s">
        <v>1189</v>
      </c>
      <c r="F1900">
        <v>30</v>
      </c>
      <c r="G1900" t="s">
        <v>6381</v>
      </c>
      <c r="H1900" t="s">
        <v>730</v>
      </c>
      <c r="I1900" s="10">
        <v>39623</v>
      </c>
      <c r="J1900">
        <v>92</v>
      </c>
      <c r="K1900" t="s">
        <v>1692</v>
      </c>
      <c r="M1900" t="str">
        <f>PROPER(Portfolio4346[[#This Row],[Last Name]])</f>
        <v>Babcock</v>
      </c>
      <c r="N1900" t="str">
        <f t="shared" si="116"/>
        <v>-</v>
      </c>
      <c r="O1900" t="str">
        <f t="shared" si="118"/>
        <v>M</v>
      </c>
      <c r="P1900" t="str">
        <f t="shared" si="117"/>
        <v>-</v>
      </c>
      <c r="Q1900" t="str">
        <f t="shared" si="119"/>
        <v>T</v>
      </c>
    </row>
    <row r="1901" spans="1:17" x14ac:dyDescent="0.3">
      <c r="A1901">
        <v>1914</v>
      </c>
      <c r="B1901" t="s">
        <v>4775</v>
      </c>
      <c r="C1901" t="s">
        <v>6382</v>
      </c>
      <c r="D1901" t="s">
        <v>4493</v>
      </c>
      <c r="E1901" t="s">
        <v>1189</v>
      </c>
      <c r="F1901">
        <v>60</v>
      </c>
      <c r="G1901" t="s">
        <v>6383</v>
      </c>
      <c r="H1901" t="s">
        <v>270</v>
      </c>
      <c r="I1901" s="10">
        <v>40197</v>
      </c>
      <c r="J1901">
        <v>45</v>
      </c>
      <c r="K1901" t="s">
        <v>1692</v>
      </c>
      <c r="M1901" t="str">
        <f>PROPER(Portfolio4346[[#This Row],[Last Name]])</f>
        <v>Lamb</v>
      </c>
      <c r="N1901" t="str">
        <f t="shared" si="116"/>
        <v>-</v>
      </c>
      <c r="O1901" t="str">
        <f t="shared" si="118"/>
        <v>M</v>
      </c>
      <c r="P1901" t="str">
        <f t="shared" si="117"/>
        <v>-</v>
      </c>
      <c r="Q1901" t="str">
        <f t="shared" si="119"/>
        <v>B</v>
      </c>
    </row>
    <row r="1902" spans="1:17" x14ac:dyDescent="0.3">
      <c r="A1902">
        <v>1915</v>
      </c>
      <c r="B1902" t="s">
        <v>5190</v>
      </c>
      <c r="C1902" t="s">
        <v>1949</v>
      </c>
      <c r="D1902" t="s">
        <v>4493</v>
      </c>
      <c r="E1902" t="s">
        <v>1189</v>
      </c>
      <c r="F1902">
        <v>30</v>
      </c>
      <c r="G1902" t="s">
        <v>6384</v>
      </c>
      <c r="H1902" t="s">
        <v>5393</v>
      </c>
      <c r="I1902" s="10">
        <v>39595</v>
      </c>
      <c r="J1902">
        <v>3</v>
      </c>
      <c r="K1902" t="s">
        <v>1677</v>
      </c>
      <c r="M1902" t="str">
        <f>PROPER(Portfolio4346[[#This Row],[Last Name]])</f>
        <v>Mccain</v>
      </c>
      <c r="N1902" t="str">
        <f t="shared" si="116"/>
        <v>-</v>
      </c>
      <c r="O1902" t="str">
        <f t="shared" si="118"/>
        <v>M</v>
      </c>
      <c r="P1902" t="str">
        <f t="shared" si="117"/>
        <v>-</v>
      </c>
      <c r="Q1902" t="str">
        <f t="shared" si="119"/>
        <v>S</v>
      </c>
    </row>
    <row r="1903" spans="1:17" x14ac:dyDescent="0.3">
      <c r="A1903">
        <v>1916</v>
      </c>
      <c r="B1903" t="s">
        <v>5785</v>
      </c>
      <c r="C1903" t="s">
        <v>6385</v>
      </c>
      <c r="D1903" t="s">
        <v>4493</v>
      </c>
      <c r="E1903" t="s">
        <v>1189</v>
      </c>
      <c r="F1903">
        <v>30</v>
      </c>
      <c r="G1903" t="s">
        <v>6386</v>
      </c>
      <c r="H1903" t="s">
        <v>1407</v>
      </c>
      <c r="I1903" s="10">
        <v>39622</v>
      </c>
      <c r="J1903">
        <v>14</v>
      </c>
      <c r="K1903" t="s">
        <v>1677</v>
      </c>
      <c r="M1903" t="str">
        <f>PROPER(Portfolio4346[[#This Row],[Last Name]])</f>
        <v>Figueroa</v>
      </c>
      <c r="N1903" t="str">
        <f t="shared" si="116"/>
        <v>-</v>
      </c>
      <c r="O1903" t="str">
        <f t="shared" si="118"/>
        <v>M</v>
      </c>
      <c r="P1903" t="str">
        <f t="shared" si="117"/>
        <v>-</v>
      </c>
      <c r="Q1903" t="str">
        <f t="shared" si="119"/>
        <v>W</v>
      </c>
    </row>
    <row r="1904" spans="1:17" x14ac:dyDescent="0.3">
      <c r="A1904">
        <v>1917</v>
      </c>
      <c r="B1904" t="s">
        <v>2729</v>
      </c>
      <c r="C1904" t="s">
        <v>4505</v>
      </c>
      <c r="D1904" t="s">
        <v>4493</v>
      </c>
      <c r="E1904" t="s">
        <v>1189</v>
      </c>
      <c r="F1904">
        <v>90</v>
      </c>
      <c r="G1904" t="s">
        <v>1857</v>
      </c>
      <c r="H1904" t="s">
        <v>2271</v>
      </c>
      <c r="I1904" s="10">
        <v>40105</v>
      </c>
      <c r="J1904">
        <v>51</v>
      </c>
      <c r="K1904" t="s">
        <v>1692</v>
      </c>
      <c r="M1904" t="str">
        <f>PROPER(Portfolio4346[[#This Row],[Last Name]])</f>
        <v>Coleman</v>
      </c>
      <c r="N1904" t="str">
        <f t="shared" si="116"/>
        <v>-</v>
      </c>
      <c r="O1904" t="str">
        <f t="shared" si="118"/>
        <v>M</v>
      </c>
      <c r="P1904" t="str">
        <f t="shared" si="117"/>
        <v>-</v>
      </c>
      <c r="Q1904" t="str">
        <f t="shared" si="119"/>
        <v>Q</v>
      </c>
    </row>
    <row r="1905" spans="1:17" x14ac:dyDescent="0.3">
      <c r="A1905">
        <v>1918</v>
      </c>
      <c r="B1905" t="s">
        <v>6012</v>
      </c>
      <c r="C1905" t="s">
        <v>3331</v>
      </c>
      <c r="D1905" t="s">
        <v>4493</v>
      </c>
      <c r="E1905" t="s">
        <v>1189</v>
      </c>
      <c r="F1905">
        <v>90</v>
      </c>
      <c r="G1905" t="s">
        <v>6387</v>
      </c>
      <c r="H1905" t="s">
        <v>400</v>
      </c>
      <c r="I1905" s="10">
        <v>40459</v>
      </c>
      <c r="J1905">
        <v>31</v>
      </c>
      <c r="K1905" t="s">
        <v>1696</v>
      </c>
      <c r="M1905" t="str">
        <f>PROPER(Portfolio4346[[#This Row],[Last Name]])</f>
        <v>Jefferson</v>
      </c>
      <c r="N1905" t="str">
        <f t="shared" si="116"/>
        <v>-</v>
      </c>
      <c r="O1905" t="str">
        <f t="shared" si="118"/>
        <v>M</v>
      </c>
      <c r="P1905" t="str">
        <f t="shared" si="117"/>
        <v>-</v>
      </c>
      <c r="Q1905" t="str">
        <f t="shared" si="119"/>
        <v>A</v>
      </c>
    </row>
    <row r="1906" spans="1:17" x14ac:dyDescent="0.3">
      <c r="A1906">
        <v>1919</v>
      </c>
      <c r="B1906" t="s">
        <v>2429</v>
      </c>
      <c r="C1906" t="s">
        <v>2463</v>
      </c>
      <c r="D1906" t="s">
        <v>4493</v>
      </c>
      <c r="E1906" t="s">
        <v>1189</v>
      </c>
      <c r="F1906">
        <v>60</v>
      </c>
      <c r="G1906" t="s">
        <v>6388</v>
      </c>
      <c r="H1906" t="s">
        <v>966</v>
      </c>
      <c r="I1906" s="10">
        <v>39560</v>
      </c>
      <c r="J1906">
        <v>94</v>
      </c>
      <c r="K1906" t="s">
        <v>1007</v>
      </c>
      <c r="M1906" t="str">
        <f>PROPER(Portfolio4346[[#This Row],[Last Name]])</f>
        <v>Montano</v>
      </c>
      <c r="N1906" t="str">
        <f t="shared" si="116"/>
        <v>-</v>
      </c>
      <c r="O1906" t="str">
        <f t="shared" si="118"/>
        <v>M</v>
      </c>
      <c r="P1906" t="str">
        <f t="shared" si="117"/>
        <v>-</v>
      </c>
      <c r="Q1906" t="str">
        <f t="shared" si="119"/>
        <v>H</v>
      </c>
    </row>
    <row r="1907" spans="1:17" x14ac:dyDescent="0.3">
      <c r="A1907">
        <v>1920</v>
      </c>
      <c r="B1907" t="s">
        <v>4712</v>
      </c>
      <c r="C1907" t="s">
        <v>4030</v>
      </c>
      <c r="D1907" t="s">
        <v>4493</v>
      </c>
      <c r="E1907" t="s">
        <v>1189</v>
      </c>
      <c r="F1907">
        <v>90</v>
      </c>
      <c r="G1907" t="s">
        <v>6389</v>
      </c>
      <c r="H1907" t="s">
        <v>25</v>
      </c>
      <c r="I1907" s="10">
        <v>40204</v>
      </c>
      <c r="J1907">
        <v>47</v>
      </c>
      <c r="K1907" t="s">
        <v>851</v>
      </c>
      <c r="M1907" t="str">
        <f>PROPER(Portfolio4346[[#This Row],[Last Name]])</f>
        <v>Ewing</v>
      </c>
      <c r="N1907" t="str">
        <f t="shared" si="116"/>
        <v>-</v>
      </c>
      <c r="O1907" t="str">
        <f t="shared" si="118"/>
        <v>M</v>
      </c>
      <c r="P1907" t="str">
        <f t="shared" si="117"/>
        <v>-</v>
      </c>
      <c r="Q1907" t="str">
        <f t="shared" si="119"/>
        <v>D</v>
      </c>
    </row>
    <row r="1908" spans="1:17" x14ac:dyDescent="0.3">
      <c r="A1908">
        <v>1921</v>
      </c>
      <c r="B1908" t="s">
        <v>6194</v>
      </c>
      <c r="C1908" t="s">
        <v>6390</v>
      </c>
      <c r="D1908" t="s">
        <v>4493</v>
      </c>
      <c r="E1908" t="s">
        <v>1189</v>
      </c>
      <c r="F1908">
        <v>90</v>
      </c>
      <c r="G1908" t="s">
        <v>6391</v>
      </c>
      <c r="H1908" t="s">
        <v>2431</v>
      </c>
      <c r="I1908" s="10">
        <v>39463</v>
      </c>
      <c r="J1908">
        <v>39</v>
      </c>
      <c r="K1908" t="s">
        <v>1772</v>
      </c>
      <c r="M1908" t="str">
        <f>PROPER(Portfolio4346[[#This Row],[Last Name]])</f>
        <v>Aragon</v>
      </c>
      <c r="N1908" t="str">
        <f t="shared" si="116"/>
        <v>-</v>
      </c>
      <c r="O1908" t="str">
        <f t="shared" si="118"/>
        <v>M</v>
      </c>
      <c r="P1908" t="str">
        <f t="shared" si="117"/>
        <v>-</v>
      </c>
      <c r="Q1908" t="str">
        <f t="shared" si="119"/>
        <v>T</v>
      </c>
    </row>
    <row r="1909" spans="1:17" x14ac:dyDescent="0.3">
      <c r="A1909">
        <v>1922</v>
      </c>
      <c r="B1909" t="s">
        <v>5491</v>
      </c>
      <c r="C1909" t="s">
        <v>2679</v>
      </c>
      <c r="D1909" t="s">
        <v>4493</v>
      </c>
      <c r="E1909" t="s">
        <v>1189</v>
      </c>
      <c r="F1909">
        <v>30</v>
      </c>
      <c r="G1909" t="s">
        <v>5528</v>
      </c>
      <c r="H1909" t="s">
        <v>747</v>
      </c>
      <c r="I1909" s="10">
        <v>40270</v>
      </c>
      <c r="J1909">
        <v>47</v>
      </c>
      <c r="K1909" t="s">
        <v>1696</v>
      </c>
      <c r="M1909" t="str">
        <f>PROPER(Portfolio4346[[#This Row],[Last Name]])</f>
        <v>Lang</v>
      </c>
      <c r="N1909" t="str">
        <f t="shared" si="116"/>
        <v>-</v>
      </c>
      <c r="O1909" t="str">
        <f t="shared" si="118"/>
        <v>M</v>
      </c>
      <c r="P1909" t="str">
        <f t="shared" si="117"/>
        <v>-</v>
      </c>
      <c r="Q1909" t="str">
        <f t="shared" si="119"/>
        <v>R</v>
      </c>
    </row>
    <row r="1910" spans="1:17" x14ac:dyDescent="0.3">
      <c r="A1910">
        <v>1923</v>
      </c>
      <c r="B1910" t="s">
        <v>6392</v>
      </c>
      <c r="C1910" t="s">
        <v>1921</v>
      </c>
      <c r="D1910" t="s">
        <v>4493</v>
      </c>
      <c r="E1910" t="s">
        <v>1189</v>
      </c>
      <c r="F1910">
        <v>30</v>
      </c>
      <c r="G1910" t="s">
        <v>6393</v>
      </c>
      <c r="H1910" t="s">
        <v>5741</v>
      </c>
      <c r="I1910" s="10">
        <v>39806</v>
      </c>
      <c r="J1910">
        <v>6</v>
      </c>
      <c r="K1910" t="s">
        <v>1721</v>
      </c>
      <c r="M1910" t="str">
        <f>PROPER(Portfolio4346[[#This Row],[Last Name]])</f>
        <v>Freeman</v>
      </c>
      <c r="N1910" t="str">
        <f t="shared" si="116"/>
        <v>-</v>
      </c>
      <c r="O1910" t="str">
        <f t="shared" si="118"/>
        <v>M</v>
      </c>
      <c r="P1910" t="str">
        <f t="shared" si="117"/>
        <v>-</v>
      </c>
      <c r="Q1910" t="str">
        <f t="shared" si="119"/>
        <v>C</v>
      </c>
    </row>
    <row r="1911" spans="1:17" x14ac:dyDescent="0.3">
      <c r="A1911">
        <v>1924</v>
      </c>
      <c r="B1911" t="s">
        <v>6394</v>
      </c>
      <c r="C1911" t="s">
        <v>1932</v>
      </c>
      <c r="D1911" t="s">
        <v>4493</v>
      </c>
      <c r="E1911" t="s">
        <v>1189</v>
      </c>
      <c r="F1911">
        <v>30</v>
      </c>
      <c r="G1911" t="s">
        <v>6395</v>
      </c>
      <c r="H1911" t="s">
        <v>866</v>
      </c>
      <c r="I1911" s="10">
        <v>40407</v>
      </c>
      <c r="J1911">
        <v>67</v>
      </c>
      <c r="K1911" t="s">
        <v>1007</v>
      </c>
      <c r="M1911" t="str">
        <f>PROPER(Portfolio4346[[#This Row],[Last Name]])</f>
        <v>Whitfield</v>
      </c>
      <c r="N1911" t="str">
        <f t="shared" si="116"/>
        <v>-</v>
      </c>
      <c r="O1911" t="str">
        <f t="shared" si="118"/>
        <v>M</v>
      </c>
      <c r="P1911" t="str">
        <f t="shared" si="117"/>
        <v>-</v>
      </c>
      <c r="Q1911" t="str">
        <f t="shared" si="119"/>
        <v>C</v>
      </c>
    </row>
    <row r="1912" spans="1:17" x14ac:dyDescent="0.3">
      <c r="A1912">
        <v>1925</v>
      </c>
      <c r="B1912" t="s">
        <v>6396</v>
      </c>
      <c r="C1912" t="s">
        <v>2005</v>
      </c>
      <c r="D1912" t="s">
        <v>4493</v>
      </c>
      <c r="E1912" t="s">
        <v>1189</v>
      </c>
      <c r="F1912">
        <v>60</v>
      </c>
      <c r="G1912" t="s">
        <v>6397</v>
      </c>
      <c r="H1912" t="s">
        <v>633</v>
      </c>
      <c r="I1912" s="10">
        <v>40219</v>
      </c>
      <c r="J1912">
        <v>14</v>
      </c>
      <c r="K1912" t="s">
        <v>1696</v>
      </c>
      <c r="M1912" t="str">
        <f>PROPER(Portfolio4346[[#This Row],[Last Name]])</f>
        <v>Cervantes</v>
      </c>
      <c r="N1912" t="str">
        <f t="shared" si="116"/>
        <v>-</v>
      </c>
      <c r="O1912" t="str">
        <f t="shared" si="118"/>
        <v>M</v>
      </c>
      <c r="P1912" t="str">
        <f t="shared" si="117"/>
        <v>-</v>
      </c>
      <c r="Q1912" t="str">
        <f t="shared" si="119"/>
        <v>Z</v>
      </c>
    </row>
    <row r="1913" spans="1:17" x14ac:dyDescent="0.3">
      <c r="A1913">
        <v>1926</v>
      </c>
      <c r="B1913" t="s">
        <v>1976</v>
      </c>
      <c r="C1913" t="s">
        <v>6398</v>
      </c>
      <c r="D1913" t="s">
        <v>4493</v>
      </c>
      <c r="E1913" t="s">
        <v>1189</v>
      </c>
      <c r="F1913">
        <v>30</v>
      </c>
      <c r="G1913" t="s">
        <v>6399</v>
      </c>
      <c r="H1913" t="s">
        <v>6400</v>
      </c>
      <c r="I1913" s="10">
        <v>40000</v>
      </c>
      <c r="J1913">
        <v>44</v>
      </c>
      <c r="K1913" t="s">
        <v>1700</v>
      </c>
      <c r="M1913" t="str">
        <f>PROPER(Portfolio4346[[#This Row],[Last Name]])</f>
        <v>Blanco</v>
      </c>
      <c r="N1913" t="str">
        <f t="shared" si="116"/>
        <v>-</v>
      </c>
      <c r="O1913" t="str">
        <f t="shared" si="118"/>
        <v>M</v>
      </c>
      <c r="P1913" t="str">
        <f t="shared" si="117"/>
        <v>-</v>
      </c>
      <c r="Q1913" t="str">
        <f t="shared" si="119"/>
        <v>L</v>
      </c>
    </row>
    <row r="1914" spans="1:17" x14ac:dyDescent="0.3">
      <c r="A1914">
        <v>1927</v>
      </c>
      <c r="B1914" t="s">
        <v>5955</v>
      </c>
      <c r="C1914" t="s">
        <v>1940</v>
      </c>
      <c r="D1914" t="s">
        <v>4493</v>
      </c>
      <c r="E1914" t="s">
        <v>1189</v>
      </c>
      <c r="F1914">
        <v>60</v>
      </c>
      <c r="G1914" t="s">
        <v>6401</v>
      </c>
      <c r="H1914" t="s">
        <v>1166</v>
      </c>
      <c r="I1914" s="10">
        <v>40294</v>
      </c>
      <c r="J1914">
        <v>94</v>
      </c>
      <c r="K1914" t="s">
        <v>1772</v>
      </c>
      <c r="M1914" t="str">
        <f>PROPER(Portfolio4346[[#This Row],[Last Name]])</f>
        <v>Duncan</v>
      </c>
      <c r="N1914" t="str">
        <f t="shared" si="116"/>
        <v>-</v>
      </c>
      <c r="O1914" t="str">
        <f t="shared" si="118"/>
        <v>M</v>
      </c>
      <c r="P1914" t="str">
        <f t="shared" si="117"/>
        <v>-</v>
      </c>
      <c r="Q1914" t="str">
        <f t="shared" si="119"/>
        <v>T</v>
      </c>
    </row>
    <row r="1915" spans="1:17" x14ac:dyDescent="0.3">
      <c r="A1915">
        <v>1928</v>
      </c>
      <c r="B1915" t="s">
        <v>5480</v>
      </c>
      <c r="C1915" t="s">
        <v>5338</v>
      </c>
      <c r="D1915" t="s">
        <v>4493</v>
      </c>
      <c r="E1915" t="s">
        <v>1189</v>
      </c>
      <c r="F1915">
        <v>90</v>
      </c>
      <c r="G1915" t="s">
        <v>6402</v>
      </c>
      <c r="H1915" t="s">
        <v>759</v>
      </c>
      <c r="I1915" s="10">
        <v>39616</v>
      </c>
      <c r="J1915">
        <v>91</v>
      </c>
      <c r="K1915" t="s">
        <v>1696</v>
      </c>
      <c r="M1915" t="str">
        <f>PROPER(Portfolio4346[[#This Row],[Last Name]])</f>
        <v>Tate</v>
      </c>
      <c r="N1915" t="str">
        <f t="shared" si="116"/>
        <v>-</v>
      </c>
      <c r="O1915" t="str">
        <f t="shared" si="118"/>
        <v>M</v>
      </c>
      <c r="P1915" t="str">
        <f t="shared" si="117"/>
        <v>-</v>
      </c>
      <c r="Q1915" t="str">
        <f t="shared" si="119"/>
        <v>R</v>
      </c>
    </row>
    <row r="1916" spans="1:17" x14ac:dyDescent="0.3">
      <c r="A1916">
        <v>1929</v>
      </c>
      <c r="B1916" t="s">
        <v>5632</v>
      </c>
      <c r="C1916" t="s">
        <v>3662</v>
      </c>
      <c r="D1916" t="s">
        <v>4493</v>
      </c>
      <c r="E1916" t="s">
        <v>1189</v>
      </c>
      <c r="F1916">
        <v>90</v>
      </c>
      <c r="G1916" t="s">
        <v>6403</v>
      </c>
      <c r="H1916" t="s">
        <v>77</v>
      </c>
      <c r="I1916" s="10">
        <v>40187</v>
      </c>
      <c r="J1916">
        <v>25</v>
      </c>
      <c r="K1916" t="s">
        <v>1721</v>
      </c>
      <c r="M1916" t="str">
        <f>PROPER(Portfolio4346[[#This Row],[Last Name]])</f>
        <v>Goode</v>
      </c>
      <c r="N1916" t="str">
        <f t="shared" si="116"/>
        <v>-</v>
      </c>
      <c r="O1916" t="str">
        <f t="shared" si="118"/>
        <v>M</v>
      </c>
      <c r="P1916" t="str">
        <f t="shared" si="117"/>
        <v>-</v>
      </c>
      <c r="Q1916" t="str">
        <f t="shared" si="119"/>
        <v>M</v>
      </c>
    </row>
    <row r="1917" spans="1:17" x14ac:dyDescent="0.3">
      <c r="A1917">
        <v>1930</v>
      </c>
      <c r="B1917" t="s">
        <v>6404</v>
      </c>
      <c r="C1917" t="s">
        <v>6135</v>
      </c>
      <c r="D1917" t="s">
        <v>4493</v>
      </c>
      <c r="E1917" t="s">
        <v>1189</v>
      </c>
      <c r="F1917">
        <v>90</v>
      </c>
      <c r="G1917" t="s">
        <v>6405</v>
      </c>
      <c r="H1917" t="s">
        <v>502</v>
      </c>
      <c r="I1917" s="10">
        <v>39556</v>
      </c>
      <c r="J1917">
        <v>95</v>
      </c>
      <c r="K1917" t="s">
        <v>1700</v>
      </c>
      <c r="M1917" t="str">
        <f>PROPER(Portfolio4346[[#This Row],[Last Name]])</f>
        <v>Salinas</v>
      </c>
      <c r="N1917" t="str">
        <f t="shared" si="116"/>
        <v>-</v>
      </c>
      <c r="O1917" t="str">
        <f t="shared" si="118"/>
        <v>M</v>
      </c>
      <c r="P1917" t="str">
        <f t="shared" si="117"/>
        <v>-</v>
      </c>
      <c r="Q1917" t="str">
        <f t="shared" si="119"/>
        <v>A</v>
      </c>
    </row>
    <row r="1918" spans="1:17" x14ac:dyDescent="0.3">
      <c r="A1918">
        <v>1931</v>
      </c>
      <c r="B1918" t="s">
        <v>5068</v>
      </c>
      <c r="C1918" t="s">
        <v>4580</v>
      </c>
      <c r="D1918" t="s">
        <v>4493</v>
      </c>
      <c r="E1918" t="s">
        <v>1189</v>
      </c>
      <c r="F1918">
        <v>30</v>
      </c>
      <c r="G1918" t="s">
        <v>6406</v>
      </c>
      <c r="H1918" t="s">
        <v>494</v>
      </c>
      <c r="I1918" s="10">
        <v>40390</v>
      </c>
      <c r="J1918">
        <v>87</v>
      </c>
      <c r="K1918" t="s">
        <v>1673</v>
      </c>
      <c r="M1918" t="str">
        <f>PROPER(Portfolio4346[[#This Row],[Last Name]])</f>
        <v>Prince</v>
      </c>
      <c r="N1918" t="str">
        <f t="shared" si="116"/>
        <v>-</v>
      </c>
      <c r="O1918" t="str">
        <f t="shared" si="118"/>
        <v>M</v>
      </c>
      <c r="P1918" t="str">
        <f t="shared" si="117"/>
        <v>-</v>
      </c>
      <c r="Q1918" t="str">
        <f t="shared" si="119"/>
        <v>C</v>
      </c>
    </row>
    <row r="1919" spans="1:17" x14ac:dyDescent="0.3">
      <c r="A1919">
        <v>1932</v>
      </c>
      <c r="B1919" t="s">
        <v>3776</v>
      </c>
      <c r="C1919" t="s">
        <v>3919</v>
      </c>
      <c r="D1919" t="s">
        <v>4493</v>
      </c>
      <c r="E1919" t="s">
        <v>1189</v>
      </c>
      <c r="F1919">
        <v>30</v>
      </c>
      <c r="G1919" t="s">
        <v>6407</v>
      </c>
      <c r="H1919" t="s">
        <v>277</v>
      </c>
      <c r="I1919" s="10">
        <v>39767</v>
      </c>
      <c r="J1919">
        <v>41</v>
      </c>
      <c r="K1919" t="s">
        <v>1772</v>
      </c>
      <c r="M1919" t="str">
        <f>PROPER(Portfolio4346[[#This Row],[Last Name]])</f>
        <v>Higgins</v>
      </c>
      <c r="N1919" t="str">
        <f t="shared" si="116"/>
        <v>-</v>
      </c>
      <c r="O1919" t="str">
        <f t="shared" si="118"/>
        <v>M</v>
      </c>
      <c r="P1919" t="str">
        <f t="shared" si="117"/>
        <v>-</v>
      </c>
      <c r="Q1919" t="str">
        <f t="shared" si="119"/>
        <v>P</v>
      </c>
    </row>
    <row r="1920" spans="1:17" x14ac:dyDescent="0.3">
      <c r="A1920">
        <v>1933</v>
      </c>
      <c r="B1920" t="s">
        <v>4568</v>
      </c>
      <c r="C1920" t="s">
        <v>5125</v>
      </c>
      <c r="D1920" t="s">
        <v>4493</v>
      </c>
      <c r="E1920" t="s">
        <v>1189</v>
      </c>
      <c r="F1920">
        <v>30</v>
      </c>
      <c r="G1920" t="s">
        <v>6408</v>
      </c>
      <c r="H1920" t="s">
        <v>154</v>
      </c>
      <c r="I1920" s="10">
        <v>39595</v>
      </c>
      <c r="J1920">
        <v>59</v>
      </c>
      <c r="K1920" t="s">
        <v>1673</v>
      </c>
      <c r="M1920" t="str">
        <f>PROPER(Portfolio4346[[#This Row],[Last Name]])</f>
        <v>Spangler</v>
      </c>
      <c r="N1920" t="str">
        <f t="shared" si="116"/>
        <v>-</v>
      </c>
      <c r="O1920" t="str">
        <f t="shared" si="118"/>
        <v>M</v>
      </c>
      <c r="P1920" t="str">
        <f t="shared" si="117"/>
        <v>-</v>
      </c>
      <c r="Q1920" t="str">
        <f t="shared" si="119"/>
        <v>W</v>
      </c>
    </row>
    <row r="1921" spans="1:17" x14ac:dyDescent="0.3">
      <c r="A1921">
        <v>1934</v>
      </c>
      <c r="B1921" t="s">
        <v>6409</v>
      </c>
      <c r="C1921" t="s">
        <v>2530</v>
      </c>
      <c r="D1921" t="s">
        <v>4493</v>
      </c>
      <c r="E1921" t="s">
        <v>1189</v>
      </c>
      <c r="F1921">
        <v>60</v>
      </c>
      <c r="G1921" t="s">
        <v>6410</v>
      </c>
      <c r="H1921" t="s">
        <v>599</v>
      </c>
      <c r="I1921" s="10">
        <v>40028</v>
      </c>
      <c r="J1921">
        <v>55</v>
      </c>
      <c r="K1921" t="s">
        <v>1696</v>
      </c>
      <c r="M1921" t="str">
        <f>PROPER(Portfolio4346[[#This Row],[Last Name]])</f>
        <v>Stephens</v>
      </c>
      <c r="N1921" t="str">
        <f t="shared" si="116"/>
        <v>-</v>
      </c>
      <c r="O1921" t="str">
        <f t="shared" si="118"/>
        <v>M</v>
      </c>
      <c r="P1921" t="str">
        <f t="shared" si="117"/>
        <v>-</v>
      </c>
      <c r="Q1921" t="str">
        <f t="shared" si="119"/>
        <v>A</v>
      </c>
    </row>
    <row r="1922" spans="1:17" x14ac:dyDescent="0.3">
      <c r="A1922">
        <v>1935</v>
      </c>
      <c r="B1922" t="s">
        <v>6411</v>
      </c>
      <c r="C1922" t="s">
        <v>5569</v>
      </c>
      <c r="D1922" t="s">
        <v>4493</v>
      </c>
      <c r="E1922" t="s">
        <v>1189</v>
      </c>
      <c r="F1922">
        <v>30</v>
      </c>
      <c r="G1922" t="s">
        <v>6412</v>
      </c>
      <c r="H1922" t="s">
        <v>638</v>
      </c>
      <c r="I1922" s="10">
        <v>40500</v>
      </c>
      <c r="J1922">
        <v>21</v>
      </c>
      <c r="K1922" t="s">
        <v>1677</v>
      </c>
      <c r="M1922" t="str">
        <f>PROPER(Portfolio4346[[#This Row],[Last Name]])</f>
        <v>Hanks</v>
      </c>
      <c r="N1922" t="str">
        <f t="shared" ref="N1922:N1985" si="120">IF(EXACT(C1922,M1922)=TRUE, "-", "Corrected to Title Case")</f>
        <v>-</v>
      </c>
      <c r="O1922" t="str">
        <f t="shared" si="118"/>
        <v>M</v>
      </c>
      <c r="P1922" t="str">
        <f t="shared" ref="P1922:P1985" si="121">IF(EXACT(E1922,O1922)=TRUE,"-","Corrected Errors")</f>
        <v>-</v>
      </c>
      <c r="Q1922" t="str">
        <f t="shared" si="119"/>
        <v>C</v>
      </c>
    </row>
    <row r="1923" spans="1:17" x14ac:dyDescent="0.3">
      <c r="A1923">
        <v>1936</v>
      </c>
      <c r="B1923" t="s">
        <v>5870</v>
      </c>
      <c r="C1923" t="s">
        <v>5353</v>
      </c>
      <c r="D1923" t="s">
        <v>4493</v>
      </c>
      <c r="E1923" t="s">
        <v>1189</v>
      </c>
      <c r="F1923">
        <v>30</v>
      </c>
      <c r="G1923" t="s">
        <v>6413</v>
      </c>
      <c r="H1923" t="s">
        <v>1628</v>
      </c>
      <c r="I1923" s="10">
        <v>40416</v>
      </c>
      <c r="J1923">
        <v>86</v>
      </c>
      <c r="K1923" t="s">
        <v>1692</v>
      </c>
      <c r="M1923" t="str">
        <f>PROPER(Portfolio4346[[#This Row],[Last Name]])</f>
        <v>Fountain</v>
      </c>
      <c r="N1923" t="str">
        <f t="shared" si="120"/>
        <v>-</v>
      </c>
      <c r="O1923" t="str">
        <f t="shared" ref="O1923:O1986" si="122">IF(LEFT(E1923,1)="f","F","M")</f>
        <v>M</v>
      </c>
      <c r="P1923" t="str">
        <f t="shared" si="121"/>
        <v>-</v>
      </c>
      <c r="Q1923" t="str">
        <f t="shared" ref="Q1923:Q1986" si="123">UPPER(LEFT(B1923,1))</f>
        <v>S</v>
      </c>
    </row>
    <row r="1924" spans="1:17" x14ac:dyDescent="0.3">
      <c r="A1924">
        <v>1937</v>
      </c>
      <c r="B1924" t="s">
        <v>6414</v>
      </c>
      <c r="C1924" t="s">
        <v>2807</v>
      </c>
      <c r="D1924" t="s">
        <v>4493</v>
      </c>
      <c r="E1924" t="s">
        <v>1189</v>
      </c>
      <c r="F1924">
        <v>90</v>
      </c>
      <c r="G1924" t="s">
        <v>6415</v>
      </c>
      <c r="H1924" t="s">
        <v>4234</v>
      </c>
      <c r="I1924" s="10">
        <v>40540</v>
      </c>
      <c r="J1924">
        <v>93</v>
      </c>
      <c r="K1924" t="s">
        <v>1721</v>
      </c>
      <c r="M1924" t="str">
        <f>PROPER(Portfolio4346[[#This Row],[Last Name]])</f>
        <v>Deal</v>
      </c>
      <c r="N1924" t="str">
        <f t="shared" si="120"/>
        <v>-</v>
      </c>
      <c r="O1924" t="str">
        <f t="shared" si="122"/>
        <v>M</v>
      </c>
      <c r="P1924" t="str">
        <f t="shared" si="121"/>
        <v>-</v>
      </c>
      <c r="Q1924" t="str">
        <f t="shared" si="123"/>
        <v>D</v>
      </c>
    </row>
    <row r="1925" spans="1:17" x14ac:dyDescent="0.3">
      <c r="A1925">
        <v>1938</v>
      </c>
      <c r="B1925" t="s">
        <v>5071</v>
      </c>
      <c r="C1925" t="s">
        <v>6416</v>
      </c>
      <c r="D1925" t="s">
        <v>4493</v>
      </c>
      <c r="E1925" t="s">
        <v>1189</v>
      </c>
      <c r="F1925">
        <v>90</v>
      </c>
      <c r="G1925" t="s">
        <v>6417</v>
      </c>
      <c r="H1925" t="s">
        <v>4469</v>
      </c>
      <c r="I1925" s="10">
        <v>39850</v>
      </c>
      <c r="J1925">
        <v>100</v>
      </c>
      <c r="K1925" t="s">
        <v>1772</v>
      </c>
      <c r="M1925" t="str">
        <f>PROPER(Portfolio4346[[#This Row],[Last Name]])</f>
        <v>Christiansen</v>
      </c>
      <c r="N1925" t="str">
        <f t="shared" si="120"/>
        <v>-</v>
      </c>
      <c r="O1925" t="str">
        <f t="shared" si="122"/>
        <v>M</v>
      </c>
      <c r="P1925" t="str">
        <f t="shared" si="121"/>
        <v>-</v>
      </c>
      <c r="Q1925" t="str">
        <f t="shared" si="123"/>
        <v>R</v>
      </c>
    </row>
    <row r="1926" spans="1:17" x14ac:dyDescent="0.3">
      <c r="A1926">
        <v>1939</v>
      </c>
      <c r="B1926" t="s">
        <v>6418</v>
      </c>
      <c r="C1926" t="s">
        <v>2944</v>
      </c>
      <c r="D1926" t="s">
        <v>4493</v>
      </c>
      <c r="E1926" t="s">
        <v>1189</v>
      </c>
      <c r="F1926">
        <v>90</v>
      </c>
      <c r="G1926" t="s">
        <v>6419</v>
      </c>
      <c r="H1926" t="s">
        <v>356</v>
      </c>
      <c r="I1926" s="10">
        <v>40435</v>
      </c>
      <c r="J1926">
        <v>97</v>
      </c>
      <c r="K1926" t="s">
        <v>1673</v>
      </c>
      <c r="M1926" t="str">
        <f>PROPER(Portfolio4346[[#This Row],[Last Name]])</f>
        <v>Whitney</v>
      </c>
      <c r="N1926" t="str">
        <f t="shared" si="120"/>
        <v>-</v>
      </c>
      <c r="O1926" t="str">
        <f t="shared" si="122"/>
        <v>M</v>
      </c>
      <c r="P1926" t="str">
        <f t="shared" si="121"/>
        <v>-</v>
      </c>
      <c r="Q1926" t="str">
        <f t="shared" si="123"/>
        <v>B</v>
      </c>
    </row>
    <row r="1927" spans="1:17" x14ac:dyDescent="0.3">
      <c r="A1927">
        <v>1940</v>
      </c>
      <c r="B1927" t="s">
        <v>2792</v>
      </c>
      <c r="C1927" t="s">
        <v>2244</v>
      </c>
      <c r="D1927" t="s">
        <v>4493</v>
      </c>
      <c r="E1927" t="s">
        <v>1189</v>
      </c>
      <c r="F1927">
        <v>30</v>
      </c>
      <c r="G1927" t="s">
        <v>6420</v>
      </c>
      <c r="H1927" t="s">
        <v>622</v>
      </c>
      <c r="I1927" s="10">
        <v>40385</v>
      </c>
      <c r="J1927">
        <v>2</v>
      </c>
      <c r="K1927" t="s">
        <v>1673</v>
      </c>
      <c r="M1927" t="str">
        <f>PROPER(Portfolio4346[[#This Row],[Last Name]])</f>
        <v>Franks</v>
      </c>
      <c r="N1927" t="str">
        <f t="shared" si="120"/>
        <v>-</v>
      </c>
      <c r="O1927" t="str">
        <f t="shared" si="122"/>
        <v>M</v>
      </c>
      <c r="P1927" t="str">
        <f t="shared" si="121"/>
        <v>-</v>
      </c>
      <c r="Q1927" t="str">
        <f t="shared" si="123"/>
        <v>R</v>
      </c>
    </row>
    <row r="1928" spans="1:17" x14ac:dyDescent="0.3">
      <c r="A1928">
        <v>1941</v>
      </c>
      <c r="B1928" t="s">
        <v>6296</v>
      </c>
      <c r="C1928" t="s">
        <v>5721</v>
      </c>
      <c r="D1928" t="s">
        <v>4493</v>
      </c>
      <c r="E1928" t="s">
        <v>1189</v>
      </c>
      <c r="F1928">
        <v>90</v>
      </c>
      <c r="G1928" t="s">
        <v>6421</v>
      </c>
      <c r="H1928" t="s">
        <v>719</v>
      </c>
      <c r="I1928" s="10">
        <v>39858</v>
      </c>
      <c r="J1928">
        <v>43</v>
      </c>
      <c r="K1928" t="s">
        <v>1772</v>
      </c>
      <c r="M1928" t="str">
        <f>PROPER(Portfolio4346[[#This Row],[Last Name]])</f>
        <v>Bond</v>
      </c>
      <c r="N1928" t="str">
        <f t="shared" si="120"/>
        <v>-</v>
      </c>
      <c r="O1928" t="str">
        <f t="shared" si="122"/>
        <v>M</v>
      </c>
      <c r="P1928" t="str">
        <f t="shared" si="121"/>
        <v>-</v>
      </c>
      <c r="Q1928" t="str">
        <f t="shared" si="123"/>
        <v>L</v>
      </c>
    </row>
    <row r="1929" spans="1:17" x14ac:dyDescent="0.3">
      <c r="A1929">
        <v>1942</v>
      </c>
      <c r="B1929" t="s">
        <v>5505</v>
      </c>
      <c r="C1929" t="s">
        <v>6422</v>
      </c>
      <c r="D1929" t="s">
        <v>4493</v>
      </c>
      <c r="E1929" t="s">
        <v>1189</v>
      </c>
      <c r="F1929">
        <v>30</v>
      </c>
      <c r="G1929" t="s">
        <v>5984</v>
      </c>
      <c r="H1929" t="s">
        <v>5213</v>
      </c>
      <c r="I1929" s="10">
        <v>39734</v>
      </c>
      <c r="J1929">
        <v>85</v>
      </c>
      <c r="K1929" t="s">
        <v>1707</v>
      </c>
      <c r="M1929" t="str">
        <f>PROPER(Portfolio4346[[#This Row],[Last Name]])</f>
        <v>Castillo</v>
      </c>
      <c r="N1929" t="str">
        <f t="shared" si="120"/>
        <v>-</v>
      </c>
      <c r="O1929" t="str">
        <f t="shared" si="122"/>
        <v>M</v>
      </c>
      <c r="P1929" t="str">
        <f t="shared" si="121"/>
        <v>-</v>
      </c>
      <c r="Q1929" t="str">
        <f t="shared" si="123"/>
        <v>D</v>
      </c>
    </row>
    <row r="1930" spans="1:17" x14ac:dyDescent="0.3">
      <c r="A1930">
        <v>1943</v>
      </c>
      <c r="B1930" t="s">
        <v>6423</v>
      </c>
      <c r="C1930" t="s">
        <v>6424</v>
      </c>
      <c r="D1930" t="s">
        <v>4493</v>
      </c>
      <c r="E1930" t="s">
        <v>1189</v>
      </c>
      <c r="F1930">
        <v>90</v>
      </c>
      <c r="G1930" t="s">
        <v>6425</v>
      </c>
      <c r="H1930" t="s">
        <v>568</v>
      </c>
      <c r="I1930" s="10">
        <v>39951</v>
      </c>
      <c r="J1930">
        <v>35</v>
      </c>
      <c r="K1930" t="s">
        <v>851</v>
      </c>
      <c r="M1930" t="str">
        <f>PROPER(Portfolio4346[[#This Row],[Last Name]])</f>
        <v>Cash</v>
      </c>
      <c r="N1930" t="str">
        <f t="shared" si="120"/>
        <v>-</v>
      </c>
      <c r="O1930" t="str">
        <f t="shared" si="122"/>
        <v>M</v>
      </c>
      <c r="P1930" t="str">
        <f t="shared" si="121"/>
        <v>-</v>
      </c>
      <c r="Q1930" t="str">
        <f t="shared" si="123"/>
        <v>L</v>
      </c>
    </row>
    <row r="1931" spans="1:17" x14ac:dyDescent="0.3">
      <c r="A1931">
        <v>1944</v>
      </c>
      <c r="B1931" t="s">
        <v>3992</v>
      </c>
      <c r="C1931" t="s">
        <v>3313</v>
      </c>
      <c r="D1931" t="s">
        <v>4493</v>
      </c>
      <c r="E1931" t="s">
        <v>1189</v>
      </c>
      <c r="F1931">
        <v>90</v>
      </c>
      <c r="G1931" t="s">
        <v>6426</v>
      </c>
      <c r="H1931" t="s">
        <v>330</v>
      </c>
      <c r="I1931" s="10">
        <v>40496</v>
      </c>
      <c r="J1931">
        <v>11</v>
      </c>
      <c r="K1931" t="s">
        <v>1707</v>
      </c>
      <c r="M1931" t="str">
        <f>PROPER(Portfolio4346[[#This Row],[Last Name]])</f>
        <v>Ellis</v>
      </c>
      <c r="N1931" t="str">
        <f t="shared" si="120"/>
        <v>-</v>
      </c>
      <c r="O1931" t="str">
        <f t="shared" si="122"/>
        <v>M</v>
      </c>
      <c r="P1931" t="str">
        <f t="shared" si="121"/>
        <v>-</v>
      </c>
      <c r="Q1931" t="str">
        <f t="shared" si="123"/>
        <v>W</v>
      </c>
    </row>
    <row r="1932" spans="1:17" x14ac:dyDescent="0.3">
      <c r="A1932">
        <v>1945</v>
      </c>
      <c r="B1932" t="s">
        <v>6427</v>
      </c>
      <c r="C1932" t="s">
        <v>6428</v>
      </c>
      <c r="D1932" t="s">
        <v>1946</v>
      </c>
      <c r="E1932" t="s">
        <v>1189</v>
      </c>
      <c r="F1932">
        <v>30</v>
      </c>
      <c r="G1932" t="s">
        <v>6429</v>
      </c>
      <c r="H1932" t="s">
        <v>2458</v>
      </c>
      <c r="I1932" s="10">
        <v>39542</v>
      </c>
      <c r="J1932">
        <v>13</v>
      </c>
      <c r="K1932" t="s">
        <v>1721</v>
      </c>
      <c r="M1932" t="str">
        <f>PROPER(Portfolio4346[[#This Row],[Last Name]])</f>
        <v>Riddle</v>
      </c>
      <c r="N1932" t="str">
        <f t="shared" si="120"/>
        <v>-</v>
      </c>
      <c r="O1932" t="str">
        <f t="shared" si="122"/>
        <v>M</v>
      </c>
      <c r="P1932" t="str">
        <f t="shared" si="121"/>
        <v>-</v>
      </c>
      <c r="Q1932" t="str">
        <f t="shared" si="123"/>
        <v>D</v>
      </c>
    </row>
    <row r="1933" spans="1:17" x14ac:dyDescent="0.3">
      <c r="A1933">
        <v>1946</v>
      </c>
      <c r="B1933" t="s">
        <v>6430</v>
      </c>
      <c r="C1933" t="s">
        <v>6431</v>
      </c>
      <c r="D1933" t="s">
        <v>4493</v>
      </c>
      <c r="E1933" t="s">
        <v>1189</v>
      </c>
      <c r="F1933">
        <v>90</v>
      </c>
      <c r="G1933" t="s">
        <v>6432</v>
      </c>
      <c r="H1933" t="s">
        <v>266</v>
      </c>
      <c r="I1933" s="10">
        <v>39931</v>
      </c>
      <c r="J1933">
        <v>93</v>
      </c>
      <c r="K1933" t="s">
        <v>1696</v>
      </c>
      <c r="M1933" t="str">
        <f>PROPER(Portfolio4346[[#This Row],[Last Name]])</f>
        <v>Ryan</v>
      </c>
      <c r="N1933" t="str">
        <f t="shared" si="120"/>
        <v>-</v>
      </c>
      <c r="O1933" t="str">
        <f t="shared" si="122"/>
        <v>M</v>
      </c>
      <c r="P1933" t="str">
        <f t="shared" si="121"/>
        <v>-</v>
      </c>
      <c r="Q1933" t="str">
        <f t="shared" si="123"/>
        <v>E</v>
      </c>
    </row>
    <row r="1934" spans="1:17" x14ac:dyDescent="0.3">
      <c r="A1934">
        <v>1947</v>
      </c>
      <c r="B1934" t="s">
        <v>4715</v>
      </c>
      <c r="C1934" t="s">
        <v>4812</v>
      </c>
      <c r="D1934" t="s">
        <v>4493</v>
      </c>
      <c r="E1934" t="s">
        <v>1189</v>
      </c>
      <c r="F1934">
        <v>30</v>
      </c>
      <c r="G1934" t="s">
        <v>6433</v>
      </c>
      <c r="H1934" t="s">
        <v>883</v>
      </c>
      <c r="I1934" s="10">
        <v>40400</v>
      </c>
      <c r="J1934">
        <v>12</v>
      </c>
      <c r="K1934" t="s">
        <v>1700</v>
      </c>
      <c r="M1934" t="str">
        <f>PROPER(Portfolio4346[[#This Row],[Last Name]])</f>
        <v>Chappell</v>
      </c>
      <c r="N1934" t="str">
        <f t="shared" si="120"/>
        <v>-</v>
      </c>
      <c r="O1934" t="str">
        <f t="shared" si="122"/>
        <v>M</v>
      </c>
      <c r="P1934" t="str">
        <f t="shared" si="121"/>
        <v>-</v>
      </c>
      <c r="Q1934" t="str">
        <f t="shared" si="123"/>
        <v>L</v>
      </c>
    </row>
    <row r="1935" spans="1:17" x14ac:dyDescent="0.3">
      <c r="A1935">
        <v>1948</v>
      </c>
      <c r="B1935" t="s">
        <v>6126</v>
      </c>
      <c r="C1935" t="s">
        <v>4375</v>
      </c>
      <c r="D1935" t="s">
        <v>4493</v>
      </c>
      <c r="E1935" t="s">
        <v>1189</v>
      </c>
      <c r="F1935">
        <v>30</v>
      </c>
      <c r="G1935" t="s">
        <v>6434</v>
      </c>
      <c r="H1935" t="s">
        <v>6435</v>
      </c>
      <c r="I1935" s="10">
        <v>39741</v>
      </c>
      <c r="J1935">
        <v>39</v>
      </c>
      <c r="K1935" t="s">
        <v>1707</v>
      </c>
      <c r="M1935" t="str">
        <f>PROPER(Portfolio4346[[#This Row],[Last Name]])</f>
        <v>Frank</v>
      </c>
      <c r="N1935" t="str">
        <f t="shared" si="120"/>
        <v>-</v>
      </c>
      <c r="O1935" t="str">
        <f t="shared" si="122"/>
        <v>M</v>
      </c>
      <c r="P1935" t="str">
        <f t="shared" si="121"/>
        <v>-</v>
      </c>
      <c r="Q1935" t="str">
        <f t="shared" si="123"/>
        <v>L</v>
      </c>
    </row>
    <row r="1936" spans="1:17" x14ac:dyDescent="0.3">
      <c r="A1936">
        <v>1949</v>
      </c>
      <c r="B1936" t="s">
        <v>5939</v>
      </c>
      <c r="C1936" t="s">
        <v>6436</v>
      </c>
      <c r="D1936" t="s">
        <v>4493</v>
      </c>
      <c r="E1936" t="s">
        <v>1189</v>
      </c>
      <c r="F1936">
        <v>30</v>
      </c>
      <c r="G1936" t="s">
        <v>6437</v>
      </c>
      <c r="H1936" t="s">
        <v>630</v>
      </c>
      <c r="I1936" s="10">
        <v>39615</v>
      </c>
      <c r="J1936">
        <v>46</v>
      </c>
      <c r="K1936" t="s">
        <v>1677</v>
      </c>
      <c r="M1936" t="str">
        <f>PROPER(Portfolio4346[[#This Row],[Last Name]])</f>
        <v>Block</v>
      </c>
      <c r="N1936" t="str">
        <f t="shared" si="120"/>
        <v>-</v>
      </c>
      <c r="O1936" t="str">
        <f t="shared" si="122"/>
        <v>M</v>
      </c>
      <c r="P1936" t="str">
        <f t="shared" si="121"/>
        <v>-</v>
      </c>
      <c r="Q1936" t="str">
        <f t="shared" si="123"/>
        <v>M</v>
      </c>
    </row>
    <row r="1937" spans="1:17" x14ac:dyDescent="0.3">
      <c r="A1937">
        <v>1950</v>
      </c>
      <c r="B1937" t="s">
        <v>6438</v>
      </c>
      <c r="C1937" t="s">
        <v>3637</v>
      </c>
      <c r="D1937" t="s">
        <v>4493</v>
      </c>
      <c r="E1937" t="s">
        <v>1189</v>
      </c>
      <c r="F1937">
        <v>30</v>
      </c>
      <c r="G1937" t="s">
        <v>6439</v>
      </c>
      <c r="H1937" t="s">
        <v>330</v>
      </c>
      <c r="I1937" s="10">
        <v>39680</v>
      </c>
      <c r="J1937">
        <v>82</v>
      </c>
      <c r="K1937" t="s">
        <v>1721</v>
      </c>
      <c r="M1937" t="str">
        <f>PROPER(Portfolio4346[[#This Row],[Last Name]])</f>
        <v>Horner</v>
      </c>
      <c r="N1937" t="str">
        <f t="shared" si="120"/>
        <v>-</v>
      </c>
      <c r="O1937" t="str">
        <f t="shared" si="122"/>
        <v>M</v>
      </c>
      <c r="P1937" t="str">
        <f t="shared" si="121"/>
        <v>-</v>
      </c>
      <c r="Q1937" t="str">
        <f t="shared" si="123"/>
        <v>B</v>
      </c>
    </row>
    <row r="1938" spans="1:17" x14ac:dyDescent="0.3">
      <c r="A1938">
        <v>1951</v>
      </c>
      <c r="B1938" t="s">
        <v>6092</v>
      </c>
      <c r="C1938" t="s">
        <v>2524</v>
      </c>
      <c r="D1938" t="s">
        <v>4493</v>
      </c>
      <c r="E1938" t="s">
        <v>1189</v>
      </c>
      <c r="F1938">
        <v>30</v>
      </c>
      <c r="G1938" t="s">
        <v>6440</v>
      </c>
      <c r="H1938" t="s">
        <v>286</v>
      </c>
      <c r="I1938" s="10">
        <v>39791</v>
      </c>
      <c r="J1938">
        <v>23</v>
      </c>
      <c r="K1938" t="s">
        <v>1692</v>
      </c>
      <c r="M1938" t="str">
        <f>PROPER(Portfolio4346[[#This Row],[Last Name]])</f>
        <v>Duarte</v>
      </c>
      <c r="N1938" t="str">
        <f t="shared" si="120"/>
        <v>-</v>
      </c>
      <c r="O1938" t="str">
        <f t="shared" si="122"/>
        <v>M</v>
      </c>
      <c r="P1938" t="str">
        <f t="shared" si="121"/>
        <v>-</v>
      </c>
      <c r="Q1938" t="str">
        <f t="shared" si="123"/>
        <v>B</v>
      </c>
    </row>
    <row r="1939" spans="1:17" x14ac:dyDescent="0.3">
      <c r="A1939">
        <v>1952</v>
      </c>
      <c r="B1939" t="s">
        <v>4696</v>
      </c>
      <c r="C1939" t="s">
        <v>3124</v>
      </c>
      <c r="D1939" t="s">
        <v>4493</v>
      </c>
      <c r="E1939" t="s">
        <v>1189</v>
      </c>
      <c r="F1939">
        <v>90</v>
      </c>
      <c r="G1939" t="s">
        <v>6441</v>
      </c>
      <c r="H1939" t="s">
        <v>759</v>
      </c>
      <c r="I1939" s="10">
        <v>40210</v>
      </c>
      <c r="J1939">
        <v>65</v>
      </c>
      <c r="K1939" t="s">
        <v>1707</v>
      </c>
      <c r="M1939" t="str">
        <f>PROPER(Portfolio4346[[#This Row],[Last Name]])</f>
        <v>Fitch</v>
      </c>
      <c r="N1939" t="str">
        <f t="shared" si="120"/>
        <v>-</v>
      </c>
      <c r="O1939" t="str">
        <f t="shared" si="122"/>
        <v>M</v>
      </c>
      <c r="P1939" t="str">
        <f t="shared" si="121"/>
        <v>-</v>
      </c>
      <c r="Q1939" t="str">
        <f t="shared" si="123"/>
        <v>G</v>
      </c>
    </row>
    <row r="1940" spans="1:17" x14ac:dyDescent="0.3">
      <c r="A1940">
        <v>1953</v>
      </c>
      <c r="B1940" t="s">
        <v>3148</v>
      </c>
      <c r="C1940" t="s">
        <v>6325</v>
      </c>
      <c r="D1940" t="s">
        <v>4493</v>
      </c>
      <c r="E1940" t="s">
        <v>1189</v>
      </c>
      <c r="F1940">
        <v>30</v>
      </c>
      <c r="G1940" t="s">
        <v>6442</v>
      </c>
      <c r="H1940" t="s">
        <v>237</v>
      </c>
      <c r="I1940" s="10">
        <v>39775</v>
      </c>
      <c r="J1940">
        <v>76</v>
      </c>
      <c r="K1940" t="s">
        <v>1007</v>
      </c>
      <c r="M1940" t="str">
        <f>PROPER(Portfolio4346[[#This Row],[Last Name]])</f>
        <v>Heath</v>
      </c>
      <c r="N1940" t="str">
        <f t="shared" si="120"/>
        <v>-</v>
      </c>
      <c r="O1940" t="str">
        <f t="shared" si="122"/>
        <v>M</v>
      </c>
      <c r="P1940" t="str">
        <f t="shared" si="121"/>
        <v>-</v>
      </c>
      <c r="Q1940" t="str">
        <f t="shared" si="123"/>
        <v>J</v>
      </c>
    </row>
    <row r="1941" spans="1:17" x14ac:dyDescent="0.3">
      <c r="A1941">
        <v>1954</v>
      </c>
      <c r="B1941" t="s">
        <v>6443</v>
      </c>
      <c r="C1941" t="s">
        <v>6444</v>
      </c>
      <c r="D1941" t="s">
        <v>4493</v>
      </c>
      <c r="E1941" t="s">
        <v>1189</v>
      </c>
      <c r="F1941">
        <v>90</v>
      </c>
      <c r="G1941" t="s">
        <v>6445</v>
      </c>
      <c r="H1941" t="s">
        <v>410</v>
      </c>
      <c r="I1941" s="10">
        <v>39950</v>
      </c>
      <c r="J1941">
        <v>36</v>
      </c>
      <c r="K1941" t="s">
        <v>1772</v>
      </c>
      <c r="M1941" t="str">
        <f>PROPER(Portfolio4346[[#This Row],[Last Name]])</f>
        <v>Stover</v>
      </c>
      <c r="N1941" t="str">
        <f t="shared" si="120"/>
        <v>-</v>
      </c>
      <c r="O1941" t="str">
        <f t="shared" si="122"/>
        <v>M</v>
      </c>
      <c r="P1941" t="str">
        <f t="shared" si="121"/>
        <v>-</v>
      </c>
      <c r="Q1941" t="str">
        <f t="shared" si="123"/>
        <v>H</v>
      </c>
    </row>
    <row r="1942" spans="1:17" x14ac:dyDescent="0.3">
      <c r="A1942">
        <v>1955</v>
      </c>
      <c r="B1942" t="s">
        <v>6043</v>
      </c>
      <c r="C1942" t="s">
        <v>5774</v>
      </c>
      <c r="D1942" t="s">
        <v>4493</v>
      </c>
      <c r="E1942" t="s">
        <v>1189</v>
      </c>
      <c r="F1942">
        <v>60</v>
      </c>
      <c r="G1942" t="s">
        <v>6446</v>
      </c>
      <c r="H1942" t="s">
        <v>3706</v>
      </c>
      <c r="I1942" s="10">
        <v>39920</v>
      </c>
      <c r="J1942">
        <v>28</v>
      </c>
      <c r="K1942" t="s">
        <v>1700</v>
      </c>
      <c r="M1942" t="str">
        <f>PROPER(Portfolio4346[[#This Row],[Last Name]])</f>
        <v>Moses</v>
      </c>
      <c r="N1942" t="str">
        <f t="shared" si="120"/>
        <v>-</v>
      </c>
      <c r="O1942" t="str">
        <f t="shared" si="122"/>
        <v>M</v>
      </c>
      <c r="P1942" t="str">
        <f t="shared" si="121"/>
        <v>-</v>
      </c>
      <c r="Q1942" t="str">
        <f t="shared" si="123"/>
        <v>J</v>
      </c>
    </row>
    <row r="1943" spans="1:17" x14ac:dyDescent="0.3">
      <c r="A1943">
        <v>1956</v>
      </c>
      <c r="B1943" t="s">
        <v>3159</v>
      </c>
      <c r="C1943" t="s">
        <v>6447</v>
      </c>
      <c r="D1943" t="s">
        <v>4493</v>
      </c>
      <c r="E1943" t="s">
        <v>1189</v>
      </c>
      <c r="F1943">
        <v>30</v>
      </c>
      <c r="G1943" t="s">
        <v>6448</v>
      </c>
      <c r="H1943" t="s">
        <v>4373</v>
      </c>
      <c r="I1943" s="10">
        <v>39970</v>
      </c>
      <c r="J1943">
        <v>68</v>
      </c>
      <c r="K1943" t="s">
        <v>1700</v>
      </c>
      <c r="M1943" t="str">
        <f>PROPER(Portfolio4346[[#This Row],[Last Name]])</f>
        <v>Mccann</v>
      </c>
      <c r="N1943" t="str">
        <f t="shared" si="120"/>
        <v>-</v>
      </c>
      <c r="O1943" t="str">
        <f t="shared" si="122"/>
        <v>M</v>
      </c>
      <c r="P1943" t="str">
        <f t="shared" si="121"/>
        <v>-</v>
      </c>
      <c r="Q1943" t="str">
        <f t="shared" si="123"/>
        <v>T</v>
      </c>
    </row>
    <row r="1944" spans="1:17" x14ac:dyDescent="0.3">
      <c r="A1944">
        <v>1957</v>
      </c>
      <c r="B1944" t="s">
        <v>6449</v>
      </c>
      <c r="C1944" t="s">
        <v>6450</v>
      </c>
      <c r="D1944" t="s">
        <v>4493</v>
      </c>
      <c r="E1944" t="s">
        <v>1189</v>
      </c>
      <c r="F1944">
        <v>60</v>
      </c>
      <c r="G1944" t="s">
        <v>6451</v>
      </c>
      <c r="H1944" t="s">
        <v>27</v>
      </c>
      <c r="I1944" s="10">
        <v>39942</v>
      </c>
      <c r="J1944">
        <v>75</v>
      </c>
      <c r="K1944" t="s">
        <v>1707</v>
      </c>
      <c r="M1944" t="str">
        <f>PROPER(Portfolio4346[[#This Row],[Last Name]])</f>
        <v>Meredith</v>
      </c>
      <c r="N1944" t="str">
        <f t="shared" si="120"/>
        <v>-</v>
      </c>
      <c r="O1944" t="str">
        <f t="shared" si="122"/>
        <v>M</v>
      </c>
      <c r="P1944" t="str">
        <f t="shared" si="121"/>
        <v>-</v>
      </c>
      <c r="Q1944" t="str">
        <f t="shared" si="123"/>
        <v>D</v>
      </c>
    </row>
    <row r="1945" spans="1:17" x14ac:dyDescent="0.3">
      <c r="A1945">
        <v>1958</v>
      </c>
      <c r="B1945" t="s">
        <v>4938</v>
      </c>
      <c r="C1945" t="s">
        <v>6184</v>
      </c>
      <c r="D1945" t="s">
        <v>4493</v>
      </c>
      <c r="E1945" t="s">
        <v>1189</v>
      </c>
      <c r="F1945">
        <v>30</v>
      </c>
      <c r="G1945" t="s">
        <v>6452</v>
      </c>
      <c r="H1945" t="s">
        <v>85</v>
      </c>
      <c r="I1945" s="10">
        <v>39603</v>
      </c>
      <c r="J1945">
        <v>16</v>
      </c>
      <c r="K1945" t="s">
        <v>851</v>
      </c>
      <c r="M1945" t="str">
        <f>PROPER(Portfolio4346[[#This Row],[Last Name]])</f>
        <v>Farr</v>
      </c>
      <c r="N1945" t="str">
        <f t="shared" si="120"/>
        <v>-</v>
      </c>
      <c r="O1945" t="str">
        <f t="shared" si="122"/>
        <v>M</v>
      </c>
      <c r="P1945" t="str">
        <f t="shared" si="121"/>
        <v>-</v>
      </c>
      <c r="Q1945" t="str">
        <f t="shared" si="123"/>
        <v>R</v>
      </c>
    </row>
    <row r="1946" spans="1:17" x14ac:dyDescent="0.3">
      <c r="A1946">
        <v>1959</v>
      </c>
      <c r="B1946" t="s">
        <v>6073</v>
      </c>
      <c r="C1946" t="s">
        <v>1803</v>
      </c>
      <c r="D1946" t="s">
        <v>4493</v>
      </c>
      <c r="E1946" t="s">
        <v>1189</v>
      </c>
      <c r="F1946">
        <v>60</v>
      </c>
      <c r="G1946" t="s">
        <v>6453</v>
      </c>
      <c r="H1946" t="s">
        <v>176</v>
      </c>
      <c r="I1946" s="10">
        <v>40340</v>
      </c>
      <c r="J1946">
        <v>98</v>
      </c>
      <c r="K1946" t="s">
        <v>1692</v>
      </c>
      <c r="M1946" t="str">
        <f>PROPER(Portfolio4346[[#This Row],[Last Name]])</f>
        <v>Lancaster</v>
      </c>
      <c r="N1946" t="str">
        <f t="shared" si="120"/>
        <v>-</v>
      </c>
      <c r="O1946" t="str">
        <f t="shared" si="122"/>
        <v>M</v>
      </c>
      <c r="P1946" t="str">
        <f t="shared" si="121"/>
        <v>-</v>
      </c>
      <c r="Q1946" t="str">
        <f t="shared" si="123"/>
        <v>B</v>
      </c>
    </row>
    <row r="1947" spans="1:17" x14ac:dyDescent="0.3">
      <c r="A1947">
        <v>1960</v>
      </c>
      <c r="B1947" t="s">
        <v>6454</v>
      </c>
      <c r="C1947" t="s">
        <v>3499</v>
      </c>
      <c r="D1947" t="s">
        <v>4493</v>
      </c>
      <c r="E1947" t="s">
        <v>1189</v>
      </c>
      <c r="F1947">
        <v>60</v>
      </c>
      <c r="G1947" t="s">
        <v>6455</v>
      </c>
      <c r="H1947" t="s">
        <v>714</v>
      </c>
      <c r="I1947" s="10">
        <v>40188</v>
      </c>
      <c r="J1947">
        <v>79</v>
      </c>
      <c r="K1947" t="s">
        <v>1696</v>
      </c>
      <c r="M1947" t="str">
        <f>PROPER(Portfolio4346[[#This Row],[Last Name]])</f>
        <v>Sosa</v>
      </c>
      <c r="N1947" t="str">
        <f t="shared" si="120"/>
        <v>-</v>
      </c>
      <c r="O1947" t="str">
        <f t="shared" si="122"/>
        <v>M</v>
      </c>
      <c r="P1947" t="str">
        <f t="shared" si="121"/>
        <v>-</v>
      </c>
      <c r="Q1947" t="str">
        <f t="shared" si="123"/>
        <v>P</v>
      </c>
    </row>
    <row r="1948" spans="1:17" x14ac:dyDescent="0.3">
      <c r="A1948">
        <v>1961</v>
      </c>
      <c r="B1948" t="s">
        <v>6456</v>
      </c>
      <c r="C1948" t="s">
        <v>5093</v>
      </c>
      <c r="D1948" t="s">
        <v>4493</v>
      </c>
      <c r="E1948" t="s">
        <v>1189</v>
      </c>
      <c r="F1948">
        <v>90</v>
      </c>
      <c r="G1948" t="s">
        <v>6457</v>
      </c>
      <c r="H1948" t="s">
        <v>121</v>
      </c>
      <c r="I1948" s="10">
        <v>39710</v>
      </c>
      <c r="J1948">
        <v>3</v>
      </c>
      <c r="K1948" t="s">
        <v>1007</v>
      </c>
      <c r="M1948" t="str">
        <f>PROPER(Portfolio4346[[#This Row],[Last Name]])</f>
        <v>Barton</v>
      </c>
      <c r="N1948" t="str">
        <f t="shared" si="120"/>
        <v>-</v>
      </c>
      <c r="O1948" t="str">
        <f t="shared" si="122"/>
        <v>M</v>
      </c>
      <c r="P1948" t="str">
        <f t="shared" si="121"/>
        <v>-</v>
      </c>
      <c r="Q1948" t="str">
        <f t="shared" si="123"/>
        <v>E</v>
      </c>
    </row>
    <row r="1949" spans="1:17" x14ac:dyDescent="0.3">
      <c r="A1949">
        <v>1962</v>
      </c>
      <c r="B1949" t="s">
        <v>5253</v>
      </c>
      <c r="C1949" t="s">
        <v>4471</v>
      </c>
      <c r="D1949" t="s">
        <v>4493</v>
      </c>
      <c r="E1949" t="s">
        <v>1189</v>
      </c>
      <c r="F1949">
        <v>90</v>
      </c>
      <c r="G1949" t="s">
        <v>6458</v>
      </c>
      <c r="H1949" t="s">
        <v>528</v>
      </c>
      <c r="I1949" s="10">
        <v>40329</v>
      </c>
      <c r="J1949">
        <v>11</v>
      </c>
      <c r="K1949" t="s">
        <v>1692</v>
      </c>
      <c r="M1949" t="str">
        <f>PROPER(Portfolio4346[[#This Row],[Last Name]])</f>
        <v>Yazzie</v>
      </c>
      <c r="N1949" t="str">
        <f t="shared" si="120"/>
        <v>-</v>
      </c>
      <c r="O1949" t="str">
        <f t="shared" si="122"/>
        <v>M</v>
      </c>
      <c r="P1949" t="str">
        <f t="shared" si="121"/>
        <v>-</v>
      </c>
      <c r="Q1949" t="str">
        <f t="shared" si="123"/>
        <v>D</v>
      </c>
    </row>
    <row r="1950" spans="1:17" x14ac:dyDescent="0.3">
      <c r="A1950">
        <v>1963</v>
      </c>
      <c r="B1950" t="s">
        <v>2252</v>
      </c>
      <c r="C1950" t="s">
        <v>6385</v>
      </c>
      <c r="D1950" t="s">
        <v>4493</v>
      </c>
      <c r="E1950" t="s">
        <v>1189</v>
      </c>
      <c r="F1950">
        <v>30</v>
      </c>
      <c r="G1950" t="s">
        <v>6459</v>
      </c>
      <c r="H1950" t="s">
        <v>1938</v>
      </c>
      <c r="I1950" s="10">
        <v>40003</v>
      </c>
      <c r="J1950">
        <v>72</v>
      </c>
      <c r="K1950" t="s">
        <v>1707</v>
      </c>
      <c r="M1950" t="str">
        <f>PROPER(Portfolio4346[[#This Row],[Last Name]])</f>
        <v>Figueroa</v>
      </c>
      <c r="N1950" t="str">
        <f t="shared" si="120"/>
        <v>-</v>
      </c>
      <c r="O1950" t="str">
        <f t="shared" si="122"/>
        <v>M</v>
      </c>
      <c r="P1950" t="str">
        <f t="shared" si="121"/>
        <v>-</v>
      </c>
      <c r="Q1950" t="str">
        <f t="shared" si="123"/>
        <v>V</v>
      </c>
    </row>
    <row r="1951" spans="1:17" x14ac:dyDescent="0.3">
      <c r="A1951">
        <v>1964</v>
      </c>
      <c r="B1951" t="s">
        <v>6460</v>
      </c>
      <c r="C1951" t="s">
        <v>6461</v>
      </c>
      <c r="D1951" t="s">
        <v>4493</v>
      </c>
      <c r="E1951" t="s">
        <v>1189</v>
      </c>
      <c r="F1951">
        <v>30</v>
      </c>
      <c r="G1951" t="s">
        <v>6462</v>
      </c>
      <c r="H1951" t="s">
        <v>257</v>
      </c>
      <c r="I1951" s="10">
        <v>40196</v>
      </c>
      <c r="J1951">
        <v>31</v>
      </c>
      <c r="K1951" t="s">
        <v>1772</v>
      </c>
      <c r="M1951" t="str">
        <f>PROPER(Portfolio4346[[#This Row],[Last Name]])</f>
        <v>English</v>
      </c>
      <c r="N1951" t="str">
        <f t="shared" si="120"/>
        <v>-</v>
      </c>
      <c r="O1951" t="str">
        <f t="shared" si="122"/>
        <v>M</v>
      </c>
      <c r="P1951" t="str">
        <f t="shared" si="121"/>
        <v>-</v>
      </c>
      <c r="Q1951" t="str">
        <f t="shared" si="123"/>
        <v>K</v>
      </c>
    </row>
    <row r="1952" spans="1:17" x14ac:dyDescent="0.3">
      <c r="A1952">
        <v>1965</v>
      </c>
      <c r="B1952" t="s">
        <v>6463</v>
      </c>
      <c r="C1952" t="s">
        <v>3763</v>
      </c>
      <c r="D1952" t="s">
        <v>4493</v>
      </c>
      <c r="E1952" t="s">
        <v>1189</v>
      </c>
      <c r="F1952">
        <v>60</v>
      </c>
      <c r="G1952" t="s">
        <v>6464</v>
      </c>
      <c r="H1952" t="s">
        <v>88</v>
      </c>
      <c r="I1952" s="10">
        <v>39994</v>
      </c>
      <c r="J1952">
        <v>60</v>
      </c>
      <c r="K1952" t="s">
        <v>1677</v>
      </c>
      <c r="M1952" t="str">
        <f>PROPER(Portfolio4346[[#This Row],[Last Name]])</f>
        <v>Owens</v>
      </c>
      <c r="N1952" t="str">
        <f t="shared" si="120"/>
        <v>-</v>
      </c>
      <c r="O1952" t="str">
        <f t="shared" si="122"/>
        <v>M</v>
      </c>
      <c r="P1952" t="str">
        <f t="shared" si="121"/>
        <v>-</v>
      </c>
      <c r="Q1952" t="str">
        <f t="shared" si="123"/>
        <v>J</v>
      </c>
    </row>
    <row r="1953" spans="1:17" x14ac:dyDescent="0.3">
      <c r="A1953">
        <v>1966</v>
      </c>
      <c r="B1953" t="s">
        <v>5632</v>
      </c>
      <c r="C1953" t="s">
        <v>6465</v>
      </c>
      <c r="D1953" t="s">
        <v>4493</v>
      </c>
      <c r="E1953" t="s">
        <v>1189</v>
      </c>
      <c r="F1953">
        <v>60</v>
      </c>
      <c r="G1953" t="s">
        <v>6466</v>
      </c>
      <c r="H1953" t="s">
        <v>323</v>
      </c>
      <c r="I1953" s="10">
        <v>39517</v>
      </c>
      <c r="J1953">
        <v>83</v>
      </c>
      <c r="K1953" t="s">
        <v>1673</v>
      </c>
      <c r="M1953" t="str">
        <f>PROPER(Portfolio4346[[#This Row],[Last Name]])</f>
        <v>Villegas</v>
      </c>
      <c r="N1953" t="str">
        <f t="shared" si="120"/>
        <v>-</v>
      </c>
      <c r="O1953" t="str">
        <f t="shared" si="122"/>
        <v>M</v>
      </c>
      <c r="P1953" t="str">
        <f t="shared" si="121"/>
        <v>-</v>
      </c>
      <c r="Q1953" t="str">
        <f t="shared" si="123"/>
        <v>M</v>
      </c>
    </row>
    <row r="1954" spans="1:17" x14ac:dyDescent="0.3">
      <c r="A1954">
        <v>1967</v>
      </c>
      <c r="B1954" t="s">
        <v>6467</v>
      </c>
      <c r="C1954" t="s">
        <v>6468</v>
      </c>
      <c r="D1954" t="s">
        <v>4493</v>
      </c>
      <c r="E1954" t="s">
        <v>1189</v>
      </c>
      <c r="F1954">
        <v>60</v>
      </c>
      <c r="G1954" t="s">
        <v>6469</v>
      </c>
      <c r="H1954" t="s">
        <v>5130</v>
      </c>
      <c r="I1954" s="10">
        <v>40001</v>
      </c>
      <c r="J1954">
        <v>98</v>
      </c>
      <c r="K1954" t="s">
        <v>1673</v>
      </c>
      <c r="M1954" t="str">
        <f>PROPER(Portfolio4346[[#This Row],[Last Name]])</f>
        <v>Mccracken</v>
      </c>
      <c r="N1954" t="str">
        <f t="shared" si="120"/>
        <v>-</v>
      </c>
      <c r="O1954" t="str">
        <f t="shared" si="122"/>
        <v>M</v>
      </c>
      <c r="P1954" t="str">
        <f t="shared" si="121"/>
        <v>-</v>
      </c>
      <c r="Q1954" t="str">
        <f t="shared" si="123"/>
        <v>J</v>
      </c>
    </row>
    <row r="1955" spans="1:17" x14ac:dyDescent="0.3">
      <c r="A1955">
        <v>1968</v>
      </c>
      <c r="B1955" t="s">
        <v>6470</v>
      </c>
      <c r="C1955" t="s">
        <v>6075</v>
      </c>
      <c r="D1955" t="s">
        <v>4493</v>
      </c>
      <c r="E1955" t="s">
        <v>1189</v>
      </c>
      <c r="F1955">
        <v>90</v>
      </c>
      <c r="G1955" t="s">
        <v>6471</v>
      </c>
      <c r="H1955" t="s">
        <v>166</v>
      </c>
      <c r="I1955" s="10">
        <v>40236</v>
      </c>
      <c r="J1955">
        <v>6</v>
      </c>
      <c r="K1955" t="s">
        <v>1696</v>
      </c>
      <c r="M1955" t="str">
        <f>PROPER(Portfolio4346[[#This Row],[Last Name]])</f>
        <v>Houston</v>
      </c>
      <c r="N1955" t="str">
        <f t="shared" si="120"/>
        <v>-</v>
      </c>
      <c r="O1955" t="str">
        <f t="shared" si="122"/>
        <v>M</v>
      </c>
      <c r="P1955" t="str">
        <f t="shared" si="121"/>
        <v>-</v>
      </c>
      <c r="Q1955" t="str">
        <f t="shared" si="123"/>
        <v>J</v>
      </c>
    </row>
    <row r="1956" spans="1:17" x14ac:dyDescent="0.3">
      <c r="A1956">
        <v>1969</v>
      </c>
      <c r="B1956" t="s">
        <v>4742</v>
      </c>
      <c r="C1956" t="s">
        <v>6472</v>
      </c>
      <c r="D1956" t="s">
        <v>4493</v>
      </c>
      <c r="E1956" t="s">
        <v>1189</v>
      </c>
      <c r="F1956">
        <v>30</v>
      </c>
      <c r="G1956" t="s">
        <v>6473</v>
      </c>
      <c r="H1956" t="s">
        <v>1639</v>
      </c>
      <c r="I1956" s="10">
        <v>40285</v>
      </c>
      <c r="J1956">
        <v>36</v>
      </c>
      <c r="K1956" t="s">
        <v>1692</v>
      </c>
      <c r="M1956" t="str">
        <f>PROPER(Portfolio4346[[#This Row],[Last Name]])</f>
        <v>Bender</v>
      </c>
      <c r="N1956" t="str">
        <f t="shared" si="120"/>
        <v>-</v>
      </c>
      <c r="O1956" t="str">
        <f t="shared" si="122"/>
        <v>M</v>
      </c>
      <c r="P1956" t="str">
        <f t="shared" si="121"/>
        <v>-</v>
      </c>
      <c r="Q1956" t="str">
        <f t="shared" si="123"/>
        <v>H</v>
      </c>
    </row>
    <row r="1957" spans="1:17" x14ac:dyDescent="0.3">
      <c r="A1957">
        <v>1970</v>
      </c>
      <c r="B1957" t="s">
        <v>4875</v>
      </c>
      <c r="C1957" t="s">
        <v>2521</v>
      </c>
      <c r="D1957" t="s">
        <v>4493</v>
      </c>
      <c r="E1957" t="s">
        <v>1189</v>
      </c>
      <c r="F1957">
        <v>90</v>
      </c>
      <c r="G1957" t="s">
        <v>6474</v>
      </c>
      <c r="H1957" t="s">
        <v>2785</v>
      </c>
      <c r="I1957" s="10">
        <v>39575</v>
      </c>
      <c r="J1957">
        <v>27</v>
      </c>
      <c r="K1957" t="s">
        <v>1700</v>
      </c>
      <c r="M1957" t="str">
        <f>PROPER(Portfolio4346[[#This Row],[Last Name]])</f>
        <v>Pereira</v>
      </c>
      <c r="N1957" t="str">
        <f t="shared" si="120"/>
        <v>-</v>
      </c>
      <c r="O1957" t="str">
        <f t="shared" si="122"/>
        <v>M</v>
      </c>
      <c r="P1957" t="str">
        <f t="shared" si="121"/>
        <v>-</v>
      </c>
      <c r="Q1957" t="str">
        <f t="shared" si="123"/>
        <v>I</v>
      </c>
    </row>
    <row r="1958" spans="1:17" x14ac:dyDescent="0.3">
      <c r="A1958">
        <v>1971</v>
      </c>
      <c r="B1958" t="s">
        <v>6414</v>
      </c>
      <c r="C1958" t="s">
        <v>2567</v>
      </c>
      <c r="D1958" t="s">
        <v>4493</v>
      </c>
      <c r="E1958" t="s">
        <v>1189</v>
      </c>
      <c r="F1958">
        <v>60</v>
      </c>
      <c r="G1958" t="s">
        <v>6475</v>
      </c>
      <c r="H1958" t="s">
        <v>772</v>
      </c>
      <c r="I1958" s="10">
        <v>39735</v>
      </c>
      <c r="J1958">
        <v>93</v>
      </c>
      <c r="K1958" t="s">
        <v>1673</v>
      </c>
      <c r="M1958" t="str">
        <f>PROPER(Portfolio4346[[#This Row],[Last Name]])</f>
        <v>Howell</v>
      </c>
      <c r="N1958" t="str">
        <f t="shared" si="120"/>
        <v>-</v>
      </c>
      <c r="O1958" t="str">
        <f t="shared" si="122"/>
        <v>M</v>
      </c>
      <c r="P1958" t="str">
        <f t="shared" si="121"/>
        <v>-</v>
      </c>
      <c r="Q1958" t="str">
        <f t="shared" si="123"/>
        <v>D</v>
      </c>
    </row>
    <row r="1959" spans="1:17" x14ac:dyDescent="0.3">
      <c r="A1959">
        <v>1972</v>
      </c>
      <c r="B1959" t="s">
        <v>6476</v>
      </c>
      <c r="C1959" t="s">
        <v>4227</v>
      </c>
      <c r="D1959" t="s">
        <v>4493</v>
      </c>
      <c r="E1959" t="s">
        <v>1189</v>
      </c>
      <c r="F1959">
        <v>60</v>
      </c>
      <c r="G1959" t="s">
        <v>6477</v>
      </c>
      <c r="H1959" t="s">
        <v>6478</v>
      </c>
      <c r="I1959" s="10">
        <v>39814</v>
      </c>
      <c r="J1959">
        <v>90</v>
      </c>
      <c r="K1959" t="s">
        <v>1700</v>
      </c>
      <c r="M1959" t="str">
        <f>PROPER(Portfolio4346[[#This Row],[Last Name]])</f>
        <v>Doherty</v>
      </c>
      <c r="N1959" t="str">
        <f t="shared" si="120"/>
        <v>-</v>
      </c>
      <c r="O1959" t="str">
        <f t="shared" si="122"/>
        <v>M</v>
      </c>
      <c r="P1959" t="str">
        <f t="shared" si="121"/>
        <v>-</v>
      </c>
      <c r="Q1959" t="str">
        <f t="shared" si="123"/>
        <v>A</v>
      </c>
    </row>
    <row r="1960" spans="1:17" x14ac:dyDescent="0.3">
      <c r="A1960">
        <v>1973</v>
      </c>
      <c r="B1960" t="s">
        <v>2385</v>
      </c>
      <c r="C1960" t="s">
        <v>6066</v>
      </c>
      <c r="D1960" t="s">
        <v>4493</v>
      </c>
      <c r="E1960" t="s">
        <v>1189</v>
      </c>
      <c r="F1960">
        <v>90</v>
      </c>
      <c r="G1960" t="s">
        <v>6479</v>
      </c>
      <c r="H1960" t="s">
        <v>1617</v>
      </c>
      <c r="I1960" s="10">
        <v>40299</v>
      </c>
      <c r="J1960">
        <v>57</v>
      </c>
      <c r="K1960" t="s">
        <v>851</v>
      </c>
      <c r="M1960" t="str">
        <f>PROPER(Portfolio4346[[#This Row],[Last Name]])</f>
        <v>Reese</v>
      </c>
      <c r="N1960" t="str">
        <f t="shared" si="120"/>
        <v>-</v>
      </c>
      <c r="O1960" t="str">
        <f t="shared" si="122"/>
        <v>M</v>
      </c>
      <c r="P1960" t="str">
        <f t="shared" si="121"/>
        <v>-</v>
      </c>
      <c r="Q1960" t="str">
        <f t="shared" si="123"/>
        <v>N</v>
      </c>
    </row>
    <row r="1961" spans="1:17" x14ac:dyDescent="0.3">
      <c r="A1961">
        <v>1974</v>
      </c>
      <c r="B1961" t="s">
        <v>6480</v>
      </c>
      <c r="C1961" t="s">
        <v>6481</v>
      </c>
      <c r="D1961" t="s">
        <v>4493</v>
      </c>
      <c r="E1961" t="s">
        <v>1189</v>
      </c>
      <c r="F1961">
        <v>90</v>
      </c>
      <c r="G1961" t="s">
        <v>6482</v>
      </c>
      <c r="H1961" t="s">
        <v>523</v>
      </c>
      <c r="I1961" s="10">
        <v>39709</v>
      </c>
      <c r="J1961">
        <v>7</v>
      </c>
      <c r="K1961" t="s">
        <v>1707</v>
      </c>
      <c r="M1961" t="str">
        <f>PROPER(Portfolio4346[[#This Row],[Last Name]])</f>
        <v>Tucker</v>
      </c>
      <c r="N1961" t="str">
        <f t="shared" si="120"/>
        <v>-</v>
      </c>
      <c r="O1961" t="str">
        <f t="shared" si="122"/>
        <v>M</v>
      </c>
      <c r="P1961" t="str">
        <f t="shared" si="121"/>
        <v>-</v>
      </c>
      <c r="Q1961" t="str">
        <f t="shared" si="123"/>
        <v>E</v>
      </c>
    </row>
    <row r="1962" spans="1:17" x14ac:dyDescent="0.3">
      <c r="A1962">
        <v>1975</v>
      </c>
      <c r="B1962" t="s">
        <v>6483</v>
      </c>
      <c r="C1962" t="s">
        <v>4573</v>
      </c>
      <c r="D1962" t="s">
        <v>4493</v>
      </c>
      <c r="E1962" t="s">
        <v>1189</v>
      </c>
      <c r="F1962">
        <v>30</v>
      </c>
      <c r="G1962" t="s">
        <v>6484</v>
      </c>
      <c r="H1962" t="s">
        <v>1642</v>
      </c>
      <c r="I1962" s="10">
        <v>39644</v>
      </c>
      <c r="J1962">
        <v>85</v>
      </c>
      <c r="K1962" t="s">
        <v>1721</v>
      </c>
      <c r="M1962" t="str">
        <f>PROPER(Portfolio4346[[#This Row],[Last Name]])</f>
        <v>Brantley</v>
      </c>
      <c r="N1962" t="str">
        <f t="shared" si="120"/>
        <v>-</v>
      </c>
      <c r="O1962" t="str">
        <f t="shared" si="122"/>
        <v>M</v>
      </c>
      <c r="P1962" t="str">
        <f t="shared" si="121"/>
        <v>-</v>
      </c>
      <c r="Q1962" t="str">
        <f t="shared" si="123"/>
        <v>T</v>
      </c>
    </row>
    <row r="1963" spans="1:17" x14ac:dyDescent="0.3">
      <c r="A1963">
        <v>1976</v>
      </c>
      <c r="B1963" t="s">
        <v>6485</v>
      </c>
      <c r="C1963" t="s">
        <v>6431</v>
      </c>
      <c r="D1963" t="s">
        <v>4493</v>
      </c>
      <c r="E1963" t="s">
        <v>1189</v>
      </c>
      <c r="F1963">
        <v>60</v>
      </c>
      <c r="G1963" t="s">
        <v>6486</v>
      </c>
      <c r="H1963" t="s">
        <v>554</v>
      </c>
      <c r="I1963" s="10">
        <v>40437</v>
      </c>
      <c r="J1963">
        <v>22</v>
      </c>
      <c r="K1963" t="s">
        <v>1007</v>
      </c>
      <c r="M1963" t="str">
        <f>PROPER(Portfolio4346[[#This Row],[Last Name]])</f>
        <v>Ryan</v>
      </c>
      <c r="N1963" t="str">
        <f t="shared" si="120"/>
        <v>-</v>
      </c>
      <c r="O1963" t="str">
        <f t="shared" si="122"/>
        <v>M</v>
      </c>
      <c r="P1963" t="str">
        <f t="shared" si="121"/>
        <v>-</v>
      </c>
      <c r="Q1963" t="str">
        <f t="shared" si="123"/>
        <v>K</v>
      </c>
    </row>
    <row r="1964" spans="1:17" x14ac:dyDescent="0.3">
      <c r="A1964">
        <v>1977</v>
      </c>
      <c r="B1964" t="s">
        <v>6487</v>
      </c>
      <c r="C1964" t="s">
        <v>6488</v>
      </c>
      <c r="D1964" t="s">
        <v>4493</v>
      </c>
      <c r="E1964" t="s">
        <v>1189</v>
      </c>
      <c r="F1964">
        <v>60</v>
      </c>
      <c r="G1964" t="s">
        <v>6489</v>
      </c>
      <c r="H1964" t="s">
        <v>133</v>
      </c>
      <c r="I1964" s="10">
        <v>40520</v>
      </c>
      <c r="J1964">
        <v>43</v>
      </c>
      <c r="K1964" t="s">
        <v>1772</v>
      </c>
      <c r="M1964" t="str">
        <f>PROPER(Portfolio4346[[#This Row],[Last Name]])</f>
        <v>Mcleod</v>
      </c>
      <c r="N1964" t="str">
        <f t="shared" si="120"/>
        <v>-</v>
      </c>
      <c r="O1964" t="str">
        <f t="shared" si="122"/>
        <v>M</v>
      </c>
      <c r="P1964" t="str">
        <f t="shared" si="121"/>
        <v>-</v>
      </c>
      <c r="Q1964" t="str">
        <f t="shared" si="123"/>
        <v>R</v>
      </c>
    </row>
    <row r="1965" spans="1:17" x14ac:dyDescent="0.3">
      <c r="A1965">
        <v>1978</v>
      </c>
      <c r="B1965" t="s">
        <v>6011</v>
      </c>
      <c r="C1965" t="s">
        <v>5403</v>
      </c>
      <c r="D1965" t="s">
        <v>4493</v>
      </c>
      <c r="E1965" t="s">
        <v>1189</v>
      </c>
      <c r="F1965">
        <v>60</v>
      </c>
      <c r="G1965" t="s">
        <v>6490</v>
      </c>
      <c r="H1965" t="s">
        <v>784</v>
      </c>
      <c r="I1965" s="10">
        <v>39757</v>
      </c>
      <c r="J1965">
        <v>18</v>
      </c>
      <c r="K1965" t="s">
        <v>1696</v>
      </c>
      <c r="M1965" t="str">
        <f>PROPER(Portfolio4346[[#This Row],[Last Name]])</f>
        <v>Velasquez</v>
      </c>
      <c r="N1965" t="str">
        <f t="shared" si="120"/>
        <v>-</v>
      </c>
      <c r="O1965" t="str">
        <f t="shared" si="122"/>
        <v>M</v>
      </c>
      <c r="P1965" t="str">
        <f t="shared" si="121"/>
        <v>-</v>
      </c>
      <c r="Q1965" t="str">
        <f t="shared" si="123"/>
        <v>C</v>
      </c>
    </row>
    <row r="1966" spans="1:17" x14ac:dyDescent="0.3">
      <c r="A1966">
        <v>1979</v>
      </c>
      <c r="B1966" t="s">
        <v>6255</v>
      </c>
      <c r="C1966" t="s">
        <v>6431</v>
      </c>
      <c r="D1966" t="s">
        <v>4493</v>
      </c>
      <c r="E1966" t="s">
        <v>1189</v>
      </c>
      <c r="F1966">
        <v>30</v>
      </c>
      <c r="G1966" t="s">
        <v>6491</v>
      </c>
      <c r="H1966" t="s">
        <v>178</v>
      </c>
      <c r="I1966" s="10">
        <v>39574</v>
      </c>
      <c r="J1966">
        <v>66</v>
      </c>
      <c r="K1966" t="s">
        <v>1007</v>
      </c>
      <c r="M1966" t="str">
        <f>PROPER(Portfolio4346[[#This Row],[Last Name]])</f>
        <v>Ryan</v>
      </c>
      <c r="N1966" t="str">
        <f t="shared" si="120"/>
        <v>-</v>
      </c>
      <c r="O1966" t="str">
        <f t="shared" si="122"/>
        <v>M</v>
      </c>
      <c r="P1966" t="str">
        <f t="shared" si="121"/>
        <v>-</v>
      </c>
      <c r="Q1966" t="str">
        <f t="shared" si="123"/>
        <v>D</v>
      </c>
    </row>
    <row r="1967" spans="1:17" x14ac:dyDescent="0.3">
      <c r="A1967">
        <v>1980</v>
      </c>
      <c r="B1967" t="s">
        <v>6492</v>
      </c>
      <c r="C1967" t="s">
        <v>5150</v>
      </c>
      <c r="D1967" t="s">
        <v>4493</v>
      </c>
      <c r="E1967" t="s">
        <v>1189</v>
      </c>
      <c r="F1967">
        <v>60</v>
      </c>
      <c r="G1967" t="s">
        <v>6493</v>
      </c>
      <c r="H1967" t="s">
        <v>813</v>
      </c>
      <c r="I1967" s="10">
        <v>39591</v>
      </c>
      <c r="J1967">
        <v>38</v>
      </c>
      <c r="K1967" t="s">
        <v>1700</v>
      </c>
      <c r="M1967" t="str">
        <f>PROPER(Portfolio4346[[#This Row],[Last Name]])</f>
        <v>Rodrigues</v>
      </c>
      <c r="N1967" t="str">
        <f t="shared" si="120"/>
        <v>-</v>
      </c>
      <c r="O1967" t="str">
        <f t="shared" si="122"/>
        <v>M</v>
      </c>
      <c r="P1967" t="str">
        <f t="shared" si="121"/>
        <v>-</v>
      </c>
      <c r="Q1967" t="str">
        <f t="shared" si="123"/>
        <v>S</v>
      </c>
    </row>
    <row r="1968" spans="1:17" x14ac:dyDescent="0.3">
      <c r="A1968">
        <v>1981</v>
      </c>
      <c r="B1968" t="s">
        <v>6494</v>
      </c>
      <c r="C1968" t="s">
        <v>6495</v>
      </c>
      <c r="D1968" t="s">
        <v>4493</v>
      </c>
      <c r="E1968" t="s">
        <v>1189</v>
      </c>
      <c r="F1968">
        <v>60</v>
      </c>
      <c r="G1968" t="s">
        <v>6496</v>
      </c>
      <c r="H1968" t="s">
        <v>988</v>
      </c>
      <c r="I1968" s="10">
        <v>39465</v>
      </c>
      <c r="J1968">
        <v>48</v>
      </c>
      <c r="K1968" t="s">
        <v>1721</v>
      </c>
      <c r="M1968" t="str">
        <f>PROPER(Portfolio4346[[#This Row],[Last Name]])</f>
        <v>Crow</v>
      </c>
      <c r="N1968" t="str">
        <f t="shared" si="120"/>
        <v>-</v>
      </c>
      <c r="O1968" t="str">
        <f t="shared" si="122"/>
        <v>M</v>
      </c>
      <c r="P1968" t="str">
        <f t="shared" si="121"/>
        <v>-</v>
      </c>
      <c r="Q1968" t="str">
        <f t="shared" si="123"/>
        <v>F</v>
      </c>
    </row>
    <row r="1969" spans="1:17" x14ac:dyDescent="0.3">
      <c r="A1969">
        <v>1982</v>
      </c>
      <c r="B1969" t="s">
        <v>6086</v>
      </c>
      <c r="C1969" t="s">
        <v>6497</v>
      </c>
      <c r="D1969" t="s">
        <v>4493</v>
      </c>
      <c r="E1969" t="s">
        <v>1189</v>
      </c>
      <c r="F1969">
        <v>30</v>
      </c>
      <c r="G1969" t="s">
        <v>6498</v>
      </c>
      <c r="H1969" t="s">
        <v>577</v>
      </c>
      <c r="I1969" s="10">
        <v>39643</v>
      </c>
      <c r="J1969">
        <v>31</v>
      </c>
      <c r="K1969" t="s">
        <v>1707</v>
      </c>
      <c r="M1969" t="str">
        <f>PROPER(Portfolio4346[[#This Row],[Last Name]])</f>
        <v>Melendez</v>
      </c>
      <c r="N1969" t="str">
        <f t="shared" si="120"/>
        <v>-</v>
      </c>
      <c r="O1969" t="str">
        <f t="shared" si="122"/>
        <v>M</v>
      </c>
      <c r="P1969" t="str">
        <f t="shared" si="121"/>
        <v>-</v>
      </c>
      <c r="Q1969" t="str">
        <f t="shared" si="123"/>
        <v>J</v>
      </c>
    </row>
    <row r="1970" spans="1:17" x14ac:dyDescent="0.3">
      <c r="A1970">
        <v>1983</v>
      </c>
      <c r="B1970" t="s">
        <v>4050</v>
      </c>
      <c r="C1970" t="s">
        <v>6051</v>
      </c>
      <c r="D1970" t="s">
        <v>4493</v>
      </c>
      <c r="E1970" t="s">
        <v>1189</v>
      </c>
      <c r="F1970">
        <v>60</v>
      </c>
      <c r="G1970" t="s">
        <v>6499</v>
      </c>
      <c r="H1970" t="s">
        <v>4131</v>
      </c>
      <c r="I1970" s="10">
        <v>40412</v>
      </c>
      <c r="J1970">
        <v>45</v>
      </c>
      <c r="K1970" t="s">
        <v>1772</v>
      </c>
      <c r="M1970" t="str">
        <f>PROPER(Portfolio4346[[#This Row],[Last Name]])</f>
        <v>Stringer</v>
      </c>
      <c r="N1970" t="str">
        <f t="shared" si="120"/>
        <v>-</v>
      </c>
      <c r="O1970" t="str">
        <f t="shared" si="122"/>
        <v>M</v>
      </c>
      <c r="P1970" t="str">
        <f t="shared" si="121"/>
        <v>-</v>
      </c>
      <c r="Q1970" t="str">
        <f t="shared" si="123"/>
        <v>B</v>
      </c>
    </row>
    <row r="1971" spans="1:17" x14ac:dyDescent="0.3">
      <c r="A1971">
        <v>1984</v>
      </c>
      <c r="B1971" t="s">
        <v>6500</v>
      </c>
      <c r="C1971" t="s">
        <v>6501</v>
      </c>
      <c r="D1971" t="s">
        <v>4493</v>
      </c>
      <c r="E1971" t="s">
        <v>1189</v>
      </c>
      <c r="F1971">
        <v>60</v>
      </c>
      <c r="G1971" t="s">
        <v>6502</v>
      </c>
      <c r="H1971" t="s">
        <v>400</v>
      </c>
      <c r="I1971" s="10">
        <v>40050</v>
      </c>
      <c r="J1971">
        <v>29</v>
      </c>
      <c r="K1971" t="s">
        <v>1677</v>
      </c>
      <c r="M1971" t="str">
        <f>PROPER(Portfolio4346[[#This Row],[Last Name]])</f>
        <v>Sneed</v>
      </c>
      <c r="N1971" t="str">
        <f t="shared" si="120"/>
        <v>-</v>
      </c>
      <c r="O1971" t="str">
        <f t="shared" si="122"/>
        <v>M</v>
      </c>
      <c r="P1971" t="str">
        <f t="shared" si="121"/>
        <v>-</v>
      </c>
      <c r="Q1971" t="str">
        <f t="shared" si="123"/>
        <v>H</v>
      </c>
    </row>
    <row r="1972" spans="1:17" x14ac:dyDescent="0.3">
      <c r="A1972">
        <v>1985</v>
      </c>
      <c r="B1972" t="s">
        <v>6503</v>
      </c>
      <c r="C1972" t="s">
        <v>4094</v>
      </c>
      <c r="D1972" t="s">
        <v>4493</v>
      </c>
      <c r="E1972" t="s">
        <v>1189</v>
      </c>
      <c r="F1972">
        <v>60</v>
      </c>
      <c r="G1972" t="s">
        <v>6504</v>
      </c>
      <c r="H1972" t="s">
        <v>746</v>
      </c>
      <c r="I1972" s="10">
        <v>39708</v>
      </c>
      <c r="J1972">
        <v>18</v>
      </c>
      <c r="K1972" t="s">
        <v>1673</v>
      </c>
      <c r="M1972" t="str">
        <f>PROPER(Portfolio4346[[#This Row],[Last Name]])</f>
        <v>Ramsey</v>
      </c>
      <c r="N1972" t="str">
        <f t="shared" si="120"/>
        <v>-</v>
      </c>
      <c r="O1972" t="str">
        <f t="shared" si="122"/>
        <v>M</v>
      </c>
      <c r="P1972" t="str">
        <f t="shared" si="121"/>
        <v>-</v>
      </c>
      <c r="Q1972" t="str">
        <f t="shared" si="123"/>
        <v>Z</v>
      </c>
    </row>
    <row r="1973" spans="1:17" x14ac:dyDescent="0.3">
      <c r="A1973">
        <v>1986</v>
      </c>
      <c r="B1973" t="s">
        <v>3968</v>
      </c>
      <c r="C1973" t="s">
        <v>3589</v>
      </c>
      <c r="D1973" t="s">
        <v>4493</v>
      </c>
      <c r="E1973" t="s">
        <v>1189</v>
      </c>
      <c r="F1973">
        <v>60</v>
      </c>
      <c r="G1973" t="s">
        <v>6505</v>
      </c>
      <c r="H1973" t="s">
        <v>519</v>
      </c>
      <c r="I1973" s="10">
        <v>39926</v>
      </c>
      <c r="J1973">
        <v>43</v>
      </c>
      <c r="K1973" t="s">
        <v>1696</v>
      </c>
      <c r="M1973" t="str">
        <f>PROPER(Portfolio4346[[#This Row],[Last Name]])</f>
        <v>Sharpe</v>
      </c>
      <c r="N1973" t="str">
        <f t="shared" si="120"/>
        <v>-</v>
      </c>
      <c r="O1973" t="str">
        <f t="shared" si="122"/>
        <v>M</v>
      </c>
      <c r="P1973" t="str">
        <f t="shared" si="121"/>
        <v>-</v>
      </c>
      <c r="Q1973" t="str">
        <f t="shared" si="123"/>
        <v>A</v>
      </c>
    </row>
    <row r="1974" spans="1:17" x14ac:dyDescent="0.3">
      <c r="A1974">
        <v>1987</v>
      </c>
      <c r="B1974" t="s">
        <v>4788</v>
      </c>
      <c r="C1974" t="s">
        <v>6506</v>
      </c>
      <c r="D1974" t="s">
        <v>4493</v>
      </c>
      <c r="E1974" t="s">
        <v>1189</v>
      </c>
      <c r="F1974">
        <v>60</v>
      </c>
      <c r="G1974" t="s">
        <v>6446</v>
      </c>
      <c r="H1974" t="s">
        <v>6507</v>
      </c>
      <c r="I1974" s="10">
        <v>40254</v>
      </c>
      <c r="J1974">
        <v>91</v>
      </c>
      <c r="K1974" t="s">
        <v>1007</v>
      </c>
      <c r="M1974" t="str">
        <f>PROPER(Portfolio4346[[#This Row],[Last Name]])</f>
        <v>Randolph</v>
      </c>
      <c r="N1974" t="str">
        <f t="shared" si="120"/>
        <v>-</v>
      </c>
      <c r="O1974" t="str">
        <f t="shared" si="122"/>
        <v>M</v>
      </c>
      <c r="P1974" t="str">
        <f t="shared" si="121"/>
        <v>-</v>
      </c>
      <c r="Q1974" t="str">
        <f t="shared" si="123"/>
        <v>L</v>
      </c>
    </row>
    <row r="1975" spans="1:17" x14ac:dyDescent="0.3">
      <c r="A1975">
        <v>1988</v>
      </c>
      <c r="B1975" t="s">
        <v>6508</v>
      </c>
      <c r="C1975" t="s">
        <v>2075</v>
      </c>
      <c r="D1975" t="s">
        <v>4493</v>
      </c>
      <c r="E1975" t="s">
        <v>1189</v>
      </c>
      <c r="F1975">
        <v>60</v>
      </c>
      <c r="G1975" t="s">
        <v>6509</v>
      </c>
      <c r="H1975" t="s">
        <v>630</v>
      </c>
      <c r="I1975" s="10">
        <v>39470</v>
      </c>
      <c r="J1975">
        <v>88</v>
      </c>
      <c r="K1975" t="s">
        <v>1700</v>
      </c>
      <c r="M1975" t="str">
        <f>PROPER(Portfolio4346[[#This Row],[Last Name]])</f>
        <v>Peck</v>
      </c>
      <c r="N1975" t="str">
        <f t="shared" si="120"/>
        <v>-</v>
      </c>
      <c r="O1975" t="str">
        <f t="shared" si="122"/>
        <v>M</v>
      </c>
      <c r="P1975" t="str">
        <f t="shared" si="121"/>
        <v>-</v>
      </c>
      <c r="Q1975" t="str">
        <f t="shared" si="123"/>
        <v>B</v>
      </c>
    </row>
    <row r="1976" spans="1:17" x14ac:dyDescent="0.3">
      <c r="A1976">
        <v>1989</v>
      </c>
      <c r="B1976" t="s">
        <v>6510</v>
      </c>
      <c r="C1976" t="s">
        <v>3103</v>
      </c>
      <c r="D1976" t="s">
        <v>4493</v>
      </c>
      <c r="E1976" t="s">
        <v>1189</v>
      </c>
      <c r="F1976">
        <v>30</v>
      </c>
      <c r="G1976" t="s">
        <v>6511</v>
      </c>
      <c r="H1976" t="s">
        <v>4128</v>
      </c>
      <c r="I1976" s="10">
        <v>39662</v>
      </c>
      <c r="J1976">
        <v>37</v>
      </c>
      <c r="K1976" t="s">
        <v>1721</v>
      </c>
      <c r="M1976" t="str">
        <f>PROPER(Portfolio4346[[#This Row],[Last Name]])</f>
        <v>Arthur</v>
      </c>
      <c r="N1976" t="str">
        <f t="shared" si="120"/>
        <v>-</v>
      </c>
      <c r="O1976" t="str">
        <f t="shared" si="122"/>
        <v>M</v>
      </c>
      <c r="P1976" t="str">
        <f t="shared" si="121"/>
        <v>-</v>
      </c>
      <c r="Q1976" t="str">
        <f t="shared" si="123"/>
        <v>A</v>
      </c>
    </row>
    <row r="1977" spans="1:17" x14ac:dyDescent="0.3">
      <c r="A1977">
        <v>1990</v>
      </c>
      <c r="B1977" t="s">
        <v>5358</v>
      </c>
      <c r="C1977" t="s">
        <v>2084</v>
      </c>
      <c r="D1977" t="s">
        <v>4493</v>
      </c>
      <c r="E1977" t="s">
        <v>5960</v>
      </c>
      <c r="F1977">
        <v>30</v>
      </c>
      <c r="G1977" t="s">
        <v>6512</v>
      </c>
      <c r="H1977" t="s">
        <v>1237</v>
      </c>
      <c r="I1977" s="10">
        <v>40154</v>
      </c>
      <c r="J1977">
        <v>29</v>
      </c>
      <c r="K1977" t="s">
        <v>1673</v>
      </c>
      <c r="M1977" t="str">
        <f>PROPER(Portfolio4346[[#This Row],[Last Name]])</f>
        <v>Barrow</v>
      </c>
      <c r="N1977" t="str">
        <f t="shared" si="120"/>
        <v>-</v>
      </c>
      <c r="O1977" t="str">
        <f t="shared" si="122"/>
        <v>M</v>
      </c>
      <c r="P1977" t="str">
        <f t="shared" si="121"/>
        <v>Corrected Errors</v>
      </c>
      <c r="Q1977" t="str">
        <f t="shared" si="123"/>
        <v>E</v>
      </c>
    </row>
    <row r="1978" spans="1:17" x14ac:dyDescent="0.3">
      <c r="A1978">
        <v>1991</v>
      </c>
      <c r="B1978" t="s">
        <v>5188</v>
      </c>
      <c r="C1978" t="s">
        <v>3347</v>
      </c>
      <c r="D1978" t="s">
        <v>4493</v>
      </c>
      <c r="E1978" t="s">
        <v>1189</v>
      </c>
      <c r="F1978">
        <v>30</v>
      </c>
      <c r="G1978" t="s">
        <v>6513</v>
      </c>
      <c r="H1978" t="s">
        <v>21</v>
      </c>
      <c r="I1978" s="10">
        <v>40434</v>
      </c>
      <c r="J1978">
        <v>90</v>
      </c>
      <c r="K1978" t="s">
        <v>1673</v>
      </c>
      <c r="M1978" t="str">
        <f>PROPER(Portfolio4346[[#This Row],[Last Name]])</f>
        <v>Babb</v>
      </c>
      <c r="N1978" t="str">
        <f t="shared" si="120"/>
        <v>-</v>
      </c>
      <c r="O1978" t="str">
        <f t="shared" si="122"/>
        <v>M</v>
      </c>
      <c r="P1978" t="str">
        <f t="shared" si="121"/>
        <v>-</v>
      </c>
      <c r="Q1978" t="str">
        <f t="shared" si="123"/>
        <v>M</v>
      </c>
    </row>
    <row r="1979" spans="1:17" x14ac:dyDescent="0.3">
      <c r="A1979">
        <v>1992</v>
      </c>
      <c r="B1979" t="s">
        <v>6514</v>
      </c>
      <c r="C1979" t="s">
        <v>5836</v>
      </c>
      <c r="D1979" t="s">
        <v>4493</v>
      </c>
      <c r="E1979" t="s">
        <v>1189</v>
      </c>
      <c r="F1979">
        <v>60</v>
      </c>
      <c r="G1979" t="s">
        <v>6515</v>
      </c>
      <c r="H1979" t="s">
        <v>426</v>
      </c>
      <c r="I1979" s="10">
        <v>39703</v>
      </c>
      <c r="J1979">
        <v>57</v>
      </c>
      <c r="K1979" t="s">
        <v>1772</v>
      </c>
      <c r="M1979" t="str">
        <f>PROPER(Portfolio4346[[#This Row],[Last Name]])</f>
        <v>Jeffers</v>
      </c>
      <c r="N1979" t="str">
        <f t="shared" si="120"/>
        <v>-</v>
      </c>
      <c r="O1979" t="str">
        <f t="shared" si="122"/>
        <v>M</v>
      </c>
      <c r="P1979" t="str">
        <f t="shared" si="121"/>
        <v>-</v>
      </c>
      <c r="Q1979" t="str">
        <f t="shared" si="123"/>
        <v>B</v>
      </c>
    </row>
    <row r="1980" spans="1:17" x14ac:dyDescent="0.3">
      <c r="A1980">
        <v>1993</v>
      </c>
      <c r="B1980" t="s">
        <v>4872</v>
      </c>
      <c r="C1980" t="s">
        <v>3900</v>
      </c>
      <c r="D1980" t="s">
        <v>4601</v>
      </c>
      <c r="E1980" t="s">
        <v>1189</v>
      </c>
      <c r="F1980">
        <v>90</v>
      </c>
      <c r="G1980" t="s">
        <v>6516</v>
      </c>
      <c r="H1980" t="s">
        <v>684</v>
      </c>
      <c r="I1980" s="10">
        <v>39608</v>
      </c>
      <c r="J1980">
        <v>79</v>
      </c>
      <c r="K1980" t="s">
        <v>1707</v>
      </c>
      <c r="M1980" t="str">
        <f>PROPER(Portfolio4346[[#This Row],[Last Name]])</f>
        <v>Ferreira</v>
      </c>
      <c r="N1980" t="str">
        <f t="shared" si="120"/>
        <v>-</v>
      </c>
      <c r="O1980" t="str">
        <f t="shared" si="122"/>
        <v>M</v>
      </c>
      <c r="P1980" t="str">
        <f t="shared" si="121"/>
        <v>-</v>
      </c>
      <c r="Q1980" t="str">
        <f t="shared" si="123"/>
        <v>P</v>
      </c>
    </row>
    <row r="1981" spans="1:17" x14ac:dyDescent="0.3">
      <c r="A1981">
        <v>1994</v>
      </c>
      <c r="B1981" t="s">
        <v>5955</v>
      </c>
      <c r="C1981" t="s">
        <v>5842</v>
      </c>
      <c r="D1981" t="s">
        <v>4493</v>
      </c>
      <c r="E1981" t="s">
        <v>1189</v>
      </c>
      <c r="F1981">
        <v>30</v>
      </c>
      <c r="G1981" t="s">
        <v>6517</v>
      </c>
      <c r="H1981" t="s">
        <v>253</v>
      </c>
      <c r="I1981" s="10">
        <v>40508</v>
      </c>
      <c r="J1981">
        <v>87</v>
      </c>
      <c r="K1981" t="s">
        <v>1707</v>
      </c>
      <c r="M1981" t="str">
        <f>PROPER(Portfolio4346[[#This Row],[Last Name]])</f>
        <v>Curry</v>
      </c>
      <c r="N1981" t="str">
        <f t="shared" si="120"/>
        <v>-</v>
      </c>
      <c r="O1981" t="str">
        <f t="shared" si="122"/>
        <v>M</v>
      </c>
      <c r="P1981" t="str">
        <f t="shared" si="121"/>
        <v>-</v>
      </c>
      <c r="Q1981" t="str">
        <f t="shared" si="123"/>
        <v>T</v>
      </c>
    </row>
    <row r="1982" spans="1:17" x14ac:dyDescent="0.3">
      <c r="A1982">
        <v>1995</v>
      </c>
      <c r="B1982" t="s">
        <v>6518</v>
      </c>
      <c r="C1982" t="s">
        <v>6519</v>
      </c>
      <c r="D1982" t="s">
        <v>4493</v>
      </c>
      <c r="E1982" t="s">
        <v>1189</v>
      </c>
      <c r="F1982">
        <v>90</v>
      </c>
      <c r="G1982" t="s">
        <v>6520</v>
      </c>
      <c r="H1982" t="s">
        <v>793</v>
      </c>
      <c r="I1982" s="10">
        <v>39492</v>
      </c>
      <c r="J1982">
        <v>91</v>
      </c>
      <c r="K1982" t="s">
        <v>1707</v>
      </c>
      <c r="M1982" t="str">
        <f>PROPER(Portfolio4346[[#This Row],[Last Name]])</f>
        <v>Meadows</v>
      </c>
      <c r="N1982" t="str">
        <f t="shared" si="120"/>
        <v>-</v>
      </c>
      <c r="O1982" t="str">
        <f t="shared" si="122"/>
        <v>M</v>
      </c>
      <c r="P1982" t="str">
        <f t="shared" si="121"/>
        <v>-</v>
      </c>
      <c r="Q1982" t="str">
        <f t="shared" si="123"/>
        <v>N</v>
      </c>
    </row>
    <row r="1983" spans="1:17" x14ac:dyDescent="0.3">
      <c r="A1983">
        <v>1996</v>
      </c>
      <c r="B1983" t="s">
        <v>4689</v>
      </c>
      <c r="C1983" t="s">
        <v>5762</v>
      </c>
      <c r="D1983" t="s">
        <v>4493</v>
      </c>
      <c r="E1983" t="s">
        <v>1189</v>
      </c>
      <c r="F1983">
        <v>30</v>
      </c>
      <c r="G1983" t="s">
        <v>6521</v>
      </c>
      <c r="H1983" t="s">
        <v>6522</v>
      </c>
      <c r="I1983" s="10">
        <v>39672</v>
      </c>
      <c r="J1983">
        <v>81</v>
      </c>
      <c r="K1983" t="s">
        <v>1707</v>
      </c>
      <c r="M1983" t="str">
        <f>PROPER(Portfolio4346[[#This Row],[Last Name]])</f>
        <v>Michel</v>
      </c>
      <c r="N1983" t="str">
        <f t="shared" si="120"/>
        <v>-</v>
      </c>
      <c r="O1983" t="str">
        <f t="shared" si="122"/>
        <v>M</v>
      </c>
      <c r="P1983" t="str">
        <f t="shared" si="121"/>
        <v>-</v>
      </c>
      <c r="Q1983" t="str">
        <f t="shared" si="123"/>
        <v>A</v>
      </c>
    </row>
    <row r="1984" spans="1:17" x14ac:dyDescent="0.3">
      <c r="A1984">
        <v>1997</v>
      </c>
      <c r="B1984" t="s">
        <v>5096</v>
      </c>
      <c r="C1984" t="s">
        <v>6416</v>
      </c>
      <c r="D1984" t="s">
        <v>4493</v>
      </c>
      <c r="E1984" t="s">
        <v>1189</v>
      </c>
      <c r="F1984">
        <v>60</v>
      </c>
      <c r="G1984" t="s">
        <v>6523</v>
      </c>
      <c r="H1984" t="s">
        <v>656</v>
      </c>
      <c r="I1984" s="10">
        <v>40047</v>
      </c>
      <c r="J1984">
        <v>56</v>
      </c>
      <c r="K1984" t="s">
        <v>1700</v>
      </c>
      <c r="M1984" t="str">
        <f>PROPER(Portfolio4346[[#This Row],[Last Name]])</f>
        <v>Christiansen</v>
      </c>
      <c r="N1984" t="str">
        <f t="shared" si="120"/>
        <v>-</v>
      </c>
      <c r="O1984" t="str">
        <f t="shared" si="122"/>
        <v>M</v>
      </c>
      <c r="P1984" t="str">
        <f t="shared" si="121"/>
        <v>-</v>
      </c>
      <c r="Q1984" t="str">
        <f t="shared" si="123"/>
        <v>J</v>
      </c>
    </row>
    <row r="1985" spans="1:17" x14ac:dyDescent="0.3">
      <c r="A1985">
        <v>1998</v>
      </c>
      <c r="B1985" t="s">
        <v>6524</v>
      </c>
      <c r="C1985" t="s">
        <v>2015</v>
      </c>
      <c r="D1985" t="s">
        <v>4493</v>
      </c>
      <c r="E1985" t="s">
        <v>1189</v>
      </c>
      <c r="F1985">
        <v>30</v>
      </c>
      <c r="G1985" t="s">
        <v>6525</v>
      </c>
      <c r="H1985" t="s">
        <v>281</v>
      </c>
      <c r="I1985" s="10">
        <v>40159</v>
      </c>
      <c r="J1985">
        <v>96</v>
      </c>
      <c r="K1985" t="s">
        <v>1007</v>
      </c>
      <c r="M1985" t="str">
        <f>PROPER(Portfolio4346[[#This Row],[Last Name]])</f>
        <v>Otero</v>
      </c>
      <c r="N1985" t="str">
        <f t="shared" si="120"/>
        <v>-</v>
      </c>
      <c r="O1985" t="str">
        <f t="shared" si="122"/>
        <v>M</v>
      </c>
      <c r="P1985" t="str">
        <f t="shared" si="121"/>
        <v>-</v>
      </c>
      <c r="Q1985" t="str">
        <f t="shared" si="123"/>
        <v>R</v>
      </c>
    </row>
    <row r="1986" spans="1:17" x14ac:dyDescent="0.3">
      <c r="A1986">
        <v>1999</v>
      </c>
      <c r="B1986" t="s">
        <v>6526</v>
      </c>
      <c r="C1986" t="s">
        <v>5391</v>
      </c>
      <c r="D1986" t="s">
        <v>4493</v>
      </c>
      <c r="E1986" t="s">
        <v>1189</v>
      </c>
      <c r="F1986">
        <v>90</v>
      </c>
      <c r="G1986" t="s">
        <v>6527</v>
      </c>
      <c r="H1986" t="s">
        <v>5835</v>
      </c>
      <c r="I1986" s="10">
        <v>40304</v>
      </c>
      <c r="J1986">
        <v>58</v>
      </c>
      <c r="K1986" t="s">
        <v>1007</v>
      </c>
      <c r="M1986" t="str">
        <f>PROPER(Portfolio4346[[#This Row],[Last Name]])</f>
        <v>Champion</v>
      </c>
      <c r="N1986" t="str">
        <f t="shared" ref="N1986:N1987" si="124">IF(EXACT(C1986,M1986)=TRUE, "-", "Corrected to Title Case")</f>
        <v>-</v>
      </c>
      <c r="O1986" t="str">
        <f t="shared" si="122"/>
        <v>M</v>
      </c>
      <c r="P1986" t="str">
        <f t="shared" ref="P1986:P1987" si="125">IF(EXACT(E1986,O1986)=TRUE,"-","Corrected Errors")</f>
        <v>-</v>
      </c>
      <c r="Q1986" t="str">
        <f t="shared" si="123"/>
        <v>L</v>
      </c>
    </row>
    <row r="1987" spans="1:17" x14ac:dyDescent="0.3">
      <c r="A1987">
        <v>2000</v>
      </c>
      <c r="B1987" t="s">
        <v>5431</v>
      </c>
      <c r="C1987" t="s">
        <v>3678</v>
      </c>
      <c r="D1987" t="s">
        <v>4493</v>
      </c>
      <c r="E1987" t="s">
        <v>1189</v>
      </c>
      <c r="F1987">
        <v>60</v>
      </c>
      <c r="G1987" t="s">
        <v>6528</v>
      </c>
      <c r="H1987" t="s">
        <v>235</v>
      </c>
      <c r="I1987" s="10">
        <v>40301</v>
      </c>
      <c r="J1987">
        <v>58</v>
      </c>
      <c r="K1987" t="s">
        <v>1772</v>
      </c>
      <c r="M1987" t="str">
        <f>PROPER(Portfolio4346[[#This Row],[Last Name]])</f>
        <v>Guy</v>
      </c>
      <c r="N1987" t="str">
        <f t="shared" si="124"/>
        <v>-</v>
      </c>
      <c r="O1987" t="str">
        <f t="shared" ref="O1987" si="126">IF(LEFT(E1987,1)="f","F","M")</f>
        <v>M</v>
      </c>
      <c r="P1987" t="str">
        <f t="shared" si="125"/>
        <v>-</v>
      </c>
      <c r="Q1987" t="str">
        <f t="shared" ref="Q1987" si="127">UPPER(LEFT(B1987,1))</f>
        <v>G</v>
      </c>
    </row>
  </sheetData>
  <sheetProtection algorithmName="SHA-512" hashValue="n7K+EGEhfeB0uM9IcgNBF2XNGqRqxI+I6kZcxSbwxeMMmiW2Q8nkdJbj+ODfPaSveL6TTZQSvuemz6VpWHXhMw==" saltValue="edjnZtnc1b+fVxmT8zkrvw==" spinCount="100000" sheet="1" objects="1" scenarios="1"/>
  <mergeCells count="27">
    <mergeCell ref="S2:X2"/>
    <mergeCell ref="S3:X3"/>
    <mergeCell ref="S4:X4"/>
    <mergeCell ref="S5:X5"/>
    <mergeCell ref="S7:X7"/>
    <mergeCell ref="S6:X6"/>
    <mergeCell ref="S8:X8"/>
    <mergeCell ref="S22:T22"/>
    <mergeCell ref="U22:X22"/>
    <mergeCell ref="S15:X15"/>
    <mergeCell ref="S16:X16"/>
    <mergeCell ref="S19:X19"/>
    <mergeCell ref="S21:X21"/>
    <mergeCell ref="S9:X9"/>
    <mergeCell ref="S17:X17"/>
    <mergeCell ref="S20:X20"/>
    <mergeCell ref="S10:X10"/>
    <mergeCell ref="S11:T11"/>
    <mergeCell ref="U11:X11"/>
    <mergeCell ref="S14:X14"/>
    <mergeCell ref="S18:X18"/>
    <mergeCell ref="S12:X13"/>
    <mergeCell ref="S25:X25"/>
    <mergeCell ref="S26:X26"/>
    <mergeCell ref="S27:X27"/>
    <mergeCell ref="S23:X24"/>
    <mergeCell ref="S29:X29"/>
  </mergeCells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195F9-303B-42E9-B3B4-1B3CE929AD59}">
  <sheetPr codeName="Sheet7"/>
  <dimension ref="A1:AD1987"/>
  <sheetViews>
    <sheetView topLeftCell="N21" workbookViewId="0">
      <selection activeCell="R16" sqref="R16:AD16"/>
    </sheetView>
  </sheetViews>
  <sheetFormatPr defaultRowHeight="14.4" x14ac:dyDescent="0.3"/>
  <cols>
    <col min="1" max="1" width="5" bestFit="1" customWidth="1"/>
    <col min="2" max="2" width="12.109375" bestFit="1" customWidth="1"/>
    <col min="3" max="3" width="12" bestFit="1" customWidth="1"/>
    <col min="4" max="4" width="6.77734375" bestFit="1" customWidth="1"/>
    <col min="5" max="5" width="9.33203125" bestFit="1" customWidth="1"/>
    <col min="6" max="6" width="8.21875" bestFit="1" customWidth="1"/>
    <col min="7" max="7" width="21.44140625" bestFit="1" customWidth="1"/>
    <col min="8" max="8" width="21.6640625" bestFit="1" customWidth="1"/>
    <col min="9" max="9" width="10.5546875" style="10" bestFit="1" customWidth="1"/>
    <col min="10" max="10" width="10.5546875" bestFit="1" customWidth="1"/>
    <col min="11" max="11" width="9.88671875" bestFit="1" customWidth="1"/>
    <col min="12" max="12" width="15.44140625" bestFit="1" customWidth="1"/>
    <col min="13" max="13" width="15.88671875" bestFit="1" customWidth="1"/>
    <col min="14" max="14" width="13.21875" style="14" bestFit="1" customWidth="1"/>
    <col min="15" max="15" width="13.21875" customWidth="1"/>
    <col min="16" max="16" width="10.6640625" customWidth="1"/>
    <col min="17" max="17" width="10" customWidth="1"/>
    <col min="18" max="18" width="12.5546875" bestFit="1" customWidth="1"/>
    <col min="19" max="19" width="17.6640625" bestFit="1" customWidth="1"/>
    <col min="20" max="20" width="12.33203125" bestFit="1" customWidth="1"/>
    <col min="21" max="21" width="12.5546875" bestFit="1" customWidth="1"/>
    <col min="22" max="22" width="17.6640625" bestFit="1" customWidth="1"/>
    <col min="23" max="23" width="14.109375" bestFit="1" customWidth="1"/>
    <col min="24" max="30" width="12.33203125" bestFit="1" customWidth="1"/>
  </cols>
  <sheetData>
    <row r="1" spans="1:30" x14ac:dyDescent="0.3">
      <c r="A1" t="s">
        <v>1658</v>
      </c>
      <c r="B1" t="s">
        <v>1659</v>
      </c>
      <c r="C1" t="s">
        <v>1660</v>
      </c>
      <c r="D1" t="s">
        <v>1661</v>
      </c>
      <c r="E1" t="s">
        <v>1662</v>
      </c>
      <c r="F1" t="s">
        <v>1663</v>
      </c>
      <c r="G1" t="s">
        <v>1664</v>
      </c>
      <c r="H1" t="s">
        <v>1654</v>
      </c>
      <c r="I1" s="10" t="s">
        <v>1665</v>
      </c>
      <c r="J1" t="s">
        <v>1666</v>
      </c>
      <c r="K1" t="s">
        <v>1667</v>
      </c>
      <c r="L1" t="s">
        <v>6552</v>
      </c>
      <c r="M1" t="s">
        <v>6554</v>
      </c>
      <c r="N1" s="14" t="s">
        <v>6553</v>
      </c>
      <c r="O1" s="14" t="s">
        <v>6555</v>
      </c>
      <c r="P1" s="14" t="s">
        <v>6556</v>
      </c>
    </row>
    <row r="2" spans="1:30" ht="15" thickBot="1" x14ac:dyDescent="0.35">
      <c r="A2">
        <v>1</v>
      </c>
      <c r="B2" t="str">
        <f>Table6[[#This Row],[Initials]]</f>
        <v>N</v>
      </c>
      <c r="C2" t="str">
        <f>Table6[[#This Row],[Last Name Correction]]</f>
        <v>Camp</v>
      </c>
      <c r="D2" t="s">
        <v>1670</v>
      </c>
      <c r="E2" t="str">
        <f>Table6[[#This Row],[Gender Correction]]</f>
        <v>F</v>
      </c>
      <c r="F2">
        <v>60</v>
      </c>
      <c r="G2" t="s">
        <v>1672</v>
      </c>
      <c r="H2" t="s">
        <v>1648</v>
      </c>
      <c r="I2" s="10">
        <v>39988</v>
      </c>
      <c r="J2">
        <v>13</v>
      </c>
      <c r="K2" t="s">
        <v>1673</v>
      </c>
      <c r="L2" t="str">
        <f>VLOOKUP(Portfolio43468[[#This Row],[Product]],ProductName,2)</f>
        <v>Megawidget S</v>
      </c>
      <c r="M2">
        <f t="shared" ref="M2:M65" si="0">VLOOKUP(K2,ProductName,4)*J2</f>
        <v>312</v>
      </c>
      <c r="N2" s="14">
        <f t="shared" ref="N2:N65" si="1">VLOOKUP(K2,ProductName,3)*M2</f>
        <v>246.48000000000002</v>
      </c>
      <c r="O2">
        <f t="shared" ref="O2:O65" si="2">YEAR(I2)</f>
        <v>2009</v>
      </c>
      <c r="P2" t="str">
        <f t="shared" ref="P2:P65" si="3">TEXT(I2,"MMM")</f>
        <v>Jun</v>
      </c>
      <c r="R2" s="58" t="s">
        <v>6551</v>
      </c>
      <c r="S2" s="58"/>
      <c r="T2" s="58"/>
      <c r="U2" s="58"/>
      <c r="X2" s="32" t="s">
        <v>6578</v>
      </c>
      <c r="Y2" s="32"/>
      <c r="Z2" s="32"/>
      <c r="AA2" s="32"/>
      <c r="AB2" s="32"/>
      <c r="AC2" s="32"/>
    </row>
    <row r="3" spans="1:30" ht="15" thickTop="1" x14ac:dyDescent="0.3">
      <c r="A3">
        <v>2</v>
      </c>
      <c r="B3" t="str">
        <f>Table6[[#This Row],[Initials]]</f>
        <v>E</v>
      </c>
      <c r="C3" t="str">
        <f>Table6[[#This Row],[Last Name Correction]]</f>
        <v>Dorsey</v>
      </c>
      <c r="D3" t="s">
        <v>1670</v>
      </c>
      <c r="E3" t="str">
        <f>Table6[[#This Row],[Gender Correction]]</f>
        <v>F</v>
      </c>
      <c r="F3">
        <v>90</v>
      </c>
      <c r="G3" t="s">
        <v>1676</v>
      </c>
      <c r="H3" t="s">
        <v>829</v>
      </c>
      <c r="I3" s="10">
        <v>39770</v>
      </c>
      <c r="J3">
        <v>14</v>
      </c>
      <c r="K3" t="s">
        <v>1677</v>
      </c>
      <c r="L3" t="str">
        <f>VLOOKUP(Portfolio43468[[#This Row],[Product]],ProductName,2)</f>
        <v>Ultrathing V3</v>
      </c>
      <c r="M3">
        <f t="shared" si="0"/>
        <v>336</v>
      </c>
      <c r="N3" s="14">
        <f t="shared" si="1"/>
        <v>1172.6400000000001</v>
      </c>
      <c r="O3">
        <f t="shared" si="2"/>
        <v>2008</v>
      </c>
      <c r="P3" t="str">
        <f t="shared" si="3"/>
        <v>Nov</v>
      </c>
      <c r="R3" s="13" t="s">
        <v>6537</v>
      </c>
      <c r="S3" s="13" t="s">
        <v>6538</v>
      </c>
      <c r="T3" s="13" t="s">
        <v>6539</v>
      </c>
      <c r="U3" s="13" t="s">
        <v>6540</v>
      </c>
      <c r="X3" s="60" t="s">
        <v>6610</v>
      </c>
      <c r="Y3" s="60"/>
      <c r="Z3" s="60"/>
      <c r="AA3" s="60"/>
      <c r="AB3" s="60"/>
      <c r="AC3" s="60"/>
    </row>
    <row r="4" spans="1:30" x14ac:dyDescent="0.3">
      <c r="A4">
        <v>3</v>
      </c>
      <c r="B4" t="str">
        <f>Table6[[#This Row],[Initials]]</f>
        <v>A</v>
      </c>
      <c r="C4" t="str">
        <f>Table6[[#This Row],[Last Name Correction]]</f>
        <v>Devine</v>
      </c>
      <c r="D4" t="s">
        <v>1670</v>
      </c>
      <c r="E4" t="str">
        <f>Table6[[#This Row],[Gender Correction]]</f>
        <v>F</v>
      </c>
      <c r="F4">
        <v>60</v>
      </c>
      <c r="G4" t="s">
        <v>1680</v>
      </c>
      <c r="H4" t="s">
        <v>1001</v>
      </c>
      <c r="I4" s="10">
        <v>39895</v>
      </c>
      <c r="J4">
        <v>23</v>
      </c>
      <c r="K4" t="s">
        <v>1007</v>
      </c>
      <c r="L4" t="str">
        <f>VLOOKUP(Portfolio43468[[#This Row],[Product]],ProductName,2)</f>
        <v>Superwossname</v>
      </c>
      <c r="M4">
        <f t="shared" si="0"/>
        <v>460</v>
      </c>
      <c r="N4" s="14">
        <f t="shared" si="1"/>
        <v>1430.6</v>
      </c>
      <c r="O4">
        <f t="shared" si="2"/>
        <v>2009</v>
      </c>
      <c r="P4" t="str">
        <f t="shared" si="3"/>
        <v>Mar</v>
      </c>
      <c r="R4" s="12" t="s">
        <v>1673</v>
      </c>
      <c r="S4" s="12" t="s">
        <v>6541</v>
      </c>
      <c r="T4" s="12">
        <v>0.79</v>
      </c>
      <c r="U4" s="12">
        <v>24</v>
      </c>
      <c r="X4" s="61" t="s">
        <v>6611</v>
      </c>
      <c r="Y4" s="61"/>
      <c r="Z4" s="57" t="s">
        <v>6613</v>
      </c>
      <c r="AA4" s="57"/>
      <c r="AB4" s="57"/>
      <c r="AC4" s="57"/>
    </row>
    <row r="5" spans="1:30" x14ac:dyDescent="0.3">
      <c r="A5">
        <v>4</v>
      </c>
      <c r="B5" t="str">
        <f>Table6[[#This Row],[Initials]]</f>
        <v>N</v>
      </c>
      <c r="C5" t="str">
        <f>Table6[[#This Row],[Last Name Correction]]</f>
        <v>Washington</v>
      </c>
      <c r="D5" t="s">
        <v>1683</v>
      </c>
      <c r="E5" t="str">
        <f>Table6[[#This Row],[Gender Correction]]</f>
        <v>F</v>
      </c>
      <c r="F5">
        <v>60</v>
      </c>
      <c r="G5" t="s">
        <v>1684</v>
      </c>
      <c r="H5" t="s">
        <v>1649</v>
      </c>
      <c r="I5" s="10">
        <v>39830</v>
      </c>
      <c r="J5">
        <v>79</v>
      </c>
      <c r="K5" t="s">
        <v>1007</v>
      </c>
      <c r="L5" t="str">
        <f>VLOOKUP(Portfolio43468[[#This Row],[Product]],ProductName,2)</f>
        <v>Superwossname</v>
      </c>
      <c r="M5">
        <f t="shared" si="0"/>
        <v>1580</v>
      </c>
      <c r="N5" s="14">
        <f t="shared" si="1"/>
        <v>4913.8</v>
      </c>
      <c r="O5">
        <f t="shared" si="2"/>
        <v>2009</v>
      </c>
      <c r="P5" t="str">
        <f t="shared" si="3"/>
        <v>Jan</v>
      </c>
      <c r="R5" s="12" t="s">
        <v>1707</v>
      </c>
      <c r="S5" s="12" t="s">
        <v>6542</v>
      </c>
      <c r="T5" s="12">
        <v>1.19</v>
      </c>
      <c r="U5" s="12">
        <v>24</v>
      </c>
      <c r="X5" s="61"/>
      <c r="Y5" s="61"/>
      <c r="Z5" s="57" t="s">
        <v>6612</v>
      </c>
      <c r="AA5" s="57"/>
      <c r="AB5" s="57"/>
      <c r="AC5" s="57"/>
    </row>
    <row r="6" spans="1:30" x14ac:dyDescent="0.3">
      <c r="A6">
        <v>5</v>
      </c>
      <c r="B6" t="str">
        <f>Table6[[#This Row],[Initials]]</f>
        <v>S</v>
      </c>
      <c r="C6" t="str">
        <f>Table6[[#This Row],[Last Name Correction]]</f>
        <v>Hedrick</v>
      </c>
      <c r="D6" t="s">
        <v>1683</v>
      </c>
      <c r="E6" t="str">
        <f>Table6[[#This Row],[Gender Correction]]</f>
        <v>F</v>
      </c>
      <c r="F6">
        <v>60</v>
      </c>
      <c r="G6" t="s">
        <v>1688</v>
      </c>
      <c r="H6" t="s">
        <v>1331</v>
      </c>
      <c r="I6" s="10">
        <v>39988</v>
      </c>
      <c r="J6">
        <v>44</v>
      </c>
      <c r="K6" t="s">
        <v>1677</v>
      </c>
      <c r="L6" t="str">
        <f>VLOOKUP(Portfolio43468[[#This Row],[Product]],ProductName,2)</f>
        <v>Ultrathing V3</v>
      </c>
      <c r="M6">
        <f t="shared" si="0"/>
        <v>1056</v>
      </c>
      <c r="N6" s="14">
        <f t="shared" si="1"/>
        <v>3685.44</v>
      </c>
      <c r="O6">
        <f t="shared" si="2"/>
        <v>2009</v>
      </c>
      <c r="P6" t="str">
        <f t="shared" si="3"/>
        <v>Jun</v>
      </c>
      <c r="R6" s="12" t="s">
        <v>1692</v>
      </c>
      <c r="S6" s="12" t="s">
        <v>6543</v>
      </c>
      <c r="T6" s="12">
        <v>1.59</v>
      </c>
      <c r="U6" s="12">
        <v>24</v>
      </c>
      <c r="X6" s="61"/>
      <c r="Y6" s="61"/>
      <c r="Z6" s="57" t="s">
        <v>6614</v>
      </c>
      <c r="AA6" s="57"/>
      <c r="AB6" s="57"/>
      <c r="AC6" s="57"/>
    </row>
    <row r="7" spans="1:30" x14ac:dyDescent="0.3">
      <c r="A7">
        <v>6</v>
      </c>
      <c r="B7" t="str">
        <f>Table6[[#This Row],[Initials]]</f>
        <v>V</v>
      </c>
      <c r="C7" t="str">
        <f>Table6[[#This Row],[Last Name Correction]]</f>
        <v>Lundy</v>
      </c>
      <c r="D7" t="s">
        <v>1683</v>
      </c>
      <c r="E7" t="str">
        <f>Table6[[#This Row],[Gender Correction]]</f>
        <v>F</v>
      </c>
      <c r="F7">
        <v>90</v>
      </c>
      <c r="G7" t="s">
        <v>1691</v>
      </c>
      <c r="H7" t="s">
        <v>262</v>
      </c>
      <c r="I7" s="10">
        <v>40316</v>
      </c>
      <c r="J7">
        <v>37</v>
      </c>
      <c r="K7" t="s">
        <v>1692</v>
      </c>
      <c r="L7" t="str">
        <f>VLOOKUP(Portfolio43468[[#This Row],[Product]],ProductName,2)</f>
        <v>Megawidget L</v>
      </c>
      <c r="M7">
        <f t="shared" si="0"/>
        <v>888</v>
      </c>
      <c r="N7" s="14">
        <f t="shared" si="1"/>
        <v>1411.92</v>
      </c>
      <c r="O7">
        <f t="shared" si="2"/>
        <v>2010</v>
      </c>
      <c r="P7" t="str">
        <f t="shared" si="3"/>
        <v>May</v>
      </c>
      <c r="R7" s="12" t="s">
        <v>851</v>
      </c>
      <c r="S7" s="12" t="s">
        <v>6544</v>
      </c>
      <c r="T7" s="12">
        <v>2.0099999999999998</v>
      </c>
      <c r="U7" s="12">
        <v>20</v>
      </c>
    </row>
    <row r="8" spans="1:30" x14ac:dyDescent="0.3">
      <c r="A8">
        <v>7</v>
      </c>
      <c r="B8" t="str">
        <f>Table6[[#This Row],[Initials]]</f>
        <v>V</v>
      </c>
      <c r="C8" t="str">
        <f>Table6[[#This Row],[Last Name Correction]]</f>
        <v>Frost</v>
      </c>
      <c r="D8" t="s">
        <v>1670</v>
      </c>
      <c r="E8" t="str">
        <f>Table6[[#This Row],[Gender Correction]]</f>
        <v>F</v>
      </c>
      <c r="F8">
        <v>30</v>
      </c>
      <c r="G8" t="s">
        <v>1695</v>
      </c>
      <c r="H8" t="s">
        <v>16</v>
      </c>
      <c r="I8" s="10">
        <v>40202</v>
      </c>
      <c r="J8">
        <v>12</v>
      </c>
      <c r="K8" t="s">
        <v>1696</v>
      </c>
      <c r="L8" t="str">
        <f>VLOOKUP(Portfolio43468[[#This Row],[Product]],ProductName,2)</f>
        <v>Ultrathing V2</v>
      </c>
      <c r="M8">
        <f t="shared" si="0"/>
        <v>240</v>
      </c>
      <c r="N8" s="14">
        <f t="shared" si="1"/>
        <v>717.6</v>
      </c>
      <c r="O8">
        <f t="shared" si="2"/>
        <v>2010</v>
      </c>
      <c r="P8" t="str">
        <f t="shared" si="3"/>
        <v>Jan</v>
      </c>
      <c r="R8" s="12" t="s">
        <v>1700</v>
      </c>
      <c r="S8" s="12" t="s">
        <v>6545</v>
      </c>
      <c r="T8" s="12">
        <v>1.99</v>
      </c>
      <c r="U8" s="12">
        <v>17</v>
      </c>
    </row>
    <row r="9" spans="1:30" x14ac:dyDescent="0.3">
      <c r="A9">
        <v>8</v>
      </c>
      <c r="B9" t="str">
        <f>Table6[[#This Row],[Initials]]</f>
        <v>R</v>
      </c>
      <c r="C9" t="str">
        <f>Table6[[#This Row],[Last Name Correction]]</f>
        <v>Woods</v>
      </c>
      <c r="D9" t="s">
        <v>1670</v>
      </c>
      <c r="E9" t="str">
        <f>Table6[[#This Row],[Gender Correction]]</f>
        <v>F</v>
      </c>
      <c r="F9">
        <v>30</v>
      </c>
      <c r="G9" t="s">
        <v>1699</v>
      </c>
      <c r="H9" t="s">
        <v>1091</v>
      </c>
      <c r="I9" s="10">
        <v>40497</v>
      </c>
      <c r="J9">
        <v>55</v>
      </c>
      <c r="K9" t="s">
        <v>1700</v>
      </c>
      <c r="L9" t="str">
        <f>VLOOKUP(Portfolio43468[[#This Row],[Product]],ProductName,2)</f>
        <v>Ultrathing V1</v>
      </c>
      <c r="M9">
        <f t="shared" si="0"/>
        <v>935</v>
      </c>
      <c r="N9" s="14">
        <f t="shared" si="1"/>
        <v>1860.65</v>
      </c>
      <c r="O9">
        <f t="shared" si="2"/>
        <v>2010</v>
      </c>
      <c r="P9" t="str">
        <f t="shared" si="3"/>
        <v>Nov</v>
      </c>
      <c r="R9" s="12" t="s">
        <v>1696</v>
      </c>
      <c r="S9" s="12" t="s">
        <v>6546</v>
      </c>
      <c r="T9" s="12">
        <v>2.99</v>
      </c>
      <c r="U9" s="12">
        <v>20</v>
      </c>
    </row>
    <row r="10" spans="1:30" x14ac:dyDescent="0.3">
      <c r="A10">
        <v>9</v>
      </c>
      <c r="B10" t="str">
        <f>Table6[[#This Row],[Initials]]</f>
        <v>K</v>
      </c>
      <c r="C10" t="str">
        <f>Table6[[#This Row],[Last Name Correction]]</f>
        <v>Navarro</v>
      </c>
      <c r="D10" t="s">
        <v>1670</v>
      </c>
      <c r="E10" t="str">
        <f>Table6[[#This Row],[Gender Correction]]</f>
        <v>F</v>
      </c>
      <c r="F10">
        <v>30</v>
      </c>
      <c r="G10" t="s">
        <v>1703</v>
      </c>
      <c r="H10" t="s">
        <v>1650</v>
      </c>
      <c r="I10" s="10">
        <v>39938</v>
      </c>
      <c r="J10">
        <v>10</v>
      </c>
      <c r="K10" t="s">
        <v>1677</v>
      </c>
      <c r="L10" t="str">
        <f>VLOOKUP(Portfolio43468[[#This Row],[Product]],ProductName,2)</f>
        <v>Ultrathing V3</v>
      </c>
      <c r="M10">
        <f t="shared" si="0"/>
        <v>240</v>
      </c>
      <c r="N10" s="14">
        <f t="shared" si="1"/>
        <v>837.6</v>
      </c>
      <c r="O10">
        <f t="shared" si="2"/>
        <v>2009</v>
      </c>
      <c r="P10" t="str">
        <f t="shared" si="3"/>
        <v>May</v>
      </c>
      <c r="R10" s="12" t="s">
        <v>1677</v>
      </c>
      <c r="S10" s="12" t="s">
        <v>6547</v>
      </c>
      <c r="T10" s="12">
        <v>3.49</v>
      </c>
      <c r="U10" s="12">
        <v>24</v>
      </c>
    </row>
    <row r="11" spans="1:30" x14ac:dyDescent="0.3">
      <c r="A11">
        <v>10</v>
      </c>
      <c r="B11" t="str">
        <f>Table6[[#This Row],[Initials]]</f>
        <v>M</v>
      </c>
      <c r="C11" t="str">
        <f>Table6[[#This Row],[Last Name Correction]]</f>
        <v>Anthony</v>
      </c>
      <c r="D11" t="s">
        <v>1683</v>
      </c>
      <c r="E11" t="str">
        <f>Table6[[#This Row],[Gender Correction]]</f>
        <v>F</v>
      </c>
      <c r="F11">
        <v>90</v>
      </c>
      <c r="G11" t="s">
        <v>1706</v>
      </c>
      <c r="H11" t="s">
        <v>400</v>
      </c>
      <c r="I11" s="10">
        <v>40466</v>
      </c>
      <c r="J11">
        <v>76</v>
      </c>
      <c r="K11" t="s">
        <v>1707</v>
      </c>
      <c r="L11" t="str">
        <f>VLOOKUP(Portfolio43468[[#This Row],[Product]],ProductName,2)</f>
        <v>Megawidget M</v>
      </c>
      <c r="M11">
        <f t="shared" si="0"/>
        <v>1824</v>
      </c>
      <c r="N11" s="14">
        <f t="shared" si="1"/>
        <v>2170.56</v>
      </c>
      <c r="O11">
        <f t="shared" si="2"/>
        <v>2010</v>
      </c>
      <c r="P11" t="str">
        <f t="shared" si="3"/>
        <v>Oct</v>
      </c>
      <c r="R11" s="12" t="s">
        <v>1721</v>
      </c>
      <c r="S11" s="12" t="s">
        <v>6548</v>
      </c>
      <c r="T11" s="12">
        <v>3.99</v>
      </c>
      <c r="U11" s="12">
        <v>24</v>
      </c>
    </row>
    <row r="12" spans="1:30" x14ac:dyDescent="0.3">
      <c r="A12">
        <v>11</v>
      </c>
      <c r="B12" t="str">
        <f>Table6[[#This Row],[Initials]]</f>
        <v>S</v>
      </c>
      <c r="C12" t="str">
        <f>Table6[[#This Row],[Last Name Correction]]</f>
        <v>Roland</v>
      </c>
      <c r="D12" t="s">
        <v>1670</v>
      </c>
      <c r="E12" t="str">
        <f>Table6[[#This Row],[Gender Correction]]</f>
        <v>F</v>
      </c>
      <c r="F12">
        <v>90</v>
      </c>
      <c r="G12" t="s">
        <v>1710</v>
      </c>
      <c r="H12" t="s">
        <v>1651</v>
      </c>
      <c r="I12" s="10">
        <v>40031</v>
      </c>
      <c r="J12">
        <v>28</v>
      </c>
      <c r="K12" t="s">
        <v>1696</v>
      </c>
      <c r="L12" t="str">
        <f>VLOOKUP(Portfolio43468[[#This Row],[Product]],ProductName,2)</f>
        <v>Ultrathing V2</v>
      </c>
      <c r="M12">
        <f t="shared" si="0"/>
        <v>560</v>
      </c>
      <c r="N12" s="14">
        <f t="shared" si="1"/>
        <v>1674.4</v>
      </c>
      <c r="O12">
        <f t="shared" si="2"/>
        <v>2009</v>
      </c>
      <c r="P12" t="str">
        <f t="shared" si="3"/>
        <v>Aug</v>
      </c>
      <c r="R12" s="12" t="s">
        <v>1772</v>
      </c>
      <c r="S12" s="12" t="s">
        <v>6549</v>
      </c>
      <c r="T12" s="12">
        <v>1.89</v>
      </c>
      <c r="U12" s="12">
        <v>18</v>
      </c>
    </row>
    <row r="13" spans="1:30" x14ac:dyDescent="0.3">
      <c r="A13">
        <v>12</v>
      </c>
      <c r="B13" t="str">
        <f>Table6[[#This Row],[Initials]]</f>
        <v>Y</v>
      </c>
      <c r="C13" t="str">
        <f>Table6[[#This Row],[Last Name Correction]]</f>
        <v>Culver</v>
      </c>
      <c r="D13" t="s">
        <v>1683</v>
      </c>
      <c r="E13" t="str">
        <f>Table6[[#This Row],[Gender Correction]]</f>
        <v>F</v>
      </c>
      <c r="F13">
        <v>60</v>
      </c>
      <c r="G13" t="s">
        <v>1713</v>
      </c>
      <c r="H13" t="s">
        <v>1652</v>
      </c>
      <c r="I13" s="10">
        <v>39965</v>
      </c>
      <c r="J13">
        <v>41</v>
      </c>
      <c r="K13" t="s">
        <v>1707</v>
      </c>
      <c r="L13" t="str">
        <f>VLOOKUP(Portfolio43468[[#This Row],[Product]],ProductName,2)</f>
        <v>Megawidget M</v>
      </c>
      <c r="M13">
        <f t="shared" si="0"/>
        <v>984</v>
      </c>
      <c r="N13" s="14">
        <f t="shared" si="1"/>
        <v>1170.96</v>
      </c>
      <c r="O13">
        <f t="shared" si="2"/>
        <v>2009</v>
      </c>
      <c r="P13" t="str">
        <f t="shared" si="3"/>
        <v>Jun</v>
      </c>
      <c r="R13" s="12" t="s">
        <v>1007</v>
      </c>
      <c r="S13" s="12" t="s">
        <v>6550</v>
      </c>
      <c r="T13" s="12">
        <v>3.11</v>
      </c>
      <c r="U13" s="12">
        <v>20</v>
      </c>
    </row>
    <row r="14" spans="1:30" x14ac:dyDescent="0.3">
      <c r="A14">
        <v>13</v>
      </c>
      <c r="B14" t="str">
        <f>Table6[[#This Row],[Initials]]</f>
        <v>M</v>
      </c>
      <c r="C14" t="str">
        <f>Table6[[#This Row],[Last Name Correction]]</f>
        <v>Doran</v>
      </c>
      <c r="D14" t="s">
        <v>1683</v>
      </c>
      <c r="E14" t="str">
        <f>Table6[[#This Row],[Gender Correction]]</f>
        <v>F</v>
      </c>
      <c r="F14">
        <v>90</v>
      </c>
      <c r="G14" t="s">
        <v>1716</v>
      </c>
      <c r="H14" t="s">
        <v>1653</v>
      </c>
      <c r="I14" s="10">
        <v>39516</v>
      </c>
      <c r="J14">
        <v>48</v>
      </c>
      <c r="K14" t="s">
        <v>851</v>
      </c>
      <c r="L14" t="str">
        <f>VLOOKUP(Portfolio43468[[#This Row],[Product]],ProductName,2)</f>
        <v>Hyperwotsit</v>
      </c>
      <c r="M14">
        <f t="shared" si="0"/>
        <v>960</v>
      </c>
      <c r="N14" s="14">
        <f t="shared" si="1"/>
        <v>1929.6</v>
      </c>
      <c r="O14">
        <f t="shared" si="2"/>
        <v>2008</v>
      </c>
      <c r="P14" t="str">
        <f t="shared" si="3"/>
        <v>Mar</v>
      </c>
    </row>
    <row r="15" spans="1:30" x14ac:dyDescent="0.3">
      <c r="A15">
        <v>14</v>
      </c>
      <c r="B15" t="str">
        <f>Table6[[#This Row],[Initials]]</f>
        <v>L</v>
      </c>
      <c r="C15" t="str">
        <f>Table6[[#This Row],[Last Name Correction]]</f>
        <v>Richards</v>
      </c>
      <c r="D15" t="s">
        <v>1719</v>
      </c>
      <c r="E15" t="str">
        <f>Table6[[#This Row],[Gender Correction]]</f>
        <v>F</v>
      </c>
      <c r="F15">
        <v>90</v>
      </c>
      <c r="G15" t="s">
        <v>1720</v>
      </c>
      <c r="H15" t="s">
        <v>1458</v>
      </c>
      <c r="I15" s="10">
        <v>39665</v>
      </c>
      <c r="J15">
        <v>34</v>
      </c>
      <c r="K15" t="s">
        <v>1721</v>
      </c>
      <c r="L15" t="str">
        <f>VLOOKUP(Portfolio43468[[#This Row],[Product]],ProductName,2)</f>
        <v>Ultrathing V4</v>
      </c>
      <c r="M15">
        <f t="shared" si="0"/>
        <v>816</v>
      </c>
      <c r="N15" s="14">
        <f t="shared" si="1"/>
        <v>3255.84</v>
      </c>
      <c r="O15">
        <f t="shared" si="2"/>
        <v>2008</v>
      </c>
      <c r="P15" t="str">
        <f t="shared" si="3"/>
        <v>Aug</v>
      </c>
    </row>
    <row r="16" spans="1:30" x14ac:dyDescent="0.3">
      <c r="A16">
        <v>15</v>
      </c>
      <c r="B16" t="str">
        <f>Table6[[#This Row],[Initials]]</f>
        <v>M</v>
      </c>
      <c r="C16" t="str">
        <f>Table6[[#This Row],[Last Name Correction]]</f>
        <v>Wright</v>
      </c>
      <c r="D16" t="s">
        <v>1670</v>
      </c>
      <c r="E16" t="str">
        <f>Table6[[#This Row],[Gender Correction]]</f>
        <v>F</v>
      </c>
      <c r="F16">
        <v>60</v>
      </c>
      <c r="G16" t="s">
        <v>1724</v>
      </c>
      <c r="H16" t="s">
        <v>331</v>
      </c>
      <c r="I16" s="10">
        <v>40337</v>
      </c>
      <c r="J16">
        <v>57</v>
      </c>
      <c r="K16" t="s">
        <v>1721</v>
      </c>
      <c r="L16" t="str">
        <f>VLOOKUP(Portfolio43468[[#This Row],[Product]],ProductName,2)</f>
        <v>Ultrathing V4</v>
      </c>
      <c r="M16">
        <f t="shared" si="0"/>
        <v>1368</v>
      </c>
      <c r="N16" s="14">
        <f t="shared" si="1"/>
        <v>5458.3200000000006</v>
      </c>
      <c r="O16">
        <f t="shared" si="2"/>
        <v>2010</v>
      </c>
      <c r="P16" t="str">
        <f t="shared" si="3"/>
        <v>Jun</v>
      </c>
      <c r="R16" s="59" t="s">
        <v>6557</v>
      </c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</row>
    <row r="17" spans="1:30" x14ac:dyDescent="0.3">
      <c r="A17">
        <v>16</v>
      </c>
      <c r="B17" t="str">
        <f>Table6[[#This Row],[Initials]]</f>
        <v>B</v>
      </c>
      <c r="C17" t="str">
        <f>Table6[[#This Row],[Last Name Correction]]</f>
        <v>Vasquez</v>
      </c>
      <c r="D17" t="s">
        <v>1670</v>
      </c>
      <c r="E17" t="str">
        <f>Table6[[#This Row],[Gender Correction]]</f>
        <v>F</v>
      </c>
      <c r="F17">
        <v>30</v>
      </c>
      <c r="G17" t="s">
        <v>1727</v>
      </c>
      <c r="H17" t="s">
        <v>34</v>
      </c>
      <c r="I17" s="10">
        <v>40532</v>
      </c>
      <c r="J17">
        <v>59</v>
      </c>
      <c r="K17" t="s">
        <v>1007</v>
      </c>
      <c r="L17" t="str">
        <f>VLOOKUP(Portfolio43468[[#This Row],[Product]],ProductName,2)</f>
        <v>Superwossname</v>
      </c>
      <c r="M17">
        <f t="shared" si="0"/>
        <v>1180</v>
      </c>
      <c r="N17" s="14">
        <f t="shared" si="1"/>
        <v>3669.7999999999997</v>
      </c>
      <c r="O17">
        <f t="shared" si="2"/>
        <v>2010</v>
      </c>
      <c r="P17" t="str">
        <f t="shared" si="3"/>
        <v>Dec</v>
      </c>
    </row>
    <row r="18" spans="1:30" x14ac:dyDescent="0.3">
      <c r="A18">
        <v>17</v>
      </c>
      <c r="B18" t="str">
        <f>Table6[[#This Row],[Initials]]</f>
        <v>E</v>
      </c>
      <c r="C18" t="str">
        <f>Table6[[#This Row],[Last Name Correction]]</f>
        <v>Butler</v>
      </c>
      <c r="D18" t="s">
        <v>1683</v>
      </c>
      <c r="E18" t="str">
        <f>Table6[[#This Row],[Gender Correction]]</f>
        <v>F</v>
      </c>
      <c r="F18">
        <v>30</v>
      </c>
      <c r="G18" t="s">
        <v>1730</v>
      </c>
      <c r="H18" t="s">
        <v>1655</v>
      </c>
      <c r="I18" s="10">
        <v>40271</v>
      </c>
      <c r="J18">
        <v>84</v>
      </c>
      <c r="K18" t="s">
        <v>1700</v>
      </c>
      <c r="L18" t="str">
        <f>VLOOKUP(Portfolio43468[[#This Row],[Product]],ProductName,2)</f>
        <v>Ultrathing V1</v>
      </c>
      <c r="M18">
        <f t="shared" si="0"/>
        <v>1428</v>
      </c>
      <c r="N18" s="14">
        <f t="shared" si="1"/>
        <v>2841.72</v>
      </c>
      <c r="O18">
        <f t="shared" si="2"/>
        <v>2010</v>
      </c>
      <c r="P18" t="str">
        <f t="shared" si="3"/>
        <v>Apr</v>
      </c>
      <c r="R18" s="21" t="s">
        <v>6555</v>
      </c>
      <c r="S18" s="16" t="s">
        <v>4657</v>
      </c>
      <c r="T18" s="16" t="s">
        <v>6558</v>
      </c>
      <c r="U18" s="16" t="s">
        <v>6559</v>
      </c>
      <c r="V18" s="16" t="s">
        <v>6560</v>
      </c>
      <c r="W18" s="16" t="s">
        <v>4452</v>
      </c>
      <c r="X18" s="16" t="s">
        <v>6561</v>
      </c>
      <c r="Y18" s="16" t="s">
        <v>6562</v>
      </c>
      <c r="Z18" s="16" t="s">
        <v>6563</v>
      </c>
      <c r="AA18" s="16" t="s">
        <v>6564</v>
      </c>
      <c r="AB18" s="16" t="s">
        <v>6565</v>
      </c>
      <c r="AC18" s="16" t="s">
        <v>6566</v>
      </c>
      <c r="AD18" s="17" t="s">
        <v>6567</v>
      </c>
    </row>
    <row r="19" spans="1:30" x14ac:dyDescent="0.3">
      <c r="A19">
        <v>18</v>
      </c>
      <c r="B19" t="str">
        <f>Table6[[#This Row],[Initials]]</f>
        <v>I</v>
      </c>
      <c r="C19" t="str">
        <f>Table6[[#This Row],[Last Name Correction]]</f>
        <v>Hutchinson</v>
      </c>
      <c r="D19" t="s">
        <v>1733</v>
      </c>
      <c r="E19" t="str">
        <f>Table6[[#This Row],[Gender Correction]]</f>
        <v>F</v>
      </c>
      <c r="F19">
        <v>30</v>
      </c>
      <c r="G19" t="s">
        <v>1734</v>
      </c>
      <c r="H19" t="s">
        <v>392</v>
      </c>
      <c r="I19" s="10">
        <v>40183</v>
      </c>
      <c r="J19">
        <v>39</v>
      </c>
      <c r="K19" t="s">
        <v>1721</v>
      </c>
      <c r="L19" t="str">
        <f>VLOOKUP(Portfolio43468[[#This Row],[Product]],ProductName,2)</f>
        <v>Ultrathing V4</v>
      </c>
      <c r="M19">
        <f t="shared" si="0"/>
        <v>936</v>
      </c>
      <c r="N19" s="14">
        <f t="shared" si="1"/>
        <v>3734.6400000000003</v>
      </c>
      <c r="O19">
        <f t="shared" si="2"/>
        <v>2010</v>
      </c>
      <c r="P19" t="str">
        <f t="shared" si="3"/>
        <v>Jan</v>
      </c>
      <c r="R19" s="22">
        <v>2008</v>
      </c>
      <c r="S19" s="15">
        <f>SUMIFS($N$2:$N$1987,$O$2:$O$1987,$R19,$P$2:$P$1987,S$18)</f>
        <v>153629.38000000006</v>
      </c>
      <c r="T19" s="15">
        <f t="shared" ref="T19:AD21" si="4">SUMIFS($N$2:$N$1987,$O$2:$O$1987,$R19,$P$2:$P$1987,T$18)</f>
        <v>83125.810000000012</v>
      </c>
      <c r="U19" s="15">
        <f t="shared" si="4"/>
        <v>131988.34</v>
      </c>
      <c r="V19" s="15">
        <f t="shared" si="4"/>
        <v>115302.47</v>
      </c>
      <c r="W19" s="15">
        <f t="shared" si="4"/>
        <v>142221.60000000006</v>
      </c>
      <c r="X19" s="15">
        <f t="shared" si="4"/>
        <v>150280.49000000002</v>
      </c>
      <c r="Y19" s="15">
        <f t="shared" si="4"/>
        <v>161701.49999999997</v>
      </c>
      <c r="Z19" s="15">
        <f t="shared" si="4"/>
        <v>162951.50000000003</v>
      </c>
      <c r="AA19" s="15">
        <f t="shared" si="4"/>
        <v>138156.57000000007</v>
      </c>
      <c r="AB19" s="15">
        <f t="shared" si="4"/>
        <v>113036.49000000002</v>
      </c>
      <c r="AC19" s="15">
        <f t="shared" si="4"/>
        <v>180329.99000000002</v>
      </c>
      <c r="AD19" s="18">
        <f t="shared" si="4"/>
        <v>151056.57999999996</v>
      </c>
    </row>
    <row r="20" spans="1:30" x14ac:dyDescent="0.3">
      <c r="A20">
        <v>19</v>
      </c>
      <c r="B20" t="str">
        <f>Table6[[#This Row],[Initials]]</f>
        <v>W</v>
      </c>
      <c r="C20" t="str">
        <f>Table6[[#This Row],[Last Name Correction]]</f>
        <v>Cabrera</v>
      </c>
      <c r="D20" t="s">
        <v>1683</v>
      </c>
      <c r="E20" t="str">
        <f>Table6[[#This Row],[Gender Correction]]</f>
        <v>F</v>
      </c>
      <c r="F20">
        <v>90</v>
      </c>
      <c r="G20" t="s">
        <v>1737</v>
      </c>
      <c r="H20" t="s">
        <v>1418</v>
      </c>
      <c r="I20" s="10">
        <v>40381</v>
      </c>
      <c r="J20">
        <v>54</v>
      </c>
      <c r="K20" t="s">
        <v>1673</v>
      </c>
      <c r="L20" t="str">
        <f>VLOOKUP(Portfolio43468[[#This Row],[Product]],ProductName,2)</f>
        <v>Megawidget S</v>
      </c>
      <c r="M20">
        <f t="shared" si="0"/>
        <v>1296</v>
      </c>
      <c r="N20" s="14">
        <f t="shared" si="1"/>
        <v>1023.84</v>
      </c>
      <c r="O20">
        <f t="shared" si="2"/>
        <v>2010</v>
      </c>
      <c r="P20" t="str">
        <f t="shared" si="3"/>
        <v>Jul</v>
      </c>
      <c r="R20" s="22">
        <v>2009</v>
      </c>
      <c r="S20" s="15">
        <f t="shared" ref="S20:S21" si="5">SUMIFS($N$2:$N$1987,$O$2:$O$1987,$R20,$P$2:$P$1987,S$18)</f>
        <v>125774.12</v>
      </c>
      <c r="T20" s="15">
        <f t="shared" si="4"/>
        <v>88773.92</v>
      </c>
      <c r="U20" s="15">
        <f t="shared" si="4"/>
        <v>122300.12000000001</v>
      </c>
      <c r="V20" s="15">
        <f t="shared" si="4"/>
        <v>135559.15</v>
      </c>
      <c r="W20" s="15">
        <f t="shared" si="4"/>
        <v>147963.51999999996</v>
      </c>
      <c r="X20" s="15">
        <f t="shared" si="4"/>
        <v>138723.37</v>
      </c>
      <c r="Y20" s="15">
        <f t="shared" si="4"/>
        <v>129718.29</v>
      </c>
      <c r="Z20" s="15">
        <f t="shared" si="4"/>
        <v>123668.95999999996</v>
      </c>
      <c r="AA20" s="15">
        <f t="shared" si="4"/>
        <v>133687.92000000001</v>
      </c>
      <c r="AB20" s="15">
        <f t="shared" si="4"/>
        <v>127417.51</v>
      </c>
      <c r="AC20" s="15">
        <f t="shared" si="4"/>
        <v>119936.17</v>
      </c>
      <c r="AD20" s="18">
        <f t="shared" si="4"/>
        <v>126633.80000000005</v>
      </c>
    </row>
    <row r="21" spans="1:30" x14ac:dyDescent="0.3">
      <c r="A21">
        <v>20</v>
      </c>
      <c r="B21" t="str">
        <f>Table6[[#This Row],[Initials]]</f>
        <v>C</v>
      </c>
      <c r="C21" t="str">
        <f>Table6[[#This Row],[Last Name Correction]]</f>
        <v>Walsh</v>
      </c>
      <c r="D21" t="s">
        <v>1670</v>
      </c>
      <c r="E21" t="str">
        <f>Table6[[#This Row],[Gender Correction]]</f>
        <v>F</v>
      </c>
      <c r="F21">
        <v>90</v>
      </c>
      <c r="G21" t="s">
        <v>1740</v>
      </c>
      <c r="H21" t="s">
        <v>1600</v>
      </c>
      <c r="I21" s="10">
        <v>40469</v>
      </c>
      <c r="J21">
        <v>33</v>
      </c>
      <c r="K21" t="s">
        <v>1696</v>
      </c>
      <c r="L21" t="str">
        <f>VLOOKUP(Portfolio43468[[#This Row],[Product]],ProductName,2)</f>
        <v>Ultrathing V2</v>
      </c>
      <c r="M21">
        <f t="shared" si="0"/>
        <v>660</v>
      </c>
      <c r="N21" s="14">
        <f t="shared" si="1"/>
        <v>1973.4</v>
      </c>
      <c r="O21">
        <f t="shared" si="2"/>
        <v>2010</v>
      </c>
      <c r="P21" t="str">
        <f t="shared" si="3"/>
        <v>Oct</v>
      </c>
      <c r="R21" s="23">
        <v>2010</v>
      </c>
      <c r="S21" s="19">
        <f t="shared" si="5"/>
        <v>140157.75</v>
      </c>
      <c r="T21" s="19">
        <f t="shared" si="4"/>
        <v>146532.92000000001</v>
      </c>
      <c r="U21" s="19">
        <f t="shared" si="4"/>
        <v>150135.42000000004</v>
      </c>
      <c r="V21" s="19">
        <f t="shared" si="4"/>
        <v>158124.82</v>
      </c>
      <c r="W21" s="19">
        <f t="shared" si="4"/>
        <v>153677.69</v>
      </c>
      <c r="X21" s="19">
        <f t="shared" si="4"/>
        <v>141835.32</v>
      </c>
      <c r="Y21" s="19">
        <f t="shared" si="4"/>
        <v>125377.45</v>
      </c>
      <c r="Z21" s="19">
        <f t="shared" si="4"/>
        <v>103154.58</v>
      </c>
      <c r="AA21" s="19">
        <f t="shared" si="4"/>
        <v>150774.81000000003</v>
      </c>
      <c r="AB21" s="19">
        <f t="shared" si="4"/>
        <v>153881.25999999995</v>
      </c>
      <c r="AC21" s="19">
        <f t="shared" si="4"/>
        <v>110364.78000000003</v>
      </c>
      <c r="AD21" s="20">
        <f t="shared" si="4"/>
        <v>110212.95</v>
      </c>
    </row>
    <row r="22" spans="1:30" x14ac:dyDescent="0.3">
      <c r="A22">
        <v>21</v>
      </c>
      <c r="B22" t="str">
        <f>Table6[[#This Row],[Initials]]</f>
        <v>J</v>
      </c>
      <c r="C22" t="str">
        <f>Table6[[#This Row],[Last Name Correction]]</f>
        <v>Farley</v>
      </c>
      <c r="D22" t="s">
        <v>1670</v>
      </c>
      <c r="E22" t="str">
        <f>Table6[[#This Row],[Gender Correction]]</f>
        <v>F</v>
      </c>
      <c r="F22">
        <v>60</v>
      </c>
      <c r="G22" t="s">
        <v>1743</v>
      </c>
      <c r="H22" t="s">
        <v>1656</v>
      </c>
      <c r="I22" s="10">
        <v>39587</v>
      </c>
      <c r="J22">
        <v>84</v>
      </c>
      <c r="K22" t="s">
        <v>1696</v>
      </c>
      <c r="L22" t="str">
        <f>VLOOKUP(Portfolio43468[[#This Row],[Product]],ProductName,2)</f>
        <v>Ultrathing V2</v>
      </c>
      <c r="M22">
        <f t="shared" si="0"/>
        <v>1680</v>
      </c>
      <c r="N22" s="14">
        <f t="shared" si="1"/>
        <v>5023.2000000000007</v>
      </c>
      <c r="O22">
        <f t="shared" si="2"/>
        <v>2008</v>
      </c>
      <c r="P22" t="str">
        <f t="shared" si="3"/>
        <v>May</v>
      </c>
    </row>
    <row r="23" spans="1:30" x14ac:dyDescent="0.3">
      <c r="A23">
        <v>22</v>
      </c>
      <c r="B23" t="str">
        <f>Table6[[#This Row],[Initials]]</f>
        <v>G</v>
      </c>
      <c r="C23" t="str">
        <f>Table6[[#This Row],[Last Name Correction]]</f>
        <v>Tipton</v>
      </c>
      <c r="D23" t="s">
        <v>1683</v>
      </c>
      <c r="E23" t="str">
        <f>Table6[[#This Row],[Gender Correction]]</f>
        <v>F</v>
      </c>
      <c r="F23">
        <v>30</v>
      </c>
      <c r="G23" t="s">
        <v>1745</v>
      </c>
      <c r="H23" t="s">
        <v>19</v>
      </c>
      <c r="I23" s="10">
        <v>39993</v>
      </c>
      <c r="J23">
        <v>94</v>
      </c>
      <c r="K23" t="s">
        <v>1700</v>
      </c>
      <c r="L23" t="str">
        <f>VLOOKUP(Portfolio43468[[#This Row],[Product]],ProductName,2)</f>
        <v>Ultrathing V1</v>
      </c>
      <c r="M23">
        <f t="shared" si="0"/>
        <v>1598</v>
      </c>
      <c r="N23" s="14">
        <f t="shared" si="1"/>
        <v>3180.02</v>
      </c>
      <c r="O23">
        <f t="shared" si="2"/>
        <v>2009</v>
      </c>
      <c r="P23" t="str">
        <f t="shared" si="3"/>
        <v>Jun</v>
      </c>
      <c r="R23" s="38" t="s">
        <v>6569</v>
      </c>
      <c r="S23" s="38"/>
      <c r="X23" s="42" t="s">
        <v>6617</v>
      </c>
      <c r="Y23" s="42"/>
      <c r="Z23" s="42"/>
      <c r="AA23" s="42"/>
      <c r="AB23" s="42"/>
      <c r="AC23" s="42"/>
    </row>
    <row r="24" spans="1:30" x14ac:dyDescent="0.3">
      <c r="A24">
        <v>23</v>
      </c>
      <c r="B24" t="str">
        <f>Table6[[#This Row],[Initials]]</f>
        <v>C</v>
      </c>
      <c r="C24" t="str">
        <f>Table6[[#This Row],[Last Name Correction]]</f>
        <v>Grace</v>
      </c>
      <c r="D24" t="s">
        <v>1683</v>
      </c>
      <c r="E24" t="str">
        <f>Table6[[#This Row],[Gender Correction]]</f>
        <v>F</v>
      </c>
      <c r="F24">
        <v>90</v>
      </c>
      <c r="G24" t="s">
        <v>1748</v>
      </c>
      <c r="H24" t="s">
        <v>1657</v>
      </c>
      <c r="I24" s="10">
        <v>40470</v>
      </c>
      <c r="J24">
        <v>84</v>
      </c>
      <c r="K24" t="s">
        <v>1673</v>
      </c>
      <c r="L24" t="str">
        <f>VLOOKUP(Portfolio43468[[#This Row],[Product]],ProductName,2)</f>
        <v>Megawidget S</v>
      </c>
      <c r="M24">
        <f t="shared" si="0"/>
        <v>2016</v>
      </c>
      <c r="N24" s="14">
        <f t="shared" si="1"/>
        <v>1592.64</v>
      </c>
      <c r="O24">
        <f t="shared" si="2"/>
        <v>2010</v>
      </c>
      <c r="P24" t="str">
        <f t="shared" si="3"/>
        <v>Oct</v>
      </c>
      <c r="R24" s="11" t="s">
        <v>6555</v>
      </c>
      <c r="S24" s="12" t="s">
        <v>6568</v>
      </c>
      <c r="X24" s="42" t="s">
        <v>6615</v>
      </c>
      <c r="Y24" s="42"/>
      <c r="Z24" s="42"/>
      <c r="AA24" s="42"/>
      <c r="AB24" s="42"/>
      <c r="AC24" s="42"/>
    </row>
    <row r="25" spans="1:30" x14ac:dyDescent="0.3">
      <c r="A25">
        <v>24</v>
      </c>
      <c r="B25" t="str">
        <f>Table6[[#This Row],[Initials]]</f>
        <v>K</v>
      </c>
      <c r="C25" t="str">
        <f>Table6[[#This Row],[Last Name Correction]]</f>
        <v>Ragland</v>
      </c>
      <c r="D25" t="s">
        <v>1683</v>
      </c>
      <c r="E25" t="str">
        <f>Table6[[#This Row],[Gender Correction]]</f>
        <v>F</v>
      </c>
      <c r="F25">
        <v>90</v>
      </c>
      <c r="G25" t="s">
        <v>1751</v>
      </c>
      <c r="H25" t="s">
        <v>21</v>
      </c>
      <c r="I25" s="10">
        <v>40052</v>
      </c>
      <c r="J25">
        <v>37</v>
      </c>
      <c r="K25" t="s">
        <v>1692</v>
      </c>
      <c r="L25" t="str">
        <f>VLOOKUP(Portfolio43468[[#This Row],[Product]],ProductName,2)</f>
        <v>Megawidget L</v>
      </c>
      <c r="M25">
        <f t="shared" si="0"/>
        <v>888</v>
      </c>
      <c r="N25" s="14">
        <f t="shared" si="1"/>
        <v>1411.92</v>
      </c>
      <c r="O25">
        <f t="shared" si="2"/>
        <v>2009</v>
      </c>
      <c r="P25" t="str">
        <f t="shared" si="3"/>
        <v>Aug</v>
      </c>
      <c r="R25" s="11">
        <v>2008</v>
      </c>
      <c r="S25" s="15">
        <f>SUM(S19:AD19)</f>
        <v>1683780.7200000002</v>
      </c>
      <c r="X25" s="42" t="s">
        <v>6616</v>
      </c>
      <c r="Y25" s="42"/>
      <c r="Z25" s="42"/>
      <c r="AA25" s="42"/>
      <c r="AB25" s="42"/>
      <c r="AC25" s="42"/>
    </row>
    <row r="26" spans="1:30" x14ac:dyDescent="0.3">
      <c r="A26">
        <v>25</v>
      </c>
      <c r="B26" t="str">
        <f>Table6[[#This Row],[Initials]]</f>
        <v>R</v>
      </c>
      <c r="C26" t="str">
        <f>Table6[[#This Row],[Last Name Correction]]</f>
        <v>Crosby</v>
      </c>
      <c r="D26" t="s">
        <v>1683</v>
      </c>
      <c r="E26" t="str">
        <f>Table6[[#This Row],[Gender Correction]]</f>
        <v>F</v>
      </c>
      <c r="F26">
        <v>60</v>
      </c>
      <c r="G26" t="s">
        <v>1754</v>
      </c>
      <c r="H26" t="s">
        <v>550</v>
      </c>
      <c r="I26" s="10">
        <v>40006</v>
      </c>
      <c r="J26">
        <v>3</v>
      </c>
      <c r="K26" t="s">
        <v>1696</v>
      </c>
      <c r="L26" t="str">
        <f>VLOOKUP(Portfolio43468[[#This Row],[Product]],ProductName,2)</f>
        <v>Ultrathing V2</v>
      </c>
      <c r="M26">
        <f t="shared" si="0"/>
        <v>60</v>
      </c>
      <c r="N26" s="14">
        <f t="shared" si="1"/>
        <v>179.4</v>
      </c>
      <c r="O26">
        <f t="shared" si="2"/>
        <v>2009</v>
      </c>
      <c r="P26" t="str">
        <f t="shared" si="3"/>
        <v>Jul</v>
      </c>
      <c r="R26" s="11">
        <v>2009</v>
      </c>
      <c r="S26" s="15">
        <f t="shared" ref="S26:S27" si="6">SUM(S20:AD20)</f>
        <v>1520156.8499999999</v>
      </c>
      <c r="X26" s="42" t="s">
        <v>6618</v>
      </c>
      <c r="Y26" s="42"/>
      <c r="Z26" s="42"/>
      <c r="AA26" s="42"/>
      <c r="AB26" s="42"/>
      <c r="AC26" s="42"/>
    </row>
    <row r="27" spans="1:30" x14ac:dyDescent="0.3">
      <c r="A27">
        <v>26</v>
      </c>
      <c r="B27" t="str">
        <f>Table6[[#This Row],[Initials]]</f>
        <v>T</v>
      </c>
      <c r="C27" t="str">
        <f>Table6[[#This Row],[Last Name Correction]]</f>
        <v>Stroud</v>
      </c>
      <c r="D27" t="s">
        <v>1670</v>
      </c>
      <c r="E27" t="str">
        <f>Table6[[#This Row],[Gender Correction]]</f>
        <v>F</v>
      </c>
      <c r="F27">
        <v>30</v>
      </c>
      <c r="G27" t="s">
        <v>1756</v>
      </c>
      <c r="H27" t="s">
        <v>579</v>
      </c>
      <c r="I27" s="10">
        <v>39893</v>
      </c>
      <c r="J27">
        <v>34</v>
      </c>
      <c r="K27" t="s">
        <v>1700</v>
      </c>
      <c r="L27" t="str">
        <f>VLOOKUP(Portfolio43468[[#This Row],[Product]],ProductName,2)</f>
        <v>Ultrathing V1</v>
      </c>
      <c r="M27">
        <f t="shared" si="0"/>
        <v>578</v>
      </c>
      <c r="N27" s="14">
        <f t="shared" si="1"/>
        <v>1150.22</v>
      </c>
      <c r="O27">
        <f t="shared" si="2"/>
        <v>2009</v>
      </c>
      <c r="P27" t="str">
        <f t="shared" si="3"/>
        <v>Mar</v>
      </c>
      <c r="R27" s="11">
        <v>2010</v>
      </c>
      <c r="S27" s="15">
        <f t="shared" si="6"/>
        <v>1644229.7500000002</v>
      </c>
    </row>
    <row r="28" spans="1:30" x14ac:dyDescent="0.3">
      <c r="A28">
        <v>27</v>
      </c>
      <c r="B28" t="str">
        <f>Table6[[#This Row],[Initials]]</f>
        <v>J</v>
      </c>
      <c r="C28" t="str">
        <f>Table6[[#This Row],[Last Name Correction]]</f>
        <v>Austin</v>
      </c>
      <c r="D28" t="s">
        <v>1670</v>
      </c>
      <c r="E28" t="str">
        <f>Table6[[#This Row],[Gender Correction]]</f>
        <v>F</v>
      </c>
      <c r="F28">
        <v>30</v>
      </c>
      <c r="G28" t="s">
        <v>1759</v>
      </c>
      <c r="H28" t="s">
        <v>409</v>
      </c>
      <c r="I28" s="10">
        <v>40308</v>
      </c>
      <c r="J28">
        <v>78</v>
      </c>
      <c r="K28" t="s">
        <v>1692</v>
      </c>
      <c r="L28" t="str">
        <f>VLOOKUP(Portfolio43468[[#This Row],[Product]],ProductName,2)</f>
        <v>Megawidget L</v>
      </c>
      <c r="M28">
        <f t="shared" si="0"/>
        <v>1872</v>
      </c>
      <c r="N28" s="14">
        <f t="shared" si="1"/>
        <v>2976.48</v>
      </c>
      <c r="O28">
        <f t="shared" si="2"/>
        <v>2010</v>
      </c>
      <c r="P28" t="str">
        <f t="shared" si="3"/>
        <v>May</v>
      </c>
      <c r="R28" s="23" t="s">
        <v>6626</v>
      </c>
      <c r="S28" s="28">
        <f>SUM(Table10[Total Sales])</f>
        <v>4848167.32</v>
      </c>
    </row>
    <row r="29" spans="1:30" x14ac:dyDescent="0.3">
      <c r="A29">
        <v>28</v>
      </c>
      <c r="B29" t="str">
        <f>Table6[[#This Row],[Initials]]</f>
        <v>M</v>
      </c>
      <c r="C29" t="str">
        <f>Table6[[#This Row],[Last Name Correction]]</f>
        <v>Marcus</v>
      </c>
      <c r="D29" t="s">
        <v>1670</v>
      </c>
      <c r="E29" t="str">
        <f>Table6[[#This Row],[Gender Correction]]</f>
        <v>F</v>
      </c>
      <c r="F29">
        <v>90</v>
      </c>
      <c r="G29" t="s">
        <v>1762</v>
      </c>
      <c r="H29" t="s">
        <v>154</v>
      </c>
      <c r="I29" s="10">
        <v>39916</v>
      </c>
      <c r="J29">
        <v>46</v>
      </c>
      <c r="K29" t="s">
        <v>1692</v>
      </c>
      <c r="L29" t="str">
        <f>VLOOKUP(Portfolio43468[[#This Row],[Product]],ProductName,2)</f>
        <v>Megawidget L</v>
      </c>
      <c r="M29">
        <f t="shared" si="0"/>
        <v>1104</v>
      </c>
      <c r="N29" s="14">
        <f t="shared" si="1"/>
        <v>1755.3600000000001</v>
      </c>
      <c r="O29">
        <f t="shared" si="2"/>
        <v>2009</v>
      </c>
      <c r="P29" t="str">
        <f t="shared" si="3"/>
        <v>Apr</v>
      </c>
    </row>
    <row r="30" spans="1:30" x14ac:dyDescent="0.3">
      <c r="A30">
        <v>29</v>
      </c>
      <c r="B30" t="str">
        <f>Table6[[#This Row],[Initials]]</f>
        <v>A</v>
      </c>
      <c r="C30" t="str">
        <f>Table6[[#This Row],[Last Name Correction]]</f>
        <v>Pryor</v>
      </c>
      <c r="D30" t="s">
        <v>1733</v>
      </c>
      <c r="E30" t="str">
        <f>Table6[[#This Row],[Gender Correction]]</f>
        <v>F</v>
      </c>
      <c r="F30">
        <v>90</v>
      </c>
      <c r="G30" t="s">
        <v>1765</v>
      </c>
      <c r="H30" t="s">
        <v>1608</v>
      </c>
      <c r="I30" s="10">
        <v>39906</v>
      </c>
      <c r="J30">
        <v>34</v>
      </c>
      <c r="K30" t="s">
        <v>1007</v>
      </c>
      <c r="L30" t="str">
        <f>VLOOKUP(Portfolio43468[[#This Row],[Product]],ProductName,2)</f>
        <v>Superwossname</v>
      </c>
      <c r="M30">
        <f t="shared" si="0"/>
        <v>680</v>
      </c>
      <c r="N30" s="14">
        <f t="shared" si="1"/>
        <v>2114.7999999999997</v>
      </c>
      <c r="O30">
        <f t="shared" si="2"/>
        <v>2009</v>
      </c>
      <c r="P30" t="str">
        <f t="shared" si="3"/>
        <v>Apr</v>
      </c>
    </row>
    <row r="31" spans="1:30" x14ac:dyDescent="0.3">
      <c r="A31">
        <v>30</v>
      </c>
      <c r="B31" t="str">
        <f>Table6[[#This Row],[Initials]]</f>
        <v>J</v>
      </c>
      <c r="C31" t="str">
        <f>Table6[[#This Row],[Last Name Correction]]</f>
        <v>Simons</v>
      </c>
      <c r="D31" t="s">
        <v>1670</v>
      </c>
      <c r="E31" t="str">
        <f>Table6[[#This Row],[Gender Correction]]</f>
        <v>F</v>
      </c>
      <c r="F31">
        <v>30</v>
      </c>
      <c r="G31" t="s">
        <v>1768</v>
      </c>
      <c r="H31" t="s">
        <v>557</v>
      </c>
      <c r="I31" s="10">
        <v>39670</v>
      </c>
      <c r="J31">
        <v>64</v>
      </c>
      <c r="K31" t="s">
        <v>1007</v>
      </c>
      <c r="L31" t="str">
        <f>VLOOKUP(Portfolio43468[[#This Row],[Product]],ProductName,2)</f>
        <v>Superwossname</v>
      </c>
      <c r="M31">
        <f t="shared" si="0"/>
        <v>1280</v>
      </c>
      <c r="N31" s="14">
        <f t="shared" si="1"/>
        <v>3980.7999999999997</v>
      </c>
      <c r="O31">
        <f t="shared" si="2"/>
        <v>2008</v>
      </c>
      <c r="P31" t="str">
        <f t="shared" si="3"/>
        <v>Aug</v>
      </c>
      <c r="R31" s="59" t="s">
        <v>6570</v>
      </c>
      <c r="S31" s="59"/>
      <c r="T31" s="59"/>
      <c r="U31" s="59"/>
      <c r="V31" s="59"/>
    </row>
    <row r="32" spans="1:30" x14ac:dyDescent="0.3">
      <c r="A32">
        <v>31</v>
      </c>
      <c r="B32" t="str">
        <f>Table6[[#This Row],[Initials]]</f>
        <v>L</v>
      </c>
      <c r="C32" t="str">
        <f>Table6[[#This Row],[Last Name Correction]]</f>
        <v>Emerson</v>
      </c>
      <c r="D32" t="s">
        <v>1683</v>
      </c>
      <c r="E32" t="str">
        <f>Table6[[#This Row],[Gender Correction]]</f>
        <v>F</v>
      </c>
      <c r="F32">
        <v>90</v>
      </c>
      <c r="G32" t="s">
        <v>1771</v>
      </c>
      <c r="H32" t="s">
        <v>620</v>
      </c>
      <c r="I32" s="10">
        <v>39552</v>
      </c>
      <c r="J32">
        <v>80</v>
      </c>
      <c r="K32" t="s">
        <v>1772</v>
      </c>
      <c r="L32" t="str">
        <f>VLOOKUP(Portfolio43468[[#This Row],[Product]],ProductName,2)</f>
        <v>Gigastuff</v>
      </c>
      <c r="M32">
        <f t="shared" si="0"/>
        <v>1440</v>
      </c>
      <c r="N32" s="14">
        <f t="shared" si="1"/>
        <v>2721.6</v>
      </c>
      <c r="O32">
        <f t="shared" si="2"/>
        <v>2008</v>
      </c>
      <c r="P32" t="str">
        <f t="shared" si="3"/>
        <v>Apr</v>
      </c>
    </row>
    <row r="33" spans="1:29" x14ac:dyDescent="0.3">
      <c r="A33">
        <v>32</v>
      </c>
      <c r="B33" t="str">
        <f>Table6[[#This Row],[Initials]]</f>
        <v>J</v>
      </c>
      <c r="C33" t="str">
        <f>Table6[[#This Row],[Last Name Correction]]</f>
        <v>Oneal</v>
      </c>
      <c r="D33" t="s">
        <v>1683</v>
      </c>
      <c r="E33" t="str">
        <f>Table6[[#This Row],[Gender Correction]]</f>
        <v>F</v>
      </c>
      <c r="F33">
        <v>60</v>
      </c>
      <c r="G33" t="s">
        <v>1775</v>
      </c>
      <c r="H33" t="s">
        <v>1776</v>
      </c>
      <c r="I33" s="10">
        <v>40508</v>
      </c>
      <c r="J33">
        <v>88</v>
      </c>
      <c r="K33" t="s">
        <v>851</v>
      </c>
      <c r="L33" t="str">
        <f>VLOOKUP(Portfolio43468[[#This Row],[Product]],ProductName,2)</f>
        <v>Hyperwotsit</v>
      </c>
      <c r="M33">
        <f t="shared" si="0"/>
        <v>1760</v>
      </c>
      <c r="N33" s="14">
        <f t="shared" si="1"/>
        <v>3537.5999999999995</v>
      </c>
      <c r="O33">
        <f t="shared" si="2"/>
        <v>2010</v>
      </c>
      <c r="P33" t="str">
        <f t="shared" si="3"/>
        <v>Nov</v>
      </c>
      <c r="R33" s="24" t="s">
        <v>6571</v>
      </c>
      <c r="S33" s="12" t="s">
        <v>6576</v>
      </c>
      <c r="U33" s="24" t="s">
        <v>6571</v>
      </c>
      <c r="V33" s="12" t="s">
        <v>6576</v>
      </c>
      <c r="X33" s="37" t="s">
        <v>6619</v>
      </c>
      <c r="Y33" s="37"/>
      <c r="Z33" s="37"/>
      <c r="AA33" s="37"/>
      <c r="AB33" s="37"/>
      <c r="AC33" s="37"/>
    </row>
    <row r="34" spans="1:29" x14ac:dyDescent="0.3">
      <c r="A34">
        <v>33</v>
      </c>
      <c r="B34" t="str">
        <f>Table6[[#This Row],[Initials]]</f>
        <v>D</v>
      </c>
      <c r="C34" t="str">
        <f>Table6[[#This Row],[Last Name Correction]]</f>
        <v>Fenton</v>
      </c>
      <c r="D34" t="s">
        <v>1683</v>
      </c>
      <c r="E34" t="str">
        <f>Table6[[#This Row],[Gender Correction]]</f>
        <v>F</v>
      </c>
      <c r="F34">
        <v>90</v>
      </c>
      <c r="G34" t="s">
        <v>1779</v>
      </c>
      <c r="H34" t="s">
        <v>1780</v>
      </c>
      <c r="I34" s="10">
        <v>39534</v>
      </c>
      <c r="J34">
        <v>60</v>
      </c>
      <c r="K34" t="s">
        <v>1007</v>
      </c>
      <c r="L34" t="str">
        <f>VLOOKUP(Portfolio43468[[#This Row],[Product]],ProductName,2)</f>
        <v>Superwossname</v>
      </c>
      <c r="M34">
        <f t="shared" si="0"/>
        <v>1200</v>
      </c>
      <c r="N34" s="14">
        <f t="shared" si="1"/>
        <v>3732</v>
      </c>
      <c r="O34">
        <f t="shared" si="2"/>
        <v>2008</v>
      </c>
      <c r="P34" t="str">
        <f t="shared" si="3"/>
        <v>Mar</v>
      </c>
      <c r="R34" s="25" t="s">
        <v>6573</v>
      </c>
      <c r="S34" s="15">
        <v>1683780.7200000021</v>
      </c>
      <c r="U34" s="25" t="s">
        <v>4657</v>
      </c>
      <c r="V34" s="15">
        <v>419561.24999999988</v>
      </c>
    </row>
    <row r="35" spans="1:29" x14ac:dyDescent="0.3">
      <c r="A35">
        <v>34</v>
      </c>
      <c r="B35" t="str">
        <f>Table6[[#This Row],[Initials]]</f>
        <v>J</v>
      </c>
      <c r="C35" t="str">
        <f>Table6[[#This Row],[Last Name Correction]]</f>
        <v>Blackburn</v>
      </c>
      <c r="D35" t="s">
        <v>1670</v>
      </c>
      <c r="E35" t="str">
        <f>Table6[[#This Row],[Gender Correction]]</f>
        <v>F</v>
      </c>
      <c r="F35">
        <v>30</v>
      </c>
      <c r="G35" t="s">
        <v>1782</v>
      </c>
      <c r="H35" t="s">
        <v>1783</v>
      </c>
      <c r="I35" s="10">
        <v>39746</v>
      </c>
      <c r="J35">
        <v>22</v>
      </c>
      <c r="K35" t="s">
        <v>1700</v>
      </c>
      <c r="L35" t="str">
        <f>VLOOKUP(Portfolio43468[[#This Row],[Product]],ProductName,2)</f>
        <v>Ultrathing V1</v>
      </c>
      <c r="M35">
        <f t="shared" si="0"/>
        <v>374</v>
      </c>
      <c r="N35" s="14">
        <f t="shared" si="1"/>
        <v>744.26</v>
      </c>
      <c r="O35">
        <f t="shared" si="2"/>
        <v>2008</v>
      </c>
      <c r="P35" t="str">
        <f t="shared" si="3"/>
        <v>Oct</v>
      </c>
      <c r="R35" s="25" t="s">
        <v>6574</v>
      </c>
      <c r="S35" s="15">
        <v>1520156.850000002</v>
      </c>
      <c r="U35" s="25" t="s">
        <v>6558</v>
      </c>
      <c r="V35" s="15">
        <v>318432.65000000014</v>
      </c>
      <c r="X35" s="36" t="s">
        <v>6624</v>
      </c>
      <c r="Y35" s="36"/>
      <c r="Z35" s="36"/>
      <c r="AA35" s="36"/>
      <c r="AB35" s="36"/>
      <c r="AC35" s="36"/>
    </row>
    <row r="36" spans="1:29" x14ac:dyDescent="0.3">
      <c r="A36">
        <v>35</v>
      </c>
      <c r="B36" t="str">
        <f>Table6[[#This Row],[Initials]]</f>
        <v>C</v>
      </c>
      <c r="C36" t="str">
        <f>Table6[[#This Row],[Last Name Correction]]</f>
        <v>Mcfadden</v>
      </c>
      <c r="D36" t="s">
        <v>1683</v>
      </c>
      <c r="E36" t="str">
        <f>Table6[[#This Row],[Gender Correction]]</f>
        <v>F</v>
      </c>
      <c r="F36">
        <v>60</v>
      </c>
      <c r="G36" t="s">
        <v>1786</v>
      </c>
      <c r="H36" t="s">
        <v>262</v>
      </c>
      <c r="I36" s="10">
        <v>39449</v>
      </c>
      <c r="J36">
        <v>99</v>
      </c>
      <c r="K36" t="s">
        <v>1673</v>
      </c>
      <c r="L36" t="str">
        <f>VLOOKUP(Portfolio43468[[#This Row],[Product]],ProductName,2)</f>
        <v>Megawidget S</v>
      </c>
      <c r="M36">
        <f t="shared" si="0"/>
        <v>2376</v>
      </c>
      <c r="N36" s="14">
        <f t="shared" si="1"/>
        <v>1877.0400000000002</v>
      </c>
      <c r="O36">
        <f t="shared" si="2"/>
        <v>2008</v>
      </c>
      <c r="P36" t="str">
        <f t="shared" si="3"/>
        <v>Jan</v>
      </c>
      <c r="R36" s="25" t="s">
        <v>6575</v>
      </c>
      <c r="S36" s="15">
        <v>1644229.7499999991</v>
      </c>
      <c r="U36" s="25" t="s">
        <v>6559</v>
      </c>
      <c r="V36" s="15">
        <v>404423.88000000012</v>
      </c>
    </row>
    <row r="37" spans="1:29" x14ac:dyDescent="0.3">
      <c r="A37">
        <v>36</v>
      </c>
      <c r="B37" t="str">
        <f>Table6[[#This Row],[Initials]]</f>
        <v>M</v>
      </c>
      <c r="C37" t="str">
        <f>Table6[[#This Row],[Last Name Correction]]</f>
        <v>Akers</v>
      </c>
      <c r="D37" t="s">
        <v>1683</v>
      </c>
      <c r="E37" t="str">
        <f>Table6[[#This Row],[Gender Correction]]</f>
        <v>F</v>
      </c>
      <c r="F37">
        <v>30</v>
      </c>
      <c r="G37" t="s">
        <v>1789</v>
      </c>
      <c r="H37" t="s">
        <v>496</v>
      </c>
      <c r="I37" s="10">
        <v>40442</v>
      </c>
      <c r="J37">
        <v>94</v>
      </c>
      <c r="K37" t="s">
        <v>1673</v>
      </c>
      <c r="L37" t="str">
        <f>VLOOKUP(Portfolio43468[[#This Row],[Product]],ProductName,2)</f>
        <v>Megawidget S</v>
      </c>
      <c r="M37">
        <f t="shared" si="0"/>
        <v>2256</v>
      </c>
      <c r="N37" s="14">
        <f t="shared" si="1"/>
        <v>1782.24</v>
      </c>
      <c r="O37">
        <f t="shared" si="2"/>
        <v>2010</v>
      </c>
      <c r="P37" t="str">
        <f t="shared" si="3"/>
        <v>Sep</v>
      </c>
      <c r="R37" s="25" t="s">
        <v>6572</v>
      </c>
      <c r="S37" s="15">
        <v>4848167.3200000031</v>
      </c>
      <c r="U37" s="25" t="s">
        <v>6560</v>
      </c>
      <c r="V37" s="15">
        <v>408986.43999999989</v>
      </c>
    </row>
    <row r="38" spans="1:29" x14ac:dyDescent="0.3">
      <c r="A38">
        <v>37</v>
      </c>
      <c r="B38" t="str">
        <f>Table6[[#This Row],[Initials]]</f>
        <v>T</v>
      </c>
      <c r="C38" t="str">
        <f>Table6[[#This Row],[Last Name Correction]]</f>
        <v>Meza</v>
      </c>
      <c r="D38" t="s">
        <v>1670</v>
      </c>
      <c r="E38" t="str">
        <f>Table6[[#This Row],[Gender Correction]]</f>
        <v>F</v>
      </c>
      <c r="F38">
        <v>90</v>
      </c>
      <c r="G38" t="s">
        <v>1792</v>
      </c>
      <c r="H38" t="s">
        <v>1399</v>
      </c>
      <c r="I38" s="10">
        <v>40452</v>
      </c>
      <c r="J38">
        <v>3</v>
      </c>
      <c r="K38" t="s">
        <v>851</v>
      </c>
      <c r="L38" t="str">
        <f>VLOOKUP(Portfolio43468[[#This Row],[Product]],ProductName,2)</f>
        <v>Hyperwotsit</v>
      </c>
      <c r="M38">
        <f t="shared" si="0"/>
        <v>60</v>
      </c>
      <c r="N38" s="14">
        <f t="shared" si="1"/>
        <v>120.6</v>
      </c>
      <c r="O38">
        <f t="shared" si="2"/>
        <v>2010</v>
      </c>
      <c r="P38" t="str">
        <f t="shared" si="3"/>
        <v>Oct</v>
      </c>
      <c r="U38" s="25" t="s">
        <v>4452</v>
      </c>
      <c r="V38" s="15">
        <v>443862.81000000011</v>
      </c>
    </row>
    <row r="39" spans="1:29" x14ac:dyDescent="0.3">
      <c r="A39">
        <v>38</v>
      </c>
      <c r="B39" t="str">
        <f>Table6[[#This Row],[Initials]]</f>
        <v>J</v>
      </c>
      <c r="C39" t="str">
        <f>Table6[[#This Row],[Last Name Correction]]</f>
        <v>Johnston</v>
      </c>
      <c r="D39" t="s">
        <v>1670</v>
      </c>
      <c r="E39" t="str">
        <f>Table6[[#This Row],[Gender Correction]]</f>
        <v>F</v>
      </c>
      <c r="F39">
        <v>60</v>
      </c>
      <c r="G39" t="s">
        <v>1795</v>
      </c>
      <c r="H39" t="s">
        <v>1796</v>
      </c>
      <c r="I39" s="10">
        <v>39530</v>
      </c>
      <c r="J39">
        <v>16</v>
      </c>
      <c r="K39" t="s">
        <v>1673</v>
      </c>
      <c r="L39" t="str">
        <f>VLOOKUP(Portfolio43468[[#This Row],[Product]],ProductName,2)</f>
        <v>Megawidget S</v>
      </c>
      <c r="M39">
        <f t="shared" si="0"/>
        <v>384</v>
      </c>
      <c r="N39" s="14">
        <f t="shared" si="1"/>
        <v>303.36</v>
      </c>
      <c r="O39">
        <f t="shared" si="2"/>
        <v>2008</v>
      </c>
      <c r="P39" t="str">
        <f t="shared" si="3"/>
        <v>Mar</v>
      </c>
      <c r="U39" s="25" t="s">
        <v>6561</v>
      </c>
      <c r="V39" s="15">
        <v>430839.18</v>
      </c>
    </row>
    <row r="40" spans="1:29" x14ac:dyDescent="0.3">
      <c r="A40">
        <v>39</v>
      </c>
      <c r="B40" t="str">
        <f>Table6[[#This Row],[Initials]]</f>
        <v>K</v>
      </c>
      <c r="C40" t="str">
        <f>Table6[[#This Row],[Last Name Correction]]</f>
        <v>Kay</v>
      </c>
      <c r="D40" t="s">
        <v>1670</v>
      </c>
      <c r="E40" t="str">
        <f>Table6[[#This Row],[Gender Correction]]</f>
        <v>F</v>
      </c>
      <c r="F40">
        <v>90</v>
      </c>
      <c r="G40" t="s">
        <v>1799</v>
      </c>
      <c r="H40" t="s">
        <v>1606</v>
      </c>
      <c r="I40" s="10">
        <v>40098</v>
      </c>
      <c r="J40">
        <v>57</v>
      </c>
      <c r="K40" t="s">
        <v>1721</v>
      </c>
      <c r="L40" t="str">
        <f>VLOOKUP(Portfolio43468[[#This Row],[Product]],ProductName,2)</f>
        <v>Ultrathing V4</v>
      </c>
      <c r="M40">
        <f t="shared" si="0"/>
        <v>1368</v>
      </c>
      <c r="N40" s="14">
        <f t="shared" si="1"/>
        <v>5458.3200000000006</v>
      </c>
      <c r="O40">
        <f t="shared" si="2"/>
        <v>2009</v>
      </c>
      <c r="P40" t="str">
        <f t="shared" si="3"/>
        <v>Oct</v>
      </c>
      <c r="U40" s="25" t="s">
        <v>6562</v>
      </c>
      <c r="V40" s="15">
        <v>416797.23999999993</v>
      </c>
    </row>
    <row r="41" spans="1:29" x14ac:dyDescent="0.3">
      <c r="A41">
        <v>40</v>
      </c>
      <c r="B41" t="str">
        <f>Table6[[#This Row],[Initials]]</f>
        <v>S</v>
      </c>
      <c r="C41" t="str">
        <f>Table6[[#This Row],[Last Name Correction]]</f>
        <v>Baker</v>
      </c>
      <c r="D41" t="s">
        <v>1683</v>
      </c>
      <c r="E41" t="str">
        <f>Table6[[#This Row],[Gender Correction]]</f>
        <v>F</v>
      </c>
      <c r="F41">
        <v>30</v>
      </c>
      <c r="G41" t="s">
        <v>1802</v>
      </c>
      <c r="H41" t="s">
        <v>1803</v>
      </c>
      <c r="I41" s="10">
        <v>40337</v>
      </c>
      <c r="J41">
        <v>44</v>
      </c>
      <c r="K41" t="s">
        <v>1700</v>
      </c>
      <c r="L41" t="str">
        <f>VLOOKUP(Portfolio43468[[#This Row],[Product]],ProductName,2)</f>
        <v>Ultrathing V1</v>
      </c>
      <c r="M41">
        <f t="shared" si="0"/>
        <v>748</v>
      </c>
      <c r="N41" s="14">
        <f t="shared" si="1"/>
        <v>1488.52</v>
      </c>
      <c r="O41">
        <f t="shared" si="2"/>
        <v>2010</v>
      </c>
      <c r="P41" t="str">
        <f t="shared" si="3"/>
        <v>Jun</v>
      </c>
      <c r="U41" s="25" t="s">
        <v>6563</v>
      </c>
      <c r="V41" s="15">
        <v>389775.03999999969</v>
      </c>
    </row>
    <row r="42" spans="1:29" x14ac:dyDescent="0.3">
      <c r="A42">
        <v>41</v>
      </c>
      <c r="B42" t="str">
        <f>Table6[[#This Row],[Initials]]</f>
        <v>A</v>
      </c>
      <c r="C42" t="str">
        <f>Table6[[#This Row],[Last Name Correction]]</f>
        <v>Montgomery</v>
      </c>
      <c r="D42" t="s">
        <v>1683</v>
      </c>
      <c r="E42" t="str">
        <f>Table6[[#This Row],[Gender Correction]]</f>
        <v>F</v>
      </c>
      <c r="F42">
        <v>60</v>
      </c>
      <c r="G42" t="s">
        <v>1806</v>
      </c>
      <c r="H42" t="s">
        <v>1807</v>
      </c>
      <c r="I42" s="10">
        <v>39517</v>
      </c>
      <c r="J42">
        <v>73</v>
      </c>
      <c r="K42" t="s">
        <v>1692</v>
      </c>
      <c r="L42" t="str">
        <f>VLOOKUP(Portfolio43468[[#This Row],[Product]],ProductName,2)</f>
        <v>Megawidget L</v>
      </c>
      <c r="M42">
        <f t="shared" si="0"/>
        <v>1752</v>
      </c>
      <c r="N42" s="14">
        <f t="shared" si="1"/>
        <v>2785.6800000000003</v>
      </c>
      <c r="O42">
        <f t="shared" si="2"/>
        <v>2008</v>
      </c>
      <c r="P42" t="str">
        <f t="shared" si="3"/>
        <v>Mar</v>
      </c>
      <c r="U42" s="25" t="s">
        <v>6564</v>
      </c>
      <c r="V42" s="15">
        <v>422619.29999999993</v>
      </c>
    </row>
    <row r="43" spans="1:29" x14ac:dyDescent="0.3">
      <c r="A43">
        <v>42</v>
      </c>
      <c r="B43" t="str">
        <f>Table6[[#This Row],[Initials]]</f>
        <v>C</v>
      </c>
      <c r="C43" t="str">
        <f>Table6[[#This Row],[Last Name Correction]]</f>
        <v>Surname</v>
      </c>
      <c r="D43" t="s">
        <v>1670</v>
      </c>
      <c r="E43" t="str">
        <f>Table6[[#This Row],[Gender Correction]]</f>
        <v>F</v>
      </c>
      <c r="F43">
        <v>30</v>
      </c>
      <c r="G43" t="s">
        <v>1810</v>
      </c>
      <c r="H43" t="s">
        <v>1163</v>
      </c>
      <c r="I43" s="10">
        <v>40165</v>
      </c>
      <c r="J43">
        <v>85</v>
      </c>
      <c r="K43" t="s">
        <v>1707</v>
      </c>
      <c r="L43" t="str">
        <f>VLOOKUP(Portfolio43468[[#This Row],[Product]],ProductName,2)</f>
        <v>Megawidget M</v>
      </c>
      <c r="M43">
        <f t="shared" si="0"/>
        <v>2040</v>
      </c>
      <c r="N43" s="14">
        <f t="shared" si="1"/>
        <v>2427.6</v>
      </c>
      <c r="O43">
        <f t="shared" si="2"/>
        <v>2009</v>
      </c>
      <c r="P43" t="str">
        <f t="shared" si="3"/>
        <v>Dec</v>
      </c>
      <c r="U43" s="25" t="s">
        <v>6565</v>
      </c>
      <c r="V43" s="15">
        <v>394335.26</v>
      </c>
    </row>
    <row r="44" spans="1:29" x14ac:dyDescent="0.3">
      <c r="A44">
        <v>43</v>
      </c>
      <c r="B44" t="str">
        <f>Table6[[#This Row],[Initials]]</f>
        <v>M</v>
      </c>
      <c r="C44" t="str">
        <f>Table6[[#This Row],[Last Name Correction]]</f>
        <v>Orozco</v>
      </c>
      <c r="D44" t="s">
        <v>1670</v>
      </c>
      <c r="E44" t="str">
        <f>Table6[[#This Row],[Gender Correction]]</f>
        <v>F</v>
      </c>
      <c r="F44">
        <v>60</v>
      </c>
      <c r="G44" t="s">
        <v>1813</v>
      </c>
      <c r="H44" t="s">
        <v>544</v>
      </c>
      <c r="I44" s="10">
        <v>39905</v>
      </c>
      <c r="J44">
        <v>41</v>
      </c>
      <c r="K44" t="s">
        <v>1721</v>
      </c>
      <c r="L44" t="str">
        <f>VLOOKUP(Portfolio43468[[#This Row],[Product]],ProductName,2)</f>
        <v>Ultrathing V4</v>
      </c>
      <c r="M44">
        <f t="shared" si="0"/>
        <v>984</v>
      </c>
      <c r="N44" s="14">
        <f t="shared" si="1"/>
        <v>3926.1600000000003</v>
      </c>
      <c r="O44">
        <f t="shared" si="2"/>
        <v>2009</v>
      </c>
      <c r="P44" t="str">
        <f t="shared" si="3"/>
        <v>Apr</v>
      </c>
      <c r="U44" s="25" t="s">
        <v>6566</v>
      </c>
      <c r="V44" s="15">
        <v>410630.94</v>
      </c>
    </row>
    <row r="45" spans="1:29" x14ac:dyDescent="0.3">
      <c r="A45">
        <v>44</v>
      </c>
      <c r="B45" t="str">
        <f>Table6[[#This Row],[Initials]]</f>
        <v>B</v>
      </c>
      <c r="C45" t="str">
        <f>Table6[[#This Row],[Last Name Correction]]</f>
        <v>Joseph</v>
      </c>
      <c r="D45" t="s">
        <v>1670</v>
      </c>
      <c r="E45" t="str">
        <f>Table6[[#This Row],[Gender Correction]]</f>
        <v>F</v>
      </c>
      <c r="F45">
        <v>90</v>
      </c>
      <c r="G45" t="s">
        <v>1816</v>
      </c>
      <c r="H45" t="s">
        <v>1485</v>
      </c>
      <c r="I45" s="10">
        <v>40074</v>
      </c>
      <c r="J45">
        <v>19</v>
      </c>
      <c r="K45" t="s">
        <v>1677</v>
      </c>
      <c r="L45" t="str">
        <f>VLOOKUP(Portfolio43468[[#This Row],[Product]],ProductName,2)</f>
        <v>Ultrathing V3</v>
      </c>
      <c r="M45">
        <f t="shared" si="0"/>
        <v>456</v>
      </c>
      <c r="N45" s="14">
        <f t="shared" si="1"/>
        <v>1591.44</v>
      </c>
      <c r="O45">
        <f t="shared" si="2"/>
        <v>2009</v>
      </c>
      <c r="P45" t="str">
        <f t="shared" si="3"/>
        <v>Sep</v>
      </c>
      <c r="U45" s="25" t="s">
        <v>6567</v>
      </c>
      <c r="V45" s="15">
        <v>387903.33000000013</v>
      </c>
    </row>
    <row r="46" spans="1:29" x14ac:dyDescent="0.3">
      <c r="A46">
        <v>45</v>
      </c>
      <c r="B46" t="str">
        <f>Table6[[#This Row],[Initials]]</f>
        <v>J</v>
      </c>
      <c r="C46" t="str">
        <f>Table6[[#This Row],[Last Name Correction]]</f>
        <v>Barron</v>
      </c>
      <c r="D46" t="s">
        <v>1683</v>
      </c>
      <c r="E46" t="str">
        <f>Table6[[#This Row],[Gender Correction]]</f>
        <v>F</v>
      </c>
      <c r="F46">
        <v>30</v>
      </c>
      <c r="G46" t="s">
        <v>1819</v>
      </c>
      <c r="H46" t="s">
        <v>1820</v>
      </c>
      <c r="I46" s="10">
        <v>40382</v>
      </c>
      <c r="J46">
        <v>22</v>
      </c>
      <c r="K46" t="s">
        <v>1772</v>
      </c>
      <c r="L46" t="str">
        <f>VLOOKUP(Portfolio43468[[#This Row],[Product]],ProductName,2)</f>
        <v>Gigastuff</v>
      </c>
      <c r="M46">
        <f t="shared" si="0"/>
        <v>396</v>
      </c>
      <c r="N46" s="14">
        <f t="shared" si="1"/>
        <v>748.43999999999994</v>
      </c>
      <c r="O46">
        <f t="shared" si="2"/>
        <v>2010</v>
      </c>
      <c r="P46" t="str">
        <f t="shared" si="3"/>
        <v>Jul</v>
      </c>
      <c r="U46" s="25" t="s">
        <v>6572</v>
      </c>
      <c r="V46" s="15">
        <v>4848167.32</v>
      </c>
    </row>
    <row r="47" spans="1:29" x14ac:dyDescent="0.3">
      <c r="A47">
        <v>46</v>
      </c>
      <c r="B47" t="str">
        <f>Table6[[#This Row],[Initials]]</f>
        <v>N</v>
      </c>
      <c r="C47" t="str">
        <f>Table6[[#This Row],[Last Name Correction]]</f>
        <v>Cullen</v>
      </c>
      <c r="D47" t="s">
        <v>1670</v>
      </c>
      <c r="E47" t="str">
        <f>Table6[[#This Row],[Gender Correction]]</f>
        <v>F</v>
      </c>
      <c r="F47">
        <v>30</v>
      </c>
      <c r="G47" t="s">
        <v>1823</v>
      </c>
      <c r="H47" t="s">
        <v>800</v>
      </c>
      <c r="I47" s="10">
        <v>39587</v>
      </c>
      <c r="J47">
        <v>44</v>
      </c>
      <c r="K47" t="s">
        <v>1772</v>
      </c>
      <c r="L47" t="str">
        <f>VLOOKUP(Portfolio43468[[#This Row],[Product]],ProductName,2)</f>
        <v>Gigastuff</v>
      </c>
      <c r="M47">
        <f t="shared" si="0"/>
        <v>792</v>
      </c>
      <c r="N47" s="14">
        <f t="shared" si="1"/>
        <v>1496.8799999999999</v>
      </c>
      <c r="O47">
        <f t="shared" si="2"/>
        <v>2008</v>
      </c>
      <c r="P47" t="str">
        <f t="shared" si="3"/>
        <v>May</v>
      </c>
    </row>
    <row r="48" spans="1:29" x14ac:dyDescent="0.3">
      <c r="A48">
        <v>47</v>
      </c>
      <c r="B48" t="str">
        <f>Table6[[#This Row],[Initials]]</f>
        <v>B</v>
      </c>
      <c r="C48" t="str">
        <f>Table6[[#This Row],[Last Name Correction]]</f>
        <v>Grove</v>
      </c>
      <c r="D48" t="s">
        <v>1683</v>
      </c>
      <c r="E48" t="str">
        <f>Table6[[#This Row],[Gender Correction]]</f>
        <v>F</v>
      </c>
      <c r="F48">
        <v>60</v>
      </c>
      <c r="G48" t="s">
        <v>1826</v>
      </c>
      <c r="H48" t="s">
        <v>1620</v>
      </c>
      <c r="I48" s="10">
        <v>40510</v>
      </c>
      <c r="J48">
        <v>52</v>
      </c>
      <c r="K48" t="s">
        <v>1677</v>
      </c>
      <c r="L48" t="str">
        <f>VLOOKUP(Portfolio43468[[#This Row],[Product]],ProductName,2)</f>
        <v>Ultrathing V3</v>
      </c>
      <c r="M48">
        <f t="shared" si="0"/>
        <v>1248</v>
      </c>
      <c r="N48" s="14">
        <f t="shared" si="1"/>
        <v>4355.5200000000004</v>
      </c>
      <c r="O48">
        <f t="shared" si="2"/>
        <v>2010</v>
      </c>
      <c r="P48" t="str">
        <f t="shared" si="3"/>
        <v>Nov</v>
      </c>
    </row>
    <row r="49" spans="1:16" x14ac:dyDescent="0.3">
      <c r="A49">
        <v>48</v>
      </c>
      <c r="B49" t="str">
        <f>Table6[[#This Row],[Initials]]</f>
        <v>K</v>
      </c>
      <c r="C49" t="str">
        <f>Table6[[#This Row],[Last Name Correction]]</f>
        <v>Guthrie</v>
      </c>
      <c r="D49" t="s">
        <v>1683</v>
      </c>
      <c r="E49" t="str">
        <f>Table6[[#This Row],[Gender Correction]]</f>
        <v>F</v>
      </c>
      <c r="F49">
        <v>30</v>
      </c>
      <c r="G49" t="s">
        <v>1830</v>
      </c>
      <c r="H49" t="s">
        <v>487</v>
      </c>
      <c r="I49" s="10">
        <v>40442</v>
      </c>
      <c r="J49">
        <v>54</v>
      </c>
      <c r="K49" t="s">
        <v>1007</v>
      </c>
      <c r="L49" t="str">
        <f>VLOOKUP(Portfolio43468[[#This Row],[Product]],ProductName,2)</f>
        <v>Superwossname</v>
      </c>
      <c r="M49">
        <f t="shared" si="0"/>
        <v>1080</v>
      </c>
      <c r="N49" s="14">
        <f t="shared" si="1"/>
        <v>3358.7999999999997</v>
      </c>
      <c r="O49">
        <f t="shared" si="2"/>
        <v>2010</v>
      </c>
      <c r="P49" t="str">
        <f t="shared" si="3"/>
        <v>Sep</v>
      </c>
    </row>
    <row r="50" spans="1:16" x14ac:dyDescent="0.3">
      <c r="A50">
        <v>49</v>
      </c>
      <c r="B50" t="str">
        <f>Table6[[#This Row],[Initials]]</f>
        <v>G</v>
      </c>
      <c r="C50" t="str">
        <f>Table6[[#This Row],[Last Name Correction]]</f>
        <v>Greene</v>
      </c>
      <c r="D50" t="s">
        <v>1670</v>
      </c>
      <c r="E50" t="str">
        <f>Table6[[#This Row],[Gender Correction]]</f>
        <v>F</v>
      </c>
      <c r="F50">
        <v>60</v>
      </c>
      <c r="G50" t="s">
        <v>1833</v>
      </c>
      <c r="H50" t="s">
        <v>936</v>
      </c>
      <c r="I50" s="10">
        <v>39798</v>
      </c>
      <c r="J50">
        <v>86</v>
      </c>
      <c r="K50" t="s">
        <v>1707</v>
      </c>
      <c r="L50" t="str">
        <f>VLOOKUP(Portfolio43468[[#This Row],[Product]],ProductName,2)</f>
        <v>Megawidget M</v>
      </c>
      <c r="M50">
        <f t="shared" si="0"/>
        <v>2064</v>
      </c>
      <c r="N50" s="14">
        <f t="shared" si="1"/>
        <v>2456.16</v>
      </c>
      <c r="O50">
        <f t="shared" si="2"/>
        <v>2008</v>
      </c>
      <c r="P50" t="str">
        <f t="shared" si="3"/>
        <v>Dec</v>
      </c>
    </row>
    <row r="51" spans="1:16" x14ac:dyDescent="0.3">
      <c r="A51">
        <v>50</v>
      </c>
      <c r="B51" t="str">
        <f>Table6[[#This Row],[Initials]]</f>
        <v>C</v>
      </c>
      <c r="C51" t="str">
        <f>Table6[[#This Row],[Last Name Correction]]</f>
        <v>Parson</v>
      </c>
      <c r="D51" t="s">
        <v>1683</v>
      </c>
      <c r="E51" t="str">
        <f>Table6[[#This Row],[Gender Correction]]</f>
        <v>F</v>
      </c>
      <c r="F51">
        <v>60</v>
      </c>
      <c r="G51" t="s">
        <v>1836</v>
      </c>
      <c r="H51" t="s">
        <v>1656</v>
      </c>
      <c r="I51" s="10">
        <v>39656</v>
      </c>
      <c r="J51">
        <v>34</v>
      </c>
      <c r="K51" t="s">
        <v>851</v>
      </c>
      <c r="L51" t="str">
        <f>VLOOKUP(Portfolio43468[[#This Row],[Product]],ProductName,2)</f>
        <v>Hyperwotsit</v>
      </c>
      <c r="M51">
        <f t="shared" si="0"/>
        <v>680</v>
      </c>
      <c r="N51" s="14">
        <f t="shared" si="1"/>
        <v>1366.8</v>
      </c>
      <c r="O51">
        <f t="shared" si="2"/>
        <v>2008</v>
      </c>
      <c r="P51" t="str">
        <f t="shared" si="3"/>
        <v>Jul</v>
      </c>
    </row>
    <row r="52" spans="1:16" x14ac:dyDescent="0.3">
      <c r="A52">
        <v>51</v>
      </c>
      <c r="B52" t="str">
        <f>Table6[[#This Row],[Initials]]</f>
        <v>J</v>
      </c>
      <c r="C52" t="str">
        <f>Table6[[#This Row],[Last Name Correction]]</f>
        <v>Hancock</v>
      </c>
      <c r="D52" t="s">
        <v>1670</v>
      </c>
      <c r="E52" t="str">
        <f>Table6[[#This Row],[Gender Correction]]</f>
        <v>F</v>
      </c>
      <c r="F52">
        <v>60</v>
      </c>
      <c r="G52" t="s">
        <v>1839</v>
      </c>
      <c r="H52" t="s">
        <v>1840</v>
      </c>
      <c r="I52" s="10">
        <v>39668</v>
      </c>
      <c r="J52">
        <v>54</v>
      </c>
      <c r="K52" t="s">
        <v>1007</v>
      </c>
      <c r="L52" t="str">
        <f>VLOOKUP(Portfolio43468[[#This Row],[Product]],ProductName,2)</f>
        <v>Superwossname</v>
      </c>
      <c r="M52">
        <f t="shared" si="0"/>
        <v>1080</v>
      </c>
      <c r="N52" s="14">
        <f t="shared" si="1"/>
        <v>3358.7999999999997</v>
      </c>
      <c r="O52">
        <f t="shared" si="2"/>
        <v>2008</v>
      </c>
      <c r="P52" t="str">
        <f t="shared" si="3"/>
        <v>Aug</v>
      </c>
    </row>
    <row r="53" spans="1:16" x14ac:dyDescent="0.3">
      <c r="A53">
        <v>52</v>
      </c>
      <c r="B53" t="str">
        <f>Table6[[#This Row],[Initials]]</f>
        <v>P</v>
      </c>
      <c r="C53" t="str">
        <f>Table6[[#This Row],[Last Name Correction]]</f>
        <v>Hancock</v>
      </c>
      <c r="D53" t="s">
        <v>1670</v>
      </c>
      <c r="E53" t="str">
        <f>Table6[[#This Row],[Gender Correction]]</f>
        <v>F</v>
      </c>
      <c r="F53">
        <v>60</v>
      </c>
      <c r="G53" t="s">
        <v>1842</v>
      </c>
      <c r="H53" t="s">
        <v>404</v>
      </c>
      <c r="I53" s="10">
        <v>40399</v>
      </c>
      <c r="J53">
        <v>84</v>
      </c>
      <c r="K53" t="s">
        <v>1007</v>
      </c>
      <c r="L53" t="str">
        <f>VLOOKUP(Portfolio43468[[#This Row],[Product]],ProductName,2)</f>
        <v>Superwossname</v>
      </c>
      <c r="M53">
        <f t="shared" si="0"/>
        <v>1680</v>
      </c>
      <c r="N53" s="14">
        <f t="shared" si="1"/>
        <v>5224.8</v>
      </c>
      <c r="O53">
        <f t="shared" si="2"/>
        <v>2010</v>
      </c>
      <c r="P53" t="str">
        <f t="shared" si="3"/>
        <v>Aug</v>
      </c>
    </row>
    <row r="54" spans="1:16" x14ac:dyDescent="0.3">
      <c r="A54">
        <v>53</v>
      </c>
      <c r="B54" t="str">
        <f>Table6[[#This Row],[Initials]]</f>
        <v>E</v>
      </c>
      <c r="C54" t="str">
        <f>Table6[[#This Row],[Last Name Correction]]</f>
        <v>Hart</v>
      </c>
      <c r="D54" t="s">
        <v>1683</v>
      </c>
      <c r="E54" t="str">
        <f>Table6[[#This Row],[Gender Correction]]</f>
        <v>F</v>
      </c>
      <c r="F54">
        <v>30</v>
      </c>
      <c r="G54" t="s">
        <v>1845</v>
      </c>
      <c r="H54" t="s">
        <v>137</v>
      </c>
      <c r="I54" s="10">
        <v>40221</v>
      </c>
      <c r="J54">
        <v>46</v>
      </c>
      <c r="K54" t="s">
        <v>1677</v>
      </c>
      <c r="L54" t="str">
        <f>VLOOKUP(Portfolio43468[[#This Row],[Product]],ProductName,2)</f>
        <v>Ultrathing V3</v>
      </c>
      <c r="M54">
        <f t="shared" si="0"/>
        <v>1104</v>
      </c>
      <c r="N54" s="14">
        <f t="shared" si="1"/>
        <v>3852.96</v>
      </c>
      <c r="O54">
        <f t="shared" si="2"/>
        <v>2010</v>
      </c>
      <c r="P54" t="str">
        <f t="shared" si="3"/>
        <v>Feb</v>
      </c>
    </row>
    <row r="55" spans="1:16" x14ac:dyDescent="0.3">
      <c r="A55">
        <v>54</v>
      </c>
      <c r="B55" t="str">
        <f>Table6[[#This Row],[Initials]]</f>
        <v>F</v>
      </c>
      <c r="C55" t="str">
        <f>Table6[[#This Row],[Last Name Correction]]</f>
        <v>Sadler</v>
      </c>
      <c r="D55" t="s">
        <v>1683</v>
      </c>
      <c r="E55" t="str">
        <f>Table6[[#This Row],[Gender Correction]]</f>
        <v>F</v>
      </c>
      <c r="F55">
        <v>30</v>
      </c>
      <c r="G55" t="s">
        <v>1848</v>
      </c>
      <c r="H55" t="s">
        <v>314</v>
      </c>
      <c r="I55" s="10">
        <v>40126</v>
      </c>
      <c r="J55">
        <v>72</v>
      </c>
      <c r="K55" t="s">
        <v>1721</v>
      </c>
      <c r="L55" t="str">
        <f>VLOOKUP(Portfolio43468[[#This Row],[Product]],ProductName,2)</f>
        <v>Ultrathing V4</v>
      </c>
      <c r="M55">
        <f t="shared" si="0"/>
        <v>1728</v>
      </c>
      <c r="N55" s="14">
        <f t="shared" si="1"/>
        <v>6894.72</v>
      </c>
      <c r="O55">
        <f t="shared" si="2"/>
        <v>2009</v>
      </c>
      <c r="P55" t="str">
        <f t="shared" si="3"/>
        <v>Nov</v>
      </c>
    </row>
    <row r="56" spans="1:16" x14ac:dyDescent="0.3">
      <c r="A56">
        <v>55</v>
      </c>
      <c r="B56" t="str">
        <f>Table6[[#This Row],[Initials]]</f>
        <v>D</v>
      </c>
      <c r="C56" t="str">
        <f>Table6[[#This Row],[Last Name Correction]]</f>
        <v>Finch</v>
      </c>
      <c r="D56" t="s">
        <v>1683</v>
      </c>
      <c r="E56" t="str">
        <f>Table6[[#This Row],[Gender Correction]]</f>
        <v>F</v>
      </c>
      <c r="F56">
        <v>60</v>
      </c>
      <c r="G56" t="s">
        <v>1851</v>
      </c>
      <c r="H56" t="s">
        <v>1656</v>
      </c>
      <c r="I56" s="10">
        <v>39465</v>
      </c>
      <c r="J56">
        <v>27</v>
      </c>
      <c r="K56" t="s">
        <v>1721</v>
      </c>
      <c r="L56" t="str">
        <f>VLOOKUP(Portfolio43468[[#This Row],[Product]],ProductName,2)</f>
        <v>Ultrathing V4</v>
      </c>
      <c r="M56">
        <f t="shared" si="0"/>
        <v>648</v>
      </c>
      <c r="N56" s="14">
        <f t="shared" si="1"/>
        <v>2585.52</v>
      </c>
      <c r="O56">
        <f t="shared" si="2"/>
        <v>2008</v>
      </c>
      <c r="P56" t="str">
        <f t="shared" si="3"/>
        <v>Jan</v>
      </c>
    </row>
    <row r="57" spans="1:16" x14ac:dyDescent="0.3">
      <c r="A57">
        <v>56</v>
      </c>
      <c r="B57" t="str">
        <f>Table6[[#This Row],[Initials]]</f>
        <v>G</v>
      </c>
      <c r="C57" t="str">
        <f>Table6[[#This Row],[Last Name Correction]]</f>
        <v>Flores</v>
      </c>
      <c r="D57" t="s">
        <v>1670</v>
      </c>
      <c r="E57" t="str">
        <f>Table6[[#This Row],[Gender Correction]]</f>
        <v>F</v>
      </c>
      <c r="F57">
        <v>90</v>
      </c>
      <c r="G57" t="s">
        <v>1854</v>
      </c>
      <c r="H57" t="s">
        <v>612</v>
      </c>
      <c r="I57" s="10">
        <v>39809</v>
      </c>
      <c r="J57">
        <v>97</v>
      </c>
      <c r="K57" t="s">
        <v>1696</v>
      </c>
      <c r="L57" t="str">
        <f>VLOOKUP(Portfolio43468[[#This Row],[Product]],ProductName,2)</f>
        <v>Ultrathing V2</v>
      </c>
      <c r="M57">
        <f t="shared" si="0"/>
        <v>1940</v>
      </c>
      <c r="N57" s="14">
        <f t="shared" si="1"/>
        <v>5800.6</v>
      </c>
      <c r="O57">
        <f t="shared" si="2"/>
        <v>2008</v>
      </c>
      <c r="P57" t="str">
        <f t="shared" si="3"/>
        <v>Dec</v>
      </c>
    </row>
    <row r="58" spans="1:16" x14ac:dyDescent="0.3">
      <c r="A58">
        <v>57</v>
      </c>
      <c r="B58" t="str">
        <f>Table6[[#This Row],[Initials]]</f>
        <v>D</v>
      </c>
      <c r="C58" t="str">
        <f>Table6[[#This Row],[Last Name Correction]]</f>
        <v>Darby</v>
      </c>
      <c r="D58" t="s">
        <v>1670</v>
      </c>
      <c r="E58" t="str">
        <f>Table6[[#This Row],[Gender Correction]]</f>
        <v>F</v>
      </c>
      <c r="F58">
        <v>30</v>
      </c>
      <c r="G58" t="s">
        <v>1857</v>
      </c>
      <c r="H58" t="s">
        <v>247</v>
      </c>
      <c r="I58" s="10">
        <v>40492</v>
      </c>
      <c r="J58">
        <v>68</v>
      </c>
      <c r="K58" t="s">
        <v>1677</v>
      </c>
      <c r="L58" t="str">
        <f>VLOOKUP(Portfolio43468[[#This Row],[Product]],ProductName,2)</f>
        <v>Ultrathing V3</v>
      </c>
      <c r="M58">
        <f t="shared" si="0"/>
        <v>1632</v>
      </c>
      <c r="N58" s="14">
        <f t="shared" si="1"/>
        <v>5695.68</v>
      </c>
      <c r="O58">
        <f t="shared" si="2"/>
        <v>2010</v>
      </c>
      <c r="P58" t="str">
        <f t="shared" si="3"/>
        <v>Nov</v>
      </c>
    </row>
    <row r="59" spans="1:16" x14ac:dyDescent="0.3">
      <c r="A59">
        <v>58</v>
      </c>
      <c r="B59" t="str">
        <f>Table6[[#This Row],[Initials]]</f>
        <v>P</v>
      </c>
      <c r="C59" t="str">
        <f>Table6[[#This Row],[Last Name Correction]]</f>
        <v>Parson</v>
      </c>
      <c r="D59" t="s">
        <v>1683</v>
      </c>
      <c r="E59" t="str">
        <f>Table6[[#This Row],[Gender Correction]]</f>
        <v>F</v>
      </c>
      <c r="F59">
        <v>90</v>
      </c>
      <c r="G59" t="s">
        <v>1859</v>
      </c>
      <c r="H59" t="s">
        <v>758</v>
      </c>
      <c r="I59" s="10">
        <v>40288</v>
      </c>
      <c r="J59">
        <v>2</v>
      </c>
      <c r="K59" t="s">
        <v>1707</v>
      </c>
      <c r="L59" t="str">
        <f>VLOOKUP(Portfolio43468[[#This Row],[Product]],ProductName,2)</f>
        <v>Megawidget M</v>
      </c>
      <c r="M59">
        <f t="shared" si="0"/>
        <v>48</v>
      </c>
      <c r="N59" s="14">
        <f t="shared" si="1"/>
        <v>57.12</v>
      </c>
      <c r="O59">
        <f t="shared" si="2"/>
        <v>2010</v>
      </c>
      <c r="P59" t="str">
        <f t="shared" si="3"/>
        <v>Apr</v>
      </c>
    </row>
    <row r="60" spans="1:16" x14ac:dyDescent="0.3">
      <c r="A60">
        <v>59</v>
      </c>
      <c r="B60" t="str">
        <f>Table6[[#This Row],[Initials]]</f>
        <v>L</v>
      </c>
      <c r="C60" t="str">
        <f>Table6[[#This Row],[Last Name Correction]]</f>
        <v>Perkins</v>
      </c>
      <c r="D60" t="s">
        <v>1670</v>
      </c>
      <c r="E60" t="str">
        <f>Table6[[#This Row],[Gender Correction]]</f>
        <v>F</v>
      </c>
      <c r="F60">
        <v>90</v>
      </c>
      <c r="G60" t="s">
        <v>1862</v>
      </c>
      <c r="H60" t="s">
        <v>1863</v>
      </c>
      <c r="I60" s="10">
        <v>40292</v>
      </c>
      <c r="J60">
        <v>13</v>
      </c>
      <c r="K60" t="s">
        <v>851</v>
      </c>
      <c r="L60" t="str">
        <f>VLOOKUP(Portfolio43468[[#This Row],[Product]],ProductName,2)</f>
        <v>Hyperwotsit</v>
      </c>
      <c r="M60">
        <f t="shared" si="0"/>
        <v>260</v>
      </c>
      <c r="N60" s="14">
        <f t="shared" si="1"/>
        <v>522.59999999999991</v>
      </c>
      <c r="O60">
        <f t="shared" si="2"/>
        <v>2010</v>
      </c>
      <c r="P60" t="str">
        <f t="shared" si="3"/>
        <v>Apr</v>
      </c>
    </row>
    <row r="61" spans="1:16" x14ac:dyDescent="0.3">
      <c r="A61">
        <v>60</v>
      </c>
      <c r="B61" t="str">
        <f>Table6[[#This Row],[Initials]]</f>
        <v>J</v>
      </c>
      <c r="C61" t="str">
        <f>Table6[[#This Row],[Last Name Correction]]</f>
        <v>Shipman</v>
      </c>
      <c r="D61" t="s">
        <v>1683</v>
      </c>
      <c r="E61" t="str">
        <f>Table6[[#This Row],[Gender Correction]]</f>
        <v>F</v>
      </c>
      <c r="F61">
        <v>30</v>
      </c>
      <c r="G61" t="s">
        <v>1865</v>
      </c>
      <c r="H61" t="s">
        <v>1623</v>
      </c>
      <c r="I61" s="10">
        <v>39993</v>
      </c>
      <c r="J61">
        <v>82</v>
      </c>
      <c r="K61" t="s">
        <v>1700</v>
      </c>
      <c r="L61" t="str">
        <f>VLOOKUP(Portfolio43468[[#This Row],[Product]],ProductName,2)</f>
        <v>Ultrathing V1</v>
      </c>
      <c r="M61">
        <f t="shared" si="0"/>
        <v>1394</v>
      </c>
      <c r="N61" s="14">
        <f t="shared" si="1"/>
        <v>2774.06</v>
      </c>
      <c r="O61">
        <f t="shared" si="2"/>
        <v>2009</v>
      </c>
      <c r="P61" t="str">
        <f t="shared" si="3"/>
        <v>Jun</v>
      </c>
    </row>
    <row r="62" spans="1:16" x14ac:dyDescent="0.3">
      <c r="A62">
        <v>61</v>
      </c>
      <c r="B62" t="str">
        <f>Table6[[#This Row],[Initials]]</f>
        <v>T</v>
      </c>
      <c r="C62" t="str">
        <f>Table6[[#This Row],[Last Name Correction]]</f>
        <v>Crockett</v>
      </c>
      <c r="D62" t="s">
        <v>1683</v>
      </c>
      <c r="E62" t="str">
        <f>Table6[[#This Row],[Gender Correction]]</f>
        <v>F</v>
      </c>
      <c r="F62">
        <v>60</v>
      </c>
      <c r="G62" t="s">
        <v>1868</v>
      </c>
      <c r="H62" t="s">
        <v>705</v>
      </c>
      <c r="I62" s="10">
        <v>39674</v>
      </c>
      <c r="J62">
        <v>58</v>
      </c>
      <c r="K62" t="s">
        <v>1700</v>
      </c>
      <c r="L62" t="str">
        <f>VLOOKUP(Portfolio43468[[#This Row],[Product]],ProductName,2)</f>
        <v>Ultrathing V1</v>
      </c>
      <c r="M62">
        <f t="shared" si="0"/>
        <v>986</v>
      </c>
      <c r="N62" s="14">
        <f t="shared" si="1"/>
        <v>1962.14</v>
      </c>
      <c r="O62">
        <f t="shared" si="2"/>
        <v>2008</v>
      </c>
      <c r="P62" t="str">
        <f t="shared" si="3"/>
        <v>Aug</v>
      </c>
    </row>
    <row r="63" spans="1:16" x14ac:dyDescent="0.3">
      <c r="A63">
        <v>62</v>
      </c>
      <c r="B63" t="str">
        <f>Table6[[#This Row],[Initials]]</f>
        <v>C</v>
      </c>
      <c r="C63" t="str">
        <f>Table6[[#This Row],[Last Name Correction]]</f>
        <v>England</v>
      </c>
      <c r="D63" t="s">
        <v>1683</v>
      </c>
      <c r="E63" t="str">
        <f>Table6[[#This Row],[Gender Correction]]</f>
        <v>F</v>
      </c>
      <c r="F63">
        <v>30</v>
      </c>
      <c r="G63" t="s">
        <v>1871</v>
      </c>
      <c r="H63" t="s">
        <v>1325</v>
      </c>
      <c r="I63" s="10">
        <v>39518</v>
      </c>
      <c r="J63">
        <v>45</v>
      </c>
      <c r="K63" t="s">
        <v>851</v>
      </c>
      <c r="L63" t="str">
        <f>VLOOKUP(Portfolio43468[[#This Row],[Product]],ProductName,2)</f>
        <v>Hyperwotsit</v>
      </c>
      <c r="M63">
        <f t="shared" si="0"/>
        <v>900</v>
      </c>
      <c r="N63" s="14">
        <f t="shared" si="1"/>
        <v>1808.9999999999998</v>
      </c>
      <c r="O63">
        <f t="shared" si="2"/>
        <v>2008</v>
      </c>
      <c r="P63" t="str">
        <f t="shared" si="3"/>
        <v>Mar</v>
      </c>
    </row>
    <row r="64" spans="1:16" x14ac:dyDescent="0.3">
      <c r="A64">
        <v>63</v>
      </c>
      <c r="B64" t="str">
        <f>Table6[[#This Row],[Initials]]</f>
        <v>Y</v>
      </c>
      <c r="C64" t="str">
        <f>Table6[[#This Row],[Last Name Correction]]</f>
        <v>Byrd</v>
      </c>
      <c r="D64" t="s">
        <v>1683</v>
      </c>
      <c r="E64" t="str">
        <f>Table6[[#This Row],[Gender Correction]]</f>
        <v>F</v>
      </c>
      <c r="F64">
        <v>30</v>
      </c>
      <c r="G64" t="s">
        <v>1874</v>
      </c>
      <c r="H64" t="s">
        <v>439</v>
      </c>
      <c r="I64" s="10">
        <v>40298</v>
      </c>
      <c r="J64">
        <v>68</v>
      </c>
      <c r="K64" t="s">
        <v>1700</v>
      </c>
      <c r="L64" t="str">
        <f>VLOOKUP(Portfolio43468[[#This Row],[Product]],ProductName,2)</f>
        <v>Ultrathing V1</v>
      </c>
      <c r="M64">
        <f t="shared" si="0"/>
        <v>1156</v>
      </c>
      <c r="N64" s="14">
        <f t="shared" si="1"/>
        <v>2300.44</v>
      </c>
      <c r="O64">
        <f t="shared" si="2"/>
        <v>2010</v>
      </c>
      <c r="P64" t="str">
        <f t="shared" si="3"/>
        <v>Apr</v>
      </c>
    </row>
    <row r="65" spans="1:16" x14ac:dyDescent="0.3">
      <c r="A65">
        <v>64</v>
      </c>
      <c r="B65" t="str">
        <f>Table6[[#This Row],[Initials]]</f>
        <v>G</v>
      </c>
      <c r="C65" t="str">
        <f>Table6[[#This Row],[Last Name Correction]]</f>
        <v>Newsome</v>
      </c>
      <c r="D65" t="s">
        <v>1733</v>
      </c>
      <c r="E65" t="str">
        <f>Table6[[#This Row],[Gender Correction]]</f>
        <v>F</v>
      </c>
      <c r="F65">
        <v>30</v>
      </c>
      <c r="G65" t="s">
        <v>1877</v>
      </c>
      <c r="H65" t="s">
        <v>1878</v>
      </c>
      <c r="I65" s="10">
        <v>39890</v>
      </c>
      <c r="J65">
        <v>77</v>
      </c>
      <c r="K65" t="s">
        <v>1673</v>
      </c>
      <c r="L65" t="str">
        <f>VLOOKUP(Portfolio43468[[#This Row],[Product]],ProductName,2)</f>
        <v>Megawidget S</v>
      </c>
      <c r="M65">
        <f t="shared" si="0"/>
        <v>1848</v>
      </c>
      <c r="N65" s="14">
        <f t="shared" si="1"/>
        <v>1459.92</v>
      </c>
      <c r="O65">
        <f t="shared" si="2"/>
        <v>2009</v>
      </c>
      <c r="P65" t="str">
        <f t="shared" si="3"/>
        <v>Mar</v>
      </c>
    </row>
    <row r="66" spans="1:16" x14ac:dyDescent="0.3">
      <c r="A66">
        <v>65</v>
      </c>
      <c r="B66" t="str">
        <f>Table6[[#This Row],[Initials]]</f>
        <v>L</v>
      </c>
      <c r="C66" t="str">
        <f>Table6[[#This Row],[Last Name Correction]]</f>
        <v>Case</v>
      </c>
      <c r="D66" t="s">
        <v>1670</v>
      </c>
      <c r="E66" t="str">
        <f>Table6[[#This Row],[Gender Correction]]</f>
        <v>F</v>
      </c>
      <c r="F66">
        <v>60</v>
      </c>
      <c r="G66" t="s">
        <v>1881</v>
      </c>
      <c r="H66" t="s">
        <v>553</v>
      </c>
      <c r="I66" s="10">
        <v>39796</v>
      </c>
      <c r="J66">
        <v>11</v>
      </c>
      <c r="K66" t="s">
        <v>1721</v>
      </c>
      <c r="L66" t="str">
        <f>VLOOKUP(Portfolio43468[[#This Row],[Product]],ProductName,2)</f>
        <v>Ultrathing V4</v>
      </c>
      <c r="M66">
        <f t="shared" ref="M66:M129" si="7">VLOOKUP(K66,ProductName,4)*J66</f>
        <v>264</v>
      </c>
      <c r="N66" s="14">
        <f t="shared" ref="N66:N129" si="8">VLOOKUP(K66,ProductName,3)*M66</f>
        <v>1053.3600000000001</v>
      </c>
      <c r="O66">
        <f t="shared" ref="O66:O129" si="9">YEAR(I66)</f>
        <v>2008</v>
      </c>
      <c r="P66" t="str">
        <f t="shared" ref="P66:P129" si="10">TEXT(I66,"MMM")</f>
        <v>Dec</v>
      </c>
    </row>
    <row r="67" spans="1:16" x14ac:dyDescent="0.3">
      <c r="A67">
        <v>66</v>
      </c>
      <c r="B67" t="str">
        <f>Table6[[#This Row],[Initials]]</f>
        <v>S</v>
      </c>
      <c r="C67" t="str">
        <f>Table6[[#This Row],[Last Name Correction]]</f>
        <v>Quintero</v>
      </c>
      <c r="D67" t="s">
        <v>1670</v>
      </c>
      <c r="E67" t="str">
        <f>Table6[[#This Row],[Gender Correction]]</f>
        <v>F</v>
      </c>
      <c r="F67">
        <v>30</v>
      </c>
      <c r="G67" t="s">
        <v>1884</v>
      </c>
      <c r="H67" t="s">
        <v>82</v>
      </c>
      <c r="I67" s="10">
        <v>40018</v>
      </c>
      <c r="J67">
        <v>48</v>
      </c>
      <c r="K67" t="s">
        <v>1696</v>
      </c>
      <c r="L67" t="str">
        <f>VLOOKUP(Portfolio43468[[#This Row],[Product]],ProductName,2)</f>
        <v>Ultrathing V2</v>
      </c>
      <c r="M67">
        <f t="shared" si="7"/>
        <v>960</v>
      </c>
      <c r="N67" s="14">
        <f t="shared" si="8"/>
        <v>2870.4</v>
      </c>
      <c r="O67">
        <f t="shared" si="9"/>
        <v>2009</v>
      </c>
      <c r="P67" t="str">
        <f t="shared" si="10"/>
        <v>Jul</v>
      </c>
    </row>
    <row r="68" spans="1:16" x14ac:dyDescent="0.3">
      <c r="A68">
        <v>67</v>
      </c>
      <c r="B68" t="str">
        <f>Table6[[#This Row],[Initials]]</f>
        <v>Z</v>
      </c>
      <c r="C68" t="str">
        <f>Table6[[#This Row],[Last Name Correction]]</f>
        <v>Sexton</v>
      </c>
      <c r="D68" t="s">
        <v>1670</v>
      </c>
      <c r="E68" t="str">
        <f>Table6[[#This Row],[Gender Correction]]</f>
        <v>F</v>
      </c>
      <c r="F68">
        <v>30</v>
      </c>
      <c r="G68" t="s">
        <v>1887</v>
      </c>
      <c r="H68" t="s">
        <v>99</v>
      </c>
      <c r="I68" s="10">
        <v>40318</v>
      </c>
      <c r="J68">
        <v>16</v>
      </c>
      <c r="K68" t="s">
        <v>1007</v>
      </c>
      <c r="L68" t="str">
        <f>VLOOKUP(Portfolio43468[[#This Row],[Product]],ProductName,2)</f>
        <v>Superwossname</v>
      </c>
      <c r="M68">
        <f t="shared" si="7"/>
        <v>320</v>
      </c>
      <c r="N68" s="14">
        <f t="shared" si="8"/>
        <v>995.19999999999993</v>
      </c>
      <c r="O68">
        <f t="shared" si="9"/>
        <v>2010</v>
      </c>
      <c r="P68" t="str">
        <f t="shared" si="10"/>
        <v>May</v>
      </c>
    </row>
    <row r="69" spans="1:16" x14ac:dyDescent="0.3">
      <c r="A69">
        <v>68</v>
      </c>
      <c r="B69" t="str">
        <f>Table6[[#This Row],[Initials]]</f>
        <v>J</v>
      </c>
      <c r="C69" t="str">
        <f>Table6[[#This Row],[Last Name Correction]]</f>
        <v>Coates</v>
      </c>
      <c r="D69" t="s">
        <v>1683</v>
      </c>
      <c r="E69" t="str">
        <f>Table6[[#This Row],[Gender Correction]]</f>
        <v>F</v>
      </c>
      <c r="F69">
        <v>30</v>
      </c>
      <c r="G69" t="s">
        <v>1890</v>
      </c>
      <c r="H69" t="s">
        <v>526</v>
      </c>
      <c r="I69" s="10">
        <v>39895</v>
      </c>
      <c r="J69">
        <v>27</v>
      </c>
      <c r="K69" t="s">
        <v>1677</v>
      </c>
      <c r="L69" t="str">
        <f>VLOOKUP(Portfolio43468[[#This Row],[Product]],ProductName,2)</f>
        <v>Ultrathing V3</v>
      </c>
      <c r="M69">
        <f t="shared" si="7"/>
        <v>648</v>
      </c>
      <c r="N69" s="14">
        <f t="shared" si="8"/>
        <v>2261.52</v>
      </c>
      <c r="O69">
        <f t="shared" si="9"/>
        <v>2009</v>
      </c>
      <c r="P69" t="str">
        <f t="shared" si="10"/>
        <v>Mar</v>
      </c>
    </row>
    <row r="70" spans="1:16" x14ac:dyDescent="0.3">
      <c r="A70">
        <v>69</v>
      </c>
      <c r="B70" t="str">
        <f>Table6[[#This Row],[Initials]]</f>
        <v>J</v>
      </c>
      <c r="C70" t="str">
        <f>Table6[[#This Row],[Last Name Correction]]</f>
        <v>Pryor</v>
      </c>
      <c r="D70" t="s">
        <v>1670</v>
      </c>
      <c r="E70" t="str">
        <f>Table6[[#This Row],[Gender Correction]]</f>
        <v>F</v>
      </c>
      <c r="F70">
        <v>60</v>
      </c>
      <c r="G70" t="s">
        <v>1892</v>
      </c>
      <c r="H70" t="s">
        <v>10</v>
      </c>
      <c r="I70" s="10">
        <v>39817</v>
      </c>
      <c r="J70">
        <v>62</v>
      </c>
      <c r="K70" t="s">
        <v>1673</v>
      </c>
      <c r="L70" t="str">
        <f>VLOOKUP(Portfolio43468[[#This Row],[Product]],ProductName,2)</f>
        <v>Megawidget S</v>
      </c>
      <c r="M70">
        <f t="shared" si="7"/>
        <v>1488</v>
      </c>
      <c r="N70" s="14">
        <f t="shared" si="8"/>
        <v>1175.52</v>
      </c>
      <c r="O70">
        <f t="shared" si="9"/>
        <v>2009</v>
      </c>
      <c r="P70" t="str">
        <f t="shared" si="10"/>
        <v>Jan</v>
      </c>
    </row>
    <row r="71" spans="1:16" x14ac:dyDescent="0.3">
      <c r="A71">
        <v>70</v>
      </c>
      <c r="B71" t="str">
        <f>Table6[[#This Row],[Initials]]</f>
        <v>L</v>
      </c>
      <c r="C71" t="str">
        <f>Table6[[#This Row],[Last Name Correction]]</f>
        <v>Bonner</v>
      </c>
      <c r="D71" t="s">
        <v>1670</v>
      </c>
      <c r="E71" t="str">
        <f>Table6[[#This Row],[Gender Correction]]</f>
        <v>F</v>
      </c>
      <c r="F71">
        <v>60</v>
      </c>
      <c r="G71" t="s">
        <v>1895</v>
      </c>
      <c r="H71" t="s">
        <v>226</v>
      </c>
      <c r="I71" s="10">
        <v>39692</v>
      </c>
      <c r="J71">
        <v>35</v>
      </c>
      <c r="K71" t="s">
        <v>1696</v>
      </c>
      <c r="L71" t="str">
        <f>VLOOKUP(Portfolio43468[[#This Row],[Product]],ProductName,2)</f>
        <v>Ultrathing V2</v>
      </c>
      <c r="M71">
        <f t="shared" si="7"/>
        <v>700</v>
      </c>
      <c r="N71" s="14">
        <f t="shared" si="8"/>
        <v>2093</v>
      </c>
      <c r="O71">
        <f t="shared" si="9"/>
        <v>2008</v>
      </c>
      <c r="P71" t="str">
        <f t="shared" si="10"/>
        <v>Sep</v>
      </c>
    </row>
    <row r="72" spans="1:16" x14ac:dyDescent="0.3">
      <c r="A72">
        <v>71</v>
      </c>
      <c r="B72" t="str">
        <f>Table6[[#This Row],[Initials]]</f>
        <v>D</v>
      </c>
      <c r="C72" t="str">
        <f>Table6[[#This Row],[Last Name Correction]]</f>
        <v>Payton</v>
      </c>
      <c r="D72" t="s">
        <v>1670</v>
      </c>
      <c r="E72" t="str">
        <f>Table6[[#This Row],[Gender Correction]]</f>
        <v>F</v>
      </c>
      <c r="F72">
        <v>30</v>
      </c>
      <c r="G72" t="s">
        <v>1898</v>
      </c>
      <c r="H72" t="s">
        <v>153</v>
      </c>
      <c r="I72" s="10">
        <v>40042</v>
      </c>
      <c r="J72">
        <v>89</v>
      </c>
      <c r="K72" t="s">
        <v>1692</v>
      </c>
      <c r="L72" t="str">
        <f>VLOOKUP(Portfolio43468[[#This Row],[Product]],ProductName,2)</f>
        <v>Megawidget L</v>
      </c>
      <c r="M72">
        <f t="shared" si="7"/>
        <v>2136</v>
      </c>
      <c r="N72" s="14">
        <f t="shared" si="8"/>
        <v>3396.2400000000002</v>
      </c>
      <c r="O72">
        <f t="shared" si="9"/>
        <v>2009</v>
      </c>
      <c r="P72" t="str">
        <f t="shared" si="10"/>
        <v>Aug</v>
      </c>
    </row>
    <row r="73" spans="1:16" x14ac:dyDescent="0.3">
      <c r="A73">
        <v>72</v>
      </c>
      <c r="B73" t="str">
        <f>Table6[[#This Row],[Initials]]</f>
        <v>M</v>
      </c>
      <c r="C73" t="str">
        <f>Table6[[#This Row],[Last Name Correction]]</f>
        <v>Abel</v>
      </c>
      <c r="D73" t="s">
        <v>1683</v>
      </c>
      <c r="E73" t="str">
        <f>Table6[[#This Row],[Gender Correction]]</f>
        <v>F</v>
      </c>
      <c r="F73">
        <v>30</v>
      </c>
      <c r="G73" t="s">
        <v>1901</v>
      </c>
      <c r="H73" t="s">
        <v>1435</v>
      </c>
      <c r="I73" s="10">
        <v>40216</v>
      </c>
      <c r="J73">
        <v>22</v>
      </c>
      <c r="K73" t="s">
        <v>1721</v>
      </c>
      <c r="L73" t="str">
        <f>VLOOKUP(Portfolio43468[[#This Row],[Product]],ProductName,2)</f>
        <v>Ultrathing V4</v>
      </c>
      <c r="M73">
        <f t="shared" si="7"/>
        <v>528</v>
      </c>
      <c r="N73" s="14">
        <f t="shared" si="8"/>
        <v>2106.7200000000003</v>
      </c>
      <c r="O73">
        <f t="shared" si="9"/>
        <v>2010</v>
      </c>
      <c r="P73" t="str">
        <f t="shared" si="10"/>
        <v>Feb</v>
      </c>
    </row>
    <row r="74" spans="1:16" x14ac:dyDescent="0.3">
      <c r="A74">
        <v>73</v>
      </c>
      <c r="B74" t="str">
        <f>Table6[[#This Row],[Initials]]</f>
        <v>E</v>
      </c>
      <c r="C74" t="str">
        <f>Table6[[#This Row],[Last Name Correction]]</f>
        <v>Woodard</v>
      </c>
      <c r="D74" t="s">
        <v>1683</v>
      </c>
      <c r="E74" t="str">
        <f>Table6[[#This Row],[Gender Correction]]</f>
        <v>F</v>
      </c>
      <c r="F74">
        <v>60</v>
      </c>
      <c r="G74" t="s">
        <v>1904</v>
      </c>
      <c r="H74" t="s">
        <v>786</v>
      </c>
      <c r="I74" s="10">
        <v>39470</v>
      </c>
      <c r="J74">
        <v>34</v>
      </c>
      <c r="K74" t="s">
        <v>1673</v>
      </c>
      <c r="L74" t="str">
        <f>VLOOKUP(Portfolio43468[[#This Row],[Product]],ProductName,2)</f>
        <v>Megawidget S</v>
      </c>
      <c r="M74">
        <f t="shared" si="7"/>
        <v>816</v>
      </c>
      <c r="N74" s="14">
        <f t="shared" si="8"/>
        <v>644.64</v>
      </c>
      <c r="O74">
        <f t="shared" si="9"/>
        <v>2008</v>
      </c>
      <c r="P74" t="str">
        <f t="shared" si="10"/>
        <v>Jan</v>
      </c>
    </row>
    <row r="75" spans="1:16" x14ac:dyDescent="0.3">
      <c r="A75">
        <v>74</v>
      </c>
      <c r="B75" t="str">
        <f>Table6[[#This Row],[Initials]]</f>
        <v>L</v>
      </c>
      <c r="C75" t="str">
        <f>Table6[[#This Row],[Last Name Correction]]</f>
        <v>Roy</v>
      </c>
      <c r="D75" t="s">
        <v>1670</v>
      </c>
      <c r="E75" t="str">
        <f>Table6[[#This Row],[Gender Correction]]</f>
        <v>F</v>
      </c>
      <c r="F75">
        <v>30</v>
      </c>
      <c r="G75" t="s">
        <v>1907</v>
      </c>
      <c r="H75" t="s">
        <v>715</v>
      </c>
      <c r="I75" s="10">
        <v>40365</v>
      </c>
      <c r="J75">
        <v>56</v>
      </c>
      <c r="K75" t="s">
        <v>1692</v>
      </c>
      <c r="L75" t="str">
        <f>VLOOKUP(Portfolio43468[[#This Row],[Product]],ProductName,2)</f>
        <v>Megawidget L</v>
      </c>
      <c r="M75">
        <f t="shared" si="7"/>
        <v>1344</v>
      </c>
      <c r="N75" s="14">
        <f t="shared" si="8"/>
        <v>2136.96</v>
      </c>
      <c r="O75">
        <f t="shared" si="9"/>
        <v>2010</v>
      </c>
      <c r="P75" t="str">
        <f t="shared" si="10"/>
        <v>Jul</v>
      </c>
    </row>
    <row r="76" spans="1:16" x14ac:dyDescent="0.3">
      <c r="A76">
        <v>75</v>
      </c>
      <c r="B76" t="str">
        <f>Table6[[#This Row],[Initials]]</f>
        <v>H</v>
      </c>
      <c r="C76" t="str">
        <f>Table6[[#This Row],[Last Name Correction]]</f>
        <v>Medeiros</v>
      </c>
      <c r="D76" t="s">
        <v>1670</v>
      </c>
      <c r="E76" t="str">
        <f>Table6[[#This Row],[Gender Correction]]</f>
        <v>F</v>
      </c>
      <c r="F76">
        <v>60</v>
      </c>
      <c r="G76" t="s">
        <v>1910</v>
      </c>
      <c r="H76" t="s">
        <v>757</v>
      </c>
      <c r="I76" s="10">
        <v>39656</v>
      </c>
      <c r="J76">
        <v>88</v>
      </c>
      <c r="K76" t="s">
        <v>1007</v>
      </c>
      <c r="L76" t="str">
        <f>VLOOKUP(Portfolio43468[[#This Row],[Product]],ProductName,2)</f>
        <v>Superwossname</v>
      </c>
      <c r="M76">
        <f t="shared" si="7"/>
        <v>1760</v>
      </c>
      <c r="N76" s="14">
        <f t="shared" si="8"/>
        <v>5473.5999999999995</v>
      </c>
      <c r="O76">
        <f t="shared" si="9"/>
        <v>2008</v>
      </c>
      <c r="P76" t="str">
        <f t="shared" si="10"/>
        <v>Jul</v>
      </c>
    </row>
    <row r="77" spans="1:16" x14ac:dyDescent="0.3">
      <c r="A77">
        <v>76</v>
      </c>
      <c r="B77" t="str">
        <f>Table6[[#This Row],[Initials]]</f>
        <v>C</v>
      </c>
      <c r="C77" t="str">
        <f>Table6[[#This Row],[Last Name Correction]]</f>
        <v>Abrams</v>
      </c>
      <c r="D77" t="s">
        <v>1670</v>
      </c>
      <c r="E77" t="str">
        <f>Table6[[#This Row],[Gender Correction]]</f>
        <v>F</v>
      </c>
      <c r="F77">
        <v>60</v>
      </c>
      <c r="G77" t="s">
        <v>1913</v>
      </c>
      <c r="H77" t="s">
        <v>1045</v>
      </c>
      <c r="I77" s="10">
        <v>40324</v>
      </c>
      <c r="J77">
        <v>58</v>
      </c>
      <c r="K77" t="s">
        <v>1692</v>
      </c>
      <c r="L77" t="str">
        <f>VLOOKUP(Portfolio43468[[#This Row],[Product]],ProductName,2)</f>
        <v>Megawidget L</v>
      </c>
      <c r="M77">
        <f t="shared" si="7"/>
        <v>1392</v>
      </c>
      <c r="N77" s="14">
        <f t="shared" si="8"/>
        <v>2213.2800000000002</v>
      </c>
      <c r="O77">
        <f t="shared" si="9"/>
        <v>2010</v>
      </c>
      <c r="P77" t="str">
        <f t="shared" si="10"/>
        <v>May</v>
      </c>
    </row>
    <row r="78" spans="1:16" x14ac:dyDescent="0.3">
      <c r="A78">
        <v>77</v>
      </c>
      <c r="B78" t="str">
        <f>Table6[[#This Row],[Initials]]</f>
        <v>M</v>
      </c>
      <c r="C78" t="str">
        <f>Table6[[#This Row],[Last Name Correction]]</f>
        <v>Zavala</v>
      </c>
      <c r="D78" t="s">
        <v>1683</v>
      </c>
      <c r="E78" t="str">
        <f>Table6[[#This Row],[Gender Correction]]</f>
        <v>F</v>
      </c>
      <c r="F78">
        <v>30</v>
      </c>
      <c r="G78" t="s">
        <v>1916</v>
      </c>
      <c r="H78" t="s">
        <v>585</v>
      </c>
      <c r="I78" s="10">
        <v>39805</v>
      </c>
      <c r="J78">
        <v>89</v>
      </c>
      <c r="K78" t="s">
        <v>1700</v>
      </c>
      <c r="L78" t="str">
        <f>VLOOKUP(Portfolio43468[[#This Row],[Product]],ProductName,2)</f>
        <v>Ultrathing V1</v>
      </c>
      <c r="M78">
        <f t="shared" si="7"/>
        <v>1513</v>
      </c>
      <c r="N78" s="14">
        <f t="shared" si="8"/>
        <v>3010.87</v>
      </c>
      <c r="O78">
        <f t="shared" si="9"/>
        <v>2008</v>
      </c>
      <c r="P78" t="str">
        <f t="shared" si="10"/>
        <v>Dec</v>
      </c>
    </row>
    <row r="79" spans="1:16" x14ac:dyDescent="0.3">
      <c r="A79">
        <v>78</v>
      </c>
      <c r="B79" t="str">
        <f>Table6[[#This Row],[Initials]]</f>
        <v>R</v>
      </c>
      <c r="C79" t="str">
        <f>Table6[[#This Row],[Last Name Correction]]</f>
        <v>Pope</v>
      </c>
      <c r="D79" t="s">
        <v>1733</v>
      </c>
      <c r="E79" t="str">
        <f>Table6[[#This Row],[Gender Correction]]</f>
        <v>F</v>
      </c>
      <c r="F79">
        <v>30</v>
      </c>
      <c r="G79" t="s">
        <v>1919</v>
      </c>
      <c r="H79" t="s">
        <v>143</v>
      </c>
      <c r="I79" s="10">
        <v>39565</v>
      </c>
      <c r="J79">
        <v>39</v>
      </c>
      <c r="K79" t="s">
        <v>851</v>
      </c>
      <c r="L79" t="str">
        <f>VLOOKUP(Portfolio43468[[#This Row],[Product]],ProductName,2)</f>
        <v>Hyperwotsit</v>
      </c>
      <c r="M79">
        <f t="shared" si="7"/>
        <v>780</v>
      </c>
      <c r="N79" s="14">
        <f t="shared" si="8"/>
        <v>1567.7999999999997</v>
      </c>
      <c r="O79">
        <f t="shared" si="9"/>
        <v>2008</v>
      </c>
      <c r="P79" t="str">
        <f t="shared" si="10"/>
        <v>Apr</v>
      </c>
    </row>
    <row r="80" spans="1:16" x14ac:dyDescent="0.3">
      <c r="A80">
        <v>79</v>
      </c>
      <c r="B80" t="str">
        <f>Table6[[#This Row],[Initials]]</f>
        <v>A</v>
      </c>
      <c r="C80" t="str">
        <f>Table6[[#This Row],[Last Name Correction]]</f>
        <v>Freeman</v>
      </c>
      <c r="D80" t="s">
        <v>1670</v>
      </c>
      <c r="E80" t="str">
        <f>Table6[[#This Row],[Gender Correction]]</f>
        <v>F</v>
      </c>
      <c r="F80">
        <v>90</v>
      </c>
      <c r="G80" t="s">
        <v>1922</v>
      </c>
      <c r="H80" t="s">
        <v>99</v>
      </c>
      <c r="I80" s="10">
        <v>40389</v>
      </c>
      <c r="J80">
        <v>27</v>
      </c>
      <c r="K80" t="s">
        <v>1707</v>
      </c>
      <c r="L80" t="str">
        <f>VLOOKUP(Portfolio43468[[#This Row],[Product]],ProductName,2)</f>
        <v>Megawidget M</v>
      </c>
      <c r="M80">
        <f t="shared" si="7"/>
        <v>648</v>
      </c>
      <c r="N80" s="14">
        <f t="shared" si="8"/>
        <v>771.12</v>
      </c>
      <c r="O80">
        <f t="shared" si="9"/>
        <v>2010</v>
      </c>
      <c r="P80" t="str">
        <f t="shared" si="10"/>
        <v>Jul</v>
      </c>
    </row>
    <row r="81" spans="1:16" x14ac:dyDescent="0.3">
      <c r="A81">
        <v>80</v>
      </c>
      <c r="B81" t="str">
        <f>Table6[[#This Row],[Initials]]</f>
        <v>I</v>
      </c>
      <c r="C81" t="str">
        <f>Table6[[#This Row],[Last Name Correction]]</f>
        <v>Burks</v>
      </c>
      <c r="D81" t="s">
        <v>1683</v>
      </c>
      <c r="E81" t="str">
        <f>Table6[[#This Row],[Gender Correction]]</f>
        <v>F</v>
      </c>
      <c r="F81">
        <v>30</v>
      </c>
      <c r="G81" t="s">
        <v>1925</v>
      </c>
      <c r="H81" t="s">
        <v>1486</v>
      </c>
      <c r="I81" s="10">
        <v>39501</v>
      </c>
      <c r="J81">
        <v>81</v>
      </c>
      <c r="K81" t="s">
        <v>1673</v>
      </c>
      <c r="L81" t="str">
        <f>VLOOKUP(Portfolio43468[[#This Row],[Product]],ProductName,2)</f>
        <v>Megawidget S</v>
      </c>
      <c r="M81">
        <f t="shared" si="7"/>
        <v>1944</v>
      </c>
      <c r="N81" s="14">
        <f t="shared" si="8"/>
        <v>1535.76</v>
      </c>
      <c r="O81">
        <f t="shared" si="9"/>
        <v>2008</v>
      </c>
      <c r="P81" t="str">
        <f t="shared" si="10"/>
        <v>Feb</v>
      </c>
    </row>
    <row r="82" spans="1:16" x14ac:dyDescent="0.3">
      <c r="A82">
        <v>81</v>
      </c>
      <c r="B82" t="str">
        <f>Table6[[#This Row],[Initials]]</f>
        <v>C</v>
      </c>
      <c r="C82" t="str">
        <f>Table6[[#This Row],[Last Name Correction]]</f>
        <v>Santos</v>
      </c>
      <c r="D82" t="s">
        <v>1683</v>
      </c>
      <c r="E82" t="str">
        <f>Table6[[#This Row],[Gender Correction]]</f>
        <v>F</v>
      </c>
      <c r="F82">
        <v>60</v>
      </c>
      <c r="G82" t="s">
        <v>1928</v>
      </c>
      <c r="H82" t="s">
        <v>1516</v>
      </c>
      <c r="I82" s="10">
        <v>40452</v>
      </c>
      <c r="J82">
        <v>80</v>
      </c>
      <c r="K82" t="s">
        <v>1707</v>
      </c>
      <c r="L82" t="str">
        <f>VLOOKUP(Portfolio43468[[#This Row],[Product]],ProductName,2)</f>
        <v>Megawidget M</v>
      </c>
      <c r="M82">
        <f t="shared" si="7"/>
        <v>1920</v>
      </c>
      <c r="N82" s="14">
        <f t="shared" si="8"/>
        <v>2284.7999999999997</v>
      </c>
      <c r="O82">
        <f t="shared" si="9"/>
        <v>2010</v>
      </c>
      <c r="P82" t="str">
        <f t="shared" si="10"/>
        <v>Oct</v>
      </c>
    </row>
    <row r="83" spans="1:16" x14ac:dyDescent="0.3">
      <c r="A83">
        <v>82</v>
      </c>
      <c r="B83" t="str">
        <f>Table6[[#This Row],[Initials]]</f>
        <v>N</v>
      </c>
      <c r="C83" t="str">
        <f>Table6[[#This Row],[Last Name Correction]]</f>
        <v>Camp</v>
      </c>
      <c r="D83" t="s">
        <v>1670</v>
      </c>
      <c r="E83" t="str">
        <f>Table6[[#This Row],[Gender Correction]]</f>
        <v>F</v>
      </c>
      <c r="F83">
        <v>30</v>
      </c>
      <c r="G83" t="s">
        <v>1930</v>
      </c>
      <c r="H83" t="s">
        <v>1807</v>
      </c>
      <c r="I83" s="10">
        <v>39837</v>
      </c>
      <c r="J83">
        <v>36</v>
      </c>
      <c r="K83" t="s">
        <v>1721</v>
      </c>
      <c r="L83" t="str">
        <f>VLOOKUP(Portfolio43468[[#This Row],[Product]],ProductName,2)</f>
        <v>Ultrathing V4</v>
      </c>
      <c r="M83">
        <f t="shared" si="7"/>
        <v>864</v>
      </c>
      <c r="N83" s="14">
        <f t="shared" si="8"/>
        <v>3447.36</v>
      </c>
      <c r="O83">
        <f t="shared" si="9"/>
        <v>2009</v>
      </c>
      <c r="P83" t="str">
        <f t="shared" si="10"/>
        <v>Jan</v>
      </c>
    </row>
    <row r="84" spans="1:16" x14ac:dyDescent="0.3">
      <c r="A84">
        <v>83</v>
      </c>
      <c r="B84" t="str">
        <f>Table6[[#This Row],[Initials]]</f>
        <v>D</v>
      </c>
      <c r="C84" t="str">
        <f>Table6[[#This Row],[Last Name Correction]]</f>
        <v>Whitfield</v>
      </c>
      <c r="D84" t="s">
        <v>1670</v>
      </c>
      <c r="E84" t="str">
        <f>Table6[[#This Row],[Gender Correction]]</f>
        <v>F</v>
      </c>
      <c r="F84">
        <v>90</v>
      </c>
      <c r="G84" t="s">
        <v>1933</v>
      </c>
      <c r="H84" t="s">
        <v>1652</v>
      </c>
      <c r="I84" s="10">
        <v>39585</v>
      </c>
      <c r="J84">
        <v>81</v>
      </c>
      <c r="K84" t="s">
        <v>1673</v>
      </c>
      <c r="L84" t="str">
        <f>VLOOKUP(Portfolio43468[[#This Row],[Product]],ProductName,2)</f>
        <v>Megawidget S</v>
      </c>
      <c r="M84">
        <f t="shared" si="7"/>
        <v>1944</v>
      </c>
      <c r="N84" s="14">
        <f t="shared" si="8"/>
        <v>1535.76</v>
      </c>
      <c r="O84">
        <f t="shared" si="9"/>
        <v>2008</v>
      </c>
      <c r="P84" t="str">
        <f t="shared" si="10"/>
        <v>May</v>
      </c>
    </row>
    <row r="85" spans="1:16" x14ac:dyDescent="0.3">
      <c r="A85">
        <v>84</v>
      </c>
      <c r="B85" t="str">
        <f>Table6[[#This Row],[Initials]]</f>
        <v>P</v>
      </c>
      <c r="C85" t="str">
        <f>Table6[[#This Row],[Last Name Correction]]</f>
        <v>Rollins</v>
      </c>
      <c r="D85" t="s">
        <v>1733</v>
      </c>
      <c r="E85" t="str">
        <f>Table6[[#This Row],[Gender Correction]]</f>
        <v>F</v>
      </c>
      <c r="F85">
        <v>90</v>
      </c>
      <c r="G85" t="s">
        <v>1937</v>
      </c>
      <c r="H85" t="s">
        <v>1938</v>
      </c>
      <c r="I85" s="10">
        <v>39581</v>
      </c>
      <c r="J85">
        <v>41</v>
      </c>
      <c r="K85" t="s">
        <v>851</v>
      </c>
      <c r="L85" t="str">
        <f>VLOOKUP(Portfolio43468[[#This Row],[Product]],ProductName,2)</f>
        <v>Hyperwotsit</v>
      </c>
      <c r="M85">
        <f t="shared" si="7"/>
        <v>820</v>
      </c>
      <c r="N85" s="14">
        <f t="shared" si="8"/>
        <v>1648.1999999999998</v>
      </c>
      <c r="O85">
        <f t="shared" si="9"/>
        <v>2008</v>
      </c>
      <c r="P85" t="str">
        <f t="shared" si="10"/>
        <v>May</v>
      </c>
    </row>
    <row r="86" spans="1:16" x14ac:dyDescent="0.3">
      <c r="A86">
        <v>85</v>
      </c>
      <c r="B86" t="str">
        <f>Table6[[#This Row],[Initials]]</f>
        <v>P</v>
      </c>
      <c r="C86" t="str">
        <f>Table6[[#This Row],[Last Name Correction]]</f>
        <v>Duncan</v>
      </c>
      <c r="D86" t="s">
        <v>1670</v>
      </c>
      <c r="E86" t="str">
        <f>Table6[[#This Row],[Gender Correction]]</f>
        <v>F</v>
      </c>
      <c r="F86">
        <v>90</v>
      </c>
      <c r="G86" t="s">
        <v>1941</v>
      </c>
      <c r="H86" t="s">
        <v>1500</v>
      </c>
      <c r="I86" s="10">
        <v>40166</v>
      </c>
      <c r="J86">
        <v>96</v>
      </c>
      <c r="K86" t="s">
        <v>1673</v>
      </c>
      <c r="L86" t="str">
        <f>VLOOKUP(Portfolio43468[[#This Row],[Product]],ProductName,2)</f>
        <v>Megawidget S</v>
      </c>
      <c r="M86">
        <f t="shared" si="7"/>
        <v>2304</v>
      </c>
      <c r="N86" s="14">
        <f t="shared" si="8"/>
        <v>1820.16</v>
      </c>
      <c r="O86">
        <f t="shared" si="9"/>
        <v>2009</v>
      </c>
      <c r="P86" t="str">
        <f t="shared" si="10"/>
        <v>Dec</v>
      </c>
    </row>
    <row r="87" spans="1:16" x14ac:dyDescent="0.3">
      <c r="A87">
        <v>86</v>
      </c>
      <c r="B87" t="str">
        <f>Table6[[#This Row],[Initials]]</f>
        <v>N</v>
      </c>
      <c r="C87" t="str">
        <f>Table6[[#This Row],[Last Name Correction]]</f>
        <v>Wright</v>
      </c>
      <c r="D87" t="s">
        <v>1683</v>
      </c>
      <c r="E87" t="str">
        <f>Table6[[#This Row],[Gender Correction]]</f>
        <v>F</v>
      </c>
      <c r="F87">
        <v>90</v>
      </c>
      <c r="G87" t="s">
        <v>1943</v>
      </c>
      <c r="H87" t="s">
        <v>736</v>
      </c>
      <c r="I87" s="10">
        <v>40522</v>
      </c>
      <c r="J87">
        <v>77</v>
      </c>
      <c r="K87" t="s">
        <v>1707</v>
      </c>
      <c r="L87" t="str">
        <f>VLOOKUP(Portfolio43468[[#This Row],[Product]],ProductName,2)</f>
        <v>Megawidget M</v>
      </c>
      <c r="M87">
        <f t="shared" si="7"/>
        <v>1848</v>
      </c>
      <c r="N87" s="14">
        <f t="shared" si="8"/>
        <v>2199.12</v>
      </c>
      <c r="O87">
        <f t="shared" si="9"/>
        <v>2010</v>
      </c>
      <c r="P87" t="str">
        <f t="shared" si="10"/>
        <v>Dec</v>
      </c>
    </row>
    <row r="88" spans="1:16" x14ac:dyDescent="0.3">
      <c r="A88">
        <v>87</v>
      </c>
      <c r="B88" t="str">
        <f>Table6[[#This Row],[Initials]]</f>
        <v>J</v>
      </c>
      <c r="C88" t="str">
        <f>Table6[[#This Row],[Last Name Correction]]</f>
        <v>Wiggins</v>
      </c>
      <c r="D88" t="s">
        <v>1946</v>
      </c>
      <c r="E88" t="str">
        <f>Table6[[#This Row],[Gender Correction]]</f>
        <v>F</v>
      </c>
      <c r="F88">
        <v>60</v>
      </c>
      <c r="G88" t="s">
        <v>1947</v>
      </c>
      <c r="H88" t="s">
        <v>78</v>
      </c>
      <c r="I88" s="10">
        <v>40015</v>
      </c>
      <c r="J88">
        <v>43</v>
      </c>
      <c r="K88" t="s">
        <v>1692</v>
      </c>
      <c r="L88" t="str">
        <f>VLOOKUP(Portfolio43468[[#This Row],[Product]],ProductName,2)</f>
        <v>Megawidget L</v>
      </c>
      <c r="M88">
        <f t="shared" si="7"/>
        <v>1032</v>
      </c>
      <c r="N88" s="14">
        <f t="shared" si="8"/>
        <v>1640.88</v>
      </c>
      <c r="O88">
        <f t="shared" si="9"/>
        <v>2009</v>
      </c>
      <c r="P88" t="str">
        <f t="shared" si="10"/>
        <v>Jul</v>
      </c>
    </row>
    <row r="89" spans="1:16" x14ac:dyDescent="0.3">
      <c r="A89">
        <v>88</v>
      </c>
      <c r="B89" t="str">
        <f>Table6[[#This Row],[Initials]]</f>
        <v>R</v>
      </c>
      <c r="C89" t="str">
        <f>Table6[[#This Row],[Last Name Correction]]</f>
        <v>Mccain</v>
      </c>
      <c r="D89" t="s">
        <v>1683</v>
      </c>
      <c r="E89" t="str">
        <f>Table6[[#This Row],[Gender Correction]]</f>
        <v>F</v>
      </c>
      <c r="F89">
        <v>30</v>
      </c>
      <c r="G89" t="s">
        <v>1950</v>
      </c>
      <c r="H89" t="s">
        <v>1336</v>
      </c>
      <c r="I89" s="10">
        <v>40017</v>
      </c>
      <c r="J89">
        <v>36</v>
      </c>
      <c r="K89" t="s">
        <v>1696</v>
      </c>
      <c r="L89" t="str">
        <f>VLOOKUP(Portfolio43468[[#This Row],[Product]],ProductName,2)</f>
        <v>Ultrathing V2</v>
      </c>
      <c r="M89">
        <f t="shared" si="7"/>
        <v>720</v>
      </c>
      <c r="N89" s="14">
        <f t="shared" si="8"/>
        <v>2152.8000000000002</v>
      </c>
      <c r="O89">
        <f t="shared" si="9"/>
        <v>2009</v>
      </c>
      <c r="P89" t="str">
        <f t="shared" si="10"/>
        <v>Jul</v>
      </c>
    </row>
    <row r="90" spans="1:16" x14ac:dyDescent="0.3">
      <c r="A90">
        <v>89</v>
      </c>
      <c r="B90" t="str">
        <f>Table6[[#This Row],[Initials]]</f>
        <v>O</v>
      </c>
      <c r="C90" t="str">
        <f>Table6[[#This Row],[Last Name Correction]]</f>
        <v>Fischer</v>
      </c>
      <c r="D90" t="s">
        <v>1683</v>
      </c>
      <c r="E90" t="str">
        <f>Table6[[#This Row],[Gender Correction]]</f>
        <v>F</v>
      </c>
      <c r="F90">
        <v>60</v>
      </c>
      <c r="G90" t="s">
        <v>1953</v>
      </c>
      <c r="H90" t="s">
        <v>1336</v>
      </c>
      <c r="I90" s="10">
        <v>39569</v>
      </c>
      <c r="J90">
        <v>19</v>
      </c>
      <c r="K90" t="s">
        <v>1707</v>
      </c>
      <c r="L90" t="str">
        <f>VLOOKUP(Portfolio43468[[#This Row],[Product]],ProductName,2)</f>
        <v>Megawidget M</v>
      </c>
      <c r="M90">
        <f t="shared" si="7"/>
        <v>456</v>
      </c>
      <c r="N90" s="14">
        <f t="shared" si="8"/>
        <v>542.64</v>
      </c>
      <c r="O90">
        <f t="shared" si="9"/>
        <v>2008</v>
      </c>
      <c r="P90" t="str">
        <f t="shared" si="10"/>
        <v>May</v>
      </c>
    </row>
    <row r="91" spans="1:16" x14ac:dyDescent="0.3">
      <c r="A91">
        <v>90</v>
      </c>
      <c r="B91" t="str">
        <f>Table6[[#This Row],[Initials]]</f>
        <v>J</v>
      </c>
      <c r="C91" t="str">
        <f>Table6[[#This Row],[Last Name Correction]]</f>
        <v>Paulson</v>
      </c>
      <c r="D91" t="s">
        <v>1683</v>
      </c>
      <c r="E91" t="str">
        <f>Table6[[#This Row],[Gender Correction]]</f>
        <v>F</v>
      </c>
      <c r="F91">
        <v>90</v>
      </c>
      <c r="G91" t="s">
        <v>1956</v>
      </c>
      <c r="H91" t="s">
        <v>1957</v>
      </c>
      <c r="I91" s="10">
        <v>40500</v>
      </c>
      <c r="J91">
        <v>20</v>
      </c>
      <c r="K91" t="s">
        <v>1692</v>
      </c>
      <c r="L91" t="str">
        <f>VLOOKUP(Portfolio43468[[#This Row],[Product]],ProductName,2)</f>
        <v>Megawidget L</v>
      </c>
      <c r="M91">
        <f t="shared" si="7"/>
        <v>480</v>
      </c>
      <c r="N91" s="14">
        <f t="shared" si="8"/>
        <v>763.2</v>
      </c>
      <c r="O91">
        <f t="shared" si="9"/>
        <v>2010</v>
      </c>
      <c r="P91" t="str">
        <f t="shared" si="10"/>
        <v>Nov</v>
      </c>
    </row>
    <row r="92" spans="1:16" x14ac:dyDescent="0.3">
      <c r="A92">
        <v>91</v>
      </c>
      <c r="B92" t="str">
        <f>Table6[[#This Row],[Initials]]</f>
        <v>M</v>
      </c>
      <c r="C92" t="str">
        <f>Table6[[#This Row],[Last Name Correction]]</f>
        <v>Durham</v>
      </c>
      <c r="D92" t="s">
        <v>1683</v>
      </c>
      <c r="E92" t="str">
        <f>Table6[[#This Row],[Gender Correction]]</f>
        <v>F</v>
      </c>
      <c r="F92">
        <v>60</v>
      </c>
      <c r="G92" t="s">
        <v>1960</v>
      </c>
      <c r="H92" t="s">
        <v>592</v>
      </c>
      <c r="I92" s="10">
        <v>39468</v>
      </c>
      <c r="J92">
        <v>67</v>
      </c>
      <c r="K92" t="s">
        <v>1772</v>
      </c>
      <c r="L92" t="str">
        <f>VLOOKUP(Portfolio43468[[#This Row],[Product]],ProductName,2)</f>
        <v>Gigastuff</v>
      </c>
      <c r="M92">
        <f t="shared" si="7"/>
        <v>1206</v>
      </c>
      <c r="N92" s="14">
        <f t="shared" si="8"/>
        <v>2279.3399999999997</v>
      </c>
      <c r="O92">
        <f t="shared" si="9"/>
        <v>2008</v>
      </c>
      <c r="P92" t="str">
        <f t="shared" si="10"/>
        <v>Jan</v>
      </c>
    </row>
    <row r="93" spans="1:16" x14ac:dyDescent="0.3">
      <c r="A93">
        <v>92</v>
      </c>
      <c r="B93" t="str">
        <f>Table6[[#This Row],[Initials]]</f>
        <v>C</v>
      </c>
      <c r="C93" t="str">
        <f>Table6[[#This Row],[Last Name Correction]]</f>
        <v>Knight</v>
      </c>
      <c r="D93" t="s">
        <v>1683</v>
      </c>
      <c r="E93" t="str">
        <f>Table6[[#This Row],[Gender Correction]]</f>
        <v>F</v>
      </c>
      <c r="F93">
        <v>60</v>
      </c>
      <c r="G93" t="s">
        <v>1963</v>
      </c>
      <c r="H93" t="s">
        <v>1964</v>
      </c>
      <c r="I93" s="10">
        <v>39527</v>
      </c>
      <c r="J93">
        <v>67</v>
      </c>
      <c r="K93" t="s">
        <v>1707</v>
      </c>
      <c r="L93" t="str">
        <f>VLOOKUP(Portfolio43468[[#This Row],[Product]],ProductName,2)</f>
        <v>Megawidget M</v>
      </c>
      <c r="M93">
        <f t="shared" si="7"/>
        <v>1608</v>
      </c>
      <c r="N93" s="14">
        <f t="shared" si="8"/>
        <v>1913.52</v>
      </c>
      <c r="O93">
        <f t="shared" si="9"/>
        <v>2008</v>
      </c>
      <c r="P93" t="str">
        <f t="shared" si="10"/>
        <v>Mar</v>
      </c>
    </row>
    <row r="94" spans="1:16" x14ac:dyDescent="0.3">
      <c r="A94">
        <v>93</v>
      </c>
      <c r="B94" t="str">
        <f>Table6[[#This Row],[Initials]]</f>
        <v>V</v>
      </c>
      <c r="C94" t="str">
        <f>Table6[[#This Row],[Last Name Correction]]</f>
        <v>Akers</v>
      </c>
      <c r="D94" t="s">
        <v>1670</v>
      </c>
      <c r="E94" t="str">
        <f>Table6[[#This Row],[Gender Correction]]</f>
        <v>F</v>
      </c>
      <c r="F94">
        <v>60</v>
      </c>
      <c r="G94" t="s">
        <v>1966</v>
      </c>
      <c r="H94" t="s">
        <v>651</v>
      </c>
      <c r="I94" s="10">
        <v>39508</v>
      </c>
      <c r="J94">
        <v>64</v>
      </c>
      <c r="K94" t="s">
        <v>1700</v>
      </c>
      <c r="L94" t="str">
        <f>VLOOKUP(Portfolio43468[[#This Row],[Product]],ProductName,2)</f>
        <v>Ultrathing V1</v>
      </c>
      <c r="M94">
        <f t="shared" si="7"/>
        <v>1088</v>
      </c>
      <c r="N94" s="14">
        <f t="shared" si="8"/>
        <v>2165.12</v>
      </c>
      <c r="O94">
        <f t="shared" si="9"/>
        <v>2008</v>
      </c>
      <c r="P94" t="str">
        <f t="shared" si="10"/>
        <v>Mar</v>
      </c>
    </row>
    <row r="95" spans="1:16" x14ac:dyDescent="0.3">
      <c r="A95">
        <v>94</v>
      </c>
      <c r="B95" t="str">
        <f>Table6[[#This Row],[Initials]]</f>
        <v>W</v>
      </c>
      <c r="C95" t="str">
        <f>Table6[[#This Row],[Last Name Correction]]</f>
        <v>Klein</v>
      </c>
      <c r="D95" t="s">
        <v>1683</v>
      </c>
      <c r="E95" t="str">
        <f>Table6[[#This Row],[Gender Correction]]</f>
        <v>F</v>
      </c>
      <c r="F95">
        <v>60</v>
      </c>
      <c r="G95" t="s">
        <v>1969</v>
      </c>
      <c r="H95" t="s">
        <v>6</v>
      </c>
      <c r="I95" s="10">
        <v>39833</v>
      </c>
      <c r="J95">
        <v>97</v>
      </c>
      <c r="K95" t="s">
        <v>1677</v>
      </c>
      <c r="L95" t="str">
        <f>VLOOKUP(Portfolio43468[[#This Row],[Product]],ProductName,2)</f>
        <v>Ultrathing V3</v>
      </c>
      <c r="M95">
        <f t="shared" si="7"/>
        <v>2328</v>
      </c>
      <c r="N95" s="14">
        <f t="shared" si="8"/>
        <v>8124.72</v>
      </c>
      <c r="O95">
        <f t="shared" si="9"/>
        <v>2009</v>
      </c>
      <c r="P95" t="str">
        <f t="shared" si="10"/>
        <v>Jan</v>
      </c>
    </row>
    <row r="96" spans="1:16" x14ac:dyDescent="0.3">
      <c r="A96">
        <v>96</v>
      </c>
      <c r="B96" t="str">
        <f>Table6[[#This Row],[Initials]]</f>
        <v>C</v>
      </c>
      <c r="C96" t="str">
        <f>Table6[[#This Row],[Last Name Correction]]</f>
        <v>Galvan</v>
      </c>
      <c r="D96" t="s">
        <v>1733</v>
      </c>
      <c r="E96" t="str">
        <f>Table6[[#This Row],[Gender Correction]]</f>
        <v>F</v>
      </c>
      <c r="F96">
        <v>60</v>
      </c>
      <c r="G96" t="s">
        <v>1975</v>
      </c>
      <c r="H96" t="s">
        <v>512</v>
      </c>
      <c r="I96" s="10">
        <v>39927</v>
      </c>
      <c r="J96">
        <v>87</v>
      </c>
      <c r="K96" t="s">
        <v>1707</v>
      </c>
      <c r="L96" t="str">
        <f>VLOOKUP(Portfolio43468[[#This Row],[Product]],ProductName,2)</f>
        <v>Megawidget M</v>
      </c>
      <c r="M96">
        <f t="shared" si="7"/>
        <v>2088</v>
      </c>
      <c r="N96" s="14">
        <f t="shared" si="8"/>
        <v>2484.7199999999998</v>
      </c>
      <c r="O96">
        <f t="shared" si="9"/>
        <v>2009</v>
      </c>
      <c r="P96" t="str">
        <f t="shared" si="10"/>
        <v>Apr</v>
      </c>
    </row>
    <row r="97" spans="1:16" x14ac:dyDescent="0.3">
      <c r="A97">
        <v>97</v>
      </c>
      <c r="B97" t="str">
        <f>Table6[[#This Row],[Initials]]</f>
        <v>L</v>
      </c>
      <c r="C97" t="str">
        <f>Table6[[#This Row],[Last Name Correction]]</f>
        <v>Hobson</v>
      </c>
      <c r="D97" t="s">
        <v>1670</v>
      </c>
      <c r="E97" t="str">
        <f>Table6[[#This Row],[Gender Correction]]</f>
        <v>F</v>
      </c>
      <c r="F97">
        <v>30</v>
      </c>
      <c r="G97" t="s">
        <v>1978</v>
      </c>
      <c r="H97" t="s">
        <v>270</v>
      </c>
      <c r="I97" s="10">
        <v>40500</v>
      </c>
      <c r="J97">
        <v>41</v>
      </c>
      <c r="K97" t="s">
        <v>1707</v>
      </c>
      <c r="L97" t="str">
        <f>VLOOKUP(Portfolio43468[[#This Row],[Product]],ProductName,2)</f>
        <v>Megawidget M</v>
      </c>
      <c r="M97">
        <f t="shared" si="7"/>
        <v>984</v>
      </c>
      <c r="N97" s="14">
        <f t="shared" si="8"/>
        <v>1170.96</v>
      </c>
      <c r="O97">
        <f t="shared" si="9"/>
        <v>2010</v>
      </c>
      <c r="P97" t="str">
        <f t="shared" si="10"/>
        <v>Nov</v>
      </c>
    </row>
    <row r="98" spans="1:16" x14ac:dyDescent="0.3">
      <c r="A98">
        <v>98</v>
      </c>
      <c r="B98" t="str">
        <f>Table6[[#This Row],[Initials]]</f>
        <v>J</v>
      </c>
      <c r="C98" t="str">
        <f>Table6[[#This Row],[Last Name Correction]]</f>
        <v>Mcneill</v>
      </c>
      <c r="D98" t="s">
        <v>1683</v>
      </c>
      <c r="E98" t="str">
        <f>Table6[[#This Row],[Gender Correction]]</f>
        <v>F</v>
      </c>
      <c r="F98">
        <v>90</v>
      </c>
      <c r="G98" t="s">
        <v>1981</v>
      </c>
      <c r="H98" t="s">
        <v>1982</v>
      </c>
      <c r="I98" s="10">
        <v>40312</v>
      </c>
      <c r="J98">
        <v>68</v>
      </c>
      <c r="K98" t="s">
        <v>1007</v>
      </c>
      <c r="L98" t="str">
        <f>VLOOKUP(Portfolio43468[[#This Row],[Product]],ProductName,2)</f>
        <v>Superwossname</v>
      </c>
      <c r="M98">
        <f t="shared" si="7"/>
        <v>1360</v>
      </c>
      <c r="N98" s="14">
        <f t="shared" si="8"/>
        <v>4229.5999999999995</v>
      </c>
      <c r="O98">
        <f t="shared" si="9"/>
        <v>2010</v>
      </c>
      <c r="P98" t="str">
        <f t="shared" si="10"/>
        <v>May</v>
      </c>
    </row>
    <row r="99" spans="1:16" x14ac:dyDescent="0.3">
      <c r="A99">
        <v>99</v>
      </c>
      <c r="B99" t="str">
        <f>Table6[[#This Row],[Initials]]</f>
        <v>P</v>
      </c>
      <c r="C99" t="str">
        <f>Table6[[#This Row],[Last Name Correction]]</f>
        <v>Starks</v>
      </c>
      <c r="D99" t="s">
        <v>1670</v>
      </c>
      <c r="E99" t="str">
        <f>Table6[[#This Row],[Gender Correction]]</f>
        <v>F</v>
      </c>
      <c r="F99">
        <v>30</v>
      </c>
      <c r="G99" t="s">
        <v>1985</v>
      </c>
      <c r="H99" t="s">
        <v>1642</v>
      </c>
      <c r="I99" s="10">
        <v>40037</v>
      </c>
      <c r="J99">
        <v>47</v>
      </c>
      <c r="K99" t="s">
        <v>851</v>
      </c>
      <c r="L99" t="str">
        <f>VLOOKUP(Portfolio43468[[#This Row],[Product]],ProductName,2)</f>
        <v>Hyperwotsit</v>
      </c>
      <c r="M99">
        <f t="shared" si="7"/>
        <v>940</v>
      </c>
      <c r="N99" s="14">
        <f t="shared" si="8"/>
        <v>1889.3999999999999</v>
      </c>
      <c r="O99">
        <f t="shared" si="9"/>
        <v>2009</v>
      </c>
      <c r="P99" t="str">
        <f t="shared" si="10"/>
        <v>Aug</v>
      </c>
    </row>
    <row r="100" spans="1:16" x14ac:dyDescent="0.3">
      <c r="A100">
        <v>100</v>
      </c>
      <c r="B100" t="str">
        <f>Table6[[#This Row],[Initials]]</f>
        <v>C</v>
      </c>
      <c r="C100" t="str">
        <f>Table6[[#This Row],[Last Name Correction]]</f>
        <v>Pittman</v>
      </c>
      <c r="D100" t="s">
        <v>1683</v>
      </c>
      <c r="E100" t="str">
        <f>Table6[[#This Row],[Gender Correction]]</f>
        <v>F</v>
      </c>
      <c r="F100">
        <v>90</v>
      </c>
      <c r="G100" t="s">
        <v>1988</v>
      </c>
      <c r="H100" t="s">
        <v>214</v>
      </c>
      <c r="I100" s="10">
        <v>40107</v>
      </c>
      <c r="J100">
        <v>51</v>
      </c>
      <c r="K100" t="s">
        <v>1700</v>
      </c>
      <c r="L100" t="str">
        <f>VLOOKUP(Portfolio43468[[#This Row],[Product]],ProductName,2)</f>
        <v>Ultrathing V1</v>
      </c>
      <c r="M100">
        <f t="shared" si="7"/>
        <v>867</v>
      </c>
      <c r="N100" s="14">
        <f t="shared" si="8"/>
        <v>1725.33</v>
      </c>
      <c r="O100">
        <f t="shared" si="9"/>
        <v>2009</v>
      </c>
      <c r="P100" t="str">
        <f t="shared" si="10"/>
        <v>Oct</v>
      </c>
    </row>
    <row r="101" spans="1:16" x14ac:dyDescent="0.3">
      <c r="A101">
        <v>101</v>
      </c>
      <c r="B101" t="str">
        <f>Table6[[#This Row],[Initials]]</f>
        <v>R</v>
      </c>
      <c r="C101" t="str">
        <f>Table6[[#This Row],[Last Name Correction]]</f>
        <v>Hayes</v>
      </c>
      <c r="D101" t="s">
        <v>1670</v>
      </c>
      <c r="E101" t="str">
        <f>Table6[[#This Row],[Gender Correction]]</f>
        <v>F</v>
      </c>
      <c r="F101">
        <v>60</v>
      </c>
      <c r="G101" t="s">
        <v>1991</v>
      </c>
      <c r="H101" t="s">
        <v>831</v>
      </c>
      <c r="I101" s="10">
        <v>40000</v>
      </c>
      <c r="J101">
        <v>97</v>
      </c>
      <c r="K101" t="s">
        <v>851</v>
      </c>
      <c r="L101" t="str">
        <f>VLOOKUP(Portfolio43468[[#This Row],[Product]],ProductName,2)</f>
        <v>Hyperwotsit</v>
      </c>
      <c r="M101">
        <f t="shared" si="7"/>
        <v>1940</v>
      </c>
      <c r="N101" s="14">
        <f t="shared" si="8"/>
        <v>3899.3999999999996</v>
      </c>
      <c r="O101">
        <f t="shared" si="9"/>
        <v>2009</v>
      </c>
      <c r="P101" t="str">
        <f t="shared" si="10"/>
        <v>Jul</v>
      </c>
    </row>
    <row r="102" spans="1:16" x14ac:dyDescent="0.3">
      <c r="A102">
        <v>102</v>
      </c>
      <c r="B102" t="str">
        <f>Table6[[#This Row],[Initials]]</f>
        <v>P</v>
      </c>
      <c r="C102" t="str">
        <f>Table6[[#This Row],[Last Name Correction]]</f>
        <v>Mcmullen</v>
      </c>
      <c r="D102" t="s">
        <v>1683</v>
      </c>
      <c r="E102" t="str">
        <f>Table6[[#This Row],[Gender Correction]]</f>
        <v>F</v>
      </c>
      <c r="F102">
        <v>90</v>
      </c>
      <c r="G102" t="s">
        <v>1994</v>
      </c>
      <c r="H102" t="s">
        <v>103</v>
      </c>
      <c r="I102" s="10">
        <v>40526</v>
      </c>
      <c r="J102">
        <v>70</v>
      </c>
      <c r="K102" t="s">
        <v>1696</v>
      </c>
      <c r="L102" t="str">
        <f>VLOOKUP(Portfolio43468[[#This Row],[Product]],ProductName,2)</f>
        <v>Ultrathing V2</v>
      </c>
      <c r="M102">
        <f t="shared" si="7"/>
        <v>1400</v>
      </c>
      <c r="N102" s="14">
        <f t="shared" si="8"/>
        <v>4186</v>
      </c>
      <c r="O102">
        <f t="shared" si="9"/>
        <v>2010</v>
      </c>
      <c r="P102" t="str">
        <f t="shared" si="10"/>
        <v>Dec</v>
      </c>
    </row>
    <row r="103" spans="1:16" x14ac:dyDescent="0.3">
      <c r="A103">
        <v>103</v>
      </c>
      <c r="B103" t="str">
        <f>Table6[[#This Row],[Initials]]</f>
        <v>W</v>
      </c>
      <c r="C103" t="str">
        <f>Table6[[#This Row],[Last Name Correction]]</f>
        <v>Eubanks</v>
      </c>
      <c r="D103" t="s">
        <v>1670</v>
      </c>
      <c r="E103" t="str">
        <f>Table6[[#This Row],[Gender Correction]]</f>
        <v>F</v>
      </c>
      <c r="F103">
        <v>90</v>
      </c>
      <c r="G103" t="s">
        <v>1997</v>
      </c>
      <c r="H103" t="s">
        <v>539</v>
      </c>
      <c r="I103" s="10">
        <v>39760</v>
      </c>
      <c r="J103">
        <v>83</v>
      </c>
      <c r="K103" t="s">
        <v>1007</v>
      </c>
      <c r="L103" t="str">
        <f>VLOOKUP(Portfolio43468[[#This Row],[Product]],ProductName,2)</f>
        <v>Superwossname</v>
      </c>
      <c r="M103">
        <f t="shared" si="7"/>
        <v>1660</v>
      </c>
      <c r="N103" s="14">
        <f t="shared" si="8"/>
        <v>5162.5999999999995</v>
      </c>
      <c r="O103">
        <f t="shared" si="9"/>
        <v>2008</v>
      </c>
      <c r="P103" t="str">
        <f t="shared" si="10"/>
        <v>Nov</v>
      </c>
    </row>
    <row r="104" spans="1:16" x14ac:dyDescent="0.3">
      <c r="A104">
        <v>104</v>
      </c>
      <c r="B104" t="str">
        <f>Table6[[#This Row],[Initials]]</f>
        <v>T</v>
      </c>
      <c r="C104" t="str">
        <f>Table6[[#This Row],[Last Name Correction]]</f>
        <v>Medeiros</v>
      </c>
      <c r="D104" t="s">
        <v>1683</v>
      </c>
      <c r="E104" t="str">
        <f>Table6[[#This Row],[Gender Correction]]</f>
        <v>F</v>
      </c>
      <c r="F104">
        <v>60</v>
      </c>
      <c r="G104" t="s">
        <v>1999</v>
      </c>
      <c r="H104" t="s">
        <v>1634</v>
      </c>
      <c r="I104" s="10">
        <v>39862</v>
      </c>
      <c r="J104">
        <v>63</v>
      </c>
      <c r="K104" t="s">
        <v>1707</v>
      </c>
      <c r="L104" t="str">
        <f>VLOOKUP(Portfolio43468[[#This Row],[Product]],ProductName,2)</f>
        <v>Megawidget M</v>
      </c>
      <c r="M104">
        <f t="shared" si="7"/>
        <v>1512</v>
      </c>
      <c r="N104" s="14">
        <f t="shared" si="8"/>
        <v>1799.28</v>
      </c>
      <c r="O104">
        <f t="shared" si="9"/>
        <v>2009</v>
      </c>
      <c r="P104" t="str">
        <f t="shared" si="10"/>
        <v>Feb</v>
      </c>
    </row>
    <row r="105" spans="1:16" x14ac:dyDescent="0.3">
      <c r="A105">
        <v>105</v>
      </c>
      <c r="B105" t="str">
        <f>Table6[[#This Row],[Initials]]</f>
        <v>C</v>
      </c>
      <c r="C105" t="str">
        <f>Table6[[#This Row],[Last Name Correction]]</f>
        <v>Grover</v>
      </c>
      <c r="D105" t="s">
        <v>1670</v>
      </c>
      <c r="E105" t="str">
        <f>Table6[[#This Row],[Gender Correction]]</f>
        <v>F</v>
      </c>
      <c r="F105">
        <v>60</v>
      </c>
      <c r="G105" t="s">
        <v>2002</v>
      </c>
      <c r="H105" t="s">
        <v>2003</v>
      </c>
      <c r="I105" s="10">
        <v>39523</v>
      </c>
      <c r="J105">
        <v>67</v>
      </c>
      <c r="K105" t="s">
        <v>1696</v>
      </c>
      <c r="L105" t="str">
        <f>VLOOKUP(Portfolio43468[[#This Row],[Product]],ProductName,2)</f>
        <v>Ultrathing V2</v>
      </c>
      <c r="M105">
        <f t="shared" si="7"/>
        <v>1340</v>
      </c>
      <c r="N105" s="14">
        <f t="shared" si="8"/>
        <v>4006.6000000000004</v>
      </c>
      <c r="O105">
        <f t="shared" si="9"/>
        <v>2008</v>
      </c>
      <c r="P105" t="str">
        <f t="shared" si="10"/>
        <v>Mar</v>
      </c>
    </row>
    <row r="106" spans="1:16" x14ac:dyDescent="0.3">
      <c r="A106">
        <v>106</v>
      </c>
      <c r="B106" t="str">
        <f>Table6[[#This Row],[Initials]]</f>
        <v>M</v>
      </c>
      <c r="C106" t="str">
        <f>Table6[[#This Row],[Last Name Correction]]</f>
        <v>Cervantes</v>
      </c>
      <c r="D106" t="s">
        <v>1683</v>
      </c>
      <c r="E106" t="str">
        <f>Table6[[#This Row],[Gender Correction]]</f>
        <v>F</v>
      </c>
      <c r="F106">
        <v>90</v>
      </c>
      <c r="G106" t="s">
        <v>2006</v>
      </c>
      <c r="H106" t="s">
        <v>688</v>
      </c>
      <c r="I106" s="10">
        <v>39698</v>
      </c>
      <c r="J106">
        <v>65</v>
      </c>
      <c r="K106" t="s">
        <v>1707</v>
      </c>
      <c r="L106" t="str">
        <f>VLOOKUP(Portfolio43468[[#This Row],[Product]],ProductName,2)</f>
        <v>Megawidget M</v>
      </c>
      <c r="M106">
        <f t="shared" si="7"/>
        <v>1560</v>
      </c>
      <c r="N106" s="14">
        <f t="shared" si="8"/>
        <v>1856.3999999999999</v>
      </c>
      <c r="O106">
        <f t="shared" si="9"/>
        <v>2008</v>
      </c>
      <c r="P106" t="str">
        <f t="shared" si="10"/>
        <v>Sep</v>
      </c>
    </row>
    <row r="107" spans="1:16" x14ac:dyDescent="0.3">
      <c r="A107">
        <v>107</v>
      </c>
      <c r="B107" t="str">
        <f>Table6[[#This Row],[Initials]]</f>
        <v>C</v>
      </c>
      <c r="C107" t="str">
        <f>Table6[[#This Row],[Last Name Correction]]</f>
        <v>Wolfe</v>
      </c>
      <c r="D107" t="s">
        <v>1670</v>
      </c>
      <c r="E107" t="str">
        <f>Table6[[#This Row],[Gender Correction]]</f>
        <v>F</v>
      </c>
      <c r="F107">
        <v>30</v>
      </c>
      <c r="G107" t="s">
        <v>2009</v>
      </c>
      <c r="H107" t="s">
        <v>2010</v>
      </c>
      <c r="I107" s="10">
        <v>40106</v>
      </c>
      <c r="J107">
        <v>45</v>
      </c>
      <c r="K107" t="s">
        <v>1007</v>
      </c>
      <c r="L107" t="str">
        <f>VLOOKUP(Portfolio43468[[#This Row],[Product]],ProductName,2)</f>
        <v>Superwossname</v>
      </c>
      <c r="M107">
        <f t="shared" si="7"/>
        <v>900</v>
      </c>
      <c r="N107" s="14">
        <f t="shared" si="8"/>
        <v>2799</v>
      </c>
      <c r="O107">
        <f t="shared" si="9"/>
        <v>2009</v>
      </c>
      <c r="P107" t="str">
        <f t="shared" si="10"/>
        <v>Oct</v>
      </c>
    </row>
    <row r="108" spans="1:16" x14ac:dyDescent="0.3">
      <c r="A108">
        <v>108</v>
      </c>
      <c r="B108" t="str">
        <f>Table6[[#This Row],[Initials]]</f>
        <v>J</v>
      </c>
      <c r="C108" t="str">
        <f>Table6[[#This Row],[Last Name Correction]]</f>
        <v>Richards</v>
      </c>
      <c r="D108" t="s">
        <v>1683</v>
      </c>
      <c r="E108" t="str">
        <f>Table6[[#This Row],[Gender Correction]]</f>
        <v>F</v>
      </c>
      <c r="F108">
        <v>90</v>
      </c>
      <c r="G108" t="s">
        <v>2012</v>
      </c>
      <c r="H108" t="s">
        <v>2013</v>
      </c>
      <c r="I108" s="10">
        <v>40443</v>
      </c>
      <c r="J108">
        <v>33</v>
      </c>
      <c r="K108" t="s">
        <v>1721</v>
      </c>
      <c r="L108" t="str">
        <f>VLOOKUP(Portfolio43468[[#This Row],[Product]],ProductName,2)</f>
        <v>Ultrathing V4</v>
      </c>
      <c r="M108">
        <f t="shared" si="7"/>
        <v>792</v>
      </c>
      <c r="N108" s="14">
        <f t="shared" si="8"/>
        <v>3160.0800000000004</v>
      </c>
      <c r="O108">
        <f t="shared" si="9"/>
        <v>2010</v>
      </c>
      <c r="P108" t="str">
        <f t="shared" si="10"/>
        <v>Sep</v>
      </c>
    </row>
    <row r="109" spans="1:16" x14ac:dyDescent="0.3">
      <c r="A109">
        <v>109</v>
      </c>
      <c r="B109" t="str">
        <f>Table6[[#This Row],[Initials]]</f>
        <v>M</v>
      </c>
      <c r="C109" t="str">
        <f>Table6[[#This Row],[Last Name Correction]]</f>
        <v>Otero</v>
      </c>
      <c r="D109" t="s">
        <v>1670</v>
      </c>
      <c r="E109" t="str">
        <f>Table6[[#This Row],[Gender Correction]]</f>
        <v>F</v>
      </c>
      <c r="F109">
        <v>30</v>
      </c>
      <c r="G109" t="s">
        <v>2016</v>
      </c>
      <c r="H109" t="s">
        <v>2017</v>
      </c>
      <c r="I109" s="10">
        <v>39705</v>
      </c>
      <c r="J109">
        <v>28</v>
      </c>
      <c r="K109" t="s">
        <v>1007</v>
      </c>
      <c r="L109" t="str">
        <f>VLOOKUP(Portfolio43468[[#This Row],[Product]],ProductName,2)</f>
        <v>Superwossname</v>
      </c>
      <c r="M109">
        <f t="shared" si="7"/>
        <v>560</v>
      </c>
      <c r="N109" s="14">
        <f t="shared" si="8"/>
        <v>1741.6</v>
      </c>
      <c r="O109">
        <f t="shared" si="9"/>
        <v>2008</v>
      </c>
      <c r="P109" t="str">
        <f t="shared" si="10"/>
        <v>Sep</v>
      </c>
    </row>
    <row r="110" spans="1:16" x14ac:dyDescent="0.3">
      <c r="A110">
        <v>110</v>
      </c>
      <c r="B110" t="str">
        <f>Table6[[#This Row],[Initials]]</f>
        <v>C</v>
      </c>
      <c r="C110" t="str">
        <f>Table6[[#This Row],[Last Name Correction]]</f>
        <v>Mcnally</v>
      </c>
      <c r="D110" t="s">
        <v>1683</v>
      </c>
      <c r="E110" t="str">
        <f>Table6[[#This Row],[Gender Correction]]</f>
        <v>F</v>
      </c>
      <c r="F110">
        <v>60</v>
      </c>
      <c r="G110" t="s">
        <v>2020</v>
      </c>
      <c r="H110" t="s">
        <v>1609</v>
      </c>
      <c r="I110" s="10">
        <v>40423</v>
      </c>
      <c r="J110">
        <v>92</v>
      </c>
      <c r="K110" t="s">
        <v>1673</v>
      </c>
      <c r="L110" t="str">
        <f>VLOOKUP(Portfolio43468[[#This Row],[Product]],ProductName,2)</f>
        <v>Megawidget S</v>
      </c>
      <c r="M110">
        <f t="shared" si="7"/>
        <v>2208</v>
      </c>
      <c r="N110" s="14">
        <f t="shared" si="8"/>
        <v>1744.3200000000002</v>
      </c>
      <c r="O110">
        <f t="shared" si="9"/>
        <v>2010</v>
      </c>
      <c r="P110" t="str">
        <f t="shared" si="10"/>
        <v>Sep</v>
      </c>
    </row>
    <row r="111" spans="1:16" x14ac:dyDescent="0.3">
      <c r="A111">
        <v>111</v>
      </c>
      <c r="B111" t="str">
        <f>Table6[[#This Row],[Initials]]</f>
        <v>F</v>
      </c>
      <c r="C111" t="str">
        <f>Table6[[#This Row],[Last Name Correction]]</f>
        <v>Trotter</v>
      </c>
      <c r="D111" t="s">
        <v>1683</v>
      </c>
      <c r="E111" t="str">
        <f>Table6[[#This Row],[Gender Correction]]</f>
        <v>F</v>
      </c>
      <c r="F111">
        <v>60</v>
      </c>
      <c r="G111" t="s">
        <v>2023</v>
      </c>
      <c r="H111" t="s">
        <v>1451</v>
      </c>
      <c r="I111" s="10">
        <v>39700</v>
      </c>
      <c r="J111">
        <v>57</v>
      </c>
      <c r="K111" t="s">
        <v>1007</v>
      </c>
      <c r="L111" t="str">
        <f>VLOOKUP(Portfolio43468[[#This Row],[Product]],ProductName,2)</f>
        <v>Superwossname</v>
      </c>
      <c r="M111">
        <f t="shared" si="7"/>
        <v>1140</v>
      </c>
      <c r="N111" s="14">
        <f t="shared" si="8"/>
        <v>3545.3999999999996</v>
      </c>
      <c r="O111">
        <f t="shared" si="9"/>
        <v>2008</v>
      </c>
      <c r="P111" t="str">
        <f t="shared" si="10"/>
        <v>Sep</v>
      </c>
    </row>
    <row r="112" spans="1:16" x14ac:dyDescent="0.3">
      <c r="A112">
        <v>112</v>
      </c>
      <c r="B112" t="str">
        <f>Table6[[#This Row],[Initials]]</f>
        <v>J</v>
      </c>
      <c r="C112" t="str">
        <f>Table6[[#This Row],[Last Name Correction]]</f>
        <v>Carson</v>
      </c>
      <c r="D112" t="s">
        <v>1670</v>
      </c>
      <c r="E112" t="str">
        <f>Table6[[#This Row],[Gender Correction]]</f>
        <v>F</v>
      </c>
      <c r="F112">
        <v>60</v>
      </c>
      <c r="G112" t="s">
        <v>2026</v>
      </c>
      <c r="H112" t="s">
        <v>61</v>
      </c>
      <c r="I112" s="10">
        <v>39627</v>
      </c>
      <c r="J112">
        <v>17</v>
      </c>
      <c r="K112" t="s">
        <v>1772</v>
      </c>
      <c r="L112" t="str">
        <f>VLOOKUP(Portfolio43468[[#This Row],[Product]],ProductName,2)</f>
        <v>Gigastuff</v>
      </c>
      <c r="M112">
        <f t="shared" si="7"/>
        <v>306</v>
      </c>
      <c r="N112" s="14">
        <f t="shared" si="8"/>
        <v>578.33999999999992</v>
      </c>
      <c r="O112">
        <f t="shared" si="9"/>
        <v>2008</v>
      </c>
      <c r="P112" t="str">
        <f t="shared" si="10"/>
        <v>Jun</v>
      </c>
    </row>
    <row r="113" spans="1:16" x14ac:dyDescent="0.3">
      <c r="A113">
        <v>113</v>
      </c>
      <c r="B113" t="str">
        <f>Table6[[#This Row],[Initials]]</f>
        <v>M</v>
      </c>
      <c r="C113" t="str">
        <f>Table6[[#This Row],[Last Name Correction]]</f>
        <v>Buckley</v>
      </c>
      <c r="D113" t="s">
        <v>1683</v>
      </c>
      <c r="E113" t="str">
        <f>Table6[[#This Row],[Gender Correction]]</f>
        <v>F</v>
      </c>
      <c r="F113">
        <v>30</v>
      </c>
      <c r="G113" t="s">
        <v>2028</v>
      </c>
      <c r="H113" t="s">
        <v>143</v>
      </c>
      <c r="I113" s="10">
        <v>39767</v>
      </c>
      <c r="J113">
        <v>41</v>
      </c>
      <c r="K113" t="s">
        <v>1707</v>
      </c>
      <c r="L113" t="str">
        <f>VLOOKUP(Portfolio43468[[#This Row],[Product]],ProductName,2)</f>
        <v>Megawidget M</v>
      </c>
      <c r="M113">
        <f t="shared" si="7"/>
        <v>984</v>
      </c>
      <c r="N113" s="14">
        <f t="shared" si="8"/>
        <v>1170.96</v>
      </c>
      <c r="O113">
        <f t="shared" si="9"/>
        <v>2008</v>
      </c>
      <c r="P113" t="str">
        <f t="shared" si="10"/>
        <v>Nov</v>
      </c>
    </row>
    <row r="114" spans="1:16" x14ac:dyDescent="0.3">
      <c r="A114">
        <v>114</v>
      </c>
      <c r="B114" t="str">
        <f>Table6[[#This Row],[Initials]]</f>
        <v>S</v>
      </c>
      <c r="C114" t="str">
        <f>Table6[[#This Row],[Last Name Correction]]</f>
        <v>Hickey</v>
      </c>
      <c r="D114" t="s">
        <v>1733</v>
      </c>
      <c r="E114" t="str">
        <f>Table6[[#This Row],[Gender Correction]]</f>
        <v>F</v>
      </c>
      <c r="F114">
        <v>90</v>
      </c>
      <c r="G114" t="s">
        <v>2031</v>
      </c>
      <c r="H114" t="s">
        <v>801</v>
      </c>
      <c r="I114" s="10">
        <v>40451</v>
      </c>
      <c r="J114">
        <v>19</v>
      </c>
      <c r="K114" t="s">
        <v>1721</v>
      </c>
      <c r="L114" t="str">
        <f>VLOOKUP(Portfolio43468[[#This Row],[Product]],ProductName,2)</f>
        <v>Ultrathing V4</v>
      </c>
      <c r="M114">
        <f t="shared" si="7"/>
        <v>456</v>
      </c>
      <c r="N114" s="14">
        <f t="shared" si="8"/>
        <v>1819.44</v>
      </c>
      <c r="O114">
        <f t="shared" si="9"/>
        <v>2010</v>
      </c>
      <c r="P114" t="str">
        <f t="shared" si="10"/>
        <v>Sep</v>
      </c>
    </row>
    <row r="115" spans="1:16" x14ac:dyDescent="0.3">
      <c r="A115">
        <v>115</v>
      </c>
      <c r="B115" t="str">
        <f>Table6[[#This Row],[Initials]]</f>
        <v>L</v>
      </c>
      <c r="C115" t="str">
        <f>Table6[[#This Row],[Last Name Correction]]</f>
        <v>Nixon</v>
      </c>
      <c r="D115" t="s">
        <v>1670</v>
      </c>
      <c r="E115" t="str">
        <f>Table6[[#This Row],[Gender Correction]]</f>
        <v>F</v>
      </c>
      <c r="F115">
        <v>60</v>
      </c>
      <c r="G115" t="s">
        <v>2034</v>
      </c>
      <c r="H115" t="s">
        <v>2035</v>
      </c>
      <c r="I115" s="10">
        <v>39859</v>
      </c>
      <c r="J115">
        <v>11</v>
      </c>
      <c r="K115" t="s">
        <v>1673</v>
      </c>
      <c r="L115" t="str">
        <f>VLOOKUP(Portfolio43468[[#This Row],[Product]],ProductName,2)</f>
        <v>Megawidget S</v>
      </c>
      <c r="M115">
        <f t="shared" si="7"/>
        <v>264</v>
      </c>
      <c r="N115" s="14">
        <f t="shared" si="8"/>
        <v>208.56</v>
      </c>
      <c r="O115">
        <f t="shared" si="9"/>
        <v>2009</v>
      </c>
      <c r="P115" t="str">
        <f t="shared" si="10"/>
        <v>Feb</v>
      </c>
    </row>
    <row r="116" spans="1:16" x14ac:dyDescent="0.3">
      <c r="A116">
        <v>116</v>
      </c>
      <c r="B116" t="str">
        <f>Table6[[#This Row],[Initials]]</f>
        <v>E</v>
      </c>
      <c r="C116" t="str">
        <f>Table6[[#This Row],[Last Name Correction]]</f>
        <v>Acosta</v>
      </c>
      <c r="D116" t="s">
        <v>1683</v>
      </c>
      <c r="E116" t="str">
        <f>Table6[[#This Row],[Gender Correction]]</f>
        <v>F</v>
      </c>
      <c r="F116">
        <v>30</v>
      </c>
      <c r="G116" t="s">
        <v>2038</v>
      </c>
      <c r="H116" t="s">
        <v>133</v>
      </c>
      <c r="I116" s="10">
        <v>39932</v>
      </c>
      <c r="J116">
        <v>77</v>
      </c>
      <c r="K116" t="s">
        <v>1692</v>
      </c>
      <c r="L116" t="str">
        <f>VLOOKUP(Portfolio43468[[#This Row],[Product]],ProductName,2)</f>
        <v>Megawidget L</v>
      </c>
      <c r="M116">
        <f t="shared" si="7"/>
        <v>1848</v>
      </c>
      <c r="N116" s="14">
        <f t="shared" si="8"/>
        <v>2938.32</v>
      </c>
      <c r="O116">
        <f t="shared" si="9"/>
        <v>2009</v>
      </c>
      <c r="P116" t="str">
        <f t="shared" si="10"/>
        <v>Apr</v>
      </c>
    </row>
    <row r="117" spans="1:16" x14ac:dyDescent="0.3">
      <c r="A117">
        <v>117</v>
      </c>
      <c r="B117" t="str">
        <f>Table6[[#This Row],[Initials]]</f>
        <v>G</v>
      </c>
      <c r="C117" t="str">
        <f>Table6[[#This Row],[Last Name Correction]]</f>
        <v>Brown</v>
      </c>
      <c r="D117" t="s">
        <v>1670</v>
      </c>
      <c r="E117" t="str">
        <f>Table6[[#This Row],[Gender Correction]]</f>
        <v>F</v>
      </c>
      <c r="F117">
        <v>30</v>
      </c>
      <c r="G117" t="s">
        <v>2041</v>
      </c>
      <c r="H117" t="s">
        <v>2042</v>
      </c>
      <c r="I117" s="10">
        <v>40245</v>
      </c>
      <c r="J117">
        <v>11</v>
      </c>
      <c r="K117" t="s">
        <v>1696</v>
      </c>
      <c r="L117" t="str">
        <f>VLOOKUP(Portfolio43468[[#This Row],[Product]],ProductName,2)</f>
        <v>Ultrathing V2</v>
      </c>
      <c r="M117">
        <f t="shared" si="7"/>
        <v>220</v>
      </c>
      <c r="N117" s="14">
        <f t="shared" si="8"/>
        <v>657.80000000000007</v>
      </c>
      <c r="O117">
        <f t="shared" si="9"/>
        <v>2010</v>
      </c>
      <c r="P117" t="str">
        <f t="shared" si="10"/>
        <v>Mar</v>
      </c>
    </row>
    <row r="118" spans="1:16" x14ac:dyDescent="0.3">
      <c r="A118">
        <v>118</v>
      </c>
      <c r="B118" t="str">
        <f>Table6[[#This Row],[Initials]]</f>
        <v>S</v>
      </c>
      <c r="C118" t="str">
        <f>Table6[[#This Row],[Last Name Correction]]</f>
        <v>Melton</v>
      </c>
      <c r="D118" t="s">
        <v>1670</v>
      </c>
      <c r="E118" t="str">
        <f>Table6[[#This Row],[Gender Correction]]</f>
        <v>F</v>
      </c>
      <c r="F118">
        <v>60</v>
      </c>
      <c r="G118" t="s">
        <v>2045</v>
      </c>
      <c r="H118" t="s">
        <v>2046</v>
      </c>
      <c r="I118" s="10">
        <v>39809</v>
      </c>
      <c r="J118">
        <v>86</v>
      </c>
      <c r="K118" t="s">
        <v>1696</v>
      </c>
      <c r="L118" t="str">
        <f>VLOOKUP(Portfolio43468[[#This Row],[Product]],ProductName,2)</f>
        <v>Ultrathing V2</v>
      </c>
      <c r="M118">
        <f t="shared" si="7"/>
        <v>1720</v>
      </c>
      <c r="N118" s="14">
        <f t="shared" si="8"/>
        <v>5142.8</v>
      </c>
      <c r="O118">
        <f t="shared" si="9"/>
        <v>2008</v>
      </c>
      <c r="P118" t="str">
        <f t="shared" si="10"/>
        <v>Dec</v>
      </c>
    </row>
    <row r="119" spans="1:16" x14ac:dyDescent="0.3">
      <c r="A119">
        <v>119</v>
      </c>
      <c r="B119" t="str">
        <f>Table6[[#This Row],[Initials]]</f>
        <v>J</v>
      </c>
      <c r="C119" t="str">
        <f>Table6[[#This Row],[Last Name Correction]]</f>
        <v>Keen</v>
      </c>
      <c r="D119" t="s">
        <v>1670</v>
      </c>
      <c r="E119" t="str">
        <f>Table6[[#This Row],[Gender Correction]]</f>
        <v>F</v>
      </c>
      <c r="F119">
        <v>60</v>
      </c>
      <c r="G119" t="s">
        <v>2048</v>
      </c>
      <c r="H119" t="s">
        <v>1134</v>
      </c>
      <c r="I119" s="10">
        <v>39655</v>
      </c>
      <c r="J119">
        <v>9</v>
      </c>
      <c r="K119" t="s">
        <v>851</v>
      </c>
      <c r="L119" t="str">
        <f>VLOOKUP(Portfolio43468[[#This Row],[Product]],ProductName,2)</f>
        <v>Hyperwotsit</v>
      </c>
      <c r="M119">
        <f t="shared" si="7"/>
        <v>180</v>
      </c>
      <c r="N119" s="14">
        <f t="shared" si="8"/>
        <v>361.79999999999995</v>
      </c>
      <c r="O119">
        <f t="shared" si="9"/>
        <v>2008</v>
      </c>
      <c r="P119" t="str">
        <f t="shared" si="10"/>
        <v>Jul</v>
      </c>
    </row>
    <row r="120" spans="1:16" x14ac:dyDescent="0.3">
      <c r="A120">
        <v>120</v>
      </c>
      <c r="B120" t="str">
        <f>Table6[[#This Row],[Initials]]</f>
        <v>J</v>
      </c>
      <c r="C120" t="str">
        <f>Table6[[#This Row],[Last Name Correction]]</f>
        <v>Ferguson</v>
      </c>
      <c r="D120" t="s">
        <v>1683</v>
      </c>
      <c r="E120" t="str">
        <f>Table6[[#This Row],[Gender Correction]]</f>
        <v>F</v>
      </c>
      <c r="F120">
        <v>30</v>
      </c>
      <c r="G120" t="s">
        <v>2051</v>
      </c>
      <c r="H120" t="s">
        <v>599</v>
      </c>
      <c r="I120" s="10">
        <v>40401</v>
      </c>
      <c r="J120">
        <v>26</v>
      </c>
      <c r="K120" t="s">
        <v>1673</v>
      </c>
      <c r="L120" t="str">
        <f>VLOOKUP(Portfolio43468[[#This Row],[Product]],ProductName,2)</f>
        <v>Megawidget S</v>
      </c>
      <c r="M120">
        <f t="shared" si="7"/>
        <v>624</v>
      </c>
      <c r="N120" s="14">
        <f t="shared" si="8"/>
        <v>492.96000000000004</v>
      </c>
      <c r="O120">
        <f t="shared" si="9"/>
        <v>2010</v>
      </c>
      <c r="P120" t="str">
        <f t="shared" si="10"/>
        <v>Aug</v>
      </c>
    </row>
    <row r="121" spans="1:16" x14ac:dyDescent="0.3">
      <c r="A121">
        <v>121</v>
      </c>
      <c r="B121" t="str">
        <f>Table6[[#This Row],[Initials]]</f>
        <v>G</v>
      </c>
      <c r="C121" t="str">
        <f>Table6[[#This Row],[Last Name Correction]]</f>
        <v>Dupree</v>
      </c>
      <c r="D121" t="s">
        <v>1683</v>
      </c>
      <c r="E121" t="str">
        <f>Table6[[#This Row],[Gender Correction]]</f>
        <v>F</v>
      </c>
      <c r="F121">
        <v>90</v>
      </c>
      <c r="G121" t="s">
        <v>2054</v>
      </c>
      <c r="H121" t="s">
        <v>1623</v>
      </c>
      <c r="I121" s="10">
        <v>40254</v>
      </c>
      <c r="J121">
        <v>29</v>
      </c>
      <c r="K121" t="s">
        <v>1772</v>
      </c>
      <c r="L121" t="str">
        <f>VLOOKUP(Portfolio43468[[#This Row],[Product]],ProductName,2)</f>
        <v>Gigastuff</v>
      </c>
      <c r="M121">
        <f t="shared" si="7"/>
        <v>522</v>
      </c>
      <c r="N121" s="14">
        <f t="shared" si="8"/>
        <v>986.57999999999993</v>
      </c>
      <c r="O121">
        <f t="shared" si="9"/>
        <v>2010</v>
      </c>
      <c r="P121" t="str">
        <f t="shared" si="10"/>
        <v>Mar</v>
      </c>
    </row>
    <row r="122" spans="1:16" x14ac:dyDescent="0.3">
      <c r="A122">
        <v>122</v>
      </c>
      <c r="B122" t="str">
        <f>Table6[[#This Row],[Initials]]</f>
        <v>R</v>
      </c>
      <c r="C122" t="str">
        <f>Table6[[#This Row],[Last Name Correction]]</f>
        <v>Mendez</v>
      </c>
      <c r="D122" t="s">
        <v>1670</v>
      </c>
      <c r="E122" t="str">
        <f>Table6[[#This Row],[Gender Correction]]</f>
        <v>F</v>
      </c>
      <c r="F122">
        <v>60</v>
      </c>
      <c r="G122" t="s">
        <v>2057</v>
      </c>
      <c r="H122" t="s">
        <v>1803</v>
      </c>
      <c r="I122" s="10">
        <v>40254</v>
      </c>
      <c r="J122">
        <v>63</v>
      </c>
      <c r="K122" t="s">
        <v>1677</v>
      </c>
      <c r="L122" t="str">
        <f>VLOOKUP(Portfolio43468[[#This Row],[Product]],ProductName,2)</f>
        <v>Ultrathing V3</v>
      </c>
      <c r="M122">
        <f t="shared" si="7"/>
        <v>1512</v>
      </c>
      <c r="N122" s="14">
        <f t="shared" si="8"/>
        <v>5276.88</v>
      </c>
      <c r="O122">
        <f t="shared" si="9"/>
        <v>2010</v>
      </c>
      <c r="P122" t="str">
        <f t="shared" si="10"/>
        <v>Mar</v>
      </c>
    </row>
    <row r="123" spans="1:16" x14ac:dyDescent="0.3">
      <c r="A123">
        <v>123</v>
      </c>
      <c r="B123" t="str">
        <f>Table6[[#This Row],[Initials]]</f>
        <v>V</v>
      </c>
      <c r="C123" t="str">
        <f>Table6[[#This Row],[Last Name Correction]]</f>
        <v>Cain</v>
      </c>
      <c r="D123" t="s">
        <v>1733</v>
      </c>
      <c r="E123" t="str">
        <f>Table6[[#This Row],[Gender Correction]]</f>
        <v>F</v>
      </c>
      <c r="F123">
        <v>90</v>
      </c>
      <c r="G123" t="s">
        <v>2060</v>
      </c>
      <c r="H123" t="s">
        <v>1807</v>
      </c>
      <c r="I123" s="10">
        <v>39754</v>
      </c>
      <c r="J123">
        <v>19</v>
      </c>
      <c r="K123" t="s">
        <v>851</v>
      </c>
      <c r="L123" t="str">
        <f>VLOOKUP(Portfolio43468[[#This Row],[Product]],ProductName,2)</f>
        <v>Hyperwotsit</v>
      </c>
      <c r="M123">
        <f t="shared" si="7"/>
        <v>380</v>
      </c>
      <c r="N123" s="14">
        <f t="shared" si="8"/>
        <v>763.8</v>
      </c>
      <c r="O123">
        <f t="shared" si="9"/>
        <v>2008</v>
      </c>
      <c r="P123" t="str">
        <f t="shared" si="10"/>
        <v>Nov</v>
      </c>
    </row>
    <row r="124" spans="1:16" x14ac:dyDescent="0.3">
      <c r="A124">
        <v>124</v>
      </c>
      <c r="B124" t="str">
        <f>Table6[[#This Row],[Initials]]</f>
        <v>C</v>
      </c>
      <c r="C124" t="str">
        <f>Table6[[#This Row],[Last Name Correction]]</f>
        <v>Zapata</v>
      </c>
      <c r="D124" t="s">
        <v>1670</v>
      </c>
      <c r="E124" t="str">
        <f>Table6[[#This Row],[Gender Correction]]</f>
        <v>F</v>
      </c>
      <c r="F124">
        <v>30</v>
      </c>
      <c r="G124" t="s">
        <v>2063</v>
      </c>
      <c r="H124" t="s">
        <v>2064</v>
      </c>
      <c r="I124" s="10">
        <v>40436</v>
      </c>
      <c r="J124">
        <v>75</v>
      </c>
      <c r="K124" t="s">
        <v>1692</v>
      </c>
      <c r="L124" t="str">
        <f>VLOOKUP(Portfolio43468[[#This Row],[Product]],ProductName,2)</f>
        <v>Megawidget L</v>
      </c>
      <c r="M124">
        <f t="shared" si="7"/>
        <v>1800</v>
      </c>
      <c r="N124" s="14">
        <f t="shared" si="8"/>
        <v>2862</v>
      </c>
      <c r="O124">
        <f t="shared" si="9"/>
        <v>2010</v>
      </c>
      <c r="P124" t="str">
        <f t="shared" si="10"/>
        <v>Sep</v>
      </c>
    </row>
    <row r="125" spans="1:16" x14ac:dyDescent="0.3">
      <c r="A125">
        <v>125</v>
      </c>
      <c r="B125" t="str">
        <f>Table6[[#This Row],[Initials]]</f>
        <v>L</v>
      </c>
      <c r="C125" t="str">
        <f>Table6[[#This Row],[Last Name Correction]]</f>
        <v>Honeycutt</v>
      </c>
      <c r="D125" t="s">
        <v>1670</v>
      </c>
      <c r="E125" t="str">
        <f>Table6[[#This Row],[Gender Correction]]</f>
        <v>F</v>
      </c>
      <c r="F125">
        <v>60</v>
      </c>
      <c r="G125" t="s">
        <v>2067</v>
      </c>
      <c r="H125" t="s">
        <v>1982</v>
      </c>
      <c r="I125" s="10">
        <v>40228</v>
      </c>
      <c r="J125">
        <v>27</v>
      </c>
      <c r="K125" t="s">
        <v>1721</v>
      </c>
      <c r="L125" t="str">
        <f>VLOOKUP(Portfolio43468[[#This Row],[Product]],ProductName,2)</f>
        <v>Ultrathing V4</v>
      </c>
      <c r="M125">
        <f t="shared" si="7"/>
        <v>648</v>
      </c>
      <c r="N125" s="14">
        <f t="shared" si="8"/>
        <v>2585.52</v>
      </c>
      <c r="O125">
        <f t="shared" si="9"/>
        <v>2010</v>
      </c>
      <c r="P125" t="str">
        <f t="shared" si="10"/>
        <v>Feb</v>
      </c>
    </row>
    <row r="126" spans="1:16" x14ac:dyDescent="0.3">
      <c r="A126">
        <v>126</v>
      </c>
      <c r="B126" t="str">
        <f>Table6[[#This Row],[Initials]]</f>
        <v>D</v>
      </c>
      <c r="C126" t="str">
        <f>Table6[[#This Row],[Last Name Correction]]</f>
        <v>Bynum</v>
      </c>
      <c r="D126" t="s">
        <v>1683</v>
      </c>
      <c r="E126" t="str">
        <f>Table6[[#This Row],[Gender Correction]]</f>
        <v>F</v>
      </c>
      <c r="F126">
        <v>30</v>
      </c>
      <c r="G126" t="s">
        <v>2070</v>
      </c>
      <c r="H126" t="s">
        <v>281</v>
      </c>
      <c r="I126" s="10">
        <v>40342</v>
      </c>
      <c r="J126">
        <v>96</v>
      </c>
      <c r="K126" t="s">
        <v>1700</v>
      </c>
      <c r="L126" t="str">
        <f>VLOOKUP(Portfolio43468[[#This Row],[Product]],ProductName,2)</f>
        <v>Ultrathing V1</v>
      </c>
      <c r="M126">
        <f t="shared" si="7"/>
        <v>1632</v>
      </c>
      <c r="N126" s="14">
        <f t="shared" si="8"/>
        <v>3247.68</v>
      </c>
      <c r="O126">
        <f t="shared" si="9"/>
        <v>2010</v>
      </c>
      <c r="P126" t="str">
        <f t="shared" si="10"/>
        <v>Jun</v>
      </c>
    </row>
    <row r="127" spans="1:16" x14ac:dyDescent="0.3">
      <c r="A127">
        <v>127</v>
      </c>
      <c r="B127" t="str">
        <f>Table6[[#This Row],[Initials]]</f>
        <v>J</v>
      </c>
      <c r="C127" t="str">
        <f>Table6[[#This Row],[Last Name Correction]]</f>
        <v>Marcum</v>
      </c>
      <c r="D127" t="s">
        <v>1683</v>
      </c>
      <c r="E127" t="str">
        <f>Table6[[#This Row],[Gender Correction]]</f>
        <v>F</v>
      </c>
      <c r="F127">
        <v>90</v>
      </c>
      <c r="G127" t="s">
        <v>2073</v>
      </c>
      <c r="H127" t="s">
        <v>204</v>
      </c>
      <c r="I127" s="10">
        <v>39673</v>
      </c>
      <c r="J127">
        <v>23</v>
      </c>
      <c r="K127" t="s">
        <v>1692</v>
      </c>
      <c r="L127" t="str">
        <f>VLOOKUP(Portfolio43468[[#This Row],[Product]],ProductName,2)</f>
        <v>Megawidget L</v>
      </c>
      <c r="M127">
        <f t="shared" si="7"/>
        <v>552</v>
      </c>
      <c r="N127" s="14">
        <f t="shared" si="8"/>
        <v>877.68000000000006</v>
      </c>
      <c r="O127">
        <f t="shared" si="9"/>
        <v>2008</v>
      </c>
      <c r="P127" t="str">
        <f t="shared" si="10"/>
        <v>Aug</v>
      </c>
    </row>
    <row r="128" spans="1:16" x14ac:dyDescent="0.3">
      <c r="A128">
        <v>128</v>
      </c>
      <c r="B128" t="str">
        <f>Table6[[#This Row],[Initials]]</f>
        <v>I</v>
      </c>
      <c r="C128" t="str">
        <f>Table6[[#This Row],[Last Name Correction]]</f>
        <v>Peck</v>
      </c>
      <c r="D128" t="s">
        <v>1670</v>
      </c>
      <c r="E128" t="str">
        <f>Table6[[#This Row],[Gender Correction]]</f>
        <v>F</v>
      </c>
      <c r="F128">
        <v>30</v>
      </c>
      <c r="G128" t="s">
        <v>2076</v>
      </c>
      <c r="H128" t="s">
        <v>714</v>
      </c>
      <c r="I128" s="10">
        <v>40347</v>
      </c>
      <c r="J128">
        <v>92</v>
      </c>
      <c r="K128" t="s">
        <v>1700</v>
      </c>
      <c r="L128" t="str">
        <f>VLOOKUP(Portfolio43468[[#This Row],[Product]],ProductName,2)</f>
        <v>Ultrathing V1</v>
      </c>
      <c r="M128">
        <f t="shared" si="7"/>
        <v>1564</v>
      </c>
      <c r="N128" s="14">
        <f t="shared" si="8"/>
        <v>3112.36</v>
      </c>
      <c r="O128">
        <f t="shared" si="9"/>
        <v>2010</v>
      </c>
      <c r="P128" t="str">
        <f t="shared" si="10"/>
        <v>Jun</v>
      </c>
    </row>
    <row r="129" spans="1:16" x14ac:dyDescent="0.3">
      <c r="A129">
        <v>129</v>
      </c>
      <c r="B129" t="str">
        <f>Table6[[#This Row],[Initials]]</f>
        <v>E</v>
      </c>
      <c r="C129" t="str">
        <f>Table6[[#This Row],[Last Name Correction]]</f>
        <v>Pierson</v>
      </c>
      <c r="D129" t="s">
        <v>1683</v>
      </c>
      <c r="E129" t="str">
        <f>Table6[[#This Row],[Gender Correction]]</f>
        <v>F</v>
      </c>
      <c r="F129">
        <v>30</v>
      </c>
      <c r="G129" t="s">
        <v>2079</v>
      </c>
      <c r="H129" t="s">
        <v>867</v>
      </c>
      <c r="I129" s="10">
        <v>40276</v>
      </c>
      <c r="J129">
        <v>26</v>
      </c>
      <c r="K129" t="s">
        <v>1007</v>
      </c>
      <c r="L129" t="str">
        <f>VLOOKUP(Portfolio43468[[#This Row],[Product]],ProductName,2)</f>
        <v>Superwossname</v>
      </c>
      <c r="M129">
        <f t="shared" si="7"/>
        <v>520</v>
      </c>
      <c r="N129" s="14">
        <f t="shared" si="8"/>
        <v>1617.2</v>
      </c>
      <c r="O129">
        <f t="shared" si="9"/>
        <v>2010</v>
      </c>
      <c r="P129" t="str">
        <f t="shared" si="10"/>
        <v>Apr</v>
      </c>
    </row>
    <row r="130" spans="1:16" x14ac:dyDescent="0.3">
      <c r="A130">
        <v>130</v>
      </c>
      <c r="B130" t="str">
        <f>Table6[[#This Row],[Initials]]</f>
        <v>B</v>
      </c>
      <c r="C130" t="str">
        <f>Table6[[#This Row],[Last Name Correction]]</f>
        <v>Thayer</v>
      </c>
      <c r="D130" t="s">
        <v>1683</v>
      </c>
      <c r="E130" t="str">
        <f>Table6[[#This Row],[Gender Correction]]</f>
        <v>F</v>
      </c>
      <c r="F130">
        <v>90</v>
      </c>
      <c r="G130" t="s">
        <v>2082</v>
      </c>
      <c r="H130" t="s">
        <v>1051</v>
      </c>
      <c r="I130" s="10">
        <v>40355</v>
      </c>
      <c r="J130">
        <v>58</v>
      </c>
      <c r="K130" t="s">
        <v>1707</v>
      </c>
      <c r="L130" t="str">
        <f>VLOOKUP(Portfolio43468[[#This Row],[Product]],ProductName,2)</f>
        <v>Megawidget M</v>
      </c>
      <c r="M130">
        <f t="shared" ref="M130:M193" si="11">VLOOKUP(K130,ProductName,4)*J130</f>
        <v>1392</v>
      </c>
      <c r="N130" s="14">
        <f t="shared" ref="N130:N193" si="12">VLOOKUP(K130,ProductName,3)*M130</f>
        <v>1656.48</v>
      </c>
      <c r="O130">
        <f t="shared" ref="O130:O193" si="13">YEAR(I130)</f>
        <v>2010</v>
      </c>
      <c r="P130" t="str">
        <f t="shared" ref="P130:P193" si="14">TEXT(I130,"MMM")</f>
        <v>Jun</v>
      </c>
    </row>
    <row r="131" spans="1:16" x14ac:dyDescent="0.3">
      <c r="A131">
        <v>131</v>
      </c>
      <c r="B131" t="str">
        <f>Table6[[#This Row],[Initials]]</f>
        <v>M</v>
      </c>
      <c r="C131" t="str">
        <f>Table6[[#This Row],[Last Name Correction]]</f>
        <v>Barrow</v>
      </c>
      <c r="D131" t="s">
        <v>1683</v>
      </c>
      <c r="E131" t="str">
        <f>Table6[[#This Row],[Gender Correction]]</f>
        <v>F</v>
      </c>
      <c r="F131">
        <v>60</v>
      </c>
      <c r="G131" t="s">
        <v>2085</v>
      </c>
      <c r="H131" t="s">
        <v>732</v>
      </c>
      <c r="I131" s="10">
        <v>40523</v>
      </c>
      <c r="J131">
        <v>68</v>
      </c>
      <c r="K131" t="s">
        <v>1673</v>
      </c>
      <c r="L131" t="str">
        <f>VLOOKUP(Portfolio43468[[#This Row],[Product]],ProductName,2)</f>
        <v>Megawidget S</v>
      </c>
      <c r="M131">
        <f t="shared" si="11"/>
        <v>1632</v>
      </c>
      <c r="N131" s="14">
        <f t="shared" si="12"/>
        <v>1289.28</v>
      </c>
      <c r="O131">
        <f t="shared" si="13"/>
        <v>2010</v>
      </c>
      <c r="P131" t="str">
        <f t="shared" si="14"/>
        <v>Dec</v>
      </c>
    </row>
    <row r="132" spans="1:16" x14ac:dyDescent="0.3">
      <c r="A132">
        <v>132</v>
      </c>
      <c r="B132" t="str">
        <f>Table6[[#This Row],[Initials]]</f>
        <v>V</v>
      </c>
      <c r="C132" t="str">
        <f>Table6[[#This Row],[Last Name Correction]]</f>
        <v>Napier</v>
      </c>
      <c r="D132" t="s">
        <v>1683</v>
      </c>
      <c r="E132" t="str">
        <f>Table6[[#This Row],[Gender Correction]]</f>
        <v>F</v>
      </c>
      <c r="F132">
        <v>60</v>
      </c>
      <c r="G132" t="s">
        <v>2088</v>
      </c>
      <c r="H132" t="s">
        <v>1143</v>
      </c>
      <c r="I132" s="10">
        <v>39708</v>
      </c>
      <c r="J132">
        <v>43</v>
      </c>
      <c r="K132" t="s">
        <v>1707</v>
      </c>
      <c r="L132" t="str">
        <f>VLOOKUP(Portfolio43468[[#This Row],[Product]],ProductName,2)</f>
        <v>Megawidget M</v>
      </c>
      <c r="M132">
        <f t="shared" si="11"/>
        <v>1032</v>
      </c>
      <c r="N132" s="14">
        <f t="shared" si="12"/>
        <v>1228.08</v>
      </c>
      <c r="O132">
        <f t="shared" si="13"/>
        <v>2008</v>
      </c>
      <c r="P132" t="str">
        <f t="shared" si="14"/>
        <v>Sep</v>
      </c>
    </row>
    <row r="133" spans="1:16" x14ac:dyDescent="0.3">
      <c r="A133">
        <v>133</v>
      </c>
      <c r="B133" t="str">
        <f>Table6[[#This Row],[Initials]]</f>
        <v>K</v>
      </c>
      <c r="C133" t="str">
        <f>Table6[[#This Row],[Last Name Correction]]</f>
        <v>Stubbs</v>
      </c>
      <c r="D133" t="s">
        <v>1670</v>
      </c>
      <c r="E133" t="str">
        <f>Table6[[#This Row],[Gender Correction]]</f>
        <v>F</v>
      </c>
      <c r="F133">
        <v>60</v>
      </c>
      <c r="G133" t="s">
        <v>2091</v>
      </c>
      <c r="H133" t="s">
        <v>2092</v>
      </c>
      <c r="I133" s="10">
        <v>39633</v>
      </c>
      <c r="J133">
        <v>83</v>
      </c>
      <c r="K133" t="s">
        <v>1692</v>
      </c>
      <c r="L133" t="str">
        <f>VLOOKUP(Portfolio43468[[#This Row],[Product]],ProductName,2)</f>
        <v>Megawidget L</v>
      </c>
      <c r="M133">
        <f t="shared" si="11"/>
        <v>1992</v>
      </c>
      <c r="N133" s="14">
        <f t="shared" si="12"/>
        <v>3167.28</v>
      </c>
      <c r="O133">
        <f t="shared" si="13"/>
        <v>2008</v>
      </c>
      <c r="P133" t="str">
        <f t="shared" si="14"/>
        <v>Jul</v>
      </c>
    </row>
    <row r="134" spans="1:16" x14ac:dyDescent="0.3">
      <c r="A134">
        <v>134</v>
      </c>
      <c r="B134" t="str">
        <f>Table6[[#This Row],[Initials]]</f>
        <v>I</v>
      </c>
      <c r="C134" t="str">
        <f>Table6[[#This Row],[Last Name Correction]]</f>
        <v>Hodges</v>
      </c>
      <c r="D134" t="s">
        <v>1683</v>
      </c>
      <c r="E134" t="str">
        <f>Table6[[#This Row],[Gender Correction]]</f>
        <v>F</v>
      </c>
      <c r="F134">
        <v>30</v>
      </c>
      <c r="G134" t="s">
        <v>2095</v>
      </c>
      <c r="H134" t="s">
        <v>2096</v>
      </c>
      <c r="I134" s="10">
        <v>39568</v>
      </c>
      <c r="J134">
        <v>96</v>
      </c>
      <c r="K134" t="s">
        <v>1772</v>
      </c>
      <c r="L134" t="str">
        <f>VLOOKUP(Portfolio43468[[#This Row],[Product]],ProductName,2)</f>
        <v>Gigastuff</v>
      </c>
      <c r="M134">
        <f t="shared" si="11"/>
        <v>1728</v>
      </c>
      <c r="N134" s="14">
        <f t="shared" si="12"/>
        <v>3265.9199999999996</v>
      </c>
      <c r="O134">
        <f t="shared" si="13"/>
        <v>2008</v>
      </c>
      <c r="P134" t="str">
        <f t="shared" si="14"/>
        <v>Apr</v>
      </c>
    </row>
    <row r="135" spans="1:16" x14ac:dyDescent="0.3">
      <c r="A135">
        <v>135</v>
      </c>
      <c r="B135" t="str">
        <f>Table6[[#This Row],[Initials]]</f>
        <v>J</v>
      </c>
      <c r="C135" t="str">
        <f>Table6[[#This Row],[Last Name Correction]]</f>
        <v>Vaughn</v>
      </c>
      <c r="D135" t="s">
        <v>1670</v>
      </c>
      <c r="E135" t="str">
        <f>Table6[[#This Row],[Gender Correction]]</f>
        <v>F</v>
      </c>
      <c r="F135">
        <v>60</v>
      </c>
      <c r="G135" t="s">
        <v>2099</v>
      </c>
      <c r="H135" t="s">
        <v>250</v>
      </c>
      <c r="I135" s="10">
        <v>40075</v>
      </c>
      <c r="J135">
        <v>14</v>
      </c>
      <c r="K135" t="s">
        <v>1696</v>
      </c>
      <c r="L135" t="str">
        <f>VLOOKUP(Portfolio43468[[#This Row],[Product]],ProductName,2)</f>
        <v>Ultrathing V2</v>
      </c>
      <c r="M135">
        <f t="shared" si="11"/>
        <v>280</v>
      </c>
      <c r="N135" s="14">
        <f t="shared" si="12"/>
        <v>837.2</v>
      </c>
      <c r="O135">
        <f t="shared" si="13"/>
        <v>2009</v>
      </c>
      <c r="P135" t="str">
        <f t="shared" si="14"/>
        <v>Sep</v>
      </c>
    </row>
    <row r="136" spans="1:16" x14ac:dyDescent="0.3">
      <c r="A136">
        <v>136</v>
      </c>
      <c r="B136" t="str">
        <f>Table6[[#This Row],[Initials]]</f>
        <v>B</v>
      </c>
      <c r="C136" t="str">
        <f>Table6[[#This Row],[Last Name Correction]]</f>
        <v>Guerrero</v>
      </c>
      <c r="D136" t="s">
        <v>1670</v>
      </c>
      <c r="E136" t="str">
        <f>Table6[[#This Row],[Gender Correction]]</f>
        <v>F</v>
      </c>
      <c r="F136">
        <v>60</v>
      </c>
      <c r="G136" t="s">
        <v>2102</v>
      </c>
      <c r="H136" t="s">
        <v>2103</v>
      </c>
      <c r="I136" s="10">
        <v>40094</v>
      </c>
      <c r="J136">
        <v>45</v>
      </c>
      <c r="K136" t="s">
        <v>851</v>
      </c>
      <c r="L136" t="str">
        <f>VLOOKUP(Portfolio43468[[#This Row],[Product]],ProductName,2)</f>
        <v>Hyperwotsit</v>
      </c>
      <c r="M136">
        <f t="shared" si="11"/>
        <v>900</v>
      </c>
      <c r="N136" s="14">
        <f t="shared" si="12"/>
        <v>1808.9999999999998</v>
      </c>
      <c r="O136">
        <f t="shared" si="13"/>
        <v>2009</v>
      </c>
      <c r="P136" t="str">
        <f t="shared" si="14"/>
        <v>Oct</v>
      </c>
    </row>
    <row r="137" spans="1:16" x14ac:dyDescent="0.3">
      <c r="A137">
        <v>137</v>
      </c>
      <c r="B137" t="str">
        <f>Table6[[#This Row],[Initials]]</f>
        <v>K</v>
      </c>
      <c r="C137" t="str">
        <f>Table6[[#This Row],[Last Name Correction]]</f>
        <v>Robbins</v>
      </c>
      <c r="D137" t="s">
        <v>1719</v>
      </c>
      <c r="E137" t="str">
        <f>Table6[[#This Row],[Gender Correction]]</f>
        <v>F</v>
      </c>
      <c r="F137">
        <v>90</v>
      </c>
      <c r="G137" t="s">
        <v>2106</v>
      </c>
      <c r="H137" t="s">
        <v>1623</v>
      </c>
      <c r="I137" s="10">
        <v>40497</v>
      </c>
      <c r="J137">
        <v>49</v>
      </c>
      <c r="K137" t="s">
        <v>1677</v>
      </c>
      <c r="L137" t="str">
        <f>VLOOKUP(Portfolio43468[[#This Row],[Product]],ProductName,2)</f>
        <v>Ultrathing V3</v>
      </c>
      <c r="M137">
        <f t="shared" si="11"/>
        <v>1176</v>
      </c>
      <c r="N137" s="14">
        <f t="shared" si="12"/>
        <v>4104.2400000000007</v>
      </c>
      <c r="O137">
        <f t="shared" si="13"/>
        <v>2010</v>
      </c>
      <c r="P137" t="str">
        <f t="shared" si="14"/>
        <v>Nov</v>
      </c>
    </row>
    <row r="138" spans="1:16" x14ac:dyDescent="0.3">
      <c r="A138">
        <v>138</v>
      </c>
      <c r="B138" t="str">
        <f>Table6[[#This Row],[Initials]]</f>
        <v>K</v>
      </c>
      <c r="C138" t="str">
        <f>Table6[[#This Row],[Last Name Correction]]</f>
        <v>Wilson</v>
      </c>
      <c r="D138" t="s">
        <v>1683</v>
      </c>
      <c r="E138" t="str">
        <f>Table6[[#This Row],[Gender Correction]]</f>
        <v>F</v>
      </c>
      <c r="F138">
        <v>90</v>
      </c>
      <c r="G138" t="s">
        <v>2109</v>
      </c>
      <c r="H138" t="s">
        <v>560</v>
      </c>
      <c r="I138" s="10">
        <v>40080</v>
      </c>
      <c r="J138">
        <v>86</v>
      </c>
      <c r="K138" t="s">
        <v>1721</v>
      </c>
      <c r="L138" t="str">
        <f>VLOOKUP(Portfolio43468[[#This Row],[Product]],ProductName,2)</f>
        <v>Ultrathing V4</v>
      </c>
      <c r="M138">
        <f t="shared" si="11"/>
        <v>2064</v>
      </c>
      <c r="N138" s="14">
        <f t="shared" si="12"/>
        <v>8235.36</v>
      </c>
      <c r="O138">
        <f t="shared" si="13"/>
        <v>2009</v>
      </c>
      <c r="P138" t="str">
        <f t="shared" si="14"/>
        <v>Sep</v>
      </c>
    </row>
    <row r="139" spans="1:16" x14ac:dyDescent="0.3">
      <c r="A139">
        <v>139</v>
      </c>
      <c r="B139" t="str">
        <f>Table6[[#This Row],[Initials]]</f>
        <v>E</v>
      </c>
      <c r="C139" t="str">
        <f>Table6[[#This Row],[Last Name Correction]]</f>
        <v>Tompkins</v>
      </c>
      <c r="D139" t="s">
        <v>1670</v>
      </c>
      <c r="E139" t="str">
        <f>Table6[[#This Row],[Gender Correction]]</f>
        <v>F</v>
      </c>
      <c r="F139">
        <v>60</v>
      </c>
      <c r="G139" t="s">
        <v>2112</v>
      </c>
      <c r="H139" t="s">
        <v>832</v>
      </c>
      <c r="I139" s="10">
        <v>39884</v>
      </c>
      <c r="J139">
        <v>84</v>
      </c>
      <c r="K139" t="s">
        <v>851</v>
      </c>
      <c r="L139" t="str">
        <f>VLOOKUP(Portfolio43468[[#This Row],[Product]],ProductName,2)</f>
        <v>Hyperwotsit</v>
      </c>
      <c r="M139">
        <f t="shared" si="11"/>
        <v>1680</v>
      </c>
      <c r="N139" s="14">
        <f t="shared" si="12"/>
        <v>3376.7999999999997</v>
      </c>
      <c r="O139">
        <f t="shared" si="13"/>
        <v>2009</v>
      </c>
      <c r="P139" t="str">
        <f t="shared" si="14"/>
        <v>Mar</v>
      </c>
    </row>
    <row r="140" spans="1:16" x14ac:dyDescent="0.3">
      <c r="A140">
        <v>140</v>
      </c>
      <c r="B140" t="str">
        <f>Table6[[#This Row],[Initials]]</f>
        <v>S</v>
      </c>
      <c r="C140" t="str">
        <f>Table6[[#This Row],[Last Name Correction]]</f>
        <v>Thornton</v>
      </c>
      <c r="D140" t="s">
        <v>1683</v>
      </c>
      <c r="E140" t="str">
        <f>Table6[[#This Row],[Gender Correction]]</f>
        <v>F</v>
      </c>
      <c r="F140">
        <v>60</v>
      </c>
      <c r="G140" t="s">
        <v>2115</v>
      </c>
      <c r="H140" t="s">
        <v>1412</v>
      </c>
      <c r="I140" s="10">
        <v>40157</v>
      </c>
      <c r="J140">
        <v>19</v>
      </c>
      <c r="K140" t="s">
        <v>1007</v>
      </c>
      <c r="L140" t="str">
        <f>VLOOKUP(Portfolio43468[[#This Row],[Product]],ProductName,2)</f>
        <v>Superwossname</v>
      </c>
      <c r="M140">
        <f t="shared" si="11"/>
        <v>380</v>
      </c>
      <c r="N140" s="14">
        <f t="shared" si="12"/>
        <v>1181.8</v>
      </c>
      <c r="O140">
        <f t="shared" si="13"/>
        <v>2009</v>
      </c>
      <c r="P140" t="str">
        <f t="shared" si="14"/>
        <v>Dec</v>
      </c>
    </row>
    <row r="141" spans="1:16" x14ac:dyDescent="0.3">
      <c r="A141">
        <v>141</v>
      </c>
      <c r="B141" t="str">
        <f>Table6[[#This Row],[Initials]]</f>
        <v>A</v>
      </c>
      <c r="C141" t="str">
        <f>Table6[[#This Row],[Last Name Correction]]</f>
        <v>Mendez</v>
      </c>
      <c r="D141" t="s">
        <v>1683</v>
      </c>
      <c r="E141" t="str">
        <f>Table6[[#This Row],[Gender Correction]]</f>
        <v>F</v>
      </c>
      <c r="F141">
        <v>30</v>
      </c>
      <c r="G141" t="s">
        <v>2117</v>
      </c>
      <c r="H141" t="s">
        <v>2118</v>
      </c>
      <c r="I141" s="10">
        <v>39808</v>
      </c>
      <c r="J141">
        <v>10</v>
      </c>
      <c r="K141" t="s">
        <v>1707</v>
      </c>
      <c r="L141" t="str">
        <f>VLOOKUP(Portfolio43468[[#This Row],[Product]],ProductName,2)</f>
        <v>Megawidget M</v>
      </c>
      <c r="M141">
        <f t="shared" si="11"/>
        <v>240</v>
      </c>
      <c r="N141" s="14">
        <f t="shared" si="12"/>
        <v>285.59999999999997</v>
      </c>
      <c r="O141">
        <f t="shared" si="13"/>
        <v>2008</v>
      </c>
      <c r="P141" t="str">
        <f t="shared" si="14"/>
        <v>Dec</v>
      </c>
    </row>
    <row r="142" spans="1:16" x14ac:dyDescent="0.3">
      <c r="A142">
        <v>142</v>
      </c>
      <c r="B142" t="str">
        <f>Table6[[#This Row],[Initials]]</f>
        <v>C</v>
      </c>
      <c r="C142" t="str">
        <f>Table6[[#This Row],[Last Name Correction]]</f>
        <v>Doran</v>
      </c>
      <c r="D142" t="s">
        <v>1670</v>
      </c>
      <c r="E142" t="str">
        <f>Table6[[#This Row],[Gender Correction]]</f>
        <v>F</v>
      </c>
      <c r="F142">
        <v>90</v>
      </c>
      <c r="G142" t="s">
        <v>2120</v>
      </c>
      <c r="H142" t="s">
        <v>2121</v>
      </c>
      <c r="I142" s="10">
        <v>39693</v>
      </c>
      <c r="J142">
        <v>81</v>
      </c>
      <c r="K142" t="s">
        <v>1721</v>
      </c>
      <c r="L142" t="str">
        <f>VLOOKUP(Portfolio43468[[#This Row],[Product]],ProductName,2)</f>
        <v>Ultrathing V4</v>
      </c>
      <c r="M142">
        <f t="shared" si="11"/>
        <v>1944</v>
      </c>
      <c r="N142" s="14">
        <f t="shared" si="12"/>
        <v>7756.56</v>
      </c>
      <c r="O142">
        <f t="shared" si="13"/>
        <v>2008</v>
      </c>
      <c r="P142" t="str">
        <f t="shared" si="14"/>
        <v>Sep</v>
      </c>
    </row>
    <row r="143" spans="1:16" x14ac:dyDescent="0.3">
      <c r="A143">
        <v>143</v>
      </c>
      <c r="B143" t="str">
        <f>Table6[[#This Row],[Initials]]</f>
        <v>L</v>
      </c>
      <c r="C143" t="str">
        <f>Table6[[#This Row],[Last Name Correction]]</f>
        <v>Painter</v>
      </c>
      <c r="D143" t="s">
        <v>1683</v>
      </c>
      <c r="E143" t="str">
        <f>Table6[[#This Row],[Gender Correction]]</f>
        <v>F</v>
      </c>
      <c r="F143">
        <v>60</v>
      </c>
      <c r="G143" t="s">
        <v>2124</v>
      </c>
      <c r="H143" t="s">
        <v>2125</v>
      </c>
      <c r="I143" s="10">
        <v>40360</v>
      </c>
      <c r="J143">
        <v>19</v>
      </c>
      <c r="K143" t="s">
        <v>1007</v>
      </c>
      <c r="L143" t="str">
        <f>VLOOKUP(Portfolio43468[[#This Row],[Product]],ProductName,2)</f>
        <v>Superwossname</v>
      </c>
      <c r="M143">
        <f t="shared" si="11"/>
        <v>380</v>
      </c>
      <c r="N143" s="14">
        <f t="shared" si="12"/>
        <v>1181.8</v>
      </c>
      <c r="O143">
        <f t="shared" si="13"/>
        <v>2010</v>
      </c>
      <c r="P143" t="str">
        <f t="shared" si="14"/>
        <v>Jul</v>
      </c>
    </row>
    <row r="144" spans="1:16" x14ac:dyDescent="0.3">
      <c r="A144">
        <v>144</v>
      </c>
      <c r="B144" t="str">
        <f>Table6[[#This Row],[Initials]]</f>
        <v>E</v>
      </c>
      <c r="C144" t="str">
        <f>Table6[[#This Row],[Last Name Correction]]</f>
        <v>Cook</v>
      </c>
      <c r="D144" t="s">
        <v>1670</v>
      </c>
      <c r="E144" t="str">
        <f>Table6[[#This Row],[Gender Correction]]</f>
        <v>F</v>
      </c>
      <c r="F144">
        <v>60</v>
      </c>
      <c r="G144" t="s">
        <v>2128</v>
      </c>
      <c r="H144" t="s">
        <v>1444</v>
      </c>
      <c r="I144" s="10">
        <v>39450</v>
      </c>
      <c r="J144">
        <v>35</v>
      </c>
      <c r="K144" t="s">
        <v>1692</v>
      </c>
      <c r="L144" t="str">
        <f>VLOOKUP(Portfolio43468[[#This Row],[Product]],ProductName,2)</f>
        <v>Megawidget L</v>
      </c>
      <c r="M144">
        <f t="shared" si="11"/>
        <v>840</v>
      </c>
      <c r="N144" s="14">
        <f t="shared" si="12"/>
        <v>1335.6000000000001</v>
      </c>
      <c r="O144">
        <f t="shared" si="13"/>
        <v>2008</v>
      </c>
      <c r="P144" t="str">
        <f t="shared" si="14"/>
        <v>Jan</v>
      </c>
    </row>
    <row r="145" spans="1:16" x14ac:dyDescent="0.3">
      <c r="A145">
        <v>145</v>
      </c>
      <c r="B145" t="str">
        <f>Table6[[#This Row],[Initials]]</f>
        <v>R</v>
      </c>
      <c r="C145" t="str">
        <f>Table6[[#This Row],[Last Name Correction]]</f>
        <v>Hager</v>
      </c>
      <c r="D145" t="s">
        <v>1683</v>
      </c>
      <c r="E145" t="str">
        <f>Table6[[#This Row],[Gender Correction]]</f>
        <v>F</v>
      </c>
      <c r="F145">
        <v>60</v>
      </c>
      <c r="G145" t="s">
        <v>2131</v>
      </c>
      <c r="H145" t="s">
        <v>746</v>
      </c>
      <c r="I145" s="10">
        <v>39662</v>
      </c>
      <c r="J145">
        <v>43</v>
      </c>
      <c r="K145" t="s">
        <v>1007</v>
      </c>
      <c r="L145" t="str">
        <f>VLOOKUP(Portfolio43468[[#This Row],[Product]],ProductName,2)</f>
        <v>Superwossname</v>
      </c>
      <c r="M145">
        <f t="shared" si="11"/>
        <v>860</v>
      </c>
      <c r="N145" s="14">
        <f t="shared" si="12"/>
        <v>2674.6</v>
      </c>
      <c r="O145">
        <f t="shared" si="13"/>
        <v>2008</v>
      </c>
      <c r="P145" t="str">
        <f t="shared" si="14"/>
        <v>Aug</v>
      </c>
    </row>
    <row r="146" spans="1:16" x14ac:dyDescent="0.3">
      <c r="A146">
        <v>146</v>
      </c>
      <c r="B146" t="str">
        <f>Table6[[#This Row],[Initials]]</f>
        <v>J</v>
      </c>
      <c r="C146" t="str">
        <f>Table6[[#This Row],[Last Name Correction]]</f>
        <v>Gore</v>
      </c>
      <c r="D146" t="s">
        <v>1670</v>
      </c>
      <c r="E146" t="str">
        <f>Table6[[#This Row],[Gender Correction]]</f>
        <v>F</v>
      </c>
      <c r="F146">
        <v>30</v>
      </c>
      <c r="G146" t="s">
        <v>2134</v>
      </c>
      <c r="H146" t="s">
        <v>31</v>
      </c>
      <c r="I146" s="10">
        <v>40128</v>
      </c>
      <c r="J146">
        <v>58</v>
      </c>
      <c r="K146" t="s">
        <v>1673</v>
      </c>
      <c r="L146" t="str">
        <f>VLOOKUP(Portfolio43468[[#This Row],[Product]],ProductName,2)</f>
        <v>Megawidget S</v>
      </c>
      <c r="M146">
        <f t="shared" si="11"/>
        <v>1392</v>
      </c>
      <c r="N146" s="14">
        <f t="shared" si="12"/>
        <v>1099.68</v>
      </c>
      <c r="O146">
        <f t="shared" si="13"/>
        <v>2009</v>
      </c>
      <c r="P146" t="str">
        <f t="shared" si="14"/>
        <v>Nov</v>
      </c>
    </row>
    <row r="147" spans="1:16" x14ac:dyDescent="0.3">
      <c r="A147">
        <v>147</v>
      </c>
      <c r="B147" t="str">
        <f>Table6[[#This Row],[Initials]]</f>
        <v>L</v>
      </c>
      <c r="C147" t="str">
        <f>Table6[[#This Row],[Last Name Correction]]</f>
        <v>Osborne</v>
      </c>
      <c r="D147" t="s">
        <v>1683</v>
      </c>
      <c r="E147" t="str">
        <f>Table6[[#This Row],[Gender Correction]]</f>
        <v>F</v>
      </c>
      <c r="F147">
        <v>60</v>
      </c>
      <c r="G147" t="s">
        <v>2137</v>
      </c>
      <c r="H147" t="s">
        <v>2138</v>
      </c>
      <c r="I147" s="10">
        <v>40215</v>
      </c>
      <c r="J147">
        <v>18</v>
      </c>
      <c r="K147" t="s">
        <v>1677</v>
      </c>
      <c r="L147" t="str">
        <f>VLOOKUP(Portfolio43468[[#This Row],[Product]],ProductName,2)</f>
        <v>Ultrathing V3</v>
      </c>
      <c r="M147">
        <f t="shared" si="11"/>
        <v>432</v>
      </c>
      <c r="N147" s="14">
        <f t="shared" si="12"/>
        <v>1507.68</v>
      </c>
      <c r="O147">
        <f t="shared" si="13"/>
        <v>2010</v>
      </c>
      <c r="P147" t="str">
        <f t="shared" si="14"/>
        <v>Feb</v>
      </c>
    </row>
    <row r="148" spans="1:16" x14ac:dyDescent="0.3">
      <c r="A148">
        <v>148</v>
      </c>
      <c r="B148" t="str">
        <f>Table6[[#This Row],[Initials]]</f>
        <v>H</v>
      </c>
      <c r="C148" t="str">
        <f>Table6[[#This Row],[Last Name Correction]]</f>
        <v>Eldridge</v>
      </c>
      <c r="D148" t="s">
        <v>1683</v>
      </c>
      <c r="E148" t="str">
        <f>Table6[[#This Row],[Gender Correction]]</f>
        <v>F</v>
      </c>
      <c r="F148">
        <v>60</v>
      </c>
      <c r="G148" t="s">
        <v>2141</v>
      </c>
      <c r="H148" t="s">
        <v>763</v>
      </c>
      <c r="I148" s="10">
        <v>40084</v>
      </c>
      <c r="J148">
        <v>68</v>
      </c>
      <c r="K148" t="s">
        <v>1696</v>
      </c>
      <c r="L148" t="str">
        <f>VLOOKUP(Portfolio43468[[#This Row],[Product]],ProductName,2)</f>
        <v>Ultrathing V2</v>
      </c>
      <c r="M148">
        <f t="shared" si="11"/>
        <v>1360</v>
      </c>
      <c r="N148" s="14">
        <f t="shared" si="12"/>
        <v>4066.4</v>
      </c>
      <c r="O148">
        <f t="shared" si="13"/>
        <v>2009</v>
      </c>
      <c r="P148" t="str">
        <f t="shared" si="14"/>
        <v>Sep</v>
      </c>
    </row>
    <row r="149" spans="1:16" x14ac:dyDescent="0.3">
      <c r="A149">
        <v>149</v>
      </c>
      <c r="B149" t="str">
        <f>Table6[[#This Row],[Initials]]</f>
        <v>L</v>
      </c>
      <c r="C149" t="str">
        <f>Table6[[#This Row],[Last Name Correction]]</f>
        <v>Mccarty</v>
      </c>
      <c r="D149" t="s">
        <v>1670</v>
      </c>
      <c r="E149" t="str">
        <f>Table6[[#This Row],[Gender Correction]]</f>
        <v>F</v>
      </c>
      <c r="F149">
        <v>30</v>
      </c>
      <c r="G149" t="s">
        <v>2144</v>
      </c>
      <c r="H149" t="s">
        <v>1613</v>
      </c>
      <c r="I149" s="10">
        <v>40184</v>
      </c>
      <c r="J149">
        <v>63</v>
      </c>
      <c r="K149" t="s">
        <v>1007</v>
      </c>
      <c r="L149" t="str">
        <f>VLOOKUP(Portfolio43468[[#This Row],[Product]],ProductName,2)</f>
        <v>Superwossname</v>
      </c>
      <c r="M149">
        <f t="shared" si="11"/>
        <v>1260</v>
      </c>
      <c r="N149" s="14">
        <f t="shared" si="12"/>
        <v>3918.6</v>
      </c>
      <c r="O149">
        <f t="shared" si="13"/>
        <v>2010</v>
      </c>
      <c r="P149" t="str">
        <f t="shared" si="14"/>
        <v>Jan</v>
      </c>
    </row>
    <row r="150" spans="1:16" x14ac:dyDescent="0.3">
      <c r="A150">
        <v>150</v>
      </c>
      <c r="B150" t="str">
        <f>Table6[[#This Row],[Initials]]</f>
        <v>A</v>
      </c>
      <c r="C150" t="str">
        <f>Table6[[#This Row],[Last Name Correction]]</f>
        <v>Newsome</v>
      </c>
      <c r="D150" t="s">
        <v>1683</v>
      </c>
      <c r="E150" t="str">
        <f>Table6[[#This Row],[Gender Correction]]</f>
        <v>F</v>
      </c>
      <c r="F150">
        <v>90</v>
      </c>
      <c r="G150" t="s">
        <v>2146</v>
      </c>
      <c r="H150" t="s">
        <v>703</v>
      </c>
      <c r="I150" s="10">
        <v>39907</v>
      </c>
      <c r="J150">
        <v>73</v>
      </c>
      <c r="K150" t="s">
        <v>1700</v>
      </c>
      <c r="L150" t="str">
        <f>VLOOKUP(Portfolio43468[[#This Row],[Product]],ProductName,2)</f>
        <v>Ultrathing V1</v>
      </c>
      <c r="M150">
        <f t="shared" si="11"/>
        <v>1241</v>
      </c>
      <c r="N150" s="14">
        <f t="shared" si="12"/>
        <v>2469.59</v>
      </c>
      <c r="O150">
        <f t="shared" si="13"/>
        <v>2009</v>
      </c>
      <c r="P150" t="str">
        <f t="shared" si="14"/>
        <v>Apr</v>
      </c>
    </row>
    <row r="151" spans="1:16" x14ac:dyDescent="0.3">
      <c r="A151">
        <v>151</v>
      </c>
      <c r="B151" t="str">
        <f>Table6[[#This Row],[Initials]]</f>
        <v>V</v>
      </c>
      <c r="C151" t="str">
        <f>Table6[[#This Row],[Last Name Correction]]</f>
        <v>Bonds</v>
      </c>
      <c r="D151" t="s">
        <v>1719</v>
      </c>
      <c r="E151" t="str">
        <f>Table6[[#This Row],[Gender Correction]]</f>
        <v>F</v>
      </c>
      <c r="F151">
        <v>90</v>
      </c>
      <c r="G151" t="s">
        <v>2149</v>
      </c>
      <c r="H151" t="s">
        <v>579</v>
      </c>
      <c r="I151" s="10">
        <v>40301</v>
      </c>
      <c r="J151">
        <v>97</v>
      </c>
      <c r="K151" t="s">
        <v>1677</v>
      </c>
      <c r="L151" t="str">
        <f>VLOOKUP(Portfolio43468[[#This Row],[Product]],ProductName,2)</f>
        <v>Ultrathing V3</v>
      </c>
      <c r="M151">
        <f t="shared" si="11"/>
        <v>2328</v>
      </c>
      <c r="N151" s="14">
        <f t="shared" si="12"/>
        <v>8124.72</v>
      </c>
      <c r="O151">
        <f t="shared" si="13"/>
        <v>2010</v>
      </c>
      <c r="P151" t="str">
        <f t="shared" si="14"/>
        <v>May</v>
      </c>
    </row>
    <row r="152" spans="1:16" x14ac:dyDescent="0.3">
      <c r="A152">
        <v>152</v>
      </c>
      <c r="B152" t="str">
        <f>Table6[[#This Row],[Initials]]</f>
        <v>S</v>
      </c>
      <c r="C152" t="str">
        <f>Table6[[#This Row],[Last Name Correction]]</f>
        <v>Bray</v>
      </c>
      <c r="D152" t="s">
        <v>1670</v>
      </c>
      <c r="E152" t="str">
        <f>Table6[[#This Row],[Gender Correction]]</f>
        <v>F</v>
      </c>
      <c r="F152">
        <v>30</v>
      </c>
      <c r="G152" t="s">
        <v>2152</v>
      </c>
      <c r="H152" t="s">
        <v>2153</v>
      </c>
      <c r="I152" s="10">
        <v>39592</v>
      </c>
      <c r="J152">
        <v>42</v>
      </c>
      <c r="K152" t="s">
        <v>1677</v>
      </c>
      <c r="L152" t="str">
        <f>VLOOKUP(Portfolio43468[[#This Row],[Product]],ProductName,2)</f>
        <v>Ultrathing V3</v>
      </c>
      <c r="M152">
        <f t="shared" si="11"/>
        <v>1008</v>
      </c>
      <c r="N152" s="14">
        <f t="shared" si="12"/>
        <v>3517.92</v>
      </c>
      <c r="O152">
        <f t="shared" si="13"/>
        <v>2008</v>
      </c>
      <c r="P152" t="str">
        <f t="shared" si="14"/>
        <v>May</v>
      </c>
    </row>
    <row r="153" spans="1:16" x14ac:dyDescent="0.3">
      <c r="A153">
        <v>153</v>
      </c>
      <c r="B153" t="str">
        <f>Table6[[#This Row],[Initials]]</f>
        <v>Y</v>
      </c>
      <c r="C153" t="str">
        <f>Table6[[#This Row],[Last Name Correction]]</f>
        <v>Dickerson</v>
      </c>
      <c r="D153" t="s">
        <v>1683</v>
      </c>
      <c r="E153" t="str">
        <f>Table6[[#This Row],[Gender Correction]]</f>
        <v>F</v>
      </c>
      <c r="F153">
        <v>30</v>
      </c>
      <c r="G153" t="s">
        <v>2156</v>
      </c>
      <c r="H153" t="s">
        <v>2157</v>
      </c>
      <c r="I153" s="10">
        <v>40079</v>
      </c>
      <c r="J153">
        <v>75</v>
      </c>
      <c r="K153" t="s">
        <v>1696</v>
      </c>
      <c r="L153" t="str">
        <f>VLOOKUP(Portfolio43468[[#This Row],[Product]],ProductName,2)</f>
        <v>Ultrathing V2</v>
      </c>
      <c r="M153">
        <f t="shared" si="11"/>
        <v>1500</v>
      </c>
      <c r="N153" s="14">
        <f t="shared" si="12"/>
        <v>4485</v>
      </c>
      <c r="O153">
        <f t="shared" si="13"/>
        <v>2009</v>
      </c>
      <c r="P153" t="str">
        <f t="shared" si="14"/>
        <v>Sep</v>
      </c>
    </row>
    <row r="154" spans="1:16" x14ac:dyDescent="0.3">
      <c r="A154">
        <v>154</v>
      </c>
      <c r="B154" t="str">
        <f>Table6[[#This Row],[Initials]]</f>
        <v>M</v>
      </c>
      <c r="C154" t="str">
        <f>Table6[[#This Row],[Last Name Correction]]</f>
        <v>Scott</v>
      </c>
      <c r="D154" t="s">
        <v>1683</v>
      </c>
      <c r="E154" t="str">
        <f>Table6[[#This Row],[Gender Correction]]</f>
        <v>F</v>
      </c>
      <c r="F154">
        <v>30</v>
      </c>
      <c r="G154" t="s">
        <v>2159</v>
      </c>
      <c r="H154" t="s">
        <v>1082</v>
      </c>
      <c r="I154" s="10">
        <v>40374</v>
      </c>
      <c r="J154">
        <v>7</v>
      </c>
      <c r="K154" t="s">
        <v>1707</v>
      </c>
      <c r="L154" t="str">
        <f>VLOOKUP(Portfolio43468[[#This Row],[Product]],ProductName,2)</f>
        <v>Megawidget M</v>
      </c>
      <c r="M154">
        <f t="shared" si="11"/>
        <v>168</v>
      </c>
      <c r="N154" s="14">
        <f t="shared" si="12"/>
        <v>199.92</v>
      </c>
      <c r="O154">
        <f t="shared" si="13"/>
        <v>2010</v>
      </c>
      <c r="P154" t="str">
        <f t="shared" si="14"/>
        <v>Jul</v>
      </c>
    </row>
    <row r="155" spans="1:16" x14ac:dyDescent="0.3">
      <c r="A155">
        <v>155</v>
      </c>
      <c r="B155" t="str">
        <f>Table6[[#This Row],[Initials]]</f>
        <v>M</v>
      </c>
      <c r="C155" t="str">
        <f>Table6[[#This Row],[Last Name Correction]]</f>
        <v>Alvarez</v>
      </c>
      <c r="D155" t="s">
        <v>1683</v>
      </c>
      <c r="E155" t="str">
        <f>Table6[[#This Row],[Gender Correction]]</f>
        <v>F</v>
      </c>
      <c r="F155">
        <v>60</v>
      </c>
      <c r="G155" t="s">
        <v>2162</v>
      </c>
      <c r="H155" t="s">
        <v>1610</v>
      </c>
      <c r="I155" s="10">
        <v>39779</v>
      </c>
      <c r="J155">
        <v>41</v>
      </c>
      <c r="K155" t="s">
        <v>1772</v>
      </c>
      <c r="L155" t="str">
        <f>VLOOKUP(Portfolio43468[[#This Row],[Product]],ProductName,2)</f>
        <v>Gigastuff</v>
      </c>
      <c r="M155">
        <f t="shared" si="11"/>
        <v>738</v>
      </c>
      <c r="N155" s="14">
        <f t="shared" si="12"/>
        <v>1394.82</v>
      </c>
      <c r="O155">
        <f t="shared" si="13"/>
        <v>2008</v>
      </c>
      <c r="P155" t="str">
        <f t="shared" si="14"/>
        <v>Nov</v>
      </c>
    </row>
    <row r="156" spans="1:16" x14ac:dyDescent="0.3">
      <c r="A156">
        <v>156</v>
      </c>
      <c r="B156" t="str">
        <f>Table6[[#This Row],[Initials]]</f>
        <v>E</v>
      </c>
      <c r="C156" t="str">
        <f>Table6[[#This Row],[Last Name Correction]]</f>
        <v>Rollins</v>
      </c>
      <c r="D156" t="s">
        <v>1670</v>
      </c>
      <c r="E156" t="str">
        <f>Table6[[#This Row],[Gender Correction]]</f>
        <v>F</v>
      </c>
      <c r="F156">
        <v>60</v>
      </c>
      <c r="G156" t="s">
        <v>2164</v>
      </c>
      <c r="H156" t="s">
        <v>1611</v>
      </c>
      <c r="I156" s="10">
        <v>40255</v>
      </c>
      <c r="J156">
        <v>82</v>
      </c>
      <c r="K156" t="s">
        <v>1692</v>
      </c>
      <c r="L156" t="str">
        <f>VLOOKUP(Portfolio43468[[#This Row],[Product]],ProductName,2)</f>
        <v>Megawidget L</v>
      </c>
      <c r="M156">
        <f t="shared" si="11"/>
        <v>1968</v>
      </c>
      <c r="N156" s="14">
        <f t="shared" si="12"/>
        <v>3129.1200000000003</v>
      </c>
      <c r="O156">
        <f t="shared" si="13"/>
        <v>2010</v>
      </c>
      <c r="P156" t="str">
        <f t="shared" si="14"/>
        <v>Mar</v>
      </c>
    </row>
    <row r="157" spans="1:16" x14ac:dyDescent="0.3">
      <c r="A157">
        <v>157</v>
      </c>
      <c r="B157" t="str">
        <f>Table6[[#This Row],[Initials]]</f>
        <v>F</v>
      </c>
      <c r="C157" t="str">
        <f>Table6[[#This Row],[Last Name Correction]]</f>
        <v>Patel</v>
      </c>
      <c r="D157" t="s">
        <v>1670</v>
      </c>
      <c r="E157" t="str">
        <f>Table6[[#This Row],[Gender Correction]]</f>
        <v>F</v>
      </c>
      <c r="F157">
        <v>60</v>
      </c>
      <c r="G157" t="s">
        <v>2167</v>
      </c>
      <c r="H157" t="s">
        <v>538</v>
      </c>
      <c r="I157" s="10">
        <v>40466</v>
      </c>
      <c r="J157">
        <v>23</v>
      </c>
      <c r="K157" t="s">
        <v>1673</v>
      </c>
      <c r="L157" t="str">
        <f>VLOOKUP(Portfolio43468[[#This Row],[Product]],ProductName,2)</f>
        <v>Megawidget S</v>
      </c>
      <c r="M157">
        <f t="shared" si="11"/>
        <v>552</v>
      </c>
      <c r="N157" s="14">
        <f t="shared" si="12"/>
        <v>436.08000000000004</v>
      </c>
      <c r="O157">
        <f t="shared" si="13"/>
        <v>2010</v>
      </c>
      <c r="P157" t="str">
        <f t="shared" si="14"/>
        <v>Oct</v>
      </c>
    </row>
    <row r="158" spans="1:16" x14ac:dyDescent="0.3">
      <c r="A158">
        <v>158</v>
      </c>
      <c r="B158" t="str">
        <f>Table6[[#This Row],[Initials]]</f>
        <v>F</v>
      </c>
      <c r="C158" t="str">
        <f>Table6[[#This Row],[Last Name Correction]]</f>
        <v>Maddox</v>
      </c>
      <c r="D158" t="s">
        <v>1683</v>
      </c>
      <c r="E158" t="str">
        <f>Table6[[#This Row],[Gender Correction]]</f>
        <v>F</v>
      </c>
      <c r="F158">
        <v>90</v>
      </c>
      <c r="G158" t="s">
        <v>2170</v>
      </c>
      <c r="H158" t="s">
        <v>1475</v>
      </c>
      <c r="I158" s="10">
        <v>39674</v>
      </c>
      <c r="J158">
        <v>18</v>
      </c>
      <c r="K158" t="s">
        <v>1677</v>
      </c>
      <c r="L158" t="str">
        <f>VLOOKUP(Portfolio43468[[#This Row],[Product]],ProductName,2)</f>
        <v>Ultrathing V3</v>
      </c>
      <c r="M158">
        <f t="shared" si="11"/>
        <v>432</v>
      </c>
      <c r="N158" s="14">
        <f t="shared" si="12"/>
        <v>1507.68</v>
      </c>
      <c r="O158">
        <f t="shared" si="13"/>
        <v>2008</v>
      </c>
      <c r="P158" t="str">
        <f t="shared" si="14"/>
        <v>Aug</v>
      </c>
    </row>
    <row r="159" spans="1:16" x14ac:dyDescent="0.3">
      <c r="A159">
        <v>159</v>
      </c>
      <c r="B159" t="str">
        <f>Table6[[#This Row],[Initials]]</f>
        <v>S</v>
      </c>
      <c r="C159" t="str">
        <f>Table6[[#This Row],[Last Name Correction]]</f>
        <v>Rosario</v>
      </c>
      <c r="D159" t="s">
        <v>1670</v>
      </c>
      <c r="E159" t="str">
        <f>Table6[[#This Row],[Gender Correction]]</f>
        <v>F</v>
      </c>
      <c r="F159">
        <v>60</v>
      </c>
      <c r="G159" t="s">
        <v>2173</v>
      </c>
      <c r="H159" t="s">
        <v>1422</v>
      </c>
      <c r="I159" s="10">
        <v>39946</v>
      </c>
      <c r="J159">
        <v>40</v>
      </c>
      <c r="K159" t="s">
        <v>1673</v>
      </c>
      <c r="L159" t="str">
        <f>VLOOKUP(Portfolio43468[[#This Row],[Product]],ProductName,2)</f>
        <v>Megawidget S</v>
      </c>
      <c r="M159">
        <f t="shared" si="11"/>
        <v>960</v>
      </c>
      <c r="N159" s="14">
        <f t="shared" si="12"/>
        <v>758.40000000000009</v>
      </c>
      <c r="O159">
        <f t="shared" si="13"/>
        <v>2009</v>
      </c>
      <c r="P159" t="str">
        <f t="shared" si="14"/>
        <v>May</v>
      </c>
    </row>
    <row r="160" spans="1:16" x14ac:dyDescent="0.3">
      <c r="A160">
        <v>160</v>
      </c>
      <c r="B160" t="str">
        <f>Table6[[#This Row],[Initials]]</f>
        <v>M</v>
      </c>
      <c r="C160" t="str">
        <f>Table6[[#This Row],[Last Name Correction]]</f>
        <v>Case</v>
      </c>
      <c r="D160" t="s">
        <v>1733</v>
      </c>
      <c r="E160" t="str">
        <f>Table6[[#This Row],[Gender Correction]]</f>
        <v>F</v>
      </c>
      <c r="F160">
        <v>30</v>
      </c>
      <c r="G160" t="s">
        <v>2175</v>
      </c>
      <c r="H160" t="s">
        <v>2176</v>
      </c>
      <c r="I160" s="10">
        <v>39779</v>
      </c>
      <c r="J160">
        <v>68</v>
      </c>
      <c r="K160" t="s">
        <v>1696</v>
      </c>
      <c r="L160" t="str">
        <f>VLOOKUP(Portfolio43468[[#This Row],[Product]],ProductName,2)</f>
        <v>Ultrathing V2</v>
      </c>
      <c r="M160">
        <f t="shared" si="11"/>
        <v>1360</v>
      </c>
      <c r="N160" s="14">
        <f t="shared" si="12"/>
        <v>4066.4</v>
      </c>
      <c r="O160">
        <f t="shared" si="13"/>
        <v>2008</v>
      </c>
      <c r="P160" t="str">
        <f t="shared" si="14"/>
        <v>Nov</v>
      </c>
    </row>
    <row r="161" spans="1:16" x14ac:dyDescent="0.3">
      <c r="A161">
        <v>161</v>
      </c>
      <c r="B161" t="str">
        <f>Table6[[#This Row],[Initials]]</f>
        <v>M</v>
      </c>
      <c r="C161" t="str">
        <f>Table6[[#This Row],[Last Name Correction]]</f>
        <v>Childs</v>
      </c>
      <c r="D161" t="s">
        <v>1683</v>
      </c>
      <c r="E161" t="str">
        <f>Table6[[#This Row],[Gender Correction]]</f>
        <v>F</v>
      </c>
      <c r="F161">
        <v>60</v>
      </c>
      <c r="G161" t="s">
        <v>2179</v>
      </c>
      <c r="H161" t="s">
        <v>2180</v>
      </c>
      <c r="I161" s="10">
        <v>39946</v>
      </c>
      <c r="J161">
        <v>39</v>
      </c>
      <c r="K161" t="s">
        <v>1772</v>
      </c>
      <c r="L161" t="str">
        <f>VLOOKUP(Portfolio43468[[#This Row],[Product]],ProductName,2)</f>
        <v>Gigastuff</v>
      </c>
      <c r="M161">
        <f t="shared" si="11"/>
        <v>702</v>
      </c>
      <c r="N161" s="14">
        <f t="shared" si="12"/>
        <v>1326.78</v>
      </c>
      <c r="O161">
        <f t="shared" si="13"/>
        <v>2009</v>
      </c>
      <c r="P161" t="str">
        <f t="shared" si="14"/>
        <v>May</v>
      </c>
    </row>
    <row r="162" spans="1:16" x14ac:dyDescent="0.3">
      <c r="A162">
        <v>162</v>
      </c>
      <c r="B162" t="str">
        <f>Table6[[#This Row],[Initials]]</f>
        <v>L</v>
      </c>
      <c r="C162" t="str">
        <f>Table6[[#This Row],[Last Name Correction]]</f>
        <v>Jaramillo</v>
      </c>
      <c r="D162" t="s">
        <v>1670</v>
      </c>
      <c r="E162" t="str">
        <f>Table6[[#This Row],[Gender Correction]]</f>
        <v>F</v>
      </c>
      <c r="F162">
        <v>30</v>
      </c>
      <c r="G162" t="s">
        <v>2183</v>
      </c>
      <c r="H162" t="s">
        <v>822</v>
      </c>
      <c r="I162" s="10">
        <v>39872</v>
      </c>
      <c r="J162">
        <v>91</v>
      </c>
      <c r="K162" t="s">
        <v>1707</v>
      </c>
      <c r="L162" t="str">
        <f>VLOOKUP(Portfolio43468[[#This Row],[Product]],ProductName,2)</f>
        <v>Megawidget M</v>
      </c>
      <c r="M162">
        <f t="shared" si="11"/>
        <v>2184</v>
      </c>
      <c r="N162" s="14">
        <f t="shared" si="12"/>
        <v>2598.96</v>
      </c>
      <c r="O162">
        <f t="shared" si="13"/>
        <v>2009</v>
      </c>
      <c r="P162" t="str">
        <f t="shared" si="14"/>
        <v>Feb</v>
      </c>
    </row>
    <row r="163" spans="1:16" x14ac:dyDescent="0.3">
      <c r="A163">
        <v>163</v>
      </c>
      <c r="B163" t="str">
        <f>Table6[[#This Row],[Initials]]</f>
        <v>T</v>
      </c>
      <c r="C163" t="str">
        <f>Table6[[#This Row],[Last Name Correction]]</f>
        <v>Baxter</v>
      </c>
      <c r="D163" t="s">
        <v>1670</v>
      </c>
      <c r="E163" t="str">
        <f>Table6[[#This Row],[Gender Correction]]</f>
        <v>F</v>
      </c>
      <c r="F163">
        <v>60</v>
      </c>
      <c r="G163" t="s">
        <v>2186</v>
      </c>
      <c r="H163" t="s">
        <v>1982</v>
      </c>
      <c r="I163" s="10">
        <v>40406</v>
      </c>
      <c r="J163">
        <v>54</v>
      </c>
      <c r="K163" t="s">
        <v>1772</v>
      </c>
      <c r="L163" t="str">
        <f>VLOOKUP(Portfolio43468[[#This Row],[Product]],ProductName,2)</f>
        <v>Gigastuff</v>
      </c>
      <c r="M163">
        <f t="shared" si="11"/>
        <v>972</v>
      </c>
      <c r="N163" s="14">
        <f t="shared" si="12"/>
        <v>1837.08</v>
      </c>
      <c r="O163">
        <f t="shared" si="13"/>
        <v>2010</v>
      </c>
      <c r="P163" t="str">
        <f t="shared" si="14"/>
        <v>Aug</v>
      </c>
    </row>
    <row r="164" spans="1:16" x14ac:dyDescent="0.3">
      <c r="A164">
        <v>164</v>
      </c>
      <c r="B164" t="str">
        <f>Table6[[#This Row],[Initials]]</f>
        <v>T</v>
      </c>
      <c r="C164" t="str">
        <f>Table6[[#This Row],[Last Name Correction]]</f>
        <v>Contreras</v>
      </c>
      <c r="D164" t="s">
        <v>1683</v>
      </c>
      <c r="E164" t="str">
        <f>Table6[[#This Row],[Gender Correction]]</f>
        <v>F</v>
      </c>
      <c r="F164">
        <v>30</v>
      </c>
      <c r="G164" t="s">
        <v>2188</v>
      </c>
      <c r="H164" t="s">
        <v>593</v>
      </c>
      <c r="I164" s="10">
        <v>39519</v>
      </c>
      <c r="J164">
        <v>76</v>
      </c>
      <c r="K164" t="s">
        <v>1677</v>
      </c>
      <c r="L164" t="str">
        <f>VLOOKUP(Portfolio43468[[#This Row],[Product]],ProductName,2)</f>
        <v>Ultrathing V3</v>
      </c>
      <c r="M164">
        <f t="shared" si="11"/>
        <v>1824</v>
      </c>
      <c r="N164" s="14">
        <f t="shared" si="12"/>
        <v>6365.76</v>
      </c>
      <c r="O164">
        <f t="shared" si="13"/>
        <v>2008</v>
      </c>
      <c r="P164" t="str">
        <f t="shared" si="14"/>
        <v>Mar</v>
      </c>
    </row>
    <row r="165" spans="1:16" x14ac:dyDescent="0.3">
      <c r="A165">
        <v>165</v>
      </c>
      <c r="B165" t="str">
        <f>Table6[[#This Row],[Initials]]</f>
        <v>A</v>
      </c>
      <c r="C165" t="str">
        <f>Table6[[#This Row],[Last Name Correction]]</f>
        <v>Deleon</v>
      </c>
      <c r="D165" t="s">
        <v>1946</v>
      </c>
      <c r="E165" t="str">
        <f>Table6[[#This Row],[Gender Correction]]</f>
        <v>F</v>
      </c>
      <c r="F165">
        <v>60</v>
      </c>
      <c r="G165" t="s">
        <v>2191</v>
      </c>
      <c r="H165" t="s">
        <v>1639</v>
      </c>
      <c r="I165" s="10">
        <v>39536</v>
      </c>
      <c r="J165">
        <v>95</v>
      </c>
      <c r="K165" t="s">
        <v>1692</v>
      </c>
      <c r="L165" t="str">
        <f>VLOOKUP(Portfolio43468[[#This Row],[Product]],ProductName,2)</f>
        <v>Megawidget L</v>
      </c>
      <c r="M165">
        <f t="shared" si="11"/>
        <v>2280</v>
      </c>
      <c r="N165" s="14">
        <f t="shared" si="12"/>
        <v>3625.2000000000003</v>
      </c>
      <c r="O165">
        <f t="shared" si="13"/>
        <v>2008</v>
      </c>
      <c r="P165" t="str">
        <f t="shared" si="14"/>
        <v>Mar</v>
      </c>
    </row>
    <row r="166" spans="1:16" x14ac:dyDescent="0.3">
      <c r="A166">
        <v>166</v>
      </c>
      <c r="B166" t="str">
        <f>Table6[[#This Row],[Initials]]</f>
        <v>Q</v>
      </c>
      <c r="C166" t="str">
        <f>Table6[[#This Row],[Last Name Correction]]</f>
        <v>Blue</v>
      </c>
      <c r="D166" t="s">
        <v>1670</v>
      </c>
      <c r="E166" t="str">
        <f>Table6[[#This Row],[Gender Correction]]</f>
        <v>F</v>
      </c>
      <c r="F166">
        <v>60</v>
      </c>
      <c r="G166" t="s">
        <v>2194</v>
      </c>
      <c r="H166" t="s">
        <v>910</v>
      </c>
      <c r="I166" s="10">
        <v>39831</v>
      </c>
      <c r="J166">
        <v>88</v>
      </c>
      <c r="K166" t="s">
        <v>1692</v>
      </c>
      <c r="L166" t="str">
        <f>VLOOKUP(Portfolio43468[[#This Row],[Product]],ProductName,2)</f>
        <v>Megawidget L</v>
      </c>
      <c r="M166">
        <f t="shared" si="11"/>
        <v>2112</v>
      </c>
      <c r="N166" s="14">
        <f t="shared" si="12"/>
        <v>3358.0800000000004</v>
      </c>
      <c r="O166">
        <f t="shared" si="13"/>
        <v>2009</v>
      </c>
      <c r="P166" t="str">
        <f t="shared" si="14"/>
        <v>Jan</v>
      </c>
    </row>
    <row r="167" spans="1:16" x14ac:dyDescent="0.3">
      <c r="A167">
        <v>167</v>
      </c>
      <c r="B167" t="str">
        <f>Table6[[#This Row],[Initials]]</f>
        <v>E</v>
      </c>
      <c r="C167" t="str">
        <f>Table6[[#This Row],[Last Name Correction]]</f>
        <v>Kendall</v>
      </c>
      <c r="D167" t="s">
        <v>1670</v>
      </c>
      <c r="E167" t="str">
        <f>Table6[[#This Row],[Gender Correction]]</f>
        <v>F</v>
      </c>
      <c r="F167">
        <v>30</v>
      </c>
      <c r="G167" t="s">
        <v>2197</v>
      </c>
      <c r="H167" t="s">
        <v>3</v>
      </c>
      <c r="I167" s="10">
        <v>39615</v>
      </c>
      <c r="J167">
        <v>57</v>
      </c>
      <c r="K167" t="s">
        <v>1721</v>
      </c>
      <c r="L167" t="str">
        <f>VLOOKUP(Portfolio43468[[#This Row],[Product]],ProductName,2)</f>
        <v>Ultrathing V4</v>
      </c>
      <c r="M167">
        <f t="shared" si="11"/>
        <v>1368</v>
      </c>
      <c r="N167" s="14">
        <f t="shared" si="12"/>
        <v>5458.3200000000006</v>
      </c>
      <c r="O167">
        <f t="shared" si="13"/>
        <v>2008</v>
      </c>
      <c r="P167" t="str">
        <f t="shared" si="14"/>
        <v>Jun</v>
      </c>
    </row>
    <row r="168" spans="1:16" x14ac:dyDescent="0.3">
      <c r="A168">
        <v>168</v>
      </c>
      <c r="B168" t="str">
        <f>Table6[[#This Row],[Initials]]</f>
        <v>S</v>
      </c>
      <c r="C168" t="str">
        <f>Table6[[#This Row],[Last Name Correction]]</f>
        <v>Fox</v>
      </c>
      <c r="D168" t="s">
        <v>1670</v>
      </c>
      <c r="E168" t="str">
        <f>Table6[[#This Row],[Gender Correction]]</f>
        <v>F</v>
      </c>
      <c r="F168">
        <v>30</v>
      </c>
      <c r="G168" t="s">
        <v>2200</v>
      </c>
      <c r="H168" t="s">
        <v>380</v>
      </c>
      <c r="I168" s="10">
        <v>39545</v>
      </c>
      <c r="J168">
        <v>40</v>
      </c>
      <c r="K168" t="s">
        <v>1707</v>
      </c>
      <c r="L168" t="str">
        <f>VLOOKUP(Portfolio43468[[#This Row],[Product]],ProductName,2)</f>
        <v>Megawidget M</v>
      </c>
      <c r="M168">
        <f t="shared" si="11"/>
        <v>960</v>
      </c>
      <c r="N168" s="14">
        <f t="shared" si="12"/>
        <v>1142.3999999999999</v>
      </c>
      <c r="O168">
        <f t="shared" si="13"/>
        <v>2008</v>
      </c>
      <c r="P168" t="str">
        <f t="shared" si="14"/>
        <v>Apr</v>
      </c>
    </row>
    <row r="169" spans="1:16" x14ac:dyDescent="0.3">
      <c r="A169">
        <v>169</v>
      </c>
      <c r="B169" t="str">
        <f>Table6[[#This Row],[Initials]]</f>
        <v>J</v>
      </c>
      <c r="C169" t="str">
        <f>Table6[[#This Row],[Last Name Correction]]</f>
        <v>Rice</v>
      </c>
      <c r="D169" t="s">
        <v>1683</v>
      </c>
      <c r="E169" t="str">
        <f>Table6[[#This Row],[Gender Correction]]</f>
        <v>F</v>
      </c>
      <c r="F169">
        <v>60</v>
      </c>
      <c r="G169" t="s">
        <v>2203</v>
      </c>
      <c r="H169" t="s">
        <v>272</v>
      </c>
      <c r="I169" s="10">
        <v>39926</v>
      </c>
      <c r="J169">
        <v>53</v>
      </c>
      <c r="K169" t="s">
        <v>1707</v>
      </c>
      <c r="L169" t="str">
        <f>VLOOKUP(Portfolio43468[[#This Row],[Product]],ProductName,2)</f>
        <v>Megawidget M</v>
      </c>
      <c r="M169">
        <f t="shared" si="11"/>
        <v>1272</v>
      </c>
      <c r="N169" s="14">
        <f t="shared" si="12"/>
        <v>1513.6799999999998</v>
      </c>
      <c r="O169">
        <f t="shared" si="13"/>
        <v>2009</v>
      </c>
      <c r="P169" t="str">
        <f t="shared" si="14"/>
        <v>Apr</v>
      </c>
    </row>
    <row r="170" spans="1:16" x14ac:dyDescent="0.3">
      <c r="A170">
        <v>170</v>
      </c>
      <c r="B170" t="str">
        <f>Table6[[#This Row],[Initials]]</f>
        <v>M</v>
      </c>
      <c r="C170" t="str">
        <f>Table6[[#This Row],[Last Name Correction]]</f>
        <v>Noel</v>
      </c>
      <c r="D170" t="s">
        <v>1683</v>
      </c>
      <c r="E170" t="str">
        <f>Table6[[#This Row],[Gender Correction]]</f>
        <v>F</v>
      </c>
      <c r="F170">
        <v>90</v>
      </c>
      <c r="G170" t="s">
        <v>2206</v>
      </c>
      <c r="H170" t="s">
        <v>1621</v>
      </c>
      <c r="I170" s="10">
        <v>40143</v>
      </c>
      <c r="J170">
        <v>95</v>
      </c>
      <c r="K170" t="s">
        <v>1677</v>
      </c>
      <c r="L170" t="str">
        <f>VLOOKUP(Portfolio43468[[#This Row],[Product]],ProductName,2)</f>
        <v>Ultrathing V3</v>
      </c>
      <c r="M170">
        <f t="shared" si="11"/>
        <v>2280</v>
      </c>
      <c r="N170" s="14">
        <f t="shared" si="12"/>
        <v>7957.2000000000007</v>
      </c>
      <c r="O170">
        <f t="shared" si="13"/>
        <v>2009</v>
      </c>
      <c r="P170" t="str">
        <f t="shared" si="14"/>
        <v>Nov</v>
      </c>
    </row>
    <row r="171" spans="1:16" x14ac:dyDescent="0.3">
      <c r="A171">
        <v>171</v>
      </c>
      <c r="B171" t="str">
        <f>Table6[[#This Row],[Initials]]</f>
        <v>T</v>
      </c>
      <c r="C171" t="str">
        <f>Table6[[#This Row],[Last Name Correction]]</f>
        <v>Hyatt</v>
      </c>
      <c r="D171" t="s">
        <v>1670</v>
      </c>
      <c r="E171" t="str">
        <f>Table6[[#This Row],[Gender Correction]]</f>
        <v>F</v>
      </c>
      <c r="F171">
        <v>30</v>
      </c>
      <c r="G171" t="s">
        <v>2209</v>
      </c>
      <c r="H171" t="s">
        <v>1620</v>
      </c>
      <c r="I171" s="10">
        <v>39814</v>
      </c>
      <c r="J171">
        <v>83</v>
      </c>
      <c r="K171" t="s">
        <v>1007</v>
      </c>
      <c r="L171" t="str">
        <f>VLOOKUP(Portfolio43468[[#This Row],[Product]],ProductName,2)</f>
        <v>Superwossname</v>
      </c>
      <c r="M171">
        <f t="shared" si="11"/>
        <v>1660</v>
      </c>
      <c r="N171" s="14">
        <f t="shared" si="12"/>
        <v>5162.5999999999995</v>
      </c>
      <c r="O171">
        <f t="shared" si="13"/>
        <v>2009</v>
      </c>
      <c r="P171" t="str">
        <f t="shared" si="14"/>
        <v>Jan</v>
      </c>
    </row>
    <row r="172" spans="1:16" x14ac:dyDescent="0.3">
      <c r="A172">
        <v>172</v>
      </c>
      <c r="B172" t="str">
        <f>Table6[[#This Row],[Initials]]</f>
        <v>L</v>
      </c>
      <c r="C172" t="str">
        <f>Table6[[#This Row],[Last Name Correction]]</f>
        <v>Corbin</v>
      </c>
      <c r="D172" t="s">
        <v>1683</v>
      </c>
      <c r="E172" t="str">
        <f>Table6[[#This Row],[Gender Correction]]</f>
        <v>F</v>
      </c>
      <c r="F172">
        <v>90</v>
      </c>
      <c r="G172" t="s">
        <v>2212</v>
      </c>
      <c r="H172" t="s">
        <v>752</v>
      </c>
      <c r="I172" s="10">
        <v>40286</v>
      </c>
      <c r="J172">
        <v>90</v>
      </c>
      <c r="K172" t="s">
        <v>1696</v>
      </c>
      <c r="L172" t="str">
        <f>VLOOKUP(Portfolio43468[[#This Row],[Product]],ProductName,2)</f>
        <v>Ultrathing V2</v>
      </c>
      <c r="M172">
        <f t="shared" si="11"/>
        <v>1800</v>
      </c>
      <c r="N172" s="14">
        <f t="shared" si="12"/>
        <v>5382</v>
      </c>
      <c r="O172">
        <f t="shared" si="13"/>
        <v>2010</v>
      </c>
      <c r="P172" t="str">
        <f t="shared" si="14"/>
        <v>Apr</v>
      </c>
    </row>
    <row r="173" spans="1:16" x14ac:dyDescent="0.3">
      <c r="A173">
        <v>173</v>
      </c>
      <c r="B173" t="str">
        <f>Table6[[#This Row],[Initials]]</f>
        <v>C</v>
      </c>
      <c r="C173" t="str">
        <f>Table6[[#This Row],[Last Name Correction]]</f>
        <v>Snow</v>
      </c>
      <c r="D173" t="s">
        <v>1683</v>
      </c>
      <c r="E173" t="str">
        <f>Table6[[#This Row],[Gender Correction]]</f>
        <v>F</v>
      </c>
      <c r="F173">
        <v>30</v>
      </c>
      <c r="G173" t="s">
        <v>2215</v>
      </c>
      <c r="H173" t="s">
        <v>457</v>
      </c>
      <c r="I173" s="10">
        <v>39839</v>
      </c>
      <c r="J173">
        <v>13</v>
      </c>
      <c r="K173" t="s">
        <v>1772</v>
      </c>
      <c r="L173" t="str">
        <f>VLOOKUP(Portfolio43468[[#This Row],[Product]],ProductName,2)</f>
        <v>Gigastuff</v>
      </c>
      <c r="M173">
        <f t="shared" si="11"/>
        <v>234</v>
      </c>
      <c r="N173" s="14">
        <f t="shared" si="12"/>
        <v>442.26</v>
      </c>
      <c r="O173">
        <f t="shared" si="13"/>
        <v>2009</v>
      </c>
      <c r="P173" t="str">
        <f t="shared" si="14"/>
        <v>Jan</v>
      </c>
    </row>
    <row r="174" spans="1:16" x14ac:dyDescent="0.3">
      <c r="A174">
        <v>174</v>
      </c>
      <c r="B174" t="str">
        <f>Table6[[#This Row],[Initials]]</f>
        <v>C</v>
      </c>
      <c r="C174" t="str">
        <f>Table6[[#This Row],[Last Name Correction]]</f>
        <v>Travis</v>
      </c>
      <c r="D174" t="s">
        <v>1670</v>
      </c>
      <c r="E174" t="str">
        <f>Table6[[#This Row],[Gender Correction]]</f>
        <v>F</v>
      </c>
      <c r="F174">
        <v>30</v>
      </c>
      <c r="G174" t="s">
        <v>2218</v>
      </c>
      <c r="H174" t="s">
        <v>1643</v>
      </c>
      <c r="I174" s="10">
        <v>40389</v>
      </c>
      <c r="J174">
        <v>79</v>
      </c>
      <c r="K174" t="s">
        <v>1707</v>
      </c>
      <c r="L174" t="str">
        <f>VLOOKUP(Portfolio43468[[#This Row],[Product]],ProductName,2)</f>
        <v>Megawidget M</v>
      </c>
      <c r="M174">
        <f t="shared" si="11"/>
        <v>1896</v>
      </c>
      <c r="N174" s="14">
        <f t="shared" si="12"/>
        <v>2256.2399999999998</v>
      </c>
      <c r="O174">
        <f t="shared" si="13"/>
        <v>2010</v>
      </c>
      <c r="P174" t="str">
        <f t="shared" si="14"/>
        <v>Jul</v>
      </c>
    </row>
    <row r="175" spans="1:16" x14ac:dyDescent="0.3">
      <c r="A175">
        <v>175</v>
      </c>
      <c r="B175" t="str">
        <f>Table6[[#This Row],[Initials]]</f>
        <v>L</v>
      </c>
      <c r="C175" t="str">
        <f>Table6[[#This Row],[Last Name Correction]]</f>
        <v>Sumner</v>
      </c>
      <c r="D175" t="s">
        <v>1683</v>
      </c>
      <c r="E175" t="str">
        <f>Table6[[#This Row],[Gender Correction]]</f>
        <v>F</v>
      </c>
      <c r="F175">
        <v>60</v>
      </c>
      <c r="G175" t="s">
        <v>2221</v>
      </c>
      <c r="H175" t="s">
        <v>2222</v>
      </c>
      <c r="I175" s="10">
        <v>39904</v>
      </c>
      <c r="J175">
        <v>85</v>
      </c>
      <c r="K175" t="s">
        <v>1677</v>
      </c>
      <c r="L175" t="str">
        <f>VLOOKUP(Portfolio43468[[#This Row],[Product]],ProductName,2)</f>
        <v>Ultrathing V3</v>
      </c>
      <c r="M175">
        <f t="shared" si="11"/>
        <v>2040</v>
      </c>
      <c r="N175" s="14">
        <f t="shared" si="12"/>
        <v>7119.6</v>
      </c>
      <c r="O175">
        <f t="shared" si="13"/>
        <v>2009</v>
      </c>
      <c r="P175" t="str">
        <f t="shared" si="14"/>
        <v>Apr</v>
      </c>
    </row>
    <row r="176" spans="1:16" x14ac:dyDescent="0.3">
      <c r="A176">
        <v>176</v>
      </c>
      <c r="B176" t="str">
        <f>Table6[[#This Row],[Initials]]</f>
        <v>J</v>
      </c>
      <c r="C176" t="str">
        <f>Table6[[#This Row],[Last Name Correction]]</f>
        <v>Cruz</v>
      </c>
      <c r="D176" t="s">
        <v>1683</v>
      </c>
      <c r="E176" t="str">
        <f>Table6[[#This Row],[Gender Correction]]</f>
        <v>F</v>
      </c>
      <c r="F176">
        <v>30</v>
      </c>
      <c r="G176" t="s">
        <v>2225</v>
      </c>
      <c r="H176" t="s">
        <v>610</v>
      </c>
      <c r="I176" s="10">
        <v>39793</v>
      </c>
      <c r="J176">
        <v>12</v>
      </c>
      <c r="K176" t="s">
        <v>1772</v>
      </c>
      <c r="L176" t="str">
        <f>VLOOKUP(Portfolio43468[[#This Row],[Product]],ProductName,2)</f>
        <v>Gigastuff</v>
      </c>
      <c r="M176">
        <f t="shared" si="11"/>
        <v>216</v>
      </c>
      <c r="N176" s="14">
        <f t="shared" si="12"/>
        <v>408.23999999999995</v>
      </c>
      <c r="O176">
        <f t="shared" si="13"/>
        <v>2008</v>
      </c>
      <c r="P176" t="str">
        <f t="shared" si="14"/>
        <v>Dec</v>
      </c>
    </row>
    <row r="177" spans="1:16" x14ac:dyDescent="0.3">
      <c r="A177">
        <v>177</v>
      </c>
      <c r="B177" t="str">
        <f>Table6[[#This Row],[Initials]]</f>
        <v>M</v>
      </c>
      <c r="C177" t="str">
        <f>Table6[[#This Row],[Last Name Correction]]</f>
        <v>Proctor</v>
      </c>
      <c r="D177" t="s">
        <v>1670</v>
      </c>
      <c r="E177" t="str">
        <f>Table6[[#This Row],[Gender Correction]]</f>
        <v>F</v>
      </c>
      <c r="F177">
        <v>90</v>
      </c>
      <c r="G177" t="s">
        <v>2228</v>
      </c>
      <c r="H177" t="s">
        <v>1422</v>
      </c>
      <c r="I177" s="10">
        <v>39861</v>
      </c>
      <c r="J177">
        <v>61</v>
      </c>
      <c r="K177" t="s">
        <v>1707</v>
      </c>
      <c r="L177" t="str">
        <f>VLOOKUP(Portfolio43468[[#This Row],[Product]],ProductName,2)</f>
        <v>Megawidget M</v>
      </c>
      <c r="M177">
        <f t="shared" si="11"/>
        <v>1464</v>
      </c>
      <c r="N177" s="14">
        <f t="shared" si="12"/>
        <v>1742.1599999999999</v>
      </c>
      <c r="O177">
        <f t="shared" si="13"/>
        <v>2009</v>
      </c>
      <c r="P177" t="str">
        <f t="shared" si="14"/>
        <v>Feb</v>
      </c>
    </row>
    <row r="178" spans="1:16" x14ac:dyDescent="0.3">
      <c r="A178">
        <v>178</v>
      </c>
      <c r="B178" t="str">
        <f>Table6[[#This Row],[Initials]]</f>
        <v>G</v>
      </c>
      <c r="C178" t="str">
        <f>Table6[[#This Row],[Last Name Correction]]</f>
        <v>Hobson</v>
      </c>
      <c r="D178" t="s">
        <v>1670</v>
      </c>
      <c r="E178" t="str">
        <f>Table6[[#This Row],[Gender Correction]]</f>
        <v>F</v>
      </c>
      <c r="F178">
        <v>90</v>
      </c>
      <c r="G178" t="s">
        <v>2230</v>
      </c>
      <c r="H178" t="s">
        <v>758</v>
      </c>
      <c r="I178" s="10">
        <v>39691</v>
      </c>
      <c r="J178">
        <v>29</v>
      </c>
      <c r="K178" t="s">
        <v>851</v>
      </c>
      <c r="L178" t="str">
        <f>VLOOKUP(Portfolio43468[[#This Row],[Product]],ProductName,2)</f>
        <v>Hyperwotsit</v>
      </c>
      <c r="M178">
        <f t="shared" si="11"/>
        <v>580</v>
      </c>
      <c r="N178" s="14">
        <f t="shared" si="12"/>
        <v>1165.8</v>
      </c>
      <c r="O178">
        <f t="shared" si="13"/>
        <v>2008</v>
      </c>
      <c r="P178" t="str">
        <f t="shared" si="14"/>
        <v>Aug</v>
      </c>
    </row>
    <row r="179" spans="1:16" x14ac:dyDescent="0.3">
      <c r="A179">
        <v>179</v>
      </c>
      <c r="B179" t="str">
        <f>Table6[[#This Row],[Initials]]</f>
        <v>L</v>
      </c>
      <c r="C179" t="str">
        <f>Table6[[#This Row],[Last Name Correction]]</f>
        <v>Calderon</v>
      </c>
      <c r="D179" t="s">
        <v>1670</v>
      </c>
      <c r="E179" t="str">
        <f>Table6[[#This Row],[Gender Correction]]</f>
        <v>F</v>
      </c>
      <c r="F179">
        <v>90</v>
      </c>
      <c r="G179" t="s">
        <v>2233</v>
      </c>
      <c r="H179" t="s">
        <v>211</v>
      </c>
      <c r="I179" s="10">
        <v>40379</v>
      </c>
      <c r="J179">
        <v>76</v>
      </c>
      <c r="K179" t="s">
        <v>1721</v>
      </c>
      <c r="L179" t="str">
        <f>VLOOKUP(Portfolio43468[[#This Row],[Product]],ProductName,2)</f>
        <v>Ultrathing V4</v>
      </c>
      <c r="M179">
        <f t="shared" si="11"/>
        <v>1824</v>
      </c>
      <c r="N179" s="14">
        <f t="shared" si="12"/>
        <v>7277.76</v>
      </c>
      <c r="O179">
        <f t="shared" si="13"/>
        <v>2010</v>
      </c>
      <c r="P179" t="str">
        <f t="shared" si="14"/>
        <v>Jul</v>
      </c>
    </row>
    <row r="180" spans="1:16" x14ac:dyDescent="0.3">
      <c r="A180">
        <v>180</v>
      </c>
      <c r="B180" t="str">
        <f>Table6[[#This Row],[Initials]]</f>
        <v>C</v>
      </c>
      <c r="C180" t="str">
        <f>Table6[[#This Row],[Last Name Correction]]</f>
        <v>Marshall</v>
      </c>
      <c r="D180" t="s">
        <v>1683</v>
      </c>
      <c r="E180" t="str">
        <f>Table6[[#This Row],[Gender Correction]]</f>
        <v>F</v>
      </c>
      <c r="F180">
        <v>90</v>
      </c>
      <c r="G180" t="s">
        <v>2236</v>
      </c>
      <c r="H180" t="s">
        <v>366</v>
      </c>
      <c r="I180" s="10">
        <v>39761</v>
      </c>
      <c r="J180">
        <v>89</v>
      </c>
      <c r="K180" t="s">
        <v>1007</v>
      </c>
      <c r="L180" t="str">
        <f>VLOOKUP(Portfolio43468[[#This Row],[Product]],ProductName,2)</f>
        <v>Superwossname</v>
      </c>
      <c r="M180">
        <f t="shared" si="11"/>
        <v>1780</v>
      </c>
      <c r="N180" s="14">
        <f t="shared" si="12"/>
        <v>5535.8</v>
      </c>
      <c r="O180">
        <f t="shared" si="13"/>
        <v>2008</v>
      </c>
      <c r="P180" t="str">
        <f t="shared" si="14"/>
        <v>Nov</v>
      </c>
    </row>
    <row r="181" spans="1:16" x14ac:dyDescent="0.3">
      <c r="A181">
        <v>181</v>
      </c>
      <c r="B181" t="str">
        <f>Table6[[#This Row],[Initials]]</f>
        <v>P</v>
      </c>
      <c r="C181" t="str">
        <f>Table6[[#This Row],[Last Name Correction]]</f>
        <v>Waldron</v>
      </c>
      <c r="D181" t="s">
        <v>1683</v>
      </c>
      <c r="E181" t="str">
        <f>Table6[[#This Row],[Gender Correction]]</f>
        <v>F</v>
      </c>
      <c r="F181">
        <v>90</v>
      </c>
      <c r="G181" t="s">
        <v>2239</v>
      </c>
      <c r="H181" t="s">
        <v>4</v>
      </c>
      <c r="I181" s="10">
        <v>39709</v>
      </c>
      <c r="J181">
        <v>29</v>
      </c>
      <c r="K181" t="s">
        <v>1007</v>
      </c>
      <c r="L181" t="str">
        <f>VLOOKUP(Portfolio43468[[#This Row],[Product]],ProductName,2)</f>
        <v>Superwossname</v>
      </c>
      <c r="M181">
        <f t="shared" si="11"/>
        <v>580</v>
      </c>
      <c r="N181" s="14">
        <f t="shared" si="12"/>
        <v>1803.8</v>
      </c>
      <c r="O181">
        <f t="shared" si="13"/>
        <v>2008</v>
      </c>
      <c r="P181" t="str">
        <f t="shared" si="14"/>
        <v>Sep</v>
      </c>
    </row>
    <row r="182" spans="1:16" x14ac:dyDescent="0.3">
      <c r="A182">
        <v>182</v>
      </c>
      <c r="B182" t="str">
        <f>Table6[[#This Row],[Initials]]</f>
        <v>M</v>
      </c>
      <c r="C182" t="str">
        <f>Table6[[#This Row],[Last Name Correction]]</f>
        <v>Hagen</v>
      </c>
      <c r="D182" t="s">
        <v>1683</v>
      </c>
      <c r="E182" t="str">
        <f>Table6[[#This Row],[Gender Correction]]</f>
        <v>F</v>
      </c>
      <c r="F182">
        <v>30</v>
      </c>
      <c r="G182" t="s">
        <v>2242</v>
      </c>
      <c r="H182" t="s">
        <v>1377</v>
      </c>
      <c r="I182" s="10">
        <v>40540</v>
      </c>
      <c r="J182">
        <v>13</v>
      </c>
      <c r="K182" t="s">
        <v>1772</v>
      </c>
      <c r="L182" t="str">
        <f>VLOOKUP(Portfolio43468[[#This Row],[Product]],ProductName,2)</f>
        <v>Gigastuff</v>
      </c>
      <c r="M182">
        <f t="shared" si="11"/>
        <v>234</v>
      </c>
      <c r="N182" s="14">
        <f t="shared" si="12"/>
        <v>442.26</v>
      </c>
      <c r="O182">
        <f t="shared" si="13"/>
        <v>2010</v>
      </c>
      <c r="P182" t="str">
        <f t="shared" si="14"/>
        <v>Dec</v>
      </c>
    </row>
    <row r="183" spans="1:16" x14ac:dyDescent="0.3">
      <c r="A183">
        <v>183</v>
      </c>
      <c r="B183" t="str">
        <f>Table6[[#This Row],[Initials]]</f>
        <v>R</v>
      </c>
      <c r="C183" t="str">
        <f>Table6[[#This Row],[Last Name Correction]]</f>
        <v>Franks</v>
      </c>
      <c r="D183" t="s">
        <v>1683</v>
      </c>
      <c r="E183" t="str">
        <f>Table6[[#This Row],[Gender Correction]]</f>
        <v>F</v>
      </c>
      <c r="F183">
        <v>90</v>
      </c>
      <c r="G183" t="s">
        <v>2245</v>
      </c>
      <c r="H183" t="s">
        <v>515</v>
      </c>
      <c r="I183" s="10">
        <v>39489</v>
      </c>
      <c r="J183">
        <v>87</v>
      </c>
      <c r="K183" t="s">
        <v>1007</v>
      </c>
      <c r="L183" t="str">
        <f>VLOOKUP(Portfolio43468[[#This Row],[Product]],ProductName,2)</f>
        <v>Superwossname</v>
      </c>
      <c r="M183">
        <f t="shared" si="11"/>
        <v>1740</v>
      </c>
      <c r="N183" s="14">
        <f t="shared" si="12"/>
        <v>5411.4</v>
      </c>
      <c r="O183">
        <f t="shared" si="13"/>
        <v>2008</v>
      </c>
      <c r="P183" t="str">
        <f t="shared" si="14"/>
        <v>Feb</v>
      </c>
    </row>
    <row r="184" spans="1:16" x14ac:dyDescent="0.3">
      <c r="A184">
        <v>184</v>
      </c>
      <c r="B184" t="str">
        <f>Table6[[#This Row],[Initials]]</f>
        <v>L</v>
      </c>
      <c r="C184" t="str">
        <f>Table6[[#This Row],[Last Name Correction]]</f>
        <v>Jolly</v>
      </c>
      <c r="D184" t="s">
        <v>1733</v>
      </c>
      <c r="E184" t="str">
        <f>Table6[[#This Row],[Gender Correction]]</f>
        <v>F</v>
      </c>
      <c r="F184">
        <v>30</v>
      </c>
      <c r="G184" t="s">
        <v>2248</v>
      </c>
      <c r="H184" t="s">
        <v>1515</v>
      </c>
      <c r="I184" s="10">
        <v>39508</v>
      </c>
      <c r="J184">
        <v>60</v>
      </c>
      <c r="K184" t="s">
        <v>1692</v>
      </c>
      <c r="L184" t="str">
        <f>VLOOKUP(Portfolio43468[[#This Row],[Product]],ProductName,2)</f>
        <v>Megawidget L</v>
      </c>
      <c r="M184">
        <f t="shared" si="11"/>
        <v>1440</v>
      </c>
      <c r="N184" s="14">
        <f t="shared" si="12"/>
        <v>2289.6</v>
      </c>
      <c r="O184">
        <f t="shared" si="13"/>
        <v>2008</v>
      </c>
      <c r="P184" t="str">
        <f t="shared" si="14"/>
        <v>Mar</v>
      </c>
    </row>
    <row r="185" spans="1:16" x14ac:dyDescent="0.3">
      <c r="A185">
        <v>185</v>
      </c>
      <c r="B185" t="str">
        <f>Table6[[#This Row],[Initials]]</f>
        <v>M</v>
      </c>
      <c r="C185" t="str">
        <f>Table6[[#This Row],[Last Name Correction]]</f>
        <v>Hernandez</v>
      </c>
      <c r="D185" t="s">
        <v>1670</v>
      </c>
      <c r="E185" t="str">
        <f>Table6[[#This Row],[Gender Correction]]</f>
        <v>F</v>
      </c>
      <c r="F185">
        <v>30</v>
      </c>
      <c r="G185" t="s">
        <v>2251</v>
      </c>
      <c r="H185" t="s">
        <v>524</v>
      </c>
      <c r="I185" s="10">
        <v>39867</v>
      </c>
      <c r="J185">
        <v>31</v>
      </c>
      <c r="K185" t="s">
        <v>1007</v>
      </c>
      <c r="L185" t="str">
        <f>VLOOKUP(Portfolio43468[[#This Row],[Product]],ProductName,2)</f>
        <v>Superwossname</v>
      </c>
      <c r="M185">
        <f t="shared" si="11"/>
        <v>620</v>
      </c>
      <c r="N185" s="14">
        <f t="shared" si="12"/>
        <v>1928.1999999999998</v>
      </c>
      <c r="O185">
        <f t="shared" si="13"/>
        <v>2009</v>
      </c>
      <c r="P185" t="str">
        <f t="shared" si="14"/>
        <v>Feb</v>
      </c>
    </row>
    <row r="186" spans="1:16" x14ac:dyDescent="0.3">
      <c r="A186">
        <v>186</v>
      </c>
      <c r="B186" t="str">
        <f>Table6[[#This Row],[Initials]]</f>
        <v>V</v>
      </c>
      <c r="C186" t="str">
        <f>Table6[[#This Row],[Last Name Correction]]</f>
        <v>Garcia</v>
      </c>
      <c r="D186" t="s">
        <v>1733</v>
      </c>
      <c r="E186" t="str">
        <f>Table6[[#This Row],[Gender Correction]]</f>
        <v>F</v>
      </c>
      <c r="F186">
        <v>90</v>
      </c>
      <c r="G186" t="s">
        <v>2254</v>
      </c>
      <c r="H186" t="s">
        <v>2255</v>
      </c>
      <c r="I186" s="10">
        <v>39489</v>
      </c>
      <c r="J186">
        <v>26</v>
      </c>
      <c r="K186" t="s">
        <v>1692</v>
      </c>
      <c r="L186" t="str">
        <f>VLOOKUP(Portfolio43468[[#This Row],[Product]],ProductName,2)</f>
        <v>Megawidget L</v>
      </c>
      <c r="M186">
        <f t="shared" si="11"/>
        <v>624</v>
      </c>
      <c r="N186" s="14">
        <f t="shared" si="12"/>
        <v>992.16000000000008</v>
      </c>
      <c r="O186">
        <f t="shared" si="13"/>
        <v>2008</v>
      </c>
      <c r="P186" t="str">
        <f t="shared" si="14"/>
        <v>Feb</v>
      </c>
    </row>
    <row r="187" spans="1:16" x14ac:dyDescent="0.3">
      <c r="A187">
        <v>187</v>
      </c>
      <c r="B187" t="str">
        <f>Table6[[#This Row],[Initials]]</f>
        <v>A</v>
      </c>
      <c r="C187" t="str">
        <f>Table6[[#This Row],[Last Name Correction]]</f>
        <v>Mueller</v>
      </c>
      <c r="D187" t="s">
        <v>1670</v>
      </c>
      <c r="E187" t="str">
        <f>Table6[[#This Row],[Gender Correction]]</f>
        <v>F</v>
      </c>
      <c r="F187">
        <v>90</v>
      </c>
      <c r="G187" t="s">
        <v>2258</v>
      </c>
      <c r="H187" t="s">
        <v>485</v>
      </c>
      <c r="I187" s="10">
        <v>40367</v>
      </c>
      <c r="J187">
        <v>10</v>
      </c>
      <c r="K187" t="s">
        <v>1007</v>
      </c>
      <c r="L187" t="str">
        <f>VLOOKUP(Portfolio43468[[#This Row],[Product]],ProductName,2)</f>
        <v>Superwossname</v>
      </c>
      <c r="M187">
        <f t="shared" si="11"/>
        <v>200</v>
      </c>
      <c r="N187" s="14">
        <f t="shared" si="12"/>
        <v>622</v>
      </c>
      <c r="O187">
        <f t="shared" si="13"/>
        <v>2010</v>
      </c>
      <c r="P187" t="str">
        <f t="shared" si="14"/>
        <v>Jul</v>
      </c>
    </row>
    <row r="188" spans="1:16" x14ac:dyDescent="0.3">
      <c r="A188">
        <v>188</v>
      </c>
      <c r="B188" t="str">
        <f>Table6[[#This Row],[Initials]]</f>
        <v>R</v>
      </c>
      <c r="C188" t="str">
        <f>Table6[[#This Row],[Last Name Correction]]</f>
        <v>Ross</v>
      </c>
      <c r="D188" t="s">
        <v>1683</v>
      </c>
      <c r="E188" t="str">
        <f>Table6[[#This Row],[Gender Correction]]</f>
        <v>F</v>
      </c>
      <c r="F188">
        <v>90</v>
      </c>
      <c r="G188" t="s">
        <v>2261</v>
      </c>
      <c r="H188" t="s">
        <v>1225</v>
      </c>
      <c r="I188" s="10">
        <v>39805</v>
      </c>
      <c r="J188">
        <v>63</v>
      </c>
      <c r="K188" t="s">
        <v>1707</v>
      </c>
      <c r="L188" t="str">
        <f>VLOOKUP(Portfolio43468[[#This Row],[Product]],ProductName,2)</f>
        <v>Megawidget M</v>
      </c>
      <c r="M188">
        <f t="shared" si="11"/>
        <v>1512</v>
      </c>
      <c r="N188" s="14">
        <f t="shared" si="12"/>
        <v>1799.28</v>
      </c>
      <c r="O188">
        <f t="shared" si="13"/>
        <v>2008</v>
      </c>
      <c r="P188" t="str">
        <f t="shared" si="14"/>
        <v>Dec</v>
      </c>
    </row>
    <row r="189" spans="1:16" x14ac:dyDescent="0.3">
      <c r="A189">
        <v>189</v>
      </c>
      <c r="B189" t="str">
        <f>Table6[[#This Row],[Initials]]</f>
        <v>L</v>
      </c>
      <c r="C189" t="str">
        <f>Table6[[#This Row],[Last Name Correction]]</f>
        <v>Henson</v>
      </c>
      <c r="D189" t="s">
        <v>1683</v>
      </c>
      <c r="E189" t="str">
        <f>Table6[[#This Row],[Gender Correction]]</f>
        <v>F</v>
      </c>
      <c r="F189">
        <v>30</v>
      </c>
      <c r="G189" t="s">
        <v>2264</v>
      </c>
      <c r="H189" t="s">
        <v>240</v>
      </c>
      <c r="I189" s="10">
        <v>39947</v>
      </c>
      <c r="J189">
        <v>26</v>
      </c>
      <c r="K189" t="s">
        <v>1707</v>
      </c>
      <c r="L189" t="str">
        <f>VLOOKUP(Portfolio43468[[#This Row],[Product]],ProductName,2)</f>
        <v>Megawidget M</v>
      </c>
      <c r="M189">
        <f t="shared" si="11"/>
        <v>624</v>
      </c>
      <c r="N189" s="14">
        <f t="shared" si="12"/>
        <v>742.56</v>
      </c>
      <c r="O189">
        <f t="shared" si="13"/>
        <v>2009</v>
      </c>
      <c r="P189" t="str">
        <f t="shared" si="14"/>
        <v>May</v>
      </c>
    </row>
    <row r="190" spans="1:16" x14ac:dyDescent="0.3">
      <c r="A190">
        <v>190</v>
      </c>
      <c r="B190" t="str">
        <f>Table6[[#This Row],[Initials]]</f>
        <v>K</v>
      </c>
      <c r="C190" t="str">
        <f>Table6[[#This Row],[Last Name Correction]]</f>
        <v>Mead</v>
      </c>
      <c r="D190" t="s">
        <v>1683</v>
      </c>
      <c r="E190" t="str">
        <f>Table6[[#This Row],[Gender Correction]]</f>
        <v>F</v>
      </c>
      <c r="F190">
        <v>90</v>
      </c>
      <c r="G190" t="s">
        <v>2267</v>
      </c>
      <c r="H190" t="s">
        <v>145</v>
      </c>
      <c r="I190" s="10">
        <v>39749</v>
      </c>
      <c r="J190">
        <v>36</v>
      </c>
      <c r="K190" t="s">
        <v>1007</v>
      </c>
      <c r="L190" t="str">
        <f>VLOOKUP(Portfolio43468[[#This Row],[Product]],ProductName,2)</f>
        <v>Superwossname</v>
      </c>
      <c r="M190">
        <f t="shared" si="11"/>
        <v>720</v>
      </c>
      <c r="N190" s="14">
        <f t="shared" si="12"/>
        <v>2239.1999999999998</v>
      </c>
      <c r="O190">
        <f t="shared" si="13"/>
        <v>2008</v>
      </c>
      <c r="P190" t="str">
        <f t="shared" si="14"/>
        <v>Oct</v>
      </c>
    </row>
    <row r="191" spans="1:16" x14ac:dyDescent="0.3">
      <c r="A191">
        <v>191</v>
      </c>
      <c r="B191" t="str">
        <f>Table6[[#This Row],[Initials]]</f>
        <v>F</v>
      </c>
      <c r="C191" t="str">
        <f>Table6[[#This Row],[Last Name Correction]]</f>
        <v>Hunt</v>
      </c>
      <c r="D191" t="s">
        <v>1683</v>
      </c>
      <c r="E191" t="str">
        <f>Table6[[#This Row],[Gender Correction]]</f>
        <v>F</v>
      </c>
      <c r="F191">
        <v>30</v>
      </c>
      <c r="G191" t="s">
        <v>2270</v>
      </c>
      <c r="H191" t="s">
        <v>2271</v>
      </c>
      <c r="I191" s="10">
        <v>39514</v>
      </c>
      <c r="J191">
        <v>50</v>
      </c>
      <c r="K191" t="s">
        <v>1007</v>
      </c>
      <c r="L191" t="str">
        <f>VLOOKUP(Portfolio43468[[#This Row],[Product]],ProductName,2)</f>
        <v>Superwossname</v>
      </c>
      <c r="M191">
        <f t="shared" si="11"/>
        <v>1000</v>
      </c>
      <c r="N191" s="14">
        <f t="shared" si="12"/>
        <v>3110</v>
      </c>
      <c r="O191">
        <f t="shared" si="13"/>
        <v>2008</v>
      </c>
      <c r="P191" t="str">
        <f t="shared" si="14"/>
        <v>Mar</v>
      </c>
    </row>
    <row r="192" spans="1:16" x14ac:dyDescent="0.3">
      <c r="A192">
        <v>192</v>
      </c>
      <c r="B192" t="str">
        <f>Table6[[#This Row],[Initials]]</f>
        <v>L</v>
      </c>
      <c r="C192" t="str">
        <f>Table6[[#This Row],[Last Name Correction]]</f>
        <v>Tripp</v>
      </c>
      <c r="D192" t="s">
        <v>1670</v>
      </c>
      <c r="E192" t="str">
        <f>Table6[[#This Row],[Gender Correction]]</f>
        <v>F</v>
      </c>
      <c r="F192">
        <v>60</v>
      </c>
      <c r="G192" t="s">
        <v>2274</v>
      </c>
      <c r="H192" t="s">
        <v>990</v>
      </c>
      <c r="I192" s="10">
        <v>40141</v>
      </c>
      <c r="J192">
        <v>88</v>
      </c>
      <c r="K192" t="s">
        <v>851</v>
      </c>
      <c r="L192" t="str">
        <f>VLOOKUP(Portfolio43468[[#This Row],[Product]],ProductName,2)</f>
        <v>Hyperwotsit</v>
      </c>
      <c r="M192">
        <f t="shared" si="11"/>
        <v>1760</v>
      </c>
      <c r="N192" s="14">
        <f t="shared" si="12"/>
        <v>3537.5999999999995</v>
      </c>
      <c r="O192">
        <f t="shared" si="13"/>
        <v>2009</v>
      </c>
      <c r="P192" t="str">
        <f t="shared" si="14"/>
        <v>Nov</v>
      </c>
    </row>
    <row r="193" spans="1:16" x14ac:dyDescent="0.3">
      <c r="A193">
        <v>193</v>
      </c>
      <c r="B193" t="str">
        <f>Table6[[#This Row],[Initials]]</f>
        <v>M</v>
      </c>
      <c r="C193" t="str">
        <f>Table6[[#This Row],[Last Name Correction]]</f>
        <v>Landers</v>
      </c>
      <c r="D193" t="s">
        <v>1683</v>
      </c>
      <c r="E193" t="str">
        <f>Table6[[#This Row],[Gender Correction]]</f>
        <v>F</v>
      </c>
      <c r="F193">
        <v>90</v>
      </c>
      <c r="G193" t="s">
        <v>2277</v>
      </c>
      <c r="H193" t="s">
        <v>2278</v>
      </c>
      <c r="I193" s="10">
        <v>40332</v>
      </c>
      <c r="J193">
        <v>56</v>
      </c>
      <c r="K193" t="s">
        <v>1677</v>
      </c>
      <c r="L193" t="str">
        <f>VLOOKUP(Portfolio43468[[#This Row],[Product]],ProductName,2)</f>
        <v>Ultrathing V3</v>
      </c>
      <c r="M193">
        <f t="shared" si="11"/>
        <v>1344</v>
      </c>
      <c r="N193" s="14">
        <f t="shared" si="12"/>
        <v>4690.5600000000004</v>
      </c>
      <c r="O193">
        <f t="shared" si="13"/>
        <v>2010</v>
      </c>
      <c r="P193" t="str">
        <f t="shared" si="14"/>
        <v>Jun</v>
      </c>
    </row>
    <row r="194" spans="1:16" x14ac:dyDescent="0.3">
      <c r="A194">
        <v>194</v>
      </c>
      <c r="B194" t="str">
        <f>Table6[[#This Row],[Initials]]</f>
        <v>R</v>
      </c>
      <c r="C194" t="str">
        <f>Table6[[#This Row],[Last Name Correction]]</f>
        <v>Cummins</v>
      </c>
      <c r="D194" t="s">
        <v>1670</v>
      </c>
      <c r="E194" t="str">
        <f>Table6[[#This Row],[Gender Correction]]</f>
        <v>F</v>
      </c>
      <c r="F194">
        <v>90</v>
      </c>
      <c r="G194" t="s">
        <v>2281</v>
      </c>
      <c r="H194" t="s">
        <v>703</v>
      </c>
      <c r="I194" s="10">
        <v>39686</v>
      </c>
      <c r="J194">
        <v>44</v>
      </c>
      <c r="K194" t="s">
        <v>1696</v>
      </c>
      <c r="L194" t="str">
        <f>VLOOKUP(Portfolio43468[[#This Row],[Product]],ProductName,2)</f>
        <v>Ultrathing V2</v>
      </c>
      <c r="M194">
        <f t="shared" ref="M194:M257" si="15">VLOOKUP(K194,ProductName,4)*J194</f>
        <v>880</v>
      </c>
      <c r="N194" s="14">
        <f t="shared" ref="N194:N257" si="16">VLOOKUP(K194,ProductName,3)*M194</f>
        <v>2631.2000000000003</v>
      </c>
      <c r="O194">
        <f t="shared" ref="O194:O257" si="17">YEAR(I194)</f>
        <v>2008</v>
      </c>
      <c r="P194" t="str">
        <f t="shared" ref="P194:P257" si="18">TEXT(I194,"MMM")</f>
        <v>Aug</v>
      </c>
    </row>
    <row r="195" spans="1:16" x14ac:dyDescent="0.3">
      <c r="A195">
        <v>195</v>
      </c>
      <c r="B195" t="str">
        <f>Table6[[#This Row],[Initials]]</f>
        <v>O</v>
      </c>
      <c r="C195" t="str">
        <f>Table6[[#This Row],[Last Name Correction]]</f>
        <v>Joseph</v>
      </c>
      <c r="D195" t="s">
        <v>1670</v>
      </c>
      <c r="E195" t="str">
        <f>Table6[[#This Row],[Gender Correction]]</f>
        <v>F</v>
      </c>
      <c r="F195">
        <v>60</v>
      </c>
      <c r="G195" t="s">
        <v>2283</v>
      </c>
      <c r="H195" t="s">
        <v>632</v>
      </c>
      <c r="I195" s="10">
        <v>40509</v>
      </c>
      <c r="J195">
        <v>80</v>
      </c>
      <c r="K195" t="s">
        <v>1700</v>
      </c>
      <c r="L195" t="str">
        <f>VLOOKUP(Portfolio43468[[#This Row],[Product]],ProductName,2)</f>
        <v>Ultrathing V1</v>
      </c>
      <c r="M195">
        <f t="shared" si="15"/>
        <v>1360</v>
      </c>
      <c r="N195" s="14">
        <f t="shared" si="16"/>
        <v>2706.4</v>
      </c>
      <c r="O195">
        <f t="shared" si="17"/>
        <v>2010</v>
      </c>
      <c r="P195" t="str">
        <f t="shared" si="18"/>
        <v>Nov</v>
      </c>
    </row>
    <row r="196" spans="1:16" x14ac:dyDescent="0.3">
      <c r="A196">
        <v>196</v>
      </c>
      <c r="B196" t="str">
        <f>Table6[[#This Row],[Initials]]</f>
        <v>A</v>
      </c>
      <c r="C196" t="str">
        <f>Table6[[#This Row],[Last Name Correction]]</f>
        <v>Bridges</v>
      </c>
      <c r="D196" t="s">
        <v>1733</v>
      </c>
      <c r="E196" t="str">
        <f>Table6[[#This Row],[Gender Correction]]</f>
        <v>F</v>
      </c>
      <c r="F196">
        <v>30</v>
      </c>
      <c r="G196" t="s">
        <v>2286</v>
      </c>
      <c r="H196" t="s">
        <v>1051</v>
      </c>
      <c r="I196" s="10">
        <v>40363</v>
      </c>
      <c r="J196">
        <v>28</v>
      </c>
      <c r="K196" t="s">
        <v>1677</v>
      </c>
      <c r="L196" t="str">
        <f>VLOOKUP(Portfolio43468[[#This Row],[Product]],ProductName,2)</f>
        <v>Ultrathing V3</v>
      </c>
      <c r="M196">
        <f t="shared" si="15"/>
        <v>672</v>
      </c>
      <c r="N196" s="14">
        <f t="shared" si="16"/>
        <v>2345.2800000000002</v>
      </c>
      <c r="O196">
        <f t="shared" si="17"/>
        <v>2010</v>
      </c>
      <c r="P196" t="str">
        <f t="shared" si="18"/>
        <v>Jul</v>
      </c>
    </row>
    <row r="197" spans="1:16" x14ac:dyDescent="0.3">
      <c r="A197">
        <v>197</v>
      </c>
      <c r="B197" t="str">
        <f>Table6[[#This Row],[Initials]]</f>
        <v>S</v>
      </c>
      <c r="C197" t="str">
        <f>Table6[[#This Row],[Last Name Correction]]</f>
        <v>Parsons</v>
      </c>
      <c r="D197" t="s">
        <v>1683</v>
      </c>
      <c r="E197" t="str">
        <f>Table6[[#This Row],[Gender Correction]]</f>
        <v>F</v>
      </c>
      <c r="F197">
        <v>90</v>
      </c>
      <c r="G197" t="s">
        <v>2289</v>
      </c>
      <c r="H197" t="s">
        <v>648</v>
      </c>
      <c r="I197" s="10">
        <v>40532</v>
      </c>
      <c r="J197">
        <v>9</v>
      </c>
      <c r="K197" t="s">
        <v>851</v>
      </c>
      <c r="L197" t="str">
        <f>VLOOKUP(Portfolio43468[[#This Row],[Product]],ProductName,2)</f>
        <v>Hyperwotsit</v>
      </c>
      <c r="M197">
        <f t="shared" si="15"/>
        <v>180</v>
      </c>
      <c r="N197" s="14">
        <f t="shared" si="16"/>
        <v>361.79999999999995</v>
      </c>
      <c r="O197">
        <f t="shared" si="17"/>
        <v>2010</v>
      </c>
      <c r="P197" t="str">
        <f t="shared" si="18"/>
        <v>Dec</v>
      </c>
    </row>
    <row r="198" spans="1:16" x14ac:dyDescent="0.3">
      <c r="A198">
        <v>198</v>
      </c>
      <c r="B198" t="str">
        <f>Table6[[#This Row],[Initials]]</f>
        <v>D</v>
      </c>
      <c r="C198" t="str">
        <f>Table6[[#This Row],[Last Name Correction]]</f>
        <v>Jack</v>
      </c>
      <c r="D198" t="s">
        <v>1683</v>
      </c>
      <c r="E198" t="str">
        <f>Table6[[#This Row],[Gender Correction]]</f>
        <v>F</v>
      </c>
      <c r="F198">
        <v>30</v>
      </c>
      <c r="G198" t="s">
        <v>2291</v>
      </c>
      <c r="H198" t="s">
        <v>811</v>
      </c>
      <c r="I198" s="10">
        <v>39945</v>
      </c>
      <c r="J198">
        <v>21</v>
      </c>
      <c r="K198" t="s">
        <v>851</v>
      </c>
      <c r="L198" t="str">
        <f>VLOOKUP(Portfolio43468[[#This Row],[Product]],ProductName,2)</f>
        <v>Hyperwotsit</v>
      </c>
      <c r="M198">
        <f t="shared" si="15"/>
        <v>420</v>
      </c>
      <c r="N198" s="14">
        <f t="shared" si="16"/>
        <v>844.19999999999993</v>
      </c>
      <c r="O198">
        <f t="shared" si="17"/>
        <v>2009</v>
      </c>
      <c r="P198" t="str">
        <f t="shared" si="18"/>
        <v>May</v>
      </c>
    </row>
    <row r="199" spans="1:16" x14ac:dyDescent="0.3">
      <c r="A199">
        <v>199</v>
      </c>
      <c r="B199" t="str">
        <f>Table6[[#This Row],[Initials]]</f>
        <v>E</v>
      </c>
      <c r="C199" t="str">
        <f>Table6[[#This Row],[Last Name Correction]]</f>
        <v>Castle</v>
      </c>
      <c r="D199" t="s">
        <v>1670</v>
      </c>
      <c r="E199" t="str">
        <f>Table6[[#This Row],[Gender Correction]]</f>
        <v>F</v>
      </c>
      <c r="F199">
        <v>60</v>
      </c>
      <c r="G199" t="s">
        <v>2294</v>
      </c>
      <c r="H199" t="s">
        <v>709</v>
      </c>
      <c r="I199" s="10">
        <v>40300</v>
      </c>
      <c r="J199">
        <v>86</v>
      </c>
      <c r="K199" t="s">
        <v>851</v>
      </c>
      <c r="L199" t="str">
        <f>VLOOKUP(Portfolio43468[[#This Row],[Product]],ProductName,2)</f>
        <v>Hyperwotsit</v>
      </c>
      <c r="M199">
        <f t="shared" si="15"/>
        <v>1720</v>
      </c>
      <c r="N199" s="14">
        <f t="shared" si="16"/>
        <v>3457.2</v>
      </c>
      <c r="O199">
        <f t="shared" si="17"/>
        <v>2010</v>
      </c>
      <c r="P199" t="str">
        <f t="shared" si="18"/>
        <v>May</v>
      </c>
    </row>
    <row r="200" spans="1:16" x14ac:dyDescent="0.3">
      <c r="A200">
        <v>200</v>
      </c>
      <c r="B200" t="str">
        <f>Table6[[#This Row],[Initials]]</f>
        <v>R</v>
      </c>
      <c r="C200" t="str">
        <f>Table6[[#This Row],[Last Name Correction]]</f>
        <v>Brunson</v>
      </c>
      <c r="D200" t="s">
        <v>1683</v>
      </c>
      <c r="E200" t="str">
        <f>Table6[[#This Row],[Gender Correction]]</f>
        <v>F</v>
      </c>
      <c r="F200">
        <v>90</v>
      </c>
      <c r="G200" t="s">
        <v>2297</v>
      </c>
      <c r="H200" t="s">
        <v>487</v>
      </c>
      <c r="I200" s="10">
        <v>40131</v>
      </c>
      <c r="J200">
        <v>25</v>
      </c>
      <c r="K200" t="s">
        <v>1692</v>
      </c>
      <c r="L200" t="str">
        <f>VLOOKUP(Portfolio43468[[#This Row],[Product]],ProductName,2)</f>
        <v>Megawidget L</v>
      </c>
      <c r="M200">
        <f t="shared" si="15"/>
        <v>600</v>
      </c>
      <c r="N200" s="14">
        <f t="shared" si="16"/>
        <v>954</v>
      </c>
      <c r="O200">
        <f t="shared" si="17"/>
        <v>2009</v>
      </c>
      <c r="P200" t="str">
        <f t="shared" si="18"/>
        <v>Nov</v>
      </c>
    </row>
    <row r="201" spans="1:16" x14ac:dyDescent="0.3">
      <c r="A201">
        <v>201</v>
      </c>
      <c r="B201" t="str">
        <f>Table6[[#This Row],[Initials]]</f>
        <v>S</v>
      </c>
      <c r="C201" t="str">
        <f>Table6[[#This Row],[Last Name Correction]]</f>
        <v>Cates</v>
      </c>
      <c r="D201" t="s">
        <v>1670</v>
      </c>
      <c r="E201" t="str">
        <f>Table6[[#This Row],[Gender Correction]]</f>
        <v>F</v>
      </c>
      <c r="F201">
        <v>30</v>
      </c>
      <c r="G201" t="s">
        <v>2300</v>
      </c>
      <c r="H201" t="s">
        <v>663</v>
      </c>
      <c r="I201" s="10">
        <v>39729</v>
      </c>
      <c r="J201">
        <v>55</v>
      </c>
      <c r="K201" t="s">
        <v>1677</v>
      </c>
      <c r="L201" t="str">
        <f>VLOOKUP(Portfolio43468[[#This Row],[Product]],ProductName,2)</f>
        <v>Ultrathing V3</v>
      </c>
      <c r="M201">
        <f t="shared" si="15"/>
        <v>1320</v>
      </c>
      <c r="N201" s="14">
        <f t="shared" si="16"/>
        <v>4606.8</v>
      </c>
      <c r="O201">
        <f t="shared" si="17"/>
        <v>2008</v>
      </c>
      <c r="P201" t="str">
        <f t="shared" si="18"/>
        <v>Oct</v>
      </c>
    </row>
    <row r="202" spans="1:16" x14ac:dyDescent="0.3">
      <c r="A202">
        <v>202</v>
      </c>
      <c r="B202" t="str">
        <f>Table6[[#This Row],[Initials]]</f>
        <v>D</v>
      </c>
      <c r="C202" t="str">
        <f>Table6[[#This Row],[Last Name Correction]]</f>
        <v>Camacho</v>
      </c>
      <c r="D202" t="s">
        <v>1670</v>
      </c>
      <c r="E202" t="str">
        <f>Table6[[#This Row],[Gender Correction]]</f>
        <v>F</v>
      </c>
      <c r="F202">
        <v>90</v>
      </c>
      <c r="G202" t="s">
        <v>2303</v>
      </c>
      <c r="H202" t="s">
        <v>268</v>
      </c>
      <c r="I202" s="10">
        <v>39611</v>
      </c>
      <c r="J202">
        <v>67</v>
      </c>
      <c r="K202" t="s">
        <v>1721</v>
      </c>
      <c r="L202" t="str">
        <f>VLOOKUP(Portfolio43468[[#This Row],[Product]],ProductName,2)</f>
        <v>Ultrathing V4</v>
      </c>
      <c r="M202">
        <f t="shared" si="15"/>
        <v>1608</v>
      </c>
      <c r="N202" s="14">
        <f t="shared" si="16"/>
        <v>6415.92</v>
      </c>
      <c r="O202">
        <f t="shared" si="17"/>
        <v>2008</v>
      </c>
      <c r="P202" t="str">
        <f t="shared" si="18"/>
        <v>Jun</v>
      </c>
    </row>
    <row r="203" spans="1:16" x14ac:dyDescent="0.3">
      <c r="A203">
        <v>203</v>
      </c>
      <c r="B203" t="str">
        <f>Table6[[#This Row],[Initials]]</f>
        <v>H</v>
      </c>
      <c r="C203" t="str">
        <f>Table6[[#This Row],[Last Name Correction]]</f>
        <v>Mccarthy</v>
      </c>
      <c r="D203" t="s">
        <v>1670</v>
      </c>
      <c r="E203" t="str">
        <f>Table6[[#This Row],[Gender Correction]]</f>
        <v>F</v>
      </c>
      <c r="F203">
        <v>60</v>
      </c>
      <c r="G203" t="s">
        <v>2306</v>
      </c>
      <c r="H203" t="s">
        <v>488</v>
      </c>
      <c r="I203" s="10">
        <v>39621</v>
      </c>
      <c r="J203">
        <v>16</v>
      </c>
      <c r="K203" t="s">
        <v>1677</v>
      </c>
      <c r="L203" t="str">
        <f>VLOOKUP(Portfolio43468[[#This Row],[Product]],ProductName,2)</f>
        <v>Ultrathing V3</v>
      </c>
      <c r="M203">
        <f t="shared" si="15"/>
        <v>384</v>
      </c>
      <c r="N203" s="14">
        <f t="shared" si="16"/>
        <v>1340.16</v>
      </c>
      <c r="O203">
        <f t="shared" si="17"/>
        <v>2008</v>
      </c>
      <c r="P203" t="str">
        <f t="shared" si="18"/>
        <v>Jun</v>
      </c>
    </row>
    <row r="204" spans="1:16" x14ac:dyDescent="0.3">
      <c r="A204">
        <v>204</v>
      </c>
      <c r="B204" t="str">
        <f>Table6[[#This Row],[Initials]]</f>
        <v>M</v>
      </c>
      <c r="C204" t="str">
        <f>Table6[[#This Row],[Last Name Correction]]</f>
        <v>Shelton</v>
      </c>
      <c r="D204" t="s">
        <v>1683</v>
      </c>
      <c r="E204" t="str">
        <f>Table6[[#This Row],[Gender Correction]]</f>
        <v>F</v>
      </c>
      <c r="F204">
        <v>90</v>
      </c>
      <c r="G204" t="s">
        <v>2309</v>
      </c>
      <c r="H204" t="s">
        <v>1631</v>
      </c>
      <c r="I204" s="10">
        <v>39462</v>
      </c>
      <c r="J204">
        <v>24</v>
      </c>
      <c r="K204" t="s">
        <v>851</v>
      </c>
      <c r="L204" t="str">
        <f>VLOOKUP(Portfolio43468[[#This Row],[Product]],ProductName,2)</f>
        <v>Hyperwotsit</v>
      </c>
      <c r="M204">
        <f t="shared" si="15"/>
        <v>480</v>
      </c>
      <c r="N204" s="14">
        <f t="shared" si="16"/>
        <v>964.8</v>
      </c>
      <c r="O204">
        <f t="shared" si="17"/>
        <v>2008</v>
      </c>
      <c r="P204" t="str">
        <f t="shared" si="18"/>
        <v>Jan</v>
      </c>
    </row>
    <row r="205" spans="1:16" x14ac:dyDescent="0.3">
      <c r="A205">
        <v>205</v>
      </c>
      <c r="B205" t="str">
        <f>Table6[[#This Row],[Initials]]</f>
        <v>M</v>
      </c>
      <c r="C205" t="str">
        <f>Table6[[#This Row],[Last Name Correction]]</f>
        <v>Samuel</v>
      </c>
      <c r="D205" t="s">
        <v>1670</v>
      </c>
      <c r="E205" t="str">
        <f>Table6[[#This Row],[Gender Correction]]</f>
        <v>F</v>
      </c>
      <c r="F205">
        <v>60</v>
      </c>
      <c r="G205" t="s">
        <v>2312</v>
      </c>
      <c r="H205" t="s">
        <v>2313</v>
      </c>
      <c r="I205" s="10">
        <v>39524</v>
      </c>
      <c r="J205">
        <v>9</v>
      </c>
      <c r="K205" t="s">
        <v>1696</v>
      </c>
      <c r="L205" t="str">
        <f>VLOOKUP(Portfolio43468[[#This Row],[Product]],ProductName,2)</f>
        <v>Ultrathing V2</v>
      </c>
      <c r="M205">
        <f t="shared" si="15"/>
        <v>180</v>
      </c>
      <c r="N205" s="14">
        <f t="shared" si="16"/>
        <v>538.20000000000005</v>
      </c>
      <c r="O205">
        <f t="shared" si="17"/>
        <v>2008</v>
      </c>
      <c r="P205" t="str">
        <f t="shared" si="18"/>
        <v>Mar</v>
      </c>
    </row>
    <row r="206" spans="1:16" x14ac:dyDescent="0.3">
      <c r="A206">
        <v>206</v>
      </c>
      <c r="B206" t="str">
        <f>Table6[[#This Row],[Initials]]</f>
        <v>J</v>
      </c>
      <c r="C206" t="str">
        <f>Table6[[#This Row],[Last Name Correction]]</f>
        <v>Strickland</v>
      </c>
      <c r="D206" t="s">
        <v>1670</v>
      </c>
      <c r="E206" t="str">
        <f>Table6[[#This Row],[Gender Correction]]</f>
        <v>F</v>
      </c>
      <c r="F206">
        <v>60</v>
      </c>
      <c r="G206" t="s">
        <v>2316</v>
      </c>
      <c r="H206" t="s">
        <v>2317</v>
      </c>
      <c r="I206" s="10">
        <v>40047</v>
      </c>
      <c r="J206">
        <v>61</v>
      </c>
      <c r="K206" t="s">
        <v>1673</v>
      </c>
      <c r="L206" t="str">
        <f>VLOOKUP(Portfolio43468[[#This Row],[Product]],ProductName,2)</f>
        <v>Megawidget S</v>
      </c>
      <c r="M206">
        <f t="shared" si="15"/>
        <v>1464</v>
      </c>
      <c r="N206" s="14">
        <f t="shared" si="16"/>
        <v>1156.56</v>
      </c>
      <c r="O206">
        <f t="shared" si="17"/>
        <v>2009</v>
      </c>
      <c r="P206" t="str">
        <f t="shared" si="18"/>
        <v>Aug</v>
      </c>
    </row>
    <row r="207" spans="1:16" x14ac:dyDescent="0.3">
      <c r="A207">
        <v>207</v>
      </c>
      <c r="B207" t="str">
        <f>Table6[[#This Row],[Initials]]</f>
        <v>W</v>
      </c>
      <c r="C207" t="str">
        <f>Table6[[#This Row],[Last Name Correction]]</f>
        <v>Stubbs</v>
      </c>
      <c r="D207" t="s">
        <v>1683</v>
      </c>
      <c r="E207" t="str">
        <f>Table6[[#This Row],[Gender Correction]]</f>
        <v>F</v>
      </c>
      <c r="F207">
        <v>90</v>
      </c>
      <c r="G207" t="s">
        <v>2319</v>
      </c>
      <c r="H207" t="s">
        <v>367</v>
      </c>
      <c r="I207" s="10">
        <v>40250</v>
      </c>
      <c r="J207">
        <v>32</v>
      </c>
      <c r="K207" t="s">
        <v>1007</v>
      </c>
      <c r="L207" t="str">
        <f>VLOOKUP(Portfolio43468[[#This Row],[Product]],ProductName,2)</f>
        <v>Superwossname</v>
      </c>
      <c r="M207">
        <f t="shared" si="15"/>
        <v>640</v>
      </c>
      <c r="N207" s="14">
        <f t="shared" si="16"/>
        <v>1990.3999999999999</v>
      </c>
      <c r="O207">
        <f t="shared" si="17"/>
        <v>2010</v>
      </c>
      <c r="P207" t="str">
        <f t="shared" si="18"/>
        <v>Mar</v>
      </c>
    </row>
    <row r="208" spans="1:16" x14ac:dyDescent="0.3">
      <c r="A208">
        <v>208</v>
      </c>
      <c r="B208" t="str">
        <f>Table6[[#This Row],[Initials]]</f>
        <v>K</v>
      </c>
      <c r="C208" t="str">
        <f>Table6[[#This Row],[Last Name Correction]]</f>
        <v>Rutherford</v>
      </c>
      <c r="D208" t="s">
        <v>1670</v>
      </c>
      <c r="E208" t="str">
        <f>Table6[[#This Row],[Gender Correction]]</f>
        <v>F</v>
      </c>
      <c r="F208">
        <v>90</v>
      </c>
      <c r="G208" t="s">
        <v>2322</v>
      </c>
      <c r="H208" t="s">
        <v>2323</v>
      </c>
      <c r="I208" s="10">
        <v>40380</v>
      </c>
      <c r="J208">
        <v>21</v>
      </c>
      <c r="K208" t="s">
        <v>1700</v>
      </c>
      <c r="L208" t="str">
        <f>VLOOKUP(Portfolio43468[[#This Row],[Product]],ProductName,2)</f>
        <v>Ultrathing V1</v>
      </c>
      <c r="M208">
        <f t="shared" si="15"/>
        <v>357</v>
      </c>
      <c r="N208" s="14">
        <f t="shared" si="16"/>
        <v>710.43</v>
      </c>
      <c r="O208">
        <f t="shared" si="17"/>
        <v>2010</v>
      </c>
      <c r="P208" t="str">
        <f t="shared" si="18"/>
        <v>Jul</v>
      </c>
    </row>
    <row r="209" spans="1:16" x14ac:dyDescent="0.3">
      <c r="A209">
        <v>209</v>
      </c>
      <c r="B209" t="str">
        <f>Table6[[#This Row],[Initials]]</f>
        <v>A</v>
      </c>
      <c r="C209" t="str">
        <f>Table6[[#This Row],[Last Name Correction]]</f>
        <v>Pritchard</v>
      </c>
      <c r="D209" t="s">
        <v>1670</v>
      </c>
      <c r="E209" t="str">
        <f>Table6[[#This Row],[Gender Correction]]</f>
        <v>F</v>
      </c>
      <c r="F209">
        <v>60</v>
      </c>
      <c r="G209" t="s">
        <v>2326</v>
      </c>
      <c r="H209" t="s">
        <v>497</v>
      </c>
      <c r="I209" s="10">
        <v>40092</v>
      </c>
      <c r="J209">
        <v>71</v>
      </c>
      <c r="K209" t="s">
        <v>1677</v>
      </c>
      <c r="L209" t="str">
        <f>VLOOKUP(Portfolio43468[[#This Row],[Product]],ProductName,2)</f>
        <v>Ultrathing V3</v>
      </c>
      <c r="M209">
        <f t="shared" si="15"/>
        <v>1704</v>
      </c>
      <c r="N209" s="14">
        <f t="shared" si="16"/>
        <v>5946.96</v>
      </c>
      <c r="O209">
        <f t="shared" si="17"/>
        <v>2009</v>
      </c>
      <c r="P209" t="str">
        <f t="shared" si="18"/>
        <v>Oct</v>
      </c>
    </row>
    <row r="210" spans="1:16" x14ac:dyDescent="0.3">
      <c r="A210">
        <v>210</v>
      </c>
      <c r="B210" t="str">
        <f>Table6[[#This Row],[Initials]]</f>
        <v>G</v>
      </c>
      <c r="C210" t="str">
        <f>Table6[[#This Row],[Last Name Correction]]</f>
        <v>Fuller</v>
      </c>
      <c r="D210" t="s">
        <v>1683</v>
      </c>
      <c r="E210" t="str">
        <f>Table6[[#This Row],[Gender Correction]]</f>
        <v>F</v>
      </c>
      <c r="F210">
        <v>90</v>
      </c>
      <c r="G210" t="s">
        <v>2329</v>
      </c>
      <c r="H210" t="s">
        <v>1108</v>
      </c>
      <c r="I210" s="10">
        <v>39961</v>
      </c>
      <c r="J210">
        <v>7</v>
      </c>
      <c r="K210" t="s">
        <v>1696</v>
      </c>
      <c r="L210" t="str">
        <f>VLOOKUP(Portfolio43468[[#This Row],[Product]],ProductName,2)</f>
        <v>Ultrathing V2</v>
      </c>
      <c r="M210">
        <f t="shared" si="15"/>
        <v>140</v>
      </c>
      <c r="N210" s="14">
        <f t="shared" si="16"/>
        <v>418.6</v>
      </c>
      <c r="O210">
        <f t="shared" si="17"/>
        <v>2009</v>
      </c>
      <c r="P210" t="str">
        <f t="shared" si="18"/>
        <v>May</v>
      </c>
    </row>
    <row r="211" spans="1:16" x14ac:dyDescent="0.3">
      <c r="A211">
        <v>211</v>
      </c>
      <c r="B211" t="str">
        <f>Table6[[#This Row],[Initials]]</f>
        <v>R</v>
      </c>
      <c r="C211" t="str">
        <f>Table6[[#This Row],[Last Name Correction]]</f>
        <v>Middleton</v>
      </c>
      <c r="D211" t="s">
        <v>1683</v>
      </c>
      <c r="E211" t="str">
        <f>Table6[[#This Row],[Gender Correction]]</f>
        <v>F</v>
      </c>
      <c r="F211">
        <v>30</v>
      </c>
      <c r="G211" t="s">
        <v>2332</v>
      </c>
      <c r="H211" t="s">
        <v>1232</v>
      </c>
      <c r="I211" s="10">
        <v>40078</v>
      </c>
      <c r="J211">
        <v>63</v>
      </c>
      <c r="K211" t="s">
        <v>1673</v>
      </c>
      <c r="L211" t="str">
        <f>VLOOKUP(Portfolio43468[[#This Row],[Product]],ProductName,2)</f>
        <v>Megawidget S</v>
      </c>
      <c r="M211">
        <f t="shared" si="15"/>
        <v>1512</v>
      </c>
      <c r="N211" s="14">
        <f t="shared" si="16"/>
        <v>1194.48</v>
      </c>
      <c r="O211">
        <f t="shared" si="17"/>
        <v>2009</v>
      </c>
      <c r="P211" t="str">
        <f t="shared" si="18"/>
        <v>Sep</v>
      </c>
    </row>
    <row r="212" spans="1:16" x14ac:dyDescent="0.3">
      <c r="A212">
        <v>213</v>
      </c>
      <c r="B212" t="str">
        <f>Table6[[#This Row],[Initials]]</f>
        <v>K</v>
      </c>
      <c r="C212" t="str">
        <f>Table6[[#This Row],[Last Name Correction]]</f>
        <v>Santos</v>
      </c>
      <c r="D212" t="s">
        <v>1683</v>
      </c>
      <c r="E212" t="str">
        <f>Table6[[#This Row],[Gender Correction]]</f>
        <v>F</v>
      </c>
      <c r="F212">
        <v>90</v>
      </c>
      <c r="G212" t="s">
        <v>2337</v>
      </c>
      <c r="H212" t="s">
        <v>796</v>
      </c>
      <c r="I212" s="10">
        <v>39641</v>
      </c>
      <c r="J212">
        <v>82</v>
      </c>
      <c r="K212" t="s">
        <v>1692</v>
      </c>
      <c r="L212" t="str">
        <f>VLOOKUP(Portfolio43468[[#This Row],[Product]],ProductName,2)</f>
        <v>Megawidget L</v>
      </c>
      <c r="M212">
        <f t="shared" si="15"/>
        <v>1968</v>
      </c>
      <c r="N212" s="14">
        <f t="shared" si="16"/>
        <v>3129.1200000000003</v>
      </c>
      <c r="O212">
        <f t="shared" si="17"/>
        <v>2008</v>
      </c>
      <c r="P212" t="str">
        <f t="shared" si="18"/>
        <v>Jul</v>
      </c>
    </row>
    <row r="213" spans="1:16" x14ac:dyDescent="0.3">
      <c r="A213">
        <v>214</v>
      </c>
      <c r="B213" t="str">
        <f>Table6[[#This Row],[Initials]]</f>
        <v>B</v>
      </c>
      <c r="C213" t="str">
        <f>Table6[[#This Row],[Last Name Correction]]</f>
        <v>Knutson</v>
      </c>
      <c r="D213" t="s">
        <v>1683</v>
      </c>
      <c r="E213" t="str">
        <f>Table6[[#This Row],[Gender Correction]]</f>
        <v>F</v>
      </c>
      <c r="F213">
        <v>30</v>
      </c>
      <c r="G213" t="s">
        <v>2340</v>
      </c>
      <c r="H213" t="s">
        <v>451</v>
      </c>
      <c r="I213" s="10">
        <v>40340</v>
      </c>
      <c r="J213">
        <v>81</v>
      </c>
      <c r="K213" t="s">
        <v>1700</v>
      </c>
      <c r="L213" t="str">
        <f>VLOOKUP(Portfolio43468[[#This Row],[Product]],ProductName,2)</f>
        <v>Ultrathing V1</v>
      </c>
      <c r="M213">
        <f t="shared" si="15"/>
        <v>1377</v>
      </c>
      <c r="N213" s="14">
        <f t="shared" si="16"/>
        <v>2740.23</v>
      </c>
      <c r="O213">
        <f t="shared" si="17"/>
        <v>2010</v>
      </c>
      <c r="P213" t="str">
        <f t="shared" si="18"/>
        <v>Jun</v>
      </c>
    </row>
    <row r="214" spans="1:16" x14ac:dyDescent="0.3">
      <c r="A214">
        <v>215</v>
      </c>
      <c r="B214" t="str">
        <f>Table6[[#This Row],[Initials]]</f>
        <v>M</v>
      </c>
      <c r="C214" t="str">
        <f>Table6[[#This Row],[Last Name Correction]]</f>
        <v>York</v>
      </c>
      <c r="D214" t="s">
        <v>1670</v>
      </c>
      <c r="E214" t="str">
        <f>Table6[[#This Row],[Gender Correction]]</f>
        <v>F</v>
      </c>
      <c r="F214">
        <v>60</v>
      </c>
      <c r="G214" t="s">
        <v>2342</v>
      </c>
      <c r="H214" t="s">
        <v>407</v>
      </c>
      <c r="I214" s="10">
        <v>40232</v>
      </c>
      <c r="J214">
        <v>50</v>
      </c>
      <c r="K214" t="s">
        <v>1673</v>
      </c>
      <c r="L214" t="str">
        <f>VLOOKUP(Portfolio43468[[#This Row],[Product]],ProductName,2)</f>
        <v>Megawidget S</v>
      </c>
      <c r="M214">
        <f t="shared" si="15"/>
        <v>1200</v>
      </c>
      <c r="N214" s="14">
        <f t="shared" si="16"/>
        <v>948</v>
      </c>
      <c r="O214">
        <f t="shared" si="17"/>
        <v>2010</v>
      </c>
      <c r="P214" t="str">
        <f t="shared" si="18"/>
        <v>Feb</v>
      </c>
    </row>
    <row r="215" spans="1:16" x14ac:dyDescent="0.3">
      <c r="A215">
        <v>217</v>
      </c>
      <c r="B215" t="str">
        <f>Table6[[#This Row],[Initials]]</f>
        <v>E</v>
      </c>
      <c r="C215" t="str">
        <f>Table6[[#This Row],[Last Name Correction]]</f>
        <v>Holmes</v>
      </c>
      <c r="D215" t="s">
        <v>1670</v>
      </c>
      <c r="E215" t="str">
        <f>Table6[[#This Row],[Gender Correction]]</f>
        <v>F</v>
      </c>
      <c r="F215">
        <v>60</v>
      </c>
      <c r="G215" t="s">
        <v>2348</v>
      </c>
      <c r="H215" t="s">
        <v>1054</v>
      </c>
      <c r="I215" s="10">
        <v>40439</v>
      </c>
      <c r="J215">
        <v>72</v>
      </c>
      <c r="K215" t="s">
        <v>1721</v>
      </c>
      <c r="L215" t="str">
        <f>VLOOKUP(Portfolio43468[[#This Row],[Product]],ProductName,2)</f>
        <v>Ultrathing V4</v>
      </c>
      <c r="M215">
        <f t="shared" si="15"/>
        <v>1728</v>
      </c>
      <c r="N215" s="14">
        <f t="shared" si="16"/>
        <v>6894.72</v>
      </c>
      <c r="O215">
        <f t="shared" si="17"/>
        <v>2010</v>
      </c>
      <c r="P215" t="str">
        <f t="shared" si="18"/>
        <v>Sep</v>
      </c>
    </row>
    <row r="216" spans="1:16" x14ac:dyDescent="0.3">
      <c r="A216">
        <v>218</v>
      </c>
      <c r="B216" t="str">
        <f>Table6[[#This Row],[Initials]]</f>
        <v>J</v>
      </c>
      <c r="C216" t="str">
        <f>Table6[[#This Row],[Last Name Correction]]</f>
        <v>Numbers</v>
      </c>
      <c r="D216" t="s">
        <v>1683</v>
      </c>
      <c r="E216" t="str">
        <f>Table6[[#This Row],[Gender Correction]]</f>
        <v>F</v>
      </c>
      <c r="F216">
        <v>60</v>
      </c>
      <c r="G216" t="s">
        <v>2351</v>
      </c>
      <c r="H216" t="s">
        <v>1639</v>
      </c>
      <c r="I216" s="10">
        <v>39516</v>
      </c>
      <c r="J216">
        <v>93</v>
      </c>
      <c r="K216" t="s">
        <v>1007</v>
      </c>
      <c r="L216" t="str">
        <f>VLOOKUP(Portfolio43468[[#This Row],[Product]],ProductName,2)</f>
        <v>Superwossname</v>
      </c>
      <c r="M216">
        <f t="shared" si="15"/>
        <v>1860</v>
      </c>
      <c r="N216" s="14">
        <f t="shared" si="16"/>
        <v>5784.5999999999995</v>
      </c>
      <c r="O216">
        <f t="shared" si="17"/>
        <v>2008</v>
      </c>
      <c r="P216" t="str">
        <f t="shared" si="18"/>
        <v>Mar</v>
      </c>
    </row>
    <row r="217" spans="1:16" x14ac:dyDescent="0.3">
      <c r="A217">
        <v>219</v>
      </c>
      <c r="B217" t="str">
        <f>Table6[[#This Row],[Initials]]</f>
        <v>F</v>
      </c>
      <c r="C217" t="str">
        <f>Table6[[#This Row],[Last Name Correction]]</f>
        <v>Neal</v>
      </c>
      <c r="D217" t="s">
        <v>1683</v>
      </c>
      <c r="E217" t="str">
        <f>Table6[[#This Row],[Gender Correction]]</f>
        <v>F</v>
      </c>
      <c r="F217">
        <v>90</v>
      </c>
      <c r="G217" t="s">
        <v>2354</v>
      </c>
      <c r="H217" t="s">
        <v>990</v>
      </c>
      <c r="I217" s="10">
        <v>40146</v>
      </c>
      <c r="J217">
        <v>98</v>
      </c>
      <c r="K217" t="s">
        <v>851</v>
      </c>
      <c r="L217" t="str">
        <f>VLOOKUP(Portfolio43468[[#This Row],[Product]],ProductName,2)</f>
        <v>Hyperwotsit</v>
      </c>
      <c r="M217">
        <f t="shared" si="15"/>
        <v>1960</v>
      </c>
      <c r="N217" s="14">
        <f t="shared" si="16"/>
        <v>3939.5999999999995</v>
      </c>
      <c r="O217">
        <f t="shared" si="17"/>
        <v>2009</v>
      </c>
      <c r="P217" t="str">
        <f t="shared" si="18"/>
        <v>Nov</v>
      </c>
    </row>
    <row r="218" spans="1:16" x14ac:dyDescent="0.3">
      <c r="A218">
        <v>220</v>
      </c>
      <c r="B218" t="str">
        <f>Table6[[#This Row],[Initials]]</f>
        <v>P</v>
      </c>
      <c r="C218" t="str">
        <f>Table6[[#This Row],[Last Name Correction]]</f>
        <v>Sewell</v>
      </c>
      <c r="D218" t="s">
        <v>1733</v>
      </c>
      <c r="E218" t="str">
        <f>Table6[[#This Row],[Gender Correction]]</f>
        <v>F</v>
      </c>
      <c r="F218">
        <v>30</v>
      </c>
      <c r="G218" t="s">
        <v>2357</v>
      </c>
      <c r="H218" t="s">
        <v>132</v>
      </c>
      <c r="I218" s="10">
        <v>39909</v>
      </c>
      <c r="J218">
        <v>92</v>
      </c>
      <c r="K218" t="s">
        <v>1696</v>
      </c>
      <c r="L218" t="str">
        <f>VLOOKUP(Portfolio43468[[#This Row],[Product]],ProductName,2)</f>
        <v>Ultrathing V2</v>
      </c>
      <c r="M218">
        <f t="shared" si="15"/>
        <v>1840</v>
      </c>
      <c r="N218" s="14">
        <f t="shared" si="16"/>
        <v>5501.6</v>
      </c>
      <c r="O218">
        <f t="shared" si="17"/>
        <v>2009</v>
      </c>
      <c r="P218" t="str">
        <f t="shared" si="18"/>
        <v>Apr</v>
      </c>
    </row>
    <row r="219" spans="1:16" x14ac:dyDescent="0.3">
      <c r="A219">
        <v>221</v>
      </c>
      <c r="B219" t="str">
        <f>Table6[[#This Row],[Initials]]</f>
        <v>S</v>
      </c>
      <c r="C219" t="str">
        <f>Table6[[#This Row],[Last Name Correction]]</f>
        <v>Krueger</v>
      </c>
      <c r="D219" t="s">
        <v>1670</v>
      </c>
      <c r="E219" t="str">
        <f>Table6[[#This Row],[Gender Correction]]</f>
        <v>F</v>
      </c>
      <c r="F219">
        <v>90</v>
      </c>
      <c r="G219" t="s">
        <v>2360</v>
      </c>
      <c r="H219" t="s">
        <v>515</v>
      </c>
      <c r="I219" s="10">
        <v>39493</v>
      </c>
      <c r="J219">
        <v>10</v>
      </c>
      <c r="K219" t="s">
        <v>1721</v>
      </c>
      <c r="L219" t="str">
        <f>VLOOKUP(Portfolio43468[[#This Row],[Product]],ProductName,2)</f>
        <v>Ultrathing V4</v>
      </c>
      <c r="M219">
        <f t="shared" si="15"/>
        <v>240</v>
      </c>
      <c r="N219" s="14">
        <f t="shared" si="16"/>
        <v>957.6</v>
      </c>
      <c r="O219">
        <f t="shared" si="17"/>
        <v>2008</v>
      </c>
      <c r="P219" t="str">
        <f t="shared" si="18"/>
        <v>Feb</v>
      </c>
    </row>
    <row r="220" spans="1:16" x14ac:dyDescent="0.3">
      <c r="A220">
        <v>222</v>
      </c>
      <c r="B220" t="str">
        <f>Table6[[#This Row],[Initials]]</f>
        <v>C</v>
      </c>
      <c r="C220" t="str">
        <f>Table6[[#This Row],[Last Name Correction]]</f>
        <v>Moreland</v>
      </c>
      <c r="D220" t="s">
        <v>1683</v>
      </c>
      <c r="E220" t="str">
        <f>Table6[[#This Row],[Gender Correction]]</f>
        <v>F</v>
      </c>
      <c r="F220">
        <v>60</v>
      </c>
      <c r="G220" t="s">
        <v>2363</v>
      </c>
      <c r="H220" t="s">
        <v>2364</v>
      </c>
      <c r="I220" s="10">
        <v>40291</v>
      </c>
      <c r="J220">
        <v>27</v>
      </c>
      <c r="K220" t="s">
        <v>1707</v>
      </c>
      <c r="L220" t="str">
        <f>VLOOKUP(Portfolio43468[[#This Row],[Product]],ProductName,2)</f>
        <v>Megawidget M</v>
      </c>
      <c r="M220">
        <f t="shared" si="15"/>
        <v>648</v>
      </c>
      <c r="N220" s="14">
        <f t="shared" si="16"/>
        <v>771.12</v>
      </c>
      <c r="O220">
        <f t="shared" si="17"/>
        <v>2010</v>
      </c>
      <c r="P220" t="str">
        <f t="shared" si="18"/>
        <v>Apr</v>
      </c>
    </row>
    <row r="221" spans="1:16" x14ac:dyDescent="0.3">
      <c r="A221">
        <v>223</v>
      </c>
      <c r="B221" t="str">
        <f>Table6[[#This Row],[Initials]]</f>
        <v>L</v>
      </c>
      <c r="C221" t="str">
        <f>Table6[[#This Row],[Last Name Correction]]</f>
        <v>Neely</v>
      </c>
      <c r="D221" t="s">
        <v>1670</v>
      </c>
      <c r="E221" t="str">
        <f>Table6[[#This Row],[Gender Correction]]</f>
        <v>F</v>
      </c>
      <c r="F221">
        <v>30</v>
      </c>
      <c r="G221" t="s">
        <v>2367</v>
      </c>
      <c r="H221" t="s">
        <v>684</v>
      </c>
      <c r="I221" s="10">
        <v>40295</v>
      </c>
      <c r="J221">
        <v>28</v>
      </c>
      <c r="K221" t="s">
        <v>1772</v>
      </c>
      <c r="L221" t="str">
        <f>VLOOKUP(Portfolio43468[[#This Row],[Product]],ProductName,2)</f>
        <v>Gigastuff</v>
      </c>
      <c r="M221">
        <f t="shared" si="15"/>
        <v>504</v>
      </c>
      <c r="N221" s="14">
        <f t="shared" si="16"/>
        <v>952.56</v>
      </c>
      <c r="O221">
        <f t="shared" si="17"/>
        <v>2010</v>
      </c>
      <c r="P221" t="str">
        <f t="shared" si="18"/>
        <v>Apr</v>
      </c>
    </row>
    <row r="222" spans="1:16" x14ac:dyDescent="0.3">
      <c r="A222">
        <v>224</v>
      </c>
      <c r="B222" t="str">
        <f>Table6[[#This Row],[Initials]]</f>
        <v>N</v>
      </c>
      <c r="C222" t="str">
        <f>Table6[[#This Row],[Last Name Correction]]</f>
        <v>Smiley</v>
      </c>
      <c r="D222" t="s">
        <v>1670</v>
      </c>
      <c r="E222" t="str">
        <f>Table6[[#This Row],[Gender Correction]]</f>
        <v>F</v>
      </c>
      <c r="F222">
        <v>30</v>
      </c>
      <c r="G222" t="s">
        <v>2369</v>
      </c>
      <c r="H222" t="s">
        <v>1805</v>
      </c>
      <c r="I222" s="10">
        <v>40063</v>
      </c>
      <c r="J222">
        <v>30</v>
      </c>
      <c r="K222" t="s">
        <v>1696</v>
      </c>
      <c r="L222" t="str">
        <f>VLOOKUP(Portfolio43468[[#This Row],[Product]],ProductName,2)</f>
        <v>Ultrathing V2</v>
      </c>
      <c r="M222">
        <f t="shared" si="15"/>
        <v>600</v>
      </c>
      <c r="N222" s="14">
        <f t="shared" si="16"/>
        <v>1794.0000000000002</v>
      </c>
      <c r="O222">
        <f t="shared" si="17"/>
        <v>2009</v>
      </c>
      <c r="P222" t="str">
        <f t="shared" si="18"/>
        <v>Sep</v>
      </c>
    </row>
    <row r="223" spans="1:16" x14ac:dyDescent="0.3">
      <c r="A223">
        <v>225</v>
      </c>
      <c r="B223" t="str">
        <f>Table6[[#This Row],[Initials]]</f>
        <v>E</v>
      </c>
      <c r="C223" t="str">
        <f>Table6[[#This Row],[Last Name Correction]]</f>
        <v>Simms</v>
      </c>
      <c r="D223" t="s">
        <v>1670</v>
      </c>
      <c r="E223" t="str">
        <f>Table6[[#This Row],[Gender Correction]]</f>
        <v>F</v>
      </c>
      <c r="F223">
        <v>30</v>
      </c>
      <c r="G223" t="s">
        <v>2372</v>
      </c>
      <c r="H223" t="s">
        <v>34</v>
      </c>
      <c r="I223" s="10">
        <v>40064</v>
      </c>
      <c r="J223">
        <v>53</v>
      </c>
      <c r="K223" t="s">
        <v>1673</v>
      </c>
      <c r="L223" t="str">
        <f>VLOOKUP(Portfolio43468[[#This Row],[Product]],ProductName,2)</f>
        <v>Megawidget S</v>
      </c>
      <c r="M223">
        <f t="shared" si="15"/>
        <v>1272</v>
      </c>
      <c r="N223" s="14">
        <f t="shared" si="16"/>
        <v>1004.88</v>
      </c>
      <c r="O223">
        <f t="shared" si="17"/>
        <v>2009</v>
      </c>
      <c r="P223" t="str">
        <f t="shared" si="18"/>
        <v>Sep</v>
      </c>
    </row>
    <row r="224" spans="1:16" x14ac:dyDescent="0.3">
      <c r="A224">
        <v>226</v>
      </c>
      <c r="B224" t="str">
        <f>Table6[[#This Row],[Initials]]</f>
        <v>L</v>
      </c>
      <c r="C224" t="str">
        <f>Table6[[#This Row],[Last Name Correction]]</f>
        <v>Contreras</v>
      </c>
      <c r="D224" t="s">
        <v>1683</v>
      </c>
      <c r="E224" t="str">
        <f>Table6[[#This Row],[Gender Correction]]</f>
        <v>F</v>
      </c>
      <c r="F224">
        <v>60</v>
      </c>
      <c r="G224" t="s">
        <v>2374</v>
      </c>
      <c r="H224" t="s">
        <v>1001</v>
      </c>
      <c r="I224" s="10">
        <v>39523</v>
      </c>
      <c r="J224">
        <v>89</v>
      </c>
      <c r="K224" t="s">
        <v>1707</v>
      </c>
      <c r="L224" t="str">
        <f>VLOOKUP(Portfolio43468[[#This Row],[Product]],ProductName,2)</f>
        <v>Megawidget M</v>
      </c>
      <c r="M224">
        <f t="shared" si="15"/>
        <v>2136</v>
      </c>
      <c r="N224" s="14">
        <f t="shared" si="16"/>
        <v>2541.8399999999997</v>
      </c>
      <c r="O224">
        <f t="shared" si="17"/>
        <v>2008</v>
      </c>
      <c r="P224" t="str">
        <f t="shared" si="18"/>
        <v>Mar</v>
      </c>
    </row>
    <row r="225" spans="1:16" x14ac:dyDescent="0.3">
      <c r="A225">
        <v>227</v>
      </c>
      <c r="B225" t="str">
        <f>Table6[[#This Row],[Initials]]</f>
        <v>G</v>
      </c>
      <c r="C225" t="str">
        <f>Table6[[#This Row],[Last Name Correction]]</f>
        <v>Comer</v>
      </c>
      <c r="D225" t="s">
        <v>1670</v>
      </c>
      <c r="E225" t="str">
        <f>Table6[[#This Row],[Gender Correction]]</f>
        <v>F</v>
      </c>
      <c r="F225">
        <v>90</v>
      </c>
      <c r="G225" t="s">
        <v>2377</v>
      </c>
      <c r="H225" t="s">
        <v>1628</v>
      </c>
      <c r="I225" s="10">
        <v>39461</v>
      </c>
      <c r="J225">
        <v>22</v>
      </c>
      <c r="K225" t="s">
        <v>1696</v>
      </c>
      <c r="L225" t="str">
        <f>VLOOKUP(Portfolio43468[[#This Row],[Product]],ProductName,2)</f>
        <v>Ultrathing V2</v>
      </c>
      <c r="M225">
        <f t="shared" si="15"/>
        <v>440</v>
      </c>
      <c r="N225" s="14">
        <f t="shared" si="16"/>
        <v>1315.6000000000001</v>
      </c>
      <c r="O225">
        <f t="shared" si="17"/>
        <v>2008</v>
      </c>
      <c r="P225" t="str">
        <f t="shared" si="18"/>
        <v>Jan</v>
      </c>
    </row>
    <row r="226" spans="1:16" x14ac:dyDescent="0.3">
      <c r="A226">
        <v>228</v>
      </c>
      <c r="B226" t="str">
        <f>Table6[[#This Row],[Initials]]</f>
        <v>L</v>
      </c>
      <c r="C226" t="str">
        <f>Table6[[#This Row],[Last Name Correction]]</f>
        <v>Pate</v>
      </c>
      <c r="D226" t="s">
        <v>1683</v>
      </c>
      <c r="E226" t="str">
        <f>Table6[[#This Row],[Gender Correction]]</f>
        <v>F</v>
      </c>
      <c r="F226">
        <v>90</v>
      </c>
      <c r="G226" t="s">
        <v>2379</v>
      </c>
      <c r="H226" t="s">
        <v>2380</v>
      </c>
      <c r="I226" s="10">
        <v>39775</v>
      </c>
      <c r="J226">
        <v>71</v>
      </c>
      <c r="K226" t="s">
        <v>1007</v>
      </c>
      <c r="L226" t="str">
        <f>VLOOKUP(Portfolio43468[[#This Row],[Product]],ProductName,2)</f>
        <v>Superwossname</v>
      </c>
      <c r="M226">
        <f t="shared" si="15"/>
        <v>1420</v>
      </c>
      <c r="N226" s="14">
        <f t="shared" si="16"/>
        <v>4416.2</v>
      </c>
      <c r="O226">
        <f t="shared" si="17"/>
        <v>2008</v>
      </c>
      <c r="P226" t="str">
        <f t="shared" si="18"/>
        <v>Nov</v>
      </c>
    </row>
    <row r="227" spans="1:16" x14ac:dyDescent="0.3">
      <c r="A227">
        <v>229</v>
      </c>
      <c r="B227" t="str">
        <f>Table6[[#This Row],[Initials]]</f>
        <v>I</v>
      </c>
      <c r="C227" t="str">
        <f>Table6[[#This Row],[Last Name Correction]]</f>
        <v>Barnett</v>
      </c>
      <c r="D227" t="s">
        <v>1670</v>
      </c>
      <c r="E227" t="str">
        <f>Table6[[#This Row],[Gender Correction]]</f>
        <v>F</v>
      </c>
      <c r="F227">
        <v>90</v>
      </c>
      <c r="G227" t="s">
        <v>2383</v>
      </c>
      <c r="H227" t="s">
        <v>799</v>
      </c>
      <c r="I227" s="10">
        <v>40154</v>
      </c>
      <c r="J227">
        <v>97</v>
      </c>
      <c r="K227" t="s">
        <v>1707</v>
      </c>
      <c r="L227" t="str">
        <f>VLOOKUP(Portfolio43468[[#This Row],[Product]],ProductName,2)</f>
        <v>Megawidget M</v>
      </c>
      <c r="M227">
        <f t="shared" si="15"/>
        <v>2328</v>
      </c>
      <c r="N227" s="14">
        <f t="shared" si="16"/>
        <v>2770.3199999999997</v>
      </c>
      <c r="O227">
        <f t="shared" si="17"/>
        <v>2009</v>
      </c>
      <c r="P227" t="str">
        <f t="shared" si="18"/>
        <v>Dec</v>
      </c>
    </row>
    <row r="228" spans="1:16" x14ac:dyDescent="0.3">
      <c r="A228">
        <v>230</v>
      </c>
      <c r="B228" t="str">
        <f>Table6[[#This Row],[Initials]]</f>
        <v>C</v>
      </c>
      <c r="C228" t="str">
        <f>Table6[[#This Row],[Last Name Correction]]</f>
        <v>Norman</v>
      </c>
      <c r="D228" t="s">
        <v>1683</v>
      </c>
      <c r="E228" t="str">
        <f>Table6[[#This Row],[Gender Correction]]</f>
        <v>F</v>
      </c>
      <c r="F228">
        <v>60</v>
      </c>
      <c r="G228" t="s">
        <v>2386</v>
      </c>
      <c r="H228" t="s">
        <v>1427</v>
      </c>
      <c r="I228" s="10">
        <v>39637</v>
      </c>
      <c r="J228">
        <v>68</v>
      </c>
      <c r="K228" t="s">
        <v>1007</v>
      </c>
      <c r="L228" t="str">
        <f>VLOOKUP(Portfolio43468[[#This Row],[Product]],ProductName,2)</f>
        <v>Superwossname</v>
      </c>
      <c r="M228">
        <f t="shared" si="15"/>
        <v>1360</v>
      </c>
      <c r="N228" s="14">
        <f t="shared" si="16"/>
        <v>4229.5999999999995</v>
      </c>
      <c r="O228">
        <f t="shared" si="17"/>
        <v>2008</v>
      </c>
      <c r="P228" t="str">
        <f t="shared" si="18"/>
        <v>Jul</v>
      </c>
    </row>
    <row r="229" spans="1:16" x14ac:dyDescent="0.3">
      <c r="A229">
        <v>231</v>
      </c>
      <c r="B229" t="str">
        <f>Table6[[#This Row],[Initials]]</f>
        <v>B</v>
      </c>
      <c r="C229" t="str">
        <f>Table6[[#This Row],[Last Name Correction]]</f>
        <v>Beltran</v>
      </c>
      <c r="D229" t="s">
        <v>1670</v>
      </c>
      <c r="E229" t="str">
        <f>Table6[[#This Row],[Gender Correction]]</f>
        <v>F</v>
      </c>
      <c r="F229">
        <v>60</v>
      </c>
      <c r="G229" t="s">
        <v>2389</v>
      </c>
      <c r="H229" t="s">
        <v>465</v>
      </c>
      <c r="I229" s="10">
        <v>39663</v>
      </c>
      <c r="J229">
        <v>77</v>
      </c>
      <c r="K229" t="s">
        <v>1707</v>
      </c>
      <c r="L229" t="str">
        <f>VLOOKUP(Portfolio43468[[#This Row],[Product]],ProductName,2)</f>
        <v>Megawidget M</v>
      </c>
      <c r="M229">
        <f t="shared" si="15"/>
        <v>1848</v>
      </c>
      <c r="N229" s="14">
        <f t="shared" si="16"/>
        <v>2199.12</v>
      </c>
      <c r="O229">
        <f t="shared" si="17"/>
        <v>2008</v>
      </c>
      <c r="P229" t="str">
        <f t="shared" si="18"/>
        <v>Aug</v>
      </c>
    </row>
    <row r="230" spans="1:16" x14ac:dyDescent="0.3">
      <c r="A230">
        <v>232</v>
      </c>
      <c r="B230" t="str">
        <f>Table6[[#This Row],[Initials]]</f>
        <v>J</v>
      </c>
      <c r="C230" t="str">
        <f>Table6[[#This Row],[Last Name Correction]]</f>
        <v>Pickett</v>
      </c>
      <c r="D230" t="s">
        <v>1683</v>
      </c>
      <c r="E230" t="str">
        <f>Table6[[#This Row],[Gender Correction]]</f>
        <v>F</v>
      </c>
      <c r="F230">
        <v>30</v>
      </c>
      <c r="G230" t="s">
        <v>2392</v>
      </c>
      <c r="H230" t="s">
        <v>2393</v>
      </c>
      <c r="I230" s="10">
        <v>40482</v>
      </c>
      <c r="J230">
        <v>73</v>
      </c>
      <c r="K230" t="s">
        <v>1700</v>
      </c>
      <c r="L230" t="str">
        <f>VLOOKUP(Portfolio43468[[#This Row],[Product]],ProductName,2)</f>
        <v>Ultrathing V1</v>
      </c>
      <c r="M230">
        <f t="shared" si="15"/>
        <v>1241</v>
      </c>
      <c r="N230" s="14">
        <f t="shared" si="16"/>
        <v>2469.59</v>
      </c>
      <c r="O230">
        <f t="shared" si="17"/>
        <v>2010</v>
      </c>
      <c r="P230" t="str">
        <f t="shared" si="18"/>
        <v>Oct</v>
      </c>
    </row>
    <row r="231" spans="1:16" x14ac:dyDescent="0.3">
      <c r="A231">
        <v>233</v>
      </c>
      <c r="B231" t="str">
        <f>Table6[[#This Row],[Initials]]</f>
        <v>M</v>
      </c>
      <c r="C231" t="str">
        <f>Table6[[#This Row],[Last Name Correction]]</f>
        <v>Greer</v>
      </c>
      <c r="D231" t="s">
        <v>1683</v>
      </c>
      <c r="E231" t="str">
        <f>Table6[[#This Row],[Gender Correction]]</f>
        <v>F</v>
      </c>
      <c r="F231">
        <v>60</v>
      </c>
      <c r="G231" t="s">
        <v>2396</v>
      </c>
      <c r="H231" t="s">
        <v>253</v>
      </c>
      <c r="I231" s="10">
        <v>39632</v>
      </c>
      <c r="J231">
        <v>30</v>
      </c>
      <c r="K231" t="s">
        <v>1007</v>
      </c>
      <c r="L231" t="str">
        <f>VLOOKUP(Portfolio43468[[#This Row],[Product]],ProductName,2)</f>
        <v>Superwossname</v>
      </c>
      <c r="M231">
        <f t="shared" si="15"/>
        <v>600</v>
      </c>
      <c r="N231" s="14">
        <f t="shared" si="16"/>
        <v>1866</v>
      </c>
      <c r="O231">
        <f t="shared" si="17"/>
        <v>2008</v>
      </c>
      <c r="P231" t="str">
        <f t="shared" si="18"/>
        <v>Jul</v>
      </c>
    </row>
    <row r="232" spans="1:16" x14ac:dyDescent="0.3">
      <c r="A232">
        <v>234</v>
      </c>
      <c r="B232" t="str">
        <f>Table6[[#This Row],[Initials]]</f>
        <v>S</v>
      </c>
      <c r="C232" t="str">
        <f>Table6[[#This Row],[Last Name Correction]]</f>
        <v>Long</v>
      </c>
      <c r="D232" t="s">
        <v>1670</v>
      </c>
      <c r="E232" t="str">
        <f>Table6[[#This Row],[Gender Correction]]</f>
        <v>F</v>
      </c>
      <c r="F232">
        <v>30</v>
      </c>
      <c r="G232" t="s">
        <v>2399</v>
      </c>
      <c r="H232" t="s">
        <v>1216</v>
      </c>
      <c r="I232" s="10">
        <v>40403</v>
      </c>
      <c r="J232">
        <v>76</v>
      </c>
      <c r="K232" t="s">
        <v>1677</v>
      </c>
      <c r="L232" t="str">
        <f>VLOOKUP(Portfolio43468[[#This Row],[Product]],ProductName,2)</f>
        <v>Ultrathing V3</v>
      </c>
      <c r="M232">
        <f t="shared" si="15"/>
        <v>1824</v>
      </c>
      <c r="N232" s="14">
        <f t="shared" si="16"/>
        <v>6365.76</v>
      </c>
      <c r="O232">
        <f t="shared" si="17"/>
        <v>2010</v>
      </c>
      <c r="P232" t="str">
        <f t="shared" si="18"/>
        <v>Aug</v>
      </c>
    </row>
    <row r="233" spans="1:16" x14ac:dyDescent="0.3">
      <c r="A233">
        <v>235</v>
      </c>
      <c r="B233" t="str">
        <f>Table6[[#This Row],[Initials]]</f>
        <v>O</v>
      </c>
      <c r="C233" t="str">
        <f>Table6[[#This Row],[Last Name Correction]]</f>
        <v>Crump</v>
      </c>
      <c r="D233" t="s">
        <v>1670</v>
      </c>
      <c r="E233" t="str">
        <f>Table6[[#This Row],[Gender Correction]]</f>
        <v>F</v>
      </c>
      <c r="F233">
        <v>90</v>
      </c>
      <c r="G233" t="s">
        <v>2402</v>
      </c>
      <c r="H233" t="s">
        <v>118</v>
      </c>
      <c r="I233" s="10">
        <v>40126</v>
      </c>
      <c r="J233">
        <v>56</v>
      </c>
      <c r="K233" t="s">
        <v>1673</v>
      </c>
      <c r="L233" t="str">
        <f>VLOOKUP(Portfolio43468[[#This Row],[Product]],ProductName,2)</f>
        <v>Megawidget S</v>
      </c>
      <c r="M233">
        <f t="shared" si="15"/>
        <v>1344</v>
      </c>
      <c r="N233" s="14">
        <f t="shared" si="16"/>
        <v>1061.76</v>
      </c>
      <c r="O233">
        <f t="shared" si="17"/>
        <v>2009</v>
      </c>
      <c r="P233" t="str">
        <f t="shared" si="18"/>
        <v>Nov</v>
      </c>
    </row>
    <row r="234" spans="1:16" x14ac:dyDescent="0.3">
      <c r="A234">
        <v>236</v>
      </c>
      <c r="B234" t="str">
        <f>Table6[[#This Row],[Initials]]</f>
        <v>D</v>
      </c>
      <c r="C234" t="str">
        <f>Table6[[#This Row],[Last Name Correction]]</f>
        <v>Macias</v>
      </c>
      <c r="D234" t="s">
        <v>1670</v>
      </c>
      <c r="E234" t="str">
        <f>Table6[[#This Row],[Gender Correction]]</f>
        <v>F</v>
      </c>
      <c r="F234">
        <v>90</v>
      </c>
      <c r="G234" t="s">
        <v>2405</v>
      </c>
      <c r="H234" t="s">
        <v>417</v>
      </c>
      <c r="I234" s="10">
        <v>39603</v>
      </c>
      <c r="J234">
        <v>92</v>
      </c>
      <c r="K234" t="s">
        <v>1673</v>
      </c>
      <c r="L234" t="str">
        <f>VLOOKUP(Portfolio43468[[#This Row],[Product]],ProductName,2)</f>
        <v>Megawidget S</v>
      </c>
      <c r="M234">
        <f t="shared" si="15"/>
        <v>2208</v>
      </c>
      <c r="N234" s="14">
        <f t="shared" si="16"/>
        <v>1744.3200000000002</v>
      </c>
      <c r="O234">
        <f t="shared" si="17"/>
        <v>2008</v>
      </c>
      <c r="P234" t="str">
        <f t="shared" si="18"/>
        <v>Jun</v>
      </c>
    </row>
    <row r="235" spans="1:16" x14ac:dyDescent="0.3">
      <c r="A235">
        <v>237</v>
      </c>
      <c r="B235" t="str">
        <f>Table6[[#This Row],[Initials]]</f>
        <v>S</v>
      </c>
      <c r="C235" t="str">
        <f>Table6[[#This Row],[Last Name Correction]]</f>
        <v>Macdonald</v>
      </c>
      <c r="D235" t="s">
        <v>1670</v>
      </c>
      <c r="E235" t="str">
        <f>Table6[[#This Row],[Gender Correction]]</f>
        <v>F</v>
      </c>
      <c r="F235">
        <v>90</v>
      </c>
      <c r="G235" t="s">
        <v>2408</v>
      </c>
      <c r="H235" t="s">
        <v>692</v>
      </c>
      <c r="I235" s="10">
        <v>39685</v>
      </c>
      <c r="J235">
        <v>75</v>
      </c>
      <c r="K235" t="s">
        <v>1692</v>
      </c>
      <c r="L235" t="str">
        <f>VLOOKUP(Portfolio43468[[#This Row],[Product]],ProductName,2)</f>
        <v>Megawidget L</v>
      </c>
      <c r="M235">
        <f t="shared" si="15"/>
        <v>1800</v>
      </c>
      <c r="N235" s="14">
        <f t="shared" si="16"/>
        <v>2862</v>
      </c>
      <c r="O235">
        <f t="shared" si="17"/>
        <v>2008</v>
      </c>
      <c r="P235" t="str">
        <f t="shared" si="18"/>
        <v>Aug</v>
      </c>
    </row>
    <row r="236" spans="1:16" x14ac:dyDescent="0.3">
      <c r="A236">
        <v>238</v>
      </c>
      <c r="B236" t="str">
        <f>Table6[[#This Row],[Initials]]</f>
        <v>G</v>
      </c>
      <c r="C236" t="str">
        <f>Table6[[#This Row],[Last Name Correction]]</f>
        <v>Summers</v>
      </c>
      <c r="D236" t="s">
        <v>1670</v>
      </c>
      <c r="E236" t="str">
        <f>Table6[[#This Row],[Gender Correction]]</f>
        <v>F</v>
      </c>
      <c r="F236">
        <v>60</v>
      </c>
      <c r="G236" t="s">
        <v>2411</v>
      </c>
      <c r="H236" t="s">
        <v>2412</v>
      </c>
      <c r="I236" s="10">
        <v>39487</v>
      </c>
      <c r="J236">
        <v>4</v>
      </c>
      <c r="K236" t="s">
        <v>1673</v>
      </c>
      <c r="L236" t="str">
        <f>VLOOKUP(Portfolio43468[[#This Row],[Product]],ProductName,2)</f>
        <v>Megawidget S</v>
      </c>
      <c r="M236">
        <f t="shared" si="15"/>
        <v>96</v>
      </c>
      <c r="N236" s="14">
        <f t="shared" si="16"/>
        <v>75.84</v>
      </c>
      <c r="O236">
        <f t="shared" si="17"/>
        <v>2008</v>
      </c>
      <c r="P236" t="str">
        <f t="shared" si="18"/>
        <v>Feb</v>
      </c>
    </row>
    <row r="237" spans="1:16" x14ac:dyDescent="0.3">
      <c r="A237">
        <v>239</v>
      </c>
      <c r="B237" t="str">
        <f>Table6[[#This Row],[Initials]]</f>
        <v>L</v>
      </c>
      <c r="C237" t="str">
        <f>Table6[[#This Row],[Last Name Correction]]</f>
        <v>Connor</v>
      </c>
      <c r="D237" t="s">
        <v>1670</v>
      </c>
      <c r="E237" t="str">
        <f>Table6[[#This Row],[Gender Correction]]</f>
        <v>F</v>
      </c>
      <c r="F237">
        <v>60</v>
      </c>
      <c r="G237" t="s">
        <v>2415</v>
      </c>
      <c r="H237" t="s">
        <v>495</v>
      </c>
      <c r="I237" s="10">
        <v>40027</v>
      </c>
      <c r="J237">
        <v>35</v>
      </c>
      <c r="K237" t="s">
        <v>1677</v>
      </c>
      <c r="L237" t="str">
        <f>VLOOKUP(Portfolio43468[[#This Row],[Product]],ProductName,2)</f>
        <v>Ultrathing V3</v>
      </c>
      <c r="M237">
        <f t="shared" si="15"/>
        <v>840</v>
      </c>
      <c r="N237" s="14">
        <f t="shared" si="16"/>
        <v>2931.6000000000004</v>
      </c>
      <c r="O237">
        <f t="shared" si="17"/>
        <v>2009</v>
      </c>
      <c r="P237" t="str">
        <f t="shared" si="18"/>
        <v>Aug</v>
      </c>
    </row>
    <row r="238" spans="1:16" x14ac:dyDescent="0.3">
      <c r="A238">
        <v>240</v>
      </c>
      <c r="B238" t="str">
        <f>Table6[[#This Row],[Initials]]</f>
        <v>B</v>
      </c>
      <c r="C238" t="str">
        <f>Table6[[#This Row],[Last Name Correction]]</f>
        <v>Jewell</v>
      </c>
      <c r="D238" t="s">
        <v>1683</v>
      </c>
      <c r="E238" t="str">
        <f>Table6[[#This Row],[Gender Correction]]</f>
        <v>F</v>
      </c>
      <c r="F238">
        <v>60</v>
      </c>
      <c r="G238" t="s">
        <v>2418</v>
      </c>
      <c r="H238" t="s">
        <v>1621</v>
      </c>
      <c r="I238" s="10">
        <v>39842</v>
      </c>
      <c r="J238">
        <v>38</v>
      </c>
      <c r="K238" t="s">
        <v>1772</v>
      </c>
      <c r="L238" t="str">
        <f>VLOOKUP(Portfolio43468[[#This Row],[Product]],ProductName,2)</f>
        <v>Gigastuff</v>
      </c>
      <c r="M238">
        <f t="shared" si="15"/>
        <v>684</v>
      </c>
      <c r="N238" s="14">
        <f t="shared" si="16"/>
        <v>1292.76</v>
      </c>
      <c r="O238">
        <f t="shared" si="17"/>
        <v>2009</v>
      </c>
      <c r="P238" t="str">
        <f t="shared" si="18"/>
        <v>Jan</v>
      </c>
    </row>
    <row r="239" spans="1:16" x14ac:dyDescent="0.3">
      <c r="A239">
        <v>241</v>
      </c>
      <c r="B239" t="str">
        <f>Table6[[#This Row],[Initials]]</f>
        <v>A</v>
      </c>
      <c r="C239" t="str">
        <f>Table6[[#This Row],[Last Name Correction]]</f>
        <v>Short</v>
      </c>
      <c r="D239" t="s">
        <v>1733</v>
      </c>
      <c r="E239" t="str">
        <f>Table6[[#This Row],[Gender Correction]]</f>
        <v>F</v>
      </c>
      <c r="F239">
        <v>60</v>
      </c>
      <c r="G239" t="s">
        <v>2421</v>
      </c>
      <c r="H239" t="s">
        <v>2422</v>
      </c>
      <c r="I239" s="10">
        <v>40079</v>
      </c>
      <c r="J239">
        <v>48</v>
      </c>
      <c r="K239" t="s">
        <v>1692</v>
      </c>
      <c r="L239" t="str">
        <f>VLOOKUP(Portfolio43468[[#This Row],[Product]],ProductName,2)</f>
        <v>Megawidget L</v>
      </c>
      <c r="M239">
        <f t="shared" si="15"/>
        <v>1152</v>
      </c>
      <c r="N239" s="14">
        <f t="shared" si="16"/>
        <v>1831.68</v>
      </c>
      <c r="O239">
        <f t="shared" si="17"/>
        <v>2009</v>
      </c>
      <c r="P239" t="str">
        <f t="shared" si="18"/>
        <v>Sep</v>
      </c>
    </row>
    <row r="240" spans="1:16" x14ac:dyDescent="0.3">
      <c r="A240">
        <v>242</v>
      </c>
      <c r="B240" t="str">
        <f>Table6[[#This Row],[Initials]]</f>
        <v>G</v>
      </c>
      <c r="C240" t="str">
        <f>Table6[[#This Row],[Last Name Correction]]</f>
        <v>Pritchard</v>
      </c>
      <c r="D240" t="s">
        <v>1683</v>
      </c>
      <c r="E240" t="str">
        <f>Table6[[#This Row],[Gender Correction]]</f>
        <v>F</v>
      </c>
      <c r="F240">
        <v>90</v>
      </c>
      <c r="G240" t="s">
        <v>2424</v>
      </c>
      <c r="H240" t="s">
        <v>30</v>
      </c>
      <c r="I240" s="10">
        <v>39569</v>
      </c>
      <c r="J240">
        <v>65</v>
      </c>
      <c r="K240" t="s">
        <v>1692</v>
      </c>
      <c r="L240" t="str">
        <f>VLOOKUP(Portfolio43468[[#This Row],[Product]],ProductName,2)</f>
        <v>Megawidget L</v>
      </c>
      <c r="M240">
        <f t="shared" si="15"/>
        <v>1560</v>
      </c>
      <c r="N240" s="14">
        <f t="shared" si="16"/>
        <v>2480.4</v>
      </c>
      <c r="O240">
        <f t="shared" si="17"/>
        <v>2008</v>
      </c>
      <c r="P240" t="str">
        <f t="shared" si="18"/>
        <v>May</v>
      </c>
    </row>
    <row r="241" spans="1:16" x14ac:dyDescent="0.3">
      <c r="A241">
        <v>243</v>
      </c>
      <c r="B241" t="str">
        <f>Table6[[#This Row],[Initials]]</f>
        <v>H</v>
      </c>
      <c r="C241" t="str">
        <f>Table6[[#This Row],[Last Name Correction]]</f>
        <v>Conway</v>
      </c>
      <c r="D241" t="s">
        <v>1683</v>
      </c>
      <c r="E241" t="str">
        <f>Table6[[#This Row],[Gender Correction]]</f>
        <v>F</v>
      </c>
      <c r="F241">
        <v>60</v>
      </c>
      <c r="G241" t="s">
        <v>2427</v>
      </c>
      <c r="H241" t="s">
        <v>829</v>
      </c>
      <c r="I241" s="10">
        <v>40133</v>
      </c>
      <c r="J241">
        <v>52</v>
      </c>
      <c r="K241" t="s">
        <v>1692</v>
      </c>
      <c r="L241" t="str">
        <f>VLOOKUP(Portfolio43468[[#This Row],[Product]],ProductName,2)</f>
        <v>Megawidget L</v>
      </c>
      <c r="M241">
        <f t="shared" si="15"/>
        <v>1248</v>
      </c>
      <c r="N241" s="14">
        <f t="shared" si="16"/>
        <v>1984.3200000000002</v>
      </c>
      <c r="O241">
        <f t="shared" si="17"/>
        <v>2009</v>
      </c>
      <c r="P241" t="str">
        <f t="shared" si="18"/>
        <v>Nov</v>
      </c>
    </row>
    <row r="242" spans="1:16" x14ac:dyDescent="0.3">
      <c r="A242">
        <v>244</v>
      </c>
      <c r="B242" t="str">
        <f>Table6[[#This Row],[Initials]]</f>
        <v>D</v>
      </c>
      <c r="C242" t="str">
        <f>Table6[[#This Row],[Last Name Correction]]</f>
        <v>Hayden</v>
      </c>
      <c r="D242" t="s">
        <v>1670</v>
      </c>
      <c r="E242" t="str">
        <f>Table6[[#This Row],[Gender Correction]]</f>
        <v>F</v>
      </c>
      <c r="F242">
        <v>30</v>
      </c>
      <c r="G242" t="s">
        <v>2430</v>
      </c>
      <c r="H242" t="s">
        <v>2431</v>
      </c>
      <c r="I242" s="10">
        <v>39885</v>
      </c>
      <c r="J242">
        <v>20</v>
      </c>
      <c r="K242" t="s">
        <v>1673</v>
      </c>
      <c r="L242" t="str">
        <f>VLOOKUP(Portfolio43468[[#This Row],[Product]],ProductName,2)</f>
        <v>Megawidget S</v>
      </c>
      <c r="M242">
        <f t="shared" si="15"/>
        <v>480</v>
      </c>
      <c r="N242" s="14">
        <f t="shared" si="16"/>
        <v>379.20000000000005</v>
      </c>
      <c r="O242">
        <f t="shared" si="17"/>
        <v>2009</v>
      </c>
      <c r="P242" t="str">
        <f t="shared" si="18"/>
        <v>Mar</v>
      </c>
    </row>
    <row r="243" spans="1:16" x14ac:dyDescent="0.3">
      <c r="A243">
        <v>245</v>
      </c>
      <c r="B243" t="str">
        <f>Table6[[#This Row],[Initials]]</f>
        <v>D</v>
      </c>
      <c r="C243" t="str">
        <f>Table6[[#This Row],[Last Name Correction]]</f>
        <v>Crews</v>
      </c>
      <c r="D243" t="s">
        <v>1670</v>
      </c>
      <c r="E243" t="str">
        <f>Table6[[#This Row],[Gender Correction]]</f>
        <v>F</v>
      </c>
      <c r="F243">
        <v>30</v>
      </c>
      <c r="G243" t="s">
        <v>2434</v>
      </c>
      <c r="H243" t="s">
        <v>563</v>
      </c>
      <c r="I243" s="10">
        <v>39707</v>
      </c>
      <c r="J243">
        <v>99</v>
      </c>
      <c r="K243" t="s">
        <v>1677</v>
      </c>
      <c r="L243" t="str">
        <f>VLOOKUP(Portfolio43468[[#This Row],[Product]],ProductName,2)</f>
        <v>Ultrathing V3</v>
      </c>
      <c r="M243">
        <f t="shared" si="15"/>
        <v>2376</v>
      </c>
      <c r="N243" s="14">
        <f t="shared" si="16"/>
        <v>8292.24</v>
      </c>
      <c r="O243">
        <f t="shared" si="17"/>
        <v>2008</v>
      </c>
      <c r="P243" t="str">
        <f t="shared" si="18"/>
        <v>Sep</v>
      </c>
    </row>
    <row r="244" spans="1:16" x14ac:dyDescent="0.3">
      <c r="A244">
        <v>246</v>
      </c>
      <c r="B244" t="str">
        <f>Table6[[#This Row],[Initials]]</f>
        <v>M</v>
      </c>
      <c r="C244" t="str">
        <f>Table6[[#This Row],[Last Name Correction]]</f>
        <v>Rose</v>
      </c>
      <c r="D244" t="s">
        <v>1683</v>
      </c>
      <c r="E244" t="str">
        <f>Table6[[#This Row],[Gender Correction]]</f>
        <v>F</v>
      </c>
      <c r="F244">
        <v>30</v>
      </c>
      <c r="G244" t="s">
        <v>2437</v>
      </c>
      <c r="H244" t="s">
        <v>69</v>
      </c>
      <c r="I244" s="10">
        <v>40129</v>
      </c>
      <c r="J244">
        <v>53</v>
      </c>
      <c r="K244" t="s">
        <v>1772</v>
      </c>
      <c r="L244" t="str">
        <f>VLOOKUP(Portfolio43468[[#This Row],[Product]],ProductName,2)</f>
        <v>Gigastuff</v>
      </c>
      <c r="M244">
        <f t="shared" si="15"/>
        <v>954</v>
      </c>
      <c r="N244" s="14">
        <f t="shared" si="16"/>
        <v>1803.06</v>
      </c>
      <c r="O244">
        <f t="shared" si="17"/>
        <v>2009</v>
      </c>
      <c r="P244" t="str">
        <f t="shared" si="18"/>
        <v>Nov</v>
      </c>
    </row>
    <row r="245" spans="1:16" x14ac:dyDescent="0.3">
      <c r="A245">
        <v>247</v>
      </c>
      <c r="B245" t="str">
        <f>Table6[[#This Row],[Initials]]</f>
        <v>C</v>
      </c>
      <c r="C245" t="str">
        <f>Table6[[#This Row],[Last Name Correction]]</f>
        <v>Luna</v>
      </c>
      <c r="D245" t="s">
        <v>1683</v>
      </c>
      <c r="E245" t="str">
        <f>Table6[[#This Row],[Gender Correction]]</f>
        <v>F</v>
      </c>
      <c r="F245">
        <v>60</v>
      </c>
      <c r="G245" t="s">
        <v>2439</v>
      </c>
      <c r="H245" t="s">
        <v>43</v>
      </c>
      <c r="I245" s="10">
        <v>40065</v>
      </c>
      <c r="J245">
        <v>63</v>
      </c>
      <c r="K245" t="s">
        <v>1677</v>
      </c>
      <c r="L245" t="str">
        <f>VLOOKUP(Portfolio43468[[#This Row],[Product]],ProductName,2)</f>
        <v>Ultrathing V3</v>
      </c>
      <c r="M245">
        <f t="shared" si="15"/>
        <v>1512</v>
      </c>
      <c r="N245" s="14">
        <f t="shared" si="16"/>
        <v>5276.88</v>
      </c>
      <c r="O245">
        <f t="shared" si="17"/>
        <v>2009</v>
      </c>
      <c r="P245" t="str">
        <f t="shared" si="18"/>
        <v>Sep</v>
      </c>
    </row>
    <row r="246" spans="1:16" x14ac:dyDescent="0.3">
      <c r="A246">
        <v>248</v>
      </c>
      <c r="B246" t="str">
        <f>Table6[[#This Row],[Initials]]</f>
        <v>L</v>
      </c>
      <c r="C246" t="str">
        <f>Table6[[#This Row],[Last Name Correction]]</f>
        <v>Whitehead</v>
      </c>
      <c r="D246" t="s">
        <v>1670</v>
      </c>
      <c r="E246" t="str">
        <f>Table6[[#This Row],[Gender Correction]]</f>
        <v>F</v>
      </c>
      <c r="F246">
        <v>30</v>
      </c>
      <c r="G246" t="s">
        <v>2442</v>
      </c>
      <c r="H246" t="s">
        <v>682</v>
      </c>
      <c r="I246" s="10">
        <v>40416</v>
      </c>
      <c r="J246">
        <v>2</v>
      </c>
      <c r="K246" t="s">
        <v>851</v>
      </c>
      <c r="L246" t="str">
        <f>VLOOKUP(Portfolio43468[[#This Row],[Product]],ProductName,2)</f>
        <v>Hyperwotsit</v>
      </c>
      <c r="M246">
        <f t="shared" si="15"/>
        <v>40</v>
      </c>
      <c r="N246" s="14">
        <f t="shared" si="16"/>
        <v>80.399999999999991</v>
      </c>
      <c r="O246">
        <f t="shared" si="17"/>
        <v>2010</v>
      </c>
      <c r="P246" t="str">
        <f t="shared" si="18"/>
        <v>Aug</v>
      </c>
    </row>
    <row r="247" spans="1:16" x14ac:dyDescent="0.3">
      <c r="A247">
        <v>249</v>
      </c>
      <c r="B247" t="str">
        <f>Table6[[#This Row],[Initials]]</f>
        <v>T</v>
      </c>
      <c r="C247" t="str">
        <f>Table6[[#This Row],[Last Name Correction]]</f>
        <v>Reyna</v>
      </c>
      <c r="D247" t="s">
        <v>1683</v>
      </c>
      <c r="E247" t="str">
        <f>Table6[[#This Row],[Gender Correction]]</f>
        <v>F</v>
      </c>
      <c r="F247">
        <v>90</v>
      </c>
      <c r="G247" t="s">
        <v>2445</v>
      </c>
      <c r="H247" t="s">
        <v>663</v>
      </c>
      <c r="I247" s="10">
        <v>40425</v>
      </c>
      <c r="J247">
        <v>74</v>
      </c>
      <c r="K247" t="s">
        <v>1721</v>
      </c>
      <c r="L247" t="str">
        <f>VLOOKUP(Portfolio43468[[#This Row],[Product]],ProductName,2)</f>
        <v>Ultrathing V4</v>
      </c>
      <c r="M247">
        <f t="shared" si="15"/>
        <v>1776</v>
      </c>
      <c r="N247" s="14">
        <f t="shared" si="16"/>
        <v>7086.2400000000007</v>
      </c>
      <c r="O247">
        <f t="shared" si="17"/>
        <v>2010</v>
      </c>
      <c r="P247" t="str">
        <f t="shared" si="18"/>
        <v>Sep</v>
      </c>
    </row>
    <row r="248" spans="1:16" x14ac:dyDescent="0.3">
      <c r="A248">
        <v>250</v>
      </c>
      <c r="B248" t="str">
        <f>Table6[[#This Row],[Initials]]</f>
        <v>A</v>
      </c>
      <c r="C248" t="str">
        <f>Table6[[#This Row],[Last Name Correction]]</f>
        <v>Pitts</v>
      </c>
      <c r="D248" t="s">
        <v>1683</v>
      </c>
      <c r="E248" t="str">
        <f>Table6[[#This Row],[Gender Correction]]</f>
        <v>F</v>
      </c>
      <c r="F248">
        <v>30</v>
      </c>
      <c r="G248" t="s">
        <v>2448</v>
      </c>
      <c r="H248" t="s">
        <v>829</v>
      </c>
      <c r="I248" s="10">
        <v>40183</v>
      </c>
      <c r="J248">
        <v>87</v>
      </c>
      <c r="K248" t="s">
        <v>1772</v>
      </c>
      <c r="L248" t="str">
        <f>VLOOKUP(Portfolio43468[[#This Row],[Product]],ProductName,2)</f>
        <v>Gigastuff</v>
      </c>
      <c r="M248">
        <f t="shared" si="15"/>
        <v>1566</v>
      </c>
      <c r="N248" s="14">
        <f t="shared" si="16"/>
        <v>2959.74</v>
      </c>
      <c r="O248">
        <f t="shared" si="17"/>
        <v>2010</v>
      </c>
      <c r="P248" t="str">
        <f t="shared" si="18"/>
        <v>Jan</v>
      </c>
    </row>
    <row r="249" spans="1:16" x14ac:dyDescent="0.3">
      <c r="A249">
        <v>251</v>
      </c>
      <c r="B249" t="str">
        <f>Table6[[#This Row],[Initials]]</f>
        <v>M</v>
      </c>
      <c r="C249" t="str">
        <f>Table6[[#This Row],[Last Name Correction]]</f>
        <v>Vann</v>
      </c>
      <c r="D249" t="s">
        <v>1683</v>
      </c>
      <c r="E249" t="str">
        <f>Table6[[#This Row],[Gender Correction]]</f>
        <v>F</v>
      </c>
      <c r="F249">
        <v>90</v>
      </c>
      <c r="G249" t="s">
        <v>2451</v>
      </c>
      <c r="H249" t="s">
        <v>1437</v>
      </c>
      <c r="I249" s="10">
        <v>39939</v>
      </c>
      <c r="J249">
        <v>84</v>
      </c>
      <c r="K249" t="s">
        <v>1772</v>
      </c>
      <c r="L249" t="str">
        <f>VLOOKUP(Portfolio43468[[#This Row],[Product]],ProductName,2)</f>
        <v>Gigastuff</v>
      </c>
      <c r="M249">
        <f t="shared" si="15"/>
        <v>1512</v>
      </c>
      <c r="N249" s="14">
        <f t="shared" si="16"/>
        <v>2857.68</v>
      </c>
      <c r="O249">
        <f t="shared" si="17"/>
        <v>2009</v>
      </c>
      <c r="P249" t="str">
        <f t="shared" si="18"/>
        <v>May</v>
      </c>
    </row>
    <row r="250" spans="1:16" x14ac:dyDescent="0.3">
      <c r="A250">
        <v>252</v>
      </c>
      <c r="B250" t="str">
        <f>Table6[[#This Row],[Initials]]</f>
        <v>D</v>
      </c>
      <c r="C250" t="str">
        <f>Table6[[#This Row],[Last Name Correction]]</f>
        <v>Perdue</v>
      </c>
      <c r="D250" t="s">
        <v>1683</v>
      </c>
      <c r="E250" t="str">
        <f>Table6[[#This Row],[Gender Correction]]</f>
        <v>F</v>
      </c>
      <c r="F250">
        <v>30</v>
      </c>
      <c r="G250" t="s">
        <v>2454</v>
      </c>
      <c r="H250" t="s">
        <v>402</v>
      </c>
      <c r="I250" s="10">
        <v>40291</v>
      </c>
      <c r="J250">
        <v>45</v>
      </c>
      <c r="K250" t="s">
        <v>1692</v>
      </c>
      <c r="L250" t="str">
        <f>VLOOKUP(Portfolio43468[[#This Row],[Product]],ProductName,2)</f>
        <v>Megawidget L</v>
      </c>
      <c r="M250">
        <f t="shared" si="15"/>
        <v>1080</v>
      </c>
      <c r="N250" s="14">
        <f t="shared" si="16"/>
        <v>1717.2</v>
      </c>
      <c r="O250">
        <f t="shared" si="17"/>
        <v>2010</v>
      </c>
      <c r="P250" t="str">
        <f t="shared" si="18"/>
        <v>Apr</v>
      </c>
    </row>
    <row r="251" spans="1:16" x14ac:dyDescent="0.3">
      <c r="A251">
        <v>253</v>
      </c>
      <c r="B251" t="str">
        <f>Table6[[#This Row],[Initials]]</f>
        <v>L</v>
      </c>
      <c r="C251" t="str">
        <f>Table6[[#This Row],[Last Name Correction]]</f>
        <v>Denton</v>
      </c>
      <c r="D251" t="s">
        <v>1670</v>
      </c>
      <c r="E251" t="str">
        <f>Table6[[#This Row],[Gender Correction]]</f>
        <v>F</v>
      </c>
      <c r="F251">
        <v>30</v>
      </c>
      <c r="G251" t="s">
        <v>2457</v>
      </c>
      <c r="H251" t="s">
        <v>2458</v>
      </c>
      <c r="I251" s="10">
        <v>39927</v>
      </c>
      <c r="J251">
        <v>52</v>
      </c>
      <c r="K251" t="s">
        <v>1721</v>
      </c>
      <c r="L251" t="str">
        <f>VLOOKUP(Portfolio43468[[#This Row],[Product]],ProductName,2)</f>
        <v>Ultrathing V4</v>
      </c>
      <c r="M251">
        <f t="shared" si="15"/>
        <v>1248</v>
      </c>
      <c r="N251" s="14">
        <f t="shared" si="16"/>
        <v>4979.5200000000004</v>
      </c>
      <c r="O251">
        <f t="shared" si="17"/>
        <v>2009</v>
      </c>
      <c r="P251" t="str">
        <f t="shared" si="18"/>
        <v>Apr</v>
      </c>
    </row>
    <row r="252" spans="1:16" x14ac:dyDescent="0.3">
      <c r="A252">
        <v>254</v>
      </c>
      <c r="B252" t="str">
        <f>Table6[[#This Row],[Initials]]</f>
        <v>M</v>
      </c>
      <c r="C252" t="str">
        <f>Table6[[#This Row],[Last Name Correction]]</f>
        <v>Burroughs</v>
      </c>
      <c r="D252" t="s">
        <v>1683</v>
      </c>
      <c r="E252" t="str">
        <f>Table6[[#This Row],[Gender Correction]]</f>
        <v>F</v>
      </c>
      <c r="F252">
        <v>30</v>
      </c>
      <c r="G252" t="s">
        <v>2461</v>
      </c>
      <c r="H252" t="s">
        <v>66</v>
      </c>
      <c r="I252" s="10">
        <v>39931</v>
      </c>
      <c r="J252">
        <v>64</v>
      </c>
      <c r="K252" t="s">
        <v>1772</v>
      </c>
      <c r="L252" t="str">
        <f>VLOOKUP(Portfolio43468[[#This Row],[Product]],ProductName,2)</f>
        <v>Gigastuff</v>
      </c>
      <c r="M252">
        <f t="shared" si="15"/>
        <v>1152</v>
      </c>
      <c r="N252" s="14">
        <f t="shared" si="16"/>
        <v>2177.2799999999997</v>
      </c>
      <c r="O252">
        <f t="shared" si="17"/>
        <v>2009</v>
      </c>
      <c r="P252" t="str">
        <f t="shared" si="18"/>
        <v>Apr</v>
      </c>
    </row>
    <row r="253" spans="1:16" x14ac:dyDescent="0.3">
      <c r="A253">
        <v>255</v>
      </c>
      <c r="B253" t="str">
        <f>Table6[[#This Row],[Initials]]</f>
        <v>J</v>
      </c>
      <c r="C253" t="str">
        <f>Table6[[#This Row],[Last Name Correction]]</f>
        <v>Montano</v>
      </c>
      <c r="D253" t="s">
        <v>1683</v>
      </c>
      <c r="E253" t="str">
        <f>Table6[[#This Row],[Gender Correction]]</f>
        <v>F</v>
      </c>
      <c r="F253">
        <v>60</v>
      </c>
      <c r="G253" t="s">
        <v>2464</v>
      </c>
      <c r="H253" t="s">
        <v>1607</v>
      </c>
      <c r="I253" s="10">
        <v>39823</v>
      </c>
      <c r="J253">
        <v>49</v>
      </c>
      <c r="K253" t="s">
        <v>1700</v>
      </c>
      <c r="L253" t="str">
        <f>VLOOKUP(Portfolio43468[[#This Row],[Product]],ProductName,2)</f>
        <v>Ultrathing V1</v>
      </c>
      <c r="M253">
        <f t="shared" si="15"/>
        <v>833</v>
      </c>
      <c r="N253" s="14">
        <f t="shared" si="16"/>
        <v>1657.67</v>
      </c>
      <c r="O253">
        <f t="shared" si="17"/>
        <v>2009</v>
      </c>
      <c r="P253" t="str">
        <f t="shared" si="18"/>
        <v>Jan</v>
      </c>
    </row>
    <row r="254" spans="1:16" x14ac:dyDescent="0.3">
      <c r="A254">
        <v>256</v>
      </c>
      <c r="B254" t="str">
        <f>Table6[[#This Row],[Initials]]</f>
        <v>M</v>
      </c>
      <c r="C254" t="str">
        <f>Table6[[#This Row],[Last Name Correction]]</f>
        <v>Sanford</v>
      </c>
      <c r="D254" t="s">
        <v>1670</v>
      </c>
      <c r="E254" t="str">
        <f>Table6[[#This Row],[Gender Correction]]</f>
        <v>F</v>
      </c>
      <c r="F254">
        <v>60</v>
      </c>
      <c r="G254" t="s">
        <v>2467</v>
      </c>
      <c r="H254" t="s">
        <v>665</v>
      </c>
      <c r="I254" s="10">
        <v>40368</v>
      </c>
      <c r="J254">
        <v>66</v>
      </c>
      <c r="K254" t="s">
        <v>1772</v>
      </c>
      <c r="L254" t="str">
        <f>VLOOKUP(Portfolio43468[[#This Row],[Product]],ProductName,2)</f>
        <v>Gigastuff</v>
      </c>
      <c r="M254">
        <f t="shared" si="15"/>
        <v>1188</v>
      </c>
      <c r="N254" s="14">
        <f t="shared" si="16"/>
        <v>2245.3199999999997</v>
      </c>
      <c r="O254">
        <f t="shared" si="17"/>
        <v>2010</v>
      </c>
      <c r="P254" t="str">
        <f t="shared" si="18"/>
        <v>Jul</v>
      </c>
    </row>
    <row r="255" spans="1:16" x14ac:dyDescent="0.3">
      <c r="A255">
        <v>257</v>
      </c>
      <c r="B255" t="str">
        <f>Table6[[#This Row],[Initials]]</f>
        <v>J</v>
      </c>
      <c r="C255" t="str">
        <f>Table6[[#This Row],[Last Name Correction]]</f>
        <v>Cahill</v>
      </c>
      <c r="D255" t="s">
        <v>1683</v>
      </c>
      <c r="E255" t="str">
        <f>Table6[[#This Row],[Gender Correction]]</f>
        <v>F</v>
      </c>
      <c r="F255">
        <v>30</v>
      </c>
      <c r="G255" t="s">
        <v>2470</v>
      </c>
      <c r="H255" t="s">
        <v>598</v>
      </c>
      <c r="I255" s="10">
        <v>39965</v>
      </c>
      <c r="J255">
        <v>3</v>
      </c>
      <c r="K255" t="s">
        <v>1772</v>
      </c>
      <c r="L255" t="str">
        <f>VLOOKUP(Portfolio43468[[#This Row],[Product]],ProductName,2)</f>
        <v>Gigastuff</v>
      </c>
      <c r="M255">
        <f t="shared" si="15"/>
        <v>54</v>
      </c>
      <c r="N255" s="14">
        <f t="shared" si="16"/>
        <v>102.05999999999999</v>
      </c>
      <c r="O255">
        <f t="shared" si="17"/>
        <v>2009</v>
      </c>
      <c r="P255" t="str">
        <f t="shared" si="18"/>
        <v>Jun</v>
      </c>
    </row>
    <row r="256" spans="1:16" x14ac:dyDescent="0.3">
      <c r="A256">
        <v>258</v>
      </c>
      <c r="B256" t="str">
        <f>Table6[[#This Row],[Initials]]</f>
        <v>O</v>
      </c>
      <c r="C256" t="str">
        <f>Table6[[#This Row],[Last Name Correction]]</f>
        <v>Kenny</v>
      </c>
      <c r="D256" t="s">
        <v>1683</v>
      </c>
      <c r="E256" t="str">
        <f>Table6[[#This Row],[Gender Correction]]</f>
        <v>F</v>
      </c>
      <c r="F256">
        <v>30</v>
      </c>
      <c r="G256" t="s">
        <v>2473</v>
      </c>
      <c r="H256" t="s">
        <v>2474</v>
      </c>
      <c r="I256" s="10">
        <v>40203</v>
      </c>
      <c r="J256">
        <v>5</v>
      </c>
      <c r="K256" t="s">
        <v>1677</v>
      </c>
      <c r="L256" t="str">
        <f>VLOOKUP(Portfolio43468[[#This Row],[Product]],ProductName,2)</f>
        <v>Ultrathing V3</v>
      </c>
      <c r="M256">
        <f t="shared" si="15"/>
        <v>120</v>
      </c>
      <c r="N256" s="14">
        <f t="shared" si="16"/>
        <v>418.8</v>
      </c>
      <c r="O256">
        <f t="shared" si="17"/>
        <v>2010</v>
      </c>
      <c r="P256" t="str">
        <f t="shared" si="18"/>
        <v>Jan</v>
      </c>
    </row>
    <row r="257" spans="1:16" x14ac:dyDescent="0.3">
      <c r="A257">
        <v>259</v>
      </c>
      <c r="B257" t="str">
        <f>Table6[[#This Row],[Initials]]</f>
        <v>X</v>
      </c>
      <c r="C257" t="str">
        <f>Table6[[#This Row],[Last Name Correction]]</f>
        <v>Valentin</v>
      </c>
      <c r="D257" t="s">
        <v>1670</v>
      </c>
      <c r="E257" t="str">
        <f>Table6[[#This Row],[Gender Correction]]</f>
        <v>F</v>
      </c>
      <c r="F257">
        <v>60</v>
      </c>
      <c r="G257" t="s">
        <v>2477</v>
      </c>
      <c r="H257" t="s">
        <v>587</v>
      </c>
      <c r="I257" s="10">
        <v>40277</v>
      </c>
      <c r="J257">
        <v>53</v>
      </c>
      <c r="K257" t="s">
        <v>1673</v>
      </c>
      <c r="L257" t="str">
        <f>VLOOKUP(Portfolio43468[[#This Row],[Product]],ProductName,2)</f>
        <v>Megawidget S</v>
      </c>
      <c r="M257">
        <f t="shared" si="15"/>
        <v>1272</v>
      </c>
      <c r="N257" s="14">
        <f t="shared" si="16"/>
        <v>1004.88</v>
      </c>
      <c r="O257">
        <f t="shared" si="17"/>
        <v>2010</v>
      </c>
      <c r="P257" t="str">
        <f t="shared" si="18"/>
        <v>Apr</v>
      </c>
    </row>
    <row r="258" spans="1:16" x14ac:dyDescent="0.3">
      <c r="A258">
        <v>260</v>
      </c>
      <c r="B258" t="str">
        <f>Table6[[#This Row],[Initials]]</f>
        <v>L</v>
      </c>
      <c r="C258" t="str">
        <f>Table6[[#This Row],[Last Name Correction]]</f>
        <v>Quick</v>
      </c>
      <c r="D258" t="s">
        <v>1670</v>
      </c>
      <c r="E258" t="str">
        <f>Table6[[#This Row],[Gender Correction]]</f>
        <v>F</v>
      </c>
      <c r="F258">
        <v>30</v>
      </c>
      <c r="G258" t="s">
        <v>2480</v>
      </c>
      <c r="H258" t="s">
        <v>2481</v>
      </c>
      <c r="I258" s="10">
        <v>39671</v>
      </c>
      <c r="J258">
        <v>82</v>
      </c>
      <c r="K258" t="s">
        <v>1707</v>
      </c>
      <c r="L258" t="str">
        <f>VLOOKUP(Portfolio43468[[#This Row],[Product]],ProductName,2)</f>
        <v>Megawidget M</v>
      </c>
      <c r="M258">
        <f t="shared" ref="M258:M321" si="19">VLOOKUP(K258,ProductName,4)*J258</f>
        <v>1968</v>
      </c>
      <c r="N258" s="14">
        <f t="shared" ref="N258:N321" si="20">VLOOKUP(K258,ProductName,3)*M258</f>
        <v>2341.92</v>
      </c>
      <c r="O258">
        <f t="shared" ref="O258:O321" si="21">YEAR(I258)</f>
        <v>2008</v>
      </c>
      <c r="P258" t="str">
        <f t="shared" ref="P258:P321" si="22">TEXT(I258,"MMM")</f>
        <v>Aug</v>
      </c>
    </row>
    <row r="259" spans="1:16" x14ac:dyDescent="0.3">
      <c r="A259">
        <v>261</v>
      </c>
      <c r="B259" t="str">
        <f>Table6[[#This Row],[Initials]]</f>
        <v>C</v>
      </c>
      <c r="C259" t="str">
        <f>Table6[[#This Row],[Last Name Correction]]</f>
        <v>Paige</v>
      </c>
      <c r="D259" t="s">
        <v>1670</v>
      </c>
      <c r="E259" t="str">
        <f>Table6[[#This Row],[Gender Correction]]</f>
        <v>F</v>
      </c>
      <c r="F259">
        <v>60</v>
      </c>
      <c r="G259" t="s">
        <v>2484</v>
      </c>
      <c r="H259" t="s">
        <v>1213</v>
      </c>
      <c r="I259" s="10">
        <v>40322</v>
      </c>
      <c r="J259">
        <v>37</v>
      </c>
      <c r="K259" t="s">
        <v>851</v>
      </c>
      <c r="L259" t="str">
        <f>VLOOKUP(Portfolio43468[[#This Row],[Product]],ProductName,2)</f>
        <v>Hyperwotsit</v>
      </c>
      <c r="M259">
        <f t="shared" si="19"/>
        <v>740</v>
      </c>
      <c r="N259" s="14">
        <f t="shared" si="20"/>
        <v>1487.3999999999999</v>
      </c>
      <c r="O259">
        <f t="shared" si="21"/>
        <v>2010</v>
      </c>
      <c r="P259" t="str">
        <f t="shared" si="22"/>
        <v>May</v>
      </c>
    </row>
    <row r="260" spans="1:16" x14ac:dyDescent="0.3">
      <c r="A260">
        <v>262</v>
      </c>
      <c r="B260" t="str">
        <f>Table6[[#This Row],[Initials]]</f>
        <v>S</v>
      </c>
      <c r="C260" t="str">
        <f>Table6[[#This Row],[Last Name Correction]]</f>
        <v>Mcintosh</v>
      </c>
      <c r="D260" t="s">
        <v>1683</v>
      </c>
      <c r="E260" t="str">
        <f>Table6[[#This Row],[Gender Correction]]</f>
        <v>F</v>
      </c>
      <c r="F260">
        <v>60</v>
      </c>
      <c r="G260" t="s">
        <v>2487</v>
      </c>
      <c r="H260" t="s">
        <v>167</v>
      </c>
      <c r="I260" s="10">
        <v>39727</v>
      </c>
      <c r="J260">
        <v>8</v>
      </c>
      <c r="K260" t="s">
        <v>1772</v>
      </c>
      <c r="L260" t="str">
        <f>VLOOKUP(Portfolio43468[[#This Row],[Product]],ProductName,2)</f>
        <v>Gigastuff</v>
      </c>
      <c r="M260">
        <f t="shared" si="19"/>
        <v>144</v>
      </c>
      <c r="N260" s="14">
        <f t="shared" si="20"/>
        <v>272.15999999999997</v>
      </c>
      <c r="O260">
        <f t="shared" si="21"/>
        <v>2008</v>
      </c>
      <c r="P260" t="str">
        <f t="shared" si="22"/>
        <v>Oct</v>
      </c>
    </row>
    <row r="261" spans="1:16" x14ac:dyDescent="0.3">
      <c r="A261">
        <v>263</v>
      </c>
      <c r="B261" t="str">
        <f>Table6[[#This Row],[Initials]]</f>
        <v>K</v>
      </c>
      <c r="C261" t="str">
        <f>Table6[[#This Row],[Last Name Correction]]</f>
        <v>West</v>
      </c>
      <c r="D261" t="s">
        <v>1683</v>
      </c>
      <c r="E261" t="str">
        <f>Table6[[#This Row],[Gender Correction]]</f>
        <v>F</v>
      </c>
      <c r="F261">
        <v>60</v>
      </c>
      <c r="G261" t="s">
        <v>2490</v>
      </c>
      <c r="H261" t="s">
        <v>1205</v>
      </c>
      <c r="I261" s="10">
        <v>39622</v>
      </c>
      <c r="J261">
        <v>6</v>
      </c>
      <c r="K261" t="s">
        <v>1721</v>
      </c>
      <c r="L261" t="str">
        <f>VLOOKUP(Portfolio43468[[#This Row],[Product]],ProductName,2)</f>
        <v>Ultrathing V4</v>
      </c>
      <c r="M261">
        <f t="shared" si="19"/>
        <v>144</v>
      </c>
      <c r="N261" s="14">
        <f t="shared" si="20"/>
        <v>574.56000000000006</v>
      </c>
      <c r="O261">
        <f t="shared" si="21"/>
        <v>2008</v>
      </c>
      <c r="P261" t="str">
        <f t="shared" si="22"/>
        <v>Jun</v>
      </c>
    </row>
    <row r="262" spans="1:16" x14ac:dyDescent="0.3">
      <c r="A262">
        <v>264</v>
      </c>
      <c r="B262" t="str">
        <f>Table6[[#This Row],[Initials]]</f>
        <v>J</v>
      </c>
      <c r="C262" t="str">
        <f>Table6[[#This Row],[Last Name Correction]]</f>
        <v>Navarro</v>
      </c>
      <c r="D262" t="s">
        <v>1733</v>
      </c>
      <c r="E262" t="str">
        <f>Table6[[#This Row],[Gender Correction]]</f>
        <v>F</v>
      </c>
      <c r="F262">
        <v>90</v>
      </c>
      <c r="G262" t="s">
        <v>2492</v>
      </c>
      <c r="H262" t="s">
        <v>1012</v>
      </c>
      <c r="I262" s="10">
        <v>40326</v>
      </c>
      <c r="J262">
        <v>61</v>
      </c>
      <c r="K262" t="s">
        <v>1696</v>
      </c>
      <c r="L262" t="str">
        <f>VLOOKUP(Portfolio43468[[#This Row],[Product]],ProductName,2)</f>
        <v>Ultrathing V2</v>
      </c>
      <c r="M262">
        <f t="shared" si="19"/>
        <v>1220</v>
      </c>
      <c r="N262" s="14">
        <f t="shared" si="20"/>
        <v>3647.8</v>
      </c>
      <c r="O262">
        <f t="shared" si="21"/>
        <v>2010</v>
      </c>
      <c r="P262" t="str">
        <f t="shared" si="22"/>
        <v>May</v>
      </c>
    </row>
    <row r="263" spans="1:16" x14ac:dyDescent="0.3">
      <c r="A263">
        <v>265</v>
      </c>
      <c r="B263" t="str">
        <f>Table6[[#This Row],[Initials]]</f>
        <v>A</v>
      </c>
      <c r="C263" t="str">
        <f>Table6[[#This Row],[Last Name Correction]]</f>
        <v>Drew</v>
      </c>
      <c r="D263" t="s">
        <v>1670</v>
      </c>
      <c r="E263" t="str">
        <f>Table6[[#This Row],[Gender Correction]]</f>
        <v>F</v>
      </c>
      <c r="F263">
        <v>60</v>
      </c>
      <c r="G263" t="s">
        <v>2495</v>
      </c>
      <c r="H263" t="s">
        <v>2496</v>
      </c>
      <c r="I263" s="10">
        <v>40456</v>
      </c>
      <c r="J263">
        <v>52</v>
      </c>
      <c r="K263" t="s">
        <v>1772</v>
      </c>
      <c r="L263" t="str">
        <f>VLOOKUP(Portfolio43468[[#This Row],[Product]],ProductName,2)</f>
        <v>Gigastuff</v>
      </c>
      <c r="M263">
        <f t="shared" si="19"/>
        <v>936</v>
      </c>
      <c r="N263" s="14">
        <f t="shared" si="20"/>
        <v>1769.04</v>
      </c>
      <c r="O263">
        <f t="shared" si="21"/>
        <v>2010</v>
      </c>
      <c r="P263" t="str">
        <f t="shared" si="22"/>
        <v>Oct</v>
      </c>
    </row>
    <row r="264" spans="1:16" x14ac:dyDescent="0.3">
      <c r="A264">
        <v>266</v>
      </c>
      <c r="B264" t="str">
        <f>Table6[[#This Row],[Initials]]</f>
        <v>L</v>
      </c>
      <c r="C264" t="str">
        <f>Table6[[#This Row],[Last Name Correction]]</f>
        <v>Bell</v>
      </c>
      <c r="D264" t="s">
        <v>1670</v>
      </c>
      <c r="E264" t="str">
        <f>Table6[[#This Row],[Gender Correction]]</f>
        <v>F</v>
      </c>
      <c r="F264">
        <v>90</v>
      </c>
      <c r="G264" t="s">
        <v>2499</v>
      </c>
      <c r="H264" t="s">
        <v>282</v>
      </c>
      <c r="I264" s="10">
        <v>40054</v>
      </c>
      <c r="J264">
        <v>98</v>
      </c>
      <c r="K264" t="s">
        <v>1692</v>
      </c>
      <c r="L264" t="str">
        <f>VLOOKUP(Portfolio43468[[#This Row],[Product]],ProductName,2)</f>
        <v>Megawidget L</v>
      </c>
      <c r="M264">
        <f t="shared" si="19"/>
        <v>2352</v>
      </c>
      <c r="N264" s="14">
        <f t="shared" si="20"/>
        <v>3739.6800000000003</v>
      </c>
      <c r="O264">
        <f t="shared" si="21"/>
        <v>2009</v>
      </c>
      <c r="P264" t="str">
        <f t="shared" si="22"/>
        <v>Aug</v>
      </c>
    </row>
    <row r="265" spans="1:16" x14ac:dyDescent="0.3">
      <c r="A265">
        <v>267</v>
      </c>
      <c r="B265" t="str">
        <f>Table6[[#This Row],[Initials]]</f>
        <v>F</v>
      </c>
      <c r="C265" t="str">
        <f>Table6[[#This Row],[Last Name Correction]]</f>
        <v>Vann</v>
      </c>
      <c r="D265" t="s">
        <v>1683</v>
      </c>
      <c r="E265" t="str">
        <f>Table6[[#This Row],[Gender Correction]]</f>
        <v>F</v>
      </c>
      <c r="F265">
        <v>60</v>
      </c>
      <c r="G265" t="s">
        <v>2501</v>
      </c>
      <c r="H265" t="s">
        <v>2176</v>
      </c>
      <c r="I265" s="10">
        <v>39961</v>
      </c>
      <c r="J265">
        <v>81</v>
      </c>
      <c r="K265" t="s">
        <v>1007</v>
      </c>
      <c r="L265" t="str">
        <f>VLOOKUP(Portfolio43468[[#This Row],[Product]],ProductName,2)</f>
        <v>Superwossname</v>
      </c>
      <c r="M265">
        <f t="shared" si="19"/>
        <v>1620</v>
      </c>
      <c r="N265" s="14">
        <f t="shared" si="20"/>
        <v>5038.2</v>
      </c>
      <c r="O265">
        <f t="shared" si="21"/>
        <v>2009</v>
      </c>
      <c r="P265" t="str">
        <f t="shared" si="22"/>
        <v>May</v>
      </c>
    </row>
    <row r="266" spans="1:16" x14ac:dyDescent="0.3">
      <c r="A266">
        <v>268</v>
      </c>
      <c r="B266" t="str">
        <f>Table6[[#This Row],[Initials]]</f>
        <v>H</v>
      </c>
      <c r="C266" t="str">
        <f>Table6[[#This Row],[Last Name Correction]]</f>
        <v>Glass</v>
      </c>
      <c r="D266" t="s">
        <v>1683</v>
      </c>
      <c r="E266" t="str">
        <f>Table6[[#This Row],[Gender Correction]]</f>
        <v>F</v>
      </c>
      <c r="F266">
        <v>60</v>
      </c>
      <c r="G266" t="s">
        <v>2504</v>
      </c>
      <c r="H266" t="s">
        <v>1182</v>
      </c>
      <c r="I266" s="10">
        <v>40433</v>
      </c>
      <c r="J266">
        <v>72</v>
      </c>
      <c r="K266" t="s">
        <v>1700</v>
      </c>
      <c r="L266" t="str">
        <f>VLOOKUP(Portfolio43468[[#This Row],[Product]],ProductName,2)</f>
        <v>Ultrathing V1</v>
      </c>
      <c r="M266">
        <f t="shared" si="19"/>
        <v>1224</v>
      </c>
      <c r="N266" s="14">
        <f t="shared" si="20"/>
        <v>2435.7599999999998</v>
      </c>
      <c r="O266">
        <f t="shared" si="21"/>
        <v>2010</v>
      </c>
      <c r="P266" t="str">
        <f t="shared" si="22"/>
        <v>Sep</v>
      </c>
    </row>
    <row r="267" spans="1:16" x14ac:dyDescent="0.3">
      <c r="A267">
        <v>269</v>
      </c>
      <c r="B267" t="str">
        <f>Table6[[#This Row],[Initials]]</f>
        <v>D</v>
      </c>
      <c r="C267" t="str">
        <f>Table6[[#This Row],[Last Name Correction]]</f>
        <v>Lehman</v>
      </c>
      <c r="D267" t="s">
        <v>1670</v>
      </c>
      <c r="E267" t="str">
        <f>Table6[[#This Row],[Gender Correction]]</f>
        <v>F</v>
      </c>
      <c r="F267">
        <v>60</v>
      </c>
      <c r="G267" t="s">
        <v>2507</v>
      </c>
      <c r="H267" t="s">
        <v>232</v>
      </c>
      <c r="I267" s="10">
        <v>40048</v>
      </c>
      <c r="J267">
        <v>86</v>
      </c>
      <c r="K267" t="s">
        <v>1677</v>
      </c>
      <c r="L267" t="str">
        <f>VLOOKUP(Portfolio43468[[#This Row],[Product]],ProductName,2)</f>
        <v>Ultrathing V3</v>
      </c>
      <c r="M267">
        <f t="shared" si="19"/>
        <v>2064</v>
      </c>
      <c r="N267" s="14">
        <f t="shared" si="20"/>
        <v>7203.3600000000006</v>
      </c>
      <c r="O267">
        <f t="shared" si="21"/>
        <v>2009</v>
      </c>
      <c r="P267" t="str">
        <f t="shared" si="22"/>
        <v>Aug</v>
      </c>
    </row>
    <row r="268" spans="1:16" x14ac:dyDescent="0.3">
      <c r="A268">
        <v>270</v>
      </c>
      <c r="B268" t="str">
        <f>Table6[[#This Row],[Initials]]</f>
        <v>E</v>
      </c>
      <c r="C268" t="str">
        <f>Table6[[#This Row],[Last Name Correction]]</f>
        <v>Gibbons</v>
      </c>
      <c r="D268" t="s">
        <v>1670</v>
      </c>
      <c r="E268" t="str">
        <f>Table6[[#This Row],[Gender Correction]]</f>
        <v>F</v>
      </c>
      <c r="F268">
        <v>60</v>
      </c>
      <c r="G268" t="s">
        <v>2509</v>
      </c>
      <c r="H268" t="s">
        <v>371</v>
      </c>
      <c r="I268" s="10">
        <v>39532</v>
      </c>
      <c r="J268">
        <v>80</v>
      </c>
      <c r="K268" t="s">
        <v>1707</v>
      </c>
      <c r="L268" t="str">
        <f>VLOOKUP(Portfolio43468[[#This Row],[Product]],ProductName,2)</f>
        <v>Megawidget M</v>
      </c>
      <c r="M268">
        <f t="shared" si="19"/>
        <v>1920</v>
      </c>
      <c r="N268" s="14">
        <f t="shared" si="20"/>
        <v>2284.7999999999997</v>
      </c>
      <c r="O268">
        <f t="shared" si="21"/>
        <v>2008</v>
      </c>
      <c r="P268" t="str">
        <f t="shared" si="22"/>
        <v>Mar</v>
      </c>
    </row>
    <row r="269" spans="1:16" x14ac:dyDescent="0.3">
      <c r="A269">
        <v>271</v>
      </c>
      <c r="B269" t="str">
        <f>Table6[[#This Row],[Initials]]</f>
        <v>Y</v>
      </c>
      <c r="C269" t="str">
        <f>Table6[[#This Row],[Last Name Correction]]</f>
        <v>Mock</v>
      </c>
      <c r="D269" t="s">
        <v>1683</v>
      </c>
      <c r="E269" t="str">
        <f>Table6[[#This Row],[Gender Correction]]</f>
        <v>F</v>
      </c>
      <c r="F269">
        <v>30</v>
      </c>
      <c r="G269" t="s">
        <v>2512</v>
      </c>
      <c r="H269" t="s">
        <v>42</v>
      </c>
      <c r="I269" s="10">
        <v>40058</v>
      </c>
      <c r="J269">
        <v>68</v>
      </c>
      <c r="K269" t="s">
        <v>1700</v>
      </c>
      <c r="L269" t="str">
        <f>VLOOKUP(Portfolio43468[[#This Row],[Product]],ProductName,2)</f>
        <v>Ultrathing V1</v>
      </c>
      <c r="M269">
        <f t="shared" si="19"/>
        <v>1156</v>
      </c>
      <c r="N269" s="14">
        <f t="shared" si="20"/>
        <v>2300.44</v>
      </c>
      <c r="O269">
        <f t="shared" si="21"/>
        <v>2009</v>
      </c>
      <c r="P269" t="str">
        <f t="shared" si="22"/>
        <v>Sep</v>
      </c>
    </row>
    <row r="270" spans="1:16" x14ac:dyDescent="0.3">
      <c r="A270">
        <v>272</v>
      </c>
      <c r="B270" t="str">
        <f>Table6[[#This Row],[Initials]]</f>
        <v>S</v>
      </c>
      <c r="C270" t="str">
        <f>Table6[[#This Row],[Last Name Correction]]</f>
        <v>Richey</v>
      </c>
      <c r="D270" t="s">
        <v>1683</v>
      </c>
      <c r="E270" t="str">
        <f>Table6[[#This Row],[Gender Correction]]</f>
        <v>F</v>
      </c>
      <c r="F270">
        <v>30</v>
      </c>
      <c r="G270" t="s">
        <v>2515</v>
      </c>
      <c r="H270" t="s">
        <v>2516</v>
      </c>
      <c r="I270" s="10">
        <v>40098</v>
      </c>
      <c r="J270">
        <v>38</v>
      </c>
      <c r="K270" t="s">
        <v>1721</v>
      </c>
      <c r="L270" t="str">
        <f>VLOOKUP(Portfolio43468[[#This Row],[Product]],ProductName,2)</f>
        <v>Ultrathing V4</v>
      </c>
      <c r="M270">
        <f t="shared" si="19"/>
        <v>912</v>
      </c>
      <c r="N270" s="14">
        <f t="shared" si="20"/>
        <v>3638.88</v>
      </c>
      <c r="O270">
        <f t="shared" si="21"/>
        <v>2009</v>
      </c>
      <c r="P270" t="str">
        <f t="shared" si="22"/>
        <v>Oct</v>
      </c>
    </row>
    <row r="271" spans="1:16" x14ac:dyDescent="0.3">
      <c r="A271">
        <v>273</v>
      </c>
      <c r="B271" t="str">
        <f>Table6[[#This Row],[Initials]]</f>
        <v>M</v>
      </c>
      <c r="C271" t="str">
        <f>Table6[[#This Row],[Last Name Correction]]</f>
        <v>Barlow</v>
      </c>
      <c r="D271" t="s">
        <v>1670</v>
      </c>
      <c r="E271" t="str">
        <f>Table6[[#This Row],[Gender Correction]]</f>
        <v>F</v>
      </c>
      <c r="F271">
        <v>30</v>
      </c>
      <c r="G271" t="s">
        <v>2518</v>
      </c>
      <c r="H271" t="s">
        <v>2519</v>
      </c>
      <c r="I271" s="10">
        <v>39550</v>
      </c>
      <c r="J271">
        <v>65</v>
      </c>
      <c r="K271" t="s">
        <v>1700</v>
      </c>
      <c r="L271" t="str">
        <f>VLOOKUP(Portfolio43468[[#This Row],[Product]],ProductName,2)</f>
        <v>Ultrathing V1</v>
      </c>
      <c r="M271">
        <f t="shared" si="19"/>
        <v>1105</v>
      </c>
      <c r="N271" s="14">
        <f t="shared" si="20"/>
        <v>2198.9499999999998</v>
      </c>
      <c r="O271">
        <f t="shared" si="21"/>
        <v>2008</v>
      </c>
      <c r="P271" t="str">
        <f t="shared" si="22"/>
        <v>Apr</v>
      </c>
    </row>
    <row r="272" spans="1:16" x14ac:dyDescent="0.3">
      <c r="A272">
        <v>274</v>
      </c>
      <c r="B272" t="str">
        <f>Table6[[#This Row],[Initials]]</f>
        <v>C</v>
      </c>
      <c r="C272" t="str">
        <f>Table6[[#This Row],[Last Name Correction]]</f>
        <v>Pereira</v>
      </c>
      <c r="D272" t="s">
        <v>1683</v>
      </c>
      <c r="E272" t="str">
        <f>Table6[[#This Row],[Gender Correction]]</f>
        <v>F</v>
      </c>
      <c r="F272">
        <v>90</v>
      </c>
      <c r="G272" t="s">
        <v>2522</v>
      </c>
      <c r="H272" t="s">
        <v>1652</v>
      </c>
      <c r="I272" s="10">
        <v>40432</v>
      </c>
      <c r="J272">
        <v>79</v>
      </c>
      <c r="K272" t="s">
        <v>1692</v>
      </c>
      <c r="L272" t="str">
        <f>VLOOKUP(Portfolio43468[[#This Row],[Product]],ProductName,2)</f>
        <v>Megawidget L</v>
      </c>
      <c r="M272">
        <f t="shared" si="19"/>
        <v>1896</v>
      </c>
      <c r="N272" s="14">
        <f t="shared" si="20"/>
        <v>3014.6400000000003</v>
      </c>
      <c r="O272">
        <f t="shared" si="21"/>
        <v>2010</v>
      </c>
      <c r="P272" t="str">
        <f t="shared" si="22"/>
        <v>Sep</v>
      </c>
    </row>
    <row r="273" spans="1:16" x14ac:dyDescent="0.3">
      <c r="A273">
        <v>275</v>
      </c>
      <c r="B273" t="str">
        <f>Table6[[#This Row],[Initials]]</f>
        <v>L</v>
      </c>
      <c r="C273" t="str">
        <f>Table6[[#This Row],[Last Name Correction]]</f>
        <v>Duarte</v>
      </c>
      <c r="D273" t="s">
        <v>1683</v>
      </c>
      <c r="E273" t="str">
        <f>Table6[[#This Row],[Gender Correction]]</f>
        <v>F</v>
      </c>
      <c r="F273">
        <v>30</v>
      </c>
      <c r="G273" t="s">
        <v>2525</v>
      </c>
      <c r="H273" t="s">
        <v>402</v>
      </c>
      <c r="I273" s="10">
        <v>40271</v>
      </c>
      <c r="J273">
        <v>19</v>
      </c>
      <c r="K273" t="s">
        <v>1673</v>
      </c>
      <c r="L273" t="str">
        <f>VLOOKUP(Portfolio43468[[#This Row],[Product]],ProductName,2)</f>
        <v>Megawidget S</v>
      </c>
      <c r="M273">
        <f t="shared" si="19"/>
        <v>456</v>
      </c>
      <c r="N273" s="14">
        <f t="shared" si="20"/>
        <v>360.24</v>
      </c>
      <c r="O273">
        <f t="shared" si="21"/>
        <v>2010</v>
      </c>
      <c r="P273" t="str">
        <f t="shared" si="22"/>
        <v>Apr</v>
      </c>
    </row>
    <row r="274" spans="1:16" x14ac:dyDescent="0.3">
      <c r="A274">
        <v>276</v>
      </c>
      <c r="B274" t="str">
        <f>Table6[[#This Row],[Initials]]</f>
        <v>M</v>
      </c>
      <c r="C274" t="str">
        <f>Table6[[#This Row],[Last Name Correction]]</f>
        <v>Thomson</v>
      </c>
      <c r="D274" t="s">
        <v>1670</v>
      </c>
      <c r="E274" t="str">
        <f>Table6[[#This Row],[Gender Correction]]</f>
        <v>F</v>
      </c>
      <c r="F274">
        <v>90</v>
      </c>
      <c r="G274" t="s">
        <v>2528</v>
      </c>
      <c r="H274" t="s">
        <v>830</v>
      </c>
      <c r="I274" s="10">
        <v>39783</v>
      </c>
      <c r="J274">
        <v>80</v>
      </c>
      <c r="K274" t="s">
        <v>851</v>
      </c>
      <c r="L274" t="str">
        <f>VLOOKUP(Portfolio43468[[#This Row],[Product]],ProductName,2)</f>
        <v>Hyperwotsit</v>
      </c>
      <c r="M274">
        <f t="shared" si="19"/>
        <v>1600</v>
      </c>
      <c r="N274" s="14">
        <f t="shared" si="20"/>
        <v>3215.9999999999995</v>
      </c>
      <c r="O274">
        <f t="shared" si="21"/>
        <v>2008</v>
      </c>
      <c r="P274" t="str">
        <f t="shared" si="22"/>
        <v>Dec</v>
      </c>
    </row>
    <row r="275" spans="1:16" x14ac:dyDescent="0.3">
      <c r="A275">
        <v>277</v>
      </c>
      <c r="B275" t="str">
        <f>Table6[[#This Row],[Initials]]</f>
        <v>J</v>
      </c>
      <c r="C275" t="str">
        <f>Table6[[#This Row],[Last Name Correction]]</f>
        <v>Stephens</v>
      </c>
      <c r="D275" t="s">
        <v>1670</v>
      </c>
      <c r="E275" t="str">
        <f>Table6[[#This Row],[Gender Correction]]</f>
        <v>F</v>
      </c>
      <c r="F275">
        <v>60</v>
      </c>
      <c r="G275" t="s">
        <v>2531</v>
      </c>
      <c r="H275" t="s">
        <v>2532</v>
      </c>
      <c r="I275" s="10">
        <v>39634</v>
      </c>
      <c r="J275">
        <v>56</v>
      </c>
      <c r="K275" t="s">
        <v>1772</v>
      </c>
      <c r="L275" t="str">
        <f>VLOOKUP(Portfolio43468[[#This Row],[Product]],ProductName,2)</f>
        <v>Gigastuff</v>
      </c>
      <c r="M275">
        <f t="shared" si="19"/>
        <v>1008</v>
      </c>
      <c r="N275" s="14">
        <f t="shared" si="20"/>
        <v>1905.12</v>
      </c>
      <c r="O275">
        <f t="shared" si="21"/>
        <v>2008</v>
      </c>
      <c r="P275" t="str">
        <f t="shared" si="22"/>
        <v>Jul</v>
      </c>
    </row>
    <row r="276" spans="1:16" x14ac:dyDescent="0.3">
      <c r="A276">
        <v>278</v>
      </c>
      <c r="B276" t="str">
        <f>Table6[[#This Row],[Initials]]</f>
        <v>L</v>
      </c>
      <c r="C276" t="str">
        <f>Table6[[#This Row],[Last Name Correction]]</f>
        <v>Marshall</v>
      </c>
      <c r="D276" t="s">
        <v>1683</v>
      </c>
      <c r="E276" t="str">
        <f>Table6[[#This Row],[Gender Correction]]</f>
        <v>F</v>
      </c>
      <c r="F276">
        <v>60</v>
      </c>
      <c r="G276" t="s">
        <v>2534</v>
      </c>
      <c r="H276" t="s">
        <v>2535</v>
      </c>
      <c r="I276" s="10">
        <v>39631</v>
      </c>
      <c r="J276">
        <v>3</v>
      </c>
      <c r="K276" t="s">
        <v>1007</v>
      </c>
      <c r="L276" t="str">
        <f>VLOOKUP(Portfolio43468[[#This Row],[Product]],ProductName,2)</f>
        <v>Superwossname</v>
      </c>
      <c r="M276">
        <f t="shared" si="19"/>
        <v>60</v>
      </c>
      <c r="N276" s="14">
        <f t="shared" si="20"/>
        <v>186.6</v>
      </c>
      <c r="O276">
        <f t="shared" si="21"/>
        <v>2008</v>
      </c>
      <c r="P276" t="str">
        <f t="shared" si="22"/>
        <v>Jul</v>
      </c>
    </row>
    <row r="277" spans="1:16" x14ac:dyDescent="0.3">
      <c r="A277">
        <v>279</v>
      </c>
      <c r="B277" t="str">
        <f>Table6[[#This Row],[Initials]]</f>
        <v>C</v>
      </c>
      <c r="C277" t="str">
        <f>Table6[[#This Row],[Last Name Correction]]</f>
        <v>Lambert</v>
      </c>
      <c r="D277" t="s">
        <v>1683</v>
      </c>
      <c r="E277" t="str">
        <f>Table6[[#This Row],[Gender Correction]]</f>
        <v>F</v>
      </c>
      <c r="F277">
        <v>60</v>
      </c>
      <c r="G277" t="s">
        <v>2539</v>
      </c>
      <c r="H277" t="s">
        <v>411</v>
      </c>
      <c r="I277" s="10">
        <v>39808</v>
      </c>
      <c r="J277">
        <v>100</v>
      </c>
      <c r="K277" t="s">
        <v>1696</v>
      </c>
      <c r="L277" t="str">
        <f>VLOOKUP(Portfolio43468[[#This Row],[Product]],ProductName,2)</f>
        <v>Ultrathing V2</v>
      </c>
      <c r="M277">
        <f t="shared" si="19"/>
        <v>2000</v>
      </c>
      <c r="N277" s="14">
        <f t="shared" si="20"/>
        <v>5980</v>
      </c>
      <c r="O277">
        <f t="shared" si="21"/>
        <v>2008</v>
      </c>
      <c r="P277" t="str">
        <f t="shared" si="22"/>
        <v>Dec</v>
      </c>
    </row>
    <row r="278" spans="1:16" x14ac:dyDescent="0.3">
      <c r="A278">
        <v>280</v>
      </c>
      <c r="B278" t="str">
        <f>Table6[[#This Row],[Initials]]</f>
        <v>Y</v>
      </c>
      <c r="C278" t="str">
        <f>Table6[[#This Row],[Last Name Correction]]</f>
        <v>Crouch</v>
      </c>
      <c r="D278" t="s">
        <v>1683</v>
      </c>
      <c r="E278" t="str">
        <f>Table6[[#This Row],[Gender Correction]]</f>
        <v>F</v>
      </c>
      <c r="F278">
        <v>60</v>
      </c>
      <c r="G278" t="s">
        <v>2541</v>
      </c>
      <c r="H278" t="s">
        <v>2542</v>
      </c>
      <c r="I278" s="10">
        <v>39766</v>
      </c>
      <c r="J278">
        <v>74</v>
      </c>
      <c r="K278" t="s">
        <v>851</v>
      </c>
      <c r="L278" t="str">
        <f>VLOOKUP(Portfolio43468[[#This Row],[Product]],ProductName,2)</f>
        <v>Hyperwotsit</v>
      </c>
      <c r="M278">
        <f t="shared" si="19"/>
        <v>1480</v>
      </c>
      <c r="N278" s="14">
        <f t="shared" si="20"/>
        <v>2974.7999999999997</v>
      </c>
      <c r="O278">
        <f t="shared" si="21"/>
        <v>2008</v>
      </c>
      <c r="P278" t="str">
        <f t="shared" si="22"/>
        <v>Nov</v>
      </c>
    </row>
    <row r="279" spans="1:16" x14ac:dyDescent="0.3">
      <c r="A279">
        <v>281</v>
      </c>
      <c r="B279" t="str">
        <f>Table6[[#This Row],[Initials]]</f>
        <v>J</v>
      </c>
      <c r="C279" t="str">
        <f>Table6[[#This Row],[Last Name Correction]]</f>
        <v>Burris</v>
      </c>
      <c r="D279" t="s">
        <v>1683</v>
      </c>
      <c r="E279" t="str">
        <f>Table6[[#This Row],[Gender Correction]]</f>
        <v>F</v>
      </c>
      <c r="F279">
        <v>60</v>
      </c>
      <c r="G279" t="s">
        <v>2545</v>
      </c>
      <c r="H279" t="s">
        <v>2546</v>
      </c>
      <c r="I279" s="10">
        <v>39553</v>
      </c>
      <c r="J279">
        <v>12</v>
      </c>
      <c r="K279" t="s">
        <v>1721</v>
      </c>
      <c r="L279" t="str">
        <f>VLOOKUP(Portfolio43468[[#This Row],[Product]],ProductName,2)</f>
        <v>Ultrathing V4</v>
      </c>
      <c r="M279">
        <f t="shared" si="19"/>
        <v>288</v>
      </c>
      <c r="N279" s="14">
        <f t="shared" si="20"/>
        <v>1149.1200000000001</v>
      </c>
      <c r="O279">
        <f t="shared" si="21"/>
        <v>2008</v>
      </c>
      <c r="P279" t="str">
        <f t="shared" si="22"/>
        <v>Apr</v>
      </c>
    </row>
    <row r="280" spans="1:16" x14ac:dyDescent="0.3">
      <c r="A280">
        <v>282</v>
      </c>
      <c r="B280" t="str">
        <f>Table6[[#This Row],[Initials]]</f>
        <v>K</v>
      </c>
      <c r="C280" t="str">
        <f>Table6[[#This Row],[Last Name Correction]]</f>
        <v>Odonnell</v>
      </c>
      <c r="D280" t="s">
        <v>1733</v>
      </c>
      <c r="E280" t="str">
        <f>Table6[[#This Row],[Gender Correction]]</f>
        <v>F</v>
      </c>
      <c r="F280">
        <v>30</v>
      </c>
      <c r="G280" t="s">
        <v>2549</v>
      </c>
      <c r="H280" t="s">
        <v>662</v>
      </c>
      <c r="I280" s="10">
        <v>40119</v>
      </c>
      <c r="J280">
        <v>81</v>
      </c>
      <c r="K280" t="s">
        <v>1721</v>
      </c>
      <c r="L280" t="str">
        <f>VLOOKUP(Portfolio43468[[#This Row],[Product]],ProductName,2)</f>
        <v>Ultrathing V4</v>
      </c>
      <c r="M280">
        <f t="shared" si="19"/>
        <v>1944</v>
      </c>
      <c r="N280" s="14">
        <f t="shared" si="20"/>
        <v>7756.56</v>
      </c>
      <c r="O280">
        <f t="shared" si="21"/>
        <v>2009</v>
      </c>
      <c r="P280" t="str">
        <f t="shared" si="22"/>
        <v>Nov</v>
      </c>
    </row>
    <row r="281" spans="1:16" x14ac:dyDescent="0.3">
      <c r="A281">
        <v>283</v>
      </c>
      <c r="B281" t="str">
        <f>Table6[[#This Row],[Initials]]</f>
        <v>E</v>
      </c>
      <c r="C281" t="str">
        <f>Table6[[#This Row],[Last Name Correction]]</f>
        <v>Santos</v>
      </c>
      <c r="D281" t="s">
        <v>1670</v>
      </c>
      <c r="E281" t="str">
        <f>Table6[[#This Row],[Gender Correction]]</f>
        <v>F</v>
      </c>
      <c r="F281">
        <v>30</v>
      </c>
      <c r="G281" t="s">
        <v>2551</v>
      </c>
      <c r="H281" t="s">
        <v>2474</v>
      </c>
      <c r="I281" s="10">
        <v>39472</v>
      </c>
      <c r="J281">
        <v>42</v>
      </c>
      <c r="K281" t="s">
        <v>1692</v>
      </c>
      <c r="L281" t="str">
        <f>VLOOKUP(Portfolio43468[[#This Row],[Product]],ProductName,2)</f>
        <v>Megawidget L</v>
      </c>
      <c r="M281">
        <f t="shared" si="19"/>
        <v>1008</v>
      </c>
      <c r="N281" s="14">
        <f t="shared" si="20"/>
        <v>1602.72</v>
      </c>
      <c r="O281">
        <f t="shared" si="21"/>
        <v>2008</v>
      </c>
      <c r="P281" t="str">
        <f t="shared" si="22"/>
        <v>Jan</v>
      </c>
    </row>
    <row r="282" spans="1:16" x14ac:dyDescent="0.3">
      <c r="A282">
        <v>284</v>
      </c>
      <c r="B282" t="str">
        <f>Table6[[#This Row],[Initials]]</f>
        <v>G</v>
      </c>
      <c r="C282" t="str">
        <f>Table6[[#This Row],[Last Name Correction]]</f>
        <v>Wang</v>
      </c>
      <c r="D282" t="s">
        <v>1683</v>
      </c>
      <c r="E282" t="str">
        <f>Table6[[#This Row],[Gender Correction]]</f>
        <v>F</v>
      </c>
      <c r="F282">
        <v>90</v>
      </c>
      <c r="G282" t="s">
        <v>2554</v>
      </c>
      <c r="H282" t="s">
        <v>2555</v>
      </c>
      <c r="I282" s="10">
        <v>39583</v>
      </c>
      <c r="J282">
        <v>96</v>
      </c>
      <c r="K282" t="s">
        <v>1007</v>
      </c>
      <c r="L282" t="str">
        <f>VLOOKUP(Portfolio43468[[#This Row],[Product]],ProductName,2)</f>
        <v>Superwossname</v>
      </c>
      <c r="M282">
        <f t="shared" si="19"/>
        <v>1920</v>
      </c>
      <c r="N282" s="14">
        <f t="shared" si="20"/>
        <v>5971.2</v>
      </c>
      <c r="O282">
        <f t="shared" si="21"/>
        <v>2008</v>
      </c>
      <c r="P282" t="str">
        <f t="shared" si="22"/>
        <v>May</v>
      </c>
    </row>
    <row r="283" spans="1:16" x14ac:dyDescent="0.3">
      <c r="A283">
        <v>285</v>
      </c>
      <c r="B283" t="str">
        <f>Table6[[#This Row],[Initials]]</f>
        <v>E</v>
      </c>
      <c r="C283" t="str">
        <f>Table6[[#This Row],[Last Name Correction]]</f>
        <v>Boyd</v>
      </c>
      <c r="D283" t="s">
        <v>1670</v>
      </c>
      <c r="E283" t="str">
        <f>Table6[[#This Row],[Gender Correction]]</f>
        <v>F</v>
      </c>
      <c r="F283">
        <v>90</v>
      </c>
      <c r="G283" t="s">
        <v>2558</v>
      </c>
      <c r="H283" t="s">
        <v>2559</v>
      </c>
      <c r="I283" s="10">
        <v>39878</v>
      </c>
      <c r="J283">
        <v>26</v>
      </c>
      <c r="K283" t="s">
        <v>1677</v>
      </c>
      <c r="L283" t="str">
        <f>VLOOKUP(Portfolio43468[[#This Row],[Product]],ProductName,2)</f>
        <v>Ultrathing V3</v>
      </c>
      <c r="M283">
        <f t="shared" si="19"/>
        <v>624</v>
      </c>
      <c r="N283" s="14">
        <f t="shared" si="20"/>
        <v>2177.7600000000002</v>
      </c>
      <c r="O283">
        <f t="shared" si="21"/>
        <v>2009</v>
      </c>
      <c r="P283" t="str">
        <f t="shared" si="22"/>
        <v>Mar</v>
      </c>
    </row>
    <row r="284" spans="1:16" x14ac:dyDescent="0.3">
      <c r="A284">
        <v>286</v>
      </c>
      <c r="B284" t="str">
        <f>Table6[[#This Row],[Initials]]</f>
        <v>H</v>
      </c>
      <c r="C284" t="str">
        <f>Table6[[#This Row],[Last Name Correction]]</f>
        <v>Shoemaker</v>
      </c>
      <c r="D284" t="s">
        <v>1670</v>
      </c>
      <c r="E284" t="str">
        <f>Table6[[#This Row],[Gender Correction]]</f>
        <v>F</v>
      </c>
      <c r="F284">
        <v>60</v>
      </c>
      <c r="G284" t="s">
        <v>2561</v>
      </c>
      <c r="H284" t="s">
        <v>1957</v>
      </c>
      <c r="I284" s="10">
        <v>39490</v>
      </c>
      <c r="J284">
        <v>23</v>
      </c>
      <c r="K284" t="s">
        <v>1772</v>
      </c>
      <c r="L284" t="str">
        <f>VLOOKUP(Portfolio43468[[#This Row],[Product]],ProductName,2)</f>
        <v>Gigastuff</v>
      </c>
      <c r="M284">
        <f t="shared" si="19"/>
        <v>414</v>
      </c>
      <c r="N284" s="14">
        <f t="shared" si="20"/>
        <v>782.45999999999992</v>
      </c>
      <c r="O284">
        <f t="shared" si="21"/>
        <v>2008</v>
      </c>
      <c r="P284" t="str">
        <f t="shared" si="22"/>
        <v>Feb</v>
      </c>
    </row>
    <row r="285" spans="1:16" x14ac:dyDescent="0.3">
      <c r="A285">
        <v>287</v>
      </c>
      <c r="B285" t="str">
        <f>Table6[[#This Row],[Initials]]</f>
        <v>J</v>
      </c>
      <c r="C285" t="str">
        <f>Table6[[#This Row],[Last Name Correction]]</f>
        <v>Shafer</v>
      </c>
      <c r="D285" t="s">
        <v>1683</v>
      </c>
      <c r="E285" t="str">
        <f>Table6[[#This Row],[Gender Correction]]</f>
        <v>F</v>
      </c>
      <c r="F285">
        <v>90</v>
      </c>
      <c r="G285" t="s">
        <v>2564</v>
      </c>
      <c r="H285" t="s">
        <v>2565</v>
      </c>
      <c r="I285" s="10">
        <v>40015</v>
      </c>
      <c r="J285">
        <v>88</v>
      </c>
      <c r="K285" t="s">
        <v>1696</v>
      </c>
      <c r="L285" t="str">
        <f>VLOOKUP(Portfolio43468[[#This Row],[Product]],ProductName,2)</f>
        <v>Ultrathing V2</v>
      </c>
      <c r="M285">
        <f t="shared" si="19"/>
        <v>1760</v>
      </c>
      <c r="N285" s="14">
        <f t="shared" si="20"/>
        <v>5262.4000000000005</v>
      </c>
      <c r="O285">
        <f t="shared" si="21"/>
        <v>2009</v>
      </c>
      <c r="P285" t="str">
        <f t="shared" si="22"/>
        <v>Jul</v>
      </c>
    </row>
    <row r="286" spans="1:16" x14ac:dyDescent="0.3">
      <c r="A286">
        <v>288</v>
      </c>
      <c r="B286" t="str">
        <f>Table6[[#This Row],[Initials]]</f>
        <v>A</v>
      </c>
      <c r="C286" t="str">
        <f>Table6[[#This Row],[Last Name Correction]]</f>
        <v>Howell</v>
      </c>
      <c r="D286" t="s">
        <v>1683</v>
      </c>
      <c r="E286" t="str">
        <f>Table6[[#This Row],[Gender Correction]]</f>
        <v>F</v>
      </c>
      <c r="F286">
        <v>60</v>
      </c>
      <c r="G286" t="s">
        <v>2568</v>
      </c>
      <c r="H286" t="s">
        <v>2569</v>
      </c>
      <c r="I286" s="10">
        <v>39684</v>
      </c>
      <c r="J286">
        <v>73</v>
      </c>
      <c r="K286" t="s">
        <v>1673</v>
      </c>
      <c r="L286" t="str">
        <f>VLOOKUP(Portfolio43468[[#This Row],[Product]],ProductName,2)</f>
        <v>Megawidget S</v>
      </c>
      <c r="M286">
        <f t="shared" si="19"/>
        <v>1752</v>
      </c>
      <c r="N286" s="14">
        <f t="shared" si="20"/>
        <v>1384.0800000000002</v>
      </c>
      <c r="O286">
        <f t="shared" si="21"/>
        <v>2008</v>
      </c>
      <c r="P286" t="str">
        <f t="shared" si="22"/>
        <v>Aug</v>
      </c>
    </row>
    <row r="287" spans="1:16" x14ac:dyDescent="0.3">
      <c r="A287">
        <v>289</v>
      </c>
      <c r="B287" t="str">
        <f>Table6[[#This Row],[Initials]]</f>
        <v>C</v>
      </c>
      <c r="C287" t="str">
        <f>Table6[[#This Row],[Last Name Correction]]</f>
        <v>Marcum</v>
      </c>
      <c r="D287" t="s">
        <v>1683</v>
      </c>
      <c r="E287" t="str">
        <f>Table6[[#This Row],[Gender Correction]]</f>
        <v>F</v>
      </c>
      <c r="F287">
        <v>30</v>
      </c>
      <c r="G287" t="s">
        <v>2571</v>
      </c>
      <c r="H287" t="s">
        <v>2572</v>
      </c>
      <c r="I287" s="10">
        <v>39759</v>
      </c>
      <c r="J287">
        <v>82</v>
      </c>
      <c r="K287" t="s">
        <v>1721</v>
      </c>
      <c r="L287" t="str">
        <f>VLOOKUP(Portfolio43468[[#This Row],[Product]],ProductName,2)</f>
        <v>Ultrathing V4</v>
      </c>
      <c r="M287">
        <f t="shared" si="19"/>
        <v>1968</v>
      </c>
      <c r="N287" s="14">
        <f t="shared" si="20"/>
        <v>7852.3200000000006</v>
      </c>
      <c r="O287">
        <f t="shared" si="21"/>
        <v>2008</v>
      </c>
      <c r="P287" t="str">
        <f t="shared" si="22"/>
        <v>Nov</v>
      </c>
    </row>
    <row r="288" spans="1:16" x14ac:dyDescent="0.3">
      <c r="A288">
        <v>290</v>
      </c>
      <c r="B288" t="str">
        <f>Table6[[#This Row],[Initials]]</f>
        <v>C</v>
      </c>
      <c r="C288" t="str">
        <f>Table6[[#This Row],[Last Name Correction]]</f>
        <v>Perry</v>
      </c>
      <c r="D288" t="s">
        <v>1670</v>
      </c>
      <c r="E288" t="str">
        <f>Table6[[#This Row],[Gender Correction]]</f>
        <v>F</v>
      </c>
      <c r="F288">
        <v>60</v>
      </c>
      <c r="G288" t="s">
        <v>2575</v>
      </c>
      <c r="H288" t="s">
        <v>758</v>
      </c>
      <c r="I288" s="10">
        <v>40359</v>
      </c>
      <c r="J288">
        <v>63</v>
      </c>
      <c r="K288" t="s">
        <v>1772</v>
      </c>
      <c r="L288" t="str">
        <f>VLOOKUP(Portfolio43468[[#This Row],[Product]],ProductName,2)</f>
        <v>Gigastuff</v>
      </c>
      <c r="M288">
        <f t="shared" si="19"/>
        <v>1134</v>
      </c>
      <c r="N288" s="14">
        <f t="shared" si="20"/>
        <v>2143.2599999999998</v>
      </c>
      <c r="O288">
        <f t="shared" si="21"/>
        <v>2010</v>
      </c>
      <c r="P288" t="str">
        <f t="shared" si="22"/>
        <v>Jun</v>
      </c>
    </row>
    <row r="289" spans="1:16" x14ac:dyDescent="0.3">
      <c r="A289">
        <v>291</v>
      </c>
      <c r="B289" t="str">
        <f>Table6[[#This Row],[Initials]]</f>
        <v>S</v>
      </c>
      <c r="C289" t="str">
        <f>Table6[[#This Row],[Last Name Correction]]</f>
        <v>Galvan</v>
      </c>
      <c r="D289" t="s">
        <v>1670</v>
      </c>
      <c r="E289" t="str">
        <f>Table6[[#This Row],[Gender Correction]]</f>
        <v>F</v>
      </c>
      <c r="F289">
        <v>90</v>
      </c>
      <c r="G289" t="s">
        <v>2577</v>
      </c>
      <c r="H289" t="s">
        <v>1160</v>
      </c>
      <c r="I289" s="10">
        <v>40490</v>
      </c>
      <c r="J289">
        <v>49</v>
      </c>
      <c r="K289" t="s">
        <v>1696</v>
      </c>
      <c r="L289" t="str">
        <f>VLOOKUP(Portfolio43468[[#This Row],[Product]],ProductName,2)</f>
        <v>Ultrathing V2</v>
      </c>
      <c r="M289">
        <f t="shared" si="19"/>
        <v>980</v>
      </c>
      <c r="N289" s="14">
        <f t="shared" si="20"/>
        <v>2930.2000000000003</v>
      </c>
      <c r="O289">
        <f t="shared" si="21"/>
        <v>2010</v>
      </c>
      <c r="P289" t="str">
        <f t="shared" si="22"/>
        <v>Nov</v>
      </c>
    </row>
    <row r="290" spans="1:16" x14ac:dyDescent="0.3">
      <c r="A290">
        <v>292</v>
      </c>
      <c r="B290" t="str">
        <f>Table6[[#This Row],[Initials]]</f>
        <v>Y</v>
      </c>
      <c r="C290" t="str">
        <f>Table6[[#This Row],[Last Name Correction]]</f>
        <v>Lake</v>
      </c>
      <c r="D290" t="s">
        <v>1683</v>
      </c>
      <c r="E290" t="str">
        <f>Table6[[#This Row],[Gender Correction]]</f>
        <v>F</v>
      </c>
      <c r="F290">
        <v>90</v>
      </c>
      <c r="G290" t="s">
        <v>2580</v>
      </c>
      <c r="H290" t="s">
        <v>592</v>
      </c>
      <c r="I290" s="10">
        <v>39778</v>
      </c>
      <c r="J290">
        <v>36</v>
      </c>
      <c r="K290" t="s">
        <v>1673</v>
      </c>
      <c r="L290" t="str">
        <f>VLOOKUP(Portfolio43468[[#This Row],[Product]],ProductName,2)</f>
        <v>Megawidget S</v>
      </c>
      <c r="M290">
        <f t="shared" si="19"/>
        <v>864</v>
      </c>
      <c r="N290" s="14">
        <f t="shared" si="20"/>
        <v>682.56000000000006</v>
      </c>
      <c r="O290">
        <f t="shared" si="21"/>
        <v>2008</v>
      </c>
      <c r="P290" t="str">
        <f t="shared" si="22"/>
        <v>Nov</v>
      </c>
    </row>
    <row r="291" spans="1:16" x14ac:dyDescent="0.3">
      <c r="A291">
        <v>293</v>
      </c>
      <c r="B291" t="str">
        <f>Table6[[#This Row],[Initials]]</f>
        <v>M</v>
      </c>
      <c r="C291" t="str">
        <f>Table6[[#This Row],[Last Name Correction]]</f>
        <v>Lowery</v>
      </c>
      <c r="D291" t="s">
        <v>1683</v>
      </c>
      <c r="E291" t="str">
        <f>Table6[[#This Row],[Gender Correction]]</f>
        <v>F</v>
      </c>
      <c r="F291">
        <v>30</v>
      </c>
      <c r="G291" t="s">
        <v>2102</v>
      </c>
      <c r="H291" t="s">
        <v>2583</v>
      </c>
      <c r="I291" s="10">
        <v>39664</v>
      </c>
      <c r="J291">
        <v>3</v>
      </c>
      <c r="K291" t="s">
        <v>1772</v>
      </c>
      <c r="L291" t="str">
        <f>VLOOKUP(Portfolio43468[[#This Row],[Product]],ProductName,2)</f>
        <v>Gigastuff</v>
      </c>
      <c r="M291">
        <f t="shared" si="19"/>
        <v>54</v>
      </c>
      <c r="N291" s="14">
        <f t="shared" si="20"/>
        <v>102.05999999999999</v>
      </c>
      <c r="O291">
        <f t="shared" si="21"/>
        <v>2008</v>
      </c>
      <c r="P291" t="str">
        <f t="shared" si="22"/>
        <v>Aug</v>
      </c>
    </row>
    <row r="292" spans="1:16" x14ac:dyDescent="0.3">
      <c r="A292">
        <v>294</v>
      </c>
      <c r="B292" t="str">
        <f>Table6[[#This Row],[Initials]]</f>
        <v>M</v>
      </c>
      <c r="C292" t="str">
        <f>Table6[[#This Row],[Last Name Correction]]</f>
        <v>Cervantes</v>
      </c>
      <c r="D292" t="s">
        <v>1683</v>
      </c>
      <c r="E292" t="str">
        <f>Table6[[#This Row],[Gender Correction]]</f>
        <v>F</v>
      </c>
      <c r="F292">
        <v>90</v>
      </c>
      <c r="G292" t="s">
        <v>2585</v>
      </c>
      <c r="H292" t="s">
        <v>1188</v>
      </c>
      <c r="I292" s="10">
        <v>39943</v>
      </c>
      <c r="J292">
        <v>12</v>
      </c>
      <c r="K292" t="s">
        <v>1772</v>
      </c>
      <c r="L292" t="str">
        <f>VLOOKUP(Portfolio43468[[#This Row],[Product]],ProductName,2)</f>
        <v>Gigastuff</v>
      </c>
      <c r="M292">
        <f t="shared" si="19"/>
        <v>216</v>
      </c>
      <c r="N292" s="14">
        <f t="shared" si="20"/>
        <v>408.23999999999995</v>
      </c>
      <c r="O292">
        <f t="shared" si="21"/>
        <v>2009</v>
      </c>
      <c r="P292" t="str">
        <f t="shared" si="22"/>
        <v>May</v>
      </c>
    </row>
    <row r="293" spans="1:16" x14ac:dyDescent="0.3">
      <c r="A293">
        <v>295</v>
      </c>
      <c r="B293" t="str">
        <f>Table6[[#This Row],[Initials]]</f>
        <v>D</v>
      </c>
      <c r="C293" t="str">
        <f>Table6[[#This Row],[Last Name Correction]]</f>
        <v>Medeiros</v>
      </c>
      <c r="D293" t="s">
        <v>1683</v>
      </c>
      <c r="E293" t="str">
        <f>Table6[[#This Row],[Gender Correction]]</f>
        <v>F</v>
      </c>
      <c r="F293">
        <v>30</v>
      </c>
      <c r="G293" t="s">
        <v>2587</v>
      </c>
      <c r="H293" t="s">
        <v>1211</v>
      </c>
      <c r="I293" s="10">
        <v>39903</v>
      </c>
      <c r="J293">
        <v>45</v>
      </c>
      <c r="K293" t="s">
        <v>1673</v>
      </c>
      <c r="L293" t="str">
        <f>VLOOKUP(Portfolio43468[[#This Row],[Product]],ProductName,2)</f>
        <v>Megawidget S</v>
      </c>
      <c r="M293">
        <f t="shared" si="19"/>
        <v>1080</v>
      </c>
      <c r="N293" s="14">
        <f t="shared" si="20"/>
        <v>853.2</v>
      </c>
      <c r="O293">
        <f t="shared" si="21"/>
        <v>2009</v>
      </c>
      <c r="P293" t="str">
        <f t="shared" si="22"/>
        <v>Mar</v>
      </c>
    </row>
    <row r="294" spans="1:16" x14ac:dyDescent="0.3">
      <c r="A294">
        <v>296</v>
      </c>
      <c r="B294" t="str">
        <f>Table6[[#This Row],[Initials]]</f>
        <v>J</v>
      </c>
      <c r="C294" t="str">
        <f>Table6[[#This Row],[Last Name Correction]]</f>
        <v>Locke</v>
      </c>
      <c r="D294" t="s">
        <v>1670</v>
      </c>
      <c r="E294" t="str">
        <f>Table6[[#This Row],[Gender Correction]]</f>
        <v>F</v>
      </c>
      <c r="F294">
        <v>30</v>
      </c>
      <c r="G294" t="s">
        <v>2590</v>
      </c>
      <c r="H294" t="s">
        <v>2591</v>
      </c>
      <c r="I294" s="10">
        <v>40483</v>
      </c>
      <c r="J294">
        <v>63</v>
      </c>
      <c r="K294" t="s">
        <v>1673</v>
      </c>
      <c r="L294" t="str">
        <f>VLOOKUP(Portfolio43468[[#This Row],[Product]],ProductName,2)</f>
        <v>Megawidget S</v>
      </c>
      <c r="M294">
        <f t="shared" si="19"/>
        <v>1512</v>
      </c>
      <c r="N294" s="14">
        <f t="shared" si="20"/>
        <v>1194.48</v>
      </c>
      <c r="O294">
        <f t="shared" si="21"/>
        <v>2010</v>
      </c>
      <c r="P294" t="str">
        <f t="shared" si="22"/>
        <v>Nov</v>
      </c>
    </row>
    <row r="295" spans="1:16" x14ac:dyDescent="0.3">
      <c r="A295">
        <v>297</v>
      </c>
      <c r="B295" t="str">
        <f>Table6[[#This Row],[Initials]]</f>
        <v>N</v>
      </c>
      <c r="C295" t="str">
        <f>Table6[[#This Row],[Last Name Correction]]</f>
        <v>Mendoza</v>
      </c>
      <c r="D295" t="s">
        <v>1683</v>
      </c>
      <c r="E295" t="str">
        <f>Table6[[#This Row],[Gender Correction]]</f>
        <v>F</v>
      </c>
      <c r="F295">
        <v>90</v>
      </c>
      <c r="G295" t="s">
        <v>2594</v>
      </c>
      <c r="H295" t="s">
        <v>606</v>
      </c>
      <c r="I295" s="10">
        <v>39736</v>
      </c>
      <c r="J295">
        <v>97</v>
      </c>
      <c r="K295" t="s">
        <v>1673</v>
      </c>
      <c r="L295" t="str">
        <f>VLOOKUP(Portfolio43468[[#This Row],[Product]],ProductName,2)</f>
        <v>Megawidget S</v>
      </c>
      <c r="M295">
        <f t="shared" si="19"/>
        <v>2328</v>
      </c>
      <c r="N295" s="14">
        <f t="shared" si="20"/>
        <v>1839.1200000000001</v>
      </c>
      <c r="O295">
        <f t="shared" si="21"/>
        <v>2008</v>
      </c>
      <c r="P295" t="str">
        <f t="shared" si="22"/>
        <v>Oct</v>
      </c>
    </row>
    <row r="296" spans="1:16" x14ac:dyDescent="0.3">
      <c r="A296">
        <v>298</v>
      </c>
      <c r="B296" t="str">
        <f>Table6[[#This Row],[Initials]]</f>
        <v>A</v>
      </c>
      <c r="C296" t="str">
        <f>Table6[[#This Row],[Last Name Correction]]</f>
        <v>Jarrett</v>
      </c>
      <c r="D296" t="s">
        <v>1733</v>
      </c>
      <c r="E296" t="str">
        <f>Table6[[#This Row],[Gender Correction]]</f>
        <v>F</v>
      </c>
      <c r="F296">
        <v>60</v>
      </c>
      <c r="G296" t="s">
        <v>2597</v>
      </c>
      <c r="H296" t="s">
        <v>2103</v>
      </c>
      <c r="I296" s="10">
        <v>40480</v>
      </c>
      <c r="J296">
        <v>8</v>
      </c>
      <c r="K296" t="s">
        <v>1707</v>
      </c>
      <c r="L296" t="str">
        <f>VLOOKUP(Portfolio43468[[#This Row],[Product]],ProductName,2)</f>
        <v>Megawidget M</v>
      </c>
      <c r="M296">
        <f t="shared" si="19"/>
        <v>192</v>
      </c>
      <c r="N296" s="14">
        <f t="shared" si="20"/>
        <v>228.48</v>
      </c>
      <c r="O296">
        <f t="shared" si="21"/>
        <v>2010</v>
      </c>
      <c r="P296" t="str">
        <f t="shared" si="22"/>
        <v>Oct</v>
      </c>
    </row>
    <row r="297" spans="1:16" x14ac:dyDescent="0.3">
      <c r="A297">
        <v>299</v>
      </c>
      <c r="B297" t="str">
        <f>Table6[[#This Row],[Initials]]</f>
        <v>E</v>
      </c>
      <c r="C297" t="str">
        <f>Table6[[#This Row],[Last Name Correction]]</f>
        <v>Poole</v>
      </c>
      <c r="D297" t="s">
        <v>1733</v>
      </c>
      <c r="E297" t="str">
        <f>Table6[[#This Row],[Gender Correction]]</f>
        <v>F</v>
      </c>
      <c r="F297">
        <v>30</v>
      </c>
      <c r="G297" t="s">
        <v>2599</v>
      </c>
      <c r="H297" t="s">
        <v>2138</v>
      </c>
      <c r="I297" s="10">
        <v>39946</v>
      </c>
      <c r="J297">
        <v>64</v>
      </c>
      <c r="K297" t="s">
        <v>1673</v>
      </c>
      <c r="L297" t="str">
        <f>VLOOKUP(Portfolio43468[[#This Row],[Product]],ProductName,2)</f>
        <v>Megawidget S</v>
      </c>
      <c r="M297">
        <f t="shared" si="19"/>
        <v>1536</v>
      </c>
      <c r="N297" s="14">
        <f t="shared" si="20"/>
        <v>1213.44</v>
      </c>
      <c r="O297">
        <f t="shared" si="21"/>
        <v>2009</v>
      </c>
      <c r="P297" t="str">
        <f t="shared" si="22"/>
        <v>May</v>
      </c>
    </row>
    <row r="298" spans="1:16" x14ac:dyDescent="0.3">
      <c r="A298">
        <v>300</v>
      </c>
      <c r="B298" t="str">
        <f>Table6[[#This Row],[Initials]]</f>
        <v>C</v>
      </c>
      <c r="C298" t="str">
        <f>Table6[[#This Row],[Last Name Correction]]</f>
        <v>Mercer</v>
      </c>
      <c r="D298" t="s">
        <v>1683</v>
      </c>
      <c r="E298" t="str">
        <f>Table6[[#This Row],[Gender Correction]]</f>
        <v>F</v>
      </c>
      <c r="F298">
        <v>30</v>
      </c>
      <c r="G298" t="s">
        <v>2602</v>
      </c>
      <c r="H298" t="s">
        <v>1486</v>
      </c>
      <c r="I298" s="10">
        <v>39488</v>
      </c>
      <c r="J298">
        <v>39</v>
      </c>
      <c r="K298" t="s">
        <v>1692</v>
      </c>
      <c r="L298" t="str">
        <f>VLOOKUP(Portfolio43468[[#This Row],[Product]],ProductName,2)</f>
        <v>Megawidget L</v>
      </c>
      <c r="M298">
        <f t="shared" si="19"/>
        <v>936</v>
      </c>
      <c r="N298" s="14">
        <f t="shared" si="20"/>
        <v>1488.24</v>
      </c>
      <c r="O298">
        <f t="shared" si="21"/>
        <v>2008</v>
      </c>
      <c r="P298" t="str">
        <f t="shared" si="22"/>
        <v>Feb</v>
      </c>
    </row>
    <row r="299" spans="1:16" x14ac:dyDescent="0.3">
      <c r="A299">
        <v>301</v>
      </c>
      <c r="B299" t="str">
        <f>Table6[[#This Row],[Initials]]</f>
        <v>G</v>
      </c>
      <c r="C299" t="str">
        <f>Table6[[#This Row],[Last Name Correction]]</f>
        <v>Doran</v>
      </c>
      <c r="D299" t="s">
        <v>1670</v>
      </c>
      <c r="E299" t="str">
        <f>Table6[[#This Row],[Gender Correction]]</f>
        <v>F</v>
      </c>
      <c r="F299">
        <v>90</v>
      </c>
      <c r="G299" t="s">
        <v>2604</v>
      </c>
      <c r="H299" t="s">
        <v>1474</v>
      </c>
      <c r="I299" s="10">
        <v>40340</v>
      </c>
      <c r="J299">
        <v>17</v>
      </c>
      <c r="K299" t="s">
        <v>1700</v>
      </c>
      <c r="L299" t="str">
        <f>VLOOKUP(Portfolio43468[[#This Row],[Product]],ProductName,2)</f>
        <v>Ultrathing V1</v>
      </c>
      <c r="M299">
        <f t="shared" si="19"/>
        <v>289</v>
      </c>
      <c r="N299" s="14">
        <f t="shared" si="20"/>
        <v>575.11</v>
      </c>
      <c r="O299">
        <f t="shared" si="21"/>
        <v>2010</v>
      </c>
      <c r="P299" t="str">
        <f t="shared" si="22"/>
        <v>Jun</v>
      </c>
    </row>
    <row r="300" spans="1:16" x14ac:dyDescent="0.3">
      <c r="A300">
        <v>302</v>
      </c>
      <c r="B300" t="str">
        <f>Table6[[#This Row],[Initials]]</f>
        <v>L</v>
      </c>
      <c r="C300" t="str">
        <f>Table6[[#This Row],[Last Name Correction]]</f>
        <v>Soto</v>
      </c>
      <c r="D300" t="s">
        <v>1670</v>
      </c>
      <c r="E300" t="str">
        <f>Table6[[#This Row],[Gender Correction]]</f>
        <v>F</v>
      </c>
      <c r="F300">
        <v>30</v>
      </c>
      <c r="G300" t="s">
        <v>2607</v>
      </c>
      <c r="H300" t="s">
        <v>2010</v>
      </c>
      <c r="I300" s="10">
        <v>39908</v>
      </c>
      <c r="J300">
        <v>66</v>
      </c>
      <c r="K300" t="s">
        <v>1007</v>
      </c>
      <c r="L300" t="str">
        <f>VLOOKUP(Portfolio43468[[#This Row],[Product]],ProductName,2)</f>
        <v>Superwossname</v>
      </c>
      <c r="M300">
        <f t="shared" si="19"/>
        <v>1320</v>
      </c>
      <c r="N300" s="14">
        <f t="shared" si="20"/>
        <v>4105.2</v>
      </c>
      <c r="O300">
        <f t="shared" si="21"/>
        <v>2009</v>
      </c>
      <c r="P300" t="str">
        <f t="shared" si="22"/>
        <v>Apr</v>
      </c>
    </row>
    <row r="301" spans="1:16" x14ac:dyDescent="0.3">
      <c r="A301">
        <v>303</v>
      </c>
      <c r="B301" t="str">
        <f>Table6[[#This Row],[Initials]]</f>
        <v>A</v>
      </c>
      <c r="C301" t="str">
        <f>Table6[[#This Row],[Last Name Correction]]</f>
        <v>Coulter</v>
      </c>
      <c r="D301" t="s">
        <v>1670</v>
      </c>
      <c r="E301" t="str">
        <f>Table6[[#This Row],[Gender Correction]]</f>
        <v>F</v>
      </c>
      <c r="F301">
        <v>90</v>
      </c>
      <c r="G301" t="s">
        <v>2610</v>
      </c>
      <c r="H301" t="s">
        <v>1600</v>
      </c>
      <c r="I301" s="10">
        <v>40069</v>
      </c>
      <c r="J301">
        <v>7</v>
      </c>
      <c r="K301" t="s">
        <v>1007</v>
      </c>
      <c r="L301" t="str">
        <f>VLOOKUP(Portfolio43468[[#This Row],[Product]],ProductName,2)</f>
        <v>Superwossname</v>
      </c>
      <c r="M301">
        <f t="shared" si="19"/>
        <v>140</v>
      </c>
      <c r="N301" s="14">
        <f t="shared" si="20"/>
        <v>435.4</v>
      </c>
      <c r="O301">
        <f t="shared" si="21"/>
        <v>2009</v>
      </c>
      <c r="P301" t="str">
        <f t="shared" si="22"/>
        <v>Sep</v>
      </c>
    </row>
    <row r="302" spans="1:16" x14ac:dyDescent="0.3">
      <c r="A302">
        <v>304</v>
      </c>
      <c r="B302" t="str">
        <f>Table6[[#This Row],[Initials]]</f>
        <v>D</v>
      </c>
      <c r="C302" t="str">
        <f>Table6[[#This Row],[Last Name Correction]]</f>
        <v>Denny</v>
      </c>
      <c r="D302" t="s">
        <v>1670</v>
      </c>
      <c r="E302" t="str">
        <f>Table6[[#This Row],[Gender Correction]]</f>
        <v>F</v>
      </c>
      <c r="F302">
        <v>30</v>
      </c>
      <c r="G302" t="s">
        <v>2613</v>
      </c>
      <c r="H302" t="s">
        <v>2614</v>
      </c>
      <c r="I302" s="10">
        <v>39777</v>
      </c>
      <c r="J302">
        <v>95</v>
      </c>
      <c r="K302" t="s">
        <v>1007</v>
      </c>
      <c r="L302" t="str">
        <f>VLOOKUP(Portfolio43468[[#This Row],[Product]],ProductName,2)</f>
        <v>Superwossname</v>
      </c>
      <c r="M302">
        <f t="shared" si="19"/>
        <v>1900</v>
      </c>
      <c r="N302" s="14">
        <f t="shared" si="20"/>
        <v>5909</v>
      </c>
      <c r="O302">
        <f t="shared" si="21"/>
        <v>2008</v>
      </c>
      <c r="P302" t="str">
        <f t="shared" si="22"/>
        <v>Nov</v>
      </c>
    </row>
    <row r="303" spans="1:16" x14ac:dyDescent="0.3">
      <c r="A303">
        <v>305</v>
      </c>
      <c r="B303" t="str">
        <f>Table6[[#This Row],[Initials]]</f>
        <v>N</v>
      </c>
      <c r="C303" t="str">
        <f>Table6[[#This Row],[Last Name Correction]]</f>
        <v>Bentley</v>
      </c>
      <c r="D303" t="s">
        <v>1683</v>
      </c>
      <c r="E303" t="str">
        <f>Table6[[#This Row],[Gender Correction]]</f>
        <v>F</v>
      </c>
      <c r="F303">
        <v>90</v>
      </c>
      <c r="G303" t="s">
        <v>2616</v>
      </c>
      <c r="H303" t="s">
        <v>965</v>
      </c>
      <c r="I303" s="10">
        <v>40421</v>
      </c>
      <c r="J303">
        <v>100</v>
      </c>
      <c r="K303" t="s">
        <v>1692</v>
      </c>
      <c r="L303" t="str">
        <f>VLOOKUP(Portfolio43468[[#This Row],[Product]],ProductName,2)</f>
        <v>Megawidget L</v>
      </c>
      <c r="M303">
        <f t="shared" si="19"/>
        <v>2400</v>
      </c>
      <c r="N303" s="14">
        <f t="shared" si="20"/>
        <v>3816</v>
      </c>
      <c r="O303">
        <f t="shared" si="21"/>
        <v>2010</v>
      </c>
      <c r="P303" t="str">
        <f t="shared" si="22"/>
        <v>Aug</v>
      </c>
    </row>
    <row r="304" spans="1:16" x14ac:dyDescent="0.3">
      <c r="A304">
        <v>306</v>
      </c>
      <c r="B304" t="str">
        <f>Table6[[#This Row],[Initials]]</f>
        <v>L</v>
      </c>
      <c r="C304" t="str">
        <f>Table6[[#This Row],[Last Name Correction]]</f>
        <v>Crum</v>
      </c>
      <c r="D304" t="s">
        <v>1670</v>
      </c>
      <c r="E304" t="str">
        <f>Table6[[#This Row],[Gender Correction]]</f>
        <v>F</v>
      </c>
      <c r="F304">
        <v>90</v>
      </c>
      <c r="G304" t="s">
        <v>2619</v>
      </c>
      <c r="H304" t="s">
        <v>485</v>
      </c>
      <c r="I304" s="10">
        <v>40085</v>
      </c>
      <c r="J304">
        <v>26</v>
      </c>
      <c r="K304" t="s">
        <v>851</v>
      </c>
      <c r="L304" t="str">
        <f>VLOOKUP(Portfolio43468[[#This Row],[Product]],ProductName,2)</f>
        <v>Hyperwotsit</v>
      </c>
      <c r="M304">
        <f t="shared" si="19"/>
        <v>520</v>
      </c>
      <c r="N304" s="14">
        <f t="shared" si="20"/>
        <v>1045.1999999999998</v>
      </c>
      <c r="O304">
        <f t="shared" si="21"/>
        <v>2009</v>
      </c>
      <c r="P304" t="str">
        <f t="shared" si="22"/>
        <v>Sep</v>
      </c>
    </row>
    <row r="305" spans="1:16" x14ac:dyDescent="0.3">
      <c r="A305">
        <v>307</v>
      </c>
      <c r="B305" t="str">
        <f>Table6[[#This Row],[Initials]]</f>
        <v>M</v>
      </c>
      <c r="C305" t="str">
        <f>Table6[[#This Row],[Last Name Correction]]</f>
        <v>Feldman</v>
      </c>
      <c r="D305" t="s">
        <v>1683</v>
      </c>
      <c r="E305" t="str">
        <f>Table6[[#This Row],[Gender Correction]]</f>
        <v>F</v>
      </c>
      <c r="F305">
        <v>60</v>
      </c>
      <c r="G305" t="s">
        <v>2622</v>
      </c>
      <c r="H305" t="s">
        <v>2623</v>
      </c>
      <c r="I305" s="10">
        <v>40217</v>
      </c>
      <c r="J305">
        <v>38</v>
      </c>
      <c r="K305" t="s">
        <v>851</v>
      </c>
      <c r="L305" t="str">
        <f>VLOOKUP(Portfolio43468[[#This Row],[Product]],ProductName,2)</f>
        <v>Hyperwotsit</v>
      </c>
      <c r="M305">
        <f t="shared" si="19"/>
        <v>760</v>
      </c>
      <c r="N305" s="14">
        <f t="shared" si="20"/>
        <v>1527.6</v>
      </c>
      <c r="O305">
        <f t="shared" si="21"/>
        <v>2010</v>
      </c>
      <c r="P305" t="str">
        <f t="shared" si="22"/>
        <v>Feb</v>
      </c>
    </row>
    <row r="306" spans="1:16" x14ac:dyDescent="0.3">
      <c r="A306">
        <v>308</v>
      </c>
      <c r="B306" t="str">
        <f>Table6[[#This Row],[Initials]]</f>
        <v>C</v>
      </c>
      <c r="C306" t="str">
        <f>Table6[[#This Row],[Last Name Correction]]</f>
        <v>Lawson</v>
      </c>
      <c r="D306" t="s">
        <v>1683</v>
      </c>
      <c r="E306" t="str">
        <f>Table6[[#This Row],[Gender Correction]]</f>
        <v>F</v>
      </c>
      <c r="F306">
        <v>60</v>
      </c>
      <c r="G306" t="s">
        <v>2626</v>
      </c>
      <c r="H306" t="s">
        <v>2627</v>
      </c>
      <c r="I306" s="10">
        <v>40304</v>
      </c>
      <c r="J306">
        <v>70</v>
      </c>
      <c r="K306" t="s">
        <v>1677</v>
      </c>
      <c r="L306" t="str">
        <f>VLOOKUP(Portfolio43468[[#This Row],[Product]],ProductName,2)</f>
        <v>Ultrathing V3</v>
      </c>
      <c r="M306">
        <f t="shared" si="19"/>
        <v>1680</v>
      </c>
      <c r="N306" s="14">
        <f t="shared" si="20"/>
        <v>5863.2000000000007</v>
      </c>
      <c r="O306">
        <f t="shared" si="21"/>
        <v>2010</v>
      </c>
      <c r="P306" t="str">
        <f t="shared" si="22"/>
        <v>May</v>
      </c>
    </row>
    <row r="307" spans="1:16" x14ac:dyDescent="0.3">
      <c r="A307">
        <v>309</v>
      </c>
      <c r="B307" t="str">
        <f>Table6[[#This Row],[Initials]]</f>
        <v>L</v>
      </c>
      <c r="C307" t="str">
        <f>Table6[[#This Row],[Last Name Correction]]</f>
        <v>Mayberry</v>
      </c>
      <c r="D307" t="s">
        <v>1683</v>
      </c>
      <c r="E307" t="str">
        <f>Table6[[#This Row],[Gender Correction]]</f>
        <v>F</v>
      </c>
      <c r="F307">
        <v>60</v>
      </c>
      <c r="G307" t="s">
        <v>2630</v>
      </c>
      <c r="H307" t="s">
        <v>2631</v>
      </c>
      <c r="I307" s="10">
        <v>40241</v>
      </c>
      <c r="J307">
        <v>25</v>
      </c>
      <c r="K307" t="s">
        <v>1721</v>
      </c>
      <c r="L307" t="str">
        <f>VLOOKUP(Portfolio43468[[#This Row],[Product]],ProductName,2)</f>
        <v>Ultrathing V4</v>
      </c>
      <c r="M307">
        <f t="shared" si="19"/>
        <v>600</v>
      </c>
      <c r="N307" s="14">
        <f t="shared" si="20"/>
        <v>2394</v>
      </c>
      <c r="O307">
        <f t="shared" si="21"/>
        <v>2010</v>
      </c>
      <c r="P307" t="str">
        <f t="shared" si="22"/>
        <v>Mar</v>
      </c>
    </row>
    <row r="308" spans="1:16" x14ac:dyDescent="0.3">
      <c r="A308">
        <v>310</v>
      </c>
      <c r="B308" t="str">
        <f>Table6[[#This Row],[Initials]]</f>
        <v>G</v>
      </c>
      <c r="C308" t="str">
        <f>Table6[[#This Row],[Last Name Correction]]</f>
        <v>Staples</v>
      </c>
      <c r="D308" t="s">
        <v>1670</v>
      </c>
      <c r="E308" t="str">
        <f>Table6[[#This Row],[Gender Correction]]</f>
        <v>F</v>
      </c>
      <c r="F308">
        <v>30</v>
      </c>
      <c r="G308" t="s">
        <v>2634</v>
      </c>
      <c r="H308" t="s">
        <v>2569</v>
      </c>
      <c r="I308" s="10">
        <v>39670</v>
      </c>
      <c r="J308">
        <v>6</v>
      </c>
      <c r="K308" t="s">
        <v>1700</v>
      </c>
      <c r="L308" t="str">
        <f>VLOOKUP(Portfolio43468[[#This Row],[Product]],ProductName,2)</f>
        <v>Ultrathing V1</v>
      </c>
      <c r="M308">
        <f t="shared" si="19"/>
        <v>102</v>
      </c>
      <c r="N308" s="14">
        <f t="shared" si="20"/>
        <v>202.98</v>
      </c>
      <c r="O308">
        <f t="shared" si="21"/>
        <v>2008</v>
      </c>
      <c r="P308" t="str">
        <f t="shared" si="22"/>
        <v>Aug</v>
      </c>
    </row>
    <row r="309" spans="1:16" x14ac:dyDescent="0.3">
      <c r="A309">
        <v>311</v>
      </c>
      <c r="B309" t="str">
        <f>Table6[[#This Row],[Initials]]</f>
        <v>D</v>
      </c>
      <c r="C309" t="str">
        <f>Table6[[#This Row],[Last Name Correction]]</f>
        <v>Burroughs</v>
      </c>
      <c r="D309" t="s">
        <v>1683</v>
      </c>
      <c r="E309" t="str">
        <f>Table6[[#This Row],[Gender Correction]]</f>
        <v>F</v>
      </c>
      <c r="F309">
        <v>30</v>
      </c>
      <c r="G309" t="s">
        <v>2636</v>
      </c>
      <c r="H309" t="s">
        <v>1625</v>
      </c>
      <c r="I309" s="10">
        <v>40285</v>
      </c>
      <c r="J309">
        <v>37</v>
      </c>
      <c r="K309" t="s">
        <v>1700</v>
      </c>
      <c r="L309" t="str">
        <f>VLOOKUP(Portfolio43468[[#This Row],[Product]],ProductName,2)</f>
        <v>Ultrathing V1</v>
      </c>
      <c r="M309">
        <f t="shared" si="19"/>
        <v>629</v>
      </c>
      <c r="N309" s="14">
        <f t="shared" si="20"/>
        <v>1251.71</v>
      </c>
      <c r="O309">
        <f t="shared" si="21"/>
        <v>2010</v>
      </c>
      <c r="P309" t="str">
        <f t="shared" si="22"/>
        <v>Apr</v>
      </c>
    </row>
    <row r="310" spans="1:16" x14ac:dyDescent="0.3">
      <c r="A310">
        <v>312</v>
      </c>
      <c r="B310" t="str">
        <f>Table6[[#This Row],[Initials]]</f>
        <v>C</v>
      </c>
      <c r="C310" t="str">
        <f>Table6[[#This Row],[Last Name Correction]]</f>
        <v>Friend</v>
      </c>
      <c r="D310" t="s">
        <v>1670</v>
      </c>
      <c r="E310" t="str">
        <f>Table6[[#This Row],[Gender Correction]]</f>
        <v>F</v>
      </c>
      <c r="F310">
        <v>90</v>
      </c>
      <c r="G310" t="s">
        <v>2638</v>
      </c>
      <c r="H310" t="s">
        <v>815</v>
      </c>
      <c r="I310" s="10">
        <v>39839</v>
      </c>
      <c r="J310">
        <v>49</v>
      </c>
      <c r="K310" t="s">
        <v>1692</v>
      </c>
      <c r="L310" t="str">
        <f>VLOOKUP(Portfolio43468[[#This Row],[Product]],ProductName,2)</f>
        <v>Megawidget L</v>
      </c>
      <c r="M310">
        <f t="shared" si="19"/>
        <v>1176</v>
      </c>
      <c r="N310" s="14">
        <f t="shared" si="20"/>
        <v>1869.8400000000001</v>
      </c>
      <c r="O310">
        <f t="shared" si="21"/>
        <v>2009</v>
      </c>
      <c r="P310" t="str">
        <f t="shared" si="22"/>
        <v>Jan</v>
      </c>
    </row>
    <row r="311" spans="1:16" x14ac:dyDescent="0.3">
      <c r="A311">
        <v>313</v>
      </c>
      <c r="B311" t="str">
        <f>Table6[[#This Row],[Initials]]</f>
        <v>S</v>
      </c>
      <c r="C311" t="str">
        <f>Table6[[#This Row],[Last Name Correction]]</f>
        <v>Lunsford</v>
      </c>
      <c r="D311" t="s">
        <v>1683</v>
      </c>
      <c r="E311" t="str">
        <f>Table6[[#This Row],[Gender Correction]]</f>
        <v>F</v>
      </c>
      <c r="F311">
        <v>60</v>
      </c>
      <c r="G311" t="s">
        <v>2641</v>
      </c>
      <c r="H311" t="s">
        <v>140</v>
      </c>
      <c r="I311" s="10">
        <v>39738</v>
      </c>
      <c r="J311">
        <v>58</v>
      </c>
      <c r="K311" t="s">
        <v>851</v>
      </c>
      <c r="L311" t="str">
        <f>VLOOKUP(Portfolio43468[[#This Row],[Product]],ProductName,2)</f>
        <v>Hyperwotsit</v>
      </c>
      <c r="M311">
        <f t="shared" si="19"/>
        <v>1160</v>
      </c>
      <c r="N311" s="14">
        <f t="shared" si="20"/>
        <v>2331.6</v>
      </c>
      <c r="O311">
        <f t="shared" si="21"/>
        <v>2008</v>
      </c>
      <c r="P311" t="str">
        <f t="shared" si="22"/>
        <v>Oct</v>
      </c>
    </row>
    <row r="312" spans="1:16" x14ac:dyDescent="0.3">
      <c r="A312">
        <v>314</v>
      </c>
      <c r="B312" t="str">
        <f>Table6[[#This Row],[Initials]]</f>
        <v>M</v>
      </c>
      <c r="C312" t="str">
        <f>Table6[[#This Row],[Last Name Correction]]</f>
        <v>Dempsey</v>
      </c>
      <c r="D312" t="s">
        <v>1946</v>
      </c>
      <c r="E312" t="str">
        <f>Table6[[#This Row],[Gender Correction]]</f>
        <v>F</v>
      </c>
      <c r="F312">
        <v>30</v>
      </c>
      <c r="G312" t="s">
        <v>2644</v>
      </c>
      <c r="H312" t="s">
        <v>1642</v>
      </c>
      <c r="I312" s="10">
        <v>40145</v>
      </c>
      <c r="J312">
        <v>50</v>
      </c>
      <c r="K312" t="s">
        <v>851</v>
      </c>
      <c r="L312" t="str">
        <f>VLOOKUP(Portfolio43468[[#This Row],[Product]],ProductName,2)</f>
        <v>Hyperwotsit</v>
      </c>
      <c r="M312">
        <f t="shared" si="19"/>
        <v>1000</v>
      </c>
      <c r="N312" s="14">
        <f t="shared" si="20"/>
        <v>2009.9999999999998</v>
      </c>
      <c r="O312">
        <f t="shared" si="21"/>
        <v>2009</v>
      </c>
      <c r="P312" t="str">
        <f t="shared" si="22"/>
        <v>Nov</v>
      </c>
    </row>
    <row r="313" spans="1:16" x14ac:dyDescent="0.3">
      <c r="A313">
        <v>315</v>
      </c>
      <c r="B313" t="str">
        <f>Table6[[#This Row],[Initials]]</f>
        <v>J</v>
      </c>
      <c r="C313" t="str">
        <f>Table6[[#This Row],[Last Name Correction]]</f>
        <v>Fisher</v>
      </c>
      <c r="D313" t="s">
        <v>1670</v>
      </c>
      <c r="E313" t="str">
        <f>Table6[[#This Row],[Gender Correction]]</f>
        <v>F</v>
      </c>
      <c r="F313">
        <v>30</v>
      </c>
      <c r="G313" t="s">
        <v>2647</v>
      </c>
      <c r="H313" t="s">
        <v>199</v>
      </c>
      <c r="I313" s="10">
        <v>39567</v>
      </c>
      <c r="J313">
        <v>45</v>
      </c>
      <c r="K313" t="s">
        <v>851</v>
      </c>
      <c r="L313" t="str">
        <f>VLOOKUP(Portfolio43468[[#This Row],[Product]],ProductName,2)</f>
        <v>Hyperwotsit</v>
      </c>
      <c r="M313">
        <f t="shared" si="19"/>
        <v>900</v>
      </c>
      <c r="N313" s="14">
        <f t="shared" si="20"/>
        <v>1808.9999999999998</v>
      </c>
      <c r="O313">
        <f t="shared" si="21"/>
        <v>2008</v>
      </c>
      <c r="P313" t="str">
        <f t="shared" si="22"/>
        <v>Apr</v>
      </c>
    </row>
    <row r="314" spans="1:16" x14ac:dyDescent="0.3">
      <c r="A314">
        <v>316</v>
      </c>
      <c r="B314" t="str">
        <f>Table6[[#This Row],[Initials]]</f>
        <v>C</v>
      </c>
      <c r="C314" t="str">
        <f>Table6[[#This Row],[Last Name Correction]]</f>
        <v>Nash</v>
      </c>
      <c r="D314" t="s">
        <v>1670</v>
      </c>
      <c r="E314" t="str">
        <f>Table6[[#This Row],[Gender Correction]]</f>
        <v>F</v>
      </c>
      <c r="F314">
        <v>30</v>
      </c>
      <c r="G314" t="s">
        <v>2649</v>
      </c>
      <c r="H314" t="s">
        <v>240</v>
      </c>
      <c r="I314" s="10">
        <v>39703</v>
      </c>
      <c r="J314">
        <v>21</v>
      </c>
      <c r="K314" t="s">
        <v>1696</v>
      </c>
      <c r="L314" t="str">
        <f>VLOOKUP(Portfolio43468[[#This Row],[Product]],ProductName,2)</f>
        <v>Ultrathing V2</v>
      </c>
      <c r="M314">
        <f t="shared" si="19"/>
        <v>420</v>
      </c>
      <c r="N314" s="14">
        <f t="shared" si="20"/>
        <v>1255.8000000000002</v>
      </c>
      <c r="O314">
        <f t="shared" si="21"/>
        <v>2008</v>
      </c>
      <c r="P314" t="str">
        <f t="shared" si="22"/>
        <v>Sep</v>
      </c>
    </row>
    <row r="315" spans="1:16" x14ac:dyDescent="0.3">
      <c r="A315">
        <v>317</v>
      </c>
      <c r="B315" t="str">
        <f>Table6[[#This Row],[Initials]]</f>
        <v>H</v>
      </c>
      <c r="C315" t="str">
        <f>Table6[[#This Row],[Last Name Correction]]</f>
        <v>Hatcher</v>
      </c>
      <c r="D315" t="s">
        <v>1733</v>
      </c>
      <c r="E315" t="str">
        <f>Table6[[#This Row],[Gender Correction]]</f>
        <v>F</v>
      </c>
      <c r="F315">
        <v>60</v>
      </c>
      <c r="G315" t="s">
        <v>2652</v>
      </c>
      <c r="H315" t="s">
        <v>186</v>
      </c>
      <c r="I315" s="10">
        <v>40168</v>
      </c>
      <c r="J315">
        <v>7</v>
      </c>
      <c r="K315" t="s">
        <v>1700</v>
      </c>
      <c r="L315" t="str">
        <f>VLOOKUP(Portfolio43468[[#This Row],[Product]],ProductName,2)</f>
        <v>Ultrathing V1</v>
      </c>
      <c r="M315">
        <f t="shared" si="19"/>
        <v>119</v>
      </c>
      <c r="N315" s="14">
        <f t="shared" si="20"/>
        <v>236.81</v>
      </c>
      <c r="O315">
        <f t="shared" si="21"/>
        <v>2009</v>
      </c>
      <c r="P315" t="str">
        <f t="shared" si="22"/>
        <v>Dec</v>
      </c>
    </row>
    <row r="316" spans="1:16" x14ac:dyDescent="0.3">
      <c r="A316">
        <v>318</v>
      </c>
      <c r="B316" t="str">
        <f>Table6[[#This Row],[Initials]]</f>
        <v>L</v>
      </c>
      <c r="C316" t="str">
        <f>Table6[[#This Row],[Last Name Correction]]</f>
        <v>Skaggs</v>
      </c>
      <c r="D316" t="s">
        <v>1670</v>
      </c>
      <c r="E316" t="str">
        <f>Table6[[#This Row],[Gender Correction]]</f>
        <v>F</v>
      </c>
      <c r="F316">
        <v>90</v>
      </c>
      <c r="G316" t="s">
        <v>2655</v>
      </c>
      <c r="H316" t="s">
        <v>866</v>
      </c>
      <c r="I316" s="10">
        <v>39791</v>
      </c>
      <c r="J316">
        <v>79</v>
      </c>
      <c r="K316" t="s">
        <v>1673</v>
      </c>
      <c r="L316" t="str">
        <f>VLOOKUP(Portfolio43468[[#This Row],[Product]],ProductName,2)</f>
        <v>Megawidget S</v>
      </c>
      <c r="M316">
        <f t="shared" si="19"/>
        <v>1896</v>
      </c>
      <c r="N316" s="14">
        <f t="shared" si="20"/>
        <v>1497.8400000000001</v>
      </c>
      <c r="O316">
        <f t="shared" si="21"/>
        <v>2008</v>
      </c>
      <c r="P316" t="str">
        <f t="shared" si="22"/>
        <v>Dec</v>
      </c>
    </row>
    <row r="317" spans="1:16" x14ac:dyDescent="0.3">
      <c r="A317">
        <v>319</v>
      </c>
      <c r="B317" t="str">
        <f>Table6[[#This Row],[Initials]]</f>
        <v>J</v>
      </c>
      <c r="C317" t="str">
        <f>Table6[[#This Row],[Last Name Correction]]</f>
        <v>Street</v>
      </c>
      <c r="D317" t="s">
        <v>1670</v>
      </c>
      <c r="E317" t="str">
        <f>Table6[[#This Row],[Gender Correction]]</f>
        <v>F</v>
      </c>
      <c r="F317">
        <v>90</v>
      </c>
      <c r="G317" t="s">
        <v>2658</v>
      </c>
      <c r="H317" t="s">
        <v>541</v>
      </c>
      <c r="I317" s="10">
        <v>39501</v>
      </c>
      <c r="J317">
        <v>21</v>
      </c>
      <c r="K317" t="s">
        <v>1772</v>
      </c>
      <c r="L317" t="str">
        <f>VLOOKUP(Portfolio43468[[#This Row],[Product]],ProductName,2)</f>
        <v>Gigastuff</v>
      </c>
      <c r="M317">
        <f t="shared" si="19"/>
        <v>378</v>
      </c>
      <c r="N317" s="14">
        <f t="shared" si="20"/>
        <v>714.42</v>
      </c>
      <c r="O317">
        <f t="shared" si="21"/>
        <v>2008</v>
      </c>
      <c r="P317" t="str">
        <f t="shared" si="22"/>
        <v>Feb</v>
      </c>
    </row>
    <row r="318" spans="1:16" x14ac:dyDescent="0.3">
      <c r="A318">
        <v>320</v>
      </c>
      <c r="B318" t="str">
        <f>Table6[[#This Row],[Initials]]</f>
        <v>J</v>
      </c>
      <c r="C318" t="str">
        <f>Table6[[#This Row],[Last Name Correction]]</f>
        <v>Butler</v>
      </c>
      <c r="D318" t="s">
        <v>1683</v>
      </c>
      <c r="E318" t="str">
        <f>Table6[[#This Row],[Gender Correction]]</f>
        <v>F</v>
      </c>
      <c r="F318">
        <v>90</v>
      </c>
      <c r="G318" t="s">
        <v>2660</v>
      </c>
      <c r="H318" t="s">
        <v>2661</v>
      </c>
      <c r="I318" s="10">
        <v>39930</v>
      </c>
      <c r="J318">
        <v>26</v>
      </c>
      <c r="K318" t="s">
        <v>1772</v>
      </c>
      <c r="L318" t="str">
        <f>VLOOKUP(Portfolio43468[[#This Row],[Product]],ProductName,2)</f>
        <v>Gigastuff</v>
      </c>
      <c r="M318">
        <f t="shared" si="19"/>
        <v>468</v>
      </c>
      <c r="N318" s="14">
        <f t="shared" si="20"/>
        <v>884.52</v>
      </c>
      <c r="O318">
        <f t="shared" si="21"/>
        <v>2009</v>
      </c>
      <c r="P318" t="str">
        <f t="shared" si="22"/>
        <v>Apr</v>
      </c>
    </row>
    <row r="319" spans="1:16" x14ac:dyDescent="0.3">
      <c r="A319">
        <v>321</v>
      </c>
      <c r="B319" t="str">
        <f>Table6[[#This Row],[Initials]]</f>
        <v>H</v>
      </c>
      <c r="C319" t="str">
        <f>Table6[[#This Row],[Last Name Correction]]</f>
        <v>Stein</v>
      </c>
      <c r="D319" t="s">
        <v>1683</v>
      </c>
      <c r="E319" t="str">
        <f>Table6[[#This Row],[Gender Correction]]</f>
        <v>F</v>
      </c>
      <c r="F319">
        <v>60</v>
      </c>
      <c r="G319" t="s">
        <v>2664</v>
      </c>
      <c r="H319" t="s">
        <v>722</v>
      </c>
      <c r="I319" s="10">
        <v>40269</v>
      </c>
      <c r="J319">
        <v>66</v>
      </c>
      <c r="K319" t="s">
        <v>1696</v>
      </c>
      <c r="L319" t="str">
        <f>VLOOKUP(Portfolio43468[[#This Row],[Product]],ProductName,2)</f>
        <v>Ultrathing V2</v>
      </c>
      <c r="M319">
        <f t="shared" si="19"/>
        <v>1320</v>
      </c>
      <c r="N319" s="14">
        <f t="shared" si="20"/>
        <v>3946.8</v>
      </c>
      <c r="O319">
        <f t="shared" si="21"/>
        <v>2010</v>
      </c>
      <c r="P319" t="str">
        <f t="shared" si="22"/>
        <v>Apr</v>
      </c>
    </row>
    <row r="320" spans="1:16" x14ac:dyDescent="0.3">
      <c r="A320">
        <v>322</v>
      </c>
      <c r="B320" t="str">
        <f>Table6[[#This Row],[Initials]]</f>
        <v>M</v>
      </c>
      <c r="C320" t="str">
        <f>Table6[[#This Row],[Last Name Correction]]</f>
        <v>Aguilar</v>
      </c>
      <c r="D320" t="s">
        <v>1683</v>
      </c>
      <c r="E320" t="str">
        <f>Table6[[#This Row],[Gender Correction]]</f>
        <v>F</v>
      </c>
      <c r="F320">
        <v>30</v>
      </c>
      <c r="G320" t="s">
        <v>2667</v>
      </c>
      <c r="H320" t="s">
        <v>832</v>
      </c>
      <c r="I320" s="10">
        <v>39714</v>
      </c>
      <c r="J320">
        <v>41</v>
      </c>
      <c r="K320" t="s">
        <v>1696</v>
      </c>
      <c r="L320" t="str">
        <f>VLOOKUP(Portfolio43468[[#This Row],[Product]],ProductName,2)</f>
        <v>Ultrathing V2</v>
      </c>
      <c r="M320">
        <f t="shared" si="19"/>
        <v>820</v>
      </c>
      <c r="N320" s="14">
        <f t="shared" si="20"/>
        <v>2451.8000000000002</v>
      </c>
      <c r="O320">
        <f t="shared" si="21"/>
        <v>2008</v>
      </c>
      <c r="P320" t="str">
        <f t="shared" si="22"/>
        <v>Sep</v>
      </c>
    </row>
    <row r="321" spans="1:16" x14ac:dyDescent="0.3">
      <c r="A321">
        <v>323</v>
      </c>
      <c r="B321" t="str">
        <f>Table6[[#This Row],[Initials]]</f>
        <v>C</v>
      </c>
      <c r="C321" t="str">
        <f>Table6[[#This Row],[Last Name Correction]]</f>
        <v>Reaves</v>
      </c>
      <c r="D321" t="s">
        <v>1683</v>
      </c>
      <c r="E321" t="str">
        <f>Table6[[#This Row],[Gender Correction]]</f>
        <v>F</v>
      </c>
      <c r="F321">
        <v>30</v>
      </c>
      <c r="G321" t="s">
        <v>2670</v>
      </c>
      <c r="H321" t="s">
        <v>2671</v>
      </c>
      <c r="I321" s="10">
        <v>39827</v>
      </c>
      <c r="J321">
        <v>84</v>
      </c>
      <c r="K321" t="s">
        <v>1772</v>
      </c>
      <c r="L321" t="str">
        <f>VLOOKUP(Portfolio43468[[#This Row],[Product]],ProductName,2)</f>
        <v>Gigastuff</v>
      </c>
      <c r="M321">
        <f t="shared" si="19"/>
        <v>1512</v>
      </c>
      <c r="N321" s="14">
        <f t="shared" si="20"/>
        <v>2857.68</v>
      </c>
      <c r="O321">
        <f t="shared" si="21"/>
        <v>2009</v>
      </c>
      <c r="P321" t="str">
        <f t="shared" si="22"/>
        <v>Jan</v>
      </c>
    </row>
    <row r="322" spans="1:16" x14ac:dyDescent="0.3">
      <c r="A322">
        <v>324</v>
      </c>
      <c r="B322" t="str">
        <f>Table6[[#This Row],[Initials]]</f>
        <v>A</v>
      </c>
      <c r="C322" t="str">
        <f>Table6[[#This Row],[Last Name Correction]]</f>
        <v>Drummond</v>
      </c>
      <c r="D322" t="s">
        <v>1670</v>
      </c>
      <c r="E322" t="str">
        <f>Table6[[#This Row],[Gender Correction]]</f>
        <v>F</v>
      </c>
      <c r="F322">
        <v>90</v>
      </c>
      <c r="G322" t="s">
        <v>2674</v>
      </c>
      <c r="H322" t="s">
        <v>2675</v>
      </c>
      <c r="I322" s="10">
        <v>39821</v>
      </c>
      <c r="J322">
        <v>6</v>
      </c>
      <c r="K322" t="s">
        <v>1700</v>
      </c>
      <c r="L322" t="str">
        <f>VLOOKUP(Portfolio43468[[#This Row],[Product]],ProductName,2)</f>
        <v>Ultrathing V1</v>
      </c>
      <c r="M322">
        <f t="shared" ref="M322:M385" si="23">VLOOKUP(K322,ProductName,4)*J322</f>
        <v>102</v>
      </c>
      <c r="N322" s="14">
        <f t="shared" ref="N322:N385" si="24">VLOOKUP(K322,ProductName,3)*M322</f>
        <v>202.98</v>
      </c>
      <c r="O322">
        <f t="shared" ref="O322:O385" si="25">YEAR(I322)</f>
        <v>2009</v>
      </c>
      <c r="P322" t="str">
        <f t="shared" ref="P322:P385" si="26">TEXT(I322,"MMM")</f>
        <v>Jan</v>
      </c>
    </row>
    <row r="323" spans="1:16" x14ac:dyDescent="0.3">
      <c r="A323">
        <v>325</v>
      </c>
      <c r="B323" t="str">
        <f>Table6[[#This Row],[Initials]]</f>
        <v>D</v>
      </c>
      <c r="C323" t="str">
        <f>Table6[[#This Row],[Last Name Correction]]</f>
        <v>Hedrick</v>
      </c>
      <c r="D323" t="s">
        <v>1670</v>
      </c>
      <c r="E323" t="str">
        <f>Table6[[#This Row],[Gender Correction]]</f>
        <v>F</v>
      </c>
      <c r="F323">
        <v>60</v>
      </c>
      <c r="G323" t="s">
        <v>2677</v>
      </c>
      <c r="H323" t="s">
        <v>458</v>
      </c>
      <c r="I323" s="10">
        <v>40099</v>
      </c>
      <c r="J323">
        <v>69</v>
      </c>
      <c r="K323" t="s">
        <v>1692</v>
      </c>
      <c r="L323" t="str">
        <f>VLOOKUP(Portfolio43468[[#This Row],[Product]],ProductName,2)</f>
        <v>Megawidget L</v>
      </c>
      <c r="M323">
        <f t="shared" si="23"/>
        <v>1656</v>
      </c>
      <c r="N323" s="14">
        <f t="shared" si="24"/>
        <v>2633.04</v>
      </c>
      <c r="O323">
        <f t="shared" si="25"/>
        <v>2009</v>
      </c>
      <c r="P323" t="str">
        <f t="shared" si="26"/>
        <v>Oct</v>
      </c>
    </row>
    <row r="324" spans="1:16" x14ac:dyDescent="0.3">
      <c r="A324">
        <v>326</v>
      </c>
      <c r="B324" t="str">
        <f>Table6[[#This Row],[Initials]]</f>
        <v>Y</v>
      </c>
      <c r="C324" t="str">
        <f>Table6[[#This Row],[Last Name Correction]]</f>
        <v>Lang</v>
      </c>
      <c r="D324" t="s">
        <v>1670</v>
      </c>
      <c r="E324" t="str">
        <f>Table6[[#This Row],[Gender Correction]]</f>
        <v>F</v>
      </c>
      <c r="F324">
        <v>30</v>
      </c>
      <c r="G324" t="s">
        <v>2680</v>
      </c>
      <c r="H324" t="s">
        <v>736</v>
      </c>
      <c r="I324" s="10">
        <v>40010</v>
      </c>
      <c r="J324">
        <v>57</v>
      </c>
      <c r="K324" t="s">
        <v>1696</v>
      </c>
      <c r="L324" t="str">
        <f>VLOOKUP(Portfolio43468[[#This Row],[Product]],ProductName,2)</f>
        <v>Ultrathing V2</v>
      </c>
      <c r="M324">
        <f t="shared" si="23"/>
        <v>1140</v>
      </c>
      <c r="N324" s="14">
        <f t="shared" si="24"/>
        <v>3408.6000000000004</v>
      </c>
      <c r="O324">
        <f t="shared" si="25"/>
        <v>2009</v>
      </c>
      <c r="P324" t="str">
        <f t="shared" si="26"/>
        <v>Jul</v>
      </c>
    </row>
    <row r="325" spans="1:16" x14ac:dyDescent="0.3">
      <c r="A325">
        <v>327</v>
      </c>
      <c r="B325" t="str">
        <f>Table6[[#This Row],[Initials]]</f>
        <v>T</v>
      </c>
      <c r="C325" t="str">
        <f>Table6[[#This Row],[Last Name Correction]]</f>
        <v>Light</v>
      </c>
      <c r="D325" t="s">
        <v>1670</v>
      </c>
      <c r="E325" t="str">
        <f>Table6[[#This Row],[Gender Correction]]</f>
        <v>F</v>
      </c>
      <c r="F325">
        <v>90</v>
      </c>
      <c r="G325" t="s">
        <v>2683</v>
      </c>
      <c r="H325" t="s">
        <v>737</v>
      </c>
      <c r="I325" s="10">
        <v>40233</v>
      </c>
      <c r="J325">
        <v>71</v>
      </c>
      <c r="K325" t="s">
        <v>1721</v>
      </c>
      <c r="L325" t="str">
        <f>VLOOKUP(Portfolio43468[[#This Row],[Product]],ProductName,2)</f>
        <v>Ultrathing V4</v>
      </c>
      <c r="M325">
        <f t="shared" si="23"/>
        <v>1704</v>
      </c>
      <c r="N325" s="14">
        <f t="shared" si="24"/>
        <v>6798.96</v>
      </c>
      <c r="O325">
        <f t="shared" si="25"/>
        <v>2010</v>
      </c>
      <c r="P325" t="str">
        <f t="shared" si="26"/>
        <v>Feb</v>
      </c>
    </row>
    <row r="326" spans="1:16" x14ac:dyDescent="0.3">
      <c r="A326">
        <v>328</v>
      </c>
      <c r="B326" t="str">
        <f>Table6[[#This Row],[Initials]]</f>
        <v>S</v>
      </c>
      <c r="C326" t="str">
        <f>Table6[[#This Row],[Last Name Correction]]</f>
        <v>Herbert</v>
      </c>
      <c r="D326" t="s">
        <v>1683</v>
      </c>
      <c r="E326" t="str">
        <f>Table6[[#This Row],[Gender Correction]]</f>
        <v>F</v>
      </c>
      <c r="F326">
        <v>90</v>
      </c>
      <c r="G326" t="s">
        <v>2686</v>
      </c>
      <c r="H326" t="s">
        <v>1458</v>
      </c>
      <c r="I326" s="10">
        <v>39583</v>
      </c>
      <c r="J326">
        <v>54</v>
      </c>
      <c r="K326" t="s">
        <v>1673</v>
      </c>
      <c r="L326" t="str">
        <f>VLOOKUP(Portfolio43468[[#This Row],[Product]],ProductName,2)</f>
        <v>Megawidget S</v>
      </c>
      <c r="M326">
        <f t="shared" si="23"/>
        <v>1296</v>
      </c>
      <c r="N326" s="14">
        <f t="shared" si="24"/>
        <v>1023.84</v>
      </c>
      <c r="O326">
        <f t="shared" si="25"/>
        <v>2008</v>
      </c>
      <c r="P326" t="str">
        <f t="shared" si="26"/>
        <v>May</v>
      </c>
    </row>
    <row r="327" spans="1:16" x14ac:dyDescent="0.3">
      <c r="A327">
        <v>329</v>
      </c>
      <c r="B327" t="str">
        <f>Table6[[#This Row],[Initials]]</f>
        <v>S</v>
      </c>
      <c r="C327" t="str">
        <f>Table6[[#This Row],[Last Name Correction]]</f>
        <v>Singer</v>
      </c>
      <c r="D327" t="s">
        <v>1670</v>
      </c>
      <c r="E327" t="str">
        <f>Table6[[#This Row],[Gender Correction]]</f>
        <v>F</v>
      </c>
      <c r="F327">
        <v>30</v>
      </c>
      <c r="G327" t="s">
        <v>2689</v>
      </c>
      <c r="H327" t="s">
        <v>2690</v>
      </c>
      <c r="I327" s="10">
        <v>40485</v>
      </c>
      <c r="J327">
        <v>41</v>
      </c>
      <c r="K327" t="s">
        <v>851</v>
      </c>
      <c r="L327" t="str">
        <f>VLOOKUP(Portfolio43468[[#This Row],[Product]],ProductName,2)</f>
        <v>Hyperwotsit</v>
      </c>
      <c r="M327">
        <f t="shared" si="23"/>
        <v>820</v>
      </c>
      <c r="N327" s="14">
        <f t="shared" si="24"/>
        <v>1648.1999999999998</v>
      </c>
      <c r="O327">
        <f t="shared" si="25"/>
        <v>2010</v>
      </c>
      <c r="P327" t="str">
        <f t="shared" si="26"/>
        <v>Nov</v>
      </c>
    </row>
    <row r="328" spans="1:16" x14ac:dyDescent="0.3">
      <c r="A328">
        <v>330</v>
      </c>
      <c r="B328" t="str">
        <f>Table6[[#This Row],[Initials]]</f>
        <v>C</v>
      </c>
      <c r="C328" t="str">
        <f>Table6[[#This Row],[Last Name Correction]]</f>
        <v>Burgos</v>
      </c>
      <c r="D328" t="s">
        <v>1670</v>
      </c>
      <c r="E328" t="str">
        <f>Table6[[#This Row],[Gender Correction]]</f>
        <v>F</v>
      </c>
      <c r="F328">
        <v>30</v>
      </c>
      <c r="G328" t="s">
        <v>2693</v>
      </c>
      <c r="H328" t="s">
        <v>142</v>
      </c>
      <c r="I328" s="10">
        <v>40312</v>
      </c>
      <c r="J328">
        <v>80</v>
      </c>
      <c r="K328" t="s">
        <v>1692</v>
      </c>
      <c r="L328" t="str">
        <f>VLOOKUP(Portfolio43468[[#This Row],[Product]],ProductName,2)</f>
        <v>Megawidget L</v>
      </c>
      <c r="M328">
        <f t="shared" si="23"/>
        <v>1920</v>
      </c>
      <c r="N328" s="14">
        <f t="shared" si="24"/>
        <v>3052.8</v>
      </c>
      <c r="O328">
        <f t="shared" si="25"/>
        <v>2010</v>
      </c>
      <c r="P328" t="str">
        <f t="shared" si="26"/>
        <v>May</v>
      </c>
    </row>
    <row r="329" spans="1:16" x14ac:dyDescent="0.3">
      <c r="A329">
        <v>331</v>
      </c>
      <c r="B329" t="str">
        <f>Table6[[#This Row],[Initials]]</f>
        <v>T</v>
      </c>
      <c r="C329" t="str">
        <f>Table6[[#This Row],[Last Name Correction]]</f>
        <v>Whalen</v>
      </c>
      <c r="D329" t="s">
        <v>1670</v>
      </c>
      <c r="E329" t="str">
        <f>Table6[[#This Row],[Gender Correction]]</f>
        <v>F</v>
      </c>
      <c r="F329">
        <v>30</v>
      </c>
      <c r="G329" t="s">
        <v>2696</v>
      </c>
      <c r="H329" t="s">
        <v>1066</v>
      </c>
      <c r="I329" s="10">
        <v>39809</v>
      </c>
      <c r="J329">
        <v>81</v>
      </c>
      <c r="K329" t="s">
        <v>1707</v>
      </c>
      <c r="L329" t="str">
        <f>VLOOKUP(Portfolio43468[[#This Row],[Product]],ProductName,2)</f>
        <v>Megawidget M</v>
      </c>
      <c r="M329">
        <f t="shared" si="23"/>
        <v>1944</v>
      </c>
      <c r="N329" s="14">
        <f t="shared" si="24"/>
        <v>2313.3599999999997</v>
      </c>
      <c r="O329">
        <f t="shared" si="25"/>
        <v>2008</v>
      </c>
      <c r="P329" t="str">
        <f t="shared" si="26"/>
        <v>Dec</v>
      </c>
    </row>
    <row r="330" spans="1:16" x14ac:dyDescent="0.3">
      <c r="A330">
        <v>332</v>
      </c>
      <c r="B330" t="str">
        <f>Table6[[#This Row],[Initials]]</f>
        <v>R</v>
      </c>
      <c r="C330" t="str">
        <f>Table6[[#This Row],[Last Name Correction]]</f>
        <v>Bolton</v>
      </c>
      <c r="D330" t="s">
        <v>1670</v>
      </c>
      <c r="E330" t="str">
        <f>Table6[[#This Row],[Gender Correction]]</f>
        <v>F</v>
      </c>
      <c r="F330">
        <v>90</v>
      </c>
      <c r="G330" t="s">
        <v>2698</v>
      </c>
      <c r="H330" t="s">
        <v>754</v>
      </c>
      <c r="I330" s="10">
        <v>39782</v>
      </c>
      <c r="J330">
        <v>65</v>
      </c>
      <c r="K330" t="s">
        <v>1692</v>
      </c>
      <c r="L330" t="str">
        <f>VLOOKUP(Portfolio43468[[#This Row],[Product]],ProductName,2)</f>
        <v>Megawidget L</v>
      </c>
      <c r="M330">
        <f t="shared" si="23"/>
        <v>1560</v>
      </c>
      <c r="N330" s="14">
        <f t="shared" si="24"/>
        <v>2480.4</v>
      </c>
      <c r="O330">
        <f t="shared" si="25"/>
        <v>2008</v>
      </c>
      <c r="P330" t="str">
        <f t="shared" si="26"/>
        <v>Nov</v>
      </c>
    </row>
    <row r="331" spans="1:16" x14ac:dyDescent="0.3">
      <c r="A331">
        <v>334</v>
      </c>
      <c r="B331" t="str">
        <f>Table6[[#This Row],[Initials]]</f>
        <v>K</v>
      </c>
      <c r="C331" t="str">
        <f>Table6[[#This Row],[Last Name Correction]]</f>
        <v>Stahl</v>
      </c>
      <c r="D331" t="s">
        <v>1670</v>
      </c>
      <c r="E331" t="str">
        <f>Table6[[#This Row],[Gender Correction]]</f>
        <v>F</v>
      </c>
      <c r="F331">
        <v>30</v>
      </c>
      <c r="G331" t="s">
        <v>2704</v>
      </c>
      <c r="H331" t="s">
        <v>611</v>
      </c>
      <c r="I331" s="10">
        <v>40340</v>
      </c>
      <c r="J331">
        <v>36</v>
      </c>
      <c r="K331" t="s">
        <v>1707</v>
      </c>
      <c r="L331" t="str">
        <f>VLOOKUP(Portfolio43468[[#This Row],[Product]],ProductName,2)</f>
        <v>Megawidget M</v>
      </c>
      <c r="M331">
        <f t="shared" si="23"/>
        <v>864</v>
      </c>
      <c r="N331" s="14">
        <f t="shared" si="24"/>
        <v>1028.1599999999999</v>
      </c>
      <c r="O331">
        <f t="shared" si="25"/>
        <v>2010</v>
      </c>
      <c r="P331" t="str">
        <f t="shared" si="26"/>
        <v>Jun</v>
      </c>
    </row>
    <row r="332" spans="1:16" x14ac:dyDescent="0.3">
      <c r="A332">
        <v>335</v>
      </c>
      <c r="B332" t="str">
        <f>Table6[[#This Row],[Initials]]</f>
        <v>I</v>
      </c>
      <c r="C332" t="str">
        <f>Table6[[#This Row],[Last Name Correction]]</f>
        <v>Askew</v>
      </c>
      <c r="D332" t="s">
        <v>1670</v>
      </c>
      <c r="E332" t="str">
        <f>Table6[[#This Row],[Gender Correction]]</f>
        <v>F</v>
      </c>
      <c r="F332">
        <v>30</v>
      </c>
      <c r="G332" t="s">
        <v>2707</v>
      </c>
      <c r="H332" t="s">
        <v>567</v>
      </c>
      <c r="I332" s="10">
        <v>39785</v>
      </c>
      <c r="J332">
        <v>27</v>
      </c>
      <c r="K332" t="s">
        <v>1707</v>
      </c>
      <c r="L332" t="str">
        <f>VLOOKUP(Portfolio43468[[#This Row],[Product]],ProductName,2)</f>
        <v>Megawidget M</v>
      </c>
      <c r="M332">
        <f t="shared" si="23"/>
        <v>648</v>
      </c>
      <c r="N332" s="14">
        <f t="shared" si="24"/>
        <v>771.12</v>
      </c>
      <c r="O332">
        <f t="shared" si="25"/>
        <v>2008</v>
      </c>
      <c r="P332" t="str">
        <f t="shared" si="26"/>
        <v>Dec</v>
      </c>
    </row>
    <row r="333" spans="1:16" x14ac:dyDescent="0.3">
      <c r="A333">
        <v>336</v>
      </c>
      <c r="B333" t="str">
        <f>Table6[[#This Row],[Initials]]</f>
        <v>Y</v>
      </c>
      <c r="C333" t="str">
        <f>Table6[[#This Row],[Last Name Correction]]</f>
        <v>Alford</v>
      </c>
      <c r="D333" t="s">
        <v>1670</v>
      </c>
      <c r="E333" t="str">
        <f>Table6[[#This Row],[Gender Correction]]</f>
        <v>F</v>
      </c>
      <c r="F333">
        <v>60</v>
      </c>
      <c r="G333" t="s">
        <v>2709</v>
      </c>
      <c r="H333" t="s">
        <v>52</v>
      </c>
      <c r="I333" s="10">
        <v>39700</v>
      </c>
      <c r="J333">
        <v>86</v>
      </c>
      <c r="K333" t="s">
        <v>1707</v>
      </c>
      <c r="L333" t="str">
        <f>VLOOKUP(Portfolio43468[[#This Row],[Product]],ProductName,2)</f>
        <v>Megawidget M</v>
      </c>
      <c r="M333">
        <f t="shared" si="23"/>
        <v>2064</v>
      </c>
      <c r="N333" s="14">
        <f t="shared" si="24"/>
        <v>2456.16</v>
      </c>
      <c r="O333">
        <f t="shared" si="25"/>
        <v>2008</v>
      </c>
      <c r="P333" t="str">
        <f t="shared" si="26"/>
        <v>Sep</v>
      </c>
    </row>
    <row r="334" spans="1:16" x14ac:dyDescent="0.3">
      <c r="A334">
        <v>337</v>
      </c>
      <c r="B334" t="str">
        <f>Table6[[#This Row],[Initials]]</f>
        <v>F</v>
      </c>
      <c r="C334" t="str">
        <f>Table6[[#This Row],[Last Name Correction]]</f>
        <v>Rose</v>
      </c>
      <c r="D334" t="s">
        <v>1670</v>
      </c>
      <c r="E334" t="str">
        <f>Table6[[#This Row],[Gender Correction]]</f>
        <v>F</v>
      </c>
      <c r="F334">
        <v>60</v>
      </c>
      <c r="G334" t="s">
        <v>2711</v>
      </c>
      <c r="H334" t="s">
        <v>183</v>
      </c>
      <c r="I334" s="10">
        <v>40228</v>
      </c>
      <c r="J334">
        <v>26</v>
      </c>
      <c r="K334" t="s">
        <v>1692</v>
      </c>
      <c r="L334" t="str">
        <f>VLOOKUP(Portfolio43468[[#This Row],[Product]],ProductName,2)</f>
        <v>Megawidget L</v>
      </c>
      <c r="M334">
        <f t="shared" si="23"/>
        <v>624</v>
      </c>
      <c r="N334" s="14">
        <f t="shared" si="24"/>
        <v>992.16000000000008</v>
      </c>
      <c r="O334">
        <f t="shared" si="25"/>
        <v>2010</v>
      </c>
      <c r="P334" t="str">
        <f t="shared" si="26"/>
        <v>Feb</v>
      </c>
    </row>
    <row r="335" spans="1:16" x14ac:dyDescent="0.3">
      <c r="A335">
        <v>338</v>
      </c>
      <c r="B335" t="str">
        <f>Table6[[#This Row],[Initials]]</f>
        <v>L</v>
      </c>
      <c r="C335" t="str">
        <f>Table6[[#This Row],[Last Name Correction]]</f>
        <v>Boykin</v>
      </c>
      <c r="D335" t="s">
        <v>1670</v>
      </c>
      <c r="E335" t="str">
        <f>Table6[[#This Row],[Gender Correction]]</f>
        <v>F</v>
      </c>
      <c r="F335">
        <v>60</v>
      </c>
      <c r="G335" t="s">
        <v>2714</v>
      </c>
      <c r="H335" t="s">
        <v>1196</v>
      </c>
      <c r="I335" s="10">
        <v>40445</v>
      </c>
      <c r="J335">
        <v>78</v>
      </c>
      <c r="K335" t="s">
        <v>1692</v>
      </c>
      <c r="L335" t="str">
        <f>VLOOKUP(Portfolio43468[[#This Row],[Product]],ProductName,2)</f>
        <v>Megawidget L</v>
      </c>
      <c r="M335">
        <f t="shared" si="23"/>
        <v>1872</v>
      </c>
      <c r="N335" s="14">
        <f t="shared" si="24"/>
        <v>2976.48</v>
      </c>
      <c r="O335">
        <f t="shared" si="25"/>
        <v>2010</v>
      </c>
      <c r="P335" t="str">
        <f t="shared" si="26"/>
        <v>Sep</v>
      </c>
    </row>
    <row r="336" spans="1:16" x14ac:dyDescent="0.3">
      <c r="A336">
        <v>339</v>
      </c>
      <c r="B336" t="str">
        <f>Table6[[#This Row],[Initials]]</f>
        <v>R</v>
      </c>
      <c r="C336" t="str">
        <f>Table6[[#This Row],[Last Name Correction]]</f>
        <v>Herndon</v>
      </c>
      <c r="D336" t="s">
        <v>1683</v>
      </c>
      <c r="E336" t="str">
        <f>Table6[[#This Row],[Gender Correction]]</f>
        <v>F</v>
      </c>
      <c r="F336">
        <v>60</v>
      </c>
      <c r="G336" t="s">
        <v>2717</v>
      </c>
      <c r="H336" t="s">
        <v>608</v>
      </c>
      <c r="I336" s="10">
        <v>39697</v>
      </c>
      <c r="J336">
        <v>84</v>
      </c>
      <c r="K336" t="s">
        <v>1772</v>
      </c>
      <c r="L336" t="str">
        <f>VLOOKUP(Portfolio43468[[#This Row],[Product]],ProductName,2)</f>
        <v>Gigastuff</v>
      </c>
      <c r="M336">
        <f t="shared" si="23"/>
        <v>1512</v>
      </c>
      <c r="N336" s="14">
        <f t="shared" si="24"/>
        <v>2857.68</v>
      </c>
      <c r="O336">
        <f t="shared" si="25"/>
        <v>2008</v>
      </c>
      <c r="P336" t="str">
        <f t="shared" si="26"/>
        <v>Sep</v>
      </c>
    </row>
    <row r="337" spans="1:16" x14ac:dyDescent="0.3">
      <c r="A337">
        <v>340</v>
      </c>
      <c r="B337" t="str">
        <f>Table6[[#This Row],[Initials]]</f>
        <v>S</v>
      </c>
      <c r="C337" t="str">
        <f>Table6[[#This Row],[Last Name Correction]]</f>
        <v>Bass</v>
      </c>
      <c r="D337" t="s">
        <v>1683</v>
      </c>
      <c r="E337" t="str">
        <f>Table6[[#This Row],[Gender Correction]]</f>
        <v>F</v>
      </c>
      <c r="F337">
        <v>60</v>
      </c>
      <c r="G337" t="s">
        <v>2720</v>
      </c>
      <c r="H337" t="s">
        <v>1639</v>
      </c>
      <c r="I337" s="10">
        <v>40076</v>
      </c>
      <c r="J337">
        <v>65</v>
      </c>
      <c r="K337" t="s">
        <v>1772</v>
      </c>
      <c r="L337" t="str">
        <f>VLOOKUP(Portfolio43468[[#This Row],[Product]],ProductName,2)</f>
        <v>Gigastuff</v>
      </c>
      <c r="M337">
        <f t="shared" si="23"/>
        <v>1170</v>
      </c>
      <c r="N337" s="14">
        <f t="shared" si="24"/>
        <v>2211.2999999999997</v>
      </c>
      <c r="O337">
        <f t="shared" si="25"/>
        <v>2009</v>
      </c>
      <c r="P337" t="str">
        <f t="shared" si="26"/>
        <v>Sep</v>
      </c>
    </row>
    <row r="338" spans="1:16" x14ac:dyDescent="0.3">
      <c r="A338">
        <v>341</v>
      </c>
      <c r="B338" t="str">
        <f>Table6[[#This Row],[Initials]]</f>
        <v>A</v>
      </c>
      <c r="C338" t="str">
        <f>Table6[[#This Row],[Last Name Correction]]</f>
        <v>Hearn</v>
      </c>
      <c r="D338" t="s">
        <v>1946</v>
      </c>
      <c r="E338" t="str">
        <f>Table6[[#This Row],[Gender Correction]]</f>
        <v>F</v>
      </c>
      <c r="F338">
        <v>90</v>
      </c>
      <c r="G338" t="s">
        <v>2723</v>
      </c>
      <c r="H338" t="s">
        <v>713</v>
      </c>
      <c r="I338" s="10">
        <v>40161</v>
      </c>
      <c r="J338">
        <v>82</v>
      </c>
      <c r="K338" t="s">
        <v>1007</v>
      </c>
      <c r="L338" t="str">
        <f>VLOOKUP(Portfolio43468[[#This Row],[Product]],ProductName,2)</f>
        <v>Superwossname</v>
      </c>
      <c r="M338">
        <f t="shared" si="23"/>
        <v>1640</v>
      </c>
      <c r="N338" s="14">
        <f t="shared" si="24"/>
        <v>5100.3999999999996</v>
      </c>
      <c r="O338">
        <f t="shared" si="25"/>
        <v>2009</v>
      </c>
      <c r="P338" t="str">
        <f t="shared" si="26"/>
        <v>Dec</v>
      </c>
    </row>
    <row r="339" spans="1:16" x14ac:dyDescent="0.3">
      <c r="A339">
        <v>342</v>
      </c>
      <c r="B339" t="str">
        <f>Table6[[#This Row],[Initials]]</f>
        <v>E</v>
      </c>
      <c r="C339" t="str">
        <f>Table6[[#This Row],[Last Name Correction]]</f>
        <v>Walden</v>
      </c>
      <c r="D339" t="s">
        <v>1683</v>
      </c>
      <c r="E339" t="str">
        <f>Table6[[#This Row],[Gender Correction]]</f>
        <v>F</v>
      </c>
      <c r="F339">
        <v>90</v>
      </c>
      <c r="G339" t="s">
        <v>2726</v>
      </c>
      <c r="H339" t="s">
        <v>2727</v>
      </c>
      <c r="I339" s="10">
        <v>39971</v>
      </c>
      <c r="J339">
        <v>37</v>
      </c>
      <c r="K339" t="s">
        <v>1673</v>
      </c>
      <c r="L339" t="str">
        <f>VLOOKUP(Portfolio43468[[#This Row],[Product]],ProductName,2)</f>
        <v>Megawidget S</v>
      </c>
      <c r="M339">
        <f t="shared" si="23"/>
        <v>888</v>
      </c>
      <c r="N339" s="14">
        <f t="shared" si="24"/>
        <v>701.52</v>
      </c>
      <c r="O339">
        <f t="shared" si="25"/>
        <v>2009</v>
      </c>
      <c r="P339" t="str">
        <f t="shared" si="26"/>
        <v>Jun</v>
      </c>
    </row>
    <row r="340" spans="1:16" x14ac:dyDescent="0.3">
      <c r="A340">
        <v>343</v>
      </c>
      <c r="B340" t="str">
        <f>Table6[[#This Row],[Initials]]</f>
        <v>D</v>
      </c>
      <c r="C340" t="str">
        <f>Table6[[#This Row],[Last Name Correction]]</f>
        <v>Quinn</v>
      </c>
      <c r="D340" t="s">
        <v>1683</v>
      </c>
      <c r="E340" t="str">
        <f>Table6[[#This Row],[Gender Correction]]</f>
        <v>F</v>
      </c>
      <c r="F340">
        <v>60</v>
      </c>
      <c r="G340" t="s">
        <v>2730</v>
      </c>
      <c r="H340" t="s">
        <v>562</v>
      </c>
      <c r="I340" s="10">
        <v>40124</v>
      </c>
      <c r="J340">
        <v>47</v>
      </c>
      <c r="K340" t="s">
        <v>1707</v>
      </c>
      <c r="L340" t="str">
        <f>VLOOKUP(Portfolio43468[[#This Row],[Product]],ProductName,2)</f>
        <v>Megawidget M</v>
      </c>
      <c r="M340">
        <f t="shared" si="23"/>
        <v>1128</v>
      </c>
      <c r="N340" s="14">
        <f t="shared" si="24"/>
        <v>1342.32</v>
      </c>
      <c r="O340">
        <f t="shared" si="25"/>
        <v>2009</v>
      </c>
      <c r="P340" t="str">
        <f t="shared" si="26"/>
        <v>Nov</v>
      </c>
    </row>
    <row r="341" spans="1:16" x14ac:dyDescent="0.3">
      <c r="A341">
        <v>344</v>
      </c>
      <c r="B341" t="str">
        <f>Table6[[#This Row],[Initials]]</f>
        <v>M</v>
      </c>
      <c r="C341" t="str">
        <f>Table6[[#This Row],[Last Name Correction]]</f>
        <v>Hickey</v>
      </c>
      <c r="D341" t="s">
        <v>1670</v>
      </c>
      <c r="E341" t="str">
        <f>Table6[[#This Row],[Gender Correction]]</f>
        <v>F</v>
      </c>
      <c r="F341">
        <v>90</v>
      </c>
      <c r="G341" t="s">
        <v>2732</v>
      </c>
      <c r="H341" t="s">
        <v>2733</v>
      </c>
      <c r="I341" s="10">
        <v>40364</v>
      </c>
      <c r="J341">
        <v>100</v>
      </c>
      <c r="K341" t="s">
        <v>1772</v>
      </c>
      <c r="L341" t="str">
        <f>VLOOKUP(Portfolio43468[[#This Row],[Product]],ProductName,2)</f>
        <v>Gigastuff</v>
      </c>
      <c r="M341">
        <f t="shared" si="23"/>
        <v>1800</v>
      </c>
      <c r="N341" s="14">
        <f t="shared" si="24"/>
        <v>3402</v>
      </c>
      <c r="O341">
        <f t="shared" si="25"/>
        <v>2010</v>
      </c>
      <c r="P341" t="str">
        <f t="shared" si="26"/>
        <v>Jul</v>
      </c>
    </row>
    <row r="342" spans="1:16" x14ac:dyDescent="0.3">
      <c r="A342">
        <v>345</v>
      </c>
      <c r="B342" t="str">
        <f>Table6[[#This Row],[Initials]]</f>
        <v>B</v>
      </c>
      <c r="C342" t="str">
        <f>Table6[[#This Row],[Last Name Correction]]</f>
        <v>Moody</v>
      </c>
      <c r="D342" t="s">
        <v>1670</v>
      </c>
      <c r="E342" t="str">
        <f>Table6[[#This Row],[Gender Correction]]</f>
        <v>F</v>
      </c>
      <c r="F342">
        <v>30</v>
      </c>
      <c r="G342" t="s">
        <v>2736</v>
      </c>
      <c r="H342" t="s">
        <v>226</v>
      </c>
      <c r="I342" s="10">
        <v>39613</v>
      </c>
      <c r="J342">
        <v>90</v>
      </c>
      <c r="K342" t="s">
        <v>1700</v>
      </c>
      <c r="L342" t="str">
        <f>VLOOKUP(Portfolio43468[[#This Row],[Product]],ProductName,2)</f>
        <v>Ultrathing V1</v>
      </c>
      <c r="M342">
        <f t="shared" si="23"/>
        <v>1530</v>
      </c>
      <c r="N342" s="14">
        <f t="shared" si="24"/>
        <v>3044.7</v>
      </c>
      <c r="O342">
        <f t="shared" si="25"/>
        <v>2008</v>
      </c>
      <c r="P342" t="str">
        <f t="shared" si="26"/>
        <v>Jun</v>
      </c>
    </row>
    <row r="343" spans="1:16" x14ac:dyDescent="0.3">
      <c r="A343">
        <v>346</v>
      </c>
      <c r="B343" t="str">
        <f>Table6[[#This Row],[Initials]]</f>
        <v>K</v>
      </c>
      <c r="C343" t="str">
        <f>Table6[[#This Row],[Last Name Correction]]</f>
        <v>Beasley</v>
      </c>
      <c r="D343" t="s">
        <v>1670</v>
      </c>
      <c r="E343" t="str">
        <f>Table6[[#This Row],[Gender Correction]]</f>
        <v>F</v>
      </c>
      <c r="F343">
        <v>60</v>
      </c>
      <c r="G343" t="s">
        <v>2739</v>
      </c>
      <c r="H343" t="s">
        <v>201</v>
      </c>
      <c r="I343" s="10">
        <v>39989</v>
      </c>
      <c r="J343">
        <v>69</v>
      </c>
      <c r="K343" t="s">
        <v>1696</v>
      </c>
      <c r="L343" t="str">
        <f>VLOOKUP(Portfolio43468[[#This Row],[Product]],ProductName,2)</f>
        <v>Ultrathing V2</v>
      </c>
      <c r="M343">
        <f t="shared" si="23"/>
        <v>1380</v>
      </c>
      <c r="N343" s="14">
        <f t="shared" si="24"/>
        <v>4126.2000000000007</v>
      </c>
      <c r="O343">
        <f t="shared" si="25"/>
        <v>2009</v>
      </c>
      <c r="P343" t="str">
        <f t="shared" si="26"/>
        <v>Jun</v>
      </c>
    </row>
    <row r="344" spans="1:16" x14ac:dyDescent="0.3">
      <c r="A344">
        <v>347</v>
      </c>
      <c r="B344" t="str">
        <f>Table6[[#This Row],[Initials]]</f>
        <v>F</v>
      </c>
      <c r="C344" t="str">
        <f>Table6[[#This Row],[Last Name Correction]]</f>
        <v>Earl</v>
      </c>
      <c r="D344" t="s">
        <v>1683</v>
      </c>
      <c r="E344" t="str">
        <f>Table6[[#This Row],[Gender Correction]]</f>
        <v>F</v>
      </c>
      <c r="F344">
        <v>60</v>
      </c>
      <c r="G344" t="s">
        <v>2742</v>
      </c>
      <c r="H344" t="s">
        <v>1625</v>
      </c>
      <c r="I344" s="10">
        <v>39951</v>
      </c>
      <c r="J344">
        <v>69</v>
      </c>
      <c r="K344" t="s">
        <v>1721</v>
      </c>
      <c r="L344" t="str">
        <f>VLOOKUP(Portfolio43468[[#This Row],[Product]],ProductName,2)</f>
        <v>Ultrathing V4</v>
      </c>
      <c r="M344">
        <f t="shared" si="23"/>
        <v>1656</v>
      </c>
      <c r="N344" s="14">
        <f t="shared" si="24"/>
        <v>6607.4400000000005</v>
      </c>
      <c r="O344">
        <f t="shared" si="25"/>
        <v>2009</v>
      </c>
      <c r="P344" t="str">
        <f t="shared" si="26"/>
        <v>May</v>
      </c>
    </row>
    <row r="345" spans="1:16" x14ac:dyDescent="0.3">
      <c r="A345">
        <v>348</v>
      </c>
      <c r="B345" t="str">
        <f>Table6[[#This Row],[Initials]]</f>
        <v>R</v>
      </c>
      <c r="C345" t="str">
        <f>Table6[[#This Row],[Last Name Correction]]</f>
        <v>Pritchett</v>
      </c>
      <c r="D345" t="s">
        <v>1670</v>
      </c>
      <c r="E345" t="str">
        <f>Table6[[#This Row],[Gender Correction]]</f>
        <v>F</v>
      </c>
      <c r="F345">
        <v>90</v>
      </c>
      <c r="G345" t="s">
        <v>2745</v>
      </c>
      <c r="H345" t="s">
        <v>566</v>
      </c>
      <c r="I345" s="10">
        <v>40376</v>
      </c>
      <c r="J345">
        <v>94</v>
      </c>
      <c r="K345" t="s">
        <v>1677</v>
      </c>
      <c r="L345" t="str">
        <f>VLOOKUP(Portfolio43468[[#This Row],[Product]],ProductName,2)</f>
        <v>Ultrathing V3</v>
      </c>
      <c r="M345">
        <f t="shared" si="23"/>
        <v>2256</v>
      </c>
      <c r="N345" s="14">
        <f t="shared" si="24"/>
        <v>7873.4400000000005</v>
      </c>
      <c r="O345">
        <f t="shared" si="25"/>
        <v>2010</v>
      </c>
      <c r="P345" t="str">
        <f t="shared" si="26"/>
        <v>Jul</v>
      </c>
    </row>
    <row r="346" spans="1:16" x14ac:dyDescent="0.3">
      <c r="A346">
        <v>349</v>
      </c>
      <c r="B346" t="str">
        <f>Table6[[#This Row],[Initials]]</f>
        <v>H</v>
      </c>
      <c r="C346" t="str">
        <f>Table6[[#This Row],[Last Name Correction]]</f>
        <v>John</v>
      </c>
      <c r="D346" t="s">
        <v>1670</v>
      </c>
      <c r="E346" t="str">
        <f>Table6[[#This Row],[Gender Correction]]</f>
        <v>F</v>
      </c>
      <c r="F346">
        <v>60</v>
      </c>
      <c r="G346" t="s">
        <v>2748</v>
      </c>
      <c r="H346" t="s">
        <v>389</v>
      </c>
      <c r="I346" s="10">
        <v>40524</v>
      </c>
      <c r="J346">
        <v>70</v>
      </c>
      <c r="K346" t="s">
        <v>1721</v>
      </c>
      <c r="L346" t="str">
        <f>VLOOKUP(Portfolio43468[[#This Row],[Product]],ProductName,2)</f>
        <v>Ultrathing V4</v>
      </c>
      <c r="M346">
        <f t="shared" si="23"/>
        <v>1680</v>
      </c>
      <c r="N346" s="14">
        <f t="shared" si="24"/>
        <v>6703.2000000000007</v>
      </c>
      <c r="O346">
        <f t="shared" si="25"/>
        <v>2010</v>
      </c>
      <c r="P346" t="str">
        <f t="shared" si="26"/>
        <v>Dec</v>
      </c>
    </row>
    <row r="347" spans="1:16" x14ac:dyDescent="0.3">
      <c r="A347">
        <v>350</v>
      </c>
      <c r="B347" t="str">
        <f>Table6[[#This Row],[Initials]]</f>
        <v>L</v>
      </c>
      <c r="C347" t="str">
        <f>Table6[[#This Row],[Last Name Correction]]</f>
        <v>Mcdonald</v>
      </c>
      <c r="D347" t="s">
        <v>1670</v>
      </c>
      <c r="E347" t="str">
        <f>Table6[[#This Row],[Gender Correction]]</f>
        <v>F</v>
      </c>
      <c r="F347">
        <v>60</v>
      </c>
      <c r="G347" t="s">
        <v>2751</v>
      </c>
      <c r="H347" t="s">
        <v>254</v>
      </c>
      <c r="I347" s="10">
        <v>39464</v>
      </c>
      <c r="J347">
        <v>8</v>
      </c>
      <c r="K347" t="s">
        <v>1673</v>
      </c>
      <c r="L347" t="str">
        <f>VLOOKUP(Portfolio43468[[#This Row],[Product]],ProductName,2)</f>
        <v>Megawidget S</v>
      </c>
      <c r="M347">
        <f t="shared" si="23"/>
        <v>192</v>
      </c>
      <c r="N347" s="14">
        <f t="shared" si="24"/>
        <v>151.68</v>
      </c>
      <c r="O347">
        <f t="shared" si="25"/>
        <v>2008</v>
      </c>
      <c r="P347" t="str">
        <f t="shared" si="26"/>
        <v>Jan</v>
      </c>
    </row>
    <row r="348" spans="1:16" x14ac:dyDescent="0.3">
      <c r="A348">
        <v>351</v>
      </c>
      <c r="B348" t="str">
        <f>Table6[[#This Row],[Initials]]</f>
        <v>A</v>
      </c>
      <c r="C348" t="str">
        <f>Table6[[#This Row],[Last Name Correction]]</f>
        <v>Mcdaniel</v>
      </c>
      <c r="D348" t="s">
        <v>1683</v>
      </c>
      <c r="E348" t="str">
        <f>Table6[[#This Row],[Gender Correction]]</f>
        <v>F</v>
      </c>
      <c r="F348">
        <v>60</v>
      </c>
      <c r="G348" t="s">
        <v>2754</v>
      </c>
      <c r="H348" t="s">
        <v>147</v>
      </c>
      <c r="I348" s="10">
        <v>40201</v>
      </c>
      <c r="J348">
        <v>21</v>
      </c>
      <c r="K348" t="s">
        <v>1673</v>
      </c>
      <c r="L348" t="str">
        <f>VLOOKUP(Portfolio43468[[#This Row],[Product]],ProductName,2)</f>
        <v>Megawidget S</v>
      </c>
      <c r="M348">
        <f t="shared" si="23"/>
        <v>504</v>
      </c>
      <c r="N348" s="14">
        <f t="shared" si="24"/>
        <v>398.16</v>
      </c>
      <c r="O348">
        <f t="shared" si="25"/>
        <v>2010</v>
      </c>
      <c r="P348" t="str">
        <f t="shared" si="26"/>
        <v>Jan</v>
      </c>
    </row>
    <row r="349" spans="1:16" x14ac:dyDescent="0.3">
      <c r="A349">
        <v>352</v>
      </c>
      <c r="B349" t="str">
        <f>Table6[[#This Row],[Initials]]</f>
        <v>J</v>
      </c>
      <c r="C349" t="str">
        <f>Table6[[#This Row],[Last Name Correction]]</f>
        <v>Hayden</v>
      </c>
      <c r="D349" t="s">
        <v>1670</v>
      </c>
      <c r="E349" t="str">
        <f>Table6[[#This Row],[Gender Correction]]</f>
        <v>F</v>
      </c>
      <c r="F349">
        <v>60</v>
      </c>
      <c r="G349" t="s">
        <v>2756</v>
      </c>
      <c r="H349" t="s">
        <v>1411</v>
      </c>
      <c r="I349" s="10">
        <v>39737</v>
      </c>
      <c r="J349">
        <v>98</v>
      </c>
      <c r="K349" t="s">
        <v>1673</v>
      </c>
      <c r="L349" t="str">
        <f>VLOOKUP(Portfolio43468[[#This Row],[Product]],ProductName,2)</f>
        <v>Megawidget S</v>
      </c>
      <c r="M349">
        <f t="shared" si="23"/>
        <v>2352</v>
      </c>
      <c r="N349" s="14">
        <f t="shared" si="24"/>
        <v>1858.0800000000002</v>
      </c>
      <c r="O349">
        <f t="shared" si="25"/>
        <v>2008</v>
      </c>
      <c r="P349" t="str">
        <f t="shared" si="26"/>
        <v>Oct</v>
      </c>
    </row>
    <row r="350" spans="1:16" x14ac:dyDescent="0.3">
      <c r="A350">
        <v>353</v>
      </c>
      <c r="B350" t="str">
        <f>Table6[[#This Row],[Initials]]</f>
        <v>A</v>
      </c>
      <c r="C350" t="str">
        <f>Table6[[#This Row],[Last Name Correction]]</f>
        <v>Seay</v>
      </c>
      <c r="D350" t="s">
        <v>1683</v>
      </c>
      <c r="E350" t="str">
        <f>Table6[[#This Row],[Gender Correction]]</f>
        <v>F</v>
      </c>
      <c r="F350">
        <v>90</v>
      </c>
      <c r="G350" t="s">
        <v>2759</v>
      </c>
      <c r="H350" t="s">
        <v>557</v>
      </c>
      <c r="I350" s="10">
        <v>40126</v>
      </c>
      <c r="J350">
        <v>28</v>
      </c>
      <c r="K350" t="s">
        <v>1673</v>
      </c>
      <c r="L350" t="str">
        <f>VLOOKUP(Portfolio43468[[#This Row],[Product]],ProductName,2)</f>
        <v>Megawidget S</v>
      </c>
      <c r="M350">
        <f t="shared" si="23"/>
        <v>672</v>
      </c>
      <c r="N350" s="14">
        <f t="shared" si="24"/>
        <v>530.88</v>
      </c>
      <c r="O350">
        <f t="shared" si="25"/>
        <v>2009</v>
      </c>
      <c r="P350" t="str">
        <f t="shared" si="26"/>
        <v>Nov</v>
      </c>
    </row>
    <row r="351" spans="1:16" x14ac:dyDescent="0.3">
      <c r="A351">
        <v>354</v>
      </c>
      <c r="B351" t="str">
        <f>Table6[[#This Row],[Initials]]</f>
        <v>A</v>
      </c>
      <c r="C351" t="str">
        <f>Table6[[#This Row],[Last Name Correction]]</f>
        <v>Grubbs</v>
      </c>
      <c r="D351" t="s">
        <v>1683</v>
      </c>
      <c r="E351" t="str">
        <f>Table6[[#This Row],[Gender Correction]]</f>
        <v>F</v>
      </c>
      <c r="F351">
        <v>90</v>
      </c>
      <c r="G351" t="s">
        <v>2761</v>
      </c>
      <c r="H351" t="s">
        <v>866</v>
      </c>
      <c r="I351" s="10">
        <v>40189</v>
      </c>
      <c r="J351">
        <v>12</v>
      </c>
      <c r="K351" t="s">
        <v>851</v>
      </c>
      <c r="L351" t="str">
        <f>VLOOKUP(Portfolio43468[[#This Row],[Product]],ProductName,2)</f>
        <v>Hyperwotsit</v>
      </c>
      <c r="M351">
        <f t="shared" si="23"/>
        <v>240</v>
      </c>
      <c r="N351" s="14">
        <f t="shared" si="24"/>
        <v>482.4</v>
      </c>
      <c r="O351">
        <f t="shared" si="25"/>
        <v>2010</v>
      </c>
      <c r="P351" t="str">
        <f t="shared" si="26"/>
        <v>Jan</v>
      </c>
    </row>
    <row r="352" spans="1:16" x14ac:dyDescent="0.3">
      <c r="A352">
        <v>355</v>
      </c>
      <c r="B352" t="str">
        <f>Table6[[#This Row],[Initials]]</f>
        <v>C</v>
      </c>
      <c r="C352" t="str">
        <f>Table6[[#This Row],[Last Name Correction]]</f>
        <v>Hargrove</v>
      </c>
      <c r="D352" t="s">
        <v>1683</v>
      </c>
      <c r="E352" t="str">
        <f>Table6[[#This Row],[Gender Correction]]</f>
        <v>F</v>
      </c>
      <c r="F352">
        <v>90</v>
      </c>
      <c r="G352" t="s">
        <v>2764</v>
      </c>
      <c r="H352" t="s">
        <v>409</v>
      </c>
      <c r="I352" s="10">
        <v>40205</v>
      </c>
      <c r="J352">
        <v>36</v>
      </c>
      <c r="K352" t="s">
        <v>1677</v>
      </c>
      <c r="L352" t="str">
        <f>VLOOKUP(Portfolio43468[[#This Row],[Product]],ProductName,2)</f>
        <v>Ultrathing V3</v>
      </c>
      <c r="M352">
        <f t="shared" si="23"/>
        <v>864</v>
      </c>
      <c r="N352" s="14">
        <f t="shared" si="24"/>
        <v>3015.36</v>
      </c>
      <c r="O352">
        <f t="shared" si="25"/>
        <v>2010</v>
      </c>
      <c r="P352" t="str">
        <f t="shared" si="26"/>
        <v>Jan</v>
      </c>
    </row>
    <row r="353" spans="1:16" x14ac:dyDescent="0.3">
      <c r="A353">
        <v>356</v>
      </c>
      <c r="B353" t="str">
        <f>Table6[[#This Row],[Initials]]</f>
        <v>S</v>
      </c>
      <c r="C353" t="str">
        <f>Table6[[#This Row],[Last Name Correction]]</f>
        <v>Sherman</v>
      </c>
      <c r="D353" t="s">
        <v>1683</v>
      </c>
      <c r="E353" t="str">
        <f>Table6[[#This Row],[Gender Correction]]</f>
        <v>F</v>
      </c>
      <c r="F353">
        <v>30</v>
      </c>
      <c r="G353" t="s">
        <v>2767</v>
      </c>
      <c r="H353" t="s">
        <v>623</v>
      </c>
      <c r="I353" s="10">
        <v>39528</v>
      </c>
      <c r="J353">
        <v>68</v>
      </c>
      <c r="K353" t="s">
        <v>1673</v>
      </c>
      <c r="L353" t="str">
        <f>VLOOKUP(Portfolio43468[[#This Row],[Product]],ProductName,2)</f>
        <v>Megawidget S</v>
      </c>
      <c r="M353">
        <f t="shared" si="23"/>
        <v>1632</v>
      </c>
      <c r="N353" s="14">
        <f t="shared" si="24"/>
        <v>1289.28</v>
      </c>
      <c r="O353">
        <f t="shared" si="25"/>
        <v>2008</v>
      </c>
      <c r="P353" t="str">
        <f t="shared" si="26"/>
        <v>Mar</v>
      </c>
    </row>
    <row r="354" spans="1:16" x14ac:dyDescent="0.3">
      <c r="A354">
        <v>357</v>
      </c>
      <c r="B354" t="str">
        <f>Table6[[#This Row],[Initials]]</f>
        <v>K</v>
      </c>
      <c r="C354" t="str">
        <f>Table6[[#This Row],[Last Name Correction]]</f>
        <v>Mcelroy</v>
      </c>
      <c r="D354" t="s">
        <v>1670</v>
      </c>
      <c r="E354" t="str">
        <f>Table6[[#This Row],[Gender Correction]]</f>
        <v>F</v>
      </c>
      <c r="F354">
        <v>90</v>
      </c>
      <c r="G354" t="s">
        <v>2770</v>
      </c>
      <c r="H354" t="s">
        <v>763</v>
      </c>
      <c r="I354" s="10">
        <v>40257</v>
      </c>
      <c r="J354">
        <v>12</v>
      </c>
      <c r="K354" t="s">
        <v>1700</v>
      </c>
      <c r="L354" t="str">
        <f>VLOOKUP(Portfolio43468[[#This Row],[Product]],ProductName,2)</f>
        <v>Ultrathing V1</v>
      </c>
      <c r="M354">
        <f t="shared" si="23"/>
        <v>204</v>
      </c>
      <c r="N354" s="14">
        <f t="shared" si="24"/>
        <v>405.96</v>
      </c>
      <c r="O354">
        <f t="shared" si="25"/>
        <v>2010</v>
      </c>
      <c r="P354" t="str">
        <f t="shared" si="26"/>
        <v>Mar</v>
      </c>
    </row>
    <row r="355" spans="1:16" x14ac:dyDescent="0.3">
      <c r="A355">
        <v>358</v>
      </c>
      <c r="B355" t="str">
        <f>Table6[[#This Row],[Initials]]</f>
        <v>B</v>
      </c>
      <c r="C355" t="str">
        <f>Table6[[#This Row],[Last Name Correction]]</f>
        <v>Blackman</v>
      </c>
      <c r="D355" t="s">
        <v>1683</v>
      </c>
      <c r="E355" t="str">
        <f>Table6[[#This Row],[Gender Correction]]</f>
        <v>F</v>
      </c>
      <c r="F355">
        <v>60</v>
      </c>
      <c r="G355" t="s">
        <v>2773</v>
      </c>
      <c r="H355" t="s">
        <v>2774</v>
      </c>
      <c r="I355" s="10">
        <v>39655</v>
      </c>
      <c r="J355">
        <v>19</v>
      </c>
      <c r="K355" t="s">
        <v>1772</v>
      </c>
      <c r="L355" t="str">
        <f>VLOOKUP(Portfolio43468[[#This Row],[Product]],ProductName,2)</f>
        <v>Gigastuff</v>
      </c>
      <c r="M355">
        <f t="shared" si="23"/>
        <v>342</v>
      </c>
      <c r="N355" s="14">
        <f t="shared" si="24"/>
        <v>646.38</v>
      </c>
      <c r="O355">
        <f t="shared" si="25"/>
        <v>2008</v>
      </c>
      <c r="P355" t="str">
        <f t="shared" si="26"/>
        <v>Jul</v>
      </c>
    </row>
    <row r="356" spans="1:16" x14ac:dyDescent="0.3">
      <c r="A356">
        <v>359</v>
      </c>
      <c r="B356" t="str">
        <f>Table6[[#This Row],[Initials]]</f>
        <v>G</v>
      </c>
      <c r="C356" t="str">
        <f>Table6[[#This Row],[Last Name Correction]]</f>
        <v>Barnes</v>
      </c>
      <c r="D356" t="s">
        <v>1670</v>
      </c>
      <c r="E356" t="str">
        <f>Table6[[#This Row],[Gender Correction]]</f>
        <v>F</v>
      </c>
      <c r="F356">
        <v>90</v>
      </c>
      <c r="G356" t="s">
        <v>2777</v>
      </c>
      <c r="H356" t="s">
        <v>204</v>
      </c>
      <c r="I356" s="10">
        <v>40336</v>
      </c>
      <c r="J356">
        <v>60</v>
      </c>
      <c r="K356" t="s">
        <v>1696</v>
      </c>
      <c r="L356" t="str">
        <f>VLOOKUP(Portfolio43468[[#This Row],[Product]],ProductName,2)</f>
        <v>Ultrathing V2</v>
      </c>
      <c r="M356">
        <f t="shared" si="23"/>
        <v>1200</v>
      </c>
      <c r="N356" s="14">
        <f t="shared" si="24"/>
        <v>3588.0000000000005</v>
      </c>
      <c r="O356">
        <f t="shared" si="25"/>
        <v>2010</v>
      </c>
      <c r="P356" t="str">
        <f t="shared" si="26"/>
        <v>Jun</v>
      </c>
    </row>
    <row r="357" spans="1:16" x14ac:dyDescent="0.3">
      <c r="A357">
        <v>360</v>
      </c>
      <c r="B357" t="str">
        <f>Table6[[#This Row],[Initials]]</f>
        <v>K</v>
      </c>
      <c r="C357" t="str">
        <f>Table6[[#This Row],[Last Name Correction]]</f>
        <v>Gould</v>
      </c>
      <c r="D357" t="s">
        <v>1733</v>
      </c>
      <c r="E357" t="str">
        <f>Table6[[#This Row],[Gender Correction]]</f>
        <v>F</v>
      </c>
      <c r="F357">
        <v>90</v>
      </c>
      <c r="G357" t="s">
        <v>2780</v>
      </c>
      <c r="H357" t="s">
        <v>16</v>
      </c>
      <c r="I357" s="10">
        <v>39545</v>
      </c>
      <c r="J357">
        <v>10</v>
      </c>
      <c r="K357" t="s">
        <v>1673</v>
      </c>
      <c r="L357" t="str">
        <f>VLOOKUP(Portfolio43468[[#This Row],[Product]],ProductName,2)</f>
        <v>Megawidget S</v>
      </c>
      <c r="M357">
        <f t="shared" si="23"/>
        <v>240</v>
      </c>
      <c r="N357" s="14">
        <f t="shared" si="24"/>
        <v>189.60000000000002</v>
      </c>
      <c r="O357">
        <f t="shared" si="25"/>
        <v>2008</v>
      </c>
      <c r="P357" t="str">
        <f t="shared" si="26"/>
        <v>Apr</v>
      </c>
    </row>
    <row r="358" spans="1:16" x14ac:dyDescent="0.3">
      <c r="A358">
        <v>361</v>
      </c>
      <c r="B358" t="str">
        <f>Table6[[#This Row],[Initials]]</f>
        <v>D</v>
      </c>
      <c r="C358" t="str">
        <f>Table6[[#This Row],[Last Name Correction]]</f>
        <v>Krueger</v>
      </c>
      <c r="D358" t="s">
        <v>1683</v>
      </c>
      <c r="E358" t="str">
        <f>Table6[[#This Row],[Gender Correction]]</f>
        <v>F</v>
      </c>
      <c r="F358">
        <v>30</v>
      </c>
      <c r="G358" t="s">
        <v>2782</v>
      </c>
      <c r="H358" t="s">
        <v>35</v>
      </c>
      <c r="I358" s="10">
        <v>40238</v>
      </c>
      <c r="J358">
        <v>56</v>
      </c>
      <c r="K358" t="s">
        <v>851</v>
      </c>
      <c r="L358" t="str">
        <f>VLOOKUP(Portfolio43468[[#This Row],[Product]],ProductName,2)</f>
        <v>Hyperwotsit</v>
      </c>
      <c r="M358">
        <f t="shared" si="23"/>
        <v>1120</v>
      </c>
      <c r="N358" s="14">
        <f t="shared" si="24"/>
        <v>2251.1999999999998</v>
      </c>
      <c r="O358">
        <f t="shared" si="25"/>
        <v>2010</v>
      </c>
      <c r="P358" t="str">
        <f t="shared" si="26"/>
        <v>Mar</v>
      </c>
    </row>
    <row r="359" spans="1:16" x14ac:dyDescent="0.3">
      <c r="A359">
        <v>362</v>
      </c>
      <c r="B359" t="str">
        <f>Table6[[#This Row],[Initials]]</f>
        <v>S</v>
      </c>
      <c r="C359" t="str">
        <f>Table6[[#This Row],[Last Name Correction]]</f>
        <v>Burris</v>
      </c>
      <c r="D359" t="s">
        <v>1670</v>
      </c>
      <c r="E359" t="str">
        <f>Table6[[#This Row],[Gender Correction]]</f>
        <v>F</v>
      </c>
      <c r="F359">
        <v>30</v>
      </c>
      <c r="G359" t="s">
        <v>2784</v>
      </c>
      <c r="H359" t="s">
        <v>2785</v>
      </c>
      <c r="I359" s="10">
        <v>40373</v>
      </c>
      <c r="J359">
        <v>89</v>
      </c>
      <c r="K359" t="s">
        <v>1707</v>
      </c>
      <c r="L359" t="str">
        <f>VLOOKUP(Portfolio43468[[#This Row],[Product]],ProductName,2)</f>
        <v>Megawidget M</v>
      </c>
      <c r="M359">
        <f t="shared" si="23"/>
        <v>2136</v>
      </c>
      <c r="N359" s="14">
        <f t="shared" si="24"/>
        <v>2541.8399999999997</v>
      </c>
      <c r="O359">
        <f t="shared" si="25"/>
        <v>2010</v>
      </c>
      <c r="P359" t="str">
        <f t="shared" si="26"/>
        <v>Jul</v>
      </c>
    </row>
    <row r="360" spans="1:16" x14ac:dyDescent="0.3">
      <c r="A360">
        <v>363</v>
      </c>
      <c r="B360" t="str">
        <f>Table6[[#This Row],[Initials]]</f>
        <v>I</v>
      </c>
      <c r="C360" t="str">
        <f>Table6[[#This Row],[Last Name Correction]]</f>
        <v>Watts</v>
      </c>
      <c r="D360" t="s">
        <v>1670</v>
      </c>
      <c r="E360" t="str">
        <f>Table6[[#This Row],[Gender Correction]]</f>
        <v>F</v>
      </c>
      <c r="F360">
        <v>90</v>
      </c>
      <c r="G360" t="s">
        <v>2788</v>
      </c>
      <c r="H360" t="s">
        <v>1505</v>
      </c>
      <c r="I360" s="10">
        <v>40370</v>
      </c>
      <c r="J360">
        <v>7</v>
      </c>
      <c r="K360" t="s">
        <v>1673</v>
      </c>
      <c r="L360" t="str">
        <f>VLOOKUP(Portfolio43468[[#This Row],[Product]],ProductName,2)</f>
        <v>Megawidget S</v>
      </c>
      <c r="M360">
        <f t="shared" si="23"/>
        <v>168</v>
      </c>
      <c r="N360" s="14">
        <f t="shared" si="24"/>
        <v>132.72</v>
      </c>
      <c r="O360">
        <f t="shared" si="25"/>
        <v>2010</v>
      </c>
      <c r="P360" t="str">
        <f t="shared" si="26"/>
        <v>Jul</v>
      </c>
    </row>
    <row r="361" spans="1:16" x14ac:dyDescent="0.3">
      <c r="A361">
        <v>364</v>
      </c>
      <c r="B361" t="str">
        <f>Table6[[#This Row],[Initials]]</f>
        <v>D</v>
      </c>
      <c r="C361" t="str">
        <f>Table6[[#This Row],[Last Name Correction]]</f>
        <v>Sherman</v>
      </c>
      <c r="D361" t="s">
        <v>1683</v>
      </c>
      <c r="E361" t="str">
        <f>Table6[[#This Row],[Gender Correction]]</f>
        <v>F</v>
      </c>
      <c r="F361">
        <v>60</v>
      </c>
      <c r="G361" t="s">
        <v>2790</v>
      </c>
      <c r="H361" t="s">
        <v>630</v>
      </c>
      <c r="I361" s="10">
        <v>39944</v>
      </c>
      <c r="J361">
        <v>29</v>
      </c>
      <c r="K361" t="s">
        <v>1673</v>
      </c>
      <c r="L361" t="str">
        <f>VLOOKUP(Portfolio43468[[#This Row],[Product]],ProductName,2)</f>
        <v>Megawidget S</v>
      </c>
      <c r="M361">
        <f t="shared" si="23"/>
        <v>696</v>
      </c>
      <c r="N361" s="14">
        <f t="shared" si="24"/>
        <v>549.84</v>
      </c>
      <c r="O361">
        <f t="shared" si="25"/>
        <v>2009</v>
      </c>
      <c r="P361" t="str">
        <f t="shared" si="26"/>
        <v>May</v>
      </c>
    </row>
    <row r="362" spans="1:16" x14ac:dyDescent="0.3">
      <c r="A362">
        <v>365</v>
      </c>
      <c r="B362" t="str">
        <f>Table6[[#This Row],[Initials]]</f>
        <v>J</v>
      </c>
      <c r="C362" t="str">
        <f>Table6[[#This Row],[Last Name Correction]]</f>
        <v>Rudolph</v>
      </c>
      <c r="D362" t="s">
        <v>1683</v>
      </c>
      <c r="E362" t="str">
        <f>Table6[[#This Row],[Gender Correction]]</f>
        <v>F</v>
      </c>
      <c r="F362">
        <v>60</v>
      </c>
      <c r="G362" t="s">
        <v>2793</v>
      </c>
      <c r="H362" t="s">
        <v>936</v>
      </c>
      <c r="I362" s="10">
        <v>39613</v>
      </c>
      <c r="J362">
        <v>37</v>
      </c>
      <c r="K362" t="s">
        <v>1707</v>
      </c>
      <c r="L362" t="str">
        <f>VLOOKUP(Portfolio43468[[#This Row],[Product]],ProductName,2)</f>
        <v>Megawidget M</v>
      </c>
      <c r="M362">
        <f t="shared" si="23"/>
        <v>888</v>
      </c>
      <c r="N362" s="14">
        <f t="shared" si="24"/>
        <v>1056.72</v>
      </c>
      <c r="O362">
        <f t="shared" si="25"/>
        <v>2008</v>
      </c>
      <c r="P362" t="str">
        <f t="shared" si="26"/>
        <v>Jun</v>
      </c>
    </row>
    <row r="363" spans="1:16" x14ac:dyDescent="0.3">
      <c r="A363">
        <v>366</v>
      </c>
      <c r="B363" t="str">
        <f>Table6[[#This Row],[Initials]]</f>
        <v>J</v>
      </c>
      <c r="C363" t="str">
        <f>Table6[[#This Row],[Last Name Correction]]</f>
        <v>Roland</v>
      </c>
      <c r="D363" t="s">
        <v>1670</v>
      </c>
      <c r="E363" t="str">
        <f>Table6[[#This Row],[Gender Correction]]</f>
        <v>F</v>
      </c>
      <c r="F363">
        <v>60</v>
      </c>
      <c r="G363" t="s">
        <v>2794</v>
      </c>
      <c r="H363" t="s">
        <v>2795</v>
      </c>
      <c r="I363" s="10">
        <v>39459</v>
      </c>
      <c r="J363">
        <v>66</v>
      </c>
      <c r="K363" t="s">
        <v>1696</v>
      </c>
      <c r="L363" t="str">
        <f>VLOOKUP(Portfolio43468[[#This Row],[Product]],ProductName,2)</f>
        <v>Ultrathing V2</v>
      </c>
      <c r="M363">
        <f t="shared" si="23"/>
        <v>1320</v>
      </c>
      <c r="N363" s="14">
        <f t="shared" si="24"/>
        <v>3946.8</v>
      </c>
      <c r="O363">
        <f t="shared" si="25"/>
        <v>2008</v>
      </c>
      <c r="P363" t="str">
        <f t="shared" si="26"/>
        <v>Jan</v>
      </c>
    </row>
    <row r="364" spans="1:16" x14ac:dyDescent="0.3">
      <c r="A364">
        <v>367</v>
      </c>
      <c r="B364" t="str">
        <f>Table6[[#This Row],[Initials]]</f>
        <v>R</v>
      </c>
      <c r="C364" t="str">
        <f>Table6[[#This Row],[Last Name Correction]]</f>
        <v>Kemp</v>
      </c>
      <c r="D364" t="s">
        <v>1683</v>
      </c>
      <c r="E364" t="str">
        <f>Table6[[#This Row],[Gender Correction]]</f>
        <v>F</v>
      </c>
      <c r="F364">
        <v>90</v>
      </c>
      <c r="G364" t="s">
        <v>2798</v>
      </c>
      <c r="H364" t="s">
        <v>340</v>
      </c>
      <c r="I364" s="10">
        <v>40029</v>
      </c>
      <c r="J364">
        <v>2</v>
      </c>
      <c r="K364" t="s">
        <v>1677</v>
      </c>
      <c r="L364" t="str">
        <f>VLOOKUP(Portfolio43468[[#This Row],[Product]],ProductName,2)</f>
        <v>Ultrathing V3</v>
      </c>
      <c r="M364">
        <f t="shared" si="23"/>
        <v>48</v>
      </c>
      <c r="N364" s="14">
        <f t="shared" si="24"/>
        <v>167.52</v>
      </c>
      <c r="O364">
        <f t="shared" si="25"/>
        <v>2009</v>
      </c>
      <c r="P364" t="str">
        <f t="shared" si="26"/>
        <v>Aug</v>
      </c>
    </row>
    <row r="365" spans="1:16" x14ac:dyDescent="0.3">
      <c r="A365">
        <v>368</v>
      </c>
      <c r="B365" t="str">
        <f>Table6[[#This Row],[Initials]]</f>
        <v>M</v>
      </c>
      <c r="C365" t="str">
        <f>Table6[[#This Row],[Last Name Correction]]</f>
        <v>Elder</v>
      </c>
      <c r="D365" t="s">
        <v>1670</v>
      </c>
      <c r="E365" t="str">
        <f>Table6[[#This Row],[Gender Correction]]</f>
        <v>F</v>
      </c>
      <c r="F365">
        <v>90</v>
      </c>
      <c r="G365" t="s">
        <v>2801</v>
      </c>
      <c r="H365" t="s">
        <v>592</v>
      </c>
      <c r="I365" s="10">
        <v>39595</v>
      </c>
      <c r="J365">
        <v>85</v>
      </c>
      <c r="K365" t="s">
        <v>1673</v>
      </c>
      <c r="L365" t="str">
        <f>VLOOKUP(Portfolio43468[[#This Row],[Product]],ProductName,2)</f>
        <v>Megawidget S</v>
      </c>
      <c r="M365">
        <f t="shared" si="23"/>
        <v>2040</v>
      </c>
      <c r="N365" s="14">
        <f t="shared" si="24"/>
        <v>1611.6000000000001</v>
      </c>
      <c r="O365">
        <f t="shared" si="25"/>
        <v>2008</v>
      </c>
      <c r="P365" t="str">
        <f t="shared" si="26"/>
        <v>May</v>
      </c>
    </row>
    <row r="366" spans="1:16" x14ac:dyDescent="0.3">
      <c r="A366">
        <v>369</v>
      </c>
      <c r="B366" t="str">
        <f>Table6[[#This Row],[Initials]]</f>
        <v>G</v>
      </c>
      <c r="C366" t="str">
        <f>Table6[[#This Row],[Last Name Correction]]</f>
        <v>Tipton</v>
      </c>
      <c r="D366" t="s">
        <v>1683</v>
      </c>
      <c r="E366" t="str">
        <f>Table6[[#This Row],[Gender Correction]]</f>
        <v>F</v>
      </c>
      <c r="F366">
        <v>30</v>
      </c>
      <c r="G366" t="s">
        <v>2803</v>
      </c>
      <c r="H366" t="s">
        <v>49</v>
      </c>
      <c r="I366" s="10">
        <v>39791</v>
      </c>
      <c r="J366">
        <v>19</v>
      </c>
      <c r="K366" t="s">
        <v>851</v>
      </c>
      <c r="L366" t="str">
        <f>VLOOKUP(Portfolio43468[[#This Row],[Product]],ProductName,2)</f>
        <v>Hyperwotsit</v>
      </c>
      <c r="M366">
        <f t="shared" si="23"/>
        <v>380</v>
      </c>
      <c r="N366" s="14">
        <f t="shared" si="24"/>
        <v>763.8</v>
      </c>
      <c r="O366">
        <f t="shared" si="25"/>
        <v>2008</v>
      </c>
      <c r="P366" t="str">
        <f t="shared" si="26"/>
        <v>Dec</v>
      </c>
    </row>
    <row r="367" spans="1:16" x14ac:dyDescent="0.3">
      <c r="A367">
        <v>370</v>
      </c>
      <c r="B367" t="str">
        <f>Table6[[#This Row],[Initials]]</f>
        <v>T</v>
      </c>
      <c r="C367" t="str">
        <f>Table6[[#This Row],[Last Name Correction]]</f>
        <v>Mccullough</v>
      </c>
      <c r="D367" t="s">
        <v>1670</v>
      </c>
      <c r="E367" t="str">
        <f>Table6[[#This Row],[Gender Correction]]</f>
        <v>F</v>
      </c>
      <c r="F367">
        <v>90</v>
      </c>
      <c r="G367" t="s">
        <v>2806</v>
      </c>
      <c r="H367" t="s">
        <v>2807</v>
      </c>
      <c r="I367" s="10">
        <v>40143</v>
      </c>
      <c r="J367">
        <v>13</v>
      </c>
      <c r="K367" t="s">
        <v>1677</v>
      </c>
      <c r="L367" t="str">
        <f>VLOOKUP(Portfolio43468[[#This Row],[Product]],ProductName,2)</f>
        <v>Ultrathing V3</v>
      </c>
      <c r="M367">
        <f t="shared" si="23"/>
        <v>312</v>
      </c>
      <c r="N367" s="14">
        <f t="shared" si="24"/>
        <v>1088.8800000000001</v>
      </c>
      <c r="O367">
        <f t="shared" si="25"/>
        <v>2009</v>
      </c>
      <c r="P367" t="str">
        <f t="shared" si="26"/>
        <v>Nov</v>
      </c>
    </row>
    <row r="368" spans="1:16" x14ac:dyDescent="0.3">
      <c r="A368">
        <v>371</v>
      </c>
      <c r="B368" t="str">
        <f>Table6[[#This Row],[Initials]]</f>
        <v>C</v>
      </c>
      <c r="C368" t="str">
        <f>Table6[[#This Row],[Last Name Correction]]</f>
        <v>Noel</v>
      </c>
      <c r="D368" t="s">
        <v>1683</v>
      </c>
      <c r="E368" t="str">
        <f>Table6[[#This Row],[Gender Correction]]</f>
        <v>F</v>
      </c>
      <c r="F368">
        <v>90</v>
      </c>
      <c r="G368" t="s">
        <v>2809</v>
      </c>
      <c r="H368" t="s">
        <v>1175</v>
      </c>
      <c r="I368" s="10">
        <v>39534</v>
      </c>
      <c r="J368">
        <v>34</v>
      </c>
      <c r="K368" t="s">
        <v>1692</v>
      </c>
      <c r="L368" t="str">
        <f>VLOOKUP(Portfolio43468[[#This Row],[Product]],ProductName,2)</f>
        <v>Megawidget L</v>
      </c>
      <c r="M368">
        <f t="shared" si="23"/>
        <v>816</v>
      </c>
      <c r="N368" s="14">
        <f t="shared" si="24"/>
        <v>1297.44</v>
      </c>
      <c r="O368">
        <f t="shared" si="25"/>
        <v>2008</v>
      </c>
      <c r="P368" t="str">
        <f t="shared" si="26"/>
        <v>Mar</v>
      </c>
    </row>
    <row r="369" spans="1:16" x14ac:dyDescent="0.3">
      <c r="A369">
        <v>372</v>
      </c>
      <c r="B369" t="str">
        <f>Table6[[#This Row],[Initials]]</f>
        <v>P</v>
      </c>
      <c r="C369" t="str">
        <f>Table6[[#This Row],[Last Name Correction]]</f>
        <v>Connelly</v>
      </c>
      <c r="D369" t="s">
        <v>1683</v>
      </c>
      <c r="E369" t="str">
        <f>Table6[[#This Row],[Gender Correction]]</f>
        <v>F</v>
      </c>
      <c r="F369">
        <v>60</v>
      </c>
      <c r="G369" t="s">
        <v>2811</v>
      </c>
      <c r="H369" t="s">
        <v>631</v>
      </c>
      <c r="I369" s="10">
        <v>39923</v>
      </c>
      <c r="J369">
        <v>39</v>
      </c>
      <c r="K369" t="s">
        <v>1677</v>
      </c>
      <c r="L369" t="str">
        <f>VLOOKUP(Portfolio43468[[#This Row],[Product]],ProductName,2)</f>
        <v>Ultrathing V3</v>
      </c>
      <c r="M369">
        <f t="shared" si="23"/>
        <v>936</v>
      </c>
      <c r="N369" s="14">
        <f t="shared" si="24"/>
        <v>3266.6400000000003</v>
      </c>
      <c r="O369">
        <f t="shared" si="25"/>
        <v>2009</v>
      </c>
      <c r="P369" t="str">
        <f t="shared" si="26"/>
        <v>Apr</v>
      </c>
    </row>
    <row r="370" spans="1:16" x14ac:dyDescent="0.3">
      <c r="A370">
        <v>373</v>
      </c>
      <c r="B370" t="str">
        <f>Table6[[#This Row],[Initials]]</f>
        <v>J</v>
      </c>
      <c r="C370" t="str">
        <f>Table6[[#This Row],[Last Name Correction]]</f>
        <v>Swain</v>
      </c>
      <c r="D370" t="s">
        <v>1683</v>
      </c>
      <c r="E370" t="str">
        <f>Table6[[#This Row],[Gender Correction]]</f>
        <v>F</v>
      </c>
      <c r="F370">
        <v>60</v>
      </c>
      <c r="G370" t="s">
        <v>2814</v>
      </c>
      <c r="H370" t="s">
        <v>1446</v>
      </c>
      <c r="I370" s="10">
        <v>40214</v>
      </c>
      <c r="J370">
        <v>4</v>
      </c>
      <c r="K370" t="s">
        <v>1692</v>
      </c>
      <c r="L370" t="str">
        <f>VLOOKUP(Portfolio43468[[#This Row],[Product]],ProductName,2)</f>
        <v>Megawidget L</v>
      </c>
      <c r="M370">
        <f t="shared" si="23"/>
        <v>96</v>
      </c>
      <c r="N370" s="14">
        <f t="shared" si="24"/>
        <v>152.64000000000001</v>
      </c>
      <c r="O370">
        <f t="shared" si="25"/>
        <v>2010</v>
      </c>
      <c r="P370" t="str">
        <f t="shared" si="26"/>
        <v>Feb</v>
      </c>
    </row>
    <row r="371" spans="1:16" x14ac:dyDescent="0.3">
      <c r="A371">
        <v>374</v>
      </c>
      <c r="B371" t="str">
        <f>Table6[[#This Row],[Initials]]</f>
        <v>M</v>
      </c>
      <c r="C371" t="str">
        <f>Table6[[#This Row],[Last Name Correction]]</f>
        <v>Tilley</v>
      </c>
      <c r="D371" t="s">
        <v>1683</v>
      </c>
      <c r="E371" t="str">
        <f>Table6[[#This Row],[Gender Correction]]</f>
        <v>F</v>
      </c>
      <c r="F371">
        <v>30</v>
      </c>
      <c r="G371" t="s">
        <v>2817</v>
      </c>
      <c r="H371" t="s">
        <v>707</v>
      </c>
      <c r="I371" s="10">
        <v>40260</v>
      </c>
      <c r="J371">
        <v>72</v>
      </c>
      <c r="K371" t="s">
        <v>1677</v>
      </c>
      <c r="L371" t="str">
        <f>VLOOKUP(Portfolio43468[[#This Row],[Product]],ProductName,2)</f>
        <v>Ultrathing V3</v>
      </c>
      <c r="M371">
        <f t="shared" si="23"/>
        <v>1728</v>
      </c>
      <c r="N371" s="14">
        <f t="shared" si="24"/>
        <v>6030.72</v>
      </c>
      <c r="O371">
        <f t="shared" si="25"/>
        <v>2010</v>
      </c>
      <c r="P371" t="str">
        <f t="shared" si="26"/>
        <v>Mar</v>
      </c>
    </row>
    <row r="372" spans="1:16" x14ac:dyDescent="0.3">
      <c r="A372">
        <v>375</v>
      </c>
      <c r="B372" t="str">
        <f>Table6[[#This Row],[Initials]]</f>
        <v>R</v>
      </c>
      <c r="C372" t="str">
        <f>Table6[[#This Row],[Last Name Correction]]</f>
        <v>Hughes</v>
      </c>
      <c r="D372" t="s">
        <v>1733</v>
      </c>
      <c r="E372" t="str">
        <f>Table6[[#This Row],[Gender Correction]]</f>
        <v>F</v>
      </c>
      <c r="F372">
        <v>30</v>
      </c>
      <c r="G372" t="s">
        <v>2820</v>
      </c>
      <c r="H372" t="s">
        <v>1090</v>
      </c>
      <c r="I372" s="10">
        <v>40149</v>
      </c>
      <c r="J372">
        <v>8</v>
      </c>
      <c r="K372" t="s">
        <v>851</v>
      </c>
      <c r="L372" t="str">
        <f>VLOOKUP(Portfolio43468[[#This Row],[Product]],ProductName,2)</f>
        <v>Hyperwotsit</v>
      </c>
      <c r="M372">
        <f t="shared" si="23"/>
        <v>160</v>
      </c>
      <c r="N372" s="14">
        <f t="shared" si="24"/>
        <v>321.59999999999997</v>
      </c>
      <c r="O372">
        <f t="shared" si="25"/>
        <v>2009</v>
      </c>
      <c r="P372" t="str">
        <f t="shared" si="26"/>
        <v>Dec</v>
      </c>
    </row>
    <row r="373" spans="1:16" x14ac:dyDescent="0.3">
      <c r="A373">
        <v>376</v>
      </c>
      <c r="B373" t="str">
        <f>Table6[[#This Row],[Initials]]</f>
        <v>Z</v>
      </c>
      <c r="C373" t="str">
        <f>Table6[[#This Row],[Last Name Correction]]</f>
        <v>Conklin</v>
      </c>
      <c r="D373" t="s">
        <v>1670</v>
      </c>
      <c r="E373" t="str">
        <f>Table6[[#This Row],[Gender Correction]]</f>
        <v>F</v>
      </c>
      <c r="F373">
        <v>30</v>
      </c>
      <c r="G373" t="s">
        <v>2823</v>
      </c>
      <c r="H373" t="s">
        <v>496</v>
      </c>
      <c r="I373" s="10">
        <v>39969</v>
      </c>
      <c r="J373">
        <v>4</v>
      </c>
      <c r="K373" t="s">
        <v>1772</v>
      </c>
      <c r="L373" t="str">
        <f>VLOOKUP(Portfolio43468[[#This Row],[Product]],ProductName,2)</f>
        <v>Gigastuff</v>
      </c>
      <c r="M373">
        <f t="shared" si="23"/>
        <v>72</v>
      </c>
      <c r="N373" s="14">
        <f t="shared" si="24"/>
        <v>136.07999999999998</v>
      </c>
      <c r="O373">
        <f t="shared" si="25"/>
        <v>2009</v>
      </c>
      <c r="P373" t="str">
        <f t="shared" si="26"/>
        <v>Jun</v>
      </c>
    </row>
    <row r="374" spans="1:16" x14ac:dyDescent="0.3">
      <c r="A374">
        <v>377</v>
      </c>
      <c r="B374" t="str">
        <f>Table6[[#This Row],[Initials]]</f>
        <v>C</v>
      </c>
      <c r="C374" t="str">
        <f>Table6[[#This Row],[Last Name Correction]]</f>
        <v>Cross</v>
      </c>
      <c r="D374" t="s">
        <v>1733</v>
      </c>
      <c r="E374" t="str">
        <f>Table6[[#This Row],[Gender Correction]]</f>
        <v>F</v>
      </c>
      <c r="F374">
        <v>60</v>
      </c>
      <c r="G374" t="s">
        <v>2826</v>
      </c>
      <c r="H374" t="s">
        <v>2795</v>
      </c>
      <c r="I374" s="10">
        <v>39997</v>
      </c>
      <c r="J374">
        <v>83</v>
      </c>
      <c r="K374" t="s">
        <v>1721</v>
      </c>
      <c r="L374" t="str">
        <f>VLOOKUP(Portfolio43468[[#This Row],[Product]],ProductName,2)</f>
        <v>Ultrathing V4</v>
      </c>
      <c r="M374">
        <f t="shared" si="23"/>
        <v>1992</v>
      </c>
      <c r="N374" s="14">
        <f t="shared" si="24"/>
        <v>7948.0800000000008</v>
      </c>
      <c r="O374">
        <f t="shared" si="25"/>
        <v>2009</v>
      </c>
      <c r="P374" t="str">
        <f t="shared" si="26"/>
        <v>Jul</v>
      </c>
    </row>
    <row r="375" spans="1:16" x14ac:dyDescent="0.3">
      <c r="A375">
        <v>378</v>
      </c>
      <c r="B375" t="str">
        <f>Table6[[#This Row],[Initials]]</f>
        <v>M</v>
      </c>
      <c r="C375" t="str">
        <f>Table6[[#This Row],[Last Name Correction]]</f>
        <v>Jorgensen</v>
      </c>
      <c r="D375" t="s">
        <v>1683</v>
      </c>
      <c r="E375" t="str">
        <f>Table6[[#This Row],[Gender Correction]]</f>
        <v>F</v>
      </c>
      <c r="F375">
        <v>60</v>
      </c>
      <c r="G375" t="s">
        <v>2829</v>
      </c>
      <c r="H375" t="s">
        <v>2830</v>
      </c>
      <c r="I375" s="10">
        <v>40471</v>
      </c>
      <c r="J375">
        <v>14</v>
      </c>
      <c r="K375" t="s">
        <v>1007</v>
      </c>
      <c r="L375" t="str">
        <f>VLOOKUP(Portfolio43468[[#This Row],[Product]],ProductName,2)</f>
        <v>Superwossname</v>
      </c>
      <c r="M375">
        <f t="shared" si="23"/>
        <v>280</v>
      </c>
      <c r="N375" s="14">
        <f t="shared" si="24"/>
        <v>870.8</v>
      </c>
      <c r="O375">
        <f t="shared" si="25"/>
        <v>2010</v>
      </c>
      <c r="P375" t="str">
        <f t="shared" si="26"/>
        <v>Oct</v>
      </c>
    </row>
    <row r="376" spans="1:16" x14ac:dyDescent="0.3">
      <c r="A376">
        <v>379</v>
      </c>
      <c r="B376" t="str">
        <f>Table6[[#This Row],[Initials]]</f>
        <v>C</v>
      </c>
      <c r="C376" t="str">
        <f>Table6[[#This Row],[Last Name Correction]]</f>
        <v>Oneal</v>
      </c>
      <c r="D376" t="s">
        <v>1683</v>
      </c>
      <c r="E376" t="str">
        <f>Table6[[#This Row],[Gender Correction]]</f>
        <v>F</v>
      </c>
      <c r="F376">
        <v>30</v>
      </c>
      <c r="G376" t="s">
        <v>2832</v>
      </c>
      <c r="H376" t="s">
        <v>1644</v>
      </c>
      <c r="I376" s="10">
        <v>40347</v>
      </c>
      <c r="J376">
        <v>90</v>
      </c>
      <c r="K376" t="s">
        <v>1692</v>
      </c>
      <c r="L376" t="str">
        <f>VLOOKUP(Portfolio43468[[#This Row],[Product]],ProductName,2)</f>
        <v>Megawidget L</v>
      </c>
      <c r="M376">
        <f t="shared" si="23"/>
        <v>2160</v>
      </c>
      <c r="N376" s="14">
        <f t="shared" si="24"/>
        <v>3434.4</v>
      </c>
      <c r="O376">
        <f t="shared" si="25"/>
        <v>2010</v>
      </c>
      <c r="P376" t="str">
        <f t="shared" si="26"/>
        <v>Jun</v>
      </c>
    </row>
    <row r="377" spans="1:16" x14ac:dyDescent="0.3">
      <c r="A377">
        <v>380</v>
      </c>
      <c r="B377" t="str">
        <f>Table6[[#This Row],[Initials]]</f>
        <v>G</v>
      </c>
      <c r="C377" t="str">
        <f>Table6[[#This Row],[Last Name Correction]]</f>
        <v>Moreland</v>
      </c>
      <c r="D377" t="s">
        <v>1683</v>
      </c>
      <c r="E377" t="str">
        <f>Table6[[#This Row],[Gender Correction]]</f>
        <v>F</v>
      </c>
      <c r="F377">
        <v>90</v>
      </c>
      <c r="G377" t="s">
        <v>2834</v>
      </c>
      <c r="H377" t="s">
        <v>809</v>
      </c>
      <c r="I377" s="10">
        <v>40232</v>
      </c>
      <c r="J377">
        <v>91</v>
      </c>
      <c r="K377" t="s">
        <v>1007</v>
      </c>
      <c r="L377" t="str">
        <f>VLOOKUP(Portfolio43468[[#This Row],[Product]],ProductName,2)</f>
        <v>Superwossname</v>
      </c>
      <c r="M377">
        <f t="shared" si="23"/>
        <v>1820</v>
      </c>
      <c r="N377" s="14">
        <f t="shared" si="24"/>
        <v>5660.2</v>
      </c>
      <c r="O377">
        <f t="shared" si="25"/>
        <v>2010</v>
      </c>
      <c r="P377" t="str">
        <f t="shared" si="26"/>
        <v>Feb</v>
      </c>
    </row>
    <row r="378" spans="1:16" x14ac:dyDescent="0.3">
      <c r="A378">
        <v>381</v>
      </c>
      <c r="B378" t="str">
        <f>Table6[[#This Row],[Initials]]</f>
        <v>M</v>
      </c>
      <c r="C378" t="str">
        <f>Table6[[#This Row],[Last Name Correction]]</f>
        <v>Hooks</v>
      </c>
      <c r="D378" t="s">
        <v>1683</v>
      </c>
      <c r="E378" t="str">
        <f>Table6[[#This Row],[Gender Correction]]</f>
        <v>F</v>
      </c>
      <c r="F378">
        <v>60</v>
      </c>
      <c r="G378" t="s">
        <v>2836</v>
      </c>
      <c r="H378" t="s">
        <v>87</v>
      </c>
      <c r="I378" s="10">
        <v>39574</v>
      </c>
      <c r="J378">
        <v>90</v>
      </c>
      <c r="K378" t="s">
        <v>1692</v>
      </c>
      <c r="L378" t="str">
        <f>VLOOKUP(Portfolio43468[[#This Row],[Product]],ProductName,2)</f>
        <v>Megawidget L</v>
      </c>
      <c r="M378">
        <f t="shared" si="23"/>
        <v>2160</v>
      </c>
      <c r="N378" s="14">
        <f t="shared" si="24"/>
        <v>3434.4</v>
      </c>
      <c r="O378">
        <f t="shared" si="25"/>
        <v>2008</v>
      </c>
      <c r="P378" t="str">
        <f t="shared" si="26"/>
        <v>May</v>
      </c>
    </row>
    <row r="379" spans="1:16" x14ac:dyDescent="0.3">
      <c r="A379">
        <v>382</v>
      </c>
      <c r="B379" t="str">
        <f>Table6[[#This Row],[Initials]]</f>
        <v>S</v>
      </c>
      <c r="C379" t="str">
        <f>Table6[[#This Row],[Last Name Correction]]</f>
        <v>Finn</v>
      </c>
      <c r="D379" t="s">
        <v>1683</v>
      </c>
      <c r="E379" t="str">
        <f>Table6[[#This Row],[Gender Correction]]</f>
        <v>F</v>
      </c>
      <c r="F379">
        <v>30</v>
      </c>
      <c r="G379" t="s">
        <v>2838</v>
      </c>
      <c r="H379" t="s">
        <v>2839</v>
      </c>
      <c r="I379" s="10">
        <v>40427</v>
      </c>
      <c r="J379">
        <v>82</v>
      </c>
      <c r="K379" t="s">
        <v>1677</v>
      </c>
      <c r="L379" t="str">
        <f>VLOOKUP(Portfolio43468[[#This Row],[Product]],ProductName,2)</f>
        <v>Ultrathing V3</v>
      </c>
      <c r="M379">
        <f t="shared" si="23"/>
        <v>1968</v>
      </c>
      <c r="N379" s="14">
        <f t="shared" si="24"/>
        <v>6868.3200000000006</v>
      </c>
      <c r="O379">
        <f t="shared" si="25"/>
        <v>2010</v>
      </c>
      <c r="P379" t="str">
        <f t="shared" si="26"/>
        <v>Sep</v>
      </c>
    </row>
    <row r="380" spans="1:16" x14ac:dyDescent="0.3">
      <c r="A380">
        <v>383</v>
      </c>
      <c r="B380" t="str">
        <f>Table6[[#This Row],[Initials]]</f>
        <v>B</v>
      </c>
      <c r="C380" t="str">
        <f>Table6[[#This Row],[Last Name Correction]]</f>
        <v>Muniz</v>
      </c>
      <c r="D380" t="s">
        <v>1683</v>
      </c>
      <c r="E380" t="str">
        <f>Table6[[#This Row],[Gender Correction]]</f>
        <v>F</v>
      </c>
      <c r="F380">
        <v>30</v>
      </c>
      <c r="G380" t="s">
        <v>2842</v>
      </c>
      <c r="H380" t="s">
        <v>240</v>
      </c>
      <c r="I380" s="10">
        <v>39647</v>
      </c>
      <c r="J380">
        <v>64</v>
      </c>
      <c r="K380" t="s">
        <v>1007</v>
      </c>
      <c r="L380" t="str">
        <f>VLOOKUP(Portfolio43468[[#This Row],[Product]],ProductName,2)</f>
        <v>Superwossname</v>
      </c>
      <c r="M380">
        <f t="shared" si="23"/>
        <v>1280</v>
      </c>
      <c r="N380" s="14">
        <f t="shared" si="24"/>
        <v>3980.7999999999997</v>
      </c>
      <c r="O380">
        <f t="shared" si="25"/>
        <v>2008</v>
      </c>
      <c r="P380" t="str">
        <f t="shared" si="26"/>
        <v>Jul</v>
      </c>
    </row>
    <row r="381" spans="1:16" x14ac:dyDescent="0.3">
      <c r="A381">
        <v>384</v>
      </c>
      <c r="B381" t="str">
        <f>Table6[[#This Row],[Initials]]</f>
        <v>M</v>
      </c>
      <c r="C381" t="str">
        <f>Table6[[#This Row],[Last Name Correction]]</f>
        <v>Slater</v>
      </c>
      <c r="D381" t="s">
        <v>1733</v>
      </c>
      <c r="E381" t="str">
        <f>Table6[[#This Row],[Gender Correction]]</f>
        <v>F</v>
      </c>
      <c r="F381">
        <v>90</v>
      </c>
      <c r="G381" t="s">
        <v>2845</v>
      </c>
      <c r="H381" t="s">
        <v>685</v>
      </c>
      <c r="I381" s="10">
        <v>39926</v>
      </c>
      <c r="J381">
        <v>67</v>
      </c>
      <c r="K381" t="s">
        <v>1700</v>
      </c>
      <c r="L381" t="str">
        <f>VLOOKUP(Portfolio43468[[#This Row],[Product]],ProductName,2)</f>
        <v>Ultrathing V1</v>
      </c>
      <c r="M381">
        <f t="shared" si="23"/>
        <v>1139</v>
      </c>
      <c r="N381" s="14">
        <f t="shared" si="24"/>
        <v>2266.61</v>
      </c>
      <c r="O381">
        <f t="shared" si="25"/>
        <v>2009</v>
      </c>
      <c r="P381" t="str">
        <f t="shared" si="26"/>
        <v>Apr</v>
      </c>
    </row>
    <row r="382" spans="1:16" x14ac:dyDescent="0.3">
      <c r="A382">
        <v>385</v>
      </c>
      <c r="B382" t="str">
        <f>Table6[[#This Row],[Initials]]</f>
        <v>C</v>
      </c>
      <c r="C382" t="str">
        <f>Table6[[#This Row],[Last Name Correction]]</f>
        <v>Navarro</v>
      </c>
      <c r="D382" t="s">
        <v>1670</v>
      </c>
      <c r="E382" t="str">
        <f>Table6[[#This Row],[Gender Correction]]</f>
        <v>F</v>
      </c>
      <c r="F382">
        <v>60</v>
      </c>
      <c r="G382" t="s">
        <v>2847</v>
      </c>
      <c r="H382" t="s">
        <v>1518</v>
      </c>
      <c r="I382" s="10">
        <v>40150</v>
      </c>
      <c r="J382">
        <v>45</v>
      </c>
      <c r="K382" t="s">
        <v>1772</v>
      </c>
      <c r="L382" t="str">
        <f>VLOOKUP(Portfolio43468[[#This Row],[Product]],ProductName,2)</f>
        <v>Gigastuff</v>
      </c>
      <c r="M382">
        <f t="shared" si="23"/>
        <v>810</v>
      </c>
      <c r="N382" s="14">
        <f t="shared" si="24"/>
        <v>1530.8999999999999</v>
      </c>
      <c r="O382">
        <f t="shared" si="25"/>
        <v>2009</v>
      </c>
      <c r="P382" t="str">
        <f t="shared" si="26"/>
        <v>Dec</v>
      </c>
    </row>
    <row r="383" spans="1:16" x14ac:dyDescent="0.3">
      <c r="A383">
        <v>386</v>
      </c>
      <c r="B383" t="str">
        <f>Table6[[#This Row],[Initials]]</f>
        <v>D</v>
      </c>
      <c r="C383" t="str">
        <f>Table6[[#This Row],[Last Name Correction]]</f>
        <v>Mcdowell</v>
      </c>
      <c r="D383" t="s">
        <v>1683</v>
      </c>
      <c r="E383" t="str">
        <f>Table6[[#This Row],[Gender Correction]]</f>
        <v>F</v>
      </c>
      <c r="F383">
        <v>60</v>
      </c>
      <c r="G383" t="s">
        <v>2850</v>
      </c>
      <c r="H383" t="s">
        <v>1497</v>
      </c>
      <c r="I383" s="10">
        <v>40411</v>
      </c>
      <c r="J383">
        <v>52</v>
      </c>
      <c r="K383" t="s">
        <v>1673</v>
      </c>
      <c r="L383" t="str">
        <f>VLOOKUP(Portfolio43468[[#This Row],[Product]],ProductName,2)</f>
        <v>Megawidget S</v>
      </c>
      <c r="M383">
        <f t="shared" si="23"/>
        <v>1248</v>
      </c>
      <c r="N383" s="14">
        <f t="shared" si="24"/>
        <v>985.92000000000007</v>
      </c>
      <c r="O383">
        <f t="shared" si="25"/>
        <v>2010</v>
      </c>
      <c r="P383" t="str">
        <f t="shared" si="26"/>
        <v>Aug</v>
      </c>
    </row>
    <row r="384" spans="1:16" x14ac:dyDescent="0.3">
      <c r="A384">
        <v>387</v>
      </c>
      <c r="B384" t="str">
        <f>Table6[[#This Row],[Initials]]</f>
        <v>A</v>
      </c>
      <c r="C384" t="str">
        <f>Table6[[#This Row],[Last Name Correction]]</f>
        <v>Parr</v>
      </c>
      <c r="D384" t="s">
        <v>1670</v>
      </c>
      <c r="E384" t="str">
        <f>Table6[[#This Row],[Gender Correction]]</f>
        <v>F</v>
      </c>
      <c r="F384">
        <v>60</v>
      </c>
      <c r="G384" t="s">
        <v>2853</v>
      </c>
      <c r="H384" t="s">
        <v>2854</v>
      </c>
      <c r="I384" s="10">
        <v>40254</v>
      </c>
      <c r="J384">
        <v>76</v>
      </c>
      <c r="K384" t="s">
        <v>1772</v>
      </c>
      <c r="L384" t="str">
        <f>VLOOKUP(Portfolio43468[[#This Row],[Product]],ProductName,2)</f>
        <v>Gigastuff</v>
      </c>
      <c r="M384">
        <f t="shared" si="23"/>
        <v>1368</v>
      </c>
      <c r="N384" s="14">
        <f t="shared" si="24"/>
        <v>2585.52</v>
      </c>
      <c r="O384">
        <f t="shared" si="25"/>
        <v>2010</v>
      </c>
      <c r="P384" t="str">
        <f t="shared" si="26"/>
        <v>Mar</v>
      </c>
    </row>
    <row r="385" spans="1:16" x14ac:dyDescent="0.3">
      <c r="A385">
        <v>388</v>
      </c>
      <c r="B385" t="str">
        <f>Table6[[#This Row],[Initials]]</f>
        <v>J</v>
      </c>
      <c r="C385" t="str">
        <f>Table6[[#This Row],[Last Name Correction]]</f>
        <v>Rutledge</v>
      </c>
      <c r="D385" t="s">
        <v>1670</v>
      </c>
      <c r="E385" t="str">
        <f>Table6[[#This Row],[Gender Correction]]</f>
        <v>F</v>
      </c>
      <c r="F385">
        <v>60</v>
      </c>
      <c r="G385" t="s">
        <v>2857</v>
      </c>
      <c r="H385" t="s">
        <v>200</v>
      </c>
      <c r="I385" s="10">
        <v>39719</v>
      </c>
      <c r="J385">
        <v>98</v>
      </c>
      <c r="K385" t="s">
        <v>1721</v>
      </c>
      <c r="L385" t="str">
        <f>VLOOKUP(Portfolio43468[[#This Row],[Product]],ProductName,2)</f>
        <v>Ultrathing V4</v>
      </c>
      <c r="M385">
        <f t="shared" si="23"/>
        <v>2352</v>
      </c>
      <c r="N385" s="14">
        <f t="shared" si="24"/>
        <v>9384.4800000000014</v>
      </c>
      <c r="O385">
        <f t="shared" si="25"/>
        <v>2008</v>
      </c>
      <c r="P385" t="str">
        <f t="shared" si="26"/>
        <v>Sep</v>
      </c>
    </row>
    <row r="386" spans="1:16" x14ac:dyDescent="0.3">
      <c r="A386">
        <v>389</v>
      </c>
      <c r="B386" t="str">
        <f>Table6[[#This Row],[Initials]]</f>
        <v>S</v>
      </c>
      <c r="C386" t="str">
        <f>Table6[[#This Row],[Last Name Correction]]</f>
        <v>Hester</v>
      </c>
      <c r="D386" t="s">
        <v>1670</v>
      </c>
      <c r="E386" t="str">
        <f>Table6[[#This Row],[Gender Correction]]</f>
        <v>F</v>
      </c>
      <c r="F386">
        <v>60</v>
      </c>
      <c r="G386" t="s">
        <v>2860</v>
      </c>
      <c r="H386" t="s">
        <v>1646</v>
      </c>
      <c r="I386" s="10">
        <v>39863</v>
      </c>
      <c r="J386">
        <v>5</v>
      </c>
      <c r="K386" t="s">
        <v>1673</v>
      </c>
      <c r="L386" t="str">
        <f>VLOOKUP(Portfolio43468[[#This Row],[Product]],ProductName,2)</f>
        <v>Megawidget S</v>
      </c>
      <c r="M386">
        <f t="shared" ref="M386:M449" si="27">VLOOKUP(K386,ProductName,4)*J386</f>
        <v>120</v>
      </c>
      <c r="N386" s="14">
        <f t="shared" ref="N386:N449" si="28">VLOOKUP(K386,ProductName,3)*M386</f>
        <v>94.800000000000011</v>
      </c>
      <c r="O386">
        <f t="shared" ref="O386:O449" si="29">YEAR(I386)</f>
        <v>2009</v>
      </c>
      <c r="P386" t="str">
        <f t="shared" ref="P386:P449" si="30">TEXT(I386,"MMM")</f>
        <v>Feb</v>
      </c>
    </row>
    <row r="387" spans="1:16" x14ac:dyDescent="0.3">
      <c r="A387">
        <v>390</v>
      </c>
      <c r="B387" t="str">
        <f>Table6[[#This Row],[Initials]]</f>
        <v>I</v>
      </c>
      <c r="C387" t="str">
        <f>Table6[[#This Row],[Last Name Correction]]</f>
        <v>Gay</v>
      </c>
      <c r="D387" t="s">
        <v>1683</v>
      </c>
      <c r="E387" t="str">
        <f>Table6[[#This Row],[Gender Correction]]</f>
        <v>F</v>
      </c>
      <c r="F387">
        <v>30</v>
      </c>
      <c r="G387" t="s">
        <v>2862</v>
      </c>
      <c r="H387" t="s">
        <v>1603</v>
      </c>
      <c r="I387" s="10">
        <v>39698</v>
      </c>
      <c r="J387">
        <v>70</v>
      </c>
      <c r="K387" t="s">
        <v>851</v>
      </c>
      <c r="L387" t="str">
        <f>VLOOKUP(Portfolio43468[[#This Row],[Product]],ProductName,2)</f>
        <v>Hyperwotsit</v>
      </c>
      <c r="M387">
        <f t="shared" si="27"/>
        <v>1400</v>
      </c>
      <c r="N387" s="14">
        <f t="shared" si="28"/>
        <v>2813.9999999999995</v>
      </c>
      <c r="O387">
        <f t="shared" si="29"/>
        <v>2008</v>
      </c>
      <c r="P387" t="str">
        <f t="shared" si="30"/>
        <v>Sep</v>
      </c>
    </row>
    <row r="388" spans="1:16" x14ac:dyDescent="0.3">
      <c r="A388">
        <v>391</v>
      </c>
      <c r="B388" t="str">
        <f>Table6[[#This Row],[Initials]]</f>
        <v>D</v>
      </c>
      <c r="C388" t="str">
        <f>Table6[[#This Row],[Last Name Correction]]</f>
        <v>Dixon</v>
      </c>
      <c r="D388" t="s">
        <v>1670</v>
      </c>
      <c r="E388" t="str">
        <f>Table6[[#This Row],[Gender Correction]]</f>
        <v>F</v>
      </c>
      <c r="F388">
        <v>90</v>
      </c>
      <c r="G388" t="s">
        <v>2865</v>
      </c>
      <c r="H388" t="s">
        <v>326</v>
      </c>
      <c r="I388" s="10">
        <v>39940</v>
      </c>
      <c r="J388">
        <v>85</v>
      </c>
      <c r="K388" t="s">
        <v>851</v>
      </c>
      <c r="L388" t="str">
        <f>VLOOKUP(Portfolio43468[[#This Row],[Product]],ProductName,2)</f>
        <v>Hyperwotsit</v>
      </c>
      <c r="M388">
        <f t="shared" si="27"/>
        <v>1700</v>
      </c>
      <c r="N388" s="14">
        <f t="shared" si="28"/>
        <v>3416.9999999999995</v>
      </c>
      <c r="O388">
        <f t="shared" si="29"/>
        <v>2009</v>
      </c>
      <c r="P388" t="str">
        <f t="shared" si="30"/>
        <v>May</v>
      </c>
    </row>
    <row r="389" spans="1:16" x14ac:dyDescent="0.3">
      <c r="A389">
        <v>392</v>
      </c>
      <c r="B389" t="str">
        <f>Table6[[#This Row],[Initials]]</f>
        <v>S</v>
      </c>
      <c r="C389" t="str">
        <f>Table6[[#This Row],[Last Name Correction]]</f>
        <v>Sloan</v>
      </c>
      <c r="D389" t="s">
        <v>1683</v>
      </c>
      <c r="E389" t="str">
        <f>Table6[[#This Row],[Gender Correction]]</f>
        <v>F</v>
      </c>
      <c r="F389">
        <v>30</v>
      </c>
      <c r="G389" t="s">
        <v>2868</v>
      </c>
      <c r="H389" t="s">
        <v>1410</v>
      </c>
      <c r="I389" s="10">
        <v>40095</v>
      </c>
      <c r="J389">
        <v>4</v>
      </c>
      <c r="K389" t="s">
        <v>1772</v>
      </c>
      <c r="L389" t="str">
        <f>VLOOKUP(Portfolio43468[[#This Row],[Product]],ProductName,2)</f>
        <v>Gigastuff</v>
      </c>
      <c r="M389">
        <f t="shared" si="27"/>
        <v>72</v>
      </c>
      <c r="N389" s="14">
        <f t="shared" si="28"/>
        <v>136.07999999999998</v>
      </c>
      <c r="O389">
        <f t="shared" si="29"/>
        <v>2009</v>
      </c>
      <c r="P389" t="str">
        <f t="shared" si="30"/>
        <v>Oct</v>
      </c>
    </row>
    <row r="390" spans="1:16" x14ac:dyDescent="0.3">
      <c r="A390">
        <v>393</v>
      </c>
      <c r="B390" t="str">
        <f>Table6[[#This Row],[Initials]]</f>
        <v>Z</v>
      </c>
      <c r="C390" t="str">
        <f>Table6[[#This Row],[Last Name Correction]]</f>
        <v>Carlisle</v>
      </c>
      <c r="D390" t="s">
        <v>1670</v>
      </c>
      <c r="E390" t="str">
        <f>Table6[[#This Row],[Gender Correction]]</f>
        <v>F</v>
      </c>
      <c r="F390">
        <v>90</v>
      </c>
      <c r="G390" t="s">
        <v>2871</v>
      </c>
      <c r="H390" t="s">
        <v>83</v>
      </c>
      <c r="I390" s="10">
        <v>39816</v>
      </c>
      <c r="J390">
        <v>20</v>
      </c>
      <c r="K390" t="s">
        <v>1673</v>
      </c>
      <c r="L390" t="str">
        <f>VLOOKUP(Portfolio43468[[#This Row],[Product]],ProductName,2)</f>
        <v>Megawidget S</v>
      </c>
      <c r="M390">
        <f t="shared" si="27"/>
        <v>480</v>
      </c>
      <c r="N390" s="14">
        <f t="shared" si="28"/>
        <v>379.20000000000005</v>
      </c>
      <c r="O390">
        <f t="shared" si="29"/>
        <v>2009</v>
      </c>
      <c r="P390" t="str">
        <f t="shared" si="30"/>
        <v>Jan</v>
      </c>
    </row>
    <row r="391" spans="1:16" x14ac:dyDescent="0.3">
      <c r="A391">
        <v>394</v>
      </c>
      <c r="B391" t="str">
        <f>Table6[[#This Row],[Initials]]</f>
        <v>S</v>
      </c>
      <c r="C391" t="str">
        <f>Table6[[#This Row],[Last Name Correction]]</f>
        <v>Sexton</v>
      </c>
      <c r="D391" t="s">
        <v>1683</v>
      </c>
      <c r="E391" t="str">
        <f>Table6[[#This Row],[Gender Correction]]</f>
        <v>F</v>
      </c>
      <c r="F391">
        <v>60</v>
      </c>
      <c r="G391" t="s">
        <v>2873</v>
      </c>
      <c r="H391" t="s">
        <v>2874</v>
      </c>
      <c r="I391" s="10">
        <v>40387</v>
      </c>
      <c r="J391">
        <v>12</v>
      </c>
      <c r="K391" t="s">
        <v>1677</v>
      </c>
      <c r="L391" t="str">
        <f>VLOOKUP(Portfolio43468[[#This Row],[Product]],ProductName,2)</f>
        <v>Ultrathing V3</v>
      </c>
      <c r="M391">
        <f t="shared" si="27"/>
        <v>288</v>
      </c>
      <c r="N391" s="14">
        <f t="shared" si="28"/>
        <v>1005.1200000000001</v>
      </c>
      <c r="O391">
        <f t="shared" si="29"/>
        <v>2010</v>
      </c>
      <c r="P391" t="str">
        <f t="shared" si="30"/>
        <v>Jul</v>
      </c>
    </row>
    <row r="392" spans="1:16" x14ac:dyDescent="0.3">
      <c r="A392">
        <v>395</v>
      </c>
      <c r="B392" t="str">
        <f>Table6[[#This Row],[Initials]]</f>
        <v>T</v>
      </c>
      <c r="C392" t="str">
        <f>Table6[[#This Row],[Last Name Correction]]</f>
        <v>Dougherty</v>
      </c>
      <c r="D392" t="s">
        <v>1670</v>
      </c>
      <c r="E392" t="str">
        <f>Table6[[#This Row],[Gender Correction]]</f>
        <v>F</v>
      </c>
      <c r="F392">
        <v>60</v>
      </c>
      <c r="G392" t="s">
        <v>2877</v>
      </c>
      <c r="H392" t="s">
        <v>1335</v>
      </c>
      <c r="I392" s="10">
        <v>40260</v>
      </c>
      <c r="J392">
        <v>17</v>
      </c>
      <c r="K392" t="s">
        <v>851</v>
      </c>
      <c r="L392" t="str">
        <f>VLOOKUP(Portfolio43468[[#This Row],[Product]],ProductName,2)</f>
        <v>Hyperwotsit</v>
      </c>
      <c r="M392">
        <f t="shared" si="27"/>
        <v>340</v>
      </c>
      <c r="N392" s="14">
        <f t="shared" si="28"/>
        <v>683.4</v>
      </c>
      <c r="O392">
        <f t="shared" si="29"/>
        <v>2010</v>
      </c>
      <c r="P392" t="str">
        <f t="shared" si="30"/>
        <v>Mar</v>
      </c>
    </row>
    <row r="393" spans="1:16" x14ac:dyDescent="0.3">
      <c r="A393">
        <v>396</v>
      </c>
      <c r="B393" t="str">
        <f>Table6[[#This Row],[Initials]]</f>
        <v>M</v>
      </c>
      <c r="C393" t="str">
        <f>Table6[[#This Row],[Last Name Correction]]</f>
        <v>Noble</v>
      </c>
      <c r="D393" t="s">
        <v>1733</v>
      </c>
      <c r="E393" t="str">
        <f>Table6[[#This Row],[Gender Correction]]</f>
        <v>F</v>
      </c>
      <c r="F393">
        <v>60</v>
      </c>
      <c r="G393" t="s">
        <v>2880</v>
      </c>
      <c r="H393" t="s">
        <v>493</v>
      </c>
      <c r="I393" s="10">
        <v>39700</v>
      </c>
      <c r="J393">
        <v>3</v>
      </c>
      <c r="K393" t="s">
        <v>1677</v>
      </c>
      <c r="L393" t="str">
        <f>VLOOKUP(Portfolio43468[[#This Row],[Product]],ProductName,2)</f>
        <v>Ultrathing V3</v>
      </c>
      <c r="M393">
        <f t="shared" si="27"/>
        <v>72</v>
      </c>
      <c r="N393" s="14">
        <f t="shared" si="28"/>
        <v>251.28000000000003</v>
      </c>
      <c r="O393">
        <f t="shared" si="29"/>
        <v>2008</v>
      </c>
      <c r="P393" t="str">
        <f t="shared" si="30"/>
        <v>Sep</v>
      </c>
    </row>
    <row r="394" spans="1:16" x14ac:dyDescent="0.3">
      <c r="A394">
        <v>397</v>
      </c>
      <c r="B394" t="str">
        <f>Table6[[#This Row],[Initials]]</f>
        <v>H</v>
      </c>
      <c r="C394" t="str">
        <f>Table6[[#This Row],[Last Name Correction]]</f>
        <v>Beard</v>
      </c>
      <c r="D394" t="s">
        <v>1683</v>
      </c>
      <c r="E394" t="str">
        <f>Table6[[#This Row],[Gender Correction]]</f>
        <v>F</v>
      </c>
      <c r="F394">
        <v>60</v>
      </c>
      <c r="G394" t="s">
        <v>2883</v>
      </c>
      <c r="H394" t="s">
        <v>2884</v>
      </c>
      <c r="I394" s="10">
        <v>40237</v>
      </c>
      <c r="J394">
        <v>77</v>
      </c>
      <c r="K394" t="s">
        <v>1677</v>
      </c>
      <c r="L394" t="str">
        <f>VLOOKUP(Portfolio43468[[#This Row],[Product]],ProductName,2)</f>
        <v>Ultrathing V3</v>
      </c>
      <c r="M394">
        <f t="shared" si="27"/>
        <v>1848</v>
      </c>
      <c r="N394" s="14">
        <f t="shared" si="28"/>
        <v>6449.52</v>
      </c>
      <c r="O394">
        <f t="shared" si="29"/>
        <v>2010</v>
      </c>
      <c r="P394" t="str">
        <f t="shared" si="30"/>
        <v>Feb</v>
      </c>
    </row>
    <row r="395" spans="1:16" x14ac:dyDescent="0.3">
      <c r="A395">
        <v>398</v>
      </c>
      <c r="B395" t="str">
        <f>Table6[[#This Row],[Initials]]</f>
        <v>R</v>
      </c>
      <c r="C395" t="str">
        <f>Table6[[#This Row],[Last Name Correction]]</f>
        <v>Wu</v>
      </c>
      <c r="D395" t="s">
        <v>1683</v>
      </c>
      <c r="E395" t="str">
        <f>Table6[[#This Row],[Gender Correction]]</f>
        <v>F</v>
      </c>
      <c r="F395">
        <v>30</v>
      </c>
      <c r="G395" t="s">
        <v>2888</v>
      </c>
      <c r="H395" t="s">
        <v>1185</v>
      </c>
      <c r="I395" s="10">
        <v>40279</v>
      </c>
      <c r="J395">
        <v>30</v>
      </c>
      <c r="K395" t="s">
        <v>1007</v>
      </c>
      <c r="L395" t="str">
        <f>VLOOKUP(Portfolio43468[[#This Row],[Product]],ProductName,2)</f>
        <v>Superwossname</v>
      </c>
      <c r="M395">
        <f t="shared" si="27"/>
        <v>600</v>
      </c>
      <c r="N395" s="14">
        <f t="shared" si="28"/>
        <v>1866</v>
      </c>
      <c r="O395">
        <f t="shared" si="29"/>
        <v>2010</v>
      </c>
      <c r="P395" t="str">
        <f t="shared" si="30"/>
        <v>Apr</v>
      </c>
    </row>
    <row r="396" spans="1:16" x14ac:dyDescent="0.3">
      <c r="A396">
        <v>399</v>
      </c>
      <c r="B396" t="str">
        <f>Table6[[#This Row],[Initials]]</f>
        <v>T</v>
      </c>
      <c r="C396" t="str">
        <f>Table6[[#This Row],[Last Name Correction]]</f>
        <v>Leslie</v>
      </c>
      <c r="D396" t="s">
        <v>1670</v>
      </c>
      <c r="E396" t="str">
        <f>Table6[[#This Row],[Gender Correction]]</f>
        <v>F</v>
      </c>
      <c r="F396">
        <v>90</v>
      </c>
      <c r="G396" t="s">
        <v>2890</v>
      </c>
      <c r="H396" t="s">
        <v>1447</v>
      </c>
      <c r="I396" s="10">
        <v>40527</v>
      </c>
      <c r="J396">
        <v>7</v>
      </c>
      <c r="K396" t="s">
        <v>1692</v>
      </c>
      <c r="L396" t="str">
        <f>VLOOKUP(Portfolio43468[[#This Row],[Product]],ProductName,2)</f>
        <v>Megawidget L</v>
      </c>
      <c r="M396">
        <f t="shared" si="27"/>
        <v>168</v>
      </c>
      <c r="N396" s="14">
        <f t="shared" si="28"/>
        <v>267.12</v>
      </c>
      <c r="O396">
        <f t="shared" si="29"/>
        <v>2010</v>
      </c>
      <c r="P396" t="str">
        <f t="shared" si="30"/>
        <v>Dec</v>
      </c>
    </row>
    <row r="397" spans="1:16" x14ac:dyDescent="0.3">
      <c r="A397">
        <v>400</v>
      </c>
      <c r="B397" t="str">
        <f>Table6[[#This Row],[Initials]]</f>
        <v>P</v>
      </c>
      <c r="C397" t="str">
        <f>Table6[[#This Row],[Last Name Correction]]</f>
        <v>Roth</v>
      </c>
      <c r="D397" t="s">
        <v>1670</v>
      </c>
      <c r="E397" t="str">
        <f>Table6[[#This Row],[Gender Correction]]</f>
        <v>F</v>
      </c>
      <c r="F397">
        <v>90</v>
      </c>
      <c r="G397" t="s">
        <v>2892</v>
      </c>
      <c r="H397" t="s">
        <v>111</v>
      </c>
      <c r="I397" s="10">
        <v>40283</v>
      </c>
      <c r="J397">
        <v>67</v>
      </c>
      <c r="K397" t="s">
        <v>1696</v>
      </c>
      <c r="L397" t="str">
        <f>VLOOKUP(Portfolio43468[[#This Row],[Product]],ProductName,2)</f>
        <v>Ultrathing V2</v>
      </c>
      <c r="M397">
        <f t="shared" si="27"/>
        <v>1340</v>
      </c>
      <c r="N397" s="14">
        <f t="shared" si="28"/>
        <v>4006.6000000000004</v>
      </c>
      <c r="O397">
        <f t="shared" si="29"/>
        <v>2010</v>
      </c>
      <c r="P397" t="str">
        <f t="shared" si="30"/>
        <v>Apr</v>
      </c>
    </row>
    <row r="398" spans="1:16" x14ac:dyDescent="0.3">
      <c r="A398">
        <v>401</v>
      </c>
      <c r="B398" t="str">
        <f>Table6[[#This Row],[Initials]]</f>
        <v>S</v>
      </c>
      <c r="C398" t="str">
        <f>Table6[[#This Row],[Last Name Correction]]</f>
        <v>Parks</v>
      </c>
      <c r="D398" t="s">
        <v>1670</v>
      </c>
      <c r="E398" t="str">
        <f>Table6[[#This Row],[Gender Correction]]</f>
        <v>F</v>
      </c>
      <c r="F398">
        <v>30</v>
      </c>
      <c r="G398" t="s">
        <v>2895</v>
      </c>
      <c r="H398" t="s">
        <v>1657</v>
      </c>
      <c r="I398" s="10">
        <v>39934</v>
      </c>
      <c r="J398">
        <v>53</v>
      </c>
      <c r="K398" t="s">
        <v>1707</v>
      </c>
      <c r="L398" t="str">
        <f>VLOOKUP(Portfolio43468[[#This Row],[Product]],ProductName,2)</f>
        <v>Megawidget M</v>
      </c>
      <c r="M398">
        <f t="shared" si="27"/>
        <v>1272</v>
      </c>
      <c r="N398" s="14">
        <f t="shared" si="28"/>
        <v>1513.6799999999998</v>
      </c>
      <c r="O398">
        <f t="shared" si="29"/>
        <v>2009</v>
      </c>
      <c r="P398" t="str">
        <f t="shared" si="30"/>
        <v>May</v>
      </c>
    </row>
    <row r="399" spans="1:16" x14ac:dyDescent="0.3">
      <c r="A399">
        <v>402</v>
      </c>
      <c r="B399" t="str">
        <f>Table6[[#This Row],[Initials]]</f>
        <v>J</v>
      </c>
      <c r="C399" t="str">
        <f>Table6[[#This Row],[Last Name Correction]]</f>
        <v>Law</v>
      </c>
      <c r="D399" t="s">
        <v>1683</v>
      </c>
      <c r="E399" t="str">
        <f>Table6[[#This Row],[Gender Correction]]</f>
        <v>F</v>
      </c>
      <c r="F399">
        <v>30</v>
      </c>
      <c r="G399" t="s">
        <v>2898</v>
      </c>
      <c r="H399" t="s">
        <v>1604</v>
      </c>
      <c r="I399" s="10">
        <v>40000</v>
      </c>
      <c r="J399">
        <v>3</v>
      </c>
      <c r="K399" t="s">
        <v>1700</v>
      </c>
      <c r="L399" t="str">
        <f>VLOOKUP(Portfolio43468[[#This Row],[Product]],ProductName,2)</f>
        <v>Ultrathing V1</v>
      </c>
      <c r="M399">
        <f t="shared" si="27"/>
        <v>51</v>
      </c>
      <c r="N399" s="14">
        <f t="shared" si="28"/>
        <v>101.49</v>
      </c>
      <c r="O399">
        <f t="shared" si="29"/>
        <v>2009</v>
      </c>
      <c r="P399" t="str">
        <f t="shared" si="30"/>
        <v>Jul</v>
      </c>
    </row>
    <row r="400" spans="1:16" x14ac:dyDescent="0.3">
      <c r="A400">
        <v>403</v>
      </c>
      <c r="B400" t="str">
        <f>Table6[[#This Row],[Initials]]</f>
        <v>A</v>
      </c>
      <c r="C400" t="str">
        <f>Table6[[#This Row],[Last Name Correction]]</f>
        <v>Aldrich</v>
      </c>
      <c r="D400" t="s">
        <v>1946</v>
      </c>
      <c r="E400" t="str">
        <f>Table6[[#This Row],[Gender Correction]]</f>
        <v>F</v>
      </c>
      <c r="F400">
        <v>30</v>
      </c>
      <c r="G400" t="s">
        <v>2901</v>
      </c>
      <c r="H400" t="s">
        <v>2902</v>
      </c>
      <c r="I400" s="10">
        <v>39453</v>
      </c>
      <c r="J400">
        <v>60</v>
      </c>
      <c r="K400" t="s">
        <v>851</v>
      </c>
      <c r="L400" t="str">
        <f>VLOOKUP(Portfolio43468[[#This Row],[Product]],ProductName,2)</f>
        <v>Hyperwotsit</v>
      </c>
      <c r="M400">
        <f t="shared" si="27"/>
        <v>1200</v>
      </c>
      <c r="N400" s="14">
        <f t="shared" si="28"/>
        <v>2411.9999999999995</v>
      </c>
      <c r="O400">
        <f t="shared" si="29"/>
        <v>2008</v>
      </c>
      <c r="P400" t="str">
        <f t="shared" si="30"/>
        <v>Jan</v>
      </c>
    </row>
    <row r="401" spans="1:16" x14ac:dyDescent="0.3">
      <c r="A401">
        <v>404</v>
      </c>
      <c r="B401" t="str">
        <f>Table6[[#This Row],[Initials]]</f>
        <v>A</v>
      </c>
      <c r="C401" t="str">
        <f>Table6[[#This Row],[Last Name Correction]]</f>
        <v>Bruno</v>
      </c>
      <c r="D401" t="s">
        <v>1733</v>
      </c>
      <c r="E401" t="str">
        <f>Table6[[#This Row],[Gender Correction]]</f>
        <v>F</v>
      </c>
      <c r="F401">
        <v>90</v>
      </c>
      <c r="G401" t="s">
        <v>2905</v>
      </c>
      <c r="H401" t="s">
        <v>2906</v>
      </c>
      <c r="I401" s="10">
        <v>39569</v>
      </c>
      <c r="J401">
        <v>68</v>
      </c>
      <c r="K401" t="s">
        <v>1721</v>
      </c>
      <c r="L401" t="str">
        <f>VLOOKUP(Portfolio43468[[#This Row],[Product]],ProductName,2)</f>
        <v>Ultrathing V4</v>
      </c>
      <c r="M401">
        <f t="shared" si="27"/>
        <v>1632</v>
      </c>
      <c r="N401" s="14">
        <f t="shared" si="28"/>
        <v>6511.68</v>
      </c>
      <c r="O401">
        <f t="shared" si="29"/>
        <v>2008</v>
      </c>
      <c r="P401" t="str">
        <f t="shared" si="30"/>
        <v>May</v>
      </c>
    </row>
    <row r="402" spans="1:16" x14ac:dyDescent="0.3">
      <c r="A402">
        <v>405</v>
      </c>
      <c r="B402" t="str">
        <f>Table6[[#This Row],[Initials]]</f>
        <v>C</v>
      </c>
      <c r="C402" t="str">
        <f>Table6[[#This Row],[Last Name Correction]]</f>
        <v>Knapp</v>
      </c>
      <c r="D402" t="s">
        <v>1670</v>
      </c>
      <c r="E402" t="str">
        <f>Table6[[#This Row],[Gender Correction]]</f>
        <v>F</v>
      </c>
      <c r="F402">
        <v>90</v>
      </c>
      <c r="G402" t="s">
        <v>2909</v>
      </c>
      <c r="H402" t="s">
        <v>2910</v>
      </c>
      <c r="I402" s="10">
        <v>40128</v>
      </c>
      <c r="J402">
        <v>62</v>
      </c>
      <c r="K402" t="s">
        <v>1700</v>
      </c>
      <c r="L402" t="str">
        <f>VLOOKUP(Portfolio43468[[#This Row],[Product]],ProductName,2)</f>
        <v>Ultrathing V1</v>
      </c>
      <c r="M402">
        <f t="shared" si="27"/>
        <v>1054</v>
      </c>
      <c r="N402" s="14">
        <f t="shared" si="28"/>
        <v>2097.46</v>
      </c>
      <c r="O402">
        <f t="shared" si="29"/>
        <v>2009</v>
      </c>
      <c r="P402" t="str">
        <f t="shared" si="30"/>
        <v>Nov</v>
      </c>
    </row>
    <row r="403" spans="1:16" x14ac:dyDescent="0.3">
      <c r="A403">
        <v>406</v>
      </c>
      <c r="B403" t="str">
        <f>Table6[[#This Row],[Initials]]</f>
        <v>T</v>
      </c>
      <c r="C403" t="str">
        <f>Table6[[#This Row],[Last Name Correction]]</f>
        <v>Griffith</v>
      </c>
      <c r="D403" t="s">
        <v>1670</v>
      </c>
      <c r="E403" t="str">
        <f>Table6[[#This Row],[Gender Correction]]</f>
        <v>F</v>
      </c>
      <c r="F403">
        <v>90</v>
      </c>
      <c r="G403" t="s">
        <v>2913</v>
      </c>
      <c r="H403" t="s">
        <v>788</v>
      </c>
      <c r="I403" s="10">
        <v>40264</v>
      </c>
      <c r="J403">
        <v>84</v>
      </c>
      <c r="K403" t="s">
        <v>1772</v>
      </c>
      <c r="L403" t="str">
        <f>VLOOKUP(Portfolio43468[[#This Row],[Product]],ProductName,2)</f>
        <v>Gigastuff</v>
      </c>
      <c r="M403">
        <f t="shared" si="27"/>
        <v>1512</v>
      </c>
      <c r="N403" s="14">
        <f t="shared" si="28"/>
        <v>2857.68</v>
      </c>
      <c r="O403">
        <f t="shared" si="29"/>
        <v>2010</v>
      </c>
      <c r="P403" t="str">
        <f t="shared" si="30"/>
        <v>Mar</v>
      </c>
    </row>
    <row r="404" spans="1:16" x14ac:dyDescent="0.3">
      <c r="A404">
        <v>407</v>
      </c>
      <c r="B404" t="str">
        <f>Table6[[#This Row],[Initials]]</f>
        <v>M</v>
      </c>
      <c r="C404" t="str">
        <f>Table6[[#This Row],[Last Name Correction]]</f>
        <v>Copeland</v>
      </c>
      <c r="D404" t="s">
        <v>1683</v>
      </c>
      <c r="E404" t="str">
        <f>Table6[[#This Row],[Gender Correction]]</f>
        <v>F</v>
      </c>
      <c r="F404">
        <v>60</v>
      </c>
      <c r="G404" t="s">
        <v>2916</v>
      </c>
      <c r="H404" t="s">
        <v>2917</v>
      </c>
      <c r="I404" s="10">
        <v>40085</v>
      </c>
      <c r="J404">
        <v>91</v>
      </c>
      <c r="K404" t="s">
        <v>1721</v>
      </c>
      <c r="L404" t="str">
        <f>VLOOKUP(Portfolio43468[[#This Row],[Product]],ProductName,2)</f>
        <v>Ultrathing V4</v>
      </c>
      <c r="M404">
        <f t="shared" si="27"/>
        <v>2184</v>
      </c>
      <c r="N404" s="14">
        <f t="shared" si="28"/>
        <v>8714.16</v>
      </c>
      <c r="O404">
        <f t="shared" si="29"/>
        <v>2009</v>
      </c>
      <c r="P404" t="str">
        <f t="shared" si="30"/>
        <v>Sep</v>
      </c>
    </row>
    <row r="405" spans="1:16" x14ac:dyDescent="0.3">
      <c r="A405">
        <v>408</v>
      </c>
      <c r="B405" t="str">
        <f>Table6[[#This Row],[Initials]]</f>
        <v>T</v>
      </c>
      <c r="C405" t="str">
        <f>Table6[[#This Row],[Last Name Correction]]</f>
        <v>Hyde</v>
      </c>
      <c r="D405" t="s">
        <v>1670</v>
      </c>
      <c r="E405" t="str">
        <f>Table6[[#This Row],[Gender Correction]]</f>
        <v>F</v>
      </c>
      <c r="F405">
        <v>90</v>
      </c>
      <c r="G405" t="s">
        <v>2920</v>
      </c>
      <c r="H405" t="s">
        <v>1621</v>
      </c>
      <c r="I405" s="10">
        <v>39477</v>
      </c>
      <c r="J405">
        <v>33</v>
      </c>
      <c r="K405" t="s">
        <v>1707</v>
      </c>
      <c r="L405" t="str">
        <f>VLOOKUP(Portfolio43468[[#This Row],[Product]],ProductName,2)</f>
        <v>Megawidget M</v>
      </c>
      <c r="M405">
        <f t="shared" si="27"/>
        <v>792</v>
      </c>
      <c r="N405" s="14">
        <f t="shared" si="28"/>
        <v>942.4799999999999</v>
      </c>
      <c r="O405">
        <f t="shared" si="29"/>
        <v>2008</v>
      </c>
      <c r="P405" t="str">
        <f t="shared" si="30"/>
        <v>Jan</v>
      </c>
    </row>
    <row r="406" spans="1:16" x14ac:dyDescent="0.3">
      <c r="A406">
        <v>409</v>
      </c>
      <c r="B406" t="str">
        <f>Table6[[#This Row],[Initials]]</f>
        <v>A</v>
      </c>
      <c r="C406" t="str">
        <f>Table6[[#This Row],[Last Name Correction]]</f>
        <v>Allen</v>
      </c>
      <c r="D406" t="s">
        <v>1733</v>
      </c>
      <c r="E406" t="str">
        <f>Table6[[#This Row],[Gender Correction]]</f>
        <v>F</v>
      </c>
      <c r="F406">
        <v>30</v>
      </c>
      <c r="G406" t="s">
        <v>2922</v>
      </c>
      <c r="H406" t="s">
        <v>1478</v>
      </c>
      <c r="I406" s="10">
        <v>39523</v>
      </c>
      <c r="J406">
        <v>12</v>
      </c>
      <c r="K406" t="s">
        <v>1007</v>
      </c>
      <c r="L406" t="str">
        <f>VLOOKUP(Portfolio43468[[#This Row],[Product]],ProductName,2)</f>
        <v>Superwossname</v>
      </c>
      <c r="M406">
        <f t="shared" si="27"/>
        <v>240</v>
      </c>
      <c r="N406" s="14">
        <f t="shared" si="28"/>
        <v>746.4</v>
      </c>
      <c r="O406">
        <f t="shared" si="29"/>
        <v>2008</v>
      </c>
      <c r="P406" t="str">
        <f t="shared" si="30"/>
        <v>Mar</v>
      </c>
    </row>
    <row r="407" spans="1:16" x14ac:dyDescent="0.3">
      <c r="A407">
        <v>410</v>
      </c>
      <c r="B407" t="str">
        <f>Table6[[#This Row],[Initials]]</f>
        <v>D</v>
      </c>
      <c r="C407" t="str">
        <f>Table6[[#This Row],[Last Name Correction]]</f>
        <v>Echols</v>
      </c>
      <c r="D407" t="s">
        <v>1683</v>
      </c>
      <c r="E407" t="str">
        <f>Table6[[#This Row],[Gender Correction]]</f>
        <v>F</v>
      </c>
      <c r="F407">
        <v>90</v>
      </c>
      <c r="G407" t="s">
        <v>2925</v>
      </c>
      <c r="H407" t="s">
        <v>1641</v>
      </c>
      <c r="I407" s="10">
        <v>40223</v>
      </c>
      <c r="J407">
        <v>58</v>
      </c>
      <c r="K407" t="s">
        <v>851</v>
      </c>
      <c r="L407" t="str">
        <f>VLOOKUP(Portfolio43468[[#This Row],[Product]],ProductName,2)</f>
        <v>Hyperwotsit</v>
      </c>
      <c r="M407">
        <f t="shared" si="27"/>
        <v>1160</v>
      </c>
      <c r="N407" s="14">
        <f t="shared" si="28"/>
        <v>2331.6</v>
      </c>
      <c r="O407">
        <f t="shared" si="29"/>
        <v>2010</v>
      </c>
      <c r="P407" t="str">
        <f t="shared" si="30"/>
        <v>Feb</v>
      </c>
    </row>
    <row r="408" spans="1:16" x14ac:dyDescent="0.3">
      <c r="A408">
        <v>411</v>
      </c>
      <c r="B408" t="str">
        <f>Table6[[#This Row],[Initials]]</f>
        <v>C</v>
      </c>
      <c r="C408" t="str">
        <f>Table6[[#This Row],[Last Name Correction]]</f>
        <v>Whitehead</v>
      </c>
      <c r="D408" t="s">
        <v>1670</v>
      </c>
      <c r="E408" t="str">
        <f>Table6[[#This Row],[Gender Correction]]</f>
        <v>F</v>
      </c>
      <c r="F408">
        <v>90</v>
      </c>
      <c r="G408" t="s">
        <v>2926</v>
      </c>
      <c r="H408" t="s">
        <v>1652</v>
      </c>
      <c r="I408" s="10">
        <v>40484</v>
      </c>
      <c r="J408">
        <v>82</v>
      </c>
      <c r="K408" t="s">
        <v>1696</v>
      </c>
      <c r="L408" t="str">
        <f>VLOOKUP(Portfolio43468[[#This Row],[Product]],ProductName,2)</f>
        <v>Ultrathing V2</v>
      </c>
      <c r="M408">
        <f t="shared" si="27"/>
        <v>1640</v>
      </c>
      <c r="N408" s="14">
        <f t="shared" si="28"/>
        <v>4903.6000000000004</v>
      </c>
      <c r="O408">
        <f t="shared" si="29"/>
        <v>2010</v>
      </c>
      <c r="P408" t="str">
        <f t="shared" si="30"/>
        <v>Nov</v>
      </c>
    </row>
    <row r="409" spans="1:16" x14ac:dyDescent="0.3">
      <c r="A409">
        <v>412</v>
      </c>
      <c r="B409" t="str">
        <f>Table6[[#This Row],[Initials]]</f>
        <v>S</v>
      </c>
      <c r="C409" t="str">
        <f>Table6[[#This Row],[Last Name Correction]]</f>
        <v>Clay</v>
      </c>
      <c r="D409" t="s">
        <v>1683</v>
      </c>
      <c r="E409" t="str">
        <f>Table6[[#This Row],[Gender Correction]]</f>
        <v>F</v>
      </c>
      <c r="F409">
        <v>60</v>
      </c>
      <c r="G409" t="s">
        <v>2929</v>
      </c>
      <c r="H409" t="s">
        <v>2121</v>
      </c>
      <c r="I409" s="10">
        <v>40093</v>
      </c>
      <c r="J409">
        <v>86</v>
      </c>
      <c r="K409" t="s">
        <v>851</v>
      </c>
      <c r="L409" t="str">
        <f>VLOOKUP(Portfolio43468[[#This Row],[Product]],ProductName,2)</f>
        <v>Hyperwotsit</v>
      </c>
      <c r="M409">
        <f t="shared" si="27"/>
        <v>1720</v>
      </c>
      <c r="N409" s="14">
        <f t="shared" si="28"/>
        <v>3457.2</v>
      </c>
      <c r="O409">
        <f t="shared" si="29"/>
        <v>2009</v>
      </c>
      <c r="P409" t="str">
        <f t="shared" si="30"/>
        <v>Oct</v>
      </c>
    </row>
    <row r="410" spans="1:16" x14ac:dyDescent="0.3">
      <c r="A410">
        <v>413</v>
      </c>
      <c r="B410" t="str">
        <f>Table6[[#This Row],[Initials]]</f>
        <v>S</v>
      </c>
      <c r="C410" t="str">
        <f>Table6[[#This Row],[Last Name Correction]]</f>
        <v>Eddy</v>
      </c>
      <c r="D410" t="s">
        <v>1683</v>
      </c>
      <c r="E410" t="str">
        <f>Table6[[#This Row],[Gender Correction]]</f>
        <v>F</v>
      </c>
      <c r="F410">
        <v>60</v>
      </c>
      <c r="G410" t="s">
        <v>2932</v>
      </c>
      <c r="H410" t="s">
        <v>636</v>
      </c>
      <c r="I410" s="10">
        <v>40335</v>
      </c>
      <c r="J410">
        <v>43</v>
      </c>
      <c r="K410" t="s">
        <v>1772</v>
      </c>
      <c r="L410" t="str">
        <f>VLOOKUP(Portfolio43468[[#This Row],[Product]],ProductName,2)</f>
        <v>Gigastuff</v>
      </c>
      <c r="M410">
        <f t="shared" si="27"/>
        <v>774</v>
      </c>
      <c r="N410" s="14">
        <f t="shared" si="28"/>
        <v>1462.86</v>
      </c>
      <c r="O410">
        <f t="shared" si="29"/>
        <v>2010</v>
      </c>
      <c r="P410" t="str">
        <f t="shared" si="30"/>
        <v>Jun</v>
      </c>
    </row>
    <row r="411" spans="1:16" x14ac:dyDescent="0.3">
      <c r="A411">
        <v>414</v>
      </c>
      <c r="B411" t="str">
        <f>Table6[[#This Row],[Initials]]</f>
        <v>L</v>
      </c>
      <c r="C411" t="str">
        <f>Table6[[#This Row],[Last Name Correction]]</f>
        <v>Rowe</v>
      </c>
      <c r="D411" t="s">
        <v>1733</v>
      </c>
      <c r="E411" t="str">
        <f>Table6[[#This Row],[Gender Correction]]</f>
        <v>F</v>
      </c>
      <c r="F411">
        <v>90</v>
      </c>
      <c r="G411" t="s">
        <v>2935</v>
      </c>
      <c r="H411" t="s">
        <v>807</v>
      </c>
      <c r="I411" s="10">
        <v>40213</v>
      </c>
      <c r="J411">
        <v>80</v>
      </c>
      <c r="K411" t="s">
        <v>1696</v>
      </c>
      <c r="L411" t="str">
        <f>VLOOKUP(Portfolio43468[[#This Row],[Product]],ProductName,2)</f>
        <v>Ultrathing V2</v>
      </c>
      <c r="M411">
        <f t="shared" si="27"/>
        <v>1600</v>
      </c>
      <c r="N411" s="14">
        <f t="shared" si="28"/>
        <v>4784</v>
      </c>
      <c r="O411">
        <f t="shared" si="29"/>
        <v>2010</v>
      </c>
      <c r="P411" t="str">
        <f t="shared" si="30"/>
        <v>Feb</v>
      </c>
    </row>
    <row r="412" spans="1:16" x14ac:dyDescent="0.3">
      <c r="A412">
        <v>415</v>
      </c>
      <c r="B412" t="str">
        <f>Table6[[#This Row],[Initials]]</f>
        <v>E</v>
      </c>
      <c r="C412" t="str">
        <f>Table6[[#This Row],[Last Name Correction]]</f>
        <v>Green</v>
      </c>
      <c r="D412" t="s">
        <v>1683</v>
      </c>
      <c r="E412" t="str">
        <f>Table6[[#This Row],[Gender Correction]]</f>
        <v>F</v>
      </c>
      <c r="F412">
        <v>90</v>
      </c>
      <c r="G412" t="s">
        <v>2938</v>
      </c>
      <c r="H412" t="s">
        <v>640</v>
      </c>
      <c r="I412" s="10">
        <v>39758</v>
      </c>
      <c r="J412">
        <v>26</v>
      </c>
      <c r="K412" t="s">
        <v>851</v>
      </c>
      <c r="L412" t="str">
        <f>VLOOKUP(Portfolio43468[[#This Row],[Product]],ProductName,2)</f>
        <v>Hyperwotsit</v>
      </c>
      <c r="M412">
        <f t="shared" si="27"/>
        <v>520</v>
      </c>
      <c r="N412" s="14">
        <f t="shared" si="28"/>
        <v>1045.1999999999998</v>
      </c>
      <c r="O412">
        <f t="shared" si="29"/>
        <v>2008</v>
      </c>
      <c r="P412" t="str">
        <f t="shared" si="30"/>
        <v>Nov</v>
      </c>
    </row>
    <row r="413" spans="1:16" x14ac:dyDescent="0.3">
      <c r="A413">
        <v>416</v>
      </c>
      <c r="B413" t="str">
        <f>Table6[[#This Row],[Initials]]</f>
        <v>L</v>
      </c>
      <c r="C413" t="str">
        <f>Table6[[#This Row],[Last Name Correction]]</f>
        <v>Crosby</v>
      </c>
      <c r="D413" t="s">
        <v>1670</v>
      </c>
      <c r="E413" t="str">
        <f>Table6[[#This Row],[Gender Correction]]</f>
        <v>F</v>
      </c>
      <c r="F413">
        <v>90</v>
      </c>
      <c r="G413" t="s">
        <v>2940</v>
      </c>
      <c r="H413" t="s">
        <v>775</v>
      </c>
      <c r="I413" s="10">
        <v>40222</v>
      </c>
      <c r="J413">
        <v>6</v>
      </c>
      <c r="K413" t="s">
        <v>1677</v>
      </c>
      <c r="L413" t="str">
        <f>VLOOKUP(Portfolio43468[[#This Row],[Product]],ProductName,2)</f>
        <v>Ultrathing V3</v>
      </c>
      <c r="M413">
        <f t="shared" si="27"/>
        <v>144</v>
      </c>
      <c r="N413" s="14">
        <f t="shared" si="28"/>
        <v>502.56000000000006</v>
      </c>
      <c r="O413">
        <f t="shared" si="29"/>
        <v>2010</v>
      </c>
      <c r="P413" t="str">
        <f t="shared" si="30"/>
        <v>Feb</v>
      </c>
    </row>
    <row r="414" spans="1:16" x14ac:dyDescent="0.3">
      <c r="A414">
        <v>417</v>
      </c>
      <c r="B414" t="str">
        <f>Table6[[#This Row],[Initials]]</f>
        <v>P</v>
      </c>
      <c r="C414" t="str">
        <f>Table6[[#This Row],[Last Name Correction]]</f>
        <v>Jewell</v>
      </c>
      <c r="D414" t="s">
        <v>1683</v>
      </c>
      <c r="E414" t="str">
        <f>Table6[[#This Row],[Gender Correction]]</f>
        <v>F</v>
      </c>
      <c r="F414">
        <v>60</v>
      </c>
      <c r="G414" t="s">
        <v>2942</v>
      </c>
      <c r="H414" t="s">
        <v>492</v>
      </c>
      <c r="I414" s="10">
        <v>40068</v>
      </c>
      <c r="J414">
        <v>89</v>
      </c>
      <c r="K414" t="s">
        <v>1721</v>
      </c>
      <c r="L414" t="str">
        <f>VLOOKUP(Portfolio43468[[#This Row],[Product]],ProductName,2)</f>
        <v>Ultrathing V4</v>
      </c>
      <c r="M414">
        <f t="shared" si="27"/>
        <v>2136</v>
      </c>
      <c r="N414" s="14">
        <f t="shared" si="28"/>
        <v>8522.6400000000012</v>
      </c>
      <c r="O414">
        <f t="shared" si="29"/>
        <v>2009</v>
      </c>
      <c r="P414" t="str">
        <f t="shared" si="30"/>
        <v>Sep</v>
      </c>
    </row>
    <row r="415" spans="1:16" x14ac:dyDescent="0.3">
      <c r="A415">
        <v>418</v>
      </c>
      <c r="B415" t="str">
        <f>Table6[[#This Row],[Initials]]</f>
        <v>A</v>
      </c>
      <c r="C415" t="str">
        <f>Table6[[#This Row],[Last Name Correction]]</f>
        <v>Luna</v>
      </c>
      <c r="D415" t="s">
        <v>1683</v>
      </c>
      <c r="E415" t="str">
        <f>Table6[[#This Row],[Gender Correction]]</f>
        <v>F</v>
      </c>
      <c r="F415">
        <v>90</v>
      </c>
      <c r="G415" t="s">
        <v>2943</v>
      </c>
      <c r="H415" t="s">
        <v>2035</v>
      </c>
      <c r="I415" s="10">
        <v>40108</v>
      </c>
      <c r="J415">
        <v>36</v>
      </c>
      <c r="K415" t="s">
        <v>1696</v>
      </c>
      <c r="L415" t="str">
        <f>VLOOKUP(Portfolio43468[[#This Row],[Product]],ProductName,2)</f>
        <v>Ultrathing V2</v>
      </c>
      <c r="M415">
        <f t="shared" si="27"/>
        <v>720</v>
      </c>
      <c r="N415" s="14">
        <f t="shared" si="28"/>
        <v>2152.8000000000002</v>
      </c>
      <c r="O415">
        <f t="shared" si="29"/>
        <v>2009</v>
      </c>
      <c r="P415" t="str">
        <f t="shared" si="30"/>
        <v>Oct</v>
      </c>
    </row>
    <row r="416" spans="1:16" x14ac:dyDescent="0.3">
      <c r="A416">
        <v>419</v>
      </c>
      <c r="B416" t="str">
        <f>Table6[[#This Row],[Initials]]</f>
        <v>W</v>
      </c>
      <c r="C416" t="str">
        <f>Table6[[#This Row],[Last Name Correction]]</f>
        <v>Dennis</v>
      </c>
      <c r="D416" t="s">
        <v>1670</v>
      </c>
      <c r="E416" t="str">
        <f>Table6[[#This Row],[Gender Correction]]</f>
        <v>F</v>
      </c>
      <c r="F416">
        <v>60</v>
      </c>
      <c r="G416" t="s">
        <v>2946</v>
      </c>
      <c r="H416" t="s">
        <v>1490</v>
      </c>
      <c r="I416" s="10">
        <v>39701</v>
      </c>
      <c r="J416">
        <v>82</v>
      </c>
      <c r="K416" t="s">
        <v>1673</v>
      </c>
      <c r="L416" t="str">
        <f>VLOOKUP(Portfolio43468[[#This Row],[Product]],ProductName,2)</f>
        <v>Megawidget S</v>
      </c>
      <c r="M416">
        <f t="shared" si="27"/>
        <v>1968</v>
      </c>
      <c r="N416" s="14">
        <f t="shared" si="28"/>
        <v>1554.72</v>
      </c>
      <c r="O416">
        <f t="shared" si="29"/>
        <v>2008</v>
      </c>
      <c r="P416" t="str">
        <f t="shared" si="30"/>
        <v>Sep</v>
      </c>
    </row>
    <row r="417" spans="1:16" x14ac:dyDescent="0.3">
      <c r="A417">
        <v>420</v>
      </c>
      <c r="B417" t="str">
        <f>Table6[[#This Row],[Initials]]</f>
        <v>T</v>
      </c>
      <c r="C417" t="str">
        <f>Table6[[#This Row],[Last Name Correction]]</f>
        <v>Combs</v>
      </c>
      <c r="D417" t="s">
        <v>1683</v>
      </c>
      <c r="E417" t="str">
        <f>Table6[[#This Row],[Gender Correction]]</f>
        <v>F</v>
      </c>
      <c r="F417">
        <v>90</v>
      </c>
      <c r="G417" t="s">
        <v>2949</v>
      </c>
      <c r="H417" t="s">
        <v>495</v>
      </c>
      <c r="I417" s="10">
        <v>40122</v>
      </c>
      <c r="J417">
        <v>71</v>
      </c>
      <c r="K417" t="s">
        <v>1673</v>
      </c>
      <c r="L417" t="str">
        <f>VLOOKUP(Portfolio43468[[#This Row],[Product]],ProductName,2)</f>
        <v>Megawidget S</v>
      </c>
      <c r="M417">
        <f t="shared" si="27"/>
        <v>1704</v>
      </c>
      <c r="N417" s="14">
        <f t="shared" si="28"/>
        <v>1346.16</v>
      </c>
      <c r="O417">
        <f t="shared" si="29"/>
        <v>2009</v>
      </c>
      <c r="P417" t="str">
        <f t="shared" si="30"/>
        <v>Nov</v>
      </c>
    </row>
    <row r="418" spans="1:16" x14ac:dyDescent="0.3">
      <c r="A418">
        <v>421</v>
      </c>
      <c r="B418" t="str">
        <f>Table6[[#This Row],[Initials]]</f>
        <v>R</v>
      </c>
      <c r="C418" t="str">
        <f>Table6[[#This Row],[Last Name Correction]]</f>
        <v>Davison</v>
      </c>
      <c r="D418" t="s">
        <v>1683</v>
      </c>
      <c r="E418" t="str">
        <f>Table6[[#This Row],[Gender Correction]]</f>
        <v>F</v>
      </c>
      <c r="F418">
        <v>90</v>
      </c>
      <c r="G418" t="s">
        <v>2952</v>
      </c>
      <c r="H418" t="s">
        <v>1627</v>
      </c>
      <c r="I418" s="10">
        <v>39741</v>
      </c>
      <c r="J418">
        <v>24</v>
      </c>
      <c r="K418" t="s">
        <v>1007</v>
      </c>
      <c r="L418" t="str">
        <f>VLOOKUP(Portfolio43468[[#This Row],[Product]],ProductName,2)</f>
        <v>Superwossname</v>
      </c>
      <c r="M418">
        <f t="shared" si="27"/>
        <v>480</v>
      </c>
      <c r="N418" s="14">
        <f t="shared" si="28"/>
        <v>1492.8</v>
      </c>
      <c r="O418">
        <f t="shared" si="29"/>
        <v>2008</v>
      </c>
      <c r="P418" t="str">
        <f t="shared" si="30"/>
        <v>Oct</v>
      </c>
    </row>
    <row r="419" spans="1:16" x14ac:dyDescent="0.3">
      <c r="A419">
        <v>422</v>
      </c>
      <c r="B419" t="str">
        <f>Table6[[#This Row],[Initials]]</f>
        <v>C</v>
      </c>
      <c r="C419" t="str">
        <f>Table6[[#This Row],[Last Name Correction]]</f>
        <v>Mobley</v>
      </c>
      <c r="D419" t="s">
        <v>1683</v>
      </c>
      <c r="E419" t="str">
        <f>Table6[[#This Row],[Gender Correction]]</f>
        <v>F</v>
      </c>
      <c r="F419">
        <v>30</v>
      </c>
      <c r="G419" t="s">
        <v>2954</v>
      </c>
      <c r="H419" t="s">
        <v>254</v>
      </c>
      <c r="I419" s="10">
        <v>39867</v>
      </c>
      <c r="J419">
        <v>87</v>
      </c>
      <c r="K419" t="s">
        <v>1007</v>
      </c>
      <c r="L419" t="str">
        <f>VLOOKUP(Portfolio43468[[#This Row],[Product]],ProductName,2)</f>
        <v>Superwossname</v>
      </c>
      <c r="M419">
        <f t="shared" si="27"/>
        <v>1740</v>
      </c>
      <c r="N419" s="14">
        <f t="shared" si="28"/>
        <v>5411.4</v>
      </c>
      <c r="O419">
        <f t="shared" si="29"/>
        <v>2009</v>
      </c>
      <c r="P419" t="str">
        <f t="shared" si="30"/>
        <v>Feb</v>
      </c>
    </row>
    <row r="420" spans="1:16" x14ac:dyDescent="0.3">
      <c r="A420">
        <v>423</v>
      </c>
      <c r="B420" t="str">
        <f>Table6[[#This Row],[Initials]]</f>
        <v>E</v>
      </c>
      <c r="C420" t="str">
        <f>Table6[[#This Row],[Last Name Correction]]</f>
        <v>Staley</v>
      </c>
      <c r="D420" t="s">
        <v>1670</v>
      </c>
      <c r="E420" t="str">
        <f>Table6[[#This Row],[Gender Correction]]</f>
        <v>F</v>
      </c>
      <c r="F420">
        <v>90</v>
      </c>
      <c r="G420" t="s">
        <v>2957</v>
      </c>
      <c r="H420" t="s">
        <v>1601</v>
      </c>
      <c r="I420" s="10">
        <v>39866</v>
      </c>
      <c r="J420">
        <v>23</v>
      </c>
      <c r="K420" t="s">
        <v>1721</v>
      </c>
      <c r="L420" t="str">
        <f>VLOOKUP(Portfolio43468[[#This Row],[Product]],ProductName,2)</f>
        <v>Ultrathing V4</v>
      </c>
      <c r="M420">
        <f t="shared" si="27"/>
        <v>552</v>
      </c>
      <c r="N420" s="14">
        <f t="shared" si="28"/>
        <v>2202.48</v>
      </c>
      <c r="O420">
        <f t="shared" si="29"/>
        <v>2009</v>
      </c>
      <c r="P420" t="str">
        <f t="shared" si="30"/>
        <v>Feb</v>
      </c>
    </row>
    <row r="421" spans="1:16" x14ac:dyDescent="0.3">
      <c r="A421">
        <v>424</v>
      </c>
      <c r="B421" t="str">
        <f>Table6[[#This Row],[Initials]]</f>
        <v>K</v>
      </c>
      <c r="C421" t="str">
        <f>Table6[[#This Row],[Last Name Correction]]</f>
        <v>Bolden</v>
      </c>
      <c r="D421" t="s">
        <v>1683</v>
      </c>
      <c r="E421" t="str">
        <f>Table6[[#This Row],[Gender Correction]]</f>
        <v>F</v>
      </c>
      <c r="F421">
        <v>60</v>
      </c>
      <c r="G421" t="s">
        <v>2960</v>
      </c>
      <c r="H421" t="s">
        <v>229</v>
      </c>
      <c r="I421" s="10">
        <v>39862</v>
      </c>
      <c r="J421">
        <v>13</v>
      </c>
      <c r="K421" t="s">
        <v>1692</v>
      </c>
      <c r="L421" t="str">
        <f>VLOOKUP(Portfolio43468[[#This Row],[Product]],ProductName,2)</f>
        <v>Megawidget L</v>
      </c>
      <c r="M421">
        <f t="shared" si="27"/>
        <v>312</v>
      </c>
      <c r="N421" s="14">
        <f t="shared" si="28"/>
        <v>496.08000000000004</v>
      </c>
      <c r="O421">
        <f t="shared" si="29"/>
        <v>2009</v>
      </c>
      <c r="P421" t="str">
        <f t="shared" si="30"/>
        <v>Feb</v>
      </c>
    </row>
    <row r="422" spans="1:16" x14ac:dyDescent="0.3">
      <c r="A422">
        <v>425</v>
      </c>
      <c r="B422" t="str">
        <f>Table6[[#This Row],[Initials]]</f>
        <v>A</v>
      </c>
      <c r="C422" t="str">
        <f>Table6[[#This Row],[Last Name Correction]]</f>
        <v>Gates</v>
      </c>
      <c r="D422" t="s">
        <v>1733</v>
      </c>
      <c r="E422" t="str">
        <f>Table6[[#This Row],[Gender Correction]]</f>
        <v>F</v>
      </c>
      <c r="F422">
        <v>60</v>
      </c>
      <c r="G422" t="s">
        <v>2963</v>
      </c>
      <c r="H422" t="s">
        <v>1233</v>
      </c>
      <c r="I422" s="10">
        <v>40042</v>
      </c>
      <c r="J422">
        <v>6</v>
      </c>
      <c r="K422" t="s">
        <v>1673</v>
      </c>
      <c r="L422" t="str">
        <f>VLOOKUP(Portfolio43468[[#This Row],[Product]],ProductName,2)</f>
        <v>Megawidget S</v>
      </c>
      <c r="M422">
        <f t="shared" si="27"/>
        <v>144</v>
      </c>
      <c r="N422" s="14">
        <f t="shared" si="28"/>
        <v>113.76</v>
      </c>
      <c r="O422">
        <f t="shared" si="29"/>
        <v>2009</v>
      </c>
      <c r="P422" t="str">
        <f t="shared" si="30"/>
        <v>Aug</v>
      </c>
    </row>
    <row r="423" spans="1:16" x14ac:dyDescent="0.3">
      <c r="A423">
        <v>426</v>
      </c>
      <c r="B423" t="str">
        <f>Table6[[#This Row],[Initials]]</f>
        <v>A</v>
      </c>
      <c r="C423" t="str">
        <f>Table6[[#This Row],[Last Name Correction]]</f>
        <v>Christie</v>
      </c>
      <c r="D423" t="s">
        <v>1683</v>
      </c>
      <c r="E423" t="str">
        <f>Table6[[#This Row],[Gender Correction]]</f>
        <v>F</v>
      </c>
      <c r="F423">
        <v>90</v>
      </c>
      <c r="G423" t="s">
        <v>2966</v>
      </c>
      <c r="H423" t="s">
        <v>587</v>
      </c>
      <c r="I423" s="10">
        <v>40081</v>
      </c>
      <c r="J423">
        <v>22</v>
      </c>
      <c r="K423" t="s">
        <v>1677</v>
      </c>
      <c r="L423" t="str">
        <f>VLOOKUP(Portfolio43468[[#This Row],[Product]],ProductName,2)</f>
        <v>Ultrathing V3</v>
      </c>
      <c r="M423">
        <f t="shared" si="27"/>
        <v>528</v>
      </c>
      <c r="N423" s="14">
        <f t="shared" si="28"/>
        <v>1842.72</v>
      </c>
      <c r="O423">
        <f t="shared" si="29"/>
        <v>2009</v>
      </c>
      <c r="P423" t="str">
        <f t="shared" si="30"/>
        <v>Sep</v>
      </c>
    </row>
    <row r="424" spans="1:16" x14ac:dyDescent="0.3">
      <c r="A424">
        <v>427</v>
      </c>
      <c r="B424" t="str">
        <f>Table6[[#This Row],[Initials]]</f>
        <v>N</v>
      </c>
      <c r="C424" t="str">
        <f>Table6[[#This Row],[Last Name Correction]]</f>
        <v>Charles</v>
      </c>
      <c r="D424" t="s">
        <v>1733</v>
      </c>
      <c r="E424" t="str">
        <f>Table6[[#This Row],[Gender Correction]]</f>
        <v>F</v>
      </c>
      <c r="F424">
        <v>30</v>
      </c>
      <c r="G424" t="s">
        <v>2968</v>
      </c>
      <c r="H424" t="s">
        <v>737</v>
      </c>
      <c r="I424" s="10">
        <v>40301</v>
      </c>
      <c r="J424">
        <v>84</v>
      </c>
      <c r="K424" t="s">
        <v>1007</v>
      </c>
      <c r="L424" t="str">
        <f>VLOOKUP(Portfolio43468[[#This Row],[Product]],ProductName,2)</f>
        <v>Superwossname</v>
      </c>
      <c r="M424">
        <f t="shared" si="27"/>
        <v>1680</v>
      </c>
      <c r="N424" s="14">
        <f t="shared" si="28"/>
        <v>5224.8</v>
      </c>
      <c r="O424">
        <f t="shared" si="29"/>
        <v>2010</v>
      </c>
      <c r="P424" t="str">
        <f t="shared" si="30"/>
        <v>May</v>
      </c>
    </row>
    <row r="425" spans="1:16" x14ac:dyDescent="0.3">
      <c r="A425">
        <v>428</v>
      </c>
      <c r="B425" t="str">
        <f>Table6[[#This Row],[Initials]]</f>
        <v>A</v>
      </c>
      <c r="C425" t="str">
        <f>Table6[[#This Row],[Last Name Correction]]</f>
        <v>Mata</v>
      </c>
      <c r="D425" t="s">
        <v>1670</v>
      </c>
      <c r="E425" t="str">
        <f>Table6[[#This Row],[Gender Correction]]</f>
        <v>F</v>
      </c>
      <c r="F425">
        <v>30</v>
      </c>
      <c r="G425" t="s">
        <v>2971</v>
      </c>
      <c r="H425" t="s">
        <v>1430</v>
      </c>
      <c r="I425" s="10">
        <v>39872</v>
      </c>
      <c r="J425">
        <v>63</v>
      </c>
      <c r="K425" t="s">
        <v>1677</v>
      </c>
      <c r="L425" t="str">
        <f>VLOOKUP(Portfolio43468[[#This Row],[Product]],ProductName,2)</f>
        <v>Ultrathing V3</v>
      </c>
      <c r="M425">
        <f t="shared" si="27"/>
        <v>1512</v>
      </c>
      <c r="N425" s="14">
        <f t="shared" si="28"/>
        <v>5276.88</v>
      </c>
      <c r="O425">
        <f t="shared" si="29"/>
        <v>2009</v>
      </c>
      <c r="P425" t="str">
        <f t="shared" si="30"/>
        <v>Feb</v>
      </c>
    </row>
    <row r="426" spans="1:16" x14ac:dyDescent="0.3">
      <c r="A426">
        <v>429</v>
      </c>
      <c r="B426" t="str">
        <f>Table6[[#This Row],[Initials]]</f>
        <v>S</v>
      </c>
      <c r="C426" t="str">
        <f>Table6[[#This Row],[Last Name Correction]]</f>
        <v>Valenzuela</v>
      </c>
      <c r="D426" t="s">
        <v>1670</v>
      </c>
      <c r="E426" t="str">
        <f>Table6[[#This Row],[Gender Correction]]</f>
        <v>F</v>
      </c>
      <c r="F426">
        <v>30</v>
      </c>
      <c r="G426" t="s">
        <v>2974</v>
      </c>
      <c r="H426" t="s">
        <v>83</v>
      </c>
      <c r="I426" s="10">
        <v>39694</v>
      </c>
      <c r="J426">
        <v>36</v>
      </c>
      <c r="K426" t="s">
        <v>1696</v>
      </c>
      <c r="L426" t="str">
        <f>VLOOKUP(Portfolio43468[[#This Row],[Product]],ProductName,2)</f>
        <v>Ultrathing V2</v>
      </c>
      <c r="M426">
        <f t="shared" si="27"/>
        <v>720</v>
      </c>
      <c r="N426" s="14">
        <f t="shared" si="28"/>
        <v>2152.8000000000002</v>
      </c>
      <c r="O426">
        <f t="shared" si="29"/>
        <v>2008</v>
      </c>
      <c r="P426" t="str">
        <f t="shared" si="30"/>
        <v>Sep</v>
      </c>
    </row>
    <row r="427" spans="1:16" x14ac:dyDescent="0.3">
      <c r="A427">
        <v>430</v>
      </c>
      <c r="B427" t="str">
        <f>Table6[[#This Row],[Initials]]</f>
        <v>S</v>
      </c>
      <c r="C427" t="str">
        <f>Table6[[#This Row],[Last Name Correction]]</f>
        <v>Reyes</v>
      </c>
      <c r="D427" t="s">
        <v>1670</v>
      </c>
      <c r="E427" t="str">
        <f>Table6[[#This Row],[Gender Correction]]</f>
        <v>F</v>
      </c>
      <c r="F427">
        <v>30</v>
      </c>
      <c r="G427" t="s">
        <v>2977</v>
      </c>
      <c r="H427" t="s">
        <v>394</v>
      </c>
      <c r="I427" s="10">
        <v>40333</v>
      </c>
      <c r="J427">
        <v>4</v>
      </c>
      <c r="K427" t="s">
        <v>1707</v>
      </c>
      <c r="L427" t="str">
        <f>VLOOKUP(Portfolio43468[[#This Row],[Product]],ProductName,2)</f>
        <v>Megawidget M</v>
      </c>
      <c r="M427">
        <f t="shared" si="27"/>
        <v>96</v>
      </c>
      <c r="N427" s="14">
        <f t="shared" si="28"/>
        <v>114.24</v>
      </c>
      <c r="O427">
        <f t="shared" si="29"/>
        <v>2010</v>
      </c>
      <c r="P427" t="str">
        <f t="shared" si="30"/>
        <v>Jun</v>
      </c>
    </row>
    <row r="428" spans="1:16" x14ac:dyDescent="0.3">
      <c r="A428">
        <v>431</v>
      </c>
      <c r="B428" t="str">
        <f>Table6[[#This Row],[Initials]]</f>
        <v>K</v>
      </c>
      <c r="C428" t="str">
        <f>Table6[[#This Row],[Last Name Correction]]</f>
        <v>Coulter</v>
      </c>
      <c r="D428" t="s">
        <v>1683</v>
      </c>
      <c r="E428" t="str">
        <f>Table6[[#This Row],[Gender Correction]]</f>
        <v>F</v>
      </c>
      <c r="F428">
        <v>30</v>
      </c>
      <c r="G428" t="s">
        <v>2979</v>
      </c>
      <c r="H428" t="s">
        <v>1491</v>
      </c>
      <c r="I428" s="10">
        <v>39908</v>
      </c>
      <c r="J428">
        <v>18</v>
      </c>
      <c r="K428" t="s">
        <v>1677</v>
      </c>
      <c r="L428" t="str">
        <f>VLOOKUP(Portfolio43468[[#This Row],[Product]],ProductName,2)</f>
        <v>Ultrathing V3</v>
      </c>
      <c r="M428">
        <f t="shared" si="27"/>
        <v>432</v>
      </c>
      <c r="N428" s="14">
        <f t="shared" si="28"/>
        <v>1507.68</v>
      </c>
      <c r="O428">
        <f t="shared" si="29"/>
        <v>2009</v>
      </c>
      <c r="P428" t="str">
        <f t="shared" si="30"/>
        <v>Apr</v>
      </c>
    </row>
    <row r="429" spans="1:16" x14ac:dyDescent="0.3">
      <c r="A429">
        <v>432</v>
      </c>
      <c r="B429" t="str">
        <f>Table6[[#This Row],[Initials]]</f>
        <v>W</v>
      </c>
      <c r="C429" t="str">
        <f>Table6[[#This Row],[Last Name Correction]]</f>
        <v>Gregory</v>
      </c>
      <c r="D429" t="s">
        <v>1670</v>
      </c>
      <c r="E429" t="str">
        <f>Table6[[#This Row],[Gender Correction]]</f>
        <v>F</v>
      </c>
      <c r="F429">
        <v>30</v>
      </c>
      <c r="G429" t="s">
        <v>2982</v>
      </c>
      <c r="H429" t="s">
        <v>743</v>
      </c>
      <c r="I429" s="10">
        <v>40394</v>
      </c>
      <c r="J429">
        <v>7</v>
      </c>
      <c r="K429" t="s">
        <v>1692</v>
      </c>
      <c r="L429" t="str">
        <f>VLOOKUP(Portfolio43468[[#This Row],[Product]],ProductName,2)</f>
        <v>Megawidget L</v>
      </c>
      <c r="M429">
        <f t="shared" si="27"/>
        <v>168</v>
      </c>
      <c r="N429" s="14">
        <f t="shared" si="28"/>
        <v>267.12</v>
      </c>
      <c r="O429">
        <f t="shared" si="29"/>
        <v>2010</v>
      </c>
      <c r="P429" t="str">
        <f t="shared" si="30"/>
        <v>Aug</v>
      </c>
    </row>
    <row r="430" spans="1:16" x14ac:dyDescent="0.3">
      <c r="A430">
        <v>433</v>
      </c>
      <c r="B430" t="str">
        <f>Table6[[#This Row],[Initials]]</f>
        <v>M</v>
      </c>
      <c r="C430" t="str">
        <f>Table6[[#This Row],[Last Name Correction]]</f>
        <v>Mead</v>
      </c>
      <c r="D430" t="s">
        <v>1670</v>
      </c>
      <c r="E430" t="str">
        <f>Table6[[#This Row],[Gender Correction]]</f>
        <v>F</v>
      </c>
      <c r="F430">
        <v>30</v>
      </c>
      <c r="G430" t="s">
        <v>2983</v>
      </c>
      <c r="H430" t="s">
        <v>9</v>
      </c>
      <c r="I430" s="10">
        <v>40382</v>
      </c>
      <c r="J430">
        <v>4</v>
      </c>
      <c r="K430" t="s">
        <v>851</v>
      </c>
      <c r="L430" t="str">
        <f>VLOOKUP(Portfolio43468[[#This Row],[Product]],ProductName,2)</f>
        <v>Hyperwotsit</v>
      </c>
      <c r="M430">
        <f t="shared" si="27"/>
        <v>80</v>
      </c>
      <c r="N430" s="14">
        <f t="shared" si="28"/>
        <v>160.79999999999998</v>
      </c>
      <c r="O430">
        <f t="shared" si="29"/>
        <v>2010</v>
      </c>
      <c r="P430" t="str">
        <f t="shared" si="30"/>
        <v>Jul</v>
      </c>
    </row>
    <row r="431" spans="1:16" x14ac:dyDescent="0.3">
      <c r="A431">
        <v>434</v>
      </c>
      <c r="B431" t="str">
        <f>Table6[[#This Row],[Initials]]</f>
        <v>Y</v>
      </c>
      <c r="C431" t="str">
        <f>Table6[[#This Row],[Last Name Correction]]</f>
        <v>Christie</v>
      </c>
      <c r="D431" t="s">
        <v>1683</v>
      </c>
      <c r="E431" t="str">
        <f>Table6[[#This Row],[Gender Correction]]</f>
        <v>F</v>
      </c>
      <c r="F431">
        <v>90</v>
      </c>
      <c r="G431" t="s">
        <v>2985</v>
      </c>
      <c r="H431" t="s">
        <v>1486</v>
      </c>
      <c r="I431" s="10">
        <v>39743</v>
      </c>
      <c r="J431">
        <v>24</v>
      </c>
      <c r="K431" t="s">
        <v>1692</v>
      </c>
      <c r="L431" t="str">
        <f>VLOOKUP(Portfolio43468[[#This Row],[Product]],ProductName,2)</f>
        <v>Megawidget L</v>
      </c>
      <c r="M431">
        <f t="shared" si="27"/>
        <v>576</v>
      </c>
      <c r="N431" s="14">
        <f t="shared" si="28"/>
        <v>915.84</v>
      </c>
      <c r="O431">
        <f t="shared" si="29"/>
        <v>2008</v>
      </c>
      <c r="P431" t="str">
        <f t="shared" si="30"/>
        <v>Oct</v>
      </c>
    </row>
    <row r="432" spans="1:16" x14ac:dyDescent="0.3">
      <c r="A432">
        <v>435</v>
      </c>
      <c r="B432" t="str">
        <f>Table6[[#This Row],[Initials]]</f>
        <v>M</v>
      </c>
      <c r="C432" t="str">
        <f>Table6[[#This Row],[Last Name Correction]]</f>
        <v>Mcclain</v>
      </c>
      <c r="D432" t="s">
        <v>1670</v>
      </c>
      <c r="E432" t="str">
        <f>Table6[[#This Row],[Gender Correction]]</f>
        <v>F</v>
      </c>
      <c r="F432">
        <v>30</v>
      </c>
      <c r="G432" t="s">
        <v>2988</v>
      </c>
      <c r="H432" t="s">
        <v>434</v>
      </c>
      <c r="I432" s="10">
        <v>40277</v>
      </c>
      <c r="J432">
        <v>39</v>
      </c>
      <c r="K432" t="s">
        <v>1772</v>
      </c>
      <c r="L432" t="str">
        <f>VLOOKUP(Portfolio43468[[#This Row],[Product]],ProductName,2)</f>
        <v>Gigastuff</v>
      </c>
      <c r="M432">
        <f t="shared" si="27"/>
        <v>702</v>
      </c>
      <c r="N432" s="14">
        <f t="shared" si="28"/>
        <v>1326.78</v>
      </c>
      <c r="O432">
        <f t="shared" si="29"/>
        <v>2010</v>
      </c>
      <c r="P432" t="str">
        <f t="shared" si="30"/>
        <v>Apr</v>
      </c>
    </row>
    <row r="433" spans="1:16" x14ac:dyDescent="0.3">
      <c r="A433">
        <v>436</v>
      </c>
      <c r="B433" t="str">
        <f>Table6[[#This Row],[Initials]]</f>
        <v>O</v>
      </c>
      <c r="C433" t="str">
        <f>Table6[[#This Row],[Last Name Correction]]</f>
        <v>Gillespie</v>
      </c>
      <c r="D433" t="s">
        <v>1683</v>
      </c>
      <c r="E433" t="str">
        <f>Table6[[#This Row],[Gender Correction]]</f>
        <v>F</v>
      </c>
      <c r="F433">
        <v>60</v>
      </c>
      <c r="G433" t="s">
        <v>2991</v>
      </c>
      <c r="H433" t="s">
        <v>257</v>
      </c>
      <c r="I433" s="10">
        <v>39837</v>
      </c>
      <c r="J433">
        <v>28</v>
      </c>
      <c r="K433" t="s">
        <v>1673</v>
      </c>
      <c r="L433" t="str">
        <f>VLOOKUP(Portfolio43468[[#This Row],[Product]],ProductName,2)</f>
        <v>Megawidget S</v>
      </c>
      <c r="M433">
        <f t="shared" si="27"/>
        <v>672</v>
      </c>
      <c r="N433" s="14">
        <f t="shared" si="28"/>
        <v>530.88</v>
      </c>
      <c r="O433">
        <f t="shared" si="29"/>
        <v>2009</v>
      </c>
      <c r="P433" t="str">
        <f t="shared" si="30"/>
        <v>Jan</v>
      </c>
    </row>
    <row r="434" spans="1:16" x14ac:dyDescent="0.3">
      <c r="A434">
        <v>437</v>
      </c>
      <c r="B434" t="str">
        <f>Table6[[#This Row],[Initials]]</f>
        <v>M</v>
      </c>
      <c r="C434" t="str">
        <f>Table6[[#This Row],[Last Name Correction]]</f>
        <v>Banks</v>
      </c>
      <c r="D434" t="s">
        <v>1670</v>
      </c>
      <c r="E434" t="str">
        <f>Table6[[#This Row],[Gender Correction]]</f>
        <v>F</v>
      </c>
      <c r="F434">
        <v>90</v>
      </c>
      <c r="G434" t="s">
        <v>2994</v>
      </c>
      <c r="H434" t="s">
        <v>351</v>
      </c>
      <c r="I434" s="10">
        <v>39627</v>
      </c>
      <c r="J434">
        <v>35</v>
      </c>
      <c r="K434" t="s">
        <v>1707</v>
      </c>
      <c r="L434" t="str">
        <f>VLOOKUP(Portfolio43468[[#This Row],[Product]],ProductName,2)</f>
        <v>Megawidget M</v>
      </c>
      <c r="M434">
        <f t="shared" si="27"/>
        <v>840</v>
      </c>
      <c r="N434" s="14">
        <f t="shared" si="28"/>
        <v>999.59999999999991</v>
      </c>
      <c r="O434">
        <f t="shared" si="29"/>
        <v>2008</v>
      </c>
      <c r="P434" t="str">
        <f t="shared" si="30"/>
        <v>Jun</v>
      </c>
    </row>
    <row r="435" spans="1:16" x14ac:dyDescent="0.3">
      <c r="A435">
        <v>438</v>
      </c>
      <c r="B435" t="str">
        <f>Table6[[#This Row],[Initials]]</f>
        <v>F</v>
      </c>
      <c r="C435" t="str">
        <f>Table6[[#This Row],[Last Name Correction]]</f>
        <v>Watkins</v>
      </c>
      <c r="D435" t="s">
        <v>1670</v>
      </c>
      <c r="E435" t="str">
        <f>Table6[[#This Row],[Gender Correction]]</f>
        <v>F</v>
      </c>
      <c r="F435">
        <v>90</v>
      </c>
      <c r="G435" t="s">
        <v>2997</v>
      </c>
      <c r="H435" t="s">
        <v>812</v>
      </c>
      <c r="I435" s="10">
        <v>39707</v>
      </c>
      <c r="J435">
        <v>51</v>
      </c>
      <c r="K435" t="s">
        <v>1700</v>
      </c>
      <c r="L435" t="str">
        <f>VLOOKUP(Portfolio43468[[#This Row],[Product]],ProductName,2)</f>
        <v>Ultrathing V1</v>
      </c>
      <c r="M435">
        <f t="shared" si="27"/>
        <v>867</v>
      </c>
      <c r="N435" s="14">
        <f t="shared" si="28"/>
        <v>1725.33</v>
      </c>
      <c r="O435">
        <f t="shared" si="29"/>
        <v>2008</v>
      </c>
      <c r="P435" t="str">
        <f t="shared" si="30"/>
        <v>Sep</v>
      </c>
    </row>
    <row r="436" spans="1:16" x14ac:dyDescent="0.3">
      <c r="A436">
        <v>439</v>
      </c>
      <c r="B436" t="str">
        <f>Table6[[#This Row],[Initials]]</f>
        <v>L</v>
      </c>
      <c r="C436" t="str">
        <f>Table6[[#This Row],[Last Name Correction]]</f>
        <v>Gary</v>
      </c>
      <c r="D436" t="s">
        <v>1670</v>
      </c>
      <c r="E436" t="str">
        <f>Table6[[#This Row],[Gender Correction]]</f>
        <v>F</v>
      </c>
      <c r="F436">
        <v>30</v>
      </c>
      <c r="G436" t="s">
        <v>3000</v>
      </c>
      <c r="H436" t="s">
        <v>2013</v>
      </c>
      <c r="I436" s="10">
        <v>39658</v>
      </c>
      <c r="J436">
        <v>75</v>
      </c>
      <c r="K436" t="s">
        <v>1692</v>
      </c>
      <c r="L436" t="str">
        <f>VLOOKUP(Portfolio43468[[#This Row],[Product]],ProductName,2)</f>
        <v>Megawidget L</v>
      </c>
      <c r="M436">
        <f t="shared" si="27"/>
        <v>1800</v>
      </c>
      <c r="N436" s="14">
        <f t="shared" si="28"/>
        <v>2862</v>
      </c>
      <c r="O436">
        <f t="shared" si="29"/>
        <v>2008</v>
      </c>
      <c r="P436" t="str">
        <f t="shared" si="30"/>
        <v>Jul</v>
      </c>
    </row>
    <row r="437" spans="1:16" x14ac:dyDescent="0.3">
      <c r="A437">
        <v>440</v>
      </c>
      <c r="B437" t="str">
        <f>Table6[[#This Row],[Initials]]</f>
        <v>T</v>
      </c>
      <c r="C437" t="str">
        <f>Table6[[#This Row],[Last Name Correction]]</f>
        <v>Wise</v>
      </c>
      <c r="D437" t="s">
        <v>1683</v>
      </c>
      <c r="E437" t="str">
        <f>Table6[[#This Row],[Gender Correction]]</f>
        <v>F</v>
      </c>
      <c r="F437">
        <v>60</v>
      </c>
      <c r="G437" t="s">
        <v>3003</v>
      </c>
      <c r="H437" t="s">
        <v>3004</v>
      </c>
      <c r="I437" s="10">
        <v>39709</v>
      </c>
      <c r="J437">
        <v>64</v>
      </c>
      <c r="K437" t="s">
        <v>851</v>
      </c>
      <c r="L437" t="str">
        <f>VLOOKUP(Portfolio43468[[#This Row],[Product]],ProductName,2)</f>
        <v>Hyperwotsit</v>
      </c>
      <c r="M437">
        <f t="shared" si="27"/>
        <v>1280</v>
      </c>
      <c r="N437" s="14">
        <f t="shared" si="28"/>
        <v>2572.7999999999997</v>
      </c>
      <c r="O437">
        <f t="shared" si="29"/>
        <v>2008</v>
      </c>
      <c r="P437" t="str">
        <f t="shared" si="30"/>
        <v>Sep</v>
      </c>
    </row>
    <row r="438" spans="1:16" x14ac:dyDescent="0.3">
      <c r="A438">
        <v>441</v>
      </c>
      <c r="B438" t="str">
        <f>Table6[[#This Row],[Initials]]</f>
        <v>N</v>
      </c>
      <c r="C438" t="str">
        <f>Table6[[#This Row],[Last Name Correction]]</f>
        <v>Ohara</v>
      </c>
      <c r="D438" t="s">
        <v>1683</v>
      </c>
      <c r="E438" t="str">
        <f>Table6[[#This Row],[Gender Correction]]</f>
        <v>F</v>
      </c>
      <c r="F438">
        <v>30</v>
      </c>
      <c r="G438" t="s">
        <v>3007</v>
      </c>
      <c r="H438" t="s">
        <v>837</v>
      </c>
      <c r="I438" s="10">
        <v>40107</v>
      </c>
      <c r="J438">
        <v>50</v>
      </c>
      <c r="K438" t="s">
        <v>1772</v>
      </c>
      <c r="L438" t="str">
        <f>VLOOKUP(Portfolio43468[[#This Row],[Product]],ProductName,2)</f>
        <v>Gigastuff</v>
      </c>
      <c r="M438">
        <f t="shared" si="27"/>
        <v>900</v>
      </c>
      <c r="N438" s="14">
        <f t="shared" si="28"/>
        <v>1701</v>
      </c>
      <c r="O438">
        <f t="shared" si="29"/>
        <v>2009</v>
      </c>
      <c r="P438" t="str">
        <f t="shared" si="30"/>
        <v>Oct</v>
      </c>
    </row>
    <row r="439" spans="1:16" x14ac:dyDescent="0.3">
      <c r="A439">
        <v>442</v>
      </c>
      <c r="B439" t="str">
        <f>Table6[[#This Row],[Initials]]</f>
        <v>S</v>
      </c>
      <c r="C439" t="str">
        <f>Table6[[#This Row],[Last Name Correction]]</f>
        <v>Abraham</v>
      </c>
      <c r="D439" t="s">
        <v>1683</v>
      </c>
      <c r="E439" t="str">
        <f>Table6[[#This Row],[Gender Correction]]</f>
        <v>F</v>
      </c>
      <c r="F439">
        <v>90</v>
      </c>
      <c r="G439" t="s">
        <v>3010</v>
      </c>
      <c r="H439" t="s">
        <v>1615</v>
      </c>
      <c r="I439" s="10">
        <v>40065</v>
      </c>
      <c r="J439">
        <v>77</v>
      </c>
      <c r="K439" t="s">
        <v>1700</v>
      </c>
      <c r="L439" t="str">
        <f>VLOOKUP(Portfolio43468[[#This Row],[Product]],ProductName,2)</f>
        <v>Ultrathing V1</v>
      </c>
      <c r="M439">
        <f t="shared" si="27"/>
        <v>1309</v>
      </c>
      <c r="N439" s="14">
        <f t="shared" si="28"/>
        <v>2604.91</v>
      </c>
      <c r="O439">
        <f t="shared" si="29"/>
        <v>2009</v>
      </c>
      <c r="P439" t="str">
        <f t="shared" si="30"/>
        <v>Sep</v>
      </c>
    </row>
    <row r="440" spans="1:16" x14ac:dyDescent="0.3">
      <c r="A440">
        <v>443</v>
      </c>
      <c r="B440" t="str">
        <f>Table6[[#This Row],[Initials]]</f>
        <v>L</v>
      </c>
      <c r="C440" t="str">
        <f>Table6[[#This Row],[Last Name Correction]]</f>
        <v>Blanchard</v>
      </c>
      <c r="D440" t="s">
        <v>1670</v>
      </c>
      <c r="E440" t="str">
        <f>Table6[[#This Row],[Gender Correction]]</f>
        <v>F</v>
      </c>
      <c r="F440">
        <v>30</v>
      </c>
      <c r="G440" t="s">
        <v>3013</v>
      </c>
      <c r="H440" t="s">
        <v>28</v>
      </c>
      <c r="I440" s="10">
        <v>40087</v>
      </c>
      <c r="J440">
        <v>20</v>
      </c>
      <c r="K440" t="s">
        <v>1696</v>
      </c>
      <c r="L440" t="str">
        <f>VLOOKUP(Portfolio43468[[#This Row],[Product]],ProductName,2)</f>
        <v>Ultrathing V2</v>
      </c>
      <c r="M440">
        <f t="shared" si="27"/>
        <v>400</v>
      </c>
      <c r="N440" s="14">
        <f t="shared" si="28"/>
        <v>1196</v>
      </c>
      <c r="O440">
        <f t="shared" si="29"/>
        <v>2009</v>
      </c>
      <c r="P440" t="str">
        <f t="shared" si="30"/>
        <v>Oct</v>
      </c>
    </row>
    <row r="441" spans="1:16" x14ac:dyDescent="0.3">
      <c r="A441">
        <v>444</v>
      </c>
      <c r="B441" t="str">
        <f>Table6[[#This Row],[Initials]]</f>
        <v>K</v>
      </c>
      <c r="C441" t="str">
        <f>Table6[[#This Row],[Last Name Correction]]</f>
        <v>Worley</v>
      </c>
      <c r="D441" t="s">
        <v>1670</v>
      </c>
      <c r="E441" t="str">
        <f>Table6[[#This Row],[Gender Correction]]</f>
        <v>F</v>
      </c>
      <c r="F441">
        <v>30</v>
      </c>
      <c r="G441" t="s">
        <v>3016</v>
      </c>
      <c r="H441" t="s">
        <v>461</v>
      </c>
      <c r="I441" s="10">
        <v>39686</v>
      </c>
      <c r="J441">
        <v>55</v>
      </c>
      <c r="K441" t="s">
        <v>1677</v>
      </c>
      <c r="L441" t="str">
        <f>VLOOKUP(Portfolio43468[[#This Row],[Product]],ProductName,2)</f>
        <v>Ultrathing V3</v>
      </c>
      <c r="M441">
        <f t="shared" si="27"/>
        <v>1320</v>
      </c>
      <c r="N441" s="14">
        <f t="shared" si="28"/>
        <v>4606.8</v>
      </c>
      <c r="O441">
        <f t="shared" si="29"/>
        <v>2008</v>
      </c>
      <c r="P441" t="str">
        <f t="shared" si="30"/>
        <v>Aug</v>
      </c>
    </row>
    <row r="442" spans="1:16" x14ac:dyDescent="0.3">
      <c r="A442">
        <v>445</v>
      </c>
      <c r="B442" t="str">
        <f>Table6[[#This Row],[Initials]]</f>
        <v>G</v>
      </c>
      <c r="C442" t="str">
        <f>Table6[[#This Row],[Last Name Correction]]</f>
        <v>Morrow</v>
      </c>
      <c r="D442" t="s">
        <v>1670</v>
      </c>
      <c r="E442" t="str">
        <f>Table6[[#This Row],[Gender Correction]]</f>
        <v>F</v>
      </c>
      <c r="F442">
        <v>90</v>
      </c>
      <c r="G442" t="s">
        <v>3019</v>
      </c>
      <c r="H442" t="s">
        <v>130</v>
      </c>
      <c r="I442" s="10">
        <v>40338</v>
      </c>
      <c r="J442">
        <v>3</v>
      </c>
      <c r="K442" t="s">
        <v>1692</v>
      </c>
      <c r="L442" t="str">
        <f>VLOOKUP(Portfolio43468[[#This Row],[Product]],ProductName,2)</f>
        <v>Megawidget L</v>
      </c>
      <c r="M442">
        <f t="shared" si="27"/>
        <v>72</v>
      </c>
      <c r="N442" s="14">
        <f t="shared" si="28"/>
        <v>114.48</v>
      </c>
      <c r="O442">
        <f t="shared" si="29"/>
        <v>2010</v>
      </c>
      <c r="P442" t="str">
        <f t="shared" si="30"/>
        <v>Jun</v>
      </c>
    </row>
    <row r="443" spans="1:16" x14ac:dyDescent="0.3">
      <c r="A443">
        <v>446</v>
      </c>
      <c r="B443" t="str">
        <f>Table6[[#This Row],[Initials]]</f>
        <v>E</v>
      </c>
      <c r="C443" t="str">
        <f>Table6[[#This Row],[Last Name Correction]]</f>
        <v>Guzman</v>
      </c>
      <c r="D443" t="s">
        <v>1683</v>
      </c>
      <c r="E443" t="str">
        <f>Table6[[#This Row],[Gender Correction]]</f>
        <v>F</v>
      </c>
      <c r="F443">
        <v>30</v>
      </c>
      <c r="G443" t="s">
        <v>2258</v>
      </c>
      <c r="H443" t="s">
        <v>152</v>
      </c>
      <c r="I443" s="10">
        <v>39645</v>
      </c>
      <c r="J443">
        <v>74</v>
      </c>
      <c r="K443" t="s">
        <v>1696</v>
      </c>
      <c r="L443" t="str">
        <f>VLOOKUP(Portfolio43468[[#This Row],[Product]],ProductName,2)</f>
        <v>Ultrathing V2</v>
      </c>
      <c r="M443">
        <f t="shared" si="27"/>
        <v>1480</v>
      </c>
      <c r="N443" s="14">
        <f t="shared" si="28"/>
        <v>4425.2000000000007</v>
      </c>
      <c r="O443">
        <f t="shared" si="29"/>
        <v>2008</v>
      </c>
      <c r="P443" t="str">
        <f t="shared" si="30"/>
        <v>Jul</v>
      </c>
    </row>
    <row r="444" spans="1:16" x14ac:dyDescent="0.3">
      <c r="A444">
        <v>447</v>
      </c>
      <c r="B444" t="str">
        <f>Table6[[#This Row],[Initials]]</f>
        <v>D</v>
      </c>
      <c r="C444" t="str">
        <f>Table6[[#This Row],[Last Name Correction]]</f>
        <v>Moss</v>
      </c>
      <c r="D444" t="s">
        <v>1670</v>
      </c>
      <c r="E444" t="str">
        <f>Table6[[#This Row],[Gender Correction]]</f>
        <v>F</v>
      </c>
      <c r="F444">
        <v>30</v>
      </c>
      <c r="G444" t="s">
        <v>3023</v>
      </c>
      <c r="H444" t="s">
        <v>1403</v>
      </c>
      <c r="I444" s="10">
        <v>40259</v>
      </c>
      <c r="J444">
        <v>80</v>
      </c>
      <c r="K444" t="s">
        <v>1673</v>
      </c>
      <c r="L444" t="str">
        <f>VLOOKUP(Portfolio43468[[#This Row],[Product]],ProductName,2)</f>
        <v>Megawidget S</v>
      </c>
      <c r="M444">
        <f t="shared" si="27"/>
        <v>1920</v>
      </c>
      <c r="N444" s="14">
        <f t="shared" si="28"/>
        <v>1516.8000000000002</v>
      </c>
      <c r="O444">
        <f t="shared" si="29"/>
        <v>2010</v>
      </c>
      <c r="P444" t="str">
        <f t="shared" si="30"/>
        <v>Mar</v>
      </c>
    </row>
    <row r="445" spans="1:16" x14ac:dyDescent="0.3">
      <c r="A445">
        <v>448</v>
      </c>
      <c r="B445" t="str">
        <f>Table6[[#This Row],[Initials]]</f>
        <v>V</v>
      </c>
      <c r="C445" t="str">
        <f>Table6[[#This Row],[Last Name Correction]]</f>
        <v>Morin</v>
      </c>
      <c r="D445" t="s">
        <v>1683</v>
      </c>
      <c r="E445" t="str">
        <f>Table6[[#This Row],[Gender Correction]]</f>
        <v>F</v>
      </c>
      <c r="F445">
        <v>60</v>
      </c>
      <c r="G445" t="s">
        <v>3026</v>
      </c>
      <c r="H445" t="s">
        <v>203</v>
      </c>
      <c r="I445" s="10">
        <v>40353</v>
      </c>
      <c r="J445">
        <v>89</v>
      </c>
      <c r="K445" t="s">
        <v>1696</v>
      </c>
      <c r="L445" t="str">
        <f>VLOOKUP(Portfolio43468[[#This Row],[Product]],ProductName,2)</f>
        <v>Ultrathing V2</v>
      </c>
      <c r="M445">
        <f t="shared" si="27"/>
        <v>1780</v>
      </c>
      <c r="N445" s="14">
        <f t="shared" si="28"/>
        <v>5322.2000000000007</v>
      </c>
      <c r="O445">
        <f t="shared" si="29"/>
        <v>2010</v>
      </c>
      <c r="P445" t="str">
        <f t="shared" si="30"/>
        <v>Jun</v>
      </c>
    </row>
    <row r="446" spans="1:16" x14ac:dyDescent="0.3">
      <c r="A446">
        <v>449</v>
      </c>
      <c r="B446" t="str">
        <f>Table6[[#This Row],[Initials]]</f>
        <v>M</v>
      </c>
      <c r="C446" t="str">
        <f>Table6[[#This Row],[Last Name Correction]]</f>
        <v>Abbott</v>
      </c>
      <c r="D446" t="s">
        <v>1670</v>
      </c>
      <c r="E446" t="str">
        <f>Table6[[#This Row],[Gender Correction]]</f>
        <v>F</v>
      </c>
      <c r="F446">
        <v>90</v>
      </c>
      <c r="G446" t="s">
        <v>3029</v>
      </c>
      <c r="H446" t="s">
        <v>2125</v>
      </c>
      <c r="I446" s="10">
        <v>39607</v>
      </c>
      <c r="J446">
        <v>39</v>
      </c>
      <c r="K446" t="s">
        <v>1696</v>
      </c>
      <c r="L446" t="str">
        <f>VLOOKUP(Portfolio43468[[#This Row],[Product]],ProductName,2)</f>
        <v>Ultrathing V2</v>
      </c>
      <c r="M446">
        <f t="shared" si="27"/>
        <v>780</v>
      </c>
      <c r="N446" s="14">
        <f t="shared" si="28"/>
        <v>2332.2000000000003</v>
      </c>
      <c r="O446">
        <f t="shared" si="29"/>
        <v>2008</v>
      </c>
      <c r="P446" t="str">
        <f t="shared" si="30"/>
        <v>Jun</v>
      </c>
    </row>
    <row r="447" spans="1:16" x14ac:dyDescent="0.3">
      <c r="A447">
        <v>450</v>
      </c>
      <c r="B447" t="str">
        <f>Table6[[#This Row],[Initials]]</f>
        <v>G</v>
      </c>
      <c r="C447" t="str">
        <f>Table6[[#This Row],[Last Name Correction]]</f>
        <v>Russell</v>
      </c>
      <c r="D447" t="s">
        <v>1733</v>
      </c>
      <c r="E447" t="str">
        <f>Table6[[#This Row],[Gender Correction]]</f>
        <v>F</v>
      </c>
      <c r="F447">
        <v>60</v>
      </c>
      <c r="G447" t="s">
        <v>3032</v>
      </c>
      <c r="H447" t="s">
        <v>525</v>
      </c>
      <c r="I447" s="10">
        <v>40102</v>
      </c>
      <c r="J447">
        <v>39</v>
      </c>
      <c r="K447" t="s">
        <v>1700</v>
      </c>
      <c r="L447" t="str">
        <f>VLOOKUP(Portfolio43468[[#This Row],[Product]],ProductName,2)</f>
        <v>Ultrathing V1</v>
      </c>
      <c r="M447">
        <f t="shared" si="27"/>
        <v>663</v>
      </c>
      <c r="N447" s="14">
        <f t="shared" si="28"/>
        <v>1319.37</v>
      </c>
      <c r="O447">
        <f t="shared" si="29"/>
        <v>2009</v>
      </c>
      <c r="P447" t="str">
        <f t="shared" si="30"/>
        <v>Oct</v>
      </c>
    </row>
    <row r="448" spans="1:16" x14ac:dyDescent="0.3">
      <c r="A448">
        <v>451</v>
      </c>
      <c r="B448" t="str">
        <f>Table6[[#This Row],[Initials]]</f>
        <v>E</v>
      </c>
      <c r="C448" t="str">
        <f>Table6[[#This Row],[Last Name Correction]]</f>
        <v>Connolly</v>
      </c>
      <c r="D448" t="s">
        <v>1719</v>
      </c>
      <c r="E448" t="str">
        <f>Table6[[#This Row],[Gender Correction]]</f>
        <v>F</v>
      </c>
      <c r="F448">
        <v>90</v>
      </c>
      <c r="G448" t="s">
        <v>3035</v>
      </c>
      <c r="H448" t="s">
        <v>550</v>
      </c>
      <c r="I448" s="10">
        <v>40463</v>
      </c>
      <c r="J448">
        <v>28</v>
      </c>
      <c r="K448" t="s">
        <v>1673</v>
      </c>
      <c r="L448" t="str">
        <f>VLOOKUP(Portfolio43468[[#This Row],[Product]],ProductName,2)</f>
        <v>Megawidget S</v>
      </c>
      <c r="M448">
        <f t="shared" si="27"/>
        <v>672</v>
      </c>
      <c r="N448" s="14">
        <f t="shared" si="28"/>
        <v>530.88</v>
      </c>
      <c r="O448">
        <f t="shared" si="29"/>
        <v>2010</v>
      </c>
      <c r="P448" t="str">
        <f t="shared" si="30"/>
        <v>Oct</v>
      </c>
    </row>
    <row r="449" spans="1:16" x14ac:dyDescent="0.3">
      <c r="A449">
        <v>452</v>
      </c>
      <c r="B449" t="str">
        <f>Table6[[#This Row],[Initials]]</f>
        <v>I</v>
      </c>
      <c r="C449" t="str">
        <f>Table6[[#This Row],[Last Name Correction]]</f>
        <v>William</v>
      </c>
      <c r="D449" t="s">
        <v>1670</v>
      </c>
      <c r="E449" t="str">
        <f>Table6[[#This Row],[Gender Correction]]</f>
        <v>F</v>
      </c>
      <c r="F449">
        <v>90</v>
      </c>
      <c r="G449" t="s">
        <v>3038</v>
      </c>
      <c r="H449" t="s">
        <v>814</v>
      </c>
      <c r="I449" s="10">
        <v>40461</v>
      </c>
      <c r="J449">
        <v>60</v>
      </c>
      <c r="K449" t="s">
        <v>1007</v>
      </c>
      <c r="L449" t="str">
        <f>VLOOKUP(Portfolio43468[[#This Row],[Product]],ProductName,2)</f>
        <v>Superwossname</v>
      </c>
      <c r="M449">
        <f t="shared" si="27"/>
        <v>1200</v>
      </c>
      <c r="N449" s="14">
        <f t="shared" si="28"/>
        <v>3732</v>
      </c>
      <c r="O449">
        <f t="shared" si="29"/>
        <v>2010</v>
      </c>
      <c r="P449" t="str">
        <f t="shared" si="30"/>
        <v>Oct</v>
      </c>
    </row>
    <row r="450" spans="1:16" x14ac:dyDescent="0.3">
      <c r="A450">
        <v>453</v>
      </c>
      <c r="B450" t="str">
        <f>Table6[[#This Row],[Initials]]</f>
        <v>N</v>
      </c>
      <c r="C450" t="str">
        <f>Table6[[#This Row],[Last Name Correction]]</f>
        <v>Gates</v>
      </c>
      <c r="D450" t="s">
        <v>1670</v>
      </c>
      <c r="E450" t="str">
        <f>Table6[[#This Row],[Gender Correction]]</f>
        <v>F</v>
      </c>
      <c r="F450">
        <v>60</v>
      </c>
      <c r="G450" t="s">
        <v>3040</v>
      </c>
      <c r="H450" t="s">
        <v>599</v>
      </c>
      <c r="I450" s="10">
        <v>39615</v>
      </c>
      <c r="J450">
        <v>44</v>
      </c>
      <c r="K450" t="s">
        <v>1721</v>
      </c>
      <c r="L450" t="str">
        <f>VLOOKUP(Portfolio43468[[#This Row],[Product]],ProductName,2)</f>
        <v>Ultrathing V4</v>
      </c>
      <c r="M450">
        <f t="shared" ref="M450:M513" si="31">VLOOKUP(K450,ProductName,4)*J450</f>
        <v>1056</v>
      </c>
      <c r="N450" s="14">
        <f t="shared" ref="N450:N513" si="32">VLOOKUP(K450,ProductName,3)*M450</f>
        <v>4213.4400000000005</v>
      </c>
      <c r="O450">
        <f t="shared" ref="O450:O513" si="33">YEAR(I450)</f>
        <v>2008</v>
      </c>
      <c r="P450" t="str">
        <f t="shared" ref="P450:P513" si="34">TEXT(I450,"MMM")</f>
        <v>Jun</v>
      </c>
    </row>
    <row r="451" spans="1:16" x14ac:dyDescent="0.3">
      <c r="A451">
        <v>454</v>
      </c>
      <c r="B451" t="str">
        <f>Table6[[#This Row],[Initials]]</f>
        <v>R</v>
      </c>
      <c r="C451" t="str">
        <f>Table6[[#This Row],[Last Name Correction]]</f>
        <v>Delaney</v>
      </c>
      <c r="D451" t="s">
        <v>1683</v>
      </c>
      <c r="E451" t="str">
        <f>Table6[[#This Row],[Gender Correction]]</f>
        <v>F</v>
      </c>
      <c r="F451">
        <v>60</v>
      </c>
      <c r="G451" t="s">
        <v>3043</v>
      </c>
      <c r="H451" t="s">
        <v>1600</v>
      </c>
      <c r="I451" s="10">
        <v>39887</v>
      </c>
      <c r="J451">
        <v>46</v>
      </c>
      <c r="K451" t="s">
        <v>1692</v>
      </c>
      <c r="L451" t="str">
        <f>VLOOKUP(Portfolio43468[[#This Row],[Product]],ProductName,2)</f>
        <v>Megawidget L</v>
      </c>
      <c r="M451">
        <f t="shared" si="31"/>
        <v>1104</v>
      </c>
      <c r="N451" s="14">
        <f t="shared" si="32"/>
        <v>1755.3600000000001</v>
      </c>
      <c r="O451">
        <f t="shared" si="33"/>
        <v>2009</v>
      </c>
      <c r="P451" t="str">
        <f t="shared" si="34"/>
        <v>Mar</v>
      </c>
    </row>
    <row r="452" spans="1:16" x14ac:dyDescent="0.3">
      <c r="A452">
        <v>455</v>
      </c>
      <c r="B452" t="str">
        <f>Table6[[#This Row],[Initials]]</f>
        <v>D</v>
      </c>
      <c r="C452" t="str">
        <f>Table6[[#This Row],[Last Name Correction]]</f>
        <v>Mckenzie</v>
      </c>
      <c r="D452" t="s">
        <v>1719</v>
      </c>
      <c r="E452" t="str">
        <f>Table6[[#This Row],[Gender Correction]]</f>
        <v>F</v>
      </c>
      <c r="F452">
        <v>60</v>
      </c>
      <c r="G452" t="s">
        <v>3046</v>
      </c>
      <c r="H452" t="s">
        <v>2727</v>
      </c>
      <c r="I452" s="10">
        <v>39840</v>
      </c>
      <c r="J452">
        <v>46</v>
      </c>
      <c r="K452" t="s">
        <v>1700</v>
      </c>
      <c r="L452" t="str">
        <f>VLOOKUP(Portfolio43468[[#This Row],[Product]],ProductName,2)</f>
        <v>Ultrathing V1</v>
      </c>
      <c r="M452">
        <f t="shared" si="31"/>
        <v>782</v>
      </c>
      <c r="N452" s="14">
        <f t="shared" si="32"/>
        <v>1556.18</v>
      </c>
      <c r="O452">
        <f t="shared" si="33"/>
        <v>2009</v>
      </c>
      <c r="P452" t="str">
        <f t="shared" si="34"/>
        <v>Jan</v>
      </c>
    </row>
    <row r="453" spans="1:16" x14ac:dyDescent="0.3">
      <c r="A453">
        <v>456</v>
      </c>
      <c r="B453" t="str">
        <f>Table6[[#This Row],[Initials]]</f>
        <v>A</v>
      </c>
      <c r="C453" t="str">
        <f>Table6[[#This Row],[Last Name Correction]]</f>
        <v>Walter</v>
      </c>
      <c r="D453" t="s">
        <v>1670</v>
      </c>
      <c r="E453" t="str">
        <f>Table6[[#This Row],[Gender Correction]]</f>
        <v>F</v>
      </c>
      <c r="F453">
        <v>60</v>
      </c>
      <c r="G453" t="s">
        <v>3049</v>
      </c>
      <c r="H453" t="s">
        <v>3050</v>
      </c>
      <c r="I453" s="10">
        <v>39669</v>
      </c>
      <c r="J453">
        <v>11</v>
      </c>
      <c r="K453" t="s">
        <v>1007</v>
      </c>
      <c r="L453" t="str">
        <f>VLOOKUP(Portfolio43468[[#This Row],[Product]],ProductName,2)</f>
        <v>Superwossname</v>
      </c>
      <c r="M453">
        <f t="shared" si="31"/>
        <v>220</v>
      </c>
      <c r="N453" s="14">
        <f t="shared" si="32"/>
        <v>684.19999999999993</v>
      </c>
      <c r="O453">
        <f t="shared" si="33"/>
        <v>2008</v>
      </c>
      <c r="P453" t="str">
        <f t="shared" si="34"/>
        <v>Aug</v>
      </c>
    </row>
    <row r="454" spans="1:16" x14ac:dyDescent="0.3">
      <c r="A454">
        <v>457</v>
      </c>
      <c r="B454" t="str">
        <f>Table6[[#This Row],[Initials]]</f>
        <v>E</v>
      </c>
      <c r="C454" t="str">
        <f>Table6[[#This Row],[Last Name Correction]]</f>
        <v>Miranda</v>
      </c>
      <c r="D454" t="s">
        <v>1683</v>
      </c>
      <c r="E454" t="str">
        <f>Table6[[#This Row],[Gender Correction]]</f>
        <v>F</v>
      </c>
      <c r="F454">
        <v>60</v>
      </c>
      <c r="G454" t="s">
        <v>3053</v>
      </c>
      <c r="H454" t="s">
        <v>3054</v>
      </c>
      <c r="I454" s="10">
        <v>39546</v>
      </c>
      <c r="J454">
        <v>89</v>
      </c>
      <c r="K454" t="s">
        <v>1673</v>
      </c>
      <c r="L454" t="str">
        <f>VLOOKUP(Portfolio43468[[#This Row],[Product]],ProductName,2)</f>
        <v>Megawidget S</v>
      </c>
      <c r="M454">
        <f t="shared" si="31"/>
        <v>2136</v>
      </c>
      <c r="N454" s="14">
        <f t="shared" si="32"/>
        <v>1687.44</v>
      </c>
      <c r="O454">
        <f t="shared" si="33"/>
        <v>2008</v>
      </c>
      <c r="P454" t="str">
        <f t="shared" si="34"/>
        <v>Apr</v>
      </c>
    </row>
    <row r="455" spans="1:16" x14ac:dyDescent="0.3">
      <c r="A455">
        <v>458</v>
      </c>
      <c r="B455" t="str">
        <f>Table6[[#This Row],[Initials]]</f>
        <v>F</v>
      </c>
      <c r="C455" t="str">
        <f>Table6[[#This Row],[Last Name Correction]]</f>
        <v>Workman</v>
      </c>
      <c r="D455" t="s">
        <v>1733</v>
      </c>
      <c r="E455" t="str">
        <f>Table6[[#This Row],[Gender Correction]]</f>
        <v>F</v>
      </c>
      <c r="F455">
        <v>30</v>
      </c>
      <c r="G455" t="s">
        <v>3056</v>
      </c>
      <c r="H455" t="s">
        <v>1636</v>
      </c>
      <c r="I455" s="10">
        <v>40277</v>
      </c>
      <c r="J455">
        <v>94</v>
      </c>
      <c r="K455" t="s">
        <v>1677</v>
      </c>
      <c r="L455" t="str">
        <f>VLOOKUP(Portfolio43468[[#This Row],[Product]],ProductName,2)</f>
        <v>Ultrathing V3</v>
      </c>
      <c r="M455">
        <f t="shared" si="31"/>
        <v>2256</v>
      </c>
      <c r="N455" s="14">
        <f t="shared" si="32"/>
        <v>7873.4400000000005</v>
      </c>
      <c r="O455">
        <f t="shared" si="33"/>
        <v>2010</v>
      </c>
      <c r="P455" t="str">
        <f t="shared" si="34"/>
        <v>Apr</v>
      </c>
    </row>
    <row r="456" spans="1:16" x14ac:dyDescent="0.3">
      <c r="A456">
        <v>459</v>
      </c>
      <c r="B456" t="str">
        <f>Table6[[#This Row],[Initials]]</f>
        <v>A</v>
      </c>
      <c r="C456" t="str">
        <f>Table6[[#This Row],[Last Name Correction]]</f>
        <v>Tripp</v>
      </c>
      <c r="D456" t="s">
        <v>1683</v>
      </c>
      <c r="E456" t="str">
        <f>Table6[[#This Row],[Gender Correction]]</f>
        <v>F</v>
      </c>
      <c r="F456">
        <v>60</v>
      </c>
      <c r="G456" t="s">
        <v>3058</v>
      </c>
      <c r="H456" t="s">
        <v>73</v>
      </c>
      <c r="I456" s="10">
        <v>40219</v>
      </c>
      <c r="J456">
        <v>86</v>
      </c>
      <c r="K456" t="s">
        <v>1696</v>
      </c>
      <c r="L456" t="str">
        <f>VLOOKUP(Portfolio43468[[#This Row],[Product]],ProductName,2)</f>
        <v>Ultrathing V2</v>
      </c>
      <c r="M456">
        <f t="shared" si="31"/>
        <v>1720</v>
      </c>
      <c r="N456" s="14">
        <f t="shared" si="32"/>
        <v>5142.8</v>
      </c>
      <c r="O456">
        <f t="shared" si="33"/>
        <v>2010</v>
      </c>
      <c r="P456" t="str">
        <f t="shared" si="34"/>
        <v>Feb</v>
      </c>
    </row>
    <row r="457" spans="1:16" x14ac:dyDescent="0.3">
      <c r="A457">
        <v>460</v>
      </c>
      <c r="B457" t="str">
        <f>Table6[[#This Row],[Initials]]</f>
        <v>M</v>
      </c>
      <c r="C457" t="str">
        <f>Table6[[#This Row],[Last Name Correction]]</f>
        <v>Smiley</v>
      </c>
      <c r="D457" t="s">
        <v>1670</v>
      </c>
      <c r="E457" t="str">
        <f>Table6[[#This Row],[Gender Correction]]</f>
        <v>F</v>
      </c>
      <c r="F457">
        <v>60</v>
      </c>
      <c r="G457" t="s">
        <v>3060</v>
      </c>
      <c r="H457" t="s">
        <v>165</v>
      </c>
      <c r="I457" s="10">
        <v>40187</v>
      </c>
      <c r="J457">
        <v>84</v>
      </c>
      <c r="K457" t="s">
        <v>1721</v>
      </c>
      <c r="L457" t="str">
        <f>VLOOKUP(Portfolio43468[[#This Row],[Product]],ProductName,2)</f>
        <v>Ultrathing V4</v>
      </c>
      <c r="M457">
        <f t="shared" si="31"/>
        <v>2016</v>
      </c>
      <c r="N457" s="14">
        <f t="shared" si="32"/>
        <v>8043.84</v>
      </c>
      <c r="O457">
        <f t="shared" si="33"/>
        <v>2010</v>
      </c>
      <c r="P457" t="str">
        <f t="shared" si="34"/>
        <v>Jan</v>
      </c>
    </row>
    <row r="458" spans="1:16" x14ac:dyDescent="0.3">
      <c r="A458">
        <v>461</v>
      </c>
      <c r="B458" t="str">
        <f>Table6[[#This Row],[Initials]]</f>
        <v>J</v>
      </c>
      <c r="C458" t="str">
        <f>Table6[[#This Row],[Last Name Correction]]</f>
        <v>Marcum</v>
      </c>
      <c r="D458" t="s">
        <v>1683</v>
      </c>
      <c r="E458" t="str">
        <f>Table6[[#This Row],[Gender Correction]]</f>
        <v>F</v>
      </c>
      <c r="F458">
        <v>60</v>
      </c>
      <c r="G458" t="s">
        <v>3061</v>
      </c>
      <c r="H458" t="s">
        <v>629</v>
      </c>
      <c r="I458" s="10">
        <v>39902</v>
      </c>
      <c r="J458">
        <v>89</v>
      </c>
      <c r="K458" t="s">
        <v>1677</v>
      </c>
      <c r="L458" t="str">
        <f>VLOOKUP(Portfolio43468[[#This Row],[Product]],ProductName,2)</f>
        <v>Ultrathing V3</v>
      </c>
      <c r="M458">
        <f t="shared" si="31"/>
        <v>2136</v>
      </c>
      <c r="N458" s="14">
        <f t="shared" si="32"/>
        <v>7454.64</v>
      </c>
      <c r="O458">
        <f t="shared" si="33"/>
        <v>2009</v>
      </c>
      <c r="P458" t="str">
        <f t="shared" si="34"/>
        <v>Mar</v>
      </c>
    </row>
    <row r="459" spans="1:16" x14ac:dyDescent="0.3">
      <c r="A459">
        <v>462</v>
      </c>
      <c r="B459" t="str">
        <f>Table6[[#This Row],[Initials]]</f>
        <v>T</v>
      </c>
      <c r="C459" t="str">
        <f>Table6[[#This Row],[Last Name Correction]]</f>
        <v>Hickman</v>
      </c>
      <c r="D459" t="s">
        <v>1683</v>
      </c>
      <c r="E459" t="str">
        <f>Table6[[#This Row],[Gender Correction]]</f>
        <v>F</v>
      </c>
      <c r="F459">
        <v>30</v>
      </c>
      <c r="G459" t="s">
        <v>3064</v>
      </c>
      <c r="H459" t="s">
        <v>267</v>
      </c>
      <c r="I459" s="10">
        <v>40445</v>
      </c>
      <c r="J459">
        <v>62</v>
      </c>
      <c r="K459" t="s">
        <v>1721</v>
      </c>
      <c r="L459" t="str">
        <f>VLOOKUP(Portfolio43468[[#This Row],[Product]],ProductName,2)</f>
        <v>Ultrathing V4</v>
      </c>
      <c r="M459">
        <f t="shared" si="31"/>
        <v>1488</v>
      </c>
      <c r="N459" s="14">
        <f t="shared" si="32"/>
        <v>5937.12</v>
      </c>
      <c r="O459">
        <f t="shared" si="33"/>
        <v>2010</v>
      </c>
      <c r="P459" t="str">
        <f t="shared" si="34"/>
        <v>Sep</v>
      </c>
    </row>
    <row r="460" spans="1:16" x14ac:dyDescent="0.3">
      <c r="A460">
        <v>463</v>
      </c>
      <c r="B460" t="str">
        <f>Table6[[#This Row],[Initials]]</f>
        <v>E</v>
      </c>
      <c r="C460" t="str">
        <f>Table6[[#This Row],[Last Name Correction]]</f>
        <v>Drew</v>
      </c>
      <c r="D460" t="s">
        <v>1683</v>
      </c>
      <c r="E460" t="str">
        <f>Table6[[#This Row],[Gender Correction]]</f>
        <v>F</v>
      </c>
      <c r="F460">
        <v>60</v>
      </c>
      <c r="G460" t="s">
        <v>2983</v>
      </c>
      <c r="H460" t="s">
        <v>3065</v>
      </c>
      <c r="I460" s="10">
        <v>40091</v>
      </c>
      <c r="J460">
        <v>10</v>
      </c>
      <c r="K460" t="s">
        <v>1677</v>
      </c>
      <c r="L460" t="str">
        <f>VLOOKUP(Portfolio43468[[#This Row],[Product]],ProductName,2)</f>
        <v>Ultrathing V3</v>
      </c>
      <c r="M460">
        <f t="shared" si="31"/>
        <v>240</v>
      </c>
      <c r="N460" s="14">
        <f t="shared" si="32"/>
        <v>837.6</v>
      </c>
      <c r="O460">
        <f t="shared" si="33"/>
        <v>2009</v>
      </c>
      <c r="P460" t="str">
        <f t="shared" si="34"/>
        <v>Oct</v>
      </c>
    </row>
    <row r="461" spans="1:16" x14ac:dyDescent="0.3">
      <c r="A461">
        <v>464</v>
      </c>
      <c r="B461" t="str">
        <f>Table6[[#This Row],[Initials]]</f>
        <v>S</v>
      </c>
      <c r="C461" t="str">
        <f>Table6[[#This Row],[Last Name Correction]]</f>
        <v>Lyons</v>
      </c>
      <c r="D461" t="s">
        <v>1683</v>
      </c>
      <c r="E461" t="str">
        <f>Table6[[#This Row],[Gender Correction]]</f>
        <v>F</v>
      </c>
      <c r="F461">
        <v>30</v>
      </c>
      <c r="G461" t="s">
        <v>3068</v>
      </c>
      <c r="H461" t="s">
        <v>615</v>
      </c>
      <c r="I461" s="10">
        <v>39654</v>
      </c>
      <c r="J461">
        <v>78</v>
      </c>
      <c r="K461" t="s">
        <v>1007</v>
      </c>
      <c r="L461" t="str">
        <f>VLOOKUP(Portfolio43468[[#This Row],[Product]],ProductName,2)</f>
        <v>Superwossname</v>
      </c>
      <c r="M461">
        <f t="shared" si="31"/>
        <v>1560</v>
      </c>
      <c r="N461" s="14">
        <f t="shared" si="32"/>
        <v>4851.5999999999995</v>
      </c>
      <c r="O461">
        <f t="shared" si="33"/>
        <v>2008</v>
      </c>
      <c r="P461" t="str">
        <f t="shared" si="34"/>
        <v>Jul</v>
      </c>
    </row>
    <row r="462" spans="1:16" x14ac:dyDescent="0.3">
      <c r="A462">
        <v>465</v>
      </c>
      <c r="B462" t="str">
        <f>Table6[[#This Row],[Initials]]</f>
        <v>T</v>
      </c>
      <c r="C462" t="str">
        <f>Table6[[#This Row],[Last Name Correction]]</f>
        <v>Tyson</v>
      </c>
      <c r="D462" t="s">
        <v>1946</v>
      </c>
      <c r="E462" t="str">
        <f>Table6[[#This Row],[Gender Correction]]</f>
        <v>F</v>
      </c>
      <c r="F462">
        <v>30</v>
      </c>
      <c r="G462" t="s">
        <v>3071</v>
      </c>
      <c r="H462" t="s">
        <v>138</v>
      </c>
      <c r="I462" s="10">
        <v>39764</v>
      </c>
      <c r="J462">
        <v>45</v>
      </c>
      <c r="K462" t="s">
        <v>1007</v>
      </c>
      <c r="L462" t="str">
        <f>VLOOKUP(Portfolio43468[[#This Row],[Product]],ProductName,2)</f>
        <v>Superwossname</v>
      </c>
      <c r="M462">
        <f t="shared" si="31"/>
        <v>900</v>
      </c>
      <c r="N462" s="14">
        <f t="shared" si="32"/>
        <v>2799</v>
      </c>
      <c r="O462">
        <f t="shared" si="33"/>
        <v>2008</v>
      </c>
      <c r="P462" t="str">
        <f t="shared" si="34"/>
        <v>Nov</v>
      </c>
    </row>
    <row r="463" spans="1:16" x14ac:dyDescent="0.3">
      <c r="A463">
        <v>466</v>
      </c>
      <c r="B463" t="str">
        <f>Table6[[#This Row],[Initials]]</f>
        <v>J</v>
      </c>
      <c r="C463" t="str">
        <f>Table6[[#This Row],[Last Name Correction]]</f>
        <v>Feldman</v>
      </c>
      <c r="D463" t="s">
        <v>1670</v>
      </c>
      <c r="E463" t="str">
        <f>Table6[[#This Row],[Gender Correction]]</f>
        <v>F</v>
      </c>
      <c r="F463">
        <v>90</v>
      </c>
      <c r="G463" t="s">
        <v>3073</v>
      </c>
      <c r="H463" t="s">
        <v>2906</v>
      </c>
      <c r="I463" s="10">
        <v>40193</v>
      </c>
      <c r="J463">
        <v>52</v>
      </c>
      <c r="K463" t="s">
        <v>1772</v>
      </c>
      <c r="L463" t="str">
        <f>VLOOKUP(Portfolio43468[[#This Row],[Product]],ProductName,2)</f>
        <v>Gigastuff</v>
      </c>
      <c r="M463">
        <f t="shared" si="31"/>
        <v>936</v>
      </c>
      <c r="N463" s="14">
        <f t="shared" si="32"/>
        <v>1769.04</v>
      </c>
      <c r="O463">
        <f t="shared" si="33"/>
        <v>2010</v>
      </c>
      <c r="P463" t="str">
        <f t="shared" si="34"/>
        <v>Jan</v>
      </c>
    </row>
    <row r="464" spans="1:16" x14ac:dyDescent="0.3">
      <c r="A464">
        <v>467</v>
      </c>
      <c r="B464" t="str">
        <f>Table6[[#This Row],[Initials]]</f>
        <v>D</v>
      </c>
      <c r="C464" t="str">
        <f>Table6[[#This Row],[Last Name Correction]]</f>
        <v>Benson</v>
      </c>
      <c r="D464" t="s">
        <v>1670</v>
      </c>
      <c r="E464" t="str">
        <f>Table6[[#This Row],[Gender Correction]]</f>
        <v>F</v>
      </c>
      <c r="F464">
        <v>90</v>
      </c>
      <c r="G464" t="s">
        <v>3076</v>
      </c>
      <c r="H464" t="s">
        <v>136</v>
      </c>
      <c r="I464" s="10">
        <v>39539</v>
      </c>
      <c r="J464">
        <v>45</v>
      </c>
      <c r="K464" t="s">
        <v>1696</v>
      </c>
      <c r="L464" t="str">
        <f>VLOOKUP(Portfolio43468[[#This Row],[Product]],ProductName,2)</f>
        <v>Ultrathing V2</v>
      </c>
      <c r="M464">
        <f t="shared" si="31"/>
        <v>900</v>
      </c>
      <c r="N464" s="14">
        <f t="shared" si="32"/>
        <v>2691</v>
      </c>
      <c r="O464">
        <f t="shared" si="33"/>
        <v>2008</v>
      </c>
      <c r="P464" t="str">
        <f t="shared" si="34"/>
        <v>Apr</v>
      </c>
    </row>
    <row r="465" spans="1:16" x14ac:dyDescent="0.3">
      <c r="A465">
        <v>468</v>
      </c>
      <c r="B465" t="str">
        <f>Table6[[#This Row],[Initials]]</f>
        <v>Y</v>
      </c>
      <c r="C465" t="str">
        <f>Table6[[#This Row],[Last Name Correction]]</f>
        <v>Stiles</v>
      </c>
      <c r="D465" t="s">
        <v>1670</v>
      </c>
      <c r="E465" t="str">
        <f>Table6[[#This Row],[Gender Correction]]</f>
        <v>F</v>
      </c>
      <c r="F465">
        <v>90</v>
      </c>
      <c r="G465" t="s">
        <v>3078</v>
      </c>
      <c r="H465" t="s">
        <v>254</v>
      </c>
      <c r="I465" s="10">
        <v>40453</v>
      </c>
      <c r="J465">
        <v>91</v>
      </c>
      <c r="K465" t="s">
        <v>1707</v>
      </c>
      <c r="L465" t="str">
        <f>VLOOKUP(Portfolio43468[[#This Row],[Product]],ProductName,2)</f>
        <v>Megawidget M</v>
      </c>
      <c r="M465">
        <f t="shared" si="31"/>
        <v>2184</v>
      </c>
      <c r="N465" s="14">
        <f t="shared" si="32"/>
        <v>2598.96</v>
      </c>
      <c r="O465">
        <f t="shared" si="33"/>
        <v>2010</v>
      </c>
      <c r="P465" t="str">
        <f t="shared" si="34"/>
        <v>Oct</v>
      </c>
    </row>
    <row r="466" spans="1:16" x14ac:dyDescent="0.3">
      <c r="A466">
        <v>469</v>
      </c>
      <c r="B466" t="str">
        <f>Table6[[#This Row],[Initials]]</f>
        <v>I</v>
      </c>
      <c r="C466" t="str">
        <f>Table6[[#This Row],[Last Name Correction]]</f>
        <v>Fischer</v>
      </c>
      <c r="D466" t="s">
        <v>1670</v>
      </c>
      <c r="E466" t="str">
        <f>Table6[[#This Row],[Gender Correction]]</f>
        <v>F</v>
      </c>
      <c r="F466">
        <v>60</v>
      </c>
      <c r="G466" t="s">
        <v>3080</v>
      </c>
      <c r="H466" t="s">
        <v>3081</v>
      </c>
      <c r="I466" s="10">
        <v>39533</v>
      </c>
      <c r="J466">
        <v>96</v>
      </c>
      <c r="K466" t="s">
        <v>1692</v>
      </c>
      <c r="L466" t="str">
        <f>VLOOKUP(Portfolio43468[[#This Row],[Product]],ProductName,2)</f>
        <v>Megawidget L</v>
      </c>
      <c r="M466">
        <f t="shared" si="31"/>
        <v>2304</v>
      </c>
      <c r="N466" s="14">
        <f t="shared" si="32"/>
        <v>3663.36</v>
      </c>
      <c r="O466">
        <f t="shared" si="33"/>
        <v>2008</v>
      </c>
      <c r="P466" t="str">
        <f t="shared" si="34"/>
        <v>Mar</v>
      </c>
    </row>
    <row r="467" spans="1:16" x14ac:dyDescent="0.3">
      <c r="A467">
        <v>470</v>
      </c>
      <c r="B467" t="str">
        <f>Table6[[#This Row],[Initials]]</f>
        <v>D</v>
      </c>
      <c r="C467" t="str">
        <f>Table6[[#This Row],[Last Name Correction]]</f>
        <v>Dukes</v>
      </c>
      <c r="D467" t="s">
        <v>1670</v>
      </c>
      <c r="E467" t="str">
        <f>Table6[[#This Row],[Gender Correction]]</f>
        <v>F</v>
      </c>
      <c r="F467">
        <v>90</v>
      </c>
      <c r="G467" t="s">
        <v>3084</v>
      </c>
      <c r="H467" t="s">
        <v>1627</v>
      </c>
      <c r="I467" s="10">
        <v>40509</v>
      </c>
      <c r="J467">
        <v>45</v>
      </c>
      <c r="K467" t="s">
        <v>1692</v>
      </c>
      <c r="L467" t="str">
        <f>VLOOKUP(Portfolio43468[[#This Row],[Product]],ProductName,2)</f>
        <v>Megawidget L</v>
      </c>
      <c r="M467">
        <f t="shared" si="31"/>
        <v>1080</v>
      </c>
      <c r="N467" s="14">
        <f t="shared" si="32"/>
        <v>1717.2</v>
      </c>
      <c r="O467">
        <f t="shared" si="33"/>
        <v>2010</v>
      </c>
      <c r="P467" t="str">
        <f t="shared" si="34"/>
        <v>Nov</v>
      </c>
    </row>
    <row r="468" spans="1:16" x14ac:dyDescent="0.3">
      <c r="A468">
        <v>471</v>
      </c>
      <c r="B468" t="str">
        <f>Table6[[#This Row],[Initials]]</f>
        <v>C</v>
      </c>
      <c r="C468" t="str">
        <f>Table6[[#This Row],[Last Name Correction]]</f>
        <v>Whitman</v>
      </c>
      <c r="D468" t="s">
        <v>1670</v>
      </c>
      <c r="E468" t="str">
        <f>Table6[[#This Row],[Gender Correction]]</f>
        <v>F</v>
      </c>
      <c r="F468">
        <v>90</v>
      </c>
      <c r="G468" t="s">
        <v>3087</v>
      </c>
      <c r="H468" t="s">
        <v>3088</v>
      </c>
      <c r="I468" s="10">
        <v>39691</v>
      </c>
      <c r="J468">
        <v>33</v>
      </c>
      <c r="K468" t="s">
        <v>1696</v>
      </c>
      <c r="L468" t="str">
        <f>VLOOKUP(Portfolio43468[[#This Row],[Product]],ProductName,2)</f>
        <v>Ultrathing V2</v>
      </c>
      <c r="M468">
        <f t="shared" si="31"/>
        <v>660</v>
      </c>
      <c r="N468" s="14">
        <f t="shared" si="32"/>
        <v>1973.4</v>
      </c>
      <c r="O468">
        <f t="shared" si="33"/>
        <v>2008</v>
      </c>
      <c r="P468" t="str">
        <f t="shared" si="34"/>
        <v>Aug</v>
      </c>
    </row>
    <row r="469" spans="1:16" x14ac:dyDescent="0.3">
      <c r="A469">
        <v>472</v>
      </c>
      <c r="B469" t="str">
        <f>Table6[[#This Row],[Initials]]</f>
        <v>M</v>
      </c>
      <c r="C469" t="str">
        <f>Table6[[#This Row],[Last Name Correction]]</f>
        <v>Morales</v>
      </c>
      <c r="D469" t="s">
        <v>1670</v>
      </c>
      <c r="E469" t="str">
        <f>Table6[[#This Row],[Gender Correction]]</f>
        <v>F</v>
      </c>
      <c r="F469">
        <v>60</v>
      </c>
      <c r="G469" t="s">
        <v>3091</v>
      </c>
      <c r="H469" t="s">
        <v>3092</v>
      </c>
      <c r="I469" s="10">
        <v>40392</v>
      </c>
      <c r="J469">
        <v>72</v>
      </c>
      <c r="K469" t="s">
        <v>1692</v>
      </c>
      <c r="L469" t="str">
        <f>VLOOKUP(Portfolio43468[[#This Row],[Product]],ProductName,2)</f>
        <v>Megawidget L</v>
      </c>
      <c r="M469">
        <f t="shared" si="31"/>
        <v>1728</v>
      </c>
      <c r="N469" s="14">
        <f t="shared" si="32"/>
        <v>2747.52</v>
      </c>
      <c r="O469">
        <f t="shared" si="33"/>
        <v>2010</v>
      </c>
      <c r="P469" t="str">
        <f t="shared" si="34"/>
        <v>Aug</v>
      </c>
    </row>
    <row r="470" spans="1:16" x14ac:dyDescent="0.3">
      <c r="A470">
        <v>473</v>
      </c>
      <c r="B470" t="str">
        <f>Table6[[#This Row],[Initials]]</f>
        <v>B</v>
      </c>
      <c r="C470" t="str">
        <f>Table6[[#This Row],[Last Name Correction]]</f>
        <v>Peoples</v>
      </c>
      <c r="D470" t="s">
        <v>1670</v>
      </c>
      <c r="E470" t="str">
        <f>Table6[[#This Row],[Gender Correction]]</f>
        <v>F</v>
      </c>
      <c r="F470">
        <v>90</v>
      </c>
      <c r="G470" t="s">
        <v>3095</v>
      </c>
      <c r="H470" t="s">
        <v>1429</v>
      </c>
      <c r="I470" s="10">
        <v>40379</v>
      </c>
      <c r="J470">
        <v>73</v>
      </c>
      <c r="K470" t="s">
        <v>1692</v>
      </c>
      <c r="L470" t="str">
        <f>VLOOKUP(Portfolio43468[[#This Row],[Product]],ProductName,2)</f>
        <v>Megawidget L</v>
      </c>
      <c r="M470">
        <f t="shared" si="31"/>
        <v>1752</v>
      </c>
      <c r="N470" s="14">
        <f t="shared" si="32"/>
        <v>2785.6800000000003</v>
      </c>
      <c r="O470">
        <f t="shared" si="33"/>
        <v>2010</v>
      </c>
      <c r="P470" t="str">
        <f t="shared" si="34"/>
        <v>Jul</v>
      </c>
    </row>
    <row r="471" spans="1:16" x14ac:dyDescent="0.3">
      <c r="A471">
        <v>474</v>
      </c>
      <c r="B471" t="str">
        <f>Table6[[#This Row],[Initials]]</f>
        <v>J</v>
      </c>
      <c r="C471" t="str">
        <f>Table6[[#This Row],[Last Name Correction]]</f>
        <v>Thompson</v>
      </c>
      <c r="D471" t="s">
        <v>1670</v>
      </c>
      <c r="E471" t="str">
        <f>Table6[[#This Row],[Gender Correction]]</f>
        <v>F</v>
      </c>
      <c r="F471">
        <v>60</v>
      </c>
      <c r="G471" t="s">
        <v>3098</v>
      </c>
      <c r="H471" t="s">
        <v>778</v>
      </c>
      <c r="I471" s="10">
        <v>39725</v>
      </c>
      <c r="J471">
        <v>46</v>
      </c>
      <c r="K471" t="s">
        <v>1673</v>
      </c>
      <c r="L471" t="str">
        <f>VLOOKUP(Portfolio43468[[#This Row],[Product]],ProductName,2)</f>
        <v>Megawidget S</v>
      </c>
      <c r="M471">
        <f t="shared" si="31"/>
        <v>1104</v>
      </c>
      <c r="N471" s="14">
        <f t="shared" si="32"/>
        <v>872.16000000000008</v>
      </c>
      <c r="O471">
        <f t="shared" si="33"/>
        <v>2008</v>
      </c>
      <c r="P471" t="str">
        <f t="shared" si="34"/>
        <v>Oct</v>
      </c>
    </row>
    <row r="472" spans="1:16" x14ac:dyDescent="0.3">
      <c r="A472">
        <v>475</v>
      </c>
      <c r="B472" t="str">
        <f>Table6[[#This Row],[Initials]]</f>
        <v>M</v>
      </c>
      <c r="C472" t="str">
        <f>Table6[[#This Row],[Last Name Correction]]</f>
        <v>Khan</v>
      </c>
      <c r="D472" t="s">
        <v>1683</v>
      </c>
      <c r="E472" t="str">
        <f>Table6[[#This Row],[Gender Correction]]</f>
        <v>F</v>
      </c>
      <c r="F472">
        <v>30</v>
      </c>
      <c r="G472" t="s">
        <v>3101</v>
      </c>
      <c r="H472" t="s">
        <v>29</v>
      </c>
      <c r="I472" s="10">
        <v>39978</v>
      </c>
      <c r="J472">
        <v>79</v>
      </c>
      <c r="K472" t="s">
        <v>1772</v>
      </c>
      <c r="L472" t="str">
        <f>VLOOKUP(Portfolio43468[[#This Row],[Product]],ProductName,2)</f>
        <v>Gigastuff</v>
      </c>
      <c r="M472">
        <f t="shared" si="31"/>
        <v>1422</v>
      </c>
      <c r="N472" s="14">
        <f t="shared" si="32"/>
        <v>2687.58</v>
      </c>
      <c r="O472">
        <f t="shared" si="33"/>
        <v>2009</v>
      </c>
      <c r="P472" t="str">
        <f t="shared" si="34"/>
        <v>Jun</v>
      </c>
    </row>
    <row r="473" spans="1:16" x14ac:dyDescent="0.3">
      <c r="A473">
        <v>476</v>
      </c>
      <c r="B473" t="str">
        <f>Table6[[#This Row],[Initials]]</f>
        <v>E</v>
      </c>
      <c r="C473" t="str">
        <f>Table6[[#This Row],[Last Name Correction]]</f>
        <v>Arthur</v>
      </c>
      <c r="D473" t="s">
        <v>1683</v>
      </c>
      <c r="E473" t="str">
        <f>Table6[[#This Row],[Gender Correction]]</f>
        <v>F</v>
      </c>
      <c r="F473">
        <v>90</v>
      </c>
      <c r="G473" t="s">
        <v>3104</v>
      </c>
      <c r="H473" t="s">
        <v>2583</v>
      </c>
      <c r="I473" s="10">
        <v>39833</v>
      </c>
      <c r="J473">
        <v>72</v>
      </c>
      <c r="K473" t="s">
        <v>851</v>
      </c>
      <c r="L473" t="str">
        <f>VLOOKUP(Portfolio43468[[#This Row],[Product]],ProductName,2)</f>
        <v>Hyperwotsit</v>
      </c>
      <c r="M473">
        <f t="shared" si="31"/>
        <v>1440</v>
      </c>
      <c r="N473" s="14">
        <f t="shared" si="32"/>
        <v>2894.3999999999996</v>
      </c>
      <c r="O473">
        <f t="shared" si="33"/>
        <v>2009</v>
      </c>
      <c r="P473" t="str">
        <f t="shared" si="34"/>
        <v>Jan</v>
      </c>
    </row>
    <row r="474" spans="1:16" x14ac:dyDescent="0.3">
      <c r="A474">
        <v>477</v>
      </c>
      <c r="B474" t="str">
        <f>Table6[[#This Row],[Initials]]</f>
        <v>L</v>
      </c>
      <c r="C474" t="str">
        <f>Table6[[#This Row],[Last Name Correction]]</f>
        <v>Gunn</v>
      </c>
      <c r="D474" t="s">
        <v>1670</v>
      </c>
      <c r="E474" t="str">
        <f>Table6[[#This Row],[Gender Correction]]</f>
        <v>F</v>
      </c>
      <c r="F474">
        <v>90</v>
      </c>
      <c r="G474" t="s">
        <v>3107</v>
      </c>
      <c r="H474" t="s">
        <v>206</v>
      </c>
      <c r="I474" s="10">
        <v>40407</v>
      </c>
      <c r="J474">
        <v>44</v>
      </c>
      <c r="K474" t="s">
        <v>1692</v>
      </c>
      <c r="L474" t="str">
        <f>VLOOKUP(Portfolio43468[[#This Row],[Product]],ProductName,2)</f>
        <v>Megawidget L</v>
      </c>
      <c r="M474">
        <f t="shared" si="31"/>
        <v>1056</v>
      </c>
      <c r="N474" s="14">
        <f t="shared" si="32"/>
        <v>1679.0400000000002</v>
      </c>
      <c r="O474">
        <f t="shared" si="33"/>
        <v>2010</v>
      </c>
      <c r="P474" t="str">
        <f t="shared" si="34"/>
        <v>Aug</v>
      </c>
    </row>
    <row r="475" spans="1:16" x14ac:dyDescent="0.3">
      <c r="A475">
        <v>478</v>
      </c>
      <c r="B475" t="str">
        <f>Table6[[#This Row],[Initials]]</f>
        <v>C</v>
      </c>
      <c r="C475" t="str">
        <f>Table6[[#This Row],[Last Name Correction]]</f>
        <v>Conklin</v>
      </c>
      <c r="D475" t="s">
        <v>1733</v>
      </c>
      <c r="E475" t="str">
        <f>Table6[[#This Row],[Gender Correction]]</f>
        <v>F</v>
      </c>
      <c r="F475">
        <v>90</v>
      </c>
      <c r="G475" t="s">
        <v>3109</v>
      </c>
      <c r="H475" t="s">
        <v>990</v>
      </c>
      <c r="I475" s="10">
        <v>39545</v>
      </c>
      <c r="J475">
        <v>40</v>
      </c>
      <c r="K475" t="s">
        <v>1700</v>
      </c>
      <c r="L475" t="str">
        <f>VLOOKUP(Portfolio43468[[#This Row],[Product]],ProductName,2)</f>
        <v>Ultrathing V1</v>
      </c>
      <c r="M475">
        <f t="shared" si="31"/>
        <v>680</v>
      </c>
      <c r="N475" s="14">
        <f t="shared" si="32"/>
        <v>1353.2</v>
      </c>
      <c r="O475">
        <f t="shared" si="33"/>
        <v>2008</v>
      </c>
      <c r="P475" t="str">
        <f t="shared" si="34"/>
        <v>Apr</v>
      </c>
    </row>
    <row r="476" spans="1:16" x14ac:dyDescent="0.3">
      <c r="A476">
        <v>479</v>
      </c>
      <c r="B476" t="str">
        <f>Table6[[#This Row],[Initials]]</f>
        <v>R</v>
      </c>
      <c r="C476" t="str">
        <f>Table6[[#This Row],[Last Name Correction]]</f>
        <v>Allred</v>
      </c>
      <c r="D476" t="s">
        <v>1683</v>
      </c>
      <c r="E476" t="str">
        <f>Table6[[#This Row],[Gender Correction]]</f>
        <v>F</v>
      </c>
      <c r="F476">
        <v>30</v>
      </c>
      <c r="G476" t="s">
        <v>3112</v>
      </c>
      <c r="H476" t="s">
        <v>420</v>
      </c>
      <c r="I476" s="10">
        <v>39781</v>
      </c>
      <c r="J476">
        <v>4</v>
      </c>
      <c r="K476" t="s">
        <v>1696</v>
      </c>
      <c r="L476" t="str">
        <f>VLOOKUP(Portfolio43468[[#This Row],[Product]],ProductName,2)</f>
        <v>Ultrathing V2</v>
      </c>
      <c r="M476">
        <f t="shared" si="31"/>
        <v>80</v>
      </c>
      <c r="N476" s="14">
        <f t="shared" si="32"/>
        <v>239.20000000000002</v>
      </c>
      <c r="O476">
        <f t="shared" si="33"/>
        <v>2008</v>
      </c>
      <c r="P476" t="str">
        <f t="shared" si="34"/>
        <v>Nov</v>
      </c>
    </row>
    <row r="477" spans="1:16" x14ac:dyDescent="0.3">
      <c r="A477">
        <v>480</v>
      </c>
      <c r="B477" t="str">
        <f>Table6[[#This Row],[Initials]]</f>
        <v>E</v>
      </c>
      <c r="C477" t="str">
        <f>Table6[[#This Row],[Last Name Correction]]</f>
        <v>Hathaway</v>
      </c>
      <c r="D477" t="s">
        <v>1683</v>
      </c>
      <c r="E477" t="str">
        <f>Table6[[#This Row],[Gender Correction]]</f>
        <v>F</v>
      </c>
      <c r="F477">
        <v>90</v>
      </c>
      <c r="G477" t="s">
        <v>3115</v>
      </c>
      <c r="H477" t="s">
        <v>526</v>
      </c>
      <c r="I477" s="10">
        <v>40044</v>
      </c>
      <c r="J477">
        <v>94</v>
      </c>
      <c r="K477" t="s">
        <v>1772</v>
      </c>
      <c r="L477" t="str">
        <f>VLOOKUP(Portfolio43468[[#This Row],[Product]],ProductName,2)</f>
        <v>Gigastuff</v>
      </c>
      <c r="M477">
        <f t="shared" si="31"/>
        <v>1692</v>
      </c>
      <c r="N477" s="14">
        <f t="shared" si="32"/>
        <v>3197.8799999999997</v>
      </c>
      <c r="O477">
        <f t="shared" si="33"/>
        <v>2009</v>
      </c>
      <c r="P477" t="str">
        <f t="shared" si="34"/>
        <v>Aug</v>
      </c>
    </row>
    <row r="478" spans="1:16" x14ac:dyDescent="0.3">
      <c r="A478">
        <v>481</v>
      </c>
      <c r="B478" t="str">
        <f>Table6[[#This Row],[Initials]]</f>
        <v>V</v>
      </c>
      <c r="C478" t="str">
        <f>Table6[[#This Row],[Last Name Correction]]</f>
        <v>Vernon</v>
      </c>
      <c r="D478" t="s">
        <v>1670</v>
      </c>
      <c r="E478" t="str">
        <f>Table6[[#This Row],[Gender Correction]]</f>
        <v>F</v>
      </c>
      <c r="F478">
        <v>90</v>
      </c>
      <c r="G478" t="s">
        <v>3118</v>
      </c>
      <c r="H478" t="s">
        <v>3119</v>
      </c>
      <c r="I478" s="10">
        <v>39587</v>
      </c>
      <c r="J478">
        <v>67</v>
      </c>
      <c r="K478" t="s">
        <v>1673</v>
      </c>
      <c r="L478" t="str">
        <f>VLOOKUP(Portfolio43468[[#This Row],[Product]],ProductName,2)</f>
        <v>Megawidget S</v>
      </c>
      <c r="M478">
        <f t="shared" si="31"/>
        <v>1608</v>
      </c>
      <c r="N478" s="14">
        <f t="shared" si="32"/>
        <v>1270.3200000000002</v>
      </c>
      <c r="O478">
        <f t="shared" si="33"/>
        <v>2008</v>
      </c>
      <c r="P478" t="str">
        <f t="shared" si="34"/>
        <v>May</v>
      </c>
    </row>
    <row r="479" spans="1:16" x14ac:dyDescent="0.3">
      <c r="A479">
        <v>482</v>
      </c>
      <c r="B479" t="str">
        <f>Table6[[#This Row],[Initials]]</f>
        <v>T</v>
      </c>
      <c r="C479" t="str">
        <f>Table6[[#This Row],[Last Name Correction]]</f>
        <v>Walton</v>
      </c>
      <c r="D479" t="s">
        <v>1733</v>
      </c>
      <c r="E479" t="str">
        <f>Table6[[#This Row],[Gender Correction]]</f>
        <v>F</v>
      </c>
      <c r="F479">
        <v>30</v>
      </c>
      <c r="G479" t="s">
        <v>3122</v>
      </c>
      <c r="H479" t="s">
        <v>2013</v>
      </c>
      <c r="I479" s="10">
        <v>40118</v>
      </c>
      <c r="J479">
        <v>36</v>
      </c>
      <c r="K479" t="s">
        <v>1700</v>
      </c>
      <c r="L479" t="str">
        <f>VLOOKUP(Portfolio43468[[#This Row],[Product]],ProductName,2)</f>
        <v>Ultrathing V1</v>
      </c>
      <c r="M479">
        <f t="shared" si="31"/>
        <v>612</v>
      </c>
      <c r="N479" s="14">
        <f t="shared" si="32"/>
        <v>1217.8799999999999</v>
      </c>
      <c r="O479">
        <f t="shared" si="33"/>
        <v>2009</v>
      </c>
      <c r="P479" t="str">
        <f t="shared" si="34"/>
        <v>Nov</v>
      </c>
    </row>
    <row r="480" spans="1:16" x14ac:dyDescent="0.3">
      <c r="A480">
        <v>483</v>
      </c>
      <c r="B480" t="str">
        <f>Table6[[#This Row],[Initials]]</f>
        <v>B</v>
      </c>
      <c r="C480" t="str">
        <f>Table6[[#This Row],[Last Name Correction]]</f>
        <v>Fitch</v>
      </c>
      <c r="D480" t="s">
        <v>1670</v>
      </c>
      <c r="E480" t="str">
        <f>Table6[[#This Row],[Gender Correction]]</f>
        <v>F</v>
      </c>
      <c r="F480">
        <v>90</v>
      </c>
      <c r="G480" t="s">
        <v>3125</v>
      </c>
      <c r="H480" t="s">
        <v>3126</v>
      </c>
      <c r="I480" s="10">
        <v>40075</v>
      </c>
      <c r="J480">
        <v>88</v>
      </c>
      <c r="K480" t="s">
        <v>1696</v>
      </c>
      <c r="L480" t="str">
        <f>VLOOKUP(Portfolio43468[[#This Row],[Product]],ProductName,2)</f>
        <v>Ultrathing V2</v>
      </c>
      <c r="M480">
        <f t="shared" si="31"/>
        <v>1760</v>
      </c>
      <c r="N480" s="14">
        <f t="shared" si="32"/>
        <v>5262.4000000000005</v>
      </c>
      <c r="O480">
        <f t="shared" si="33"/>
        <v>2009</v>
      </c>
      <c r="P480" t="str">
        <f t="shared" si="34"/>
        <v>Sep</v>
      </c>
    </row>
    <row r="481" spans="1:16" x14ac:dyDescent="0.3">
      <c r="A481">
        <v>484</v>
      </c>
      <c r="B481" t="str">
        <f>Table6[[#This Row],[Initials]]</f>
        <v>T</v>
      </c>
      <c r="C481" t="str">
        <f>Table6[[#This Row],[Last Name Correction]]</f>
        <v>Holden</v>
      </c>
      <c r="D481" t="s">
        <v>1733</v>
      </c>
      <c r="E481" t="str">
        <f>Table6[[#This Row],[Gender Correction]]</f>
        <v>F</v>
      </c>
      <c r="F481">
        <v>90</v>
      </c>
      <c r="G481" t="s">
        <v>3128</v>
      </c>
      <c r="H481" t="s">
        <v>1335</v>
      </c>
      <c r="I481" s="10">
        <v>40463</v>
      </c>
      <c r="J481">
        <v>43</v>
      </c>
      <c r="K481" t="s">
        <v>1007</v>
      </c>
      <c r="L481" t="str">
        <f>VLOOKUP(Portfolio43468[[#This Row],[Product]],ProductName,2)</f>
        <v>Superwossname</v>
      </c>
      <c r="M481">
        <f t="shared" si="31"/>
        <v>860</v>
      </c>
      <c r="N481" s="14">
        <f t="shared" si="32"/>
        <v>2674.6</v>
      </c>
      <c r="O481">
        <f t="shared" si="33"/>
        <v>2010</v>
      </c>
      <c r="P481" t="str">
        <f t="shared" si="34"/>
        <v>Oct</v>
      </c>
    </row>
    <row r="482" spans="1:16" x14ac:dyDescent="0.3">
      <c r="A482">
        <v>485</v>
      </c>
      <c r="B482" t="str">
        <f>Table6[[#This Row],[Initials]]</f>
        <v>C</v>
      </c>
      <c r="C482" t="str">
        <f>Table6[[#This Row],[Last Name Correction]]</f>
        <v>Puckett</v>
      </c>
      <c r="D482" t="s">
        <v>1683</v>
      </c>
      <c r="E482" t="str">
        <f>Table6[[#This Row],[Gender Correction]]</f>
        <v>F</v>
      </c>
      <c r="F482">
        <v>90</v>
      </c>
      <c r="G482" t="s">
        <v>3131</v>
      </c>
      <c r="H482" t="s">
        <v>745</v>
      </c>
      <c r="I482" s="10">
        <v>40308</v>
      </c>
      <c r="J482">
        <v>40</v>
      </c>
      <c r="K482" t="s">
        <v>851</v>
      </c>
      <c r="L482" t="str">
        <f>VLOOKUP(Portfolio43468[[#This Row],[Product]],ProductName,2)</f>
        <v>Hyperwotsit</v>
      </c>
      <c r="M482">
        <f t="shared" si="31"/>
        <v>800</v>
      </c>
      <c r="N482" s="14">
        <f t="shared" si="32"/>
        <v>1607.9999999999998</v>
      </c>
      <c r="O482">
        <f t="shared" si="33"/>
        <v>2010</v>
      </c>
      <c r="P482" t="str">
        <f t="shared" si="34"/>
        <v>May</v>
      </c>
    </row>
    <row r="483" spans="1:16" x14ac:dyDescent="0.3">
      <c r="A483">
        <v>486</v>
      </c>
      <c r="B483" t="str">
        <f>Table6[[#This Row],[Initials]]</f>
        <v>L</v>
      </c>
      <c r="C483" t="str">
        <f>Table6[[#This Row],[Last Name Correction]]</f>
        <v>James</v>
      </c>
      <c r="D483" t="s">
        <v>1683</v>
      </c>
      <c r="E483" t="str">
        <f>Table6[[#This Row],[Gender Correction]]</f>
        <v>F</v>
      </c>
      <c r="F483">
        <v>60</v>
      </c>
      <c r="G483" t="s">
        <v>3134</v>
      </c>
      <c r="H483" t="s">
        <v>1630</v>
      </c>
      <c r="I483" s="10">
        <v>39484</v>
      </c>
      <c r="J483">
        <v>20</v>
      </c>
      <c r="K483" t="s">
        <v>1707</v>
      </c>
      <c r="L483" t="str">
        <f>VLOOKUP(Portfolio43468[[#This Row],[Product]],ProductName,2)</f>
        <v>Megawidget M</v>
      </c>
      <c r="M483">
        <f t="shared" si="31"/>
        <v>480</v>
      </c>
      <c r="N483" s="14">
        <f t="shared" si="32"/>
        <v>571.19999999999993</v>
      </c>
      <c r="O483">
        <f t="shared" si="33"/>
        <v>2008</v>
      </c>
      <c r="P483" t="str">
        <f t="shared" si="34"/>
        <v>Feb</v>
      </c>
    </row>
    <row r="484" spans="1:16" x14ac:dyDescent="0.3">
      <c r="A484">
        <v>487</v>
      </c>
      <c r="B484" t="str">
        <f>Table6[[#This Row],[Initials]]</f>
        <v>N</v>
      </c>
      <c r="C484" t="str">
        <f>Table6[[#This Row],[Last Name Correction]]</f>
        <v>Knight</v>
      </c>
      <c r="D484" t="s">
        <v>1683</v>
      </c>
      <c r="E484" t="str">
        <f>Table6[[#This Row],[Gender Correction]]</f>
        <v>F</v>
      </c>
      <c r="F484">
        <v>90</v>
      </c>
      <c r="G484" t="s">
        <v>3136</v>
      </c>
      <c r="H484" t="s">
        <v>1199</v>
      </c>
      <c r="I484" s="10">
        <v>39588</v>
      </c>
      <c r="J484">
        <v>32</v>
      </c>
      <c r="K484" t="s">
        <v>1700</v>
      </c>
      <c r="L484" t="str">
        <f>VLOOKUP(Portfolio43468[[#This Row],[Product]],ProductName,2)</f>
        <v>Ultrathing V1</v>
      </c>
      <c r="M484">
        <f t="shared" si="31"/>
        <v>544</v>
      </c>
      <c r="N484" s="14">
        <f t="shared" si="32"/>
        <v>1082.56</v>
      </c>
      <c r="O484">
        <f t="shared" si="33"/>
        <v>2008</v>
      </c>
      <c r="P484" t="str">
        <f t="shared" si="34"/>
        <v>May</v>
      </c>
    </row>
    <row r="485" spans="1:16" x14ac:dyDescent="0.3">
      <c r="A485">
        <v>488</v>
      </c>
      <c r="B485" t="str">
        <f>Table6[[#This Row],[Initials]]</f>
        <v>A</v>
      </c>
      <c r="C485" t="str">
        <f>Table6[[#This Row],[Last Name Correction]]</f>
        <v>Aldrich</v>
      </c>
      <c r="D485" t="s">
        <v>1683</v>
      </c>
      <c r="E485" t="str">
        <f>Table6[[#This Row],[Gender Correction]]</f>
        <v>F</v>
      </c>
      <c r="F485">
        <v>30</v>
      </c>
      <c r="G485" t="s">
        <v>3138</v>
      </c>
      <c r="H485" t="s">
        <v>26</v>
      </c>
      <c r="I485" s="10">
        <v>40337</v>
      </c>
      <c r="J485">
        <v>72</v>
      </c>
      <c r="K485" t="s">
        <v>1721</v>
      </c>
      <c r="L485" t="str">
        <f>VLOOKUP(Portfolio43468[[#This Row],[Product]],ProductName,2)</f>
        <v>Ultrathing V4</v>
      </c>
      <c r="M485">
        <f t="shared" si="31"/>
        <v>1728</v>
      </c>
      <c r="N485" s="14">
        <f t="shared" si="32"/>
        <v>6894.72</v>
      </c>
      <c r="O485">
        <f t="shared" si="33"/>
        <v>2010</v>
      </c>
      <c r="P485" t="str">
        <f t="shared" si="34"/>
        <v>Jun</v>
      </c>
    </row>
    <row r="486" spans="1:16" x14ac:dyDescent="0.3">
      <c r="A486">
        <v>489</v>
      </c>
      <c r="B486" t="str">
        <f>Table6[[#This Row],[Initials]]</f>
        <v>R</v>
      </c>
      <c r="C486" t="str">
        <f>Table6[[#This Row],[Last Name Correction]]</f>
        <v>Schaffer</v>
      </c>
      <c r="D486" t="s">
        <v>1670</v>
      </c>
      <c r="E486" t="str">
        <f>Table6[[#This Row],[Gender Correction]]</f>
        <v>F</v>
      </c>
      <c r="F486">
        <v>30</v>
      </c>
      <c r="G486" t="s">
        <v>3141</v>
      </c>
      <c r="H486" t="s">
        <v>569</v>
      </c>
      <c r="I486" s="10">
        <v>40244</v>
      </c>
      <c r="J486">
        <v>47</v>
      </c>
      <c r="K486" t="s">
        <v>1007</v>
      </c>
      <c r="L486" t="str">
        <f>VLOOKUP(Portfolio43468[[#This Row],[Product]],ProductName,2)</f>
        <v>Superwossname</v>
      </c>
      <c r="M486">
        <f t="shared" si="31"/>
        <v>940</v>
      </c>
      <c r="N486" s="14">
        <f t="shared" si="32"/>
        <v>2923.4</v>
      </c>
      <c r="O486">
        <f t="shared" si="33"/>
        <v>2010</v>
      </c>
      <c r="P486" t="str">
        <f t="shared" si="34"/>
        <v>Mar</v>
      </c>
    </row>
    <row r="487" spans="1:16" x14ac:dyDescent="0.3">
      <c r="A487">
        <v>490</v>
      </c>
      <c r="B487" t="str">
        <f>Table6[[#This Row],[Initials]]</f>
        <v>K</v>
      </c>
      <c r="C487" t="str">
        <f>Table6[[#This Row],[Last Name Correction]]</f>
        <v>Draper</v>
      </c>
      <c r="D487" t="s">
        <v>1683</v>
      </c>
      <c r="E487" t="str">
        <f>Table6[[#This Row],[Gender Correction]]</f>
        <v>F</v>
      </c>
      <c r="F487">
        <v>90</v>
      </c>
      <c r="G487" t="s">
        <v>3144</v>
      </c>
      <c r="H487" t="s">
        <v>317</v>
      </c>
      <c r="I487" s="10">
        <v>39606</v>
      </c>
      <c r="J487">
        <v>5</v>
      </c>
      <c r="K487" t="s">
        <v>1696</v>
      </c>
      <c r="L487" t="str">
        <f>VLOOKUP(Portfolio43468[[#This Row],[Product]],ProductName,2)</f>
        <v>Ultrathing V2</v>
      </c>
      <c r="M487">
        <f t="shared" si="31"/>
        <v>100</v>
      </c>
      <c r="N487" s="14">
        <f t="shared" si="32"/>
        <v>299</v>
      </c>
      <c r="O487">
        <f t="shared" si="33"/>
        <v>2008</v>
      </c>
      <c r="P487" t="str">
        <f t="shared" si="34"/>
        <v>Jun</v>
      </c>
    </row>
    <row r="488" spans="1:16" x14ac:dyDescent="0.3">
      <c r="A488">
        <v>491</v>
      </c>
      <c r="B488" t="str">
        <f>Table6[[#This Row],[Initials]]</f>
        <v>B</v>
      </c>
      <c r="C488" t="str">
        <f>Table6[[#This Row],[Last Name Correction]]</f>
        <v>Shannon</v>
      </c>
      <c r="D488" t="s">
        <v>1683</v>
      </c>
      <c r="E488" t="str">
        <f>Table6[[#This Row],[Gender Correction]]</f>
        <v>F</v>
      </c>
      <c r="F488">
        <v>30</v>
      </c>
      <c r="G488" t="s">
        <v>3147</v>
      </c>
      <c r="H488" t="s">
        <v>1646</v>
      </c>
      <c r="I488" s="10">
        <v>39740</v>
      </c>
      <c r="J488">
        <v>96</v>
      </c>
      <c r="K488" t="s">
        <v>1772</v>
      </c>
      <c r="L488" t="str">
        <f>VLOOKUP(Portfolio43468[[#This Row],[Product]],ProductName,2)</f>
        <v>Gigastuff</v>
      </c>
      <c r="M488">
        <f t="shared" si="31"/>
        <v>1728</v>
      </c>
      <c r="N488" s="14">
        <f t="shared" si="32"/>
        <v>3265.9199999999996</v>
      </c>
      <c r="O488">
        <f t="shared" si="33"/>
        <v>2008</v>
      </c>
      <c r="P488" t="str">
        <f t="shared" si="34"/>
        <v>Oct</v>
      </c>
    </row>
    <row r="489" spans="1:16" x14ac:dyDescent="0.3">
      <c r="A489">
        <v>492</v>
      </c>
      <c r="B489" t="str">
        <f>Table6[[#This Row],[Initials]]</f>
        <v>J</v>
      </c>
      <c r="C489" t="str">
        <f>Table6[[#This Row],[Last Name Correction]]</f>
        <v>Nixon</v>
      </c>
      <c r="D489" t="s">
        <v>1670</v>
      </c>
      <c r="E489" t="str">
        <f>Table6[[#This Row],[Gender Correction]]</f>
        <v>F</v>
      </c>
      <c r="F489">
        <v>60</v>
      </c>
      <c r="G489" t="s">
        <v>3149</v>
      </c>
      <c r="H489" t="s">
        <v>1627</v>
      </c>
      <c r="I489" s="10">
        <v>40370</v>
      </c>
      <c r="J489">
        <v>42</v>
      </c>
      <c r="K489" t="s">
        <v>1772</v>
      </c>
      <c r="L489" t="str">
        <f>VLOOKUP(Portfolio43468[[#This Row],[Product]],ProductName,2)</f>
        <v>Gigastuff</v>
      </c>
      <c r="M489">
        <f t="shared" si="31"/>
        <v>756</v>
      </c>
      <c r="N489" s="14">
        <f t="shared" si="32"/>
        <v>1428.84</v>
      </c>
      <c r="O489">
        <f t="shared" si="33"/>
        <v>2010</v>
      </c>
      <c r="P489" t="str">
        <f t="shared" si="34"/>
        <v>Jul</v>
      </c>
    </row>
    <row r="490" spans="1:16" x14ac:dyDescent="0.3">
      <c r="A490">
        <v>493</v>
      </c>
      <c r="B490" t="str">
        <f>Table6[[#This Row],[Initials]]</f>
        <v>J</v>
      </c>
      <c r="C490" t="str">
        <f>Table6[[#This Row],[Last Name Correction]]</f>
        <v>Bateman</v>
      </c>
      <c r="D490" t="s">
        <v>1670</v>
      </c>
      <c r="E490" t="str">
        <f>Table6[[#This Row],[Gender Correction]]</f>
        <v>F</v>
      </c>
      <c r="F490">
        <v>30</v>
      </c>
      <c r="G490" t="s">
        <v>2658</v>
      </c>
      <c r="H490" t="s">
        <v>1335</v>
      </c>
      <c r="I490" s="10">
        <v>39489</v>
      </c>
      <c r="J490">
        <v>14</v>
      </c>
      <c r="K490" t="s">
        <v>1677</v>
      </c>
      <c r="L490" t="str">
        <f>VLOOKUP(Portfolio43468[[#This Row],[Product]],ProductName,2)</f>
        <v>Ultrathing V3</v>
      </c>
      <c r="M490">
        <f t="shared" si="31"/>
        <v>336</v>
      </c>
      <c r="N490" s="14">
        <f t="shared" si="32"/>
        <v>1172.6400000000001</v>
      </c>
      <c r="O490">
        <f t="shared" si="33"/>
        <v>2008</v>
      </c>
      <c r="P490" t="str">
        <f t="shared" si="34"/>
        <v>Feb</v>
      </c>
    </row>
    <row r="491" spans="1:16" x14ac:dyDescent="0.3">
      <c r="A491">
        <v>494</v>
      </c>
      <c r="B491" t="str">
        <f>Table6[[#This Row],[Initials]]</f>
        <v>J</v>
      </c>
      <c r="C491" t="str">
        <f>Table6[[#This Row],[Last Name Correction]]</f>
        <v>Dickey</v>
      </c>
      <c r="D491" t="s">
        <v>1670</v>
      </c>
      <c r="E491" t="str">
        <f>Table6[[#This Row],[Gender Correction]]</f>
        <v>F</v>
      </c>
      <c r="F491">
        <v>30</v>
      </c>
      <c r="G491" t="s">
        <v>3154</v>
      </c>
      <c r="H491" t="s">
        <v>734</v>
      </c>
      <c r="I491" s="10">
        <v>40339</v>
      </c>
      <c r="J491">
        <v>79</v>
      </c>
      <c r="K491" t="s">
        <v>1696</v>
      </c>
      <c r="L491" t="str">
        <f>VLOOKUP(Portfolio43468[[#This Row],[Product]],ProductName,2)</f>
        <v>Ultrathing V2</v>
      </c>
      <c r="M491">
        <f t="shared" si="31"/>
        <v>1580</v>
      </c>
      <c r="N491" s="14">
        <f t="shared" si="32"/>
        <v>4724.2000000000007</v>
      </c>
      <c r="O491">
        <f t="shared" si="33"/>
        <v>2010</v>
      </c>
      <c r="P491" t="str">
        <f t="shared" si="34"/>
        <v>Jun</v>
      </c>
    </row>
    <row r="492" spans="1:16" x14ac:dyDescent="0.3">
      <c r="A492">
        <v>495</v>
      </c>
      <c r="B492" t="str">
        <f>Table6[[#This Row],[Initials]]</f>
        <v>Z</v>
      </c>
      <c r="C492" t="str">
        <f>Table6[[#This Row],[Last Name Correction]]</f>
        <v>Sanders</v>
      </c>
      <c r="D492" t="s">
        <v>1670</v>
      </c>
      <c r="E492" t="str">
        <f>Table6[[#This Row],[Gender Correction]]</f>
        <v>F</v>
      </c>
      <c r="F492">
        <v>30</v>
      </c>
      <c r="G492" t="s">
        <v>3157</v>
      </c>
      <c r="H492" t="s">
        <v>1796</v>
      </c>
      <c r="I492" s="10">
        <v>39706</v>
      </c>
      <c r="J492">
        <v>57</v>
      </c>
      <c r="K492" t="s">
        <v>1007</v>
      </c>
      <c r="L492" t="str">
        <f>VLOOKUP(Portfolio43468[[#This Row],[Product]],ProductName,2)</f>
        <v>Superwossname</v>
      </c>
      <c r="M492">
        <f t="shared" si="31"/>
        <v>1140</v>
      </c>
      <c r="N492" s="14">
        <f t="shared" si="32"/>
        <v>3545.3999999999996</v>
      </c>
      <c r="O492">
        <f t="shared" si="33"/>
        <v>2008</v>
      </c>
      <c r="P492" t="str">
        <f t="shared" si="34"/>
        <v>Sep</v>
      </c>
    </row>
    <row r="493" spans="1:16" x14ac:dyDescent="0.3">
      <c r="A493">
        <v>496</v>
      </c>
      <c r="B493" t="str">
        <f>Table6[[#This Row],[Initials]]</f>
        <v>A</v>
      </c>
      <c r="C493" t="str">
        <f>Table6[[#This Row],[Last Name Correction]]</f>
        <v>Thurman</v>
      </c>
      <c r="D493" t="s">
        <v>1683</v>
      </c>
      <c r="E493" t="str">
        <f>Table6[[#This Row],[Gender Correction]]</f>
        <v>F</v>
      </c>
      <c r="F493">
        <v>90</v>
      </c>
      <c r="G493" t="s">
        <v>3160</v>
      </c>
      <c r="H493" t="s">
        <v>35</v>
      </c>
      <c r="I493" s="10">
        <v>39982</v>
      </c>
      <c r="J493">
        <v>59</v>
      </c>
      <c r="K493" t="s">
        <v>1700</v>
      </c>
      <c r="L493" t="str">
        <f>VLOOKUP(Portfolio43468[[#This Row],[Product]],ProductName,2)</f>
        <v>Ultrathing V1</v>
      </c>
      <c r="M493">
        <f t="shared" si="31"/>
        <v>1003</v>
      </c>
      <c r="N493" s="14">
        <f t="shared" si="32"/>
        <v>1995.97</v>
      </c>
      <c r="O493">
        <f t="shared" si="33"/>
        <v>2009</v>
      </c>
      <c r="P493" t="str">
        <f t="shared" si="34"/>
        <v>Jun</v>
      </c>
    </row>
    <row r="494" spans="1:16" x14ac:dyDescent="0.3">
      <c r="A494">
        <v>497</v>
      </c>
      <c r="B494" t="str">
        <f>Table6[[#This Row],[Initials]]</f>
        <v>K</v>
      </c>
      <c r="C494" t="str">
        <f>Table6[[#This Row],[Last Name Correction]]</f>
        <v>Acevedo</v>
      </c>
      <c r="D494" t="s">
        <v>1946</v>
      </c>
      <c r="E494" t="str">
        <f>Table6[[#This Row],[Gender Correction]]</f>
        <v>F</v>
      </c>
      <c r="F494">
        <v>30</v>
      </c>
      <c r="G494" t="s">
        <v>3163</v>
      </c>
      <c r="H494" t="s">
        <v>1606</v>
      </c>
      <c r="I494" s="10">
        <v>40000</v>
      </c>
      <c r="J494">
        <v>54</v>
      </c>
      <c r="K494" t="s">
        <v>1700</v>
      </c>
      <c r="L494" t="str">
        <f>VLOOKUP(Portfolio43468[[#This Row],[Product]],ProductName,2)</f>
        <v>Ultrathing V1</v>
      </c>
      <c r="M494">
        <f t="shared" si="31"/>
        <v>918</v>
      </c>
      <c r="N494" s="14">
        <f t="shared" si="32"/>
        <v>1826.82</v>
      </c>
      <c r="O494">
        <f t="shared" si="33"/>
        <v>2009</v>
      </c>
      <c r="P494" t="str">
        <f t="shared" si="34"/>
        <v>Jul</v>
      </c>
    </row>
    <row r="495" spans="1:16" x14ac:dyDescent="0.3">
      <c r="A495">
        <v>498</v>
      </c>
      <c r="B495" t="str">
        <f>Table6[[#This Row],[Initials]]</f>
        <v>L</v>
      </c>
      <c r="C495" t="str">
        <f>Table6[[#This Row],[Last Name Correction]]</f>
        <v>Platt</v>
      </c>
      <c r="D495" t="s">
        <v>1683</v>
      </c>
      <c r="E495" t="str">
        <f>Table6[[#This Row],[Gender Correction]]</f>
        <v>F</v>
      </c>
      <c r="F495">
        <v>60</v>
      </c>
      <c r="G495" t="s">
        <v>3166</v>
      </c>
      <c r="H495" t="s">
        <v>143</v>
      </c>
      <c r="I495" s="10">
        <v>39981</v>
      </c>
      <c r="J495">
        <v>61</v>
      </c>
      <c r="K495" t="s">
        <v>1673</v>
      </c>
      <c r="L495" t="str">
        <f>VLOOKUP(Portfolio43468[[#This Row],[Product]],ProductName,2)</f>
        <v>Megawidget S</v>
      </c>
      <c r="M495">
        <f t="shared" si="31"/>
        <v>1464</v>
      </c>
      <c r="N495" s="14">
        <f t="shared" si="32"/>
        <v>1156.56</v>
      </c>
      <c r="O495">
        <f t="shared" si="33"/>
        <v>2009</v>
      </c>
      <c r="P495" t="str">
        <f t="shared" si="34"/>
        <v>Jun</v>
      </c>
    </row>
    <row r="496" spans="1:16" x14ac:dyDescent="0.3">
      <c r="A496">
        <v>499</v>
      </c>
      <c r="B496" t="str">
        <f>Table6[[#This Row],[Initials]]</f>
        <v>T</v>
      </c>
      <c r="C496" t="str">
        <f>Table6[[#This Row],[Last Name Correction]]</f>
        <v>Lanier</v>
      </c>
      <c r="D496" t="s">
        <v>1683</v>
      </c>
      <c r="E496" t="str">
        <f>Table6[[#This Row],[Gender Correction]]</f>
        <v>F</v>
      </c>
      <c r="F496">
        <v>90</v>
      </c>
      <c r="G496" t="s">
        <v>3169</v>
      </c>
      <c r="H496" t="s">
        <v>717</v>
      </c>
      <c r="I496" s="10">
        <v>40254</v>
      </c>
      <c r="J496">
        <v>54</v>
      </c>
      <c r="K496" t="s">
        <v>1707</v>
      </c>
      <c r="L496" t="str">
        <f>VLOOKUP(Portfolio43468[[#This Row],[Product]],ProductName,2)</f>
        <v>Megawidget M</v>
      </c>
      <c r="M496">
        <f t="shared" si="31"/>
        <v>1296</v>
      </c>
      <c r="N496" s="14">
        <f t="shared" si="32"/>
        <v>1542.24</v>
      </c>
      <c r="O496">
        <f t="shared" si="33"/>
        <v>2010</v>
      </c>
      <c r="P496" t="str">
        <f t="shared" si="34"/>
        <v>Mar</v>
      </c>
    </row>
    <row r="497" spans="1:16" x14ac:dyDescent="0.3">
      <c r="A497">
        <v>500</v>
      </c>
      <c r="B497" t="str">
        <f>Table6[[#This Row],[Initials]]</f>
        <v>S</v>
      </c>
      <c r="C497" t="str">
        <f>Table6[[#This Row],[Last Name Correction]]</f>
        <v>Crowe</v>
      </c>
      <c r="D497" t="s">
        <v>1683</v>
      </c>
      <c r="E497" t="str">
        <f>Table6[[#This Row],[Gender Correction]]</f>
        <v>F</v>
      </c>
      <c r="F497">
        <v>60</v>
      </c>
      <c r="G497" t="s">
        <v>3172</v>
      </c>
      <c r="H497" t="s">
        <v>1108</v>
      </c>
      <c r="I497" s="10">
        <v>40046</v>
      </c>
      <c r="J497">
        <v>35</v>
      </c>
      <c r="K497" t="s">
        <v>1772</v>
      </c>
      <c r="L497" t="str">
        <f>VLOOKUP(Portfolio43468[[#This Row],[Product]],ProductName,2)</f>
        <v>Gigastuff</v>
      </c>
      <c r="M497">
        <f t="shared" si="31"/>
        <v>630</v>
      </c>
      <c r="N497" s="14">
        <f t="shared" si="32"/>
        <v>1190.7</v>
      </c>
      <c r="O497">
        <f t="shared" si="33"/>
        <v>2009</v>
      </c>
      <c r="P497" t="str">
        <f t="shared" si="34"/>
        <v>Aug</v>
      </c>
    </row>
    <row r="498" spans="1:16" x14ac:dyDescent="0.3">
      <c r="A498">
        <v>501</v>
      </c>
      <c r="B498" t="str">
        <f>Table6[[#This Row],[Initials]]</f>
        <v>S</v>
      </c>
      <c r="C498" t="str">
        <f>Table6[[#This Row],[Last Name Correction]]</f>
        <v>Lindsay</v>
      </c>
      <c r="D498" t="s">
        <v>1946</v>
      </c>
      <c r="E498" t="str">
        <f>Table6[[#This Row],[Gender Correction]]</f>
        <v>F</v>
      </c>
      <c r="F498">
        <v>30</v>
      </c>
      <c r="G498" t="s">
        <v>3174</v>
      </c>
      <c r="H498" t="s">
        <v>794</v>
      </c>
      <c r="I498" s="10">
        <v>39574</v>
      </c>
      <c r="J498">
        <v>21</v>
      </c>
      <c r="K498" t="s">
        <v>1700</v>
      </c>
      <c r="L498" t="str">
        <f>VLOOKUP(Portfolio43468[[#This Row],[Product]],ProductName,2)</f>
        <v>Ultrathing V1</v>
      </c>
      <c r="M498">
        <f t="shared" si="31"/>
        <v>357</v>
      </c>
      <c r="N498" s="14">
        <f t="shared" si="32"/>
        <v>710.43</v>
      </c>
      <c r="O498">
        <f t="shared" si="33"/>
        <v>2008</v>
      </c>
      <c r="P498" t="str">
        <f t="shared" si="34"/>
        <v>May</v>
      </c>
    </row>
    <row r="499" spans="1:16" x14ac:dyDescent="0.3">
      <c r="A499">
        <v>502</v>
      </c>
      <c r="B499" t="str">
        <f>Table6[[#This Row],[Initials]]</f>
        <v>A</v>
      </c>
      <c r="C499" t="str">
        <f>Table6[[#This Row],[Last Name Correction]]</f>
        <v>Boston</v>
      </c>
      <c r="D499" t="s">
        <v>1670</v>
      </c>
      <c r="E499" t="str">
        <f>Table6[[#This Row],[Gender Correction]]</f>
        <v>F</v>
      </c>
      <c r="F499">
        <v>30</v>
      </c>
      <c r="G499" t="s">
        <v>3176</v>
      </c>
      <c r="H499" t="s">
        <v>643</v>
      </c>
      <c r="I499" s="10">
        <v>40203</v>
      </c>
      <c r="J499">
        <v>42</v>
      </c>
      <c r="K499" t="s">
        <v>1772</v>
      </c>
      <c r="L499" t="str">
        <f>VLOOKUP(Portfolio43468[[#This Row],[Product]],ProductName,2)</f>
        <v>Gigastuff</v>
      </c>
      <c r="M499">
        <f t="shared" si="31"/>
        <v>756</v>
      </c>
      <c r="N499" s="14">
        <f t="shared" si="32"/>
        <v>1428.84</v>
      </c>
      <c r="O499">
        <f t="shared" si="33"/>
        <v>2010</v>
      </c>
      <c r="P499" t="str">
        <f t="shared" si="34"/>
        <v>Jan</v>
      </c>
    </row>
    <row r="500" spans="1:16" x14ac:dyDescent="0.3">
      <c r="A500">
        <v>503</v>
      </c>
      <c r="B500" t="str">
        <f>Table6[[#This Row],[Initials]]</f>
        <v>E</v>
      </c>
      <c r="C500" t="str">
        <f>Table6[[#This Row],[Last Name Correction]]</f>
        <v>Lindsey</v>
      </c>
      <c r="D500" t="s">
        <v>1683</v>
      </c>
      <c r="E500" t="str">
        <f>Table6[[#This Row],[Gender Correction]]</f>
        <v>F</v>
      </c>
      <c r="F500">
        <v>30</v>
      </c>
      <c r="G500" t="s">
        <v>3179</v>
      </c>
      <c r="H500" t="s">
        <v>1803</v>
      </c>
      <c r="I500" s="10">
        <v>39908</v>
      </c>
      <c r="J500">
        <v>40</v>
      </c>
      <c r="K500" t="s">
        <v>1692</v>
      </c>
      <c r="L500" t="str">
        <f>VLOOKUP(Portfolio43468[[#This Row],[Product]],ProductName,2)</f>
        <v>Megawidget L</v>
      </c>
      <c r="M500">
        <f t="shared" si="31"/>
        <v>960</v>
      </c>
      <c r="N500" s="14">
        <f t="shared" si="32"/>
        <v>1526.4</v>
      </c>
      <c r="O500">
        <f t="shared" si="33"/>
        <v>2009</v>
      </c>
      <c r="P500" t="str">
        <f t="shared" si="34"/>
        <v>Apr</v>
      </c>
    </row>
    <row r="501" spans="1:16" x14ac:dyDescent="0.3">
      <c r="A501">
        <v>504</v>
      </c>
      <c r="B501" t="str">
        <f>Table6[[#This Row],[Initials]]</f>
        <v>M</v>
      </c>
      <c r="C501" t="str">
        <f>Table6[[#This Row],[Last Name Correction]]</f>
        <v>Grimes</v>
      </c>
      <c r="D501" t="s">
        <v>1733</v>
      </c>
      <c r="E501" t="str">
        <f>Table6[[#This Row],[Gender Correction]]</f>
        <v>F</v>
      </c>
      <c r="F501">
        <v>30</v>
      </c>
      <c r="G501" t="s">
        <v>3182</v>
      </c>
      <c r="H501" t="s">
        <v>1878</v>
      </c>
      <c r="I501" s="10">
        <v>40155</v>
      </c>
      <c r="J501">
        <v>32</v>
      </c>
      <c r="K501" t="s">
        <v>1677</v>
      </c>
      <c r="L501" t="str">
        <f>VLOOKUP(Portfolio43468[[#This Row],[Product]],ProductName,2)</f>
        <v>Ultrathing V3</v>
      </c>
      <c r="M501">
        <f t="shared" si="31"/>
        <v>768</v>
      </c>
      <c r="N501" s="14">
        <f t="shared" si="32"/>
        <v>2680.32</v>
      </c>
      <c r="O501">
        <f t="shared" si="33"/>
        <v>2009</v>
      </c>
      <c r="P501" t="str">
        <f t="shared" si="34"/>
        <v>Dec</v>
      </c>
    </row>
    <row r="502" spans="1:16" x14ac:dyDescent="0.3">
      <c r="A502">
        <v>505</v>
      </c>
      <c r="B502" t="str">
        <f>Table6[[#This Row],[Initials]]</f>
        <v>C</v>
      </c>
      <c r="C502" t="str">
        <f>Table6[[#This Row],[Last Name Correction]]</f>
        <v>Meza</v>
      </c>
      <c r="D502" t="s">
        <v>1683</v>
      </c>
      <c r="E502" t="str">
        <f>Table6[[#This Row],[Gender Correction]]</f>
        <v>F</v>
      </c>
      <c r="F502">
        <v>60</v>
      </c>
      <c r="G502" t="s">
        <v>3184</v>
      </c>
      <c r="H502" t="s">
        <v>3185</v>
      </c>
      <c r="I502" s="10">
        <v>40066</v>
      </c>
      <c r="J502">
        <v>57</v>
      </c>
      <c r="K502" t="s">
        <v>1721</v>
      </c>
      <c r="L502" t="str">
        <f>VLOOKUP(Portfolio43468[[#This Row],[Product]],ProductName,2)</f>
        <v>Ultrathing V4</v>
      </c>
      <c r="M502">
        <f t="shared" si="31"/>
        <v>1368</v>
      </c>
      <c r="N502" s="14">
        <f t="shared" si="32"/>
        <v>5458.3200000000006</v>
      </c>
      <c r="O502">
        <f t="shared" si="33"/>
        <v>2009</v>
      </c>
      <c r="P502" t="str">
        <f t="shared" si="34"/>
        <v>Sep</v>
      </c>
    </row>
    <row r="503" spans="1:16" x14ac:dyDescent="0.3">
      <c r="A503">
        <v>506</v>
      </c>
      <c r="B503" t="str">
        <f>Table6[[#This Row],[Initials]]</f>
        <v>S</v>
      </c>
      <c r="C503" t="str">
        <f>Table6[[#This Row],[Last Name Correction]]</f>
        <v>West</v>
      </c>
      <c r="D503" t="s">
        <v>1670</v>
      </c>
      <c r="E503" t="str">
        <f>Table6[[#This Row],[Gender Correction]]</f>
        <v>F</v>
      </c>
      <c r="F503">
        <v>90</v>
      </c>
      <c r="G503" t="s">
        <v>3187</v>
      </c>
      <c r="H503" t="s">
        <v>139</v>
      </c>
      <c r="I503" s="10">
        <v>40023</v>
      </c>
      <c r="J503">
        <v>41</v>
      </c>
      <c r="K503" t="s">
        <v>1007</v>
      </c>
      <c r="L503" t="str">
        <f>VLOOKUP(Portfolio43468[[#This Row],[Product]],ProductName,2)</f>
        <v>Superwossname</v>
      </c>
      <c r="M503">
        <f t="shared" si="31"/>
        <v>820</v>
      </c>
      <c r="N503" s="14">
        <f t="shared" si="32"/>
        <v>2550.1999999999998</v>
      </c>
      <c r="O503">
        <f t="shared" si="33"/>
        <v>2009</v>
      </c>
      <c r="P503" t="str">
        <f t="shared" si="34"/>
        <v>Jul</v>
      </c>
    </row>
    <row r="504" spans="1:16" x14ac:dyDescent="0.3">
      <c r="A504">
        <v>507</v>
      </c>
      <c r="B504" t="str">
        <f>Table6[[#This Row],[Initials]]</f>
        <v>K</v>
      </c>
      <c r="C504" t="str">
        <f>Table6[[#This Row],[Last Name Correction]]</f>
        <v>Howell</v>
      </c>
      <c r="D504" t="s">
        <v>1683</v>
      </c>
      <c r="E504" t="str">
        <f>Table6[[#This Row],[Gender Correction]]</f>
        <v>F</v>
      </c>
      <c r="F504">
        <v>60</v>
      </c>
      <c r="G504" t="s">
        <v>3189</v>
      </c>
      <c r="H504" t="s">
        <v>216</v>
      </c>
      <c r="I504" s="10">
        <v>39882</v>
      </c>
      <c r="J504">
        <v>35</v>
      </c>
      <c r="K504" t="s">
        <v>851</v>
      </c>
      <c r="L504" t="str">
        <f>VLOOKUP(Portfolio43468[[#This Row],[Product]],ProductName,2)</f>
        <v>Hyperwotsit</v>
      </c>
      <c r="M504">
        <f t="shared" si="31"/>
        <v>700</v>
      </c>
      <c r="N504" s="14">
        <f t="shared" si="32"/>
        <v>1406.9999999999998</v>
      </c>
      <c r="O504">
        <f t="shared" si="33"/>
        <v>2009</v>
      </c>
      <c r="P504" t="str">
        <f t="shared" si="34"/>
        <v>Mar</v>
      </c>
    </row>
    <row r="505" spans="1:16" x14ac:dyDescent="0.3">
      <c r="A505">
        <v>508</v>
      </c>
      <c r="B505" t="str">
        <f>Table6[[#This Row],[Initials]]</f>
        <v>H</v>
      </c>
      <c r="C505" t="str">
        <f>Table6[[#This Row],[Last Name Correction]]</f>
        <v>Cole</v>
      </c>
      <c r="D505" t="s">
        <v>1733</v>
      </c>
      <c r="E505" t="str">
        <f>Table6[[#This Row],[Gender Correction]]</f>
        <v>F</v>
      </c>
      <c r="F505">
        <v>90</v>
      </c>
      <c r="G505" t="s">
        <v>3191</v>
      </c>
      <c r="H505" t="s">
        <v>1160</v>
      </c>
      <c r="I505" s="10">
        <v>40258</v>
      </c>
      <c r="J505">
        <v>14</v>
      </c>
      <c r="K505" t="s">
        <v>1700</v>
      </c>
      <c r="L505" t="str">
        <f>VLOOKUP(Portfolio43468[[#This Row],[Product]],ProductName,2)</f>
        <v>Ultrathing V1</v>
      </c>
      <c r="M505">
        <f t="shared" si="31"/>
        <v>238</v>
      </c>
      <c r="N505" s="14">
        <f t="shared" si="32"/>
        <v>473.62</v>
      </c>
      <c r="O505">
        <f t="shared" si="33"/>
        <v>2010</v>
      </c>
      <c r="P505" t="str">
        <f t="shared" si="34"/>
        <v>Mar</v>
      </c>
    </row>
    <row r="506" spans="1:16" x14ac:dyDescent="0.3">
      <c r="A506">
        <v>509</v>
      </c>
      <c r="B506" t="str">
        <f>Table6[[#This Row],[Initials]]</f>
        <v>Y</v>
      </c>
      <c r="C506" t="str">
        <f>Table6[[#This Row],[Last Name Correction]]</f>
        <v>Braun</v>
      </c>
      <c r="D506" t="s">
        <v>1683</v>
      </c>
      <c r="E506" t="str">
        <f>Table6[[#This Row],[Gender Correction]]</f>
        <v>F</v>
      </c>
      <c r="F506">
        <v>90</v>
      </c>
      <c r="G506" t="s">
        <v>3194</v>
      </c>
      <c r="H506" t="s">
        <v>698</v>
      </c>
      <c r="I506" s="10">
        <v>40267</v>
      </c>
      <c r="J506">
        <v>43</v>
      </c>
      <c r="K506" t="s">
        <v>1700</v>
      </c>
      <c r="L506" t="str">
        <f>VLOOKUP(Portfolio43468[[#This Row],[Product]],ProductName,2)</f>
        <v>Ultrathing V1</v>
      </c>
      <c r="M506">
        <f t="shared" si="31"/>
        <v>731</v>
      </c>
      <c r="N506" s="14">
        <f t="shared" si="32"/>
        <v>1454.69</v>
      </c>
      <c r="O506">
        <f t="shared" si="33"/>
        <v>2010</v>
      </c>
      <c r="P506" t="str">
        <f t="shared" si="34"/>
        <v>Mar</v>
      </c>
    </row>
    <row r="507" spans="1:16" x14ac:dyDescent="0.3">
      <c r="A507">
        <v>510</v>
      </c>
      <c r="B507" t="str">
        <f>Table6[[#This Row],[Initials]]</f>
        <v>M</v>
      </c>
      <c r="C507" t="str">
        <f>Table6[[#This Row],[Last Name Correction]]</f>
        <v>Caudill</v>
      </c>
      <c r="D507" t="s">
        <v>1683</v>
      </c>
      <c r="E507" t="str">
        <f>Table6[[#This Row],[Gender Correction]]</f>
        <v>F</v>
      </c>
      <c r="F507">
        <v>60</v>
      </c>
      <c r="G507" t="s">
        <v>3197</v>
      </c>
      <c r="H507" t="s">
        <v>1625</v>
      </c>
      <c r="I507" s="10">
        <v>39639</v>
      </c>
      <c r="J507">
        <v>53</v>
      </c>
      <c r="K507" t="s">
        <v>1772</v>
      </c>
      <c r="L507" t="str">
        <f>VLOOKUP(Portfolio43468[[#This Row],[Product]],ProductName,2)</f>
        <v>Gigastuff</v>
      </c>
      <c r="M507">
        <f t="shared" si="31"/>
        <v>954</v>
      </c>
      <c r="N507" s="14">
        <f t="shared" si="32"/>
        <v>1803.06</v>
      </c>
      <c r="O507">
        <f t="shared" si="33"/>
        <v>2008</v>
      </c>
      <c r="P507" t="str">
        <f t="shared" si="34"/>
        <v>Jul</v>
      </c>
    </row>
    <row r="508" spans="1:16" x14ac:dyDescent="0.3">
      <c r="A508">
        <v>511</v>
      </c>
      <c r="B508" t="str">
        <f>Table6[[#This Row],[Initials]]</f>
        <v>L</v>
      </c>
      <c r="C508" t="str">
        <f>Table6[[#This Row],[Last Name Correction]]</f>
        <v>Lyons</v>
      </c>
      <c r="D508" t="s">
        <v>1670</v>
      </c>
      <c r="E508" t="str">
        <f>Table6[[#This Row],[Gender Correction]]</f>
        <v>F</v>
      </c>
      <c r="F508">
        <v>60</v>
      </c>
      <c r="G508" t="s">
        <v>3199</v>
      </c>
      <c r="H508" t="s">
        <v>735</v>
      </c>
      <c r="I508" s="10">
        <v>40242</v>
      </c>
      <c r="J508">
        <v>69</v>
      </c>
      <c r="K508" t="s">
        <v>1772</v>
      </c>
      <c r="L508" t="str">
        <f>VLOOKUP(Portfolio43468[[#This Row],[Product]],ProductName,2)</f>
        <v>Gigastuff</v>
      </c>
      <c r="M508">
        <f t="shared" si="31"/>
        <v>1242</v>
      </c>
      <c r="N508" s="14">
        <f t="shared" si="32"/>
        <v>2347.3799999999997</v>
      </c>
      <c r="O508">
        <f t="shared" si="33"/>
        <v>2010</v>
      </c>
      <c r="P508" t="str">
        <f t="shared" si="34"/>
        <v>Mar</v>
      </c>
    </row>
    <row r="509" spans="1:16" x14ac:dyDescent="0.3">
      <c r="A509">
        <v>512</v>
      </c>
      <c r="B509" t="str">
        <f>Table6[[#This Row],[Initials]]</f>
        <v>D</v>
      </c>
      <c r="C509" t="str">
        <f>Table6[[#This Row],[Last Name Correction]]</f>
        <v>Bingham</v>
      </c>
      <c r="D509" t="s">
        <v>1670</v>
      </c>
      <c r="E509" t="str">
        <f>Table6[[#This Row],[Gender Correction]]</f>
        <v>F</v>
      </c>
      <c r="F509">
        <v>60</v>
      </c>
      <c r="G509" t="s">
        <v>3202</v>
      </c>
      <c r="H509" t="s">
        <v>765</v>
      </c>
      <c r="I509" s="10">
        <v>40117</v>
      </c>
      <c r="J509">
        <v>94</v>
      </c>
      <c r="K509" t="s">
        <v>1692</v>
      </c>
      <c r="L509" t="str">
        <f>VLOOKUP(Portfolio43468[[#This Row],[Product]],ProductName,2)</f>
        <v>Megawidget L</v>
      </c>
      <c r="M509">
        <f t="shared" si="31"/>
        <v>2256</v>
      </c>
      <c r="N509" s="14">
        <f t="shared" si="32"/>
        <v>3587.04</v>
      </c>
      <c r="O509">
        <f t="shared" si="33"/>
        <v>2009</v>
      </c>
      <c r="P509" t="str">
        <f t="shared" si="34"/>
        <v>Oct</v>
      </c>
    </row>
    <row r="510" spans="1:16" x14ac:dyDescent="0.3">
      <c r="A510">
        <v>513</v>
      </c>
      <c r="B510" t="str">
        <f>Table6[[#This Row],[Initials]]</f>
        <v>L</v>
      </c>
      <c r="C510" t="str">
        <f>Table6[[#This Row],[Last Name Correction]]</f>
        <v>Alfaro</v>
      </c>
      <c r="D510" t="s">
        <v>1683</v>
      </c>
      <c r="E510" t="str">
        <f>Table6[[#This Row],[Gender Correction]]</f>
        <v>F</v>
      </c>
      <c r="F510">
        <v>30</v>
      </c>
      <c r="G510" t="s">
        <v>3205</v>
      </c>
      <c r="H510" t="s">
        <v>591</v>
      </c>
      <c r="I510" s="10">
        <v>39736</v>
      </c>
      <c r="J510">
        <v>50</v>
      </c>
      <c r="K510" t="s">
        <v>1772</v>
      </c>
      <c r="L510" t="str">
        <f>VLOOKUP(Portfolio43468[[#This Row],[Product]],ProductName,2)</f>
        <v>Gigastuff</v>
      </c>
      <c r="M510">
        <f t="shared" si="31"/>
        <v>900</v>
      </c>
      <c r="N510" s="14">
        <f t="shared" si="32"/>
        <v>1701</v>
      </c>
      <c r="O510">
        <f t="shared" si="33"/>
        <v>2008</v>
      </c>
      <c r="P510" t="str">
        <f t="shared" si="34"/>
        <v>Oct</v>
      </c>
    </row>
    <row r="511" spans="1:16" x14ac:dyDescent="0.3">
      <c r="A511">
        <v>514</v>
      </c>
      <c r="B511" t="str">
        <f>Table6[[#This Row],[Initials]]</f>
        <v>M</v>
      </c>
      <c r="C511" t="str">
        <f>Table6[[#This Row],[Last Name Correction]]</f>
        <v>Jennings</v>
      </c>
      <c r="D511" t="s">
        <v>1670</v>
      </c>
      <c r="E511" t="str">
        <f>Table6[[#This Row],[Gender Correction]]</f>
        <v>F</v>
      </c>
      <c r="F511">
        <v>60</v>
      </c>
      <c r="G511" t="s">
        <v>3208</v>
      </c>
      <c r="H511" t="s">
        <v>552</v>
      </c>
      <c r="I511" s="10">
        <v>39883</v>
      </c>
      <c r="J511">
        <v>2</v>
      </c>
      <c r="K511" t="s">
        <v>1700</v>
      </c>
      <c r="L511" t="str">
        <f>VLOOKUP(Portfolio43468[[#This Row],[Product]],ProductName,2)</f>
        <v>Ultrathing V1</v>
      </c>
      <c r="M511">
        <f t="shared" si="31"/>
        <v>34</v>
      </c>
      <c r="N511" s="14">
        <f t="shared" si="32"/>
        <v>67.66</v>
      </c>
      <c r="O511">
        <f t="shared" si="33"/>
        <v>2009</v>
      </c>
      <c r="P511" t="str">
        <f t="shared" si="34"/>
        <v>Mar</v>
      </c>
    </row>
    <row r="512" spans="1:16" x14ac:dyDescent="0.3">
      <c r="A512">
        <v>515</v>
      </c>
      <c r="B512" t="str">
        <f>Table6[[#This Row],[Initials]]</f>
        <v>N</v>
      </c>
      <c r="C512" t="str">
        <f>Table6[[#This Row],[Last Name Correction]]</f>
        <v>Neff</v>
      </c>
      <c r="D512" t="s">
        <v>1670</v>
      </c>
      <c r="E512" t="str">
        <f>Table6[[#This Row],[Gender Correction]]</f>
        <v>F</v>
      </c>
      <c r="F512">
        <v>90</v>
      </c>
      <c r="G512" t="s">
        <v>2490</v>
      </c>
      <c r="H512" t="s">
        <v>144</v>
      </c>
      <c r="I512" s="10">
        <v>40454</v>
      </c>
      <c r="J512">
        <v>39</v>
      </c>
      <c r="K512" t="s">
        <v>1700</v>
      </c>
      <c r="L512" t="str">
        <f>VLOOKUP(Portfolio43468[[#This Row],[Product]],ProductName,2)</f>
        <v>Ultrathing V1</v>
      </c>
      <c r="M512">
        <f t="shared" si="31"/>
        <v>663</v>
      </c>
      <c r="N512" s="14">
        <f t="shared" si="32"/>
        <v>1319.37</v>
      </c>
      <c r="O512">
        <f t="shared" si="33"/>
        <v>2010</v>
      </c>
      <c r="P512" t="str">
        <f t="shared" si="34"/>
        <v>Oct</v>
      </c>
    </row>
    <row r="513" spans="1:16" x14ac:dyDescent="0.3">
      <c r="A513">
        <v>516</v>
      </c>
      <c r="B513" t="str">
        <f>Table6[[#This Row],[Initials]]</f>
        <v>M</v>
      </c>
      <c r="C513" t="str">
        <f>Table6[[#This Row],[Last Name Correction]]</f>
        <v>Kramer</v>
      </c>
      <c r="D513" t="s">
        <v>1683</v>
      </c>
      <c r="E513" t="str">
        <f>Table6[[#This Row],[Gender Correction]]</f>
        <v>F</v>
      </c>
      <c r="F513">
        <v>30</v>
      </c>
      <c r="G513" t="s">
        <v>3213</v>
      </c>
      <c r="H513" t="s">
        <v>394</v>
      </c>
      <c r="I513" s="10">
        <v>39854</v>
      </c>
      <c r="J513">
        <v>91</v>
      </c>
      <c r="K513" t="s">
        <v>1673</v>
      </c>
      <c r="L513" t="str">
        <f>VLOOKUP(Portfolio43468[[#This Row],[Product]],ProductName,2)</f>
        <v>Megawidget S</v>
      </c>
      <c r="M513">
        <f t="shared" si="31"/>
        <v>2184</v>
      </c>
      <c r="N513" s="14">
        <f t="shared" si="32"/>
        <v>1725.3600000000001</v>
      </c>
      <c r="O513">
        <f t="shared" si="33"/>
        <v>2009</v>
      </c>
      <c r="P513" t="str">
        <f t="shared" si="34"/>
        <v>Feb</v>
      </c>
    </row>
    <row r="514" spans="1:16" x14ac:dyDescent="0.3">
      <c r="A514">
        <v>517</v>
      </c>
      <c r="B514" t="str">
        <f>Table6[[#This Row],[Initials]]</f>
        <v>L</v>
      </c>
      <c r="C514" t="str">
        <f>Table6[[#This Row],[Last Name Correction]]</f>
        <v>Robertson</v>
      </c>
      <c r="D514" t="s">
        <v>1683</v>
      </c>
      <c r="E514" t="str">
        <f>Table6[[#This Row],[Gender Correction]]</f>
        <v>F</v>
      </c>
      <c r="F514">
        <v>30</v>
      </c>
      <c r="G514" t="s">
        <v>3216</v>
      </c>
      <c r="H514" t="s">
        <v>287</v>
      </c>
      <c r="I514" s="10">
        <v>40449</v>
      </c>
      <c r="J514">
        <v>86</v>
      </c>
      <c r="K514" t="s">
        <v>851</v>
      </c>
      <c r="L514" t="str">
        <f>VLOOKUP(Portfolio43468[[#This Row],[Product]],ProductName,2)</f>
        <v>Hyperwotsit</v>
      </c>
      <c r="M514">
        <f t="shared" ref="M514:M577" si="35">VLOOKUP(K514,ProductName,4)*J514</f>
        <v>1720</v>
      </c>
      <c r="N514" s="14">
        <f t="shared" ref="N514:N577" si="36">VLOOKUP(K514,ProductName,3)*M514</f>
        <v>3457.2</v>
      </c>
      <c r="O514">
        <f t="shared" ref="O514:O577" si="37">YEAR(I514)</f>
        <v>2010</v>
      </c>
      <c r="P514" t="str">
        <f t="shared" ref="P514:P577" si="38">TEXT(I514,"MMM")</f>
        <v>Sep</v>
      </c>
    </row>
    <row r="515" spans="1:16" x14ac:dyDescent="0.3">
      <c r="A515">
        <v>518</v>
      </c>
      <c r="B515" t="str">
        <f>Table6[[#This Row],[Initials]]</f>
        <v>V</v>
      </c>
      <c r="C515" t="str">
        <f>Table6[[#This Row],[Last Name Correction]]</f>
        <v>Cochran</v>
      </c>
      <c r="D515" t="s">
        <v>1670</v>
      </c>
      <c r="E515" t="str">
        <f>Table6[[#This Row],[Gender Correction]]</f>
        <v>F</v>
      </c>
      <c r="F515">
        <v>30</v>
      </c>
      <c r="G515" t="s">
        <v>3219</v>
      </c>
      <c r="H515" t="s">
        <v>761</v>
      </c>
      <c r="I515" s="10">
        <v>39481</v>
      </c>
      <c r="J515">
        <v>84</v>
      </c>
      <c r="K515" t="s">
        <v>851</v>
      </c>
      <c r="L515" t="str">
        <f>VLOOKUP(Portfolio43468[[#This Row],[Product]],ProductName,2)</f>
        <v>Hyperwotsit</v>
      </c>
      <c r="M515">
        <f t="shared" si="35"/>
        <v>1680</v>
      </c>
      <c r="N515" s="14">
        <f t="shared" si="36"/>
        <v>3376.7999999999997</v>
      </c>
      <c r="O515">
        <f t="shared" si="37"/>
        <v>2008</v>
      </c>
      <c r="P515" t="str">
        <f t="shared" si="38"/>
        <v>Feb</v>
      </c>
    </row>
    <row r="516" spans="1:16" x14ac:dyDescent="0.3">
      <c r="A516">
        <v>519</v>
      </c>
      <c r="B516" t="str">
        <f>Table6[[#This Row],[Initials]]</f>
        <v>L</v>
      </c>
      <c r="C516" t="str">
        <f>Table6[[#This Row],[Last Name Correction]]</f>
        <v>Malone</v>
      </c>
      <c r="D516" t="s">
        <v>1670</v>
      </c>
      <c r="E516" t="str">
        <f>Table6[[#This Row],[Gender Correction]]</f>
        <v>F</v>
      </c>
      <c r="F516">
        <v>90</v>
      </c>
      <c r="G516" t="s">
        <v>3222</v>
      </c>
      <c r="H516" t="s">
        <v>1638</v>
      </c>
      <c r="I516" s="10">
        <v>39932</v>
      </c>
      <c r="J516">
        <v>55</v>
      </c>
      <c r="K516" t="s">
        <v>1692</v>
      </c>
      <c r="L516" t="str">
        <f>VLOOKUP(Portfolio43468[[#This Row],[Product]],ProductName,2)</f>
        <v>Megawidget L</v>
      </c>
      <c r="M516">
        <f t="shared" si="35"/>
        <v>1320</v>
      </c>
      <c r="N516" s="14">
        <f t="shared" si="36"/>
        <v>2098.8000000000002</v>
      </c>
      <c r="O516">
        <f t="shared" si="37"/>
        <v>2009</v>
      </c>
      <c r="P516" t="str">
        <f t="shared" si="38"/>
        <v>Apr</v>
      </c>
    </row>
    <row r="517" spans="1:16" x14ac:dyDescent="0.3">
      <c r="A517">
        <v>520</v>
      </c>
      <c r="B517" t="str">
        <f>Table6[[#This Row],[Initials]]</f>
        <v>D</v>
      </c>
      <c r="C517" t="str">
        <f>Table6[[#This Row],[Last Name Correction]]</f>
        <v>Trevino</v>
      </c>
      <c r="D517" t="s">
        <v>1683</v>
      </c>
      <c r="E517" t="str">
        <f>Table6[[#This Row],[Gender Correction]]</f>
        <v>F</v>
      </c>
      <c r="F517">
        <v>60</v>
      </c>
      <c r="G517" t="s">
        <v>3225</v>
      </c>
      <c r="H517" t="s">
        <v>1605</v>
      </c>
      <c r="I517" s="10">
        <v>40497</v>
      </c>
      <c r="J517">
        <v>73</v>
      </c>
      <c r="K517" t="s">
        <v>851</v>
      </c>
      <c r="L517" t="str">
        <f>VLOOKUP(Portfolio43468[[#This Row],[Product]],ProductName,2)</f>
        <v>Hyperwotsit</v>
      </c>
      <c r="M517">
        <f t="shared" si="35"/>
        <v>1460</v>
      </c>
      <c r="N517" s="14">
        <f t="shared" si="36"/>
        <v>2934.6</v>
      </c>
      <c r="O517">
        <f t="shared" si="37"/>
        <v>2010</v>
      </c>
      <c r="P517" t="str">
        <f t="shared" si="38"/>
        <v>Nov</v>
      </c>
    </row>
    <row r="518" spans="1:16" x14ac:dyDescent="0.3">
      <c r="A518">
        <v>521</v>
      </c>
      <c r="B518" t="str">
        <f>Table6[[#This Row],[Initials]]</f>
        <v>J</v>
      </c>
      <c r="C518" t="str">
        <f>Table6[[#This Row],[Last Name Correction]]</f>
        <v>Hurst</v>
      </c>
      <c r="D518" t="s">
        <v>1670</v>
      </c>
      <c r="E518" t="str">
        <f>Table6[[#This Row],[Gender Correction]]</f>
        <v>F</v>
      </c>
      <c r="F518">
        <v>60</v>
      </c>
      <c r="G518" t="s">
        <v>3228</v>
      </c>
      <c r="H518" t="s">
        <v>1652</v>
      </c>
      <c r="I518" s="10">
        <v>39673</v>
      </c>
      <c r="J518">
        <v>51</v>
      </c>
      <c r="K518" t="s">
        <v>851</v>
      </c>
      <c r="L518" t="str">
        <f>VLOOKUP(Portfolio43468[[#This Row],[Product]],ProductName,2)</f>
        <v>Hyperwotsit</v>
      </c>
      <c r="M518">
        <f t="shared" si="35"/>
        <v>1020</v>
      </c>
      <c r="N518" s="14">
        <f t="shared" si="36"/>
        <v>2050.1999999999998</v>
      </c>
      <c r="O518">
        <f t="shared" si="37"/>
        <v>2008</v>
      </c>
      <c r="P518" t="str">
        <f t="shared" si="38"/>
        <v>Aug</v>
      </c>
    </row>
    <row r="519" spans="1:16" x14ac:dyDescent="0.3">
      <c r="A519">
        <v>522</v>
      </c>
      <c r="B519" t="str">
        <f>Table6[[#This Row],[Initials]]</f>
        <v>H</v>
      </c>
      <c r="C519" t="str">
        <f>Table6[[#This Row],[Last Name Correction]]</f>
        <v>Marion</v>
      </c>
      <c r="D519" t="s">
        <v>1670</v>
      </c>
      <c r="E519" t="str">
        <f>Table6[[#This Row],[Gender Correction]]</f>
        <v>F</v>
      </c>
      <c r="F519">
        <v>90</v>
      </c>
      <c r="G519" t="s">
        <v>3231</v>
      </c>
      <c r="H519" t="s">
        <v>450</v>
      </c>
      <c r="I519" s="10">
        <v>39984</v>
      </c>
      <c r="J519">
        <v>27</v>
      </c>
      <c r="K519" t="s">
        <v>1673</v>
      </c>
      <c r="L519" t="str">
        <f>VLOOKUP(Portfolio43468[[#This Row],[Product]],ProductName,2)</f>
        <v>Megawidget S</v>
      </c>
      <c r="M519">
        <f t="shared" si="35"/>
        <v>648</v>
      </c>
      <c r="N519" s="14">
        <f t="shared" si="36"/>
        <v>511.92</v>
      </c>
      <c r="O519">
        <f t="shared" si="37"/>
        <v>2009</v>
      </c>
      <c r="P519" t="str">
        <f t="shared" si="38"/>
        <v>Jun</v>
      </c>
    </row>
    <row r="520" spans="1:16" x14ac:dyDescent="0.3">
      <c r="A520">
        <v>523</v>
      </c>
      <c r="B520" t="str">
        <f>Table6[[#This Row],[Initials]]</f>
        <v>A</v>
      </c>
      <c r="C520" t="str">
        <f>Table6[[#This Row],[Last Name Correction]]</f>
        <v>Hull</v>
      </c>
      <c r="D520" t="s">
        <v>1683</v>
      </c>
      <c r="E520" t="str">
        <f>Table6[[#This Row],[Gender Correction]]</f>
        <v>F</v>
      </c>
      <c r="F520">
        <v>90</v>
      </c>
      <c r="G520" t="s">
        <v>3234</v>
      </c>
      <c r="H520" t="s">
        <v>1606</v>
      </c>
      <c r="I520" s="10">
        <v>39686</v>
      </c>
      <c r="J520">
        <v>90</v>
      </c>
      <c r="K520" t="s">
        <v>1677</v>
      </c>
      <c r="L520" t="str">
        <f>VLOOKUP(Portfolio43468[[#This Row],[Product]],ProductName,2)</f>
        <v>Ultrathing V3</v>
      </c>
      <c r="M520">
        <f t="shared" si="35"/>
        <v>2160</v>
      </c>
      <c r="N520" s="14">
        <f t="shared" si="36"/>
        <v>7538.4000000000005</v>
      </c>
      <c r="O520">
        <f t="shared" si="37"/>
        <v>2008</v>
      </c>
      <c r="P520" t="str">
        <f t="shared" si="38"/>
        <v>Aug</v>
      </c>
    </row>
    <row r="521" spans="1:16" x14ac:dyDescent="0.3">
      <c r="A521">
        <v>524</v>
      </c>
      <c r="B521" t="str">
        <f>Table6[[#This Row],[Initials]]</f>
        <v>L</v>
      </c>
      <c r="C521" t="str">
        <f>Table6[[#This Row],[Last Name Correction]]</f>
        <v>Bridges</v>
      </c>
      <c r="D521" t="s">
        <v>1733</v>
      </c>
      <c r="E521" t="str">
        <f>Table6[[#This Row],[Gender Correction]]</f>
        <v>F</v>
      </c>
      <c r="F521">
        <v>60</v>
      </c>
      <c r="G521" t="s">
        <v>3236</v>
      </c>
      <c r="H521" t="s">
        <v>453</v>
      </c>
      <c r="I521" s="10">
        <v>40148</v>
      </c>
      <c r="J521">
        <v>10</v>
      </c>
      <c r="K521" t="s">
        <v>1696</v>
      </c>
      <c r="L521" t="str">
        <f>VLOOKUP(Portfolio43468[[#This Row],[Product]],ProductName,2)</f>
        <v>Ultrathing V2</v>
      </c>
      <c r="M521">
        <f t="shared" si="35"/>
        <v>200</v>
      </c>
      <c r="N521" s="14">
        <f t="shared" si="36"/>
        <v>598</v>
      </c>
      <c r="O521">
        <f t="shared" si="37"/>
        <v>2009</v>
      </c>
      <c r="P521" t="str">
        <f t="shared" si="38"/>
        <v>Dec</v>
      </c>
    </row>
    <row r="522" spans="1:16" x14ac:dyDescent="0.3">
      <c r="A522">
        <v>525</v>
      </c>
      <c r="B522" t="str">
        <f>Table6[[#This Row],[Initials]]</f>
        <v>J</v>
      </c>
      <c r="C522" t="str">
        <f>Table6[[#This Row],[Last Name Correction]]</f>
        <v>Mosley</v>
      </c>
      <c r="D522" t="s">
        <v>1733</v>
      </c>
      <c r="E522" t="str">
        <f>Table6[[#This Row],[Gender Correction]]</f>
        <v>F</v>
      </c>
      <c r="F522">
        <v>60</v>
      </c>
      <c r="G522" t="s">
        <v>3239</v>
      </c>
      <c r="H522" t="s">
        <v>580</v>
      </c>
      <c r="I522" s="10">
        <v>40375</v>
      </c>
      <c r="J522">
        <v>81</v>
      </c>
      <c r="K522" t="s">
        <v>1692</v>
      </c>
      <c r="L522" t="str">
        <f>VLOOKUP(Portfolio43468[[#This Row],[Product]],ProductName,2)</f>
        <v>Megawidget L</v>
      </c>
      <c r="M522">
        <f t="shared" si="35"/>
        <v>1944</v>
      </c>
      <c r="N522" s="14">
        <f t="shared" si="36"/>
        <v>3090.96</v>
      </c>
      <c r="O522">
        <f t="shared" si="37"/>
        <v>2010</v>
      </c>
      <c r="P522" t="str">
        <f t="shared" si="38"/>
        <v>Jul</v>
      </c>
    </row>
    <row r="523" spans="1:16" x14ac:dyDescent="0.3">
      <c r="A523">
        <v>526</v>
      </c>
      <c r="B523" t="str">
        <f>Table6[[#This Row],[Initials]]</f>
        <v>N</v>
      </c>
      <c r="C523" t="str">
        <f>Table6[[#This Row],[Last Name Correction]]</f>
        <v>Arredondo</v>
      </c>
      <c r="D523" t="s">
        <v>1670</v>
      </c>
      <c r="E523" t="str">
        <f>Table6[[#This Row],[Gender Correction]]</f>
        <v>F</v>
      </c>
      <c r="F523">
        <v>30</v>
      </c>
      <c r="G523" t="s">
        <v>3241</v>
      </c>
      <c r="H523" t="s">
        <v>3242</v>
      </c>
      <c r="I523" s="10">
        <v>39741</v>
      </c>
      <c r="J523">
        <v>32</v>
      </c>
      <c r="K523" t="s">
        <v>1692</v>
      </c>
      <c r="L523" t="str">
        <f>VLOOKUP(Portfolio43468[[#This Row],[Product]],ProductName,2)</f>
        <v>Megawidget L</v>
      </c>
      <c r="M523">
        <f t="shared" si="35"/>
        <v>768</v>
      </c>
      <c r="N523" s="14">
        <f t="shared" si="36"/>
        <v>1221.1200000000001</v>
      </c>
      <c r="O523">
        <f t="shared" si="37"/>
        <v>2008</v>
      </c>
      <c r="P523" t="str">
        <f t="shared" si="38"/>
        <v>Oct</v>
      </c>
    </row>
    <row r="524" spans="1:16" x14ac:dyDescent="0.3">
      <c r="A524">
        <v>527</v>
      </c>
      <c r="B524" t="str">
        <f>Table6[[#This Row],[Initials]]</f>
        <v>F</v>
      </c>
      <c r="C524" t="str">
        <f>Table6[[#This Row],[Last Name Correction]]</f>
        <v>Mcmullen</v>
      </c>
      <c r="D524" t="s">
        <v>1683</v>
      </c>
      <c r="E524" t="str">
        <f>Table6[[#This Row],[Gender Correction]]</f>
        <v>F</v>
      </c>
      <c r="F524">
        <v>90</v>
      </c>
      <c r="G524" t="s">
        <v>3244</v>
      </c>
      <c r="H524" t="s">
        <v>3245</v>
      </c>
      <c r="I524" s="10">
        <v>39574</v>
      </c>
      <c r="J524">
        <v>35</v>
      </c>
      <c r="K524" t="s">
        <v>851</v>
      </c>
      <c r="L524" t="str">
        <f>VLOOKUP(Portfolio43468[[#This Row],[Product]],ProductName,2)</f>
        <v>Hyperwotsit</v>
      </c>
      <c r="M524">
        <f t="shared" si="35"/>
        <v>700</v>
      </c>
      <c r="N524" s="14">
        <f t="shared" si="36"/>
        <v>1406.9999999999998</v>
      </c>
      <c r="O524">
        <f t="shared" si="37"/>
        <v>2008</v>
      </c>
      <c r="P524" t="str">
        <f t="shared" si="38"/>
        <v>May</v>
      </c>
    </row>
    <row r="525" spans="1:16" x14ac:dyDescent="0.3">
      <c r="A525">
        <v>528</v>
      </c>
      <c r="B525" t="str">
        <f>Table6[[#This Row],[Initials]]</f>
        <v>B</v>
      </c>
      <c r="C525" t="str">
        <f>Table6[[#This Row],[Last Name Correction]]</f>
        <v>Hairston</v>
      </c>
      <c r="D525" t="s">
        <v>1683</v>
      </c>
      <c r="E525" t="str">
        <f>Table6[[#This Row],[Gender Correction]]</f>
        <v>F</v>
      </c>
      <c r="F525">
        <v>60</v>
      </c>
      <c r="G525" t="s">
        <v>3248</v>
      </c>
      <c r="H525" t="s">
        <v>686</v>
      </c>
      <c r="I525" s="10">
        <v>40006</v>
      </c>
      <c r="J525">
        <v>23</v>
      </c>
      <c r="K525" t="s">
        <v>1700</v>
      </c>
      <c r="L525" t="str">
        <f>VLOOKUP(Portfolio43468[[#This Row],[Product]],ProductName,2)</f>
        <v>Ultrathing V1</v>
      </c>
      <c r="M525">
        <f t="shared" si="35"/>
        <v>391</v>
      </c>
      <c r="N525" s="14">
        <f t="shared" si="36"/>
        <v>778.09</v>
      </c>
      <c r="O525">
        <f t="shared" si="37"/>
        <v>2009</v>
      </c>
      <c r="P525" t="str">
        <f t="shared" si="38"/>
        <v>Jul</v>
      </c>
    </row>
    <row r="526" spans="1:16" x14ac:dyDescent="0.3">
      <c r="A526">
        <v>529</v>
      </c>
      <c r="B526" t="str">
        <f>Table6[[#This Row],[Initials]]</f>
        <v>H</v>
      </c>
      <c r="C526" t="str">
        <f>Table6[[#This Row],[Last Name Correction]]</f>
        <v>Richey</v>
      </c>
      <c r="D526" t="s">
        <v>1683</v>
      </c>
      <c r="E526" t="str">
        <f>Table6[[#This Row],[Gender Correction]]</f>
        <v>F</v>
      </c>
      <c r="F526">
        <v>60</v>
      </c>
      <c r="G526" t="s">
        <v>3250</v>
      </c>
      <c r="H526" t="s">
        <v>1630</v>
      </c>
      <c r="I526" s="10">
        <v>39719</v>
      </c>
      <c r="J526">
        <v>4</v>
      </c>
      <c r="K526" t="s">
        <v>1772</v>
      </c>
      <c r="L526" t="str">
        <f>VLOOKUP(Portfolio43468[[#This Row],[Product]],ProductName,2)</f>
        <v>Gigastuff</v>
      </c>
      <c r="M526">
        <f t="shared" si="35"/>
        <v>72</v>
      </c>
      <c r="N526" s="14">
        <f t="shared" si="36"/>
        <v>136.07999999999998</v>
      </c>
      <c r="O526">
        <f t="shared" si="37"/>
        <v>2008</v>
      </c>
      <c r="P526" t="str">
        <f t="shared" si="38"/>
        <v>Sep</v>
      </c>
    </row>
    <row r="527" spans="1:16" x14ac:dyDescent="0.3">
      <c r="A527">
        <v>530</v>
      </c>
      <c r="B527" t="str">
        <f>Table6[[#This Row],[Initials]]</f>
        <v>G</v>
      </c>
      <c r="C527" t="str">
        <f>Table6[[#This Row],[Last Name Correction]]</f>
        <v>Melton</v>
      </c>
      <c r="D527" t="s">
        <v>1670</v>
      </c>
      <c r="E527" t="str">
        <f>Table6[[#This Row],[Gender Correction]]</f>
        <v>F</v>
      </c>
      <c r="F527">
        <v>30</v>
      </c>
      <c r="G527" t="s">
        <v>3252</v>
      </c>
      <c r="H527" t="s">
        <v>647</v>
      </c>
      <c r="I527" s="10">
        <v>39928</v>
      </c>
      <c r="J527">
        <v>27</v>
      </c>
      <c r="K527" t="s">
        <v>1696</v>
      </c>
      <c r="L527" t="str">
        <f>VLOOKUP(Portfolio43468[[#This Row],[Product]],ProductName,2)</f>
        <v>Ultrathing V2</v>
      </c>
      <c r="M527">
        <f t="shared" si="35"/>
        <v>540</v>
      </c>
      <c r="N527" s="14">
        <f t="shared" si="36"/>
        <v>1614.6000000000001</v>
      </c>
      <c r="O527">
        <f t="shared" si="37"/>
        <v>2009</v>
      </c>
      <c r="P527" t="str">
        <f t="shared" si="38"/>
        <v>Apr</v>
      </c>
    </row>
    <row r="528" spans="1:16" x14ac:dyDescent="0.3">
      <c r="A528">
        <v>531</v>
      </c>
      <c r="B528" t="str">
        <f>Table6[[#This Row],[Initials]]</f>
        <v>V</v>
      </c>
      <c r="C528" t="str">
        <f>Table6[[#This Row],[Last Name Correction]]</f>
        <v>Coker</v>
      </c>
      <c r="D528" t="s">
        <v>1670</v>
      </c>
      <c r="E528" t="str">
        <f>Table6[[#This Row],[Gender Correction]]</f>
        <v>F</v>
      </c>
      <c r="F528">
        <v>30</v>
      </c>
      <c r="G528" t="s">
        <v>3254</v>
      </c>
      <c r="H528" t="s">
        <v>697</v>
      </c>
      <c r="I528" s="10">
        <v>39955</v>
      </c>
      <c r="J528">
        <v>40</v>
      </c>
      <c r="K528" t="s">
        <v>1700</v>
      </c>
      <c r="L528" t="str">
        <f>VLOOKUP(Portfolio43468[[#This Row],[Product]],ProductName,2)</f>
        <v>Ultrathing V1</v>
      </c>
      <c r="M528">
        <f t="shared" si="35"/>
        <v>680</v>
      </c>
      <c r="N528" s="14">
        <f t="shared" si="36"/>
        <v>1353.2</v>
      </c>
      <c r="O528">
        <f t="shared" si="37"/>
        <v>2009</v>
      </c>
      <c r="P528" t="str">
        <f t="shared" si="38"/>
        <v>May</v>
      </c>
    </row>
    <row r="529" spans="1:16" x14ac:dyDescent="0.3">
      <c r="A529">
        <v>532</v>
      </c>
      <c r="B529" t="str">
        <f>Table6[[#This Row],[Initials]]</f>
        <v>K</v>
      </c>
      <c r="C529" t="str">
        <f>Table6[[#This Row],[Last Name Correction]]</f>
        <v>Farrell</v>
      </c>
      <c r="D529" t="s">
        <v>1670</v>
      </c>
      <c r="E529" t="str">
        <f>Table6[[#This Row],[Gender Correction]]</f>
        <v>F</v>
      </c>
      <c r="F529">
        <v>90</v>
      </c>
      <c r="G529" t="s">
        <v>2701</v>
      </c>
      <c r="H529" t="s">
        <v>544</v>
      </c>
      <c r="I529" s="10">
        <v>40536</v>
      </c>
      <c r="J529">
        <v>34</v>
      </c>
      <c r="K529" t="s">
        <v>1007</v>
      </c>
      <c r="L529" t="str">
        <f>VLOOKUP(Portfolio43468[[#This Row],[Product]],ProductName,2)</f>
        <v>Superwossname</v>
      </c>
      <c r="M529">
        <f t="shared" si="35"/>
        <v>680</v>
      </c>
      <c r="N529" s="14">
        <f t="shared" si="36"/>
        <v>2114.7999999999997</v>
      </c>
      <c r="O529">
        <f t="shared" si="37"/>
        <v>2010</v>
      </c>
      <c r="P529" t="str">
        <f t="shared" si="38"/>
        <v>Dec</v>
      </c>
    </row>
    <row r="530" spans="1:16" x14ac:dyDescent="0.3">
      <c r="A530">
        <v>533</v>
      </c>
      <c r="B530" t="str">
        <f>Table6[[#This Row],[Initials]]</f>
        <v>L</v>
      </c>
      <c r="C530" t="str">
        <f>Table6[[#This Row],[Last Name Correction]]</f>
        <v>Weiss</v>
      </c>
      <c r="D530" t="s">
        <v>1670</v>
      </c>
      <c r="E530" t="str">
        <f>Table6[[#This Row],[Gender Correction]]</f>
        <v>F</v>
      </c>
      <c r="F530">
        <v>30</v>
      </c>
      <c r="G530" t="s">
        <v>3259</v>
      </c>
      <c r="H530" t="s">
        <v>1156</v>
      </c>
      <c r="I530" s="10">
        <v>39474</v>
      </c>
      <c r="J530">
        <v>83</v>
      </c>
      <c r="K530" t="s">
        <v>1696</v>
      </c>
      <c r="L530" t="str">
        <f>VLOOKUP(Portfolio43468[[#This Row],[Product]],ProductName,2)</f>
        <v>Ultrathing V2</v>
      </c>
      <c r="M530">
        <f t="shared" si="35"/>
        <v>1660</v>
      </c>
      <c r="N530" s="14">
        <f t="shared" si="36"/>
        <v>4963.4000000000005</v>
      </c>
      <c r="O530">
        <f t="shared" si="37"/>
        <v>2008</v>
      </c>
      <c r="P530" t="str">
        <f t="shared" si="38"/>
        <v>Jan</v>
      </c>
    </row>
    <row r="531" spans="1:16" x14ac:dyDescent="0.3">
      <c r="A531">
        <v>534</v>
      </c>
      <c r="B531" t="str">
        <f>Table6[[#This Row],[Initials]]</f>
        <v>A</v>
      </c>
      <c r="C531" t="str">
        <f>Table6[[#This Row],[Last Name Correction]]</f>
        <v>Crenshaw</v>
      </c>
      <c r="D531" t="s">
        <v>1683</v>
      </c>
      <c r="E531" t="str">
        <f>Table6[[#This Row],[Gender Correction]]</f>
        <v>F</v>
      </c>
      <c r="F531">
        <v>60</v>
      </c>
      <c r="G531" t="s">
        <v>3262</v>
      </c>
      <c r="H531" t="s">
        <v>268</v>
      </c>
      <c r="I531" s="10">
        <v>39612</v>
      </c>
      <c r="J531">
        <v>18</v>
      </c>
      <c r="K531" t="s">
        <v>1692</v>
      </c>
      <c r="L531" t="str">
        <f>VLOOKUP(Portfolio43468[[#This Row],[Product]],ProductName,2)</f>
        <v>Megawidget L</v>
      </c>
      <c r="M531">
        <f t="shared" si="35"/>
        <v>432</v>
      </c>
      <c r="N531" s="14">
        <f t="shared" si="36"/>
        <v>686.88</v>
      </c>
      <c r="O531">
        <f t="shared" si="37"/>
        <v>2008</v>
      </c>
      <c r="P531" t="str">
        <f t="shared" si="38"/>
        <v>Jun</v>
      </c>
    </row>
    <row r="532" spans="1:16" x14ac:dyDescent="0.3">
      <c r="A532">
        <v>535</v>
      </c>
      <c r="B532" t="str">
        <f>Table6[[#This Row],[Initials]]</f>
        <v>L</v>
      </c>
      <c r="C532" t="str">
        <f>Table6[[#This Row],[Last Name Correction]]</f>
        <v>Weber</v>
      </c>
      <c r="D532" t="s">
        <v>1683</v>
      </c>
      <c r="E532" t="str">
        <f>Table6[[#This Row],[Gender Correction]]</f>
        <v>F</v>
      </c>
      <c r="F532">
        <v>60</v>
      </c>
      <c r="G532" t="s">
        <v>3265</v>
      </c>
      <c r="H532" t="s">
        <v>1616</v>
      </c>
      <c r="I532" s="10">
        <v>40037</v>
      </c>
      <c r="J532">
        <v>72</v>
      </c>
      <c r="K532" t="s">
        <v>851</v>
      </c>
      <c r="L532" t="str">
        <f>VLOOKUP(Portfolio43468[[#This Row],[Product]],ProductName,2)</f>
        <v>Hyperwotsit</v>
      </c>
      <c r="M532">
        <f t="shared" si="35"/>
        <v>1440</v>
      </c>
      <c r="N532" s="14">
        <f t="shared" si="36"/>
        <v>2894.3999999999996</v>
      </c>
      <c r="O532">
        <f t="shared" si="37"/>
        <v>2009</v>
      </c>
      <c r="P532" t="str">
        <f t="shared" si="38"/>
        <v>Aug</v>
      </c>
    </row>
    <row r="533" spans="1:16" x14ac:dyDescent="0.3">
      <c r="A533">
        <v>536</v>
      </c>
      <c r="B533" t="str">
        <f>Table6[[#This Row],[Initials]]</f>
        <v>L</v>
      </c>
      <c r="C533" t="str">
        <f>Table6[[#This Row],[Last Name Correction]]</f>
        <v>Kennedy</v>
      </c>
      <c r="D533" t="s">
        <v>1719</v>
      </c>
      <c r="E533" t="str">
        <f>Table6[[#This Row],[Gender Correction]]</f>
        <v>F</v>
      </c>
      <c r="F533">
        <v>30</v>
      </c>
      <c r="G533" t="s">
        <v>3268</v>
      </c>
      <c r="H533" t="s">
        <v>2035</v>
      </c>
      <c r="I533" s="10">
        <v>39821</v>
      </c>
      <c r="J533">
        <v>19</v>
      </c>
      <c r="K533" t="s">
        <v>1692</v>
      </c>
      <c r="L533" t="str">
        <f>VLOOKUP(Portfolio43468[[#This Row],[Product]],ProductName,2)</f>
        <v>Megawidget L</v>
      </c>
      <c r="M533">
        <f t="shared" si="35"/>
        <v>456</v>
      </c>
      <c r="N533" s="14">
        <f t="shared" si="36"/>
        <v>725.04000000000008</v>
      </c>
      <c r="O533">
        <f t="shared" si="37"/>
        <v>2009</v>
      </c>
      <c r="P533" t="str">
        <f t="shared" si="38"/>
        <v>Jan</v>
      </c>
    </row>
    <row r="534" spans="1:16" x14ac:dyDescent="0.3">
      <c r="A534">
        <v>537</v>
      </c>
      <c r="B534" t="str">
        <f>Table6[[#This Row],[Initials]]</f>
        <v>T</v>
      </c>
      <c r="C534" t="str">
        <f>Table6[[#This Row],[Last Name Correction]]</f>
        <v>Sierra</v>
      </c>
      <c r="D534" t="s">
        <v>1670</v>
      </c>
      <c r="E534" t="str">
        <f>Table6[[#This Row],[Gender Correction]]</f>
        <v>F</v>
      </c>
      <c r="F534">
        <v>30</v>
      </c>
      <c r="G534" t="s">
        <v>3271</v>
      </c>
      <c r="H534" t="s">
        <v>167</v>
      </c>
      <c r="I534" s="10">
        <v>39990</v>
      </c>
      <c r="J534">
        <v>76</v>
      </c>
      <c r="K534" t="s">
        <v>1692</v>
      </c>
      <c r="L534" t="str">
        <f>VLOOKUP(Portfolio43468[[#This Row],[Product]],ProductName,2)</f>
        <v>Megawidget L</v>
      </c>
      <c r="M534">
        <f t="shared" si="35"/>
        <v>1824</v>
      </c>
      <c r="N534" s="14">
        <f t="shared" si="36"/>
        <v>2900.1600000000003</v>
      </c>
      <c r="O534">
        <f t="shared" si="37"/>
        <v>2009</v>
      </c>
      <c r="P534" t="str">
        <f t="shared" si="38"/>
        <v>Jun</v>
      </c>
    </row>
    <row r="535" spans="1:16" x14ac:dyDescent="0.3">
      <c r="A535">
        <v>538</v>
      </c>
      <c r="B535" t="str">
        <f>Table6[[#This Row],[Initials]]</f>
        <v>V</v>
      </c>
      <c r="C535" t="str">
        <f>Table6[[#This Row],[Last Name Correction]]</f>
        <v>Oneill</v>
      </c>
      <c r="D535" t="s">
        <v>1670</v>
      </c>
      <c r="E535" t="str">
        <f>Table6[[#This Row],[Gender Correction]]</f>
        <v>F</v>
      </c>
      <c r="F535">
        <v>30</v>
      </c>
      <c r="G535" t="s">
        <v>3274</v>
      </c>
      <c r="H535" t="s">
        <v>602</v>
      </c>
      <c r="I535" s="10">
        <v>39591</v>
      </c>
      <c r="J535">
        <v>36</v>
      </c>
      <c r="K535" t="s">
        <v>1772</v>
      </c>
      <c r="L535" t="str">
        <f>VLOOKUP(Portfolio43468[[#This Row],[Product]],ProductName,2)</f>
        <v>Gigastuff</v>
      </c>
      <c r="M535">
        <f t="shared" si="35"/>
        <v>648</v>
      </c>
      <c r="N535" s="14">
        <f t="shared" si="36"/>
        <v>1224.72</v>
      </c>
      <c r="O535">
        <f t="shared" si="37"/>
        <v>2008</v>
      </c>
      <c r="P535" t="str">
        <f t="shared" si="38"/>
        <v>May</v>
      </c>
    </row>
    <row r="536" spans="1:16" x14ac:dyDescent="0.3">
      <c r="A536">
        <v>539</v>
      </c>
      <c r="B536" t="str">
        <f>Table6[[#This Row],[Initials]]</f>
        <v>I</v>
      </c>
      <c r="C536" t="str">
        <f>Table6[[#This Row],[Last Name Correction]]</f>
        <v>Mcgowan</v>
      </c>
      <c r="D536" t="s">
        <v>1670</v>
      </c>
      <c r="E536" t="str">
        <f>Table6[[#This Row],[Gender Correction]]</f>
        <v>F</v>
      </c>
      <c r="F536">
        <v>90</v>
      </c>
      <c r="G536" t="s">
        <v>3277</v>
      </c>
      <c r="H536" t="s">
        <v>802</v>
      </c>
      <c r="I536" s="10">
        <v>39527</v>
      </c>
      <c r="J536">
        <v>61</v>
      </c>
      <c r="K536" t="s">
        <v>1677</v>
      </c>
      <c r="L536" t="str">
        <f>VLOOKUP(Portfolio43468[[#This Row],[Product]],ProductName,2)</f>
        <v>Ultrathing V3</v>
      </c>
      <c r="M536">
        <f t="shared" si="35"/>
        <v>1464</v>
      </c>
      <c r="N536" s="14">
        <f t="shared" si="36"/>
        <v>5109.3600000000006</v>
      </c>
      <c r="O536">
        <f t="shared" si="37"/>
        <v>2008</v>
      </c>
      <c r="P536" t="str">
        <f t="shared" si="38"/>
        <v>Mar</v>
      </c>
    </row>
    <row r="537" spans="1:16" x14ac:dyDescent="0.3">
      <c r="A537">
        <v>540</v>
      </c>
      <c r="B537" t="str">
        <f>Table6[[#This Row],[Initials]]</f>
        <v>S</v>
      </c>
      <c r="C537" t="str">
        <f>Table6[[#This Row],[Last Name Correction]]</f>
        <v>Latham</v>
      </c>
      <c r="D537" t="s">
        <v>1683</v>
      </c>
      <c r="E537" t="str">
        <f>Table6[[#This Row],[Gender Correction]]</f>
        <v>F</v>
      </c>
      <c r="F537">
        <v>60</v>
      </c>
      <c r="G537" t="s">
        <v>3280</v>
      </c>
      <c r="H537" t="s">
        <v>7</v>
      </c>
      <c r="I537" s="10">
        <v>39593</v>
      </c>
      <c r="J537">
        <v>53</v>
      </c>
      <c r="K537" t="s">
        <v>1696</v>
      </c>
      <c r="L537" t="str">
        <f>VLOOKUP(Portfolio43468[[#This Row],[Product]],ProductName,2)</f>
        <v>Ultrathing V2</v>
      </c>
      <c r="M537">
        <f t="shared" si="35"/>
        <v>1060</v>
      </c>
      <c r="N537" s="14">
        <f t="shared" si="36"/>
        <v>3169.4</v>
      </c>
      <c r="O537">
        <f t="shared" si="37"/>
        <v>2008</v>
      </c>
      <c r="P537" t="str">
        <f t="shared" si="38"/>
        <v>May</v>
      </c>
    </row>
    <row r="538" spans="1:16" x14ac:dyDescent="0.3">
      <c r="A538">
        <v>541</v>
      </c>
      <c r="B538" t="str">
        <f>Table6[[#This Row],[Initials]]</f>
        <v>C</v>
      </c>
      <c r="C538" t="str">
        <f>Table6[[#This Row],[Last Name Correction]]</f>
        <v>Edmonds</v>
      </c>
      <c r="D538" t="s">
        <v>1683</v>
      </c>
      <c r="E538" t="str">
        <f>Table6[[#This Row],[Gender Correction]]</f>
        <v>F</v>
      </c>
      <c r="F538">
        <v>90</v>
      </c>
      <c r="G538" t="s">
        <v>3283</v>
      </c>
      <c r="H538" t="s">
        <v>705</v>
      </c>
      <c r="I538" s="10">
        <v>39644</v>
      </c>
      <c r="J538">
        <v>74</v>
      </c>
      <c r="K538" t="s">
        <v>1677</v>
      </c>
      <c r="L538" t="str">
        <f>VLOOKUP(Portfolio43468[[#This Row],[Product]],ProductName,2)</f>
        <v>Ultrathing V3</v>
      </c>
      <c r="M538">
        <f t="shared" si="35"/>
        <v>1776</v>
      </c>
      <c r="N538" s="14">
        <f t="shared" si="36"/>
        <v>6198.2400000000007</v>
      </c>
      <c r="O538">
        <f t="shared" si="37"/>
        <v>2008</v>
      </c>
      <c r="P538" t="str">
        <f t="shared" si="38"/>
        <v>Jul</v>
      </c>
    </row>
    <row r="539" spans="1:16" x14ac:dyDescent="0.3">
      <c r="A539">
        <v>542</v>
      </c>
      <c r="B539" t="str">
        <f>Table6[[#This Row],[Initials]]</f>
        <v>A</v>
      </c>
      <c r="C539" t="str">
        <f>Table6[[#This Row],[Last Name Correction]]</f>
        <v>Rich</v>
      </c>
      <c r="D539" t="s">
        <v>1670</v>
      </c>
      <c r="E539" t="str">
        <f>Table6[[#This Row],[Gender Correction]]</f>
        <v>F</v>
      </c>
      <c r="F539">
        <v>30</v>
      </c>
      <c r="G539" t="s">
        <v>3286</v>
      </c>
      <c r="H539" t="s">
        <v>436</v>
      </c>
      <c r="I539" s="10">
        <v>39652</v>
      </c>
      <c r="J539">
        <v>88</v>
      </c>
      <c r="K539" t="s">
        <v>1677</v>
      </c>
      <c r="L539" t="str">
        <f>VLOOKUP(Portfolio43468[[#This Row],[Product]],ProductName,2)</f>
        <v>Ultrathing V3</v>
      </c>
      <c r="M539">
        <f t="shared" si="35"/>
        <v>2112</v>
      </c>
      <c r="N539" s="14">
        <f t="shared" si="36"/>
        <v>7370.88</v>
      </c>
      <c r="O539">
        <f t="shared" si="37"/>
        <v>2008</v>
      </c>
      <c r="P539" t="str">
        <f t="shared" si="38"/>
        <v>Jul</v>
      </c>
    </row>
    <row r="540" spans="1:16" x14ac:dyDescent="0.3">
      <c r="A540">
        <v>543</v>
      </c>
      <c r="B540" t="str">
        <f>Table6[[#This Row],[Initials]]</f>
        <v>G</v>
      </c>
      <c r="C540" t="str">
        <f>Table6[[#This Row],[Last Name Correction]]</f>
        <v>Huggins</v>
      </c>
      <c r="D540" t="s">
        <v>1670</v>
      </c>
      <c r="E540" t="str">
        <f>Table6[[#This Row],[Gender Correction]]</f>
        <v>F</v>
      </c>
      <c r="F540">
        <v>60</v>
      </c>
      <c r="G540" t="s">
        <v>3289</v>
      </c>
      <c r="H540" t="s">
        <v>1013</v>
      </c>
      <c r="I540" s="10">
        <v>40271</v>
      </c>
      <c r="J540">
        <v>53</v>
      </c>
      <c r="K540" t="s">
        <v>1696</v>
      </c>
      <c r="L540" t="str">
        <f>VLOOKUP(Portfolio43468[[#This Row],[Product]],ProductName,2)</f>
        <v>Ultrathing V2</v>
      </c>
      <c r="M540">
        <f t="shared" si="35"/>
        <v>1060</v>
      </c>
      <c r="N540" s="14">
        <f t="shared" si="36"/>
        <v>3169.4</v>
      </c>
      <c r="O540">
        <f t="shared" si="37"/>
        <v>2010</v>
      </c>
      <c r="P540" t="str">
        <f t="shared" si="38"/>
        <v>Apr</v>
      </c>
    </row>
    <row r="541" spans="1:16" x14ac:dyDescent="0.3">
      <c r="A541">
        <v>544</v>
      </c>
      <c r="B541" t="str">
        <f>Table6[[#This Row],[Initials]]</f>
        <v>E</v>
      </c>
      <c r="C541" t="str">
        <f>Table6[[#This Row],[Last Name Correction]]</f>
        <v>Waters</v>
      </c>
      <c r="D541" t="s">
        <v>1683</v>
      </c>
      <c r="E541" t="str">
        <f>Table6[[#This Row],[Gender Correction]]</f>
        <v>F</v>
      </c>
      <c r="F541">
        <v>60</v>
      </c>
      <c r="G541" t="s">
        <v>3292</v>
      </c>
      <c r="H541" t="s">
        <v>1455</v>
      </c>
      <c r="I541" s="10">
        <v>40298</v>
      </c>
      <c r="J541">
        <v>65</v>
      </c>
      <c r="K541" t="s">
        <v>1696</v>
      </c>
      <c r="L541" t="str">
        <f>VLOOKUP(Portfolio43468[[#This Row],[Product]],ProductName,2)</f>
        <v>Ultrathing V2</v>
      </c>
      <c r="M541">
        <f t="shared" si="35"/>
        <v>1300</v>
      </c>
      <c r="N541" s="14">
        <f t="shared" si="36"/>
        <v>3887.0000000000005</v>
      </c>
      <c r="O541">
        <f t="shared" si="37"/>
        <v>2010</v>
      </c>
      <c r="P541" t="str">
        <f t="shared" si="38"/>
        <v>Apr</v>
      </c>
    </row>
    <row r="542" spans="1:16" x14ac:dyDescent="0.3">
      <c r="A542">
        <v>545</v>
      </c>
      <c r="B542" t="str">
        <f>Table6[[#This Row],[Initials]]</f>
        <v>J</v>
      </c>
      <c r="C542" t="str">
        <f>Table6[[#This Row],[Last Name Correction]]</f>
        <v>Mccullough</v>
      </c>
      <c r="D542" t="s">
        <v>1946</v>
      </c>
      <c r="E542" t="str">
        <f>Table6[[#This Row],[Gender Correction]]</f>
        <v>F</v>
      </c>
      <c r="F542">
        <v>30</v>
      </c>
      <c r="G542" t="s">
        <v>3293</v>
      </c>
      <c r="H542" t="s">
        <v>790</v>
      </c>
      <c r="I542" s="10">
        <v>39778</v>
      </c>
      <c r="J542">
        <v>61</v>
      </c>
      <c r="K542" t="s">
        <v>1772</v>
      </c>
      <c r="L542" t="str">
        <f>VLOOKUP(Portfolio43468[[#This Row],[Product]],ProductName,2)</f>
        <v>Gigastuff</v>
      </c>
      <c r="M542">
        <f t="shared" si="35"/>
        <v>1098</v>
      </c>
      <c r="N542" s="14">
        <f t="shared" si="36"/>
        <v>2075.2199999999998</v>
      </c>
      <c r="O542">
        <f t="shared" si="37"/>
        <v>2008</v>
      </c>
      <c r="P542" t="str">
        <f t="shared" si="38"/>
        <v>Nov</v>
      </c>
    </row>
    <row r="543" spans="1:16" x14ac:dyDescent="0.3">
      <c r="A543">
        <v>546</v>
      </c>
      <c r="B543" t="str">
        <f>Table6[[#This Row],[Initials]]</f>
        <v>G</v>
      </c>
      <c r="C543" t="str">
        <f>Table6[[#This Row],[Last Name Correction]]</f>
        <v>Chen</v>
      </c>
      <c r="D543" t="s">
        <v>1946</v>
      </c>
      <c r="E543" t="str">
        <f>Table6[[#This Row],[Gender Correction]]</f>
        <v>F</v>
      </c>
      <c r="F543">
        <v>90</v>
      </c>
      <c r="G543" t="s">
        <v>3187</v>
      </c>
      <c r="H543" t="s">
        <v>28</v>
      </c>
      <c r="I543" s="10">
        <v>40218</v>
      </c>
      <c r="J543">
        <v>11</v>
      </c>
      <c r="K543" t="s">
        <v>1707</v>
      </c>
      <c r="L543" t="str">
        <f>VLOOKUP(Portfolio43468[[#This Row],[Product]],ProductName,2)</f>
        <v>Megawidget M</v>
      </c>
      <c r="M543">
        <f t="shared" si="35"/>
        <v>264</v>
      </c>
      <c r="N543" s="14">
        <f t="shared" si="36"/>
        <v>314.15999999999997</v>
      </c>
      <c r="O543">
        <f t="shared" si="37"/>
        <v>2010</v>
      </c>
      <c r="P543" t="str">
        <f t="shared" si="38"/>
        <v>Feb</v>
      </c>
    </row>
    <row r="544" spans="1:16" x14ac:dyDescent="0.3">
      <c r="A544">
        <v>547</v>
      </c>
      <c r="B544" t="str">
        <f>Table6[[#This Row],[Initials]]</f>
        <v>E</v>
      </c>
      <c r="C544" t="str">
        <f>Table6[[#This Row],[Last Name Correction]]</f>
        <v>Randall</v>
      </c>
      <c r="D544" t="s">
        <v>1683</v>
      </c>
      <c r="E544" t="str">
        <f>Table6[[#This Row],[Gender Correction]]</f>
        <v>F</v>
      </c>
      <c r="F544">
        <v>90</v>
      </c>
      <c r="G544" t="s">
        <v>3298</v>
      </c>
      <c r="H544" t="s">
        <v>762</v>
      </c>
      <c r="I544" s="10">
        <v>40230</v>
      </c>
      <c r="J544">
        <v>54</v>
      </c>
      <c r="K544" t="s">
        <v>851</v>
      </c>
      <c r="L544" t="str">
        <f>VLOOKUP(Portfolio43468[[#This Row],[Product]],ProductName,2)</f>
        <v>Hyperwotsit</v>
      </c>
      <c r="M544">
        <f t="shared" si="35"/>
        <v>1080</v>
      </c>
      <c r="N544" s="14">
        <f t="shared" si="36"/>
        <v>2170.7999999999997</v>
      </c>
      <c r="O544">
        <f t="shared" si="37"/>
        <v>2010</v>
      </c>
      <c r="P544" t="str">
        <f t="shared" si="38"/>
        <v>Feb</v>
      </c>
    </row>
    <row r="545" spans="1:16" x14ac:dyDescent="0.3">
      <c r="A545">
        <v>548</v>
      </c>
      <c r="B545" t="str">
        <f>Table6[[#This Row],[Initials]]</f>
        <v>M</v>
      </c>
      <c r="C545" t="str">
        <f>Table6[[#This Row],[Last Name Correction]]</f>
        <v>Boyce</v>
      </c>
      <c r="D545" t="s">
        <v>1733</v>
      </c>
      <c r="E545" t="str">
        <f>Table6[[#This Row],[Gender Correction]]</f>
        <v>F</v>
      </c>
      <c r="F545">
        <v>60</v>
      </c>
      <c r="G545" t="s">
        <v>3301</v>
      </c>
      <c r="H545" t="s">
        <v>2096</v>
      </c>
      <c r="I545" s="10">
        <v>39456</v>
      </c>
      <c r="J545">
        <v>83</v>
      </c>
      <c r="K545" t="s">
        <v>1772</v>
      </c>
      <c r="L545" t="str">
        <f>VLOOKUP(Portfolio43468[[#This Row],[Product]],ProductName,2)</f>
        <v>Gigastuff</v>
      </c>
      <c r="M545">
        <f t="shared" si="35"/>
        <v>1494</v>
      </c>
      <c r="N545" s="14">
        <f t="shared" si="36"/>
        <v>2823.66</v>
      </c>
      <c r="O545">
        <f t="shared" si="37"/>
        <v>2008</v>
      </c>
      <c r="P545" t="str">
        <f t="shared" si="38"/>
        <v>Jan</v>
      </c>
    </row>
    <row r="546" spans="1:16" x14ac:dyDescent="0.3">
      <c r="A546">
        <v>549</v>
      </c>
      <c r="B546" t="str">
        <f>Table6[[#This Row],[Initials]]</f>
        <v>J</v>
      </c>
      <c r="C546" t="str">
        <f>Table6[[#This Row],[Last Name Correction]]</f>
        <v>Field</v>
      </c>
      <c r="D546" t="s">
        <v>1683</v>
      </c>
      <c r="E546" t="str">
        <f>Table6[[#This Row],[Gender Correction]]</f>
        <v>F</v>
      </c>
      <c r="F546">
        <v>30</v>
      </c>
      <c r="G546" t="s">
        <v>3304</v>
      </c>
      <c r="H546" t="s">
        <v>351</v>
      </c>
      <c r="I546" s="10">
        <v>39766</v>
      </c>
      <c r="J546">
        <v>59</v>
      </c>
      <c r="K546" t="s">
        <v>1696</v>
      </c>
      <c r="L546" t="str">
        <f>VLOOKUP(Portfolio43468[[#This Row],[Product]],ProductName,2)</f>
        <v>Ultrathing V2</v>
      </c>
      <c r="M546">
        <f t="shared" si="35"/>
        <v>1180</v>
      </c>
      <c r="N546" s="14">
        <f t="shared" si="36"/>
        <v>3528.2000000000003</v>
      </c>
      <c r="O546">
        <f t="shared" si="37"/>
        <v>2008</v>
      </c>
      <c r="P546" t="str">
        <f t="shared" si="38"/>
        <v>Nov</v>
      </c>
    </row>
    <row r="547" spans="1:16" x14ac:dyDescent="0.3">
      <c r="A547">
        <v>550</v>
      </c>
      <c r="B547" t="str">
        <f>Table6[[#This Row],[Initials]]</f>
        <v>C</v>
      </c>
      <c r="C547" t="str">
        <f>Table6[[#This Row],[Last Name Correction]]</f>
        <v>Watkins</v>
      </c>
      <c r="D547" t="s">
        <v>1670</v>
      </c>
      <c r="E547" t="str">
        <f>Table6[[#This Row],[Gender Correction]]</f>
        <v>F</v>
      </c>
      <c r="F547">
        <v>30</v>
      </c>
      <c r="G547" t="s">
        <v>3306</v>
      </c>
      <c r="H547" t="s">
        <v>2180</v>
      </c>
      <c r="I547" s="10">
        <v>39602</v>
      </c>
      <c r="J547">
        <v>15</v>
      </c>
      <c r="K547" t="s">
        <v>1700</v>
      </c>
      <c r="L547" t="str">
        <f>VLOOKUP(Portfolio43468[[#This Row],[Product]],ProductName,2)</f>
        <v>Ultrathing V1</v>
      </c>
      <c r="M547">
        <f t="shared" si="35"/>
        <v>255</v>
      </c>
      <c r="N547" s="14">
        <f t="shared" si="36"/>
        <v>507.45</v>
      </c>
      <c r="O547">
        <f t="shared" si="37"/>
        <v>2008</v>
      </c>
      <c r="P547" t="str">
        <f t="shared" si="38"/>
        <v>Jun</v>
      </c>
    </row>
    <row r="548" spans="1:16" x14ac:dyDescent="0.3">
      <c r="A548">
        <v>551</v>
      </c>
      <c r="B548" t="str">
        <f>Table6[[#This Row],[Initials]]</f>
        <v>K</v>
      </c>
      <c r="C548" t="str">
        <f>Table6[[#This Row],[Last Name Correction]]</f>
        <v>Raymond</v>
      </c>
      <c r="D548" t="s">
        <v>1683</v>
      </c>
      <c r="E548" t="str">
        <f>Table6[[#This Row],[Gender Correction]]</f>
        <v>F</v>
      </c>
      <c r="F548">
        <v>30</v>
      </c>
      <c r="G548" t="s">
        <v>3309</v>
      </c>
      <c r="H548" t="s">
        <v>1637</v>
      </c>
      <c r="I548" s="10">
        <v>39503</v>
      </c>
      <c r="J548">
        <v>89</v>
      </c>
      <c r="K548" t="s">
        <v>1721</v>
      </c>
      <c r="L548" t="str">
        <f>VLOOKUP(Portfolio43468[[#This Row],[Product]],ProductName,2)</f>
        <v>Ultrathing V4</v>
      </c>
      <c r="M548">
        <f t="shared" si="35"/>
        <v>2136</v>
      </c>
      <c r="N548" s="14">
        <f t="shared" si="36"/>
        <v>8522.6400000000012</v>
      </c>
      <c r="O548">
        <f t="shared" si="37"/>
        <v>2008</v>
      </c>
      <c r="P548" t="str">
        <f t="shared" si="38"/>
        <v>Feb</v>
      </c>
    </row>
    <row r="549" spans="1:16" x14ac:dyDescent="0.3">
      <c r="A549">
        <v>552</v>
      </c>
      <c r="B549" t="str">
        <f>Table6[[#This Row],[Initials]]</f>
        <v>A</v>
      </c>
      <c r="C549" t="str">
        <f>Table6[[#This Row],[Last Name Correction]]</f>
        <v>Darling</v>
      </c>
      <c r="D549" t="s">
        <v>1670</v>
      </c>
      <c r="E549" t="str">
        <f>Table6[[#This Row],[Gender Correction]]</f>
        <v>F</v>
      </c>
      <c r="F549">
        <v>60</v>
      </c>
      <c r="G549" t="s">
        <v>3312</v>
      </c>
      <c r="H549" t="s">
        <v>1467</v>
      </c>
      <c r="I549" s="10">
        <v>39875</v>
      </c>
      <c r="J549">
        <v>88</v>
      </c>
      <c r="K549" t="s">
        <v>1696</v>
      </c>
      <c r="L549" t="str">
        <f>VLOOKUP(Portfolio43468[[#This Row],[Product]],ProductName,2)</f>
        <v>Ultrathing V2</v>
      </c>
      <c r="M549">
        <f t="shared" si="35"/>
        <v>1760</v>
      </c>
      <c r="N549" s="14">
        <f t="shared" si="36"/>
        <v>5262.4000000000005</v>
      </c>
      <c r="O549">
        <f t="shared" si="37"/>
        <v>2009</v>
      </c>
      <c r="P549" t="str">
        <f t="shared" si="38"/>
        <v>Mar</v>
      </c>
    </row>
    <row r="550" spans="1:16" x14ac:dyDescent="0.3">
      <c r="A550">
        <v>553</v>
      </c>
      <c r="B550" t="str">
        <f>Table6[[#This Row],[Initials]]</f>
        <v>E</v>
      </c>
      <c r="C550" t="str">
        <f>Table6[[#This Row],[Last Name Correction]]</f>
        <v>Irwin</v>
      </c>
      <c r="D550" t="s">
        <v>1683</v>
      </c>
      <c r="E550" t="str">
        <f>Table6[[#This Row],[Gender Correction]]</f>
        <v>F</v>
      </c>
      <c r="F550">
        <v>90</v>
      </c>
      <c r="G550" t="s">
        <v>3315</v>
      </c>
      <c r="H550" t="s">
        <v>696</v>
      </c>
      <c r="I550" s="10">
        <v>39749</v>
      </c>
      <c r="J550">
        <v>78</v>
      </c>
      <c r="K550" t="s">
        <v>1673</v>
      </c>
      <c r="L550" t="str">
        <f>VLOOKUP(Portfolio43468[[#This Row],[Product]],ProductName,2)</f>
        <v>Megawidget S</v>
      </c>
      <c r="M550">
        <f t="shared" si="35"/>
        <v>1872</v>
      </c>
      <c r="N550" s="14">
        <f t="shared" si="36"/>
        <v>1478.88</v>
      </c>
      <c r="O550">
        <f t="shared" si="37"/>
        <v>2008</v>
      </c>
      <c r="P550" t="str">
        <f t="shared" si="38"/>
        <v>Oct</v>
      </c>
    </row>
    <row r="551" spans="1:16" x14ac:dyDescent="0.3">
      <c r="A551">
        <v>554</v>
      </c>
      <c r="B551" t="str">
        <f>Table6[[#This Row],[Initials]]</f>
        <v>S</v>
      </c>
      <c r="C551" t="str">
        <f>Table6[[#This Row],[Last Name Correction]]</f>
        <v>Bloom</v>
      </c>
      <c r="D551" t="s">
        <v>1670</v>
      </c>
      <c r="E551" t="str">
        <f>Table6[[#This Row],[Gender Correction]]</f>
        <v>F</v>
      </c>
      <c r="F551">
        <v>90</v>
      </c>
      <c r="G551" t="s">
        <v>3319</v>
      </c>
      <c r="H551" t="s">
        <v>328</v>
      </c>
      <c r="I551" s="10">
        <v>40042</v>
      </c>
      <c r="J551">
        <v>38</v>
      </c>
      <c r="K551" t="s">
        <v>1673</v>
      </c>
      <c r="L551" t="str">
        <f>VLOOKUP(Portfolio43468[[#This Row],[Product]],ProductName,2)</f>
        <v>Megawidget S</v>
      </c>
      <c r="M551">
        <f t="shared" si="35"/>
        <v>912</v>
      </c>
      <c r="N551" s="14">
        <f t="shared" si="36"/>
        <v>720.48</v>
      </c>
      <c r="O551">
        <f t="shared" si="37"/>
        <v>2009</v>
      </c>
      <c r="P551" t="str">
        <f t="shared" si="38"/>
        <v>Aug</v>
      </c>
    </row>
    <row r="552" spans="1:16" x14ac:dyDescent="0.3">
      <c r="A552">
        <v>555</v>
      </c>
      <c r="B552" t="str">
        <f>Table6[[#This Row],[Initials]]</f>
        <v>D</v>
      </c>
      <c r="C552" t="str">
        <f>Table6[[#This Row],[Last Name Correction]]</f>
        <v>Hansen</v>
      </c>
      <c r="D552" t="s">
        <v>1670</v>
      </c>
      <c r="E552" t="str">
        <f>Table6[[#This Row],[Gender Correction]]</f>
        <v>F</v>
      </c>
      <c r="F552">
        <v>60</v>
      </c>
      <c r="G552" t="s">
        <v>3322</v>
      </c>
      <c r="H552" t="s">
        <v>185</v>
      </c>
      <c r="I552" s="10">
        <v>39782</v>
      </c>
      <c r="J552">
        <v>44</v>
      </c>
      <c r="K552" t="s">
        <v>1677</v>
      </c>
      <c r="L552" t="str">
        <f>VLOOKUP(Portfolio43468[[#This Row],[Product]],ProductName,2)</f>
        <v>Ultrathing V3</v>
      </c>
      <c r="M552">
        <f t="shared" si="35"/>
        <v>1056</v>
      </c>
      <c r="N552" s="14">
        <f t="shared" si="36"/>
        <v>3685.44</v>
      </c>
      <c r="O552">
        <f t="shared" si="37"/>
        <v>2008</v>
      </c>
      <c r="P552" t="str">
        <f t="shared" si="38"/>
        <v>Nov</v>
      </c>
    </row>
    <row r="553" spans="1:16" x14ac:dyDescent="0.3">
      <c r="A553">
        <v>556</v>
      </c>
      <c r="B553" t="str">
        <f>Table6[[#This Row],[Initials]]</f>
        <v>C</v>
      </c>
      <c r="C553" t="str">
        <f>Table6[[#This Row],[Last Name Correction]]</f>
        <v>Barker</v>
      </c>
      <c r="D553" t="s">
        <v>1670</v>
      </c>
      <c r="E553" t="str">
        <f>Table6[[#This Row],[Gender Correction]]</f>
        <v>F</v>
      </c>
      <c r="F553">
        <v>60</v>
      </c>
      <c r="G553" t="s">
        <v>3325</v>
      </c>
      <c r="H553" t="s">
        <v>699</v>
      </c>
      <c r="I553" s="10">
        <v>40342</v>
      </c>
      <c r="J553">
        <v>64</v>
      </c>
      <c r="K553" t="s">
        <v>1677</v>
      </c>
      <c r="L553" t="str">
        <f>VLOOKUP(Portfolio43468[[#This Row],[Product]],ProductName,2)</f>
        <v>Ultrathing V3</v>
      </c>
      <c r="M553">
        <f t="shared" si="35"/>
        <v>1536</v>
      </c>
      <c r="N553" s="14">
        <f t="shared" si="36"/>
        <v>5360.64</v>
      </c>
      <c r="O553">
        <f t="shared" si="37"/>
        <v>2010</v>
      </c>
      <c r="P553" t="str">
        <f t="shared" si="38"/>
        <v>Jun</v>
      </c>
    </row>
    <row r="554" spans="1:16" x14ac:dyDescent="0.3">
      <c r="A554">
        <v>557</v>
      </c>
      <c r="B554" t="str">
        <f>Table6[[#This Row],[Initials]]</f>
        <v>S</v>
      </c>
      <c r="C554" t="str">
        <f>Table6[[#This Row],[Last Name Correction]]</f>
        <v>Bullard</v>
      </c>
      <c r="D554" t="s">
        <v>1670</v>
      </c>
      <c r="E554" t="str">
        <f>Table6[[#This Row],[Gender Correction]]</f>
        <v>F</v>
      </c>
      <c r="F554">
        <v>90</v>
      </c>
      <c r="G554" t="s">
        <v>3328</v>
      </c>
      <c r="H554" t="s">
        <v>3329</v>
      </c>
      <c r="I554" s="10">
        <v>40093</v>
      </c>
      <c r="J554">
        <v>69</v>
      </c>
      <c r="K554" t="s">
        <v>851</v>
      </c>
      <c r="L554" t="str">
        <f>VLOOKUP(Portfolio43468[[#This Row],[Product]],ProductName,2)</f>
        <v>Hyperwotsit</v>
      </c>
      <c r="M554">
        <f t="shared" si="35"/>
        <v>1380</v>
      </c>
      <c r="N554" s="14">
        <f t="shared" si="36"/>
        <v>2773.7999999999997</v>
      </c>
      <c r="O554">
        <f t="shared" si="37"/>
        <v>2009</v>
      </c>
      <c r="P554" t="str">
        <f t="shared" si="38"/>
        <v>Oct</v>
      </c>
    </row>
    <row r="555" spans="1:16" x14ac:dyDescent="0.3">
      <c r="A555">
        <v>558</v>
      </c>
      <c r="B555" t="str">
        <f>Table6[[#This Row],[Initials]]</f>
        <v>A</v>
      </c>
      <c r="C555" t="str">
        <f>Table6[[#This Row],[Last Name Correction]]</f>
        <v>Jefferson</v>
      </c>
      <c r="D555" t="s">
        <v>1670</v>
      </c>
      <c r="E555" t="str">
        <f>Table6[[#This Row],[Gender Correction]]</f>
        <v>F</v>
      </c>
      <c r="F555">
        <v>90</v>
      </c>
      <c r="G555" t="s">
        <v>3332</v>
      </c>
      <c r="H555" t="s">
        <v>83</v>
      </c>
      <c r="I555" s="10">
        <v>39475</v>
      </c>
      <c r="J555">
        <v>93</v>
      </c>
      <c r="K555" t="s">
        <v>1721</v>
      </c>
      <c r="L555" t="str">
        <f>VLOOKUP(Portfolio43468[[#This Row],[Product]],ProductName,2)</f>
        <v>Ultrathing V4</v>
      </c>
      <c r="M555">
        <f t="shared" si="35"/>
        <v>2232</v>
      </c>
      <c r="N555" s="14">
        <f t="shared" si="36"/>
        <v>8905.68</v>
      </c>
      <c r="O555">
        <f t="shared" si="37"/>
        <v>2008</v>
      </c>
      <c r="P555" t="str">
        <f t="shared" si="38"/>
        <v>Jan</v>
      </c>
    </row>
    <row r="556" spans="1:16" x14ac:dyDescent="0.3">
      <c r="A556">
        <v>559</v>
      </c>
      <c r="B556" t="str">
        <f>Table6[[#This Row],[Initials]]</f>
        <v>Y</v>
      </c>
      <c r="C556" t="str">
        <f>Table6[[#This Row],[Last Name Correction]]</f>
        <v>Grubbs</v>
      </c>
      <c r="D556" t="s">
        <v>1683</v>
      </c>
      <c r="E556" t="str">
        <f>Table6[[#This Row],[Gender Correction]]</f>
        <v>F</v>
      </c>
      <c r="F556">
        <v>30</v>
      </c>
      <c r="G556" t="s">
        <v>3334</v>
      </c>
      <c r="H556" t="s">
        <v>454</v>
      </c>
      <c r="I556" s="10">
        <v>40518</v>
      </c>
      <c r="J556">
        <v>19</v>
      </c>
      <c r="K556" t="s">
        <v>1677</v>
      </c>
      <c r="L556" t="str">
        <f>VLOOKUP(Portfolio43468[[#This Row],[Product]],ProductName,2)</f>
        <v>Ultrathing V3</v>
      </c>
      <c r="M556">
        <f t="shared" si="35"/>
        <v>456</v>
      </c>
      <c r="N556" s="14">
        <f t="shared" si="36"/>
        <v>1591.44</v>
      </c>
      <c r="O556">
        <f t="shared" si="37"/>
        <v>2010</v>
      </c>
      <c r="P556" t="str">
        <f t="shared" si="38"/>
        <v>Dec</v>
      </c>
    </row>
    <row r="557" spans="1:16" x14ac:dyDescent="0.3">
      <c r="A557">
        <v>560</v>
      </c>
      <c r="B557" t="str">
        <f>Table6[[#This Row],[Initials]]</f>
        <v>M</v>
      </c>
      <c r="C557" t="str">
        <f>Table6[[#This Row],[Last Name Correction]]</f>
        <v>Billings</v>
      </c>
      <c r="D557" t="s">
        <v>1733</v>
      </c>
      <c r="E557" t="str">
        <f>Table6[[#This Row],[Gender Correction]]</f>
        <v>F</v>
      </c>
      <c r="F557">
        <v>60</v>
      </c>
      <c r="G557" t="s">
        <v>3337</v>
      </c>
      <c r="H557" t="s">
        <v>288</v>
      </c>
      <c r="I557" s="10">
        <v>39453</v>
      </c>
      <c r="J557">
        <v>43</v>
      </c>
      <c r="K557" t="s">
        <v>1721</v>
      </c>
      <c r="L557" t="str">
        <f>VLOOKUP(Portfolio43468[[#This Row],[Product]],ProductName,2)</f>
        <v>Ultrathing V4</v>
      </c>
      <c r="M557">
        <f t="shared" si="35"/>
        <v>1032</v>
      </c>
      <c r="N557" s="14">
        <f t="shared" si="36"/>
        <v>4117.68</v>
      </c>
      <c r="O557">
        <f t="shared" si="37"/>
        <v>2008</v>
      </c>
      <c r="P557" t="str">
        <f t="shared" si="38"/>
        <v>Jan</v>
      </c>
    </row>
    <row r="558" spans="1:16" x14ac:dyDescent="0.3">
      <c r="A558">
        <v>561</v>
      </c>
      <c r="B558" t="str">
        <f>Table6[[#This Row],[Initials]]</f>
        <v>K</v>
      </c>
      <c r="C558" t="str">
        <f>Table6[[#This Row],[Last Name Correction]]</f>
        <v>Reyna</v>
      </c>
      <c r="D558" t="s">
        <v>1683</v>
      </c>
      <c r="E558" t="str">
        <f>Table6[[#This Row],[Gender Correction]]</f>
        <v>F</v>
      </c>
      <c r="F558">
        <v>90</v>
      </c>
      <c r="G558" t="s">
        <v>1890</v>
      </c>
      <c r="H558" t="s">
        <v>1040</v>
      </c>
      <c r="I558" s="10">
        <v>39743</v>
      </c>
      <c r="J558">
        <v>70</v>
      </c>
      <c r="K558" t="s">
        <v>1677</v>
      </c>
      <c r="L558" t="str">
        <f>VLOOKUP(Portfolio43468[[#This Row],[Product]],ProductName,2)</f>
        <v>Ultrathing V3</v>
      </c>
      <c r="M558">
        <f t="shared" si="35"/>
        <v>1680</v>
      </c>
      <c r="N558" s="14">
        <f t="shared" si="36"/>
        <v>5863.2000000000007</v>
      </c>
      <c r="O558">
        <f t="shared" si="37"/>
        <v>2008</v>
      </c>
      <c r="P558" t="str">
        <f t="shared" si="38"/>
        <v>Oct</v>
      </c>
    </row>
    <row r="559" spans="1:16" x14ac:dyDescent="0.3">
      <c r="A559">
        <v>562</v>
      </c>
      <c r="B559" t="str">
        <f>Table6[[#This Row],[Initials]]</f>
        <v>K</v>
      </c>
      <c r="C559" t="str">
        <f>Table6[[#This Row],[Last Name Correction]]</f>
        <v>Moseley</v>
      </c>
      <c r="D559" t="s">
        <v>1733</v>
      </c>
      <c r="E559" t="str">
        <f>Table6[[#This Row],[Gender Correction]]</f>
        <v>F</v>
      </c>
      <c r="F559">
        <v>60</v>
      </c>
      <c r="G559" t="s">
        <v>3341</v>
      </c>
      <c r="H559" t="s">
        <v>3342</v>
      </c>
      <c r="I559" s="10">
        <v>39760</v>
      </c>
      <c r="J559">
        <v>24</v>
      </c>
      <c r="K559" t="s">
        <v>1707</v>
      </c>
      <c r="L559" t="str">
        <f>VLOOKUP(Portfolio43468[[#This Row],[Product]],ProductName,2)</f>
        <v>Megawidget M</v>
      </c>
      <c r="M559">
        <f t="shared" si="35"/>
        <v>576</v>
      </c>
      <c r="N559" s="14">
        <f t="shared" si="36"/>
        <v>685.43999999999994</v>
      </c>
      <c r="O559">
        <f t="shared" si="37"/>
        <v>2008</v>
      </c>
      <c r="P559" t="str">
        <f t="shared" si="38"/>
        <v>Nov</v>
      </c>
    </row>
    <row r="560" spans="1:16" x14ac:dyDescent="0.3">
      <c r="A560">
        <v>563</v>
      </c>
      <c r="B560" t="str">
        <f>Table6[[#This Row],[Initials]]</f>
        <v>M</v>
      </c>
      <c r="C560" t="str">
        <f>Table6[[#This Row],[Last Name Correction]]</f>
        <v>Romo</v>
      </c>
      <c r="D560" t="s">
        <v>1683</v>
      </c>
      <c r="E560" t="str">
        <f>Table6[[#This Row],[Gender Correction]]</f>
        <v>F</v>
      </c>
      <c r="F560">
        <v>30</v>
      </c>
      <c r="G560" t="s">
        <v>3345</v>
      </c>
      <c r="H560" t="s">
        <v>1640</v>
      </c>
      <c r="I560" s="10">
        <v>39464</v>
      </c>
      <c r="J560">
        <v>78</v>
      </c>
      <c r="K560" t="s">
        <v>1707</v>
      </c>
      <c r="L560" t="str">
        <f>VLOOKUP(Portfolio43468[[#This Row],[Product]],ProductName,2)</f>
        <v>Megawidget M</v>
      </c>
      <c r="M560">
        <f t="shared" si="35"/>
        <v>1872</v>
      </c>
      <c r="N560" s="14">
        <f t="shared" si="36"/>
        <v>2227.6799999999998</v>
      </c>
      <c r="O560">
        <f t="shared" si="37"/>
        <v>2008</v>
      </c>
      <c r="P560" t="str">
        <f t="shared" si="38"/>
        <v>Jan</v>
      </c>
    </row>
    <row r="561" spans="1:16" x14ac:dyDescent="0.3">
      <c r="A561">
        <v>564</v>
      </c>
      <c r="B561" t="str">
        <f>Table6[[#This Row],[Initials]]</f>
        <v>T</v>
      </c>
      <c r="C561" t="str">
        <f>Table6[[#This Row],[Last Name Correction]]</f>
        <v>Babb</v>
      </c>
      <c r="D561" t="s">
        <v>1683</v>
      </c>
      <c r="E561" t="str">
        <f>Table6[[#This Row],[Gender Correction]]</f>
        <v>F</v>
      </c>
      <c r="F561">
        <v>30</v>
      </c>
      <c r="G561" t="s">
        <v>3348</v>
      </c>
      <c r="H561" t="s">
        <v>183</v>
      </c>
      <c r="I561" s="10">
        <v>39455</v>
      </c>
      <c r="J561">
        <v>62</v>
      </c>
      <c r="K561" t="s">
        <v>1707</v>
      </c>
      <c r="L561" t="str">
        <f>VLOOKUP(Portfolio43468[[#This Row],[Product]],ProductName,2)</f>
        <v>Megawidget M</v>
      </c>
      <c r="M561">
        <f t="shared" si="35"/>
        <v>1488</v>
      </c>
      <c r="N561" s="14">
        <f t="shared" si="36"/>
        <v>1770.72</v>
      </c>
      <c r="O561">
        <f t="shared" si="37"/>
        <v>2008</v>
      </c>
      <c r="P561" t="str">
        <f t="shared" si="38"/>
        <v>Jan</v>
      </c>
    </row>
    <row r="562" spans="1:16" x14ac:dyDescent="0.3">
      <c r="A562">
        <v>565</v>
      </c>
      <c r="B562" t="str">
        <f>Table6[[#This Row],[Initials]]</f>
        <v>W</v>
      </c>
      <c r="C562" t="str">
        <f>Table6[[#This Row],[Last Name Correction]]</f>
        <v>Howe</v>
      </c>
      <c r="D562" t="s">
        <v>1670</v>
      </c>
      <c r="E562" t="str">
        <f>Table6[[#This Row],[Gender Correction]]</f>
        <v>F</v>
      </c>
      <c r="F562">
        <v>60</v>
      </c>
      <c r="G562" t="s">
        <v>3351</v>
      </c>
      <c r="H562" t="s">
        <v>3054</v>
      </c>
      <c r="I562" s="10">
        <v>40057</v>
      </c>
      <c r="J562">
        <v>60</v>
      </c>
      <c r="K562" t="s">
        <v>1707</v>
      </c>
      <c r="L562" t="str">
        <f>VLOOKUP(Portfolio43468[[#This Row],[Product]],ProductName,2)</f>
        <v>Megawidget M</v>
      </c>
      <c r="M562">
        <f t="shared" si="35"/>
        <v>1440</v>
      </c>
      <c r="N562" s="14">
        <f t="shared" si="36"/>
        <v>1713.6</v>
      </c>
      <c r="O562">
        <f t="shared" si="37"/>
        <v>2009</v>
      </c>
      <c r="P562" t="str">
        <f t="shared" si="38"/>
        <v>Sep</v>
      </c>
    </row>
    <row r="563" spans="1:16" x14ac:dyDescent="0.3">
      <c r="A563">
        <v>566</v>
      </c>
      <c r="B563" t="str">
        <f>Table6[[#This Row],[Initials]]</f>
        <v>L</v>
      </c>
      <c r="C563" t="str">
        <f>Table6[[#This Row],[Last Name Correction]]</f>
        <v>Church</v>
      </c>
      <c r="D563" t="s">
        <v>1670</v>
      </c>
      <c r="E563" t="str">
        <f>Table6[[#This Row],[Gender Correction]]</f>
        <v>F</v>
      </c>
      <c r="F563">
        <v>60</v>
      </c>
      <c r="G563" t="s">
        <v>3354</v>
      </c>
      <c r="H563" t="s">
        <v>1622</v>
      </c>
      <c r="I563" s="10">
        <v>39556</v>
      </c>
      <c r="J563">
        <v>47</v>
      </c>
      <c r="K563" t="s">
        <v>1007</v>
      </c>
      <c r="L563" t="str">
        <f>VLOOKUP(Portfolio43468[[#This Row],[Product]],ProductName,2)</f>
        <v>Superwossname</v>
      </c>
      <c r="M563">
        <f t="shared" si="35"/>
        <v>940</v>
      </c>
      <c r="N563" s="14">
        <f t="shared" si="36"/>
        <v>2923.4</v>
      </c>
      <c r="O563">
        <f t="shared" si="37"/>
        <v>2008</v>
      </c>
      <c r="P563" t="str">
        <f t="shared" si="38"/>
        <v>Apr</v>
      </c>
    </row>
    <row r="564" spans="1:16" x14ac:dyDescent="0.3">
      <c r="A564">
        <v>567</v>
      </c>
      <c r="B564" t="str">
        <f>Table6[[#This Row],[Initials]]</f>
        <v>P</v>
      </c>
      <c r="C564" t="str">
        <f>Table6[[#This Row],[Last Name Correction]]</f>
        <v>Muller</v>
      </c>
      <c r="D564" t="s">
        <v>1670</v>
      </c>
      <c r="E564" t="str">
        <f>Table6[[#This Row],[Gender Correction]]</f>
        <v>F</v>
      </c>
      <c r="F564">
        <v>60</v>
      </c>
      <c r="G564" t="s">
        <v>3357</v>
      </c>
      <c r="H564" t="s">
        <v>411</v>
      </c>
      <c r="I564" s="10">
        <v>39803</v>
      </c>
      <c r="J564">
        <v>3</v>
      </c>
      <c r="K564" t="s">
        <v>1700</v>
      </c>
      <c r="L564" t="str">
        <f>VLOOKUP(Portfolio43468[[#This Row],[Product]],ProductName,2)</f>
        <v>Ultrathing V1</v>
      </c>
      <c r="M564">
        <f t="shared" si="35"/>
        <v>51</v>
      </c>
      <c r="N564" s="14">
        <f t="shared" si="36"/>
        <v>101.49</v>
      </c>
      <c r="O564">
        <f t="shared" si="37"/>
        <v>2008</v>
      </c>
      <c r="P564" t="str">
        <f t="shared" si="38"/>
        <v>Dec</v>
      </c>
    </row>
    <row r="565" spans="1:16" x14ac:dyDescent="0.3">
      <c r="A565">
        <v>568</v>
      </c>
      <c r="B565" t="str">
        <f>Table6[[#This Row],[Initials]]</f>
        <v>A</v>
      </c>
      <c r="C565" t="str">
        <f>Table6[[#This Row],[Last Name Correction]]</f>
        <v>Mcclellan</v>
      </c>
      <c r="D565" t="s">
        <v>1670</v>
      </c>
      <c r="E565" t="str">
        <f>Table6[[#This Row],[Gender Correction]]</f>
        <v>F</v>
      </c>
      <c r="F565">
        <v>90</v>
      </c>
      <c r="G565" t="s">
        <v>3360</v>
      </c>
      <c r="H565" t="s">
        <v>3361</v>
      </c>
      <c r="I565" s="10">
        <v>40212</v>
      </c>
      <c r="J565">
        <v>7</v>
      </c>
      <c r="K565" t="s">
        <v>1721</v>
      </c>
      <c r="L565" t="str">
        <f>VLOOKUP(Portfolio43468[[#This Row],[Product]],ProductName,2)</f>
        <v>Ultrathing V4</v>
      </c>
      <c r="M565">
        <f t="shared" si="35"/>
        <v>168</v>
      </c>
      <c r="N565" s="14">
        <f t="shared" si="36"/>
        <v>670.32</v>
      </c>
      <c r="O565">
        <f t="shared" si="37"/>
        <v>2010</v>
      </c>
      <c r="P565" t="str">
        <f t="shared" si="38"/>
        <v>Feb</v>
      </c>
    </row>
    <row r="566" spans="1:16" x14ac:dyDescent="0.3">
      <c r="A566">
        <v>569</v>
      </c>
      <c r="B566" t="str">
        <f>Table6[[#This Row],[Initials]]</f>
        <v>G</v>
      </c>
      <c r="C566" t="str">
        <f>Table6[[#This Row],[Last Name Correction]]</f>
        <v>Rosales</v>
      </c>
      <c r="D566" t="s">
        <v>1733</v>
      </c>
      <c r="E566" t="str">
        <f>Table6[[#This Row],[Gender Correction]]</f>
        <v>F</v>
      </c>
      <c r="F566">
        <v>30</v>
      </c>
      <c r="G566" t="s">
        <v>3364</v>
      </c>
      <c r="H566" t="s">
        <v>535</v>
      </c>
      <c r="I566" s="10">
        <v>39876</v>
      </c>
      <c r="J566">
        <v>6</v>
      </c>
      <c r="K566" t="s">
        <v>1700</v>
      </c>
      <c r="L566" t="str">
        <f>VLOOKUP(Portfolio43468[[#This Row],[Product]],ProductName,2)</f>
        <v>Ultrathing V1</v>
      </c>
      <c r="M566">
        <f t="shared" si="35"/>
        <v>102</v>
      </c>
      <c r="N566" s="14">
        <f t="shared" si="36"/>
        <v>202.98</v>
      </c>
      <c r="O566">
        <f t="shared" si="37"/>
        <v>2009</v>
      </c>
      <c r="P566" t="str">
        <f t="shared" si="38"/>
        <v>Mar</v>
      </c>
    </row>
    <row r="567" spans="1:16" x14ac:dyDescent="0.3">
      <c r="A567">
        <v>570</v>
      </c>
      <c r="B567" t="str">
        <f>Table6[[#This Row],[Initials]]</f>
        <v>L</v>
      </c>
      <c r="C567" t="str">
        <f>Table6[[#This Row],[Last Name Correction]]</f>
        <v>Pate</v>
      </c>
      <c r="D567" t="s">
        <v>1683</v>
      </c>
      <c r="E567" t="str">
        <f>Table6[[#This Row],[Gender Correction]]</f>
        <v>F</v>
      </c>
      <c r="F567">
        <v>60</v>
      </c>
      <c r="G567" t="s">
        <v>3366</v>
      </c>
      <c r="H567" t="s">
        <v>2785</v>
      </c>
      <c r="I567" s="10">
        <v>40345</v>
      </c>
      <c r="J567">
        <v>5</v>
      </c>
      <c r="K567" t="s">
        <v>1700</v>
      </c>
      <c r="L567" t="str">
        <f>VLOOKUP(Portfolio43468[[#This Row],[Product]],ProductName,2)</f>
        <v>Ultrathing V1</v>
      </c>
      <c r="M567">
        <f t="shared" si="35"/>
        <v>85</v>
      </c>
      <c r="N567" s="14">
        <f t="shared" si="36"/>
        <v>169.15</v>
      </c>
      <c r="O567">
        <f t="shared" si="37"/>
        <v>2010</v>
      </c>
      <c r="P567" t="str">
        <f t="shared" si="38"/>
        <v>Jun</v>
      </c>
    </row>
    <row r="568" spans="1:16" x14ac:dyDescent="0.3">
      <c r="A568">
        <v>571</v>
      </c>
      <c r="B568" t="str">
        <f>Table6[[#This Row],[Initials]]</f>
        <v>L</v>
      </c>
      <c r="C568" t="str">
        <f>Table6[[#This Row],[Last Name Correction]]</f>
        <v>Carson</v>
      </c>
      <c r="D568" t="s">
        <v>1670</v>
      </c>
      <c r="E568" t="str">
        <f>Table6[[#This Row],[Gender Correction]]</f>
        <v>F</v>
      </c>
      <c r="F568">
        <v>60</v>
      </c>
      <c r="G568" t="s">
        <v>3367</v>
      </c>
      <c r="H568" t="s">
        <v>2917</v>
      </c>
      <c r="I568" s="10">
        <v>39733</v>
      </c>
      <c r="J568">
        <v>34</v>
      </c>
      <c r="K568" t="s">
        <v>1677</v>
      </c>
      <c r="L568" t="str">
        <f>VLOOKUP(Portfolio43468[[#This Row],[Product]],ProductName,2)</f>
        <v>Ultrathing V3</v>
      </c>
      <c r="M568">
        <f t="shared" si="35"/>
        <v>816</v>
      </c>
      <c r="N568" s="14">
        <f t="shared" si="36"/>
        <v>2847.84</v>
      </c>
      <c r="O568">
        <f t="shared" si="37"/>
        <v>2008</v>
      </c>
      <c r="P568" t="str">
        <f t="shared" si="38"/>
        <v>Oct</v>
      </c>
    </row>
    <row r="569" spans="1:16" x14ac:dyDescent="0.3">
      <c r="A569">
        <v>572</v>
      </c>
      <c r="B569" t="str">
        <f>Table6[[#This Row],[Initials]]</f>
        <v>P</v>
      </c>
      <c r="C569" t="str">
        <f>Table6[[#This Row],[Last Name Correction]]</f>
        <v>Wallace</v>
      </c>
      <c r="D569" t="s">
        <v>1670</v>
      </c>
      <c r="E569" t="str">
        <f>Table6[[#This Row],[Gender Correction]]</f>
        <v>F</v>
      </c>
      <c r="F569">
        <v>60</v>
      </c>
      <c r="G569" t="s">
        <v>3370</v>
      </c>
      <c r="H569" t="s">
        <v>1600</v>
      </c>
      <c r="I569" s="10">
        <v>39755</v>
      </c>
      <c r="J569">
        <v>66</v>
      </c>
      <c r="K569" t="s">
        <v>851</v>
      </c>
      <c r="L569" t="str">
        <f>VLOOKUP(Portfolio43468[[#This Row],[Product]],ProductName,2)</f>
        <v>Hyperwotsit</v>
      </c>
      <c r="M569">
        <f t="shared" si="35"/>
        <v>1320</v>
      </c>
      <c r="N569" s="14">
        <f t="shared" si="36"/>
        <v>2653.2</v>
      </c>
      <c r="O569">
        <f t="shared" si="37"/>
        <v>2008</v>
      </c>
      <c r="P569" t="str">
        <f t="shared" si="38"/>
        <v>Nov</v>
      </c>
    </row>
    <row r="570" spans="1:16" x14ac:dyDescent="0.3">
      <c r="A570">
        <v>573</v>
      </c>
      <c r="B570" t="str">
        <f>Table6[[#This Row],[Initials]]</f>
        <v>J</v>
      </c>
      <c r="C570" t="str">
        <f>Table6[[#This Row],[Last Name Correction]]</f>
        <v>Pearce</v>
      </c>
      <c r="D570" t="s">
        <v>1683</v>
      </c>
      <c r="E570" t="str">
        <f>Table6[[#This Row],[Gender Correction]]</f>
        <v>F</v>
      </c>
      <c r="F570">
        <v>30</v>
      </c>
      <c r="G570" t="s">
        <v>3373</v>
      </c>
      <c r="H570" t="s">
        <v>3374</v>
      </c>
      <c r="I570" s="10">
        <v>40456</v>
      </c>
      <c r="J570">
        <v>13</v>
      </c>
      <c r="K570" t="s">
        <v>1721</v>
      </c>
      <c r="L570" t="str">
        <f>VLOOKUP(Portfolio43468[[#This Row],[Product]],ProductName,2)</f>
        <v>Ultrathing V4</v>
      </c>
      <c r="M570">
        <f t="shared" si="35"/>
        <v>312</v>
      </c>
      <c r="N570" s="14">
        <f t="shared" si="36"/>
        <v>1244.8800000000001</v>
      </c>
      <c r="O570">
        <f t="shared" si="37"/>
        <v>2010</v>
      </c>
      <c r="P570" t="str">
        <f t="shared" si="38"/>
        <v>Oct</v>
      </c>
    </row>
    <row r="571" spans="1:16" x14ac:dyDescent="0.3">
      <c r="A571">
        <v>574</v>
      </c>
      <c r="B571" t="str">
        <f>Table6[[#This Row],[Initials]]</f>
        <v>M</v>
      </c>
      <c r="C571" t="str">
        <f>Table6[[#This Row],[Last Name Correction]]</f>
        <v>Hurst</v>
      </c>
      <c r="D571" t="s">
        <v>1670</v>
      </c>
      <c r="E571" t="str">
        <f>Table6[[#This Row],[Gender Correction]]</f>
        <v>F</v>
      </c>
      <c r="F571">
        <v>60</v>
      </c>
      <c r="G571" t="s">
        <v>3376</v>
      </c>
      <c r="H571" t="s">
        <v>2555</v>
      </c>
      <c r="I571" s="10">
        <v>40407</v>
      </c>
      <c r="J571">
        <v>20</v>
      </c>
      <c r="K571" t="s">
        <v>1696</v>
      </c>
      <c r="L571" t="str">
        <f>VLOOKUP(Portfolio43468[[#This Row],[Product]],ProductName,2)</f>
        <v>Ultrathing V2</v>
      </c>
      <c r="M571">
        <f t="shared" si="35"/>
        <v>400</v>
      </c>
      <c r="N571" s="14">
        <f t="shared" si="36"/>
        <v>1196</v>
      </c>
      <c r="O571">
        <f t="shared" si="37"/>
        <v>2010</v>
      </c>
      <c r="P571" t="str">
        <f t="shared" si="38"/>
        <v>Aug</v>
      </c>
    </row>
    <row r="572" spans="1:16" x14ac:dyDescent="0.3">
      <c r="A572">
        <v>575</v>
      </c>
      <c r="B572" t="str">
        <f>Table6[[#This Row],[Initials]]</f>
        <v>S</v>
      </c>
      <c r="C572" t="str">
        <f>Table6[[#This Row],[Last Name Correction]]</f>
        <v>Leon</v>
      </c>
      <c r="D572" t="s">
        <v>1683</v>
      </c>
      <c r="E572" t="str">
        <f>Table6[[#This Row],[Gender Correction]]</f>
        <v>F</v>
      </c>
      <c r="F572">
        <v>30</v>
      </c>
      <c r="G572" t="s">
        <v>3379</v>
      </c>
      <c r="H572" t="s">
        <v>3380</v>
      </c>
      <c r="I572" s="10">
        <v>39595</v>
      </c>
      <c r="J572">
        <v>30</v>
      </c>
      <c r="K572" t="s">
        <v>1696</v>
      </c>
      <c r="L572" t="str">
        <f>VLOOKUP(Portfolio43468[[#This Row],[Product]],ProductName,2)</f>
        <v>Ultrathing V2</v>
      </c>
      <c r="M572">
        <f t="shared" si="35"/>
        <v>600</v>
      </c>
      <c r="N572" s="14">
        <f t="shared" si="36"/>
        <v>1794.0000000000002</v>
      </c>
      <c r="O572">
        <f t="shared" si="37"/>
        <v>2008</v>
      </c>
      <c r="P572" t="str">
        <f t="shared" si="38"/>
        <v>May</v>
      </c>
    </row>
    <row r="573" spans="1:16" x14ac:dyDescent="0.3">
      <c r="A573">
        <v>576</v>
      </c>
      <c r="B573" t="str">
        <f>Table6[[#This Row],[Initials]]</f>
        <v>C</v>
      </c>
      <c r="C573" t="str">
        <f>Table6[[#This Row],[Last Name Correction]]</f>
        <v>Stacy</v>
      </c>
      <c r="D573" t="s">
        <v>1683</v>
      </c>
      <c r="E573" t="str">
        <f>Table6[[#This Row],[Gender Correction]]</f>
        <v>F</v>
      </c>
      <c r="F573">
        <v>90</v>
      </c>
      <c r="G573" t="s">
        <v>3383</v>
      </c>
      <c r="H573" t="s">
        <v>2481</v>
      </c>
      <c r="I573" s="10">
        <v>40314</v>
      </c>
      <c r="J573">
        <v>80</v>
      </c>
      <c r="K573" t="s">
        <v>1700</v>
      </c>
      <c r="L573" t="str">
        <f>VLOOKUP(Portfolio43468[[#This Row],[Product]],ProductName,2)</f>
        <v>Ultrathing V1</v>
      </c>
      <c r="M573">
        <f t="shared" si="35"/>
        <v>1360</v>
      </c>
      <c r="N573" s="14">
        <f t="shared" si="36"/>
        <v>2706.4</v>
      </c>
      <c r="O573">
        <f t="shared" si="37"/>
        <v>2010</v>
      </c>
      <c r="P573" t="str">
        <f t="shared" si="38"/>
        <v>May</v>
      </c>
    </row>
    <row r="574" spans="1:16" x14ac:dyDescent="0.3">
      <c r="A574">
        <v>577</v>
      </c>
      <c r="B574" t="str">
        <f>Table6[[#This Row],[Initials]]</f>
        <v>L</v>
      </c>
      <c r="C574" t="str">
        <f>Table6[[#This Row],[Last Name Correction]]</f>
        <v>Cochran</v>
      </c>
      <c r="D574" t="s">
        <v>1683</v>
      </c>
      <c r="E574" t="str">
        <f>Table6[[#This Row],[Gender Correction]]</f>
        <v>F</v>
      </c>
      <c r="F574">
        <v>30</v>
      </c>
      <c r="G574" t="s">
        <v>3385</v>
      </c>
      <c r="H574" t="s">
        <v>1796</v>
      </c>
      <c r="I574" s="10">
        <v>40537</v>
      </c>
      <c r="J574">
        <v>76</v>
      </c>
      <c r="K574" t="s">
        <v>1721</v>
      </c>
      <c r="L574" t="str">
        <f>VLOOKUP(Portfolio43468[[#This Row],[Product]],ProductName,2)</f>
        <v>Ultrathing V4</v>
      </c>
      <c r="M574">
        <f t="shared" si="35"/>
        <v>1824</v>
      </c>
      <c r="N574" s="14">
        <f t="shared" si="36"/>
        <v>7277.76</v>
      </c>
      <c r="O574">
        <f t="shared" si="37"/>
        <v>2010</v>
      </c>
      <c r="P574" t="str">
        <f t="shared" si="38"/>
        <v>Dec</v>
      </c>
    </row>
    <row r="575" spans="1:16" x14ac:dyDescent="0.3">
      <c r="A575">
        <v>578</v>
      </c>
      <c r="B575" t="str">
        <f>Table6[[#This Row],[Initials]]</f>
        <v>S</v>
      </c>
      <c r="C575" t="str">
        <f>Table6[[#This Row],[Last Name Correction]]</f>
        <v>Walter</v>
      </c>
      <c r="D575" t="s">
        <v>1683</v>
      </c>
      <c r="E575" t="str">
        <f>Table6[[#This Row],[Gender Correction]]</f>
        <v>F</v>
      </c>
      <c r="F575">
        <v>60</v>
      </c>
      <c r="G575" t="s">
        <v>3387</v>
      </c>
      <c r="H575" t="s">
        <v>3050</v>
      </c>
      <c r="I575" s="10">
        <v>39754</v>
      </c>
      <c r="J575">
        <v>39</v>
      </c>
      <c r="K575" t="s">
        <v>1692</v>
      </c>
      <c r="L575" t="str">
        <f>VLOOKUP(Portfolio43468[[#This Row],[Product]],ProductName,2)</f>
        <v>Megawidget L</v>
      </c>
      <c r="M575">
        <f t="shared" si="35"/>
        <v>936</v>
      </c>
      <c r="N575" s="14">
        <f t="shared" si="36"/>
        <v>1488.24</v>
      </c>
      <c r="O575">
        <f t="shared" si="37"/>
        <v>2008</v>
      </c>
      <c r="P575" t="str">
        <f t="shared" si="38"/>
        <v>Nov</v>
      </c>
    </row>
    <row r="576" spans="1:16" x14ac:dyDescent="0.3">
      <c r="A576">
        <v>579</v>
      </c>
      <c r="B576" t="str">
        <f>Table6[[#This Row],[Initials]]</f>
        <v>B</v>
      </c>
      <c r="C576" t="str">
        <f>Table6[[#This Row],[Last Name Correction]]</f>
        <v>Avila</v>
      </c>
      <c r="D576" t="s">
        <v>1733</v>
      </c>
      <c r="E576" t="str">
        <f>Table6[[#This Row],[Gender Correction]]</f>
        <v>F</v>
      </c>
      <c r="F576">
        <v>90</v>
      </c>
      <c r="G576" t="s">
        <v>3390</v>
      </c>
      <c r="H576" t="s">
        <v>2035</v>
      </c>
      <c r="I576" s="10">
        <v>40226</v>
      </c>
      <c r="J576">
        <v>10</v>
      </c>
      <c r="K576" t="s">
        <v>1673</v>
      </c>
      <c r="L576" t="str">
        <f>VLOOKUP(Portfolio43468[[#This Row],[Product]],ProductName,2)</f>
        <v>Megawidget S</v>
      </c>
      <c r="M576">
        <f t="shared" si="35"/>
        <v>240</v>
      </c>
      <c r="N576" s="14">
        <f t="shared" si="36"/>
        <v>189.60000000000002</v>
      </c>
      <c r="O576">
        <f t="shared" si="37"/>
        <v>2010</v>
      </c>
      <c r="P576" t="str">
        <f t="shared" si="38"/>
        <v>Feb</v>
      </c>
    </row>
    <row r="577" spans="1:16" x14ac:dyDescent="0.3">
      <c r="A577">
        <v>580</v>
      </c>
      <c r="B577" t="str">
        <f>Table6[[#This Row],[Initials]]</f>
        <v>A</v>
      </c>
      <c r="C577" t="str">
        <f>Table6[[#This Row],[Last Name Correction]]</f>
        <v>Benavides</v>
      </c>
      <c r="D577" t="s">
        <v>1683</v>
      </c>
      <c r="E577" t="str">
        <f>Table6[[#This Row],[Gender Correction]]</f>
        <v>F</v>
      </c>
      <c r="F577">
        <v>30</v>
      </c>
      <c r="G577" t="s">
        <v>3393</v>
      </c>
      <c r="H577" t="s">
        <v>2516</v>
      </c>
      <c r="I577" s="10">
        <v>40090</v>
      </c>
      <c r="J577">
        <v>91</v>
      </c>
      <c r="K577" t="s">
        <v>1673</v>
      </c>
      <c r="L577" t="str">
        <f>VLOOKUP(Portfolio43468[[#This Row],[Product]],ProductName,2)</f>
        <v>Megawidget S</v>
      </c>
      <c r="M577">
        <f t="shared" si="35"/>
        <v>2184</v>
      </c>
      <c r="N577" s="14">
        <f t="shared" si="36"/>
        <v>1725.3600000000001</v>
      </c>
      <c r="O577">
        <f t="shared" si="37"/>
        <v>2009</v>
      </c>
      <c r="P577" t="str">
        <f t="shared" si="38"/>
        <v>Oct</v>
      </c>
    </row>
    <row r="578" spans="1:16" x14ac:dyDescent="0.3">
      <c r="A578">
        <v>581</v>
      </c>
      <c r="B578" t="str">
        <f>Table6[[#This Row],[Initials]]</f>
        <v>D</v>
      </c>
      <c r="C578" t="str">
        <f>Table6[[#This Row],[Last Name Correction]]</f>
        <v>Beltran</v>
      </c>
      <c r="D578" t="s">
        <v>1683</v>
      </c>
      <c r="E578" t="str">
        <f>Table6[[#This Row],[Gender Correction]]</f>
        <v>F</v>
      </c>
      <c r="F578">
        <v>90</v>
      </c>
      <c r="G578" t="s">
        <v>3395</v>
      </c>
      <c r="H578" t="s">
        <v>3396</v>
      </c>
      <c r="I578" s="10">
        <v>40175</v>
      </c>
      <c r="J578">
        <v>33</v>
      </c>
      <c r="K578" t="s">
        <v>1772</v>
      </c>
      <c r="L578" t="str">
        <f>VLOOKUP(Portfolio43468[[#This Row],[Product]],ProductName,2)</f>
        <v>Gigastuff</v>
      </c>
      <c r="M578">
        <f t="shared" ref="M578:M641" si="39">VLOOKUP(K578,ProductName,4)*J578</f>
        <v>594</v>
      </c>
      <c r="N578" s="14">
        <f t="shared" ref="N578:N641" si="40">VLOOKUP(K578,ProductName,3)*M578</f>
        <v>1122.6599999999999</v>
      </c>
      <c r="O578">
        <f t="shared" ref="O578:O641" si="41">YEAR(I578)</f>
        <v>2009</v>
      </c>
      <c r="P578" t="str">
        <f t="shared" ref="P578:P641" si="42">TEXT(I578,"MMM")</f>
        <v>Dec</v>
      </c>
    </row>
    <row r="579" spans="1:16" x14ac:dyDescent="0.3">
      <c r="A579">
        <v>582</v>
      </c>
      <c r="B579" t="str">
        <f>Table6[[#This Row],[Initials]]</f>
        <v>M</v>
      </c>
      <c r="C579" t="str">
        <f>Table6[[#This Row],[Last Name Correction]]</f>
        <v>Slaughter</v>
      </c>
      <c r="D579" t="s">
        <v>1683</v>
      </c>
      <c r="E579" t="str">
        <f>Table6[[#This Row],[Gender Correction]]</f>
        <v>F</v>
      </c>
      <c r="F579">
        <v>30</v>
      </c>
      <c r="G579" t="s">
        <v>3399</v>
      </c>
      <c r="H579" t="s">
        <v>643</v>
      </c>
      <c r="I579" s="10">
        <v>39575</v>
      </c>
      <c r="J579">
        <v>85</v>
      </c>
      <c r="K579" t="s">
        <v>1700</v>
      </c>
      <c r="L579" t="str">
        <f>VLOOKUP(Portfolio43468[[#This Row],[Product]],ProductName,2)</f>
        <v>Ultrathing V1</v>
      </c>
      <c r="M579">
        <f t="shared" si="39"/>
        <v>1445</v>
      </c>
      <c r="N579" s="14">
        <f t="shared" si="40"/>
        <v>2875.55</v>
      </c>
      <c r="O579">
        <f t="shared" si="41"/>
        <v>2008</v>
      </c>
      <c r="P579" t="str">
        <f t="shared" si="42"/>
        <v>May</v>
      </c>
    </row>
    <row r="580" spans="1:16" x14ac:dyDescent="0.3">
      <c r="A580">
        <v>583</v>
      </c>
      <c r="B580" t="str">
        <f>Table6[[#This Row],[Initials]]</f>
        <v>B</v>
      </c>
      <c r="C580" t="str">
        <f>Table6[[#This Row],[Last Name Correction]]</f>
        <v>Sanderson</v>
      </c>
      <c r="D580" t="s">
        <v>1683</v>
      </c>
      <c r="E580" t="str">
        <f>Table6[[#This Row],[Gender Correction]]</f>
        <v>F</v>
      </c>
      <c r="F580">
        <v>30</v>
      </c>
      <c r="G580" t="s">
        <v>3402</v>
      </c>
      <c r="H580" t="s">
        <v>18</v>
      </c>
      <c r="I580" s="10">
        <v>40217</v>
      </c>
      <c r="J580">
        <v>11</v>
      </c>
      <c r="K580" t="s">
        <v>1696</v>
      </c>
      <c r="L580" t="str">
        <f>VLOOKUP(Portfolio43468[[#This Row],[Product]],ProductName,2)</f>
        <v>Ultrathing V2</v>
      </c>
      <c r="M580">
        <f t="shared" si="39"/>
        <v>220</v>
      </c>
      <c r="N580" s="14">
        <f t="shared" si="40"/>
        <v>657.80000000000007</v>
      </c>
      <c r="O580">
        <f t="shared" si="41"/>
        <v>2010</v>
      </c>
      <c r="P580" t="str">
        <f t="shared" si="42"/>
        <v>Feb</v>
      </c>
    </row>
    <row r="581" spans="1:16" x14ac:dyDescent="0.3">
      <c r="A581">
        <v>584</v>
      </c>
      <c r="B581" t="str">
        <f>Table6[[#This Row],[Initials]]</f>
        <v>C</v>
      </c>
      <c r="C581" t="str">
        <f>Table6[[#This Row],[Last Name Correction]]</f>
        <v>Evans</v>
      </c>
      <c r="D581" t="s">
        <v>1683</v>
      </c>
      <c r="E581" t="str">
        <f>Table6[[#This Row],[Gender Correction]]</f>
        <v>F</v>
      </c>
      <c r="F581">
        <v>60</v>
      </c>
      <c r="G581" t="s">
        <v>3405</v>
      </c>
      <c r="H581" t="s">
        <v>1159</v>
      </c>
      <c r="I581" s="10">
        <v>40388</v>
      </c>
      <c r="J581">
        <v>93</v>
      </c>
      <c r="K581" t="s">
        <v>1673</v>
      </c>
      <c r="L581" t="str">
        <f>VLOOKUP(Portfolio43468[[#This Row],[Product]],ProductName,2)</f>
        <v>Megawidget S</v>
      </c>
      <c r="M581">
        <f t="shared" si="39"/>
        <v>2232</v>
      </c>
      <c r="N581" s="14">
        <f t="shared" si="40"/>
        <v>1763.28</v>
      </c>
      <c r="O581">
        <f t="shared" si="41"/>
        <v>2010</v>
      </c>
      <c r="P581" t="str">
        <f t="shared" si="42"/>
        <v>Jul</v>
      </c>
    </row>
    <row r="582" spans="1:16" x14ac:dyDescent="0.3">
      <c r="A582">
        <v>585</v>
      </c>
      <c r="B582" t="str">
        <f>Table6[[#This Row],[Initials]]</f>
        <v>D</v>
      </c>
      <c r="C582" t="str">
        <f>Table6[[#This Row],[Last Name Correction]]</f>
        <v>Oneil</v>
      </c>
      <c r="D582" t="s">
        <v>1670</v>
      </c>
      <c r="E582" t="str">
        <f>Table6[[#This Row],[Gender Correction]]</f>
        <v>F</v>
      </c>
      <c r="F582">
        <v>30</v>
      </c>
      <c r="G582" t="s">
        <v>3408</v>
      </c>
      <c r="H582" t="s">
        <v>3409</v>
      </c>
      <c r="I582" s="10">
        <v>40199</v>
      </c>
      <c r="J582">
        <v>4</v>
      </c>
      <c r="K582" t="s">
        <v>1772</v>
      </c>
      <c r="L582" t="str">
        <f>VLOOKUP(Portfolio43468[[#This Row],[Product]],ProductName,2)</f>
        <v>Gigastuff</v>
      </c>
      <c r="M582">
        <f t="shared" si="39"/>
        <v>72</v>
      </c>
      <c r="N582" s="14">
        <f t="shared" si="40"/>
        <v>136.07999999999998</v>
      </c>
      <c r="O582">
        <f t="shared" si="41"/>
        <v>2010</v>
      </c>
      <c r="P582" t="str">
        <f t="shared" si="42"/>
        <v>Jan</v>
      </c>
    </row>
    <row r="583" spans="1:16" x14ac:dyDescent="0.3">
      <c r="A583">
        <v>586</v>
      </c>
      <c r="B583" t="str">
        <f>Table6[[#This Row],[Initials]]</f>
        <v>O</v>
      </c>
      <c r="C583" t="str">
        <f>Table6[[#This Row],[Last Name Correction]]</f>
        <v>Lancaster</v>
      </c>
      <c r="D583" t="s">
        <v>1683</v>
      </c>
      <c r="E583" t="str">
        <f>Table6[[#This Row],[Gender Correction]]</f>
        <v>F</v>
      </c>
      <c r="F583">
        <v>90</v>
      </c>
      <c r="G583" t="s">
        <v>3411</v>
      </c>
      <c r="H583" t="s">
        <v>276</v>
      </c>
      <c r="I583" s="10">
        <v>39506</v>
      </c>
      <c r="J583">
        <v>11</v>
      </c>
      <c r="K583" t="s">
        <v>1673</v>
      </c>
      <c r="L583" t="str">
        <f>VLOOKUP(Portfolio43468[[#This Row],[Product]],ProductName,2)</f>
        <v>Megawidget S</v>
      </c>
      <c r="M583">
        <f t="shared" si="39"/>
        <v>264</v>
      </c>
      <c r="N583" s="14">
        <f t="shared" si="40"/>
        <v>208.56</v>
      </c>
      <c r="O583">
        <f t="shared" si="41"/>
        <v>2008</v>
      </c>
      <c r="P583" t="str">
        <f t="shared" si="42"/>
        <v>Feb</v>
      </c>
    </row>
    <row r="584" spans="1:16" x14ac:dyDescent="0.3">
      <c r="A584">
        <v>587</v>
      </c>
      <c r="B584" t="str">
        <f>Table6[[#This Row],[Initials]]</f>
        <v>O</v>
      </c>
      <c r="C584" t="str">
        <f>Table6[[#This Row],[Last Name Correction]]</f>
        <v>Bourgeois</v>
      </c>
      <c r="D584" t="s">
        <v>1670</v>
      </c>
      <c r="E584" t="str">
        <f>Table6[[#This Row],[Gender Correction]]</f>
        <v>F</v>
      </c>
      <c r="F584">
        <v>90</v>
      </c>
      <c r="G584" t="s">
        <v>3413</v>
      </c>
      <c r="H584" t="s">
        <v>80</v>
      </c>
      <c r="I584" s="10">
        <v>39756</v>
      </c>
      <c r="J584">
        <v>30</v>
      </c>
      <c r="K584" t="s">
        <v>1677</v>
      </c>
      <c r="L584" t="str">
        <f>VLOOKUP(Portfolio43468[[#This Row],[Product]],ProductName,2)</f>
        <v>Ultrathing V3</v>
      </c>
      <c r="M584">
        <f t="shared" si="39"/>
        <v>720</v>
      </c>
      <c r="N584" s="14">
        <f t="shared" si="40"/>
        <v>2512.8000000000002</v>
      </c>
      <c r="O584">
        <f t="shared" si="41"/>
        <v>2008</v>
      </c>
      <c r="P584" t="str">
        <f t="shared" si="42"/>
        <v>Nov</v>
      </c>
    </row>
    <row r="585" spans="1:16" x14ac:dyDescent="0.3">
      <c r="A585">
        <v>588</v>
      </c>
      <c r="B585" t="str">
        <f>Table6[[#This Row],[Initials]]</f>
        <v>C</v>
      </c>
      <c r="C585" t="str">
        <f>Table6[[#This Row],[Last Name Correction]]</f>
        <v>Ziegler</v>
      </c>
      <c r="D585" t="s">
        <v>1683</v>
      </c>
      <c r="E585" t="str">
        <f>Table6[[#This Row],[Gender Correction]]</f>
        <v>F</v>
      </c>
      <c r="F585">
        <v>60</v>
      </c>
      <c r="G585" t="s">
        <v>3415</v>
      </c>
      <c r="H585" t="s">
        <v>699</v>
      </c>
      <c r="I585" s="10">
        <v>39582</v>
      </c>
      <c r="J585">
        <v>79</v>
      </c>
      <c r="K585" t="s">
        <v>1007</v>
      </c>
      <c r="L585" t="str">
        <f>VLOOKUP(Portfolio43468[[#This Row],[Product]],ProductName,2)</f>
        <v>Superwossname</v>
      </c>
      <c r="M585">
        <f t="shared" si="39"/>
        <v>1580</v>
      </c>
      <c r="N585" s="14">
        <f t="shared" si="40"/>
        <v>4913.8</v>
      </c>
      <c r="O585">
        <f t="shared" si="41"/>
        <v>2008</v>
      </c>
      <c r="P585" t="str">
        <f t="shared" si="42"/>
        <v>May</v>
      </c>
    </row>
    <row r="586" spans="1:16" x14ac:dyDescent="0.3">
      <c r="A586">
        <v>589</v>
      </c>
      <c r="B586" t="str">
        <f>Table6[[#This Row],[Initials]]</f>
        <v>C</v>
      </c>
      <c r="C586" t="str">
        <f>Table6[[#This Row],[Last Name Correction]]</f>
        <v>Self</v>
      </c>
      <c r="D586" t="s">
        <v>1683</v>
      </c>
      <c r="E586" t="str">
        <f>Table6[[#This Row],[Gender Correction]]</f>
        <v>F</v>
      </c>
      <c r="F586">
        <v>60</v>
      </c>
      <c r="G586" t="s">
        <v>3418</v>
      </c>
      <c r="H586" t="s">
        <v>437</v>
      </c>
      <c r="I586" s="10">
        <v>39466</v>
      </c>
      <c r="J586">
        <v>51</v>
      </c>
      <c r="K586" t="s">
        <v>1696</v>
      </c>
      <c r="L586" t="str">
        <f>VLOOKUP(Portfolio43468[[#This Row],[Product]],ProductName,2)</f>
        <v>Ultrathing V2</v>
      </c>
      <c r="M586">
        <f t="shared" si="39"/>
        <v>1020</v>
      </c>
      <c r="N586" s="14">
        <f t="shared" si="40"/>
        <v>3049.8</v>
      </c>
      <c r="O586">
        <f t="shared" si="41"/>
        <v>2008</v>
      </c>
      <c r="P586" t="str">
        <f t="shared" si="42"/>
        <v>Jan</v>
      </c>
    </row>
    <row r="587" spans="1:16" x14ac:dyDescent="0.3">
      <c r="A587">
        <v>590</v>
      </c>
      <c r="B587" t="str">
        <f>Table6[[#This Row],[Initials]]</f>
        <v>S</v>
      </c>
      <c r="C587" t="str">
        <f>Table6[[#This Row],[Last Name Correction]]</f>
        <v>Kirkland</v>
      </c>
      <c r="D587" t="s">
        <v>1683</v>
      </c>
      <c r="E587" t="str">
        <f>Table6[[#This Row],[Gender Correction]]</f>
        <v>F</v>
      </c>
      <c r="F587">
        <v>30</v>
      </c>
      <c r="G587" t="s">
        <v>3421</v>
      </c>
      <c r="H587" t="s">
        <v>3422</v>
      </c>
      <c r="I587" s="10">
        <v>40361</v>
      </c>
      <c r="J587">
        <v>40</v>
      </c>
      <c r="K587" t="s">
        <v>1721</v>
      </c>
      <c r="L587" t="str">
        <f>VLOOKUP(Portfolio43468[[#This Row],[Product]],ProductName,2)</f>
        <v>Ultrathing V4</v>
      </c>
      <c r="M587">
        <f t="shared" si="39"/>
        <v>960</v>
      </c>
      <c r="N587" s="14">
        <f t="shared" si="40"/>
        <v>3830.4</v>
      </c>
      <c r="O587">
        <f t="shared" si="41"/>
        <v>2010</v>
      </c>
      <c r="P587" t="str">
        <f t="shared" si="42"/>
        <v>Jul</v>
      </c>
    </row>
    <row r="588" spans="1:16" x14ac:dyDescent="0.3">
      <c r="A588">
        <v>591</v>
      </c>
      <c r="B588" t="str">
        <f>Table6[[#This Row],[Initials]]</f>
        <v>N</v>
      </c>
      <c r="C588" t="str">
        <f>Table6[[#This Row],[Last Name Correction]]</f>
        <v>Laird</v>
      </c>
      <c r="D588" t="s">
        <v>1683</v>
      </c>
      <c r="E588" t="str">
        <f>Table6[[#This Row],[Gender Correction]]</f>
        <v>F</v>
      </c>
      <c r="F588">
        <v>30</v>
      </c>
      <c r="G588" t="s">
        <v>3425</v>
      </c>
      <c r="H588" t="s">
        <v>280</v>
      </c>
      <c r="I588" s="10">
        <v>40072</v>
      </c>
      <c r="J588">
        <v>82</v>
      </c>
      <c r="K588" t="s">
        <v>1700</v>
      </c>
      <c r="L588" t="str">
        <f>VLOOKUP(Portfolio43468[[#This Row],[Product]],ProductName,2)</f>
        <v>Ultrathing V1</v>
      </c>
      <c r="M588">
        <f t="shared" si="39"/>
        <v>1394</v>
      </c>
      <c r="N588" s="14">
        <f t="shared" si="40"/>
        <v>2774.06</v>
      </c>
      <c r="O588">
        <f t="shared" si="41"/>
        <v>2009</v>
      </c>
      <c r="P588" t="str">
        <f t="shared" si="42"/>
        <v>Sep</v>
      </c>
    </row>
    <row r="589" spans="1:16" x14ac:dyDescent="0.3">
      <c r="A589">
        <v>592</v>
      </c>
      <c r="B589" t="str">
        <f>Table6[[#This Row],[Initials]]</f>
        <v>C</v>
      </c>
      <c r="C589" t="str">
        <f>Table6[[#This Row],[Last Name Correction]]</f>
        <v>Raines</v>
      </c>
      <c r="D589" t="s">
        <v>1670</v>
      </c>
      <c r="E589" t="str">
        <f>Table6[[#This Row],[Gender Correction]]</f>
        <v>F</v>
      </c>
      <c r="F589">
        <v>90</v>
      </c>
      <c r="G589" t="s">
        <v>3428</v>
      </c>
      <c r="H589" t="s">
        <v>413</v>
      </c>
      <c r="I589" s="10">
        <v>40242</v>
      </c>
      <c r="J589">
        <v>97</v>
      </c>
      <c r="K589" t="s">
        <v>1673</v>
      </c>
      <c r="L589" t="str">
        <f>VLOOKUP(Portfolio43468[[#This Row],[Product]],ProductName,2)</f>
        <v>Megawidget S</v>
      </c>
      <c r="M589">
        <f t="shared" si="39"/>
        <v>2328</v>
      </c>
      <c r="N589" s="14">
        <f t="shared" si="40"/>
        <v>1839.1200000000001</v>
      </c>
      <c r="O589">
        <f t="shared" si="41"/>
        <v>2010</v>
      </c>
      <c r="P589" t="str">
        <f t="shared" si="42"/>
        <v>Mar</v>
      </c>
    </row>
    <row r="590" spans="1:16" x14ac:dyDescent="0.3">
      <c r="A590">
        <v>593</v>
      </c>
      <c r="B590" t="str">
        <f>Table6[[#This Row],[Initials]]</f>
        <v>T</v>
      </c>
      <c r="C590" t="str">
        <f>Table6[[#This Row],[Last Name Correction]]</f>
        <v>Hamlin</v>
      </c>
      <c r="D590" t="s">
        <v>1683</v>
      </c>
      <c r="E590" t="str">
        <f>Table6[[#This Row],[Gender Correction]]</f>
        <v>F</v>
      </c>
      <c r="F590">
        <v>30</v>
      </c>
      <c r="G590" t="s">
        <v>3431</v>
      </c>
      <c r="H590" t="s">
        <v>1243</v>
      </c>
      <c r="I590" s="10">
        <v>39798</v>
      </c>
      <c r="J590">
        <v>28</v>
      </c>
      <c r="K590" t="s">
        <v>1677</v>
      </c>
      <c r="L590" t="str">
        <f>VLOOKUP(Portfolio43468[[#This Row],[Product]],ProductName,2)</f>
        <v>Ultrathing V3</v>
      </c>
      <c r="M590">
        <f t="shared" si="39"/>
        <v>672</v>
      </c>
      <c r="N590" s="14">
        <f t="shared" si="40"/>
        <v>2345.2800000000002</v>
      </c>
      <c r="O590">
        <f t="shared" si="41"/>
        <v>2008</v>
      </c>
      <c r="P590" t="str">
        <f t="shared" si="42"/>
        <v>Dec</v>
      </c>
    </row>
    <row r="591" spans="1:16" x14ac:dyDescent="0.3">
      <c r="A591">
        <v>594</v>
      </c>
      <c r="B591" t="str">
        <f>Table6[[#This Row],[Initials]]</f>
        <v>T</v>
      </c>
      <c r="C591" t="str">
        <f>Table6[[#This Row],[Last Name Correction]]</f>
        <v>Hooks</v>
      </c>
      <c r="D591" t="s">
        <v>1683</v>
      </c>
      <c r="E591" t="str">
        <f>Table6[[#This Row],[Gender Correction]]</f>
        <v>F</v>
      </c>
      <c r="F591">
        <v>90</v>
      </c>
      <c r="G591" t="s">
        <v>3433</v>
      </c>
      <c r="H591" t="s">
        <v>3434</v>
      </c>
      <c r="I591" s="10">
        <v>40300</v>
      </c>
      <c r="J591">
        <v>28</v>
      </c>
      <c r="K591" t="s">
        <v>1700</v>
      </c>
      <c r="L591" t="str">
        <f>VLOOKUP(Portfolio43468[[#This Row],[Product]],ProductName,2)</f>
        <v>Ultrathing V1</v>
      </c>
      <c r="M591">
        <f t="shared" si="39"/>
        <v>476</v>
      </c>
      <c r="N591" s="14">
        <f t="shared" si="40"/>
        <v>947.24</v>
      </c>
      <c r="O591">
        <f t="shared" si="41"/>
        <v>2010</v>
      </c>
      <c r="P591" t="str">
        <f t="shared" si="42"/>
        <v>May</v>
      </c>
    </row>
    <row r="592" spans="1:16" x14ac:dyDescent="0.3">
      <c r="A592">
        <v>595</v>
      </c>
      <c r="B592" t="str">
        <f>Table6[[#This Row],[Initials]]</f>
        <v>B</v>
      </c>
      <c r="C592" t="str">
        <f>Table6[[#This Row],[Last Name Correction]]</f>
        <v>Payne</v>
      </c>
      <c r="D592" t="s">
        <v>1683</v>
      </c>
      <c r="E592" t="str">
        <f>Table6[[#This Row],[Gender Correction]]</f>
        <v>F</v>
      </c>
      <c r="F592">
        <v>60</v>
      </c>
      <c r="G592" t="s">
        <v>3437</v>
      </c>
      <c r="H592" t="s">
        <v>646</v>
      </c>
      <c r="I592" s="10">
        <v>39604</v>
      </c>
      <c r="J592">
        <v>45</v>
      </c>
      <c r="K592" t="s">
        <v>1673</v>
      </c>
      <c r="L592" t="str">
        <f>VLOOKUP(Portfolio43468[[#This Row],[Product]],ProductName,2)</f>
        <v>Megawidget S</v>
      </c>
      <c r="M592">
        <f t="shared" si="39"/>
        <v>1080</v>
      </c>
      <c r="N592" s="14">
        <f t="shared" si="40"/>
        <v>853.2</v>
      </c>
      <c r="O592">
        <f t="shared" si="41"/>
        <v>2008</v>
      </c>
      <c r="P592" t="str">
        <f t="shared" si="42"/>
        <v>Jun</v>
      </c>
    </row>
    <row r="593" spans="1:16" x14ac:dyDescent="0.3">
      <c r="A593">
        <v>596</v>
      </c>
      <c r="B593" t="str">
        <f>Table6[[#This Row],[Initials]]</f>
        <v>D</v>
      </c>
      <c r="C593" t="str">
        <f>Table6[[#This Row],[Last Name Correction]]</f>
        <v>Rice</v>
      </c>
      <c r="D593" t="s">
        <v>1670</v>
      </c>
      <c r="E593" t="str">
        <f>Table6[[#This Row],[Gender Correction]]</f>
        <v>F</v>
      </c>
      <c r="F593">
        <v>90</v>
      </c>
      <c r="G593" t="s">
        <v>3439</v>
      </c>
      <c r="H593" t="s">
        <v>1605</v>
      </c>
      <c r="I593" s="10">
        <v>39819</v>
      </c>
      <c r="J593">
        <v>94</v>
      </c>
      <c r="K593" t="s">
        <v>1707</v>
      </c>
      <c r="L593" t="str">
        <f>VLOOKUP(Portfolio43468[[#This Row],[Product]],ProductName,2)</f>
        <v>Megawidget M</v>
      </c>
      <c r="M593">
        <f t="shared" si="39"/>
        <v>2256</v>
      </c>
      <c r="N593" s="14">
        <f t="shared" si="40"/>
        <v>2684.64</v>
      </c>
      <c r="O593">
        <f t="shared" si="41"/>
        <v>2009</v>
      </c>
      <c r="P593" t="str">
        <f t="shared" si="42"/>
        <v>Jan</v>
      </c>
    </row>
    <row r="594" spans="1:16" x14ac:dyDescent="0.3">
      <c r="A594">
        <v>597</v>
      </c>
      <c r="B594" t="str">
        <f>Table6[[#This Row],[Initials]]</f>
        <v>K</v>
      </c>
      <c r="C594" t="str">
        <f>Table6[[#This Row],[Last Name Correction]]</f>
        <v>Patel</v>
      </c>
      <c r="D594" t="s">
        <v>1670</v>
      </c>
      <c r="E594" t="str">
        <f>Table6[[#This Row],[Gender Correction]]</f>
        <v>F</v>
      </c>
      <c r="F594">
        <v>30</v>
      </c>
      <c r="G594" t="s">
        <v>3441</v>
      </c>
      <c r="H594" t="s">
        <v>3442</v>
      </c>
      <c r="I594" s="10">
        <v>39951</v>
      </c>
      <c r="J594">
        <v>25</v>
      </c>
      <c r="K594" t="s">
        <v>1707</v>
      </c>
      <c r="L594" t="str">
        <f>VLOOKUP(Portfolio43468[[#This Row],[Product]],ProductName,2)</f>
        <v>Megawidget M</v>
      </c>
      <c r="M594">
        <f t="shared" si="39"/>
        <v>600</v>
      </c>
      <c r="N594" s="14">
        <f t="shared" si="40"/>
        <v>714</v>
      </c>
      <c r="O594">
        <f t="shared" si="41"/>
        <v>2009</v>
      </c>
      <c r="P594" t="str">
        <f t="shared" si="42"/>
        <v>May</v>
      </c>
    </row>
    <row r="595" spans="1:16" x14ac:dyDescent="0.3">
      <c r="A595">
        <v>598</v>
      </c>
      <c r="B595" t="str">
        <f>Table6[[#This Row],[Initials]]</f>
        <v>A</v>
      </c>
      <c r="C595" t="str">
        <f>Table6[[#This Row],[Last Name Correction]]</f>
        <v>Nielsen</v>
      </c>
      <c r="D595" t="s">
        <v>1683</v>
      </c>
      <c r="E595" t="str">
        <f>Table6[[#This Row],[Gender Correction]]</f>
        <v>F</v>
      </c>
      <c r="F595">
        <v>90</v>
      </c>
      <c r="G595" t="s">
        <v>3445</v>
      </c>
      <c r="H595" t="s">
        <v>820</v>
      </c>
      <c r="I595" s="10">
        <v>39763</v>
      </c>
      <c r="J595">
        <v>4</v>
      </c>
      <c r="K595" t="s">
        <v>1772</v>
      </c>
      <c r="L595" t="str">
        <f>VLOOKUP(Portfolio43468[[#This Row],[Product]],ProductName,2)</f>
        <v>Gigastuff</v>
      </c>
      <c r="M595">
        <f t="shared" si="39"/>
        <v>72</v>
      </c>
      <c r="N595" s="14">
        <f t="shared" si="40"/>
        <v>136.07999999999998</v>
      </c>
      <c r="O595">
        <f t="shared" si="41"/>
        <v>2008</v>
      </c>
      <c r="P595" t="str">
        <f t="shared" si="42"/>
        <v>Nov</v>
      </c>
    </row>
    <row r="596" spans="1:16" x14ac:dyDescent="0.3">
      <c r="A596">
        <v>599</v>
      </c>
      <c r="B596" t="str">
        <f>Table6[[#This Row],[Initials]]</f>
        <v>L</v>
      </c>
      <c r="C596" t="str">
        <f>Table6[[#This Row],[Last Name Correction]]</f>
        <v>Hilton</v>
      </c>
      <c r="D596" t="s">
        <v>1733</v>
      </c>
      <c r="E596" t="str">
        <f>Table6[[#This Row],[Gender Correction]]</f>
        <v>F</v>
      </c>
      <c r="F596">
        <v>30</v>
      </c>
      <c r="G596" t="s">
        <v>3448</v>
      </c>
      <c r="H596" t="s">
        <v>1639</v>
      </c>
      <c r="I596" s="10">
        <v>40028</v>
      </c>
      <c r="J596">
        <v>8</v>
      </c>
      <c r="K596" t="s">
        <v>1692</v>
      </c>
      <c r="L596" t="str">
        <f>VLOOKUP(Portfolio43468[[#This Row],[Product]],ProductName,2)</f>
        <v>Megawidget L</v>
      </c>
      <c r="M596">
        <f t="shared" si="39"/>
        <v>192</v>
      </c>
      <c r="N596" s="14">
        <f t="shared" si="40"/>
        <v>305.28000000000003</v>
      </c>
      <c r="O596">
        <f t="shared" si="41"/>
        <v>2009</v>
      </c>
      <c r="P596" t="str">
        <f t="shared" si="42"/>
        <v>Aug</v>
      </c>
    </row>
    <row r="597" spans="1:16" x14ac:dyDescent="0.3">
      <c r="A597">
        <v>600</v>
      </c>
      <c r="B597" t="str">
        <f>Table6[[#This Row],[Initials]]</f>
        <v>K</v>
      </c>
      <c r="C597" t="str">
        <f>Table6[[#This Row],[Last Name Correction]]</f>
        <v>Mathis</v>
      </c>
      <c r="D597" t="s">
        <v>1719</v>
      </c>
      <c r="E597" t="str">
        <f>Table6[[#This Row],[Gender Correction]]</f>
        <v>F</v>
      </c>
      <c r="F597">
        <v>60</v>
      </c>
      <c r="G597" t="s">
        <v>3451</v>
      </c>
      <c r="H597" t="s">
        <v>284</v>
      </c>
      <c r="I597" s="10">
        <v>39957</v>
      </c>
      <c r="J597">
        <v>71</v>
      </c>
      <c r="K597" t="s">
        <v>1007</v>
      </c>
      <c r="L597" t="str">
        <f>VLOOKUP(Portfolio43468[[#This Row],[Product]],ProductName,2)</f>
        <v>Superwossname</v>
      </c>
      <c r="M597">
        <f t="shared" si="39"/>
        <v>1420</v>
      </c>
      <c r="N597" s="14">
        <f t="shared" si="40"/>
        <v>4416.2</v>
      </c>
      <c r="O597">
        <f t="shared" si="41"/>
        <v>2009</v>
      </c>
      <c r="P597" t="str">
        <f t="shared" si="42"/>
        <v>May</v>
      </c>
    </row>
    <row r="598" spans="1:16" x14ac:dyDescent="0.3">
      <c r="A598">
        <v>601</v>
      </c>
      <c r="B598" t="str">
        <f>Table6[[#This Row],[Initials]]</f>
        <v>G</v>
      </c>
      <c r="C598" t="str">
        <f>Table6[[#This Row],[Last Name Correction]]</f>
        <v>Mooney</v>
      </c>
      <c r="D598" t="s">
        <v>1733</v>
      </c>
      <c r="E598" t="str">
        <f>Table6[[#This Row],[Gender Correction]]</f>
        <v>F</v>
      </c>
      <c r="F598">
        <v>30</v>
      </c>
      <c r="G598" t="s">
        <v>3454</v>
      </c>
      <c r="H598" t="s">
        <v>5</v>
      </c>
      <c r="I598" s="10">
        <v>39450</v>
      </c>
      <c r="J598">
        <v>20</v>
      </c>
      <c r="K598" t="s">
        <v>1673</v>
      </c>
      <c r="L598" t="str">
        <f>VLOOKUP(Portfolio43468[[#This Row],[Product]],ProductName,2)</f>
        <v>Megawidget S</v>
      </c>
      <c r="M598">
        <f t="shared" si="39"/>
        <v>480</v>
      </c>
      <c r="N598" s="14">
        <f t="shared" si="40"/>
        <v>379.20000000000005</v>
      </c>
      <c r="O598">
        <f t="shared" si="41"/>
        <v>2008</v>
      </c>
      <c r="P598" t="str">
        <f t="shared" si="42"/>
        <v>Jan</v>
      </c>
    </row>
    <row r="599" spans="1:16" x14ac:dyDescent="0.3">
      <c r="A599">
        <v>602</v>
      </c>
      <c r="B599" t="str">
        <f>Table6[[#This Row],[Initials]]</f>
        <v>J</v>
      </c>
      <c r="C599" t="str">
        <f>Table6[[#This Row],[Last Name Correction]]</f>
        <v>Yeager</v>
      </c>
      <c r="D599" t="s">
        <v>1683</v>
      </c>
      <c r="E599" t="str">
        <f>Table6[[#This Row],[Gender Correction]]</f>
        <v>F</v>
      </c>
      <c r="F599">
        <v>60</v>
      </c>
      <c r="G599" t="s">
        <v>3457</v>
      </c>
      <c r="H599" t="s">
        <v>3458</v>
      </c>
      <c r="I599" s="10">
        <v>39820</v>
      </c>
      <c r="J599">
        <v>25</v>
      </c>
      <c r="K599" t="s">
        <v>1696</v>
      </c>
      <c r="L599" t="str">
        <f>VLOOKUP(Portfolio43468[[#This Row],[Product]],ProductName,2)</f>
        <v>Ultrathing V2</v>
      </c>
      <c r="M599">
        <f t="shared" si="39"/>
        <v>500</v>
      </c>
      <c r="N599" s="14">
        <f t="shared" si="40"/>
        <v>1495</v>
      </c>
      <c r="O599">
        <f t="shared" si="41"/>
        <v>2009</v>
      </c>
      <c r="P599" t="str">
        <f t="shared" si="42"/>
        <v>Jan</v>
      </c>
    </row>
    <row r="600" spans="1:16" x14ac:dyDescent="0.3">
      <c r="A600">
        <v>603</v>
      </c>
      <c r="B600" t="str">
        <f>Table6[[#This Row],[Initials]]</f>
        <v>D</v>
      </c>
      <c r="C600" t="str">
        <f>Table6[[#This Row],[Last Name Correction]]</f>
        <v>Peacock</v>
      </c>
      <c r="D600" t="s">
        <v>1683</v>
      </c>
      <c r="E600" t="str">
        <f>Table6[[#This Row],[Gender Correction]]</f>
        <v>F</v>
      </c>
      <c r="F600">
        <v>30</v>
      </c>
      <c r="G600" t="s">
        <v>3461</v>
      </c>
      <c r="H600" t="s">
        <v>3462</v>
      </c>
      <c r="I600" s="10">
        <v>40228</v>
      </c>
      <c r="J600">
        <v>28</v>
      </c>
      <c r="K600" t="s">
        <v>1007</v>
      </c>
      <c r="L600" t="str">
        <f>VLOOKUP(Portfolio43468[[#This Row],[Product]],ProductName,2)</f>
        <v>Superwossname</v>
      </c>
      <c r="M600">
        <f t="shared" si="39"/>
        <v>560</v>
      </c>
      <c r="N600" s="14">
        <f t="shared" si="40"/>
        <v>1741.6</v>
      </c>
      <c r="O600">
        <f t="shared" si="41"/>
        <v>2010</v>
      </c>
      <c r="P600" t="str">
        <f t="shared" si="42"/>
        <v>Feb</v>
      </c>
    </row>
    <row r="601" spans="1:16" x14ac:dyDescent="0.3">
      <c r="A601">
        <v>604</v>
      </c>
      <c r="B601" t="str">
        <f>Table6[[#This Row],[Initials]]</f>
        <v>D</v>
      </c>
      <c r="C601" t="str">
        <f>Table6[[#This Row],[Last Name Correction]]</f>
        <v>Diaz</v>
      </c>
      <c r="D601" t="s">
        <v>1683</v>
      </c>
      <c r="E601" t="str">
        <f>Table6[[#This Row],[Gender Correction]]</f>
        <v>F</v>
      </c>
      <c r="F601">
        <v>30</v>
      </c>
      <c r="G601" t="s">
        <v>3465</v>
      </c>
      <c r="H601" t="s">
        <v>3466</v>
      </c>
      <c r="I601" s="10">
        <v>40471</v>
      </c>
      <c r="J601">
        <v>28</v>
      </c>
      <c r="K601" t="s">
        <v>1772</v>
      </c>
      <c r="L601" t="str">
        <f>VLOOKUP(Portfolio43468[[#This Row],[Product]],ProductName,2)</f>
        <v>Gigastuff</v>
      </c>
      <c r="M601">
        <f t="shared" si="39"/>
        <v>504</v>
      </c>
      <c r="N601" s="14">
        <f t="shared" si="40"/>
        <v>952.56</v>
      </c>
      <c r="O601">
        <f t="shared" si="41"/>
        <v>2010</v>
      </c>
      <c r="P601" t="str">
        <f t="shared" si="42"/>
        <v>Oct</v>
      </c>
    </row>
    <row r="602" spans="1:16" x14ac:dyDescent="0.3">
      <c r="A602">
        <v>605</v>
      </c>
      <c r="B602" t="str">
        <f>Table6[[#This Row],[Initials]]</f>
        <v>J</v>
      </c>
      <c r="C602" t="str">
        <f>Table6[[#This Row],[Last Name Correction]]</f>
        <v>Bloom</v>
      </c>
      <c r="D602" t="s">
        <v>1670</v>
      </c>
      <c r="E602" t="str">
        <f>Table6[[#This Row],[Gender Correction]]</f>
        <v>F</v>
      </c>
      <c r="F602">
        <v>30</v>
      </c>
      <c r="G602" t="s">
        <v>3468</v>
      </c>
      <c r="H602" t="s">
        <v>2917</v>
      </c>
      <c r="I602" s="10">
        <v>40238</v>
      </c>
      <c r="J602">
        <v>33</v>
      </c>
      <c r="K602" t="s">
        <v>851</v>
      </c>
      <c r="L602" t="str">
        <f>VLOOKUP(Portfolio43468[[#This Row],[Product]],ProductName,2)</f>
        <v>Hyperwotsit</v>
      </c>
      <c r="M602">
        <f t="shared" si="39"/>
        <v>660</v>
      </c>
      <c r="N602" s="14">
        <f t="shared" si="40"/>
        <v>1326.6</v>
      </c>
      <c r="O602">
        <f t="shared" si="41"/>
        <v>2010</v>
      </c>
      <c r="P602" t="str">
        <f t="shared" si="42"/>
        <v>Mar</v>
      </c>
    </row>
    <row r="603" spans="1:16" x14ac:dyDescent="0.3">
      <c r="A603">
        <v>606</v>
      </c>
      <c r="B603" t="str">
        <f>Table6[[#This Row],[Initials]]</f>
        <v>T</v>
      </c>
      <c r="C603" t="str">
        <f>Table6[[#This Row],[Last Name Correction]]</f>
        <v>Hedrick</v>
      </c>
      <c r="D603" t="s">
        <v>1670</v>
      </c>
      <c r="E603" t="str">
        <f>Table6[[#This Row],[Gender Correction]]</f>
        <v>F</v>
      </c>
      <c r="F603">
        <v>30</v>
      </c>
      <c r="G603" t="s">
        <v>3470</v>
      </c>
      <c r="H603" t="s">
        <v>252</v>
      </c>
      <c r="I603" s="10">
        <v>40534</v>
      </c>
      <c r="J603">
        <v>24</v>
      </c>
      <c r="K603" t="s">
        <v>1692</v>
      </c>
      <c r="L603" t="str">
        <f>VLOOKUP(Portfolio43468[[#This Row],[Product]],ProductName,2)</f>
        <v>Megawidget L</v>
      </c>
      <c r="M603">
        <f t="shared" si="39"/>
        <v>576</v>
      </c>
      <c r="N603" s="14">
        <f t="shared" si="40"/>
        <v>915.84</v>
      </c>
      <c r="O603">
        <f t="shared" si="41"/>
        <v>2010</v>
      </c>
      <c r="P603" t="str">
        <f t="shared" si="42"/>
        <v>Dec</v>
      </c>
    </row>
    <row r="604" spans="1:16" x14ac:dyDescent="0.3">
      <c r="A604">
        <v>607</v>
      </c>
      <c r="B604" t="str">
        <f>Table6[[#This Row],[Initials]]</f>
        <v>O</v>
      </c>
      <c r="C604" t="str">
        <f>Table6[[#This Row],[Last Name Correction]]</f>
        <v>Earl</v>
      </c>
      <c r="D604" t="s">
        <v>1683</v>
      </c>
      <c r="E604" t="str">
        <f>Table6[[#This Row],[Gender Correction]]</f>
        <v>F</v>
      </c>
      <c r="F604">
        <v>60</v>
      </c>
      <c r="G604" t="s">
        <v>3472</v>
      </c>
      <c r="H604" t="s">
        <v>2</v>
      </c>
      <c r="I604" s="10">
        <v>40132</v>
      </c>
      <c r="J604">
        <v>74</v>
      </c>
      <c r="K604" t="s">
        <v>1700</v>
      </c>
      <c r="L604" t="str">
        <f>VLOOKUP(Portfolio43468[[#This Row],[Product]],ProductName,2)</f>
        <v>Ultrathing V1</v>
      </c>
      <c r="M604">
        <f t="shared" si="39"/>
        <v>1258</v>
      </c>
      <c r="N604" s="14">
        <f t="shared" si="40"/>
        <v>2503.42</v>
      </c>
      <c r="O604">
        <f t="shared" si="41"/>
        <v>2009</v>
      </c>
      <c r="P604" t="str">
        <f t="shared" si="42"/>
        <v>Nov</v>
      </c>
    </row>
    <row r="605" spans="1:16" x14ac:dyDescent="0.3">
      <c r="A605">
        <v>608</v>
      </c>
      <c r="B605" t="str">
        <f>Table6[[#This Row],[Initials]]</f>
        <v>F</v>
      </c>
      <c r="C605" t="str">
        <f>Table6[[#This Row],[Last Name Correction]]</f>
        <v>Coffman</v>
      </c>
      <c r="D605" t="s">
        <v>1733</v>
      </c>
      <c r="E605" t="str">
        <f>Table6[[#This Row],[Gender Correction]]</f>
        <v>F</v>
      </c>
      <c r="F605">
        <v>60</v>
      </c>
      <c r="G605" t="s">
        <v>3475</v>
      </c>
      <c r="H605" t="s">
        <v>624</v>
      </c>
      <c r="I605" s="10">
        <v>39889</v>
      </c>
      <c r="J605">
        <v>17</v>
      </c>
      <c r="K605" t="s">
        <v>1721</v>
      </c>
      <c r="L605" t="str">
        <f>VLOOKUP(Portfolio43468[[#This Row],[Product]],ProductName,2)</f>
        <v>Ultrathing V4</v>
      </c>
      <c r="M605">
        <f t="shared" si="39"/>
        <v>408</v>
      </c>
      <c r="N605" s="14">
        <f t="shared" si="40"/>
        <v>1627.92</v>
      </c>
      <c r="O605">
        <f t="shared" si="41"/>
        <v>2009</v>
      </c>
      <c r="P605" t="str">
        <f t="shared" si="42"/>
        <v>Mar</v>
      </c>
    </row>
    <row r="606" spans="1:16" x14ac:dyDescent="0.3">
      <c r="A606">
        <v>609</v>
      </c>
      <c r="B606" t="str">
        <f>Table6[[#This Row],[Initials]]</f>
        <v>T</v>
      </c>
      <c r="C606" t="str">
        <f>Table6[[#This Row],[Last Name Correction]]</f>
        <v>Henley</v>
      </c>
      <c r="D606" t="s">
        <v>1683</v>
      </c>
      <c r="E606" t="str">
        <f>Table6[[#This Row],[Gender Correction]]</f>
        <v>F</v>
      </c>
      <c r="F606">
        <v>30</v>
      </c>
      <c r="G606" t="s">
        <v>3478</v>
      </c>
      <c r="H606" t="s">
        <v>3479</v>
      </c>
      <c r="I606" s="10">
        <v>39546</v>
      </c>
      <c r="J606">
        <v>71</v>
      </c>
      <c r="K606" t="s">
        <v>1707</v>
      </c>
      <c r="L606" t="str">
        <f>VLOOKUP(Portfolio43468[[#This Row],[Product]],ProductName,2)</f>
        <v>Megawidget M</v>
      </c>
      <c r="M606">
        <f t="shared" si="39"/>
        <v>1704</v>
      </c>
      <c r="N606" s="14">
        <f t="shared" si="40"/>
        <v>2027.76</v>
      </c>
      <c r="O606">
        <f t="shared" si="41"/>
        <v>2008</v>
      </c>
      <c r="P606" t="str">
        <f t="shared" si="42"/>
        <v>Apr</v>
      </c>
    </row>
    <row r="607" spans="1:16" x14ac:dyDescent="0.3">
      <c r="A607">
        <v>610</v>
      </c>
      <c r="B607" t="str">
        <f>Table6[[#This Row],[Initials]]</f>
        <v>C</v>
      </c>
      <c r="C607" t="str">
        <f>Table6[[#This Row],[Last Name Correction]]</f>
        <v>Kendall</v>
      </c>
      <c r="D607" t="s">
        <v>1683</v>
      </c>
      <c r="E607" t="str">
        <f>Table6[[#This Row],[Gender Correction]]</f>
        <v>F</v>
      </c>
      <c r="F607">
        <v>30</v>
      </c>
      <c r="G607" t="s">
        <v>3481</v>
      </c>
      <c r="H607" t="s">
        <v>189</v>
      </c>
      <c r="I607" s="10">
        <v>40408</v>
      </c>
      <c r="J607">
        <v>61</v>
      </c>
      <c r="K607" t="s">
        <v>1696</v>
      </c>
      <c r="L607" t="str">
        <f>VLOOKUP(Portfolio43468[[#This Row],[Product]],ProductName,2)</f>
        <v>Ultrathing V2</v>
      </c>
      <c r="M607">
        <f t="shared" si="39"/>
        <v>1220</v>
      </c>
      <c r="N607" s="14">
        <f t="shared" si="40"/>
        <v>3647.8</v>
      </c>
      <c r="O607">
        <f t="shared" si="41"/>
        <v>2010</v>
      </c>
      <c r="P607" t="str">
        <f t="shared" si="42"/>
        <v>Aug</v>
      </c>
    </row>
    <row r="608" spans="1:16" x14ac:dyDescent="0.3">
      <c r="A608">
        <v>611</v>
      </c>
      <c r="B608" t="str">
        <f>Table6[[#This Row],[Initials]]</f>
        <v>E</v>
      </c>
      <c r="C608" t="str">
        <f>Table6[[#This Row],[Last Name Correction]]</f>
        <v>Hull</v>
      </c>
      <c r="D608" t="s">
        <v>1733</v>
      </c>
      <c r="E608" t="str">
        <f>Table6[[#This Row],[Gender Correction]]</f>
        <v>F</v>
      </c>
      <c r="F608">
        <v>90</v>
      </c>
      <c r="G608" t="s">
        <v>3483</v>
      </c>
      <c r="H608" t="s">
        <v>557</v>
      </c>
      <c r="I608" s="10">
        <v>40167</v>
      </c>
      <c r="J608">
        <v>80</v>
      </c>
      <c r="K608" t="s">
        <v>1692</v>
      </c>
      <c r="L608" t="str">
        <f>VLOOKUP(Portfolio43468[[#This Row],[Product]],ProductName,2)</f>
        <v>Megawidget L</v>
      </c>
      <c r="M608">
        <f t="shared" si="39"/>
        <v>1920</v>
      </c>
      <c r="N608" s="14">
        <f t="shared" si="40"/>
        <v>3052.8</v>
      </c>
      <c r="O608">
        <f t="shared" si="41"/>
        <v>2009</v>
      </c>
      <c r="P608" t="str">
        <f t="shared" si="42"/>
        <v>Dec</v>
      </c>
    </row>
    <row r="609" spans="1:16" x14ac:dyDescent="0.3">
      <c r="A609">
        <v>612</v>
      </c>
      <c r="B609" t="str">
        <f>Table6[[#This Row],[Initials]]</f>
        <v>S</v>
      </c>
      <c r="C609" t="str">
        <f>Table6[[#This Row],[Last Name Correction]]</f>
        <v>Gill</v>
      </c>
      <c r="D609" t="s">
        <v>1683</v>
      </c>
      <c r="E609" t="str">
        <f>Table6[[#This Row],[Gender Correction]]</f>
        <v>F</v>
      </c>
      <c r="F609">
        <v>30</v>
      </c>
      <c r="G609" t="s">
        <v>3486</v>
      </c>
      <c r="H609" t="s">
        <v>1411</v>
      </c>
      <c r="I609" s="10">
        <v>40388</v>
      </c>
      <c r="J609">
        <v>92</v>
      </c>
      <c r="K609" t="s">
        <v>1696</v>
      </c>
      <c r="L609" t="str">
        <f>VLOOKUP(Portfolio43468[[#This Row],[Product]],ProductName,2)</f>
        <v>Ultrathing V2</v>
      </c>
      <c r="M609">
        <f t="shared" si="39"/>
        <v>1840</v>
      </c>
      <c r="N609" s="14">
        <f t="shared" si="40"/>
        <v>5501.6</v>
      </c>
      <c r="O609">
        <f t="shared" si="41"/>
        <v>2010</v>
      </c>
      <c r="P609" t="str">
        <f t="shared" si="42"/>
        <v>Jul</v>
      </c>
    </row>
    <row r="610" spans="1:16" x14ac:dyDescent="0.3">
      <c r="A610">
        <v>613</v>
      </c>
      <c r="B610" t="str">
        <f>Table6[[#This Row],[Initials]]</f>
        <v>H</v>
      </c>
      <c r="C610" t="str">
        <f>Table6[[#This Row],[Last Name Correction]]</f>
        <v>Yeager</v>
      </c>
      <c r="D610" t="s">
        <v>1733</v>
      </c>
      <c r="E610" t="str">
        <f>Table6[[#This Row],[Gender Correction]]</f>
        <v>F</v>
      </c>
      <c r="F610">
        <v>90</v>
      </c>
      <c r="G610" t="s">
        <v>3488</v>
      </c>
      <c r="H610" t="s">
        <v>337</v>
      </c>
      <c r="I610" s="10">
        <v>40307</v>
      </c>
      <c r="J610">
        <v>82</v>
      </c>
      <c r="K610" t="s">
        <v>1721</v>
      </c>
      <c r="L610" t="str">
        <f>VLOOKUP(Portfolio43468[[#This Row],[Product]],ProductName,2)</f>
        <v>Ultrathing V4</v>
      </c>
      <c r="M610">
        <f t="shared" si="39"/>
        <v>1968</v>
      </c>
      <c r="N610" s="14">
        <f t="shared" si="40"/>
        <v>7852.3200000000006</v>
      </c>
      <c r="O610">
        <f t="shared" si="41"/>
        <v>2010</v>
      </c>
      <c r="P610" t="str">
        <f t="shared" si="42"/>
        <v>May</v>
      </c>
    </row>
    <row r="611" spans="1:16" x14ac:dyDescent="0.3">
      <c r="A611">
        <v>614</v>
      </c>
      <c r="B611" t="str">
        <f>Table6[[#This Row],[Initials]]</f>
        <v>M</v>
      </c>
      <c r="C611" t="str">
        <f>Table6[[#This Row],[Last Name Correction]]</f>
        <v>Byers</v>
      </c>
      <c r="D611" t="s">
        <v>1683</v>
      </c>
      <c r="E611" t="str">
        <f>Table6[[#This Row],[Gender Correction]]</f>
        <v>F</v>
      </c>
      <c r="F611">
        <v>90</v>
      </c>
      <c r="G611" t="s">
        <v>3490</v>
      </c>
      <c r="H611" t="s">
        <v>3491</v>
      </c>
      <c r="I611" s="10">
        <v>40221</v>
      </c>
      <c r="J611">
        <v>72</v>
      </c>
      <c r="K611" t="s">
        <v>1007</v>
      </c>
      <c r="L611" t="str">
        <f>VLOOKUP(Portfolio43468[[#This Row],[Product]],ProductName,2)</f>
        <v>Superwossname</v>
      </c>
      <c r="M611">
        <f t="shared" si="39"/>
        <v>1440</v>
      </c>
      <c r="N611" s="14">
        <f t="shared" si="40"/>
        <v>4478.3999999999996</v>
      </c>
      <c r="O611">
        <f t="shared" si="41"/>
        <v>2010</v>
      </c>
      <c r="P611" t="str">
        <f t="shared" si="42"/>
        <v>Feb</v>
      </c>
    </row>
    <row r="612" spans="1:16" x14ac:dyDescent="0.3">
      <c r="A612">
        <v>615</v>
      </c>
      <c r="B612" t="str">
        <f>Table6[[#This Row],[Initials]]</f>
        <v>D</v>
      </c>
      <c r="C612" t="str">
        <f>Table6[[#This Row],[Last Name Correction]]</f>
        <v>Salgado</v>
      </c>
      <c r="D612" t="s">
        <v>1670</v>
      </c>
      <c r="E612" t="str">
        <f>Table6[[#This Row],[Gender Correction]]</f>
        <v>F</v>
      </c>
      <c r="F612">
        <v>30</v>
      </c>
      <c r="G612" t="s">
        <v>3494</v>
      </c>
      <c r="H612" t="s">
        <v>357</v>
      </c>
      <c r="I612" s="10">
        <v>39610</v>
      </c>
      <c r="J612">
        <v>93</v>
      </c>
      <c r="K612" t="s">
        <v>1696</v>
      </c>
      <c r="L612" t="str">
        <f>VLOOKUP(Portfolio43468[[#This Row],[Product]],ProductName,2)</f>
        <v>Ultrathing V2</v>
      </c>
      <c r="M612">
        <f t="shared" si="39"/>
        <v>1860</v>
      </c>
      <c r="N612" s="14">
        <f t="shared" si="40"/>
        <v>5561.4000000000005</v>
      </c>
      <c r="O612">
        <f t="shared" si="41"/>
        <v>2008</v>
      </c>
      <c r="P612" t="str">
        <f t="shared" si="42"/>
        <v>Jun</v>
      </c>
    </row>
    <row r="613" spans="1:16" x14ac:dyDescent="0.3">
      <c r="A613">
        <v>616</v>
      </c>
      <c r="B613" t="str">
        <f>Table6[[#This Row],[Initials]]</f>
        <v>C</v>
      </c>
      <c r="C613" t="str">
        <f>Table6[[#This Row],[Last Name Correction]]</f>
        <v>Marino</v>
      </c>
      <c r="D613" t="s">
        <v>1683</v>
      </c>
      <c r="E613" t="str">
        <f>Table6[[#This Row],[Gender Correction]]</f>
        <v>F</v>
      </c>
      <c r="F613">
        <v>90</v>
      </c>
      <c r="G613" t="s">
        <v>3497</v>
      </c>
      <c r="H613" t="s">
        <v>571</v>
      </c>
      <c r="I613" s="10">
        <v>39571</v>
      </c>
      <c r="J613">
        <v>62</v>
      </c>
      <c r="K613" t="s">
        <v>1677</v>
      </c>
      <c r="L613" t="str">
        <f>VLOOKUP(Portfolio43468[[#This Row],[Product]],ProductName,2)</f>
        <v>Ultrathing V3</v>
      </c>
      <c r="M613">
        <f t="shared" si="39"/>
        <v>1488</v>
      </c>
      <c r="N613" s="14">
        <f t="shared" si="40"/>
        <v>5193.12</v>
      </c>
      <c r="O613">
        <f t="shared" si="41"/>
        <v>2008</v>
      </c>
      <c r="P613" t="str">
        <f t="shared" si="42"/>
        <v>May</v>
      </c>
    </row>
    <row r="614" spans="1:16" x14ac:dyDescent="0.3">
      <c r="A614">
        <v>617</v>
      </c>
      <c r="B614" t="str">
        <f>Table6[[#This Row],[Initials]]</f>
        <v>E</v>
      </c>
      <c r="C614" t="str">
        <f>Table6[[#This Row],[Last Name Correction]]</f>
        <v>Sosa</v>
      </c>
      <c r="D614" t="s">
        <v>1683</v>
      </c>
      <c r="E614" t="str">
        <f>Table6[[#This Row],[Gender Correction]]</f>
        <v>F</v>
      </c>
      <c r="F614">
        <v>60</v>
      </c>
      <c r="G614" t="s">
        <v>3500</v>
      </c>
      <c r="H614" t="s">
        <v>436</v>
      </c>
      <c r="I614" s="10">
        <v>39652</v>
      </c>
      <c r="J614">
        <v>2</v>
      </c>
      <c r="K614" t="s">
        <v>1696</v>
      </c>
      <c r="L614" t="str">
        <f>VLOOKUP(Portfolio43468[[#This Row],[Product]],ProductName,2)</f>
        <v>Ultrathing V2</v>
      </c>
      <c r="M614">
        <f t="shared" si="39"/>
        <v>40</v>
      </c>
      <c r="N614" s="14">
        <f t="shared" si="40"/>
        <v>119.60000000000001</v>
      </c>
      <c r="O614">
        <f t="shared" si="41"/>
        <v>2008</v>
      </c>
      <c r="P614" t="str">
        <f t="shared" si="42"/>
        <v>Jul</v>
      </c>
    </row>
    <row r="615" spans="1:16" x14ac:dyDescent="0.3">
      <c r="A615">
        <v>618</v>
      </c>
      <c r="B615" t="str">
        <f>Table6[[#This Row],[Initials]]</f>
        <v>S</v>
      </c>
      <c r="C615" t="str">
        <f>Table6[[#This Row],[Last Name Correction]]</f>
        <v>Huggins</v>
      </c>
      <c r="D615" t="s">
        <v>1670</v>
      </c>
      <c r="E615" t="str">
        <f>Table6[[#This Row],[Gender Correction]]</f>
        <v>F</v>
      </c>
      <c r="F615">
        <v>30</v>
      </c>
      <c r="G615" t="s">
        <v>3502</v>
      </c>
      <c r="H615" t="s">
        <v>191</v>
      </c>
      <c r="I615" s="10">
        <v>40294</v>
      </c>
      <c r="J615">
        <v>21</v>
      </c>
      <c r="K615" t="s">
        <v>1007</v>
      </c>
      <c r="L615" t="str">
        <f>VLOOKUP(Portfolio43468[[#This Row],[Product]],ProductName,2)</f>
        <v>Superwossname</v>
      </c>
      <c r="M615">
        <f t="shared" si="39"/>
        <v>420</v>
      </c>
      <c r="N615" s="14">
        <f t="shared" si="40"/>
        <v>1306.2</v>
      </c>
      <c r="O615">
        <f t="shared" si="41"/>
        <v>2010</v>
      </c>
      <c r="P615" t="str">
        <f t="shared" si="42"/>
        <v>Apr</v>
      </c>
    </row>
    <row r="616" spans="1:16" x14ac:dyDescent="0.3">
      <c r="A616">
        <v>619</v>
      </c>
      <c r="B616" t="str">
        <f>Table6[[#This Row],[Initials]]</f>
        <v>S</v>
      </c>
      <c r="C616" t="str">
        <f>Table6[[#This Row],[Last Name Correction]]</f>
        <v>Juarez</v>
      </c>
      <c r="D616" t="s">
        <v>1683</v>
      </c>
      <c r="E616" t="str">
        <f>Table6[[#This Row],[Gender Correction]]</f>
        <v>F</v>
      </c>
      <c r="F616">
        <v>60</v>
      </c>
      <c r="G616" t="s">
        <v>3505</v>
      </c>
      <c r="H616" t="s">
        <v>631</v>
      </c>
      <c r="I616" s="10">
        <v>40429</v>
      </c>
      <c r="J616">
        <v>25</v>
      </c>
      <c r="K616" t="s">
        <v>1700</v>
      </c>
      <c r="L616" t="str">
        <f>VLOOKUP(Portfolio43468[[#This Row],[Product]],ProductName,2)</f>
        <v>Ultrathing V1</v>
      </c>
      <c r="M616">
        <f t="shared" si="39"/>
        <v>425</v>
      </c>
      <c r="N616" s="14">
        <f t="shared" si="40"/>
        <v>845.75</v>
      </c>
      <c r="O616">
        <f t="shared" si="41"/>
        <v>2010</v>
      </c>
      <c r="P616" t="str">
        <f t="shared" si="42"/>
        <v>Sep</v>
      </c>
    </row>
    <row r="617" spans="1:16" x14ac:dyDescent="0.3">
      <c r="A617">
        <v>620</v>
      </c>
      <c r="B617" t="str">
        <f>Table6[[#This Row],[Initials]]</f>
        <v>S</v>
      </c>
      <c r="C617" t="str">
        <f>Table6[[#This Row],[Last Name Correction]]</f>
        <v>Eastman</v>
      </c>
      <c r="D617" t="s">
        <v>1670</v>
      </c>
      <c r="E617" t="str">
        <f>Table6[[#This Row],[Gender Correction]]</f>
        <v>F</v>
      </c>
      <c r="F617">
        <v>60</v>
      </c>
      <c r="G617" t="s">
        <v>3507</v>
      </c>
      <c r="H617" t="s">
        <v>336</v>
      </c>
      <c r="I617" s="10">
        <v>39786</v>
      </c>
      <c r="J617">
        <v>31</v>
      </c>
      <c r="K617" t="s">
        <v>1692</v>
      </c>
      <c r="L617" t="str">
        <f>VLOOKUP(Portfolio43468[[#This Row],[Product]],ProductName,2)</f>
        <v>Megawidget L</v>
      </c>
      <c r="M617">
        <f t="shared" si="39"/>
        <v>744</v>
      </c>
      <c r="N617" s="14">
        <f t="shared" si="40"/>
        <v>1182.96</v>
      </c>
      <c r="O617">
        <f t="shared" si="41"/>
        <v>2008</v>
      </c>
      <c r="P617" t="str">
        <f t="shared" si="42"/>
        <v>Dec</v>
      </c>
    </row>
    <row r="618" spans="1:16" x14ac:dyDescent="0.3">
      <c r="A618">
        <v>621</v>
      </c>
      <c r="B618" t="str">
        <f>Table6[[#This Row],[Initials]]</f>
        <v>S</v>
      </c>
      <c r="C618" t="str">
        <f>Table6[[#This Row],[Last Name Correction]]</f>
        <v>Silver</v>
      </c>
      <c r="D618" t="s">
        <v>1670</v>
      </c>
      <c r="E618" t="str">
        <f>Table6[[#This Row],[Gender Correction]]</f>
        <v>F</v>
      </c>
      <c r="F618">
        <v>60</v>
      </c>
      <c r="G618" t="s">
        <v>2457</v>
      </c>
      <c r="H618" t="s">
        <v>294</v>
      </c>
      <c r="I618" s="10">
        <v>40410</v>
      </c>
      <c r="J618">
        <v>4</v>
      </c>
      <c r="K618" t="s">
        <v>1677</v>
      </c>
      <c r="L618" t="str">
        <f>VLOOKUP(Portfolio43468[[#This Row],[Product]],ProductName,2)</f>
        <v>Ultrathing V3</v>
      </c>
      <c r="M618">
        <f t="shared" si="39"/>
        <v>96</v>
      </c>
      <c r="N618" s="14">
        <f t="shared" si="40"/>
        <v>335.04</v>
      </c>
      <c r="O618">
        <f t="shared" si="41"/>
        <v>2010</v>
      </c>
      <c r="P618" t="str">
        <f t="shared" si="42"/>
        <v>Aug</v>
      </c>
    </row>
    <row r="619" spans="1:16" x14ac:dyDescent="0.3">
      <c r="A619">
        <v>622</v>
      </c>
      <c r="B619" t="str">
        <f>Table6[[#This Row],[Initials]]</f>
        <v>I</v>
      </c>
      <c r="C619" t="str">
        <f>Table6[[#This Row],[Last Name Correction]]</f>
        <v>Paige</v>
      </c>
      <c r="D619" t="s">
        <v>1683</v>
      </c>
      <c r="E619" t="str">
        <f>Table6[[#This Row],[Gender Correction]]</f>
        <v>F</v>
      </c>
      <c r="F619">
        <v>90</v>
      </c>
      <c r="G619" t="s">
        <v>3511</v>
      </c>
      <c r="H619" t="s">
        <v>975</v>
      </c>
      <c r="I619" s="10">
        <v>39934</v>
      </c>
      <c r="J619">
        <v>45</v>
      </c>
      <c r="K619" t="s">
        <v>1007</v>
      </c>
      <c r="L619" t="str">
        <f>VLOOKUP(Portfolio43468[[#This Row],[Product]],ProductName,2)</f>
        <v>Superwossname</v>
      </c>
      <c r="M619">
        <f t="shared" si="39"/>
        <v>900</v>
      </c>
      <c r="N619" s="14">
        <f t="shared" si="40"/>
        <v>2799</v>
      </c>
      <c r="O619">
        <f t="shared" si="41"/>
        <v>2009</v>
      </c>
      <c r="P619" t="str">
        <f t="shared" si="42"/>
        <v>May</v>
      </c>
    </row>
    <row r="620" spans="1:16" x14ac:dyDescent="0.3">
      <c r="A620">
        <v>623</v>
      </c>
      <c r="B620" t="str">
        <f>Table6[[#This Row],[Initials]]</f>
        <v>D</v>
      </c>
      <c r="C620" t="str">
        <f>Table6[[#This Row],[Last Name Correction]]</f>
        <v>Richey</v>
      </c>
      <c r="D620" t="s">
        <v>1683</v>
      </c>
      <c r="E620" t="str">
        <f>Table6[[#This Row],[Gender Correction]]</f>
        <v>F</v>
      </c>
      <c r="F620">
        <v>90</v>
      </c>
      <c r="G620" t="s">
        <v>3513</v>
      </c>
      <c r="H620" t="s">
        <v>605</v>
      </c>
      <c r="I620" s="10">
        <v>40153</v>
      </c>
      <c r="J620">
        <v>2</v>
      </c>
      <c r="K620" t="s">
        <v>1696</v>
      </c>
      <c r="L620" t="str">
        <f>VLOOKUP(Portfolio43468[[#This Row],[Product]],ProductName,2)</f>
        <v>Ultrathing V2</v>
      </c>
      <c r="M620">
        <f t="shared" si="39"/>
        <v>40</v>
      </c>
      <c r="N620" s="14">
        <f t="shared" si="40"/>
        <v>119.60000000000001</v>
      </c>
      <c r="O620">
        <f t="shared" si="41"/>
        <v>2009</v>
      </c>
      <c r="P620" t="str">
        <f t="shared" si="42"/>
        <v>Dec</v>
      </c>
    </row>
    <row r="621" spans="1:16" x14ac:dyDescent="0.3">
      <c r="A621">
        <v>624</v>
      </c>
      <c r="B621" t="str">
        <f>Table6[[#This Row],[Initials]]</f>
        <v>I</v>
      </c>
      <c r="C621" t="str">
        <f>Table6[[#This Row],[Last Name Correction]]</f>
        <v>Gray</v>
      </c>
      <c r="D621" t="s">
        <v>1670</v>
      </c>
      <c r="E621" t="str">
        <f>Table6[[#This Row],[Gender Correction]]</f>
        <v>F</v>
      </c>
      <c r="F621">
        <v>90</v>
      </c>
      <c r="G621" t="s">
        <v>3515</v>
      </c>
      <c r="H621" t="s">
        <v>1487</v>
      </c>
      <c r="I621" s="10">
        <v>39906</v>
      </c>
      <c r="J621">
        <v>59</v>
      </c>
      <c r="K621" t="s">
        <v>1673</v>
      </c>
      <c r="L621" t="str">
        <f>VLOOKUP(Portfolio43468[[#This Row],[Product]],ProductName,2)</f>
        <v>Megawidget S</v>
      </c>
      <c r="M621">
        <f t="shared" si="39"/>
        <v>1416</v>
      </c>
      <c r="N621" s="14">
        <f t="shared" si="40"/>
        <v>1118.6400000000001</v>
      </c>
      <c r="O621">
        <f t="shared" si="41"/>
        <v>2009</v>
      </c>
      <c r="P621" t="str">
        <f t="shared" si="42"/>
        <v>Apr</v>
      </c>
    </row>
    <row r="622" spans="1:16" x14ac:dyDescent="0.3">
      <c r="A622">
        <v>625</v>
      </c>
      <c r="B622" t="str">
        <f>Table6[[#This Row],[Initials]]</f>
        <v>K</v>
      </c>
      <c r="C622" t="str">
        <f>Table6[[#This Row],[Last Name Correction]]</f>
        <v>Pollock</v>
      </c>
      <c r="D622" t="s">
        <v>1683</v>
      </c>
      <c r="E622" t="str">
        <f>Table6[[#This Row],[Gender Correction]]</f>
        <v>F</v>
      </c>
      <c r="F622">
        <v>60</v>
      </c>
      <c r="G622" t="s">
        <v>3518</v>
      </c>
      <c r="H622" t="s">
        <v>654</v>
      </c>
      <c r="I622" s="10">
        <v>39610</v>
      </c>
      <c r="J622">
        <v>53</v>
      </c>
      <c r="K622" t="s">
        <v>1721</v>
      </c>
      <c r="L622" t="str">
        <f>VLOOKUP(Portfolio43468[[#This Row],[Product]],ProductName,2)</f>
        <v>Ultrathing V4</v>
      </c>
      <c r="M622">
        <f t="shared" si="39"/>
        <v>1272</v>
      </c>
      <c r="N622" s="14">
        <f t="shared" si="40"/>
        <v>5075.2800000000007</v>
      </c>
      <c r="O622">
        <f t="shared" si="41"/>
        <v>2008</v>
      </c>
      <c r="P622" t="str">
        <f t="shared" si="42"/>
        <v>Jun</v>
      </c>
    </row>
    <row r="623" spans="1:16" x14ac:dyDescent="0.3">
      <c r="A623">
        <v>626</v>
      </c>
      <c r="B623" t="str">
        <f>Table6[[#This Row],[Initials]]</f>
        <v>J</v>
      </c>
      <c r="C623" t="str">
        <f>Table6[[#This Row],[Last Name Correction]]</f>
        <v>Langston</v>
      </c>
      <c r="D623" t="s">
        <v>1670</v>
      </c>
      <c r="E623" t="str">
        <f>Table6[[#This Row],[Gender Correction]]</f>
        <v>F</v>
      </c>
      <c r="F623">
        <v>30</v>
      </c>
      <c r="G623" t="s">
        <v>3520</v>
      </c>
      <c r="H623" t="s">
        <v>2096</v>
      </c>
      <c r="I623" s="10">
        <v>40178</v>
      </c>
      <c r="J623">
        <v>13</v>
      </c>
      <c r="K623" t="s">
        <v>851</v>
      </c>
      <c r="L623" t="str">
        <f>VLOOKUP(Portfolio43468[[#This Row],[Product]],ProductName,2)</f>
        <v>Hyperwotsit</v>
      </c>
      <c r="M623">
        <f t="shared" si="39"/>
        <v>260</v>
      </c>
      <c r="N623" s="14">
        <f t="shared" si="40"/>
        <v>522.59999999999991</v>
      </c>
      <c r="O623">
        <f t="shared" si="41"/>
        <v>2009</v>
      </c>
      <c r="P623" t="str">
        <f t="shared" si="42"/>
        <v>Dec</v>
      </c>
    </row>
    <row r="624" spans="1:16" x14ac:dyDescent="0.3">
      <c r="A624">
        <v>627</v>
      </c>
      <c r="B624" t="str">
        <f>Table6[[#This Row],[Initials]]</f>
        <v>L</v>
      </c>
      <c r="C624" t="str">
        <f>Table6[[#This Row],[Last Name Correction]]</f>
        <v>Rivas</v>
      </c>
      <c r="D624" t="s">
        <v>1683</v>
      </c>
      <c r="E624" t="str">
        <f>Table6[[#This Row],[Gender Correction]]</f>
        <v>F</v>
      </c>
      <c r="F624">
        <v>60</v>
      </c>
      <c r="G624" t="s">
        <v>3523</v>
      </c>
      <c r="H624" t="s">
        <v>3185</v>
      </c>
      <c r="I624" s="10">
        <v>40100</v>
      </c>
      <c r="J624">
        <v>13</v>
      </c>
      <c r="K624" t="s">
        <v>1772</v>
      </c>
      <c r="L624" t="str">
        <f>VLOOKUP(Portfolio43468[[#This Row],[Product]],ProductName,2)</f>
        <v>Gigastuff</v>
      </c>
      <c r="M624">
        <f t="shared" si="39"/>
        <v>234</v>
      </c>
      <c r="N624" s="14">
        <f t="shared" si="40"/>
        <v>442.26</v>
      </c>
      <c r="O624">
        <f t="shared" si="41"/>
        <v>2009</v>
      </c>
      <c r="P624" t="str">
        <f t="shared" si="42"/>
        <v>Oct</v>
      </c>
    </row>
    <row r="625" spans="1:16" x14ac:dyDescent="0.3">
      <c r="A625">
        <v>628</v>
      </c>
      <c r="B625" t="str">
        <f>Table6[[#This Row],[Initials]]</f>
        <v>L</v>
      </c>
      <c r="C625" t="str">
        <f>Table6[[#This Row],[Last Name Correction]]</f>
        <v>Odonnell</v>
      </c>
      <c r="D625" t="s">
        <v>1683</v>
      </c>
      <c r="E625" t="str">
        <f>Table6[[#This Row],[Gender Correction]]</f>
        <v>F</v>
      </c>
      <c r="F625">
        <v>90</v>
      </c>
      <c r="G625" t="s">
        <v>3524</v>
      </c>
      <c r="H625" t="s">
        <v>536</v>
      </c>
      <c r="I625" s="10">
        <v>40256</v>
      </c>
      <c r="J625">
        <v>8</v>
      </c>
      <c r="K625" t="s">
        <v>1721</v>
      </c>
      <c r="L625" t="str">
        <f>VLOOKUP(Portfolio43468[[#This Row],[Product]],ProductName,2)</f>
        <v>Ultrathing V4</v>
      </c>
      <c r="M625">
        <f t="shared" si="39"/>
        <v>192</v>
      </c>
      <c r="N625" s="14">
        <f t="shared" si="40"/>
        <v>766.08</v>
      </c>
      <c r="O625">
        <f t="shared" si="41"/>
        <v>2010</v>
      </c>
      <c r="P625" t="str">
        <f t="shared" si="42"/>
        <v>Mar</v>
      </c>
    </row>
    <row r="626" spans="1:16" x14ac:dyDescent="0.3">
      <c r="A626">
        <v>629</v>
      </c>
      <c r="B626" t="str">
        <f>Table6[[#This Row],[Initials]]</f>
        <v>M</v>
      </c>
      <c r="C626" t="str">
        <f>Table6[[#This Row],[Last Name Correction]]</f>
        <v>Crouch</v>
      </c>
      <c r="D626" t="s">
        <v>1670</v>
      </c>
      <c r="E626" t="str">
        <f>Table6[[#This Row],[Gender Correction]]</f>
        <v>F</v>
      </c>
      <c r="F626">
        <v>30</v>
      </c>
      <c r="G626" t="s">
        <v>3526</v>
      </c>
      <c r="H626" t="s">
        <v>3527</v>
      </c>
      <c r="I626" s="10">
        <v>39978</v>
      </c>
      <c r="J626">
        <v>52</v>
      </c>
      <c r="K626" t="s">
        <v>1692</v>
      </c>
      <c r="L626" t="str">
        <f>VLOOKUP(Portfolio43468[[#This Row],[Product]],ProductName,2)</f>
        <v>Megawidget L</v>
      </c>
      <c r="M626">
        <f t="shared" si="39"/>
        <v>1248</v>
      </c>
      <c r="N626" s="14">
        <f t="shared" si="40"/>
        <v>1984.3200000000002</v>
      </c>
      <c r="O626">
        <f t="shared" si="41"/>
        <v>2009</v>
      </c>
      <c r="P626" t="str">
        <f t="shared" si="42"/>
        <v>Jun</v>
      </c>
    </row>
    <row r="627" spans="1:16" x14ac:dyDescent="0.3">
      <c r="A627">
        <v>630</v>
      </c>
      <c r="B627" t="str">
        <f>Table6[[#This Row],[Initials]]</f>
        <v>M</v>
      </c>
      <c r="C627" t="str">
        <f>Table6[[#This Row],[Last Name Correction]]</f>
        <v>Hunter</v>
      </c>
      <c r="D627" t="s">
        <v>1683</v>
      </c>
      <c r="E627" t="str">
        <f>Table6[[#This Row],[Gender Correction]]</f>
        <v>F</v>
      </c>
      <c r="F627">
        <v>90</v>
      </c>
      <c r="G627" t="s">
        <v>3530</v>
      </c>
      <c r="H627" t="s">
        <v>1219</v>
      </c>
      <c r="I627" s="10">
        <v>39958</v>
      </c>
      <c r="J627">
        <v>64</v>
      </c>
      <c r="K627" t="s">
        <v>1696</v>
      </c>
      <c r="L627" t="str">
        <f>VLOOKUP(Portfolio43468[[#This Row],[Product]],ProductName,2)</f>
        <v>Ultrathing V2</v>
      </c>
      <c r="M627">
        <f t="shared" si="39"/>
        <v>1280</v>
      </c>
      <c r="N627" s="14">
        <f t="shared" si="40"/>
        <v>3827.2000000000003</v>
      </c>
      <c r="O627">
        <f t="shared" si="41"/>
        <v>2009</v>
      </c>
      <c r="P627" t="str">
        <f t="shared" si="42"/>
        <v>May</v>
      </c>
    </row>
    <row r="628" spans="1:16" x14ac:dyDescent="0.3">
      <c r="A628">
        <v>631</v>
      </c>
      <c r="B628" t="str">
        <f>Table6[[#This Row],[Initials]]</f>
        <v>M</v>
      </c>
      <c r="C628" t="str">
        <f>Table6[[#This Row],[Last Name Correction]]</f>
        <v>Wiseman</v>
      </c>
      <c r="D628" t="s">
        <v>1670</v>
      </c>
      <c r="E628" t="str">
        <f>Table6[[#This Row],[Gender Correction]]</f>
        <v>F</v>
      </c>
      <c r="F628">
        <v>90</v>
      </c>
      <c r="G628" t="s">
        <v>3533</v>
      </c>
      <c r="H628" t="s">
        <v>227</v>
      </c>
      <c r="I628" s="10">
        <v>40438</v>
      </c>
      <c r="J628">
        <v>62</v>
      </c>
      <c r="K628" t="s">
        <v>1677</v>
      </c>
      <c r="L628" t="str">
        <f>VLOOKUP(Portfolio43468[[#This Row],[Product]],ProductName,2)</f>
        <v>Ultrathing V3</v>
      </c>
      <c r="M628">
        <f t="shared" si="39"/>
        <v>1488</v>
      </c>
      <c r="N628" s="14">
        <f t="shared" si="40"/>
        <v>5193.12</v>
      </c>
      <c r="O628">
        <f t="shared" si="41"/>
        <v>2010</v>
      </c>
      <c r="P628" t="str">
        <f t="shared" si="42"/>
        <v>Sep</v>
      </c>
    </row>
    <row r="629" spans="1:16" x14ac:dyDescent="0.3">
      <c r="A629">
        <v>632</v>
      </c>
      <c r="B629" t="str">
        <f>Table6[[#This Row],[Initials]]</f>
        <v>M</v>
      </c>
      <c r="C629" t="str">
        <f>Table6[[#This Row],[Last Name Correction]]</f>
        <v>Hunter</v>
      </c>
      <c r="D629" t="s">
        <v>1670</v>
      </c>
      <c r="E629" t="str">
        <f>Table6[[#This Row],[Gender Correction]]</f>
        <v>F</v>
      </c>
      <c r="F629">
        <v>60</v>
      </c>
      <c r="G629" t="s">
        <v>3535</v>
      </c>
      <c r="H629" t="s">
        <v>2271</v>
      </c>
      <c r="I629" s="10">
        <v>39879</v>
      </c>
      <c r="J629">
        <v>87</v>
      </c>
      <c r="K629" t="s">
        <v>1696</v>
      </c>
      <c r="L629" t="str">
        <f>VLOOKUP(Portfolio43468[[#This Row],[Product]],ProductName,2)</f>
        <v>Ultrathing V2</v>
      </c>
      <c r="M629">
        <f t="shared" si="39"/>
        <v>1740</v>
      </c>
      <c r="N629" s="14">
        <f t="shared" si="40"/>
        <v>5202.6000000000004</v>
      </c>
      <c r="O629">
        <f t="shared" si="41"/>
        <v>2009</v>
      </c>
      <c r="P629" t="str">
        <f t="shared" si="42"/>
        <v>Mar</v>
      </c>
    </row>
    <row r="630" spans="1:16" x14ac:dyDescent="0.3">
      <c r="A630">
        <v>633</v>
      </c>
      <c r="B630" t="str">
        <f>Table6[[#This Row],[Initials]]</f>
        <v>T</v>
      </c>
      <c r="C630" t="str">
        <f>Table6[[#This Row],[Last Name Correction]]</f>
        <v>Alfaro</v>
      </c>
      <c r="D630" t="s">
        <v>1670</v>
      </c>
      <c r="E630" t="str">
        <f>Table6[[#This Row],[Gender Correction]]</f>
        <v>F</v>
      </c>
      <c r="F630">
        <v>90</v>
      </c>
      <c r="G630" t="s">
        <v>3537</v>
      </c>
      <c r="H630" t="s">
        <v>790</v>
      </c>
      <c r="I630" s="10">
        <v>39535</v>
      </c>
      <c r="J630">
        <v>94</v>
      </c>
      <c r="K630" t="s">
        <v>1772</v>
      </c>
      <c r="L630" t="str">
        <f>VLOOKUP(Portfolio43468[[#This Row],[Product]],ProductName,2)</f>
        <v>Gigastuff</v>
      </c>
      <c r="M630">
        <f t="shared" si="39"/>
        <v>1692</v>
      </c>
      <c r="N630" s="14">
        <f t="shared" si="40"/>
        <v>3197.8799999999997</v>
      </c>
      <c r="O630">
        <f t="shared" si="41"/>
        <v>2008</v>
      </c>
      <c r="P630" t="str">
        <f t="shared" si="42"/>
        <v>Mar</v>
      </c>
    </row>
    <row r="631" spans="1:16" x14ac:dyDescent="0.3">
      <c r="A631">
        <v>634</v>
      </c>
      <c r="B631" t="str">
        <f>Table6[[#This Row],[Initials]]</f>
        <v>L</v>
      </c>
      <c r="C631" t="str">
        <f>Table6[[#This Row],[Last Name Correction]]</f>
        <v>Brunson</v>
      </c>
      <c r="D631" t="s">
        <v>1683</v>
      </c>
      <c r="E631" t="str">
        <f>Table6[[#This Row],[Gender Correction]]</f>
        <v>F</v>
      </c>
      <c r="F631">
        <v>90</v>
      </c>
      <c r="G631" t="s">
        <v>3539</v>
      </c>
      <c r="H631" t="s">
        <v>995</v>
      </c>
      <c r="I631" s="10">
        <v>39935</v>
      </c>
      <c r="J631">
        <v>69</v>
      </c>
      <c r="K631" t="s">
        <v>1007</v>
      </c>
      <c r="L631" t="str">
        <f>VLOOKUP(Portfolio43468[[#This Row],[Product]],ProductName,2)</f>
        <v>Superwossname</v>
      </c>
      <c r="M631">
        <f t="shared" si="39"/>
        <v>1380</v>
      </c>
      <c r="N631" s="14">
        <f t="shared" si="40"/>
        <v>4291.8</v>
      </c>
      <c r="O631">
        <f t="shared" si="41"/>
        <v>2009</v>
      </c>
      <c r="P631" t="str">
        <f t="shared" si="42"/>
        <v>May</v>
      </c>
    </row>
    <row r="632" spans="1:16" x14ac:dyDescent="0.3">
      <c r="A632">
        <v>635</v>
      </c>
      <c r="B632" t="str">
        <f>Table6[[#This Row],[Initials]]</f>
        <v>M</v>
      </c>
      <c r="C632" t="str">
        <f>Table6[[#This Row],[Last Name Correction]]</f>
        <v>Vang</v>
      </c>
      <c r="D632" t="s">
        <v>1670</v>
      </c>
      <c r="E632" t="str">
        <f>Table6[[#This Row],[Gender Correction]]</f>
        <v>F</v>
      </c>
      <c r="F632">
        <v>90</v>
      </c>
      <c r="G632" t="s">
        <v>3541</v>
      </c>
      <c r="H632" t="s">
        <v>1486</v>
      </c>
      <c r="I632" s="10">
        <v>39640</v>
      </c>
      <c r="J632">
        <v>19</v>
      </c>
      <c r="K632" t="s">
        <v>851</v>
      </c>
      <c r="L632" t="str">
        <f>VLOOKUP(Portfolio43468[[#This Row],[Product]],ProductName,2)</f>
        <v>Hyperwotsit</v>
      </c>
      <c r="M632">
        <f t="shared" si="39"/>
        <v>380</v>
      </c>
      <c r="N632" s="14">
        <f t="shared" si="40"/>
        <v>763.8</v>
      </c>
      <c r="O632">
        <f t="shared" si="41"/>
        <v>2008</v>
      </c>
      <c r="P632" t="str">
        <f t="shared" si="42"/>
        <v>Jul</v>
      </c>
    </row>
    <row r="633" spans="1:16" x14ac:dyDescent="0.3">
      <c r="A633">
        <v>636</v>
      </c>
      <c r="B633" t="str">
        <f>Table6[[#This Row],[Initials]]</f>
        <v>H</v>
      </c>
      <c r="C633" t="str">
        <f>Table6[[#This Row],[Last Name Correction]]</f>
        <v>Leon</v>
      </c>
      <c r="D633" t="s">
        <v>1683</v>
      </c>
      <c r="E633" t="str">
        <f>Table6[[#This Row],[Gender Correction]]</f>
        <v>F</v>
      </c>
      <c r="F633">
        <v>60</v>
      </c>
      <c r="G633" t="s">
        <v>3543</v>
      </c>
      <c r="H633" t="s">
        <v>3242</v>
      </c>
      <c r="I633" s="10">
        <v>40370</v>
      </c>
      <c r="J633">
        <v>13</v>
      </c>
      <c r="K633" t="s">
        <v>1696</v>
      </c>
      <c r="L633" t="str">
        <f>VLOOKUP(Portfolio43468[[#This Row],[Product]],ProductName,2)</f>
        <v>Ultrathing V2</v>
      </c>
      <c r="M633">
        <f t="shared" si="39"/>
        <v>260</v>
      </c>
      <c r="N633" s="14">
        <f t="shared" si="40"/>
        <v>777.40000000000009</v>
      </c>
      <c r="O633">
        <f t="shared" si="41"/>
        <v>2010</v>
      </c>
      <c r="P633" t="str">
        <f t="shared" si="42"/>
        <v>Jul</v>
      </c>
    </row>
    <row r="634" spans="1:16" x14ac:dyDescent="0.3">
      <c r="A634">
        <v>637</v>
      </c>
      <c r="B634" t="str">
        <f>Table6[[#This Row],[Initials]]</f>
        <v>J</v>
      </c>
      <c r="C634" t="str">
        <f>Table6[[#This Row],[Last Name Correction]]</f>
        <v>Stallings</v>
      </c>
      <c r="D634" t="s">
        <v>1683</v>
      </c>
      <c r="E634" t="str">
        <f>Table6[[#This Row],[Gender Correction]]</f>
        <v>F</v>
      </c>
      <c r="F634">
        <v>30</v>
      </c>
      <c r="G634" t="s">
        <v>3546</v>
      </c>
      <c r="H634" t="s">
        <v>3547</v>
      </c>
      <c r="I634" s="10">
        <v>39811</v>
      </c>
      <c r="J634">
        <v>10</v>
      </c>
      <c r="K634" t="s">
        <v>1707</v>
      </c>
      <c r="L634" t="str">
        <f>VLOOKUP(Portfolio43468[[#This Row],[Product]],ProductName,2)</f>
        <v>Megawidget M</v>
      </c>
      <c r="M634">
        <f t="shared" si="39"/>
        <v>240</v>
      </c>
      <c r="N634" s="14">
        <f t="shared" si="40"/>
        <v>285.59999999999997</v>
      </c>
      <c r="O634">
        <f t="shared" si="41"/>
        <v>2008</v>
      </c>
      <c r="P634" t="str">
        <f t="shared" si="42"/>
        <v>Dec</v>
      </c>
    </row>
    <row r="635" spans="1:16" x14ac:dyDescent="0.3">
      <c r="A635">
        <v>638</v>
      </c>
      <c r="B635" t="str">
        <f>Table6[[#This Row],[Initials]]</f>
        <v>B</v>
      </c>
      <c r="C635" t="str">
        <f>Table6[[#This Row],[Last Name Correction]]</f>
        <v>Donnelly</v>
      </c>
      <c r="D635" t="s">
        <v>1670</v>
      </c>
      <c r="E635" t="str">
        <f>Table6[[#This Row],[Gender Correction]]</f>
        <v>F</v>
      </c>
      <c r="F635">
        <v>30</v>
      </c>
      <c r="G635" t="s">
        <v>3550</v>
      </c>
      <c r="H635" t="s">
        <v>3551</v>
      </c>
      <c r="I635" s="10">
        <v>39759</v>
      </c>
      <c r="J635">
        <v>75</v>
      </c>
      <c r="K635" t="s">
        <v>1696</v>
      </c>
      <c r="L635" t="str">
        <f>VLOOKUP(Portfolio43468[[#This Row],[Product]],ProductName,2)</f>
        <v>Ultrathing V2</v>
      </c>
      <c r="M635">
        <f t="shared" si="39"/>
        <v>1500</v>
      </c>
      <c r="N635" s="14">
        <f t="shared" si="40"/>
        <v>4485</v>
      </c>
      <c r="O635">
        <f t="shared" si="41"/>
        <v>2008</v>
      </c>
      <c r="P635" t="str">
        <f t="shared" si="42"/>
        <v>Nov</v>
      </c>
    </row>
    <row r="636" spans="1:16" x14ac:dyDescent="0.3">
      <c r="A636">
        <v>639</v>
      </c>
      <c r="B636" t="str">
        <f>Table6[[#This Row],[Initials]]</f>
        <v>R</v>
      </c>
      <c r="C636" t="str">
        <f>Table6[[#This Row],[Last Name Correction]]</f>
        <v>Dillard</v>
      </c>
      <c r="D636" t="s">
        <v>1683</v>
      </c>
      <c r="E636" t="str">
        <f>Table6[[#This Row],[Gender Correction]]</f>
        <v>F</v>
      </c>
      <c r="F636">
        <v>30</v>
      </c>
      <c r="G636" t="s">
        <v>3554</v>
      </c>
      <c r="H636" t="s">
        <v>717</v>
      </c>
      <c r="I636" s="10">
        <v>40512</v>
      </c>
      <c r="J636">
        <v>62</v>
      </c>
      <c r="K636" t="s">
        <v>1673</v>
      </c>
      <c r="L636" t="str">
        <f>VLOOKUP(Portfolio43468[[#This Row],[Product]],ProductName,2)</f>
        <v>Megawidget S</v>
      </c>
      <c r="M636">
        <f t="shared" si="39"/>
        <v>1488</v>
      </c>
      <c r="N636" s="14">
        <f t="shared" si="40"/>
        <v>1175.52</v>
      </c>
      <c r="O636">
        <f t="shared" si="41"/>
        <v>2010</v>
      </c>
      <c r="P636" t="str">
        <f t="shared" si="42"/>
        <v>Nov</v>
      </c>
    </row>
    <row r="637" spans="1:16" x14ac:dyDescent="0.3">
      <c r="A637">
        <v>640</v>
      </c>
      <c r="B637" t="str">
        <f>Table6[[#This Row],[Initials]]</f>
        <v>J</v>
      </c>
      <c r="C637" t="str">
        <f>Table6[[#This Row],[Last Name Correction]]</f>
        <v>Hagen</v>
      </c>
      <c r="D637" t="s">
        <v>1670</v>
      </c>
      <c r="E637" t="str">
        <f>Table6[[#This Row],[Gender Correction]]</f>
        <v>F</v>
      </c>
      <c r="F637">
        <v>90</v>
      </c>
      <c r="G637" t="s">
        <v>3555</v>
      </c>
      <c r="H637" t="s">
        <v>510</v>
      </c>
      <c r="I637" s="10">
        <v>39847</v>
      </c>
      <c r="J637">
        <v>48</v>
      </c>
      <c r="K637" t="s">
        <v>1692</v>
      </c>
      <c r="L637" t="str">
        <f>VLOOKUP(Portfolio43468[[#This Row],[Product]],ProductName,2)</f>
        <v>Megawidget L</v>
      </c>
      <c r="M637">
        <f t="shared" si="39"/>
        <v>1152</v>
      </c>
      <c r="N637" s="14">
        <f t="shared" si="40"/>
        <v>1831.68</v>
      </c>
      <c r="O637">
        <f t="shared" si="41"/>
        <v>2009</v>
      </c>
      <c r="P637" t="str">
        <f t="shared" si="42"/>
        <v>Feb</v>
      </c>
    </row>
    <row r="638" spans="1:16" x14ac:dyDescent="0.3">
      <c r="A638">
        <v>641</v>
      </c>
      <c r="B638" t="str">
        <f>Table6[[#This Row],[Initials]]</f>
        <v>K</v>
      </c>
      <c r="C638" t="str">
        <f>Table6[[#This Row],[Last Name Correction]]</f>
        <v>Winkler</v>
      </c>
      <c r="D638" t="s">
        <v>1670</v>
      </c>
      <c r="E638" t="str">
        <f>Table6[[#This Row],[Gender Correction]]</f>
        <v>F</v>
      </c>
      <c r="F638">
        <v>60</v>
      </c>
      <c r="G638" t="s">
        <v>3557</v>
      </c>
      <c r="H638" t="s">
        <v>2313</v>
      </c>
      <c r="I638" s="10">
        <v>39818</v>
      </c>
      <c r="J638">
        <v>20</v>
      </c>
      <c r="K638" t="s">
        <v>1673</v>
      </c>
      <c r="L638" t="str">
        <f>VLOOKUP(Portfolio43468[[#This Row],[Product]],ProductName,2)</f>
        <v>Megawidget S</v>
      </c>
      <c r="M638">
        <f t="shared" si="39"/>
        <v>480</v>
      </c>
      <c r="N638" s="14">
        <f t="shared" si="40"/>
        <v>379.20000000000005</v>
      </c>
      <c r="O638">
        <f t="shared" si="41"/>
        <v>2009</v>
      </c>
      <c r="P638" t="str">
        <f t="shared" si="42"/>
        <v>Jan</v>
      </c>
    </row>
    <row r="639" spans="1:16" x14ac:dyDescent="0.3">
      <c r="A639">
        <v>642</v>
      </c>
      <c r="B639" t="str">
        <f>Table6[[#This Row],[Initials]]</f>
        <v>S</v>
      </c>
      <c r="C639" t="str">
        <f>Table6[[#This Row],[Last Name Correction]]</f>
        <v>Blanchard</v>
      </c>
      <c r="D639" t="s">
        <v>1683</v>
      </c>
      <c r="E639" t="str">
        <f>Table6[[#This Row],[Gender Correction]]</f>
        <v>F</v>
      </c>
      <c r="F639">
        <v>60</v>
      </c>
      <c r="G639" t="s">
        <v>3558</v>
      </c>
      <c r="H639" t="s">
        <v>112</v>
      </c>
      <c r="I639" s="10">
        <v>39714</v>
      </c>
      <c r="J639">
        <v>52</v>
      </c>
      <c r="K639" t="s">
        <v>1772</v>
      </c>
      <c r="L639" t="str">
        <f>VLOOKUP(Portfolio43468[[#This Row],[Product]],ProductName,2)</f>
        <v>Gigastuff</v>
      </c>
      <c r="M639">
        <f t="shared" si="39"/>
        <v>936</v>
      </c>
      <c r="N639" s="14">
        <f t="shared" si="40"/>
        <v>1769.04</v>
      </c>
      <c r="O639">
        <f t="shared" si="41"/>
        <v>2008</v>
      </c>
      <c r="P639" t="str">
        <f t="shared" si="42"/>
        <v>Sep</v>
      </c>
    </row>
    <row r="640" spans="1:16" x14ac:dyDescent="0.3">
      <c r="A640">
        <v>643</v>
      </c>
      <c r="B640" t="str">
        <f>Table6[[#This Row],[Initials]]</f>
        <v>C</v>
      </c>
      <c r="C640" t="str">
        <f>Table6[[#This Row],[Last Name Correction]]</f>
        <v>Deal</v>
      </c>
      <c r="D640" t="s">
        <v>1683</v>
      </c>
      <c r="E640" t="str">
        <f>Table6[[#This Row],[Gender Correction]]</f>
        <v>F</v>
      </c>
      <c r="F640">
        <v>30</v>
      </c>
      <c r="G640" t="s">
        <v>3560</v>
      </c>
      <c r="H640" t="s">
        <v>1629</v>
      </c>
      <c r="I640" s="10">
        <v>39780</v>
      </c>
      <c r="J640">
        <v>40</v>
      </c>
      <c r="K640" t="s">
        <v>1772</v>
      </c>
      <c r="L640" t="str">
        <f>VLOOKUP(Portfolio43468[[#This Row],[Product]],ProductName,2)</f>
        <v>Gigastuff</v>
      </c>
      <c r="M640">
        <f t="shared" si="39"/>
        <v>720</v>
      </c>
      <c r="N640" s="14">
        <f t="shared" si="40"/>
        <v>1360.8</v>
      </c>
      <c r="O640">
        <f t="shared" si="41"/>
        <v>2008</v>
      </c>
      <c r="P640" t="str">
        <f t="shared" si="42"/>
        <v>Nov</v>
      </c>
    </row>
    <row r="641" spans="1:16" x14ac:dyDescent="0.3">
      <c r="A641">
        <v>644</v>
      </c>
      <c r="B641" t="str">
        <f>Table6[[#This Row],[Initials]]</f>
        <v>D</v>
      </c>
      <c r="C641" t="str">
        <f>Table6[[#This Row],[Last Name Correction]]</f>
        <v>Duncan</v>
      </c>
      <c r="D641" t="s">
        <v>1683</v>
      </c>
      <c r="E641" t="str">
        <f>Table6[[#This Row],[Gender Correction]]</f>
        <v>F</v>
      </c>
      <c r="F641">
        <v>60</v>
      </c>
      <c r="G641" t="s">
        <v>3562</v>
      </c>
      <c r="H641" t="s">
        <v>406</v>
      </c>
      <c r="I641" s="10">
        <v>40074</v>
      </c>
      <c r="J641">
        <v>61</v>
      </c>
      <c r="K641" t="s">
        <v>1673</v>
      </c>
      <c r="L641" t="str">
        <f>VLOOKUP(Portfolio43468[[#This Row],[Product]],ProductName,2)</f>
        <v>Megawidget S</v>
      </c>
      <c r="M641">
        <f t="shared" si="39"/>
        <v>1464</v>
      </c>
      <c r="N641" s="14">
        <f t="shared" si="40"/>
        <v>1156.56</v>
      </c>
      <c r="O641">
        <f t="shared" si="41"/>
        <v>2009</v>
      </c>
      <c r="P641" t="str">
        <f t="shared" si="42"/>
        <v>Sep</v>
      </c>
    </row>
    <row r="642" spans="1:16" x14ac:dyDescent="0.3">
      <c r="A642">
        <v>645</v>
      </c>
      <c r="B642" t="str">
        <f>Table6[[#This Row],[Initials]]</f>
        <v>H</v>
      </c>
      <c r="C642" t="str">
        <f>Table6[[#This Row],[Last Name Correction]]</f>
        <v>Lacy</v>
      </c>
      <c r="D642" t="s">
        <v>1670</v>
      </c>
      <c r="E642" t="str">
        <f>Table6[[#This Row],[Gender Correction]]</f>
        <v>F</v>
      </c>
      <c r="F642">
        <v>90</v>
      </c>
      <c r="G642" t="s">
        <v>3564</v>
      </c>
      <c r="H642" t="s">
        <v>1446</v>
      </c>
      <c r="I642" s="10">
        <v>39888</v>
      </c>
      <c r="J642">
        <v>82</v>
      </c>
      <c r="K642" t="s">
        <v>1707</v>
      </c>
      <c r="L642" t="str">
        <f>VLOOKUP(Portfolio43468[[#This Row],[Product]],ProductName,2)</f>
        <v>Megawidget M</v>
      </c>
      <c r="M642">
        <f t="shared" ref="M642:M705" si="43">VLOOKUP(K642,ProductName,4)*J642</f>
        <v>1968</v>
      </c>
      <c r="N642" s="14">
        <f t="shared" ref="N642:N705" si="44">VLOOKUP(K642,ProductName,3)*M642</f>
        <v>2341.92</v>
      </c>
      <c r="O642">
        <f t="shared" ref="O642:O705" si="45">YEAR(I642)</f>
        <v>2009</v>
      </c>
      <c r="P642" t="str">
        <f t="shared" ref="P642:P705" si="46">TEXT(I642,"MMM")</f>
        <v>Mar</v>
      </c>
    </row>
    <row r="643" spans="1:16" x14ac:dyDescent="0.3">
      <c r="A643">
        <v>646</v>
      </c>
      <c r="B643" t="str">
        <f>Table6[[#This Row],[Initials]]</f>
        <v>L</v>
      </c>
      <c r="C643" t="str">
        <f>Table6[[#This Row],[Last Name Correction]]</f>
        <v>Gallo</v>
      </c>
      <c r="D643" t="s">
        <v>1946</v>
      </c>
      <c r="E643" t="str">
        <f>Table6[[#This Row],[Gender Correction]]</f>
        <v>F</v>
      </c>
      <c r="F643">
        <v>60</v>
      </c>
      <c r="G643" t="s">
        <v>3566</v>
      </c>
      <c r="H643" t="s">
        <v>1469</v>
      </c>
      <c r="I643" s="10">
        <v>40171</v>
      </c>
      <c r="J643">
        <v>50</v>
      </c>
      <c r="K643" t="s">
        <v>1677</v>
      </c>
      <c r="L643" t="str">
        <f>VLOOKUP(Portfolio43468[[#This Row],[Product]],ProductName,2)</f>
        <v>Ultrathing V3</v>
      </c>
      <c r="M643">
        <f t="shared" si="43"/>
        <v>1200</v>
      </c>
      <c r="N643" s="14">
        <f t="shared" si="44"/>
        <v>4188</v>
      </c>
      <c r="O643">
        <f t="shared" si="45"/>
        <v>2009</v>
      </c>
      <c r="P643" t="str">
        <f t="shared" si="46"/>
        <v>Dec</v>
      </c>
    </row>
    <row r="644" spans="1:16" x14ac:dyDescent="0.3">
      <c r="A644">
        <v>647</v>
      </c>
      <c r="B644" t="str">
        <f>Table6[[#This Row],[Initials]]</f>
        <v>L</v>
      </c>
      <c r="C644" t="str">
        <f>Table6[[#This Row],[Last Name Correction]]</f>
        <v>Berger</v>
      </c>
      <c r="D644" t="s">
        <v>1670</v>
      </c>
      <c r="E644" t="str">
        <f>Table6[[#This Row],[Gender Correction]]</f>
        <v>F</v>
      </c>
      <c r="F644">
        <v>90</v>
      </c>
      <c r="G644" t="s">
        <v>3569</v>
      </c>
      <c r="H644" t="s">
        <v>2583</v>
      </c>
      <c r="I644" s="10">
        <v>39599</v>
      </c>
      <c r="J644">
        <v>13</v>
      </c>
      <c r="K644" t="s">
        <v>1700</v>
      </c>
      <c r="L644" t="str">
        <f>VLOOKUP(Portfolio43468[[#This Row],[Product]],ProductName,2)</f>
        <v>Ultrathing V1</v>
      </c>
      <c r="M644">
        <f t="shared" si="43"/>
        <v>221</v>
      </c>
      <c r="N644" s="14">
        <f t="shared" si="44"/>
        <v>439.79</v>
      </c>
      <c r="O644">
        <f t="shared" si="45"/>
        <v>2008</v>
      </c>
      <c r="P644" t="str">
        <f t="shared" si="46"/>
        <v>May</v>
      </c>
    </row>
    <row r="645" spans="1:16" x14ac:dyDescent="0.3">
      <c r="A645">
        <v>648</v>
      </c>
      <c r="B645" t="str">
        <f>Table6[[#This Row],[Initials]]</f>
        <v>M</v>
      </c>
      <c r="C645" t="str">
        <f>Table6[[#This Row],[Last Name Correction]]</f>
        <v>Brock</v>
      </c>
      <c r="D645" t="s">
        <v>1670</v>
      </c>
      <c r="E645" t="str">
        <f>Table6[[#This Row],[Gender Correction]]</f>
        <v>F</v>
      </c>
      <c r="F645">
        <v>90</v>
      </c>
      <c r="G645" t="s">
        <v>3572</v>
      </c>
      <c r="H645" t="s">
        <v>365</v>
      </c>
      <c r="I645" s="10">
        <v>40437</v>
      </c>
      <c r="J645">
        <v>69</v>
      </c>
      <c r="K645" t="s">
        <v>1673</v>
      </c>
      <c r="L645" t="str">
        <f>VLOOKUP(Portfolio43468[[#This Row],[Product]],ProductName,2)</f>
        <v>Megawidget S</v>
      </c>
      <c r="M645">
        <f t="shared" si="43"/>
        <v>1656</v>
      </c>
      <c r="N645" s="14">
        <f t="shared" si="44"/>
        <v>1308.24</v>
      </c>
      <c r="O645">
        <f t="shared" si="45"/>
        <v>2010</v>
      </c>
      <c r="P645" t="str">
        <f t="shared" si="46"/>
        <v>Sep</v>
      </c>
    </row>
    <row r="646" spans="1:16" x14ac:dyDescent="0.3">
      <c r="A646">
        <v>649</v>
      </c>
      <c r="B646" t="str">
        <f>Table6[[#This Row],[Initials]]</f>
        <v>I</v>
      </c>
      <c r="C646" t="str">
        <f>Table6[[#This Row],[Last Name Correction]]</f>
        <v>Pryor</v>
      </c>
      <c r="D646" t="s">
        <v>1683</v>
      </c>
      <c r="E646" t="str">
        <f>Table6[[#This Row],[Gender Correction]]</f>
        <v>F</v>
      </c>
      <c r="F646">
        <v>60</v>
      </c>
      <c r="G646" t="s">
        <v>3574</v>
      </c>
      <c r="H646" t="s">
        <v>356</v>
      </c>
      <c r="I646" s="10">
        <v>40026</v>
      </c>
      <c r="J646">
        <v>47</v>
      </c>
      <c r="K646" t="s">
        <v>1721</v>
      </c>
      <c r="L646" t="str">
        <f>VLOOKUP(Portfolio43468[[#This Row],[Product]],ProductName,2)</f>
        <v>Ultrathing V4</v>
      </c>
      <c r="M646">
        <f t="shared" si="43"/>
        <v>1128</v>
      </c>
      <c r="N646" s="14">
        <f t="shared" si="44"/>
        <v>4500.72</v>
      </c>
      <c r="O646">
        <f t="shared" si="45"/>
        <v>2009</v>
      </c>
      <c r="P646" t="str">
        <f t="shared" si="46"/>
        <v>Aug</v>
      </c>
    </row>
    <row r="647" spans="1:16" x14ac:dyDescent="0.3">
      <c r="A647">
        <v>650</v>
      </c>
      <c r="B647" t="str">
        <f>Table6[[#This Row],[Initials]]</f>
        <v>C</v>
      </c>
      <c r="C647" t="str">
        <f>Table6[[#This Row],[Last Name Correction]]</f>
        <v>Rosen</v>
      </c>
      <c r="D647" t="s">
        <v>1670</v>
      </c>
      <c r="E647" t="str">
        <f>Table6[[#This Row],[Gender Correction]]</f>
        <v>F</v>
      </c>
      <c r="F647">
        <v>30</v>
      </c>
      <c r="G647" t="s">
        <v>3577</v>
      </c>
      <c r="H647" t="s">
        <v>457</v>
      </c>
      <c r="I647" s="10">
        <v>39940</v>
      </c>
      <c r="J647">
        <v>44</v>
      </c>
      <c r="K647" t="s">
        <v>1700</v>
      </c>
      <c r="L647" t="str">
        <f>VLOOKUP(Portfolio43468[[#This Row],[Product]],ProductName,2)</f>
        <v>Ultrathing V1</v>
      </c>
      <c r="M647">
        <f t="shared" si="43"/>
        <v>748</v>
      </c>
      <c r="N647" s="14">
        <f t="shared" si="44"/>
        <v>1488.52</v>
      </c>
      <c r="O647">
        <f t="shared" si="45"/>
        <v>2009</v>
      </c>
      <c r="P647" t="str">
        <f t="shared" si="46"/>
        <v>May</v>
      </c>
    </row>
    <row r="648" spans="1:16" x14ac:dyDescent="0.3">
      <c r="A648">
        <v>651</v>
      </c>
      <c r="B648" t="str">
        <f>Table6[[#This Row],[Initials]]</f>
        <v>R</v>
      </c>
      <c r="C648" t="str">
        <f>Table6[[#This Row],[Last Name Correction]]</f>
        <v>Beach</v>
      </c>
      <c r="D648" t="s">
        <v>1683</v>
      </c>
      <c r="E648" t="str">
        <f>Table6[[#This Row],[Gender Correction]]</f>
        <v>F</v>
      </c>
      <c r="F648">
        <v>30</v>
      </c>
      <c r="G648" t="s">
        <v>3580</v>
      </c>
      <c r="H648" t="s">
        <v>469</v>
      </c>
      <c r="I648" s="10">
        <v>40430</v>
      </c>
      <c r="J648">
        <v>5</v>
      </c>
      <c r="K648" t="s">
        <v>1677</v>
      </c>
      <c r="L648" t="str">
        <f>VLOOKUP(Portfolio43468[[#This Row],[Product]],ProductName,2)</f>
        <v>Ultrathing V3</v>
      </c>
      <c r="M648">
        <f t="shared" si="43"/>
        <v>120</v>
      </c>
      <c r="N648" s="14">
        <f t="shared" si="44"/>
        <v>418.8</v>
      </c>
      <c r="O648">
        <f t="shared" si="45"/>
        <v>2010</v>
      </c>
      <c r="P648" t="str">
        <f t="shared" si="46"/>
        <v>Sep</v>
      </c>
    </row>
    <row r="649" spans="1:16" x14ac:dyDescent="0.3">
      <c r="A649">
        <v>652</v>
      </c>
      <c r="B649" t="str">
        <f>Table6[[#This Row],[Initials]]</f>
        <v>D</v>
      </c>
      <c r="C649" t="str">
        <f>Table6[[#This Row],[Last Name Correction]]</f>
        <v>Murphy</v>
      </c>
      <c r="D649" t="s">
        <v>1683</v>
      </c>
      <c r="E649" t="str">
        <f>Table6[[#This Row],[Gender Correction]]</f>
        <v>F</v>
      </c>
      <c r="F649">
        <v>90</v>
      </c>
      <c r="G649" t="s">
        <v>3582</v>
      </c>
      <c r="H649" t="s">
        <v>1628</v>
      </c>
      <c r="I649" s="10">
        <v>39585</v>
      </c>
      <c r="J649">
        <v>93</v>
      </c>
      <c r="K649" t="s">
        <v>1707</v>
      </c>
      <c r="L649" t="str">
        <f>VLOOKUP(Portfolio43468[[#This Row],[Product]],ProductName,2)</f>
        <v>Megawidget M</v>
      </c>
      <c r="M649">
        <f t="shared" si="43"/>
        <v>2232</v>
      </c>
      <c r="N649" s="14">
        <f t="shared" si="44"/>
        <v>2656.08</v>
      </c>
      <c r="O649">
        <f t="shared" si="45"/>
        <v>2008</v>
      </c>
      <c r="P649" t="str">
        <f t="shared" si="46"/>
        <v>May</v>
      </c>
    </row>
    <row r="650" spans="1:16" x14ac:dyDescent="0.3">
      <c r="A650">
        <v>653</v>
      </c>
      <c r="B650" t="str">
        <f>Table6[[#This Row],[Initials]]</f>
        <v>H</v>
      </c>
      <c r="C650" t="str">
        <f>Table6[[#This Row],[Last Name Correction]]</f>
        <v>Villa</v>
      </c>
      <c r="D650" t="s">
        <v>1670</v>
      </c>
      <c r="E650" t="str">
        <f>Table6[[#This Row],[Gender Correction]]</f>
        <v>F</v>
      </c>
      <c r="F650">
        <v>60</v>
      </c>
      <c r="G650" t="s">
        <v>3585</v>
      </c>
      <c r="H650" t="s">
        <v>2496</v>
      </c>
      <c r="I650" s="10">
        <v>40462</v>
      </c>
      <c r="J650">
        <v>99</v>
      </c>
      <c r="K650" t="s">
        <v>1700</v>
      </c>
      <c r="L650" t="str">
        <f>VLOOKUP(Portfolio43468[[#This Row],[Product]],ProductName,2)</f>
        <v>Ultrathing V1</v>
      </c>
      <c r="M650">
        <f t="shared" si="43"/>
        <v>1683</v>
      </c>
      <c r="N650" s="14">
        <f t="shared" si="44"/>
        <v>3349.17</v>
      </c>
      <c r="O650">
        <f t="shared" si="45"/>
        <v>2010</v>
      </c>
      <c r="P650" t="str">
        <f t="shared" si="46"/>
        <v>Oct</v>
      </c>
    </row>
    <row r="651" spans="1:16" x14ac:dyDescent="0.3">
      <c r="A651">
        <v>654</v>
      </c>
      <c r="B651" t="str">
        <f>Table6[[#This Row],[Initials]]</f>
        <v>A</v>
      </c>
      <c r="C651" t="str">
        <f>Table6[[#This Row],[Last Name Correction]]</f>
        <v>Dukes</v>
      </c>
      <c r="D651" t="s">
        <v>1670</v>
      </c>
      <c r="E651" t="str">
        <f>Table6[[#This Row],[Gender Correction]]</f>
        <v>F</v>
      </c>
      <c r="F651">
        <v>60</v>
      </c>
      <c r="G651" t="s">
        <v>3587</v>
      </c>
      <c r="H651" t="s">
        <v>744</v>
      </c>
      <c r="I651" s="10">
        <v>40111</v>
      </c>
      <c r="J651">
        <v>85</v>
      </c>
      <c r="K651" t="s">
        <v>1673</v>
      </c>
      <c r="L651" t="str">
        <f>VLOOKUP(Portfolio43468[[#This Row],[Product]],ProductName,2)</f>
        <v>Megawidget S</v>
      </c>
      <c r="M651">
        <f t="shared" si="43"/>
        <v>2040</v>
      </c>
      <c r="N651" s="14">
        <f t="shared" si="44"/>
        <v>1611.6000000000001</v>
      </c>
      <c r="O651">
        <f t="shared" si="45"/>
        <v>2009</v>
      </c>
      <c r="P651" t="str">
        <f t="shared" si="46"/>
        <v>Oct</v>
      </c>
    </row>
    <row r="652" spans="1:16" x14ac:dyDescent="0.3">
      <c r="A652">
        <v>655</v>
      </c>
      <c r="B652" t="str">
        <f>Table6[[#This Row],[Initials]]</f>
        <v>D</v>
      </c>
      <c r="C652" t="str">
        <f>Table6[[#This Row],[Last Name Correction]]</f>
        <v>Sharpe</v>
      </c>
      <c r="D652" t="s">
        <v>1670</v>
      </c>
      <c r="E652" t="str">
        <f>Table6[[#This Row],[Gender Correction]]</f>
        <v>F</v>
      </c>
      <c r="F652">
        <v>30</v>
      </c>
      <c r="G652" t="s">
        <v>3590</v>
      </c>
      <c r="H652" t="s">
        <v>26</v>
      </c>
      <c r="I652" s="10">
        <v>40488</v>
      </c>
      <c r="J652">
        <v>52</v>
      </c>
      <c r="K652" t="s">
        <v>1772</v>
      </c>
      <c r="L652" t="str">
        <f>VLOOKUP(Portfolio43468[[#This Row],[Product]],ProductName,2)</f>
        <v>Gigastuff</v>
      </c>
      <c r="M652">
        <f t="shared" si="43"/>
        <v>936</v>
      </c>
      <c r="N652" s="14">
        <f t="shared" si="44"/>
        <v>1769.04</v>
      </c>
      <c r="O652">
        <f t="shared" si="45"/>
        <v>2010</v>
      </c>
      <c r="P652" t="str">
        <f t="shared" si="46"/>
        <v>Nov</v>
      </c>
    </row>
    <row r="653" spans="1:16" x14ac:dyDescent="0.3">
      <c r="A653">
        <v>656</v>
      </c>
      <c r="B653" t="str">
        <f>Table6[[#This Row],[Initials]]</f>
        <v>S</v>
      </c>
      <c r="C653" t="str">
        <f>Table6[[#This Row],[Last Name Correction]]</f>
        <v>Lusk</v>
      </c>
      <c r="D653" t="s">
        <v>1683</v>
      </c>
      <c r="E653" t="str">
        <f>Table6[[#This Row],[Gender Correction]]</f>
        <v>F</v>
      </c>
      <c r="F653">
        <v>30</v>
      </c>
      <c r="G653" t="s">
        <v>3593</v>
      </c>
      <c r="H653" t="s">
        <v>1495</v>
      </c>
      <c r="I653" s="10">
        <v>40362</v>
      </c>
      <c r="J653">
        <v>5</v>
      </c>
      <c r="K653" t="s">
        <v>1677</v>
      </c>
      <c r="L653" t="str">
        <f>VLOOKUP(Portfolio43468[[#This Row],[Product]],ProductName,2)</f>
        <v>Ultrathing V3</v>
      </c>
      <c r="M653">
        <f t="shared" si="43"/>
        <v>120</v>
      </c>
      <c r="N653" s="14">
        <f t="shared" si="44"/>
        <v>418.8</v>
      </c>
      <c r="O653">
        <f t="shared" si="45"/>
        <v>2010</v>
      </c>
      <c r="P653" t="str">
        <f t="shared" si="46"/>
        <v>Jul</v>
      </c>
    </row>
    <row r="654" spans="1:16" x14ac:dyDescent="0.3">
      <c r="A654">
        <v>657</v>
      </c>
      <c r="B654" t="str">
        <f>Table6[[#This Row],[Initials]]</f>
        <v>D</v>
      </c>
      <c r="C654" t="str">
        <f>Table6[[#This Row],[Last Name Correction]]</f>
        <v>Chang</v>
      </c>
      <c r="D654" t="s">
        <v>1670</v>
      </c>
      <c r="E654" t="str">
        <f>Table6[[#This Row],[Gender Correction]]</f>
        <v>F</v>
      </c>
      <c r="F654">
        <v>30</v>
      </c>
      <c r="G654" t="s">
        <v>3596</v>
      </c>
      <c r="H654" t="s">
        <v>204</v>
      </c>
      <c r="I654" s="10">
        <v>40001</v>
      </c>
      <c r="J654">
        <v>19</v>
      </c>
      <c r="K654" t="s">
        <v>1696</v>
      </c>
      <c r="L654" t="str">
        <f>VLOOKUP(Portfolio43468[[#This Row],[Product]],ProductName,2)</f>
        <v>Ultrathing V2</v>
      </c>
      <c r="M654">
        <f t="shared" si="43"/>
        <v>380</v>
      </c>
      <c r="N654" s="14">
        <f t="shared" si="44"/>
        <v>1136.2</v>
      </c>
      <c r="O654">
        <f t="shared" si="45"/>
        <v>2009</v>
      </c>
      <c r="P654" t="str">
        <f t="shared" si="46"/>
        <v>Jul</v>
      </c>
    </row>
    <row r="655" spans="1:16" x14ac:dyDescent="0.3">
      <c r="A655">
        <v>658</v>
      </c>
      <c r="B655" t="str">
        <f>Table6[[#This Row],[Initials]]</f>
        <v>S</v>
      </c>
      <c r="C655" t="str">
        <f>Table6[[#This Row],[Last Name Correction]]</f>
        <v>Burgess</v>
      </c>
      <c r="D655" t="s">
        <v>1683</v>
      </c>
      <c r="E655" t="str">
        <f>Table6[[#This Row],[Gender Correction]]</f>
        <v>F</v>
      </c>
      <c r="F655">
        <v>30</v>
      </c>
      <c r="G655" t="s">
        <v>3599</v>
      </c>
      <c r="H655" t="s">
        <v>199</v>
      </c>
      <c r="I655" s="10">
        <v>40215</v>
      </c>
      <c r="J655">
        <v>53</v>
      </c>
      <c r="K655" t="s">
        <v>1677</v>
      </c>
      <c r="L655" t="str">
        <f>VLOOKUP(Portfolio43468[[#This Row],[Product]],ProductName,2)</f>
        <v>Ultrathing V3</v>
      </c>
      <c r="M655">
        <f t="shared" si="43"/>
        <v>1272</v>
      </c>
      <c r="N655" s="14">
        <f t="shared" si="44"/>
        <v>4439.2800000000007</v>
      </c>
      <c r="O655">
        <f t="shared" si="45"/>
        <v>2010</v>
      </c>
      <c r="P655" t="str">
        <f t="shared" si="46"/>
        <v>Feb</v>
      </c>
    </row>
    <row r="656" spans="1:16" x14ac:dyDescent="0.3">
      <c r="A656">
        <v>659</v>
      </c>
      <c r="B656" t="str">
        <f>Table6[[#This Row],[Initials]]</f>
        <v>F</v>
      </c>
      <c r="C656" t="str">
        <f>Table6[[#This Row],[Last Name Correction]]</f>
        <v>Valdez</v>
      </c>
      <c r="D656" t="s">
        <v>1670</v>
      </c>
      <c r="E656" t="str">
        <f>Table6[[#This Row],[Gender Correction]]</f>
        <v>F</v>
      </c>
      <c r="F656">
        <v>30</v>
      </c>
      <c r="G656" t="s">
        <v>3602</v>
      </c>
      <c r="H656" t="s">
        <v>2555</v>
      </c>
      <c r="I656" s="10">
        <v>39583</v>
      </c>
      <c r="J656">
        <v>59</v>
      </c>
      <c r="K656" t="s">
        <v>851</v>
      </c>
      <c r="L656" t="str">
        <f>VLOOKUP(Portfolio43468[[#This Row],[Product]],ProductName,2)</f>
        <v>Hyperwotsit</v>
      </c>
      <c r="M656">
        <f t="shared" si="43"/>
        <v>1180</v>
      </c>
      <c r="N656" s="14">
        <f t="shared" si="44"/>
        <v>2371.7999999999997</v>
      </c>
      <c r="O656">
        <f t="shared" si="45"/>
        <v>2008</v>
      </c>
      <c r="P656" t="str">
        <f t="shared" si="46"/>
        <v>May</v>
      </c>
    </row>
    <row r="657" spans="1:16" x14ac:dyDescent="0.3">
      <c r="A657">
        <v>660</v>
      </c>
      <c r="B657" t="str">
        <f>Table6[[#This Row],[Initials]]</f>
        <v>A</v>
      </c>
      <c r="C657" t="str">
        <f>Table6[[#This Row],[Last Name Correction]]</f>
        <v>Crump</v>
      </c>
      <c r="D657" t="s">
        <v>1670</v>
      </c>
      <c r="E657" t="str">
        <f>Table6[[#This Row],[Gender Correction]]</f>
        <v>F</v>
      </c>
      <c r="F657">
        <v>90</v>
      </c>
      <c r="G657" t="s">
        <v>3604</v>
      </c>
      <c r="H657" t="s">
        <v>2092</v>
      </c>
      <c r="I657" s="10">
        <v>40493</v>
      </c>
      <c r="J657">
        <v>75</v>
      </c>
      <c r="K657" t="s">
        <v>1721</v>
      </c>
      <c r="L657" t="str">
        <f>VLOOKUP(Portfolio43468[[#This Row],[Product]],ProductName,2)</f>
        <v>Ultrathing V4</v>
      </c>
      <c r="M657">
        <f t="shared" si="43"/>
        <v>1800</v>
      </c>
      <c r="N657" s="14">
        <f t="shared" si="44"/>
        <v>7182</v>
      </c>
      <c r="O657">
        <f t="shared" si="45"/>
        <v>2010</v>
      </c>
      <c r="P657" t="str">
        <f t="shared" si="46"/>
        <v>Nov</v>
      </c>
    </row>
    <row r="658" spans="1:16" x14ac:dyDescent="0.3">
      <c r="A658">
        <v>661</v>
      </c>
      <c r="B658" t="str">
        <f>Table6[[#This Row],[Initials]]</f>
        <v>S</v>
      </c>
      <c r="C658" t="str">
        <f>Table6[[#This Row],[Last Name Correction]]</f>
        <v>Sheldon</v>
      </c>
      <c r="D658" t="s">
        <v>1670</v>
      </c>
      <c r="E658" t="str">
        <f>Table6[[#This Row],[Gender Correction]]</f>
        <v>F</v>
      </c>
      <c r="F658">
        <v>30</v>
      </c>
      <c r="G658" t="s">
        <v>3607</v>
      </c>
      <c r="H658" t="s">
        <v>2042</v>
      </c>
      <c r="I658" s="10">
        <v>39866</v>
      </c>
      <c r="J658">
        <v>19</v>
      </c>
      <c r="K658" t="s">
        <v>1707</v>
      </c>
      <c r="L658" t="str">
        <f>VLOOKUP(Portfolio43468[[#This Row],[Product]],ProductName,2)</f>
        <v>Megawidget M</v>
      </c>
      <c r="M658">
        <f t="shared" si="43"/>
        <v>456</v>
      </c>
      <c r="N658" s="14">
        <f t="shared" si="44"/>
        <v>542.64</v>
      </c>
      <c r="O658">
        <f t="shared" si="45"/>
        <v>2009</v>
      </c>
      <c r="P658" t="str">
        <f t="shared" si="46"/>
        <v>Feb</v>
      </c>
    </row>
    <row r="659" spans="1:16" x14ac:dyDescent="0.3">
      <c r="A659">
        <v>662</v>
      </c>
      <c r="B659" t="str">
        <f>Table6[[#This Row],[Initials]]</f>
        <v>V</v>
      </c>
      <c r="C659" t="str">
        <f>Table6[[#This Row],[Last Name Correction]]</f>
        <v>Harmon</v>
      </c>
      <c r="D659" t="s">
        <v>1683</v>
      </c>
      <c r="E659" t="str">
        <f>Table6[[#This Row],[Gender Correction]]</f>
        <v>F</v>
      </c>
      <c r="F659">
        <v>30</v>
      </c>
      <c r="G659" t="s">
        <v>3610</v>
      </c>
      <c r="H659" t="s">
        <v>1160</v>
      </c>
      <c r="I659" s="10">
        <v>39867</v>
      </c>
      <c r="J659">
        <v>3</v>
      </c>
      <c r="K659" t="s">
        <v>1673</v>
      </c>
      <c r="L659" t="str">
        <f>VLOOKUP(Portfolio43468[[#This Row],[Product]],ProductName,2)</f>
        <v>Megawidget S</v>
      </c>
      <c r="M659">
        <f t="shared" si="43"/>
        <v>72</v>
      </c>
      <c r="N659" s="14">
        <f t="shared" si="44"/>
        <v>56.88</v>
      </c>
      <c r="O659">
        <f t="shared" si="45"/>
        <v>2009</v>
      </c>
      <c r="P659" t="str">
        <f t="shared" si="46"/>
        <v>Feb</v>
      </c>
    </row>
    <row r="660" spans="1:16" x14ac:dyDescent="0.3">
      <c r="A660">
        <v>663</v>
      </c>
      <c r="B660" t="str">
        <f>Table6[[#This Row],[Initials]]</f>
        <v>S</v>
      </c>
      <c r="C660" t="str">
        <f>Table6[[#This Row],[Last Name Correction]]</f>
        <v>Darling</v>
      </c>
      <c r="D660" t="s">
        <v>1670</v>
      </c>
      <c r="E660" t="str">
        <f>Table6[[#This Row],[Gender Correction]]</f>
        <v>F</v>
      </c>
      <c r="F660">
        <v>90</v>
      </c>
      <c r="G660" t="s">
        <v>3612</v>
      </c>
      <c r="H660" t="s">
        <v>1619</v>
      </c>
      <c r="I660" s="10">
        <v>39663</v>
      </c>
      <c r="J660">
        <v>41</v>
      </c>
      <c r="K660" t="s">
        <v>1692</v>
      </c>
      <c r="L660" t="str">
        <f>VLOOKUP(Portfolio43468[[#This Row],[Product]],ProductName,2)</f>
        <v>Megawidget L</v>
      </c>
      <c r="M660">
        <f t="shared" si="43"/>
        <v>984</v>
      </c>
      <c r="N660" s="14">
        <f t="shared" si="44"/>
        <v>1564.5600000000002</v>
      </c>
      <c r="O660">
        <f t="shared" si="45"/>
        <v>2008</v>
      </c>
      <c r="P660" t="str">
        <f t="shared" si="46"/>
        <v>Aug</v>
      </c>
    </row>
    <row r="661" spans="1:16" x14ac:dyDescent="0.3">
      <c r="A661">
        <v>664</v>
      </c>
      <c r="B661" t="str">
        <f>Table6[[#This Row],[Initials]]</f>
        <v>A</v>
      </c>
      <c r="C661" t="str">
        <f>Table6[[#This Row],[Last Name Correction]]</f>
        <v>Kent</v>
      </c>
      <c r="D661" t="s">
        <v>1683</v>
      </c>
      <c r="E661" t="str">
        <f>Table6[[#This Row],[Gender Correction]]</f>
        <v>F</v>
      </c>
      <c r="F661">
        <v>60</v>
      </c>
      <c r="G661" t="s">
        <v>3614</v>
      </c>
      <c r="H661" t="s">
        <v>1648</v>
      </c>
      <c r="I661" s="10">
        <v>39704</v>
      </c>
      <c r="J661">
        <v>31</v>
      </c>
      <c r="K661" t="s">
        <v>1700</v>
      </c>
      <c r="L661" t="str">
        <f>VLOOKUP(Portfolio43468[[#This Row],[Product]],ProductName,2)</f>
        <v>Ultrathing V1</v>
      </c>
      <c r="M661">
        <f t="shared" si="43"/>
        <v>527</v>
      </c>
      <c r="N661" s="14">
        <f t="shared" si="44"/>
        <v>1048.73</v>
      </c>
      <c r="O661">
        <f t="shared" si="45"/>
        <v>2008</v>
      </c>
      <c r="P661" t="str">
        <f t="shared" si="46"/>
        <v>Sep</v>
      </c>
    </row>
    <row r="662" spans="1:16" x14ac:dyDescent="0.3">
      <c r="A662">
        <v>665</v>
      </c>
      <c r="B662" t="str">
        <f>Table6[[#This Row],[Initials]]</f>
        <v>A</v>
      </c>
      <c r="C662" t="str">
        <f>Table6[[#This Row],[Last Name Correction]]</f>
        <v>Chavez</v>
      </c>
      <c r="D662" t="s">
        <v>1670</v>
      </c>
      <c r="E662" t="str">
        <f>Table6[[#This Row],[Gender Correction]]</f>
        <v>F</v>
      </c>
      <c r="F662">
        <v>60</v>
      </c>
      <c r="G662" t="s">
        <v>3617</v>
      </c>
      <c r="H662" t="s">
        <v>77</v>
      </c>
      <c r="I662" s="10">
        <v>39857</v>
      </c>
      <c r="J662">
        <v>5</v>
      </c>
      <c r="K662" t="s">
        <v>1677</v>
      </c>
      <c r="L662" t="str">
        <f>VLOOKUP(Portfolio43468[[#This Row],[Product]],ProductName,2)</f>
        <v>Ultrathing V3</v>
      </c>
      <c r="M662">
        <f t="shared" si="43"/>
        <v>120</v>
      </c>
      <c r="N662" s="14">
        <f t="shared" si="44"/>
        <v>418.8</v>
      </c>
      <c r="O662">
        <f t="shared" si="45"/>
        <v>2009</v>
      </c>
      <c r="P662" t="str">
        <f t="shared" si="46"/>
        <v>Feb</v>
      </c>
    </row>
    <row r="663" spans="1:16" x14ac:dyDescent="0.3">
      <c r="A663">
        <v>666</v>
      </c>
      <c r="B663" t="str">
        <f>Table6[[#This Row],[Initials]]</f>
        <v>M</v>
      </c>
      <c r="C663" t="str">
        <f>Table6[[#This Row],[Last Name Correction]]</f>
        <v>Hobson</v>
      </c>
      <c r="D663" t="s">
        <v>1683</v>
      </c>
      <c r="E663" t="str">
        <f>Table6[[#This Row],[Gender Correction]]</f>
        <v>F</v>
      </c>
      <c r="F663">
        <v>30</v>
      </c>
      <c r="G663" t="s">
        <v>3618</v>
      </c>
      <c r="H663" t="s">
        <v>18</v>
      </c>
      <c r="I663" s="10">
        <v>40414</v>
      </c>
      <c r="J663">
        <v>15</v>
      </c>
      <c r="K663" t="s">
        <v>851</v>
      </c>
      <c r="L663" t="str">
        <f>VLOOKUP(Portfolio43468[[#This Row],[Product]],ProductName,2)</f>
        <v>Hyperwotsit</v>
      </c>
      <c r="M663">
        <f t="shared" si="43"/>
        <v>300</v>
      </c>
      <c r="N663" s="14">
        <f t="shared" si="44"/>
        <v>602.99999999999989</v>
      </c>
      <c r="O663">
        <f t="shared" si="45"/>
        <v>2010</v>
      </c>
      <c r="P663" t="str">
        <f t="shared" si="46"/>
        <v>Aug</v>
      </c>
    </row>
    <row r="664" spans="1:16" x14ac:dyDescent="0.3">
      <c r="A664">
        <v>667</v>
      </c>
      <c r="B664" t="str">
        <f>Table6[[#This Row],[Initials]]</f>
        <v>T</v>
      </c>
      <c r="C664" t="str">
        <f>Table6[[#This Row],[Last Name Correction]]</f>
        <v>Willard</v>
      </c>
      <c r="D664" t="s">
        <v>1670</v>
      </c>
      <c r="E664" t="str">
        <f>Table6[[#This Row],[Gender Correction]]</f>
        <v>F</v>
      </c>
      <c r="F664">
        <v>60</v>
      </c>
      <c r="G664" t="s">
        <v>3620</v>
      </c>
      <c r="H664" t="s">
        <v>578</v>
      </c>
      <c r="I664" s="10">
        <v>39888</v>
      </c>
      <c r="J664">
        <v>79</v>
      </c>
      <c r="K664" t="s">
        <v>1677</v>
      </c>
      <c r="L664" t="str">
        <f>VLOOKUP(Portfolio43468[[#This Row],[Product]],ProductName,2)</f>
        <v>Ultrathing V3</v>
      </c>
      <c r="M664">
        <f t="shared" si="43"/>
        <v>1896</v>
      </c>
      <c r="N664" s="14">
        <f t="shared" si="44"/>
        <v>6617.04</v>
      </c>
      <c r="O664">
        <f t="shared" si="45"/>
        <v>2009</v>
      </c>
      <c r="P664" t="str">
        <f t="shared" si="46"/>
        <v>Mar</v>
      </c>
    </row>
    <row r="665" spans="1:16" x14ac:dyDescent="0.3">
      <c r="A665">
        <v>668</v>
      </c>
      <c r="B665" t="str">
        <f>Table6[[#This Row],[Initials]]</f>
        <v>D</v>
      </c>
      <c r="C665" t="str">
        <f>Table6[[#This Row],[Last Name Correction]]</f>
        <v>Vigil</v>
      </c>
      <c r="D665" t="s">
        <v>1670</v>
      </c>
      <c r="E665" t="str">
        <f>Table6[[#This Row],[Gender Correction]]</f>
        <v>F</v>
      </c>
      <c r="F665">
        <v>60</v>
      </c>
      <c r="G665" t="s">
        <v>3622</v>
      </c>
      <c r="H665" t="s">
        <v>703</v>
      </c>
      <c r="I665" s="10">
        <v>40274</v>
      </c>
      <c r="J665">
        <v>96</v>
      </c>
      <c r="K665" t="s">
        <v>851</v>
      </c>
      <c r="L665" t="str">
        <f>VLOOKUP(Portfolio43468[[#This Row],[Product]],ProductName,2)</f>
        <v>Hyperwotsit</v>
      </c>
      <c r="M665">
        <f t="shared" si="43"/>
        <v>1920</v>
      </c>
      <c r="N665" s="14">
        <f t="shared" si="44"/>
        <v>3859.2</v>
      </c>
      <c r="O665">
        <f t="shared" si="45"/>
        <v>2010</v>
      </c>
      <c r="P665" t="str">
        <f t="shared" si="46"/>
        <v>Apr</v>
      </c>
    </row>
    <row r="666" spans="1:16" x14ac:dyDescent="0.3">
      <c r="A666">
        <v>669</v>
      </c>
      <c r="B666" t="str">
        <f>Table6[[#This Row],[Initials]]</f>
        <v>A</v>
      </c>
      <c r="C666" t="str">
        <f>Table6[[#This Row],[Last Name Correction]]</f>
        <v>Vang</v>
      </c>
      <c r="D666" t="s">
        <v>1670</v>
      </c>
      <c r="E666" t="str">
        <f>Table6[[#This Row],[Gender Correction]]</f>
        <v>F</v>
      </c>
      <c r="F666">
        <v>30</v>
      </c>
      <c r="G666" t="s">
        <v>3623</v>
      </c>
      <c r="H666" t="s">
        <v>2583</v>
      </c>
      <c r="I666" s="10">
        <v>39998</v>
      </c>
      <c r="J666">
        <v>20</v>
      </c>
      <c r="K666" t="s">
        <v>1673</v>
      </c>
      <c r="L666" t="str">
        <f>VLOOKUP(Portfolio43468[[#This Row],[Product]],ProductName,2)</f>
        <v>Megawidget S</v>
      </c>
      <c r="M666">
        <f t="shared" si="43"/>
        <v>480</v>
      </c>
      <c r="N666" s="14">
        <f t="shared" si="44"/>
        <v>379.20000000000005</v>
      </c>
      <c r="O666">
        <f t="shared" si="45"/>
        <v>2009</v>
      </c>
      <c r="P666" t="str">
        <f t="shared" si="46"/>
        <v>Jul</v>
      </c>
    </row>
    <row r="667" spans="1:16" x14ac:dyDescent="0.3">
      <c r="A667">
        <v>670</v>
      </c>
      <c r="B667" t="str">
        <f>Table6[[#This Row],[Initials]]</f>
        <v>L</v>
      </c>
      <c r="C667" t="str">
        <f>Table6[[#This Row],[Last Name Correction]]</f>
        <v>Wu</v>
      </c>
      <c r="D667" t="s">
        <v>1670</v>
      </c>
      <c r="E667" t="str">
        <f>Table6[[#This Row],[Gender Correction]]</f>
        <v>F</v>
      </c>
      <c r="F667">
        <v>90</v>
      </c>
      <c r="G667" t="s">
        <v>3625</v>
      </c>
      <c r="H667" t="s">
        <v>2138</v>
      </c>
      <c r="I667" s="10">
        <v>39999</v>
      </c>
      <c r="J667">
        <v>48</v>
      </c>
      <c r="K667" t="s">
        <v>1692</v>
      </c>
      <c r="L667" t="str">
        <f>VLOOKUP(Portfolio43468[[#This Row],[Product]],ProductName,2)</f>
        <v>Megawidget L</v>
      </c>
      <c r="M667">
        <f t="shared" si="43"/>
        <v>1152</v>
      </c>
      <c r="N667" s="14">
        <f t="shared" si="44"/>
        <v>1831.68</v>
      </c>
      <c r="O667">
        <f t="shared" si="45"/>
        <v>2009</v>
      </c>
      <c r="P667" t="str">
        <f t="shared" si="46"/>
        <v>Jul</v>
      </c>
    </row>
    <row r="668" spans="1:16" x14ac:dyDescent="0.3">
      <c r="A668">
        <v>671</v>
      </c>
      <c r="B668" t="str">
        <f>Table6[[#This Row],[Initials]]</f>
        <v>M</v>
      </c>
      <c r="C668" t="str">
        <f>Table6[[#This Row],[Last Name Correction]]</f>
        <v>Cramer</v>
      </c>
      <c r="D668" t="s">
        <v>1683</v>
      </c>
      <c r="E668" t="str">
        <f>Table6[[#This Row],[Gender Correction]]</f>
        <v>F</v>
      </c>
      <c r="F668">
        <v>90</v>
      </c>
      <c r="G668" t="s">
        <v>3628</v>
      </c>
      <c r="H668" t="s">
        <v>1407</v>
      </c>
      <c r="I668" s="10">
        <v>40460</v>
      </c>
      <c r="J668">
        <v>68</v>
      </c>
      <c r="K668" t="s">
        <v>1673</v>
      </c>
      <c r="L668" t="str">
        <f>VLOOKUP(Portfolio43468[[#This Row],[Product]],ProductName,2)</f>
        <v>Megawidget S</v>
      </c>
      <c r="M668">
        <f t="shared" si="43"/>
        <v>1632</v>
      </c>
      <c r="N668" s="14">
        <f t="shared" si="44"/>
        <v>1289.28</v>
      </c>
      <c r="O668">
        <f t="shared" si="45"/>
        <v>2010</v>
      </c>
      <c r="P668" t="str">
        <f t="shared" si="46"/>
        <v>Oct</v>
      </c>
    </row>
    <row r="669" spans="1:16" x14ac:dyDescent="0.3">
      <c r="A669">
        <v>672</v>
      </c>
      <c r="B669" t="str">
        <f>Table6[[#This Row],[Initials]]</f>
        <v>C</v>
      </c>
      <c r="C669" t="str">
        <f>Table6[[#This Row],[Last Name Correction]]</f>
        <v>Downey</v>
      </c>
      <c r="D669" t="s">
        <v>1670</v>
      </c>
      <c r="E669" t="str">
        <f>Table6[[#This Row],[Gender Correction]]</f>
        <v>F</v>
      </c>
      <c r="F669">
        <v>90</v>
      </c>
      <c r="G669" t="s">
        <v>3630</v>
      </c>
      <c r="H669" t="s">
        <v>196</v>
      </c>
      <c r="I669" s="10">
        <v>39912</v>
      </c>
      <c r="J669">
        <v>50</v>
      </c>
      <c r="K669" t="s">
        <v>1696</v>
      </c>
      <c r="L669" t="str">
        <f>VLOOKUP(Portfolio43468[[#This Row],[Product]],ProductName,2)</f>
        <v>Ultrathing V2</v>
      </c>
      <c r="M669">
        <f t="shared" si="43"/>
        <v>1000</v>
      </c>
      <c r="N669" s="14">
        <f t="shared" si="44"/>
        <v>2990</v>
      </c>
      <c r="O669">
        <f t="shared" si="45"/>
        <v>2009</v>
      </c>
      <c r="P669" t="str">
        <f t="shared" si="46"/>
        <v>Apr</v>
      </c>
    </row>
    <row r="670" spans="1:16" x14ac:dyDescent="0.3">
      <c r="A670">
        <v>673</v>
      </c>
      <c r="B670" t="str">
        <f>Table6[[#This Row],[Initials]]</f>
        <v>D</v>
      </c>
      <c r="C670" t="str">
        <f>Table6[[#This Row],[Last Name Correction]]</f>
        <v>Toney</v>
      </c>
      <c r="D670" t="s">
        <v>1670</v>
      </c>
      <c r="E670" t="str">
        <f>Table6[[#This Row],[Gender Correction]]</f>
        <v>F</v>
      </c>
      <c r="F670">
        <v>30</v>
      </c>
      <c r="G670" t="s">
        <v>3633</v>
      </c>
      <c r="H670" t="s">
        <v>564</v>
      </c>
      <c r="I670" s="10">
        <v>39985</v>
      </c>
      <c r="J670">
        <v>96</v>
      </c>
      <c r="K670" t="s">
        <v>1673</v>
      </c>
      <c r="L670" t="str">
        <f>VLOOKUP(Portfolio43468[[#This Row],[Product]],ProductName,2)</f>
        <v>Megawidget S</v>
      </c>
      <c r="M670">
        <f t="shared" si="43"/>
        <v>2304</v>
      </c>
      <c r="N670" s="14">
        <f t="shared" si="44"/>
        <v>1820.16</v>
      </c>
      <c r="O670">
        <f t="shared" si="45"/>
        <v>2009</v>
      </c>
      <c r="P670" t="str">
        <f t="shared" si="46"/>
        <v>Jun</v>
      </c>
    </row>
    <row r="671" spans="1:16" x14ac:dyDescent="0.3">
      <c r="A671">
        <v>674</v>
      </c>
      <c r="B671" t="str">
        <f>Table6[[#This Row],[Initials]]</f>
        <v>Y</v>
      </c>
      <c r="C671" t="str">
        <f>Table6[[#This Row],[Last Name Correction]]</f>
        <v>Knapp</v>
      </c>
      <c r="D671" t="s">
        <v>1683</v>
      </c>
      <c r="E671" t="str">
        <f>Table6[[#This Row],[Gender Correction]]</f>
        <v>F</v>
      </c>
      <c r="F671">
        <v>60</v>
      </c>
      <c r="G671" t="s">
        <v>3635</v>
      </c>
      <c r="H671" t="s">
        <v>708</v>
      </c>
      <c r="I671" s="10">
        <v>39591</v>
      </c>
      <c r="J671">
        <v>87</v>
      </c>
      <c r="K671" t="s">
        <v>1721</v>
      </c>
      <c r="L671" t="str">
        <f>VLOOKUP(Portfolio43468[[#This Row],[Product]],ProductName,2)</f>
        <v>Ultrathing V4</v>
      </c>
      <c r="M671">
        <f t="shared" si="43"/>
        <v>2088</v>
      </c>
      <c r="N671" s="14">
        <f t="shared" si="44"/>
        <v>8331.1200000000008</v>
      </c>
      <c r="O671">
        <f t="shared" si="45"/>
        <v>2008</v>
      </c>
      <c r="P671" t="str">
        <f t="shared" si="46"/>
        <v>May</v>
      </c>
    </row>
    <row r="672" spans="1:16" x14ac:dyDescent="0.3">
      <c r="A672">
        <v>675</v>
      </c>
      <c r="B672" t="str">
        <f>Table6[[#This Row],[Initials]]</f>
        <v>S</v>
      </c>
      <c r="C672" t="str">
        <f>Table6[[#This Row],[Last Name Correction]]</f>
        <v>Horner</v>
      </c>
      <c r="D672" t="s">
        <v>1670</v>
      </c>
      <c r="E672" t="str">
        <f>Table6[[#This Row],[Gender Correction]]</f>
        <v>F</v>
      </c>
      <c r="F672">
        <v>60</v>
      </c>
      <c r="G672" t="s">
        <v>3638</v>
      </c>
      <c r="H672" t="s">
        <v>380</v>
      </c>
      <c r="I672" s="10">
        <v>39886</v>
      </c>
      <c r="J672">
        <v>65</v>
      </c>
      <c r="K672" t="s">
        <v>1700</v>
      </c>
      <c r="L672" t="str">
        <f>VLOOKUP(Portfolio43468[[#This Row],[Product]],ProductName,2)</f>
        <v>Ultrathing V1</v>
      </c>
      <c r="M672">
        <f t="shared" si="43"/>
        <v>1105</v>
      </c>
      <c r="N672" s="14">
        <f t="shared" si="44"/>
        <v>2198.9499999999998</v>
      </c>
      <c r="O672">
        <f t="shared" si="45"/>
        <v>2009</v>
      </c>
      <c r="P672" t="str">
        <f t="shared" si="46"/>
        <v>Mar</v>
      </c>
    </row>
    <row r="673" spans="1:16" x14ac:dyDescent="0.3">
      <c r="A673">
        <v>676</v>
      </c>
      <c r="B673" t="str">
        <f>Table6[[#This Row],[Initials]]</f>
        <v>E</v>
      </c>
      <c r="C673" t="str">
        <f>Table6[[#This Row],[Last Name Correction]]</f>
        <v>Wall</v>
      </c>
      <c r="D673" t="s">
        <v>1683</v>
      </c>
      <c r="E673" t="str">
        <f>Table6[[#This Row],[Gender Correction]]</f>
        <v>F</v>
      </c>
      <c r="F673">
        <v>60</v>
      </c>
      <c r="G673" t="s">
        <v>3640</v>
      </c>
      <c r="H673" t="s">
        <v>3641</v>
      </c>
      <c r="I673" s="10">
        <v>39971</v>
      </c>
      <c r="J673">
        <v>71</v>
      </c>
      <c r="K673" t="s">
        <v>1692</v>
      </c>
      <c r="L673" t="str">
        <f>VLOOKUP(Portfolio43468[[#This Row],[Product]],ProductName,2)</f>
        <v>Megawidget L</v>
      </c>
      <c r="M673">
        <f t="shared" si="43"/>
        <v>1704</v>
      </c>
      <c r="N673" s="14">
        <f t="shared" si="44"/>
        <v>2709.36</v>
      </c>
      <c r="O673">
        <f t="shared" si="45"/>
        <v>2009</v>
      </c>
      <c r="P673" t="str">
        <f t="shared" si="46"/>
        <v>Jun</v>
      </c>
    </row>
    <row r="674" spans="1:16" x14ac:dyDescent="0.3">
      <c r="A674">
        <v>677</v>
      </c>
      <c r="B674" t="str">
        <f>Table6[[#This Row],[Initials]]</f>
        <v>M</v>
      </c>
      <c r="C674" t="str">
        <f>Table6[[#This Row],[Last Name Correction]]</f>
        <v>Mcmullen</v>
      </c>
      <c r="D674" t="s">
        <v>1683</v>
      </c>
      <c r="E674" t="str">
        <f>Table6[[#This Row],[Gender Correction]]</f>
        <v>F</v>
      </c>
      <c r="F674">
        <v>60</v>
      </c>
      <c r="G674" t="s">
        <v>3643</v>
      </c>
      <c r="H674" t="s">
        <v>3644</v>
      </c>
      <c r="I674" s="10">
        <v>39740</v>
      </c>
      <c r="J674">
        <v>9</v>
      </c>
      <c r="K674" t="s">
        <v>1772</v>
      </c>
      <c r="L674" t="str">
        <f>VLOOKUP(Portfolio43468[[#This Row],[Product]],ProductName,2)</f>
        <v>Gigastuff</v>
      </c>
      <c r="M674">
        <f t="shared" si="43"/>
        <v>162</v>
      </c>
      <c r="N674" s="14">
        <f t="shared" si="44"/>
        <v>306.18</v>
      </c>
      <c r="O674">
        <f t="shared" si="45"/>
        <v>2008</v>
      </c>
      <c r="P674" t="str">
        <f t="shared" si="46"/>
        <v>Oct</v>
      </c>
    </row>
    <row r="675" spans="1:16" x14ac:dyDescent="0.3">
      <c r="A675">
        <v>678</v>
      </c>
      <c r="B675" t="str">
        <f>Table6[[#This Row],[Initials]]</f>
        <v>P</v>
      </c>
      <c r="C675" t="str">
        <f>Table6[[#This Row],[Last Name Correction]]</f>
        <v>Waldron</v>
      </c>
      <c r="D675" t="s">
        <v>1670</v>
      </c>
      <c r="E675" t="str">
        <f>Table6[[#This Row],[Gender Correction]]</f>
        <v>F</v>
      </c>
      <c r="F675">
        <v>30</v>
      </c>
      <c r="G675" t="s">
        <v>3645</v>
      </c>
      <c r="H675" t="s">
        <v>195</v>
      </c>
      <c r="I675" s="10">
        <v>40245</v>
      </c>
      <c r="J675">
        <v>93</v>
      </c>
      <c r="K675" t="s">
        <v>1700</v>
      </c>
      <c r="L675" t="str">
        <f>VLOOKUP(Portfolio43468[[#This Row],[Product]],ProductName,2)</f>
        <v>Ultrathing V1</v>
      </c>
      <c r="M675">
        <f t="shared" si="43"/>
        <v>1581</v>
      </c>
      <c r="N675" s="14">
        <f t="shared" si="44"/>
        <v>3146.19</v>
      </c>
      <c r="O675">
        <f t="shared" si="45"/>
        <v>2010</v>
      </c>
      <c r="P675" t="str">
        <f t="shared" si="46"/>
        <v>Mar</v>
      </c>
    </row>
    <row r="676" spans="1:16" x14ac:dyDescent="0.3">
      <c r="A676">
        <v>679</v>
      </c>
      <c r="B676" t="str">
        <f>Table6[[#This Row],[Initials]]</f>
        <v>R</v>
      </c>
      <c r="C676" t="str">
        <f>Table6[[#This Row],[Last Name Correction]]</f>
        <v>Helton</v>
      </c>
      <c r="D676" t="s">
        <v>1683</v>
      </c>
      <c r="E676" t="str">
        <f>Table6[[#This Row],[Gender Correction]]</f>
        <v>F</v>
      </c>
      <c r="F676">
        <v>30</v>
      </c>
      <c r="G676" t="s">
        <v>2534</v>
      </c>
      <c r="H676" t="s">
        <v>44</v>
      </c>
      <c r="I676" s="10">
        <v>39910</v>
      </c>
      <c r="J676">
        <v>45</v>
      </c>
      <c r="K676" t="s">
        <v>1673</v>
      </c>
      <c r="L676" t="str">
        <f>VLOOKUP(Portfolio43468[[#This Row],[Product]],ProductName,2)</f>
        <v>Megawidget S</v>
      </c>
      <c r="M676">
        <f t="shared" si="43"/>
        <v>1080</v>
      </c>
      <c r="N676" s="14">
        <f t="shared" si="44"/>
        <v>853.2</v>
      </c>
      <c r="O676">
        <f t="shared" si="45"/>
        <v>2009</v>
      </c>
      <c r="P676" t="str">
        <f t="shared" si="46"/>
        <v>Apr</v>
      </c>
    </row>
    <row r="677" spans="1:16" x14ac:dyDescent="0.3">
      <c r="A677">
        <v>680</v>
      </c>
      <c r="B677" t="str">
        <f>Table6[[#This Row],[Initials]]</f>
        <v>C</v>
      </c>
      <c r="C677" t="str">
        <f>Table6[[#This Row],[Last Name Correction]]</f>
        <v>Drummond</v>
      </c>
      <c r="D677" t="s">
        <v>1670</v>
      </c>
      <c r="E677" t="str">
        <f>Table6[[#This Row],[Gender Correction]]</f>
        <v>F</v>
      </c>
      <c r="F677">
        <v>60</v>
      </c>
      <c r="G677" t="s">
        <v>3649</v>
      </c>
      <c r="H677" t="s">
        <v>1247</v>
      </c>
      <c r="I677" s="10">
        <v>40521</v>
      </c>
      <c r="J677">
        <v>91</v>
      </c>
      <c r="K677" t="s">
        <v>1673</v>
      </c>
      <c r="L677" t="str">
        <f>VLOOKUP(Portfolio43468[[#This Row],[Product]],ProductName,2)</f>
        <v>Megawidget S</v>
      </c>
      <c r="M677">
        <f t="shared" si="43"/>
        <v>2184</v>
      </c>
      <c r="N677" s="14">
        <f t="shared" si="44"/>
        <v>1725.3600000000001</v>
      </c>
      <c r="O677">
        <f t="shared" si="45"/>
        <v>2010</v>
      </c>
      <c r="P677" t="str">
        <f t="shared" si="46"/>
        <v>Dec</v>
      </c>
    </row>
    <row r="678" spans="1:16" x14ac:dyDescent="0.3">
      <c r="A678">
        <v>681</v>
      </c>
      <c r="B678" t="str">
        <f>Table6[[#This Row],[Initials]]</f>
        <v>K</v>
      </c>
      <c r="C678" t="str">
        <f>Table6[[#This Row],[Last Name Correction]]</f>
        <v>Haywood</v>
      </c>
      <c r="D678" t="s">
        <v>1670</v>
      </c>
      <c r="E678" t="str">
        <f>Table6[[#This Row],[Gender Correction]]</f>
        <v>F</v>
      </c>
      <c r="F678">
        <v>60</v>
      </c>
      <c r="G678" t="s">
        <v>3651</v>
      </c>
      <c r="H678" t="s">
        <v>1417</v>
      </c>
      <c r="I678" s="10">
        <v>39953</v>
      </c>
      <c r="J678">
        <v>15</v>
      </c>
      <c r="K678" t="s">
        <v>1692</v>
      </c>
      <c r="L678" t="str">
        <f>VLOOKUP(Portfolio43468[[#This Row],[Product]],ProductName,2)</f>
        <v>Megawidget L</v>
      </c>
      <c r="M678">
        <f t="shared" si="43"/>
        <v>360</v>
      </c>
      <c r="N678" s="14">
        <f t="shared" si="44"/>
        <v>572.4</v>
      </c>
      <c r="O678">
        <f t="shared" si="45"/>
        <v>2009</v>
      </c>
      <c r="P678" t="str">
        <f t="shared" si="46"/>
        <v>May</v>
      </c>
    </row>
    <row r="679" spans="1:16" x14ac:dyDescent="0.3">
      <c r="A679">
        <v>682</v>
      </c>
      <c r="B679" t="str">
        <f>Table6[[#This Row],[Initials]]</f>
        <v>H</v>
      </c>
      <c r="C679" t="str">
        <f>Table6[[#This Row],[Last Name Correction]]</f>
        <v>Mercado</v>
      </c>
      <c r="D679" t="s">
        <v>1683</v>
      </c>
      <c r="E679" t="str">
        <f>Table6[[#This Row],[Gender Correction]]</f>
        <v>F</v>
      </c>
      <c r="F679">
        <v>90</v>
      </c>
      <c r="G679" t="s">
        <v>3654</v>
      </c>
      <c r="H679" t="s">
        <v>435</v>
      </c>
      <c r="I679" s="10">
        <v>40362</v>
      </c>
      <c r="J679">
        <v>54</v>
      </c>
      <c r="K679" t="s">
        <v>851</v>
      </c>
      <c r="L679" t="str">
        <f>VLOOKUP(Portfolio43468[[#This Row],[Product]],ProductName,2)</f>
        <v>Hyperwotsit</v>
      </c>
      <c r="M679">
        <f t="shared" si="43"/>
        <v>1080</v>
      </c>
      <c r="N679" s="14">
        <f t="shared" si="44"/>
        <v>2170.7999999999997</v>
      </c>
      <c r="O679">
        <f t="shared" si="45"/>
        <v>2010</v>
      </c>
      <c r="P679" t="str">
        <f t="shared" si="46"/>
        <v>Jul</v>
      </c>
    </row>
    <row r="680" spans="1:16" x14ac:dyDescent="0.3">
      <c r="A680">
        <v>683</v>
      </c>
      <c r="B680" t="str">
        <f>Table6[[#This Row],[Initials]]</f>
        <v>Q</v>
      </c>
      <c r="C680" t="str">
        <f>Table6[[#This Row],[Last Name Correction]]</f>
        <v>Daley</v>
      </c>
      <c r="D680" t="s">
        <v>1670</v>
      </c>
      <c r="E680" t="str">
        <f>Table6[[#This Row],[Gender Correction]]</f>
        <v>F</v>
      </c>
      <c r="F680">
        <v>90</v>
      </c>
      <c r="G680" t="s">
        <v>3657</v>
      </c>
      <c r="H680" t="s">
        <v>157</v>
      </c>
      <c r="I680" s="10">
        <v>39486</v>
      </c>
      <c r="J680">
        <v>42</v>
      </c>
      <c r="K680" t="s">
        <v>1707</v>
      </c>
      <c r="L680" t="str">
        <f>VLOOKUP(Portfolio43468[[#This Row],[Product]],ProductName,2)</f>
        <v>Megawidget M</v>
      </c>
      <c r="M680">
        <f t="shared" si="43"/>
        <v>1008</v>
      </c>
      <c r="N680" s="14">
        <f t="shared" si="44"/>
        <v>1199.52</v>
      </c>
      <c r="O680">
        <f t="shared" si="45"/>
        <v>2008</v>
      </c>
      <c r="P680" t="str">
        <f t="shared" si="46"/>
        <v>Feb</v>
      </c>
    </row>
    <row r="681" spans="1:16" x14ac:dyDescent="0.3">
      <c r="A681">
        <v>684</v>
      </c>
      <c r="B681" t="str">
        <f>Table6[[#This Row],[Initials]]</f>
        <v>J</v>
      </c>
      <c r="C681" t="str">
        <f>Table6[[#This Row],[Last Name Correction]]</f>
        <v>Elliott</v>
      </c>
      <c r="D681" t="s">
        <v>1683</v>
      </c>
      <c r="E681" t="str">
        <f>Table6[[#This Row],[Gender Correction]]</f>
        <v>F</v>
      </c>
      <c r="F681">
        <v>60</v>
      </c>
      <c r="G681" t="s">
        <v>3660</v>
      </c>
      <c r="H681" t="s">
        <v>432</v>
      </c>
      <c r="I681" s="10">
        <v>39801</v>
      </c>
      <c r="J681">
        <v>42</v>
      </c>
      <c r="K681" t="s">
        <v>1700</v>
      </c>
      <c r="L681" t="str">
        <f>VLOOKUP(Portfolio43468[[#This Row],[Product]],ProductName,2)</f>
        <v>Ultrathing V1</v>
      </c>
      <c r="M681">
        <f t="shared" si="43"/>
        <v>714</v>
      </c>
      <c r="N681" s="14">
        <f t="shared" si="44"/>
        <v>1420.86</v>
      </c>
      <c r="O681">
        <f t="shared" si="45"/>
        <v>2008</v>
      </c>
      <c r="P681" t="str">
        <f t="shared" si="46"/>
        <v>Dec</v>
      </c>
    </row>
    <row r="682" spans="1:16" x14ac:dyDescent="0.3">
      <c r="A682">
        <v>685</v>
      </c>
      <c r="B682" t="str">
        <f>Table6[[#This Row],[Initials]]</f>
        <v>D</v>
      </c>
      <c r="C682" t="str">
        <f>Table6[[#This Row],[Last Name Correction]]</f>
        <v>Goode</v>
      </c>
      <c r="D682" t="s">
        <v>1683</v>
      </c>
      <c r="E682" t="str">
        <f>Table6[[#This Row],[Gender Correction]]</f>
        <v>F</v>
      </c>
      <c r="F682">
        <v>30</v>
      </c>
      <c r="G682" t="s">
        <v>3663</v>
      </c>
      <c r="H682" t="s">
        <v>663</v>
      </c>
      <c r="I682" s="10">
        <v>40441</v>
      </c>
      <c r="J682">
        <v>16</v>
      </c>
      <c r="K682" t="s">
        <v>1677</v>
      </c>
      <c r="L682" t="str">
        <f>VLOOKUP(Portfolio43468[[#This Row],[Product]],ProductName,2)</f>
        <v>Ultrathing V3</v>
      </c>
      <c r="M682">
        <f t="shared" si="43"/>
        <v>384</v>
      </c>
      <c r="N682" s="14">
        <f t="shared" si="44"/>
        <v>1340.16</v>
      </c>
      <c r="O682">
        <f t="shared" si="45"/>
        <v>2010</v>
      </c>
      <c r="P682" t="str">
        <f t="shared" si="46"/>
        <v>Sep</v>
      </c>
    </row>
    <row r="683" spans="1:16" x14ac:dyDescent="0.3">
      <c r="A683">
        <v>686</v>
      </c>
      <c r="B683" t="str">
        <f>Table6[[#This Row],[Initials]]</f>
        <v>D</v>
      </c>
      <c r="C683" t="str">
        <f>Table6[[#This Row],[Last Name Correction]]</f>
        <v>Milton</v>
      </c>
      <c r="D683" t="s">
        <v>1733</v>
      </c>
      <c r="E683" t="str">
        <f>Table6[[#This Row],[Gender Correction]]</f>
        <v>F</v>
      </c>
      <c r="F683">
        <v>90</v>
      </c>
      <c r="G683" t="s">
        <v>3666</v>
      </c>
      <c r="H683" t="s">
        <v>3667</v>
      </c>
      <c r="I683" s="10">
        <v>39524</v>
      </c>
      <c r="J683">
        <v>35</v>
      </c>
      <c r="K683" t="s">
        <v>1007</v>
      </c>
      <c r="L683" t="str">
        <f>VLOOKUP(Portfolio43468[[#This Row],[Product]],ProductName,2)</f>
        <v>Superwossname</v>
      </c>
      <c r="M683">
        <f t="shared" si="43"/>
        <v>700</v>
      </c>
      <c r="N683" s="14">
        <f t="shared" si="44"/>
        <v>2177</v>
      </c>
      <c r="O683">
        <f t="shared" si="45"/>
        <v>2008</v>
      </c>
      <c r="P683" t="str">
        <f t="shared" si="46"/>
        <v>Mar</v>
      </c>
    </row>
    <row r="684" spans="1:16" x14ac:dyDescent="0.3">
      <c r="A684">
        <v>687</v>
      </c>
      <c r="B684" t="str">
        <f>Table6[[#This Row],[Initials]]</f>
        <v>K</v>
      </c>
      <c r="C684" t="str">
        <f>Table6[[#This Row],[Last Name Correction]]</f>
        <v>Kilgore</v>
      </c>
      <c r="D684" t="s">
        <v>1733</v>
      </c>
      <c r="E684" t="str">
        <f>Table6[[#This Row],[Gender Correction]]</f>
        <v>F</v>
      </c>
      <c r="F684">
        <v>90</v>
      </c>
      <c r="G684" t="s">
        <v>3670</v>
      </c>
      <c r="H684" t="s">
        <v>262</v>
      </c>
      <c r="I684" s="10">
        <v>39707</v>
      </c>
      <c r="J684">
        <v>8</v>
      </c>
      <c r="K684" t="s">
        <v>1007</v>
      </c>
      <c r="L684" t="str">
        <f>VLOOKUP(Portfolio43468[[#This Row],[Product]],ProductName,2)</f>
        <v>Superwossname</v>
      </c>
      <c r="M684">
        <f t="shared" si="43"/>
        <v>160</v>
      </c>
      <c r="N684" s="14">
        <f t="shared" si="44"/>
        <v>497.59999999999997</v>
      </c>
      <c r="O684">
        <f t="shared" si="45"/>
        <v>2008</v>
      </c>
      <c r="P684" t="str">
        <f t="shared" si="46"/>
        <v>Sep</v>
      </c>
    </row>
    <row r="685" spans="1:16" x14ac:dyDescent="0.3">
      <c r="A685">
        <v>688</v>
      </c>
      <c r="B685" t="str">
        <f>Table6[[#This Row],[Initials]]</f>
        <v>C</v>
      </c>
      <c r="C685" t="str">
        <f>Table6[[#This Row],[Last Name Correction]]</f>
        <v>Dejesus</v>
      </c>
      <c r="D685" t="s">
        <v>1683</v>
      </c>
      <c r="E685" t="str">
        <f>Table6[[#This Row],[Gender Correction]]</f>
        <v>F</v>
      </c>
      <c r="F685">
        <v>60</v>
      </c>
      <c r="G685" t="s">
        <v>3673</v>
      </c>
      <c r="H685" t="s">
        <v>295</v>
      </c>
      <c r="I685" s="10">
        <v>40242</v>
      </c>
      <c r="J685">
        <v>8</v>
      </c>
      <c r="K685" t="s">
        <v>1700</v>
      </c>
      <c r="L685" t="str">
        <f>VLOOKUP(Portfolio43468[[#This Row],[Product]],ProductName,2)</f>
        <v>Ultrathing V1</v>
      </c>
      <c r="M685">
        <f t="shared" si="43"/>
        <v>136</v>
      </c>
      <c r="N685" s="14">
        <f t="shared" si="44"/>
        <v>270.64</v>
      </c>
      <c r="O685">
        <f t="shared" si="45"/>
        <v>2010</v>
      </c>
      <c r="P685" t="str">
        <f t="shared" si="46"/>
        <v>Mar</v>
      </c>
    </row>
    <row r="686" spans="1:16" x14ac:dyDescent="0.3">
      <c r="A686">
        <v>689</v>
      </c>
      <c r="B686" t="str">
        <f>Table6[[#This Row],[Initials]]</f>
        <v>C</v>
      </c>
      <c r="C686" t="str">
        <f>Table6[[#This Row],[Last Name Correction]]</f>
        <v>Gee</v>
      </c>
      <c r="D686" t="s">
        <v>1733</v>
      </c>
      <c r="E686" t="str">
        <f>Table6[[#This Row],[Gender Correction]]</f>
        <v>F</v>
      </c>
      <c r="F686">
        <v>90</v>
      </c>
      <c r="G686" t="s">
        <v>3676</v>
      </c>
      <c r="H686" t="s">
        <v>568</v>
      </c>
      <c r="I686" s="10">
        <v>39601</v>
      </c>
      <c r="J686">
        <v>2</v>
      </c>
      <c r="K686" t="s">
        <v>1007</v>
      </c>
      <c r="L686" t="str">
        <f>VLOOKUP(Portfolio43468[[#This Row],[Product]],ProductName,2)</f>
        <v>Superwossname</v>
      </c>
      <c r="M686">
        <f t="shared" si="43"/>
        <v>40</v>
      </c>
      <c r="N686" s="14">
        <f t="shared" si="44"/>
        <v>124.39999999999999</v>
      </c>
      <c r="O686">
        <f t="shared" si="45"/>
        <v>2008</v>
      </c>
      <c r="P686" t="str">
        <f t="shared" si="46"/>
        <v>Jun</v>
      </c>
    </row>
    <row r="687" spans="1:16" x14ac:dyDescent="0.3">
      <c r="A687">
        <v>690</v>
      </c>
      <c r="B687" t="str">
        <f>Table6[[#This Row],[Initials]]</f>
        <v>B</v>
      </c>
      <c r="C687" t="str">
        <f>Table6[[#This Row],[Last Name Correction]]</f>
        <v>Guy</v>
      </c>
      <c r="D687" t="s">
        <v>1670</v>
      </c>
      <c r="E687" t="str">
        <f>Table6[[#This Row],[Gender Correction]]</f>
        <v>F</v>
      </c>
      <c r="F687">
        <v>90</v>
      </c>
      <c r="G687" t="s">
        <v>3379</v>
      </c>
      <c r="H687" t="s">
        <v>470</v>
      </c>
      <c r="I687" s="10">
        <v>40137</v>
      </c>
      <c r="J687">
        <v>26</v>
      </c>
      <c r="K687" t="s">
        <v>1007</v>
      </c>
      <c r="L687" t="str">
        <f>VLOOKUP(Portfolio43468[[#This Row],[Product]],ProductName,2)</f>
        <v>Superwossname</v>
      </c>
      <c r="M687">
        <f t="shared" si="43"/>
        <v>520</v>
      </c>
      <c r="N687" s="14">
        <f t="shared" si="44"/>
        <v>1617.2</v>
      </c>
      <c r="O687">
        <f t="shared" si="45"/>
        <v>2009</v>
      </c>
      <c r="P687" t="str">
        <f t="shared" si="46"/>
        <v>Nov</v>
      </c>
    </row>
    <row r="688" spans="1:16" x14ac:dyDescent="0.3">
      <c r="A688">
        <v>691</v>
      </c>
      <c r="B688" t="str">
        <f>Table6[[#This Row],[Initials]]</f>
        <v>L</v>
      </c>
      <c r="C688" t="str">
        <f>Table6[[#This Row],[Last Name Correction]]</f>
        <v>Dawkins</v>
      </c>
      <c r="D688" t="s">
        <v>1670</v>
      </c>
      <c r="E688" t="str">
        <f>Table6[[#This Row],[Gender Correction]]</f>
        <v>F</v>
      </c>
      <c r="F688">
        <v>90</v>
      </c>
      <c r="G688" t="s">
        <v>3681</v>
      </c>
      <c r="H688" t="s">
        <v>171</v>
      </c>
      <c r="I688" s="10">
        <v>39970</v>
      </c>
      <c r="J688">
        <v>57</v>
      </c>
      <c r="K688" t="s">
        <v>1692</v>
      </c>
      <c r="L688" t="str">
        <f>VLOOKUP(Portfolio43468[[#This Row],[Product]],ProductName,2)</f>
        <v>Megawidget L</v>
      </c>
      <c r="M688">
        <f t="shared" si="43"/>
        <v>1368</v>
      </c>
      <c r="N688" s="14">
        <f t="shared" si="44"/>
        <v>2175.12</v>
      </c>
      <c r="O688">
        <f t="shared" si="45"/>
        <v>2009</v>
      </c>
      <c r="P688" t="str">
        <f t="shared" si="46"/>
        <v>Jun</v>
      </c>
    </row>
    <row r="689" spans="1:16" x14ac:dyDescent="0.3">
      <c r="A689">
        <v>692</v>
      </c>
      <c r="B689" t="str">
        <f>Table6[[#This Row],[Initials]]</f>
        <v>M</v>
      </c>
      <c r="C689" t="str">
        <f>Table6[[#This Row],[Last Name Correction]]</f>
        <v>Benitez</v>
      </c>
      <c r="D689" t="s">
        <v>1733</v>
      </c>
      <c r="E689" t="str">
        <f>Table6[[#This Row],[Gender Correction]]</f>
        <v>F</v>
      </c>
      <c r="F689">
        <v>60</v>
      </c>
      <c r="G689" t="s">
        <v>3684</v>
      </c>
      <c r="H689" t="s">
        <v>441</v>
      </c>
      <c r="I689" s="10">
        <v>40255</v>
      </c>
      <c r="J689">
        <v>72</v>
      </c>
      <c r="K689" t="s">
        <v>1772</v>
      </c>
      <c r="L689" t="str">
        <f>VLOOKUP(Portfolio43468[[#This Row],[Product]],ProductName,2)</f>
        <v>Gigastuff</v>
      </c>
      <c r="M689">
        <f t="shared" si="43"/>
        <v>1296</v>
      </c>
      <c r="N689" s="14">
        <f t="shared" si="44"/>
        <v>2449.44</v>
      </c>
      <c r="O689">
        <f t="shared" si="45"/>
        <v>2010</v>
      </c>
      <c r="P689" t="str">
        <f t="shared" si="46"/>
        <v>Mar</v>
      </c>
    </row>
    <row r="690" spans="1:16" x14ac:dyDescent="0.3">
      <c r="A690">
        <v>693</v>
      </c>
      <c r="B690" t="str">
        <f>Table6[[#This Row],[Initials]]</f>
        <v>M</v>
      </c>
      <c r="C690" t="str">
        <f>Table6[[#This Row],[Last Name Correction]]</f>
        <v>Abernathy</v>
      </c>
      <c r="D690" t="s">
        <v>1683</v>
      </c>
      <c r="E690" t="str">
        <f>Table6[[#This Row],[Gender Correction]]</f>
        <v>F</v>
      </c>
      <c r="F690">
        <v>90</v>
      </c>
      <c r="G690" t="s">
        <v>3686</v>
      </c>
      <c r="H690" t="s">
        <v>155</v>
      </c>
      <c r="I690" s="10">
        <v>40435</v>
      </c>
      <c r="J690">
        <v>98</v>
      </c>
      <c r="K690" t="s">
        <v>1721</v>
      </c>
      <c r="L690" t="str">
        <f>VLOOKUP(Portfolio43468[[#This Row],[Product]],ProductName,2)</f>
        <v>Ultrathing V4</v>
      </c>
      <c r="M690">
        <f t="shared" si="43"/>
        <v>2352</v>
      </c>
      <c r="N690" s="14">
        <f t="shared" si="44"/>
        <v>9384.4800000000014</v>
      </c>
      <c r="O690">
        <f t="shared" si="45"/>
        <v>2010</v>
      </c>
      <c r="P690" t="str">
        <f t="shared" si="46"/>
        <v>Sep</v>
      </c>
    </row>
    <row r="691" spans="1:16" x14ac:dyDescent="0.3">
      <c r="A691">
        <v>694</v>
      </c>
      <c r="B691" t="str">
        <f>Table6[[#This Row],[Initials]]</f>
        <v>C</v>
      </c>
      <c r="C691" t="str">
        <f>Table6[[#This Row],[Last Name Correction]]</f>
        <v>Stiles</v>
      </c>
      <c r="D691" t="s">
        <v>1683</v>
      </c>
      <c r="E691" t="str">
        <f>Table6[[#This Row],[Gender Correction]]</f>
        <v>F</v>
      </c>
      <c r="F691">
        <v>90</v>
      </c>
      <c r="G691" t="s">
        <v>3688</v>
      </c>
      <c r="H691" t="s">
        <v>1011</v>
      </c>
      <c r="I691" s="10">
        <v>40313</v>
      </c>
      <c r="J691">
        <v>94</v>
      </c>
      <c r="K691" t="s">
        <v>1772</v>
      </c>
      <c r="L691" t="str">
        <f>VLOOKUP(Portfolio43468[[#This Row],[Product]],ProductName,2)</f>
        <v>Gigastuff</v>
      </c>
      <c r="M691">
        <f t="shared" si="43"/>
        <v>1692</v>
      </c>
      <c r="N691" s="14">
        <f t="shared" si="44"/>
        <v>3197.8799999999997</v>
      </c>
      <c r="O691">
        <f t="shared" si="45"/>
        <v>2010</v>
      </c>
      <c r="P691" t="str">
        <f t="shared" si="46"/>
        <v>May</v>
      </c>
    </row>
    <row r="692" spans="1:16" x14ac:dyDescent="0.3">
      <c r="A692">
        <v>695</v>
      </c>
      <c r="B692" t="str">
        <f>Table6[[#This Row],[Initials]]</f>
        <v>S</v>
      </c>
      <c r="C692" t="str">
        <f>Table6[[#This Row],[Last Name Correction]]</f>
        <v>Holland</v>
      </c>
      <c r="D692" t="s">
        <v>1683</v>
      </c>
      <c r="E692" t="str">
        <f>Table6[[#This Row],[Gender Correction]]</f>
        <v>F</v>
      </c>
      <c r="F692">
        <v>60</v>
      </c>
      <c r="G692" t="s">
        <v>3691</v>
      </c>
      <c r="H692" t="s">
        <v>679</v>
      </c>
      <c r="I692" s="10">
        <v>39622</v>
      </c>
      <c r="J692">
        <v>20</v>
      </c>
      <c r="K692" t="s">
        <v>1007</v>
      </c>
      <c r="L692" t="str">
        <f>VLOOKUP(Portfolio43468[[#This Row],[Product]],ProductName,2)</f>
        <v>Superwossname</v>
      </c>
      <c r="M692">
        <f t="shared" si="43"/>
        <v>400</v>
      </c>
      <c r="N692" s="14">
        <f t="shared" si="44"/>
        <v>1244</v>
      </c>
      <c r="O692">
        <f t="shared" si="45"/>
        <v>2008</v>
      </c>
      <c r="P692" t="str">
        <f t="shared" si="46"/>
        <v>Jun</v>
      </c>
    </row>
    <row r="693" spans="1:16" x14ac:dyDescent="0.3">
      <c r="A693">
        <v>696</v>
      </c>
      <c r="B693" t="str">
        <f>Table6[[#This Row],[Initials]]</f>
        <v>G</v>
      </c>
      <c r="C693" t="str">
        <f>Table6[[#This Row],[Last Name Correction]]</f>
        <v>Hensley</v>
      </c>
      <c r="D693" t="s">
        <v>1683</v>
      </c>
      <c r="E693" t="str">
        <f>Table6[[#This Row],[Gender Correction]]</f>
        <v>F</v>
      </c>
      <c r="F693">
        <v>60</v>
      </c>
      <c r="G693" t="s">
        <v>3694</v>
      </c>
      <c r="H693" t="s">
        <v>61</v>
      </c>
      <c r="I693" s="10">
        <v>40253</v>
      </c>
      <c r="J693">
        <v>75</v>
      </c>
      <c r="K693" t="s">
        <v>1692</v>
      </c>
      <c r="L693" t="str">
        <f>VLOOKUP(Portfolio43468[[#This Row],[Product]],ProductName,2)</f>
        <v>Megawidget L</v>
      </c>
      <c r="M693">
        <f t="shared" si="43"/>
        <v>1800</v>
      </c>
      <c r="N693" s="14">
        <f t="shared" si="44"/>
        <v>2862</v>
      </c>
      <c r="O693">
        <f t="shared" si="45"/>
        <v>2010</v>
      </c>
      <c r="P693" t="str">
        <f t="shared" si="46"/>
        <v>Mar</v>
      </c>
    </row>
    <row r="694" spans="1:16" x14ac:dyDescent="0.3">
      <c r="A694">
        <v>697</v>
      </c>
      <c r="B694" t="str">
        <f>Table6[[#This Row],[Initials]]</f>
        <v>M</v>
      </c>
      <c r="C694" t="str">
        <f>Table6[[#This Row],[Last Name Correction]]</f>
        <v>Addison</v>
      </c>
      <c r="D694" t="s">
        <v>1719</v>
      </c>
      <c r="E694" t="str">
        <f>Table6[[#This Row],[Gender Correction]]</f>
        <v>F</v>
      </c>
      <c r="F694">
        <v>90</v>
      </c>
      <c r="G694" t="s">
        <v>3697</v>
      </c>
      <c r="H694" t="s">
        <v>440</v>
      </c>
      <c r="I694" s="10">
        <v>40141</v>
      </c>
      <c r="J694">
        <v>25</v>
      </c>
      <c r="K694" t="s">
        <v>1673</v>
      </c>
      <c r="L694" t="str">
        <f>VLOOKUP(Portfolio43468[[#This Row],[Product]],ProductName,2)</f>
        <v>Megawidget S</v>
      </c>
      <c r="M694">
        <f t="shared" si="43"/>
        <v>600</v>
      </c>
      <c r="N694" s="14">
        <f t="shared" si="44"/>
        <v>474</v>
      </c>
      <c r="O694">
        <f t="shared" si="45"/>
        <v>2009</v>
      </c>
      <c r="P694" t="str">
        <f t="shared" si="46"/>
        <v>Nov</v>
      </c>
    </row>
    <row r="695" spans="1:16" x14ac:dyDescent="0.3">
      <c r="A695">
        <v>698</v>
      </c>
      <c r="B695" t="str">
        <f>Table6[[#This Row],[Initials]]</f>
        <v>M</v>
      </c>
      <c r="C695" t="str">
        <f>Table6[[#This Row],[Last Name Correction]]</f>
        <v>Smiley</v>
      </c>
      <c r="D695" t="s">
        <v>1683</v>
      </c>
      <c r="E695" t="str">
        <f>Table6[[#This Row],[Gender Correction]]</f>
        <v>F</v>
      </c>
      <c r="F695">
        <v>90</v>
      </c>
      <c r="G695" t="s">
        <v>3699</v>
      </c>
      <c r="H695" t="s">
        <v>69</v>
      </c>
      <c r="I695" s="10">
        <v>39888</v>
      </c>
      <c r="J695">
        <v>35</v>
      </c>
      <c r="K695" t="s">
        <v>1700</v>
      </c>
      <c r="L695" t="str">
        <f>VLOOKUP(Portfolio43468[[#This Row],[Product]],ProductName,2)</f>
        <v>Ultrathing V1</v>
      </c>
      <c r="M695">
        <f t="shared" si="43"/>
        <v>595</v>
      </c>
      <c r="N695" s="14">
        <f t="shared" si="44"/>
        <v>1184.05</v>
      </c>
      <c r="O695">
        <f t="shared" si="45"/>
        <v>2009</v>
      </c>
      <c r="P695" t="str">
        <f t="shared" si="46"/>
        <v>Mar</v>
      </c>
    </row>
    <row r="696" spans="1:16" x14ac:dyDescent="0.3">
      <c r="A696">
        <v>699</v>
      </c>
      <c r="B696" t="str">
        <f>Table6[[#This Row],[Initials]]</f>
        <v>H</v>
      </c>
      <c r="C696" t="str">
        <f>Table6[[#This Row],[Last Name Correction]]</f>
        <v>Hatch</v>
      </c>
      <c r="D696" t="s">
        <v>1670</v>
      </c>
      <c r="E696" t="str">
        <f>Table6[[#This Row],[Gender Correction]]</f>
        <v>F</v>
      </c>
      <c r="F696">
        <v>30</v>
      </c>
      <c r="G696" t="s">
        <v>3702</v>
      </c>
      <c r="H696" t="s">
        <v>3703</v>
      </c>
      <c r="I696" s="10">
        <v>39602</v>
      </c>
      <c r="J696">
        <v>87</v>
      </c>
      <c r="K696" t="s">
        <v>1696</v>
      </c>
      <c r="L696" t="str">
        <f>VLOOKUP(Portfolio43468[[#This Row],[Product]],ProductName,2)</f>
        <v>Ultrathing V2</v>
      </c>
      <c r="M696">
        <f t="shared" si="43"/>
        <v>1740</v>
      </c>
      <c r="N696" s="14">
        <f t="shared" si="44"/>
        <v>5202.6000000000004</v>
      </c>
      <c r="O696">
        <f t="shared" si="45"/>
        <v>2008</v>
      </c>
      <c r="P696" t="str">
        <f t="shared" si="46"/>
        <v>Jun</v>
      </c>
    </row>
    <row r="697" spans="1:16" x14ac:dyDescent="0.3">
      <c r="A697">
        <v>700</v>
      </c>
      <c r="B697" t="str">
        <f>Table6[[#This Row],[Initials]]</f>
        <v>V</v>
      </c>
      <c r="C697" t="str">
        <f>Table6[[#This Row],[Last Name Correction]]</f>
        <v>Mcclellan</v>
      </c>
      <c r="D697" t="s">
        <v>1733</v>
      </c>
      <c r="E697" t="str">
        <f>Table6[[#This Row],[Gender Correction]]</f>
        <v>F</v>
      </c>
      <c r="F697">
        <v>60</v>
      </c>
      <c r="G697" t="s">
        <v>3705</v>
      </c>
      <c r="H697" t="s">
        <v>1623</v>
      </c>
      <c r="I697" s="10">
        <v>39910</v>
      </c>
      <c r="J697">
        <v>53</v>
      </c>
      <c r="K697" t="s">
        <v>1772</v>
      </c>
      <c r="L697" t="str">
        <f>VLOOKUP(Portfolio43468[[#This Row],[Product]],ProductName,2)</f>
        <v>Gigastuff</v>
      </c>
      <c r="M697">
        <f t="shared" si="43"/>
        <v>954</v>
      </c>
      <c r="N697" s="14">
        <f t="shared" si="44"/>
        <v>1803.06</v>
      </c>
      <c r="O697">
        <f t="shared" si="45"/>
        <v>2009</v>
      </c>
      <c r="P697" t="str">
        <f t="shared" si="46"/>
        <v>Apr</v>
      </c>
    </row>
    <row r="698" spans="1:16" x14ac:dyDescent="0.3">
      <c r="A698">
        <v>701</v>
      </c>
      <c r="B698" t="str">
        <f>Table6[[#This Row],[Initials]]</f>
        <v>N</v>
      </c>
      <c r="C698" t="str">
        <f>Table6[[#This Row],[Last Name Correction]]</f>
        <v>Keith</v>
      </c>
      <c r="D698" t="s">
        <v>1683</v>
      </c>
      <c r="E698" t="str">
        <f>Table6[[#This Row],[Gender Correction]]</f>
        <v>F</v>
      </c>
      <c r="F698">
        <v>60</v>
      </c>
      <c r="G698" t="s">
        <v>3707</v>
      </c>
      <c r="H698" t="s">
        <v>3708</v>
      </c>
      <c r="I698" s="10">
        <v>40523</v>
      </c>
      <c r="J698">
        <v>36</v>
      </c>
      <c r="K698" t="s">
        <v>1721</v>
      </c>
      <c r="L698" t="str">
        <f>VLOOKUP(Portfolio43468[[#This Row],[Product]],ProductName,2)</f>
        <v>Ultrathing V4</v>
      </c>
      <c r="M698">
        <f t="shared" si="43"/>
        <v>864</v>
      </c>
      <c r="N698" s="14">
        <f t="shared" si="44"/>
        <v>3447.36</v>
      </c>
      <c r="O698">
        <f t="shared" si="45"/>
        <v>2010</v>
      </c>
      <c r="P698" t="str">
        <f t="shared" si="46"/>
        <v>Dec</v>
      </c>
    </row>
    <row r="699" spans="1:16" x14ac:dyDescent="0.3">
      <c r="A699">
        <v>702</v>
      </c>
      <c r="B699" t="str">
        <f>Table6[[#This Row],[Initials]]</f>
        <v>N</v>
      </c>
      <c r="C699" t="str">
        <f>Table6[[#This Row],[Last Name Correction]]</f>
        <v>Mcfadden</v>
      </c>
      <c r="D699" t="s">
        <v>1683</v>
      </c>
      <c r="E699" t="str">
        <f>Table6[[#This Row],[Gender Correction]]</f>
        <v>F</v>
      </c>
      <c r="F699">
        <v>30</v>
      </c>
      <c r="G699" t="s">
        <v>3710</v>
      </c>
      <c r="H699" t="s">
        <v>465</v>
      </c>
      <c r="I699" s="10">
        <v>39885</v>
      </c>
      <c r="J699">
        <v>18</v>
      </c>
      <c r="K699" t="s">
        <v>1007</v>
      </c>
      <c r="L699" t="str">
        <f>VLOOKUP(Portfolio43468[[#This Row],[Product]],ProductName,2)</f>
        <v>Superwossname</v>
      </c>
      <c r="M699">
        <f t="shared" si="43"/>
        <v>360</v>
      </c>
      <c r="N699" s="14">
        <f t="shared" si="44"/>
        <v>1119.5999999999999</v>
      </c>
      <c r="O699">
        <f t="shared" si="45"/>
        <v>2009</v>
      </c>
      <c r="P699" t="str">
        <f t="shared" si="46"/>
        <v>Mar</v>
      </c>
    </row>
    <row r="700" spans="1:16" x14ac:dyDescent="0.3">
      <c r="A700">
        <v>703</v>
      </c>
      <c r="B700" t="str">
        <f>Table6[[#This Row],[Initials]]</f>
        <v>C</v>
      </c>
      <c r="C700" t="str">
        <f>Table6[[#This Row],[Last Name Correction]]</f>
        <v>Abbott</v>
      </c>
      <c r="D700" t="s">
        <v>1670</v>
      </c>
      <c r="E700" t="str">
        <f>Table6[[#This Row],[Gender Correction]]</f>
        <v>F</v>
      </c>
      <c r="F700">
        <v>90</v>
      </c>
      <c r="G700" t="s">
        <v>3712</v>
      </c>
      <c r="H700" t="s">
        <v>823</v>
      </c>
      <c r="I700" s="10">
        <v>39702</v>
      </c>
      <c r="J700">
        <v>67</v>
      </c>
      <c r="K700" t="s">
        <v>851</v>
      </c>
      <c r="L700" t="str">
        <f>VLOOKUP(Portfolio43468[[#This Row],[Product]],ProductName,2)</f>
        <v>Hyperwotsit</v>
      </c>
      <c r="M700">
        <f t="shared" si="43"/>
        <v>1340</v>
      </c>
      <c r="N700" s="14">
        <f t="shared" si="44"/>
        <v>2693.3999999999996</v>
      </c>
      <c r="O700">
        <f t="shared" si="45"/>
        <v>2008</v>
      </c>
      <c r="P700" t="str">
        <f t="shared" si="46"/>
        <v>Sep</v>
      </c>
    </row>
    <row r="701" spans="1:16" x14ac:dyDescent="0.3">
      <c r="A701">
        <v>704</v>
      </c>
      <c r="B701" t="str">
        <f>Table6[[#This Row],[Initials]]</f>
        <v>T</v>
      </c>
      <c r="C701" t="str">
        <f>Table6[[#This Row],[Last Name Correction]]</f>
        <v>Horn</v>
      </c>
      <c r="D701" t="s">
        <v>1683</v>
      </c>
      <c r="E701" t="str">
        <f>Table6[[#This Row],[Gender Correction]]</f>
        <v>F</v>
      </c>
      <c r="F701">
        <v>60</v>
      </c>
      <c r="G701" t="s">
        <v>3715</v>
      </c>
      <c r="H701" t="s">
        <v>1655</v>
      </c>
      <c r="I701" s="10">
        <v>39812</v>
      </c>
      <c r="J701">
        <v>97</v>
      </c>
      <c r="K701" t="s">
        <v>1696</v>
      </c>
      <c r="L701" t="str">
        <f>VLOOKUP(Portfolio43468[[#This Row],[Product]],ProductName,2)</f>
        <v>Ultrathing V2</v>
      </c>
      <c r="M701">
        <f t="shared" si="43"/>
        <v>1940</v>
      </c>
      <c r="N701" s="14">
        <f t="shared" si="44"/>
        <v>5800.6</v>
      </c>
      <c r="O701">
        <f t="shared" si="45"/>
        <v>2008</v>
      </c>
      <c r="P701" t="str">
        <f t="shared" si="46"/>
        <v>Dec</v>
      </c>
    </row>
    <row r="702" spans="1:16" x14ac:dyDescent="0.3">
      <c r="A702">
        <v>705</v>
      </c>
      <c r="B702" t="str">
        <f>Table6[[#This Row],[Initials]]</f>
        <v>B</v>
      </c>
      <c r="C702" t="str">
        <f>Table6[[#This Row],[Last Name Correction]]</f>
        <v>Franks</v>
      </c>
      <c r="D702" t="s">
        <v>1670</v>
      </c>
      <c r="E702" t="str">
        <f>Table6[[#This Row],[Gender Correction]]</f>
        <v>F</v>
      </c>
      <c r="F702">
        <v>30</v>
      </c>
      <c r="G702" t="s">
        <v>3717</v>
      </c>
      <c r="H702" t="s">
        <v>57</v>
      </c>
      <c r="I702" s="10">
        <v>39772</v>
      </c>
      <c r="J702">
        <v>78</v>
      </c>
      <c r="K702" t="s">
        <v>1772</v>
      </c>
      <c r="L702" t="str">
        <f>VLOOKUP(Portfolio43468[[#This Row],[Product]],ProductName,2)</f>
        <v>Gigastuff</v>
      </c>
      <c r="M702">
        <f t="shared" si="43"/>
        <v>1404</v>
      </c>
      <c r="N702" s="14">
        <f t="shared" si="44"/>
        <v>2653.56</v>
      </c>
      <c r="O702">
        <f t="shared" si="45"/>
        <v>2008</v>
      </c>
      <c r="P702" t="str">
        <f t="shared" si="46"/>
        <v>Nov</v>
      </c>
    </row>
    <row r="703" spans="1:16" x14ac:dyDescent="0.3">
      <c r="A703">
        <v>706</v>
      </c>
      <c r="B703" t="str">
        <f>Table6[[#This Row],[Initials]]</f>
        <v>F</v>
      </c>
      <c r="C703" t="str">
        <f>Table6[[#This Row],[Last Name Correction]]</f>
        <v>Hill</v>
      </c>
      <c r="D703" t="s">
        <v>1683</v>
      </c>
      <c r="E703" t="str">
        <f>Table6[[#This Row],[Gender Correction]]</f>
        <v>F</v>
      </c>
      <c r="F703">
        <v>30</v>
      </c>
      <c r="G703" t="s">
        <v>3720</v>
      </c>
      <c r="H703" t="s">
        <v>3721</v>
      </c>
      <c r="I703" s="10">
        <v>39765</v>
      </c>
      <c r="J703">
        <v>41</v>
      </c>
      <c r="K703" t="s">
        <v>1673</v>
      </c>
      <c r="L703" t="str">
        <f>VLOOKUP(Portfolio43468[[#This Row],[Product]],ProductName,2)</f>
        <v>Megawidget S</v>
      </c>
      <c r="M703">
        <f t="shared" si="43"/>
        <v>984</v>
      </c>
      <c r="N703" s="14">
        <f t="shared" si="44"/>
        <v>777.36</v>
      </c>
      <c r="O703">
        <f t="shared" si="45"/>
        <v>2008</v>
      </c>
      <c r="P703" t="str">
        <f t="shared" si="46"/>
        <v>Nov</v>
      </c>
    </row>
    <row r="704" spans="1:16" x14ac:dyDescent="0.3">
      <c r="A704">
        <v>707</v>
      </c>
      <c r="B704" t="str">
        <f>Table6[[#This Row],[Initials]]</f>
        <v>L</v>
      </c>
      <c r="C704" t="str">
        <f>Table6[[#This Row],[Last Name Correction]]</f>
        <v>Thorne</v>
      </c>
      <c r="D704" t="s">
        <v>1683</v>
      </c>
      <c r="E704" t="str">
        <f>Table6[[#This Row],[Gender Correction]]</f>
        <v>F</v>
      </c>
      <c r="F704">
        <v>90</v>
      </c>
      <c r="G704" t="s">
        <v>3724</v>
      </c>
      <c r="H704" t="s">
        <v>1445</v>
      </c>
      <c r="I704" s="10">
        <v>40211</v>
      </c>
      <c r="J704">
        <v>31</v>
      </c>
      <c r="K704" t="s">
        <v>1772</v>
      </c>
      <c r="L704" t="str">
        <f>VLOOKUP(Portfolio43468[[#This Row],[Product]],ProductName,2)</f>
        <v>Gigastuff</v>
      </c>
      <c r="M704">
        <f t="shared" si="43"/>
        <v>558</v>
      </c>
      <c r="N704" s="14">
        <f t="shared" si="44"/>
        <v>1054.6199999999999</v>
      </c>
      <c r="O704">
        <f t="shared" si="45"/>
        <v>2010</v>
      </c>
      <c r="P704" t="str">
        <f t="shared" si="46"/>
        <v>Feb</v>
      </c>
    </row>
    <row r="705" spans="1:16" x14ac:dyDescent="0.3">
      <c r="A705">
        <v>708</v>
      </c>
      <c r="B705" t="str">
        <f>Table6[[#This Row],[Initials]]</f>
        <v>A</v>
      </c>
      <c r="C705" t="str">
        <f>Table6[[#This Row],[Last Name Correction]]</f>
        <v>Velazquez</v>
      </c>
      <c r="D705" t="s">
        <v>1733</v>
      </c>
      <c r="E705" t="str">
        <f>Table6[[#This Row],[Gender Correction]]</f>
        <v>F</v>
      </c>
      <c r="F705">
        <v>30</v>
      </c>
      <c r="G705" t="s">
        <v>2829</v>
      </c>
      <c r="H705" t="s">
        <v>451</v>
      </c>
      <c r="I705" s="10">
        <v>39805</v>
      </c>
      <c r="J705">
        <v>99</v>
      </c>
      <c r="K705" t="s">
        <v>1007</v>
      </c>
      <c r="L705" t="str">
        <f>VLOOKUP(Portfolio43468[[#This Row],[Product]],ProductName,2)</f>
        <v>Superwossname</v>
      </c>
      <c r="M705">
        <f t="shared" si="43"/>
        <v>1980</v>
      </c>
      <c r="N705" s="14">
        <f t="shared" si="44"/>
        <v>6157.8</v>
      </c>
      <c r="O705">
        <f t="shared" si="45"/>
        <v>2008</v>
      </c>
      <c r="P705" t="str">
        <f t="shared" si="46"/>
        <v>Dec</v>
      </c>
    </row>
    <row r="706" spans="1:16" x14ac:dyDescent="0.3">
      <c r="A706">
        <v>709</v>
      </c>
      <c r="B706" t="str">
        <f>Table6[[#This Row],[Initials]]</f>
        <v>P</v>
      </c>
      <c r="C706" t="str">
        <f>Table6[[#This Row],[Last Name Correction]]</f>
        <v>Spicer</v>
      </c>
      <c r="D706" t="s">
        <v>1670</v>
      </c>
      <c r="E706" t="str">
        <f>Table6[[#This Row],[Gender Correction]]</f>
        <v>F</v>
      </c>
      <c r="F706">
        <v>90</v>
      </c>
      <c r="G706" t="s">
        <v>3729</v>
      </c>
      <c r="H706" t="s">
        <v>946</v>
      </c>
      <c r="I706" s="10">
        <v>39588</v>
      </c>
      <c r="J706">
        <v>36</v>
      </c>
      <c r="K706" t="s">
        <v>1700</v>
      </c>
      <c r="L706" t="str">
        <f>VLOOKUP(Portfolio43468[[#This Row],[Product]],ProductName,2)</f>
        <v>Ultrathing V1</v>
      </c>
      <c r="M706">
        <f t="shared" ref="M706:M769" si="47">VLOOKUP(K706,ProductName,4)*J706</f>
        <v>612</v>
      </c>
      <c r="N706" s="14">
        <f t="shared" ref="N706:N769" si="48">VLOOKUP(K706,ProductName,3)*M706</f>
        <v>1217.8799999999999</v>
      </c>
      <c r="O706">
        <f t="shared" ref="O706:O769" si="49">YEAR(I706)</f>
        <v>2008</v>
      </c>
      <c r="P706" t="str">
        <f t="shared" ref="P706:P769" si="50">TEXT(I706,"MMM")</f>
        <v>May</v>
      </c>
    </row>
    <row r="707" spans="1:16" x14ac:dyDescent="0.3">
      <c r="A707">
        <v>710</v>
      </c>
      <c r="B707" t="str">
        <f>Table6[[#This Row],[Initials]]</f>
        <v>L</v>
      </c>
      <c r="C707" t="str">
        <f>Table6[[#This Row],[Last Name Correction]]</f>
        <v>Terrell</v>
      </c>
      <c r="D707" t="s">
        <v>1670</v>
      </c>
      <c r="E707" t="str">
        <f>Table6[[#This Row],[Gender Correction]]</f>
        <v>F</v>
      </c>
      <c r="F707">
        <v>90</v>
      </c>
      <c r="G707" t="s">
        <v>3732</v>
      </c>
      <c r="H707" t="s">
        <v>633</v>
      </c>
      <c r="I707" s="10">
        <v>40171</v>
      </c>
      <c r="J707">
        <v>77</v>
      </c>
      <c r="K707" t="s">
        <v>1673</v>
      </c>
      <c r="L707" t="str">
        <f>VLOOKUP(Portfolio43468[[#This Row],[Product]],ProductName,2)</f>
        <v>Megawidget S</v>
      </c>
      <c r="M707">
        <f t="shared" si="47"/>
        <v>1848</v>
      </c>
      <c r="N707" s="14">
        <f t="shared" si="48"/>
        <v>1459.92</v>
      </c>
      <c r="O707">
        <f t="shared" si="49"/>
        <v>2009</v>
      </c>
      <c r="P707" t="str">
        <f t="shared" si="50"/>
        <v>Dec</v>
      </c>
    </row>
    <row r="708" spans="1:16" x14ac:dyDescent="0.3">
      <c r="A708">
        <v>711</v>
      </c>
      <c r="B708" t="str">
        <f>Table6[[#This Row],[Initials]]</f>
        <v>M</v>
      </c>
      <c r="C708" t="str">
        <f>Table6[[#This Row],[Last Name Correction]]</f>
        <v>Marsh</v>
      </c>
      <c r="D708" t="s">
        <v>1733</v>
      </c>
      <c r="E708" t="str">
        <f>Table6[[#This Row],[Gender Correction]]</f>
        <v>F</v>
      </c>
      <c r="F708">
        <v>30</v>
      </c>
      <c r="G708" t="s">
        <v>3735</v>
      </c>
      <c r="H708" t="s">
        <v>629</v>
      </c>
      <c r="I708" s="10">
        <v>40270</v>
      </c>
      <c r="J708">
        <v>63</v>
      </c>
      <c r="K708" t="s">
        <v>1007</v>
      </c>
      <c r="L708" t="str">
        <f>VLOOKUP(Portfolio43468[[#This Row],[Product]],ProductName,2)</f>
        <v>Superwossname</v>
      </c>
      <c r="M708">
        <f t="shared" si="47"/>
        <v>1260</v>
      </c>
      <c r="N708" s="14">
        <f t="shared" si="48"/>
        <v>3918.6</v>
      </c>
      <c r="O708">
        <f t="shared" si="49"/>
        <v>2010</v>
      </c>
      <c r="P708" t="str">
        <f t="shared" si="50"/>
        <v>Apr</v>
      </c>
    </row>
    <row r="709" spans="1:16" x14ac:dyDescent="0.3">
      <c r="A709">
        <v>712</v>
      </c>
      <c r="B709" t="str">
        <f>Table6[[#This Row],[Initials]]</f>
        <v>G</v>
      </c>
      <c r="C709" t="str">
        <f>Table6[[#This Row],[Last Name Correction]]</f>
        <v>Mckinley</v>
      </c>
      <c r="D709" t="s">
        <v>1670</v>
      </c>
      <c r="E709" t="str">
        <f>Table6[[#This Row],[Gender Correction]]</f>
        <v>F</v>
      </c>
      <c r="F709">
        <v>30</v>
      </c>
      <c r="G709" t="s">
        <v>3738</v>
      </c>
      <c r="H709" t="s">
        <v>27</v>
      </c>
      <c r="I709" s="10">
        <v>39549</v>
      </c>
      <c r="J709">
        <v>3</v>
      </c>
      <c r="K709" t="s">
        <v>851</v>
      </c>
      <c r="L709" t="str">
        <f>VLOOKUP(Portfolio43468[[#This Row],[Product]],ProductName,2)</f>
        <v>Hyperwotsit</v>
      </c>
      <c r="M709">
        <f t="shared" si="47"/>
        <v>60</v>
      </c>
      <c r="N709" s="14">
        <f t="shared" si="48"/>
        <v>120.6</v>
      </c>
      <c r="O709">
        <f t="shared" si="49"/>
        <v>2008</v>
      </c>
      <c r="P709" t="str">
        <f t="shared" si="50"/>
        <v>Apr</v>
      </c>
    </row>
    <row r="710" spans="1:16" x14ac:dyDescent="0.3">
      <c r="A710">
        <v>713</v>
      </c>
      <c r="B710" t="str">
        <f>Table6[[#This Row],[Initials]]</f>
        <v>M</v>
      </c>
      <c r="C710" t="str">
        <f>Table6[[#This Row],[Last Name Correction]]</f>
        <v>Cain</v>
      </c>
      <c r="D710" t="s">
        <v>1683</v>
      </c>
      <c r="E710" t="str">
        <f>Table6[[#This Row],[Gender Correction]]</f>
        <v>F</v>
      </c>
      <c r="F710">
        <v>60</v>
      </c>
      <c r="G710" t="s">
        <v>3740</v>
      </c>
      <c r="H710" t="s">
        <v>3741</v>
      </c>
      <c r="I710" s="10">
        <v>40252</v>
      </c>
      <c r="J710">
        <v>80</v>
      </c>
      <c r="K710" t="s">
        <v>1721</v>
      </c>
      <c r="L710" t="str">
        <f>VLOOKUP(Portfolio43468[[#This Row],[Product]],ProductName,2)</f>
        <v>Ultrathing V4</v>
      </c>
      <c r="M710">
        <f t="shared" si="47"/>
        <v>1920</v>
      </c>
      <c r="N710" s="14">
        <f t="shared" si="48"/>
        <v>7660.8</v>
      </c>
      <c r="O710">
        <f t="shared" si="49"/>
        <v>2010</v>
      </c>
      <c r="P710" t="str">
        <f t="shared" si="50"/>
        <v>Mar</v>
      </c>
    </row>
    <row r="711" spans="1:16" x14ac:dyDescent="0.3">
      <c r="A711">
        <v>714</v>
      </c>
      <c r="B711" t="str">
        <f>Table6[[#This Row],[Initials]]</f>
        <v>I</v>
      </c>
      <c r="C711" t="str">
        <f>Table6[[#This Row],[Last Name Correction]]</f>
        <v>Fair</v>
      </c>
      <c r="D711" t="s">
        <v>1670</v>
      </c>
      <c r="E711" t="str">
        <f>Table6[[#This Row],[Gender Correction]]</f>
        <v>F</v>
      </c>
      <c r="F711">
        <v>60</v>
      </c>
      <c r="G711" t="s">
        <v>3743</v>
      </c>
      <c r="H711" t="s">
        <v>1408</v>
      </c>
      <c r="I711" s="10">
        <v>40190</v>
      </c>
      <c r="J711">
        <v>28</v>
      </c>
      <c r="K711" t="s">
        <v>851</v>
      </c>
      <c r="L711" t="str">
        <f>VLOOKUP(Portfolio43468[[#This Row],[Product]],ProductName,2)</f>
        <v>Hyperwotsit</v>
      </c>
      <c r="M711">
        <f t="shared" si="47"/>
        <v>560</v>
      </c>
      <c r="N711" s="14">
        <f t="shared" si="48"/>
        <v>1125.5999999999999</v>
      </c>
      <c r="O711">
        <f t="shared" si="49"/>
        <v>2010</v>
      </c>
      <c r="P711" t="str">
        <f t="shared" si="50"/>
        <v>Jan</v>
      </c>
    </row>
    <row r="712" spans="1:16" x14ac:dyDescent="0.3">
      <c r="A712">
        <v>715</v>
      </c>
      <c r="B712" t="str">
        <f>Table6[[#This Row],[Initials]]</f>
        <v>Y</v>
      </c>
      <c r="C712" t="str">
        <f>Table6[[#This Row],[Last Name Correction]]</f>
        <v>Ibarra</v>
      </c>
      <c r="D712" t="s">
        <v>1733</v>
      </c>
      <c r="E712" t="str">
        <f>Table6[[#This Row],[Gender Correction]]</f>
        <v>F</v>
      </c>
      <c r="F712">
        <v>30</v>
      </c>
      <c r="G712" t="s">
        <v>3745</v>
      </c>
      <c r="H712" t="s">
        <v>1084</v>
      </c>
      <c r="I712" s="10">
        <v>39516</v>
      </c>
      <c r="J712">
        <v>13</v>
      </c>
      <c r="K712" t="s">
        <v>1677</v>
      </c>
      <c r="L712" t="str">
        <f>VLOOKUP(Portfolio43468[[#This Row],[Product]],ProductName,2)</f>
        <v>Ultrathing V3</v>
      </c>
      <c r="M712">
        <f t="shared" si="47"/>
        <v>312</v>
      </c>
      <c r="N712" s="14">
        <f t="shared" si="48"/>
        <v>1088.8800000000001</v>
      </c>
      <c r="O712">
        <f t="shared" si="49"/>
        <v>2008</v>
      </c>
      <c r="P712" t="str">
        <f t="shared" si="50"/>
        <v>Mar</v>
      </c>
    </row>
    <row r="713" spans="1:16" x14ac:dyDescent="0.3">
      <c r="A713">
        <v>716</v>
      </c>
      <c r="B713" t="str">
        <f>Table6[[#This Row],[Initials]]</f>
        <v>K</v>
      </c>
      <c r="C713" t="str">
        <f>Table6[[#This Row],[Last Name Correction]]</f>
        <v>Colvin</v>
      </c>
      <c r="D713" t="s">
        <v>1733</v>
      </c>
      <c r="E713" t="str">
        <f>Table6[[#This Row],[Gender Correction]]</f>
        <v>F</v>
      </c>
      <c r="F713">
        <v>30</v>
      </c>
      <c r="G713" t="s">
        <v>3748</v>
      </c>
      <c r="H713" t="s">
        <v>257</v>
      </c>
      <c r="I713" s="10">
        <v>40158</v>
      </c>
      <c r="J713">
        <v>52</v>
      </c>
      <c r="K713" t="s">
        <v>1007</v>
      </c>
      <c r="L713" t="str">
        <f>VLOOKUP(Portfolio43468[[#This Row],[Product]],ProductName,2)</f>
        <v>Superwossname</v>
      </c>
      <c r="M713">
        <f t="shared" si="47"/>
        <v>1040</v>
      </c>
      <c r="N713" s="14">
        <f t="shared" si="48"/>
        <v>3234.4</v>
      </c>
      <c r="O713">
        <f t="shared" si="49"/>
        <v>2009</v>
      </c>
      <c r="P713" t="str">
        <f t="shared" si="50"/>
        <v>Dec</v>
      </c>
    </row>
    <row r="714" spans="1:16" x14ac:dyDescent="0.3">
      <c r="A714">
        <v>717</v>
      </c>
      <c r="B714" t="str">
        <f>Table6[[#This Row],[Initials]]</f>
        <v>S</v>
      </c>
      <c r="C714" t="str">
        <f>Table6[[#This Row],[Last Name Correction]]</f>
        <v>Prater</v>
      </c>
      <c r="D714" t="s">
        <v>1670</v>
      </c>
      <c r="E714" t="str">
        <f>Table6[[#This Row],[Gender Correction]]</f>
        <v>F</v>
      </c>
      <c r="F714">
        <v>30</v>
      </c>
      <c r="G714" t="s">
        <v>3751</v>
      </c>
      <c r="H714" t="s">
        <v>136</v>
      </c>
      <c r="I714" s="10">
        <v>40074</v>
      </c>
      <c r="J714">
        <v>27</v>
      </c>
      <c r="K714" t="s">
        <v>1007</v>
      </c>
      <c r="L714" t="str">
        <f>VLOOKUP(Portfolio43468[[#This Row],[Product]],ProductName,2)</f>
        <v>Superwossname</v>
      </c>
      <c r="M714">
        <f t="shared" si="47"/>
        <v>540</v>
      </c>
      <c r="N714" s="14">
        <f t="shared" si="48"/>
        <v>1679.3999999999999</v>
      </c>
      <c r="O714">
        <f t="shared" si="49"/>
        <v>2009</v>
      </c>
      <c r="P714" t="str">
        <f t="shared" si="50"/>
        <v>Sep</v>
      </c>
    </row>
    <row r="715" spans="1:16" x14ac:dyDescent="0.3">
      <c r="A715">
        <v>718</v>
      </c>
      <c r="B715" t="str">
        <f>Table6[[#This Row],[Initials]]</f>
        <v>C</v>
      </c>
      <c r="C715" t="str">
        <f>Table6[[#This Row],[Last Name Correction]]</f>
        <v>Bradshaw</v>
      </c>
      <c r="D715" t="s">
        <v>1946</v>
      </c>
      <c r="E715" t="str">
        <f>Table6[[#This Row],[Gender Correction]]</f>
        <v>F</v>
      </c>
      <c r="F715">
        <v>60</v>
      </c>
      <c r="G715" t="s">
        <v>3753</v>
      </c>
      <c r="H715" t="s">
        <v>3754</v>
      </c>
      <c r="I715" s="10">
        <v>40089</v>
      </c>
      <c r="J715">
        <v>69</v>
      </c>
      <c r="K715" t="s">
        <v>1692</v>
      </c>
      <c r="L715" t="str">
        <f>VLOOKUP(Portfolio43468[[#This Row],[Product]],ProductName,2)</f>
        <v>Megawidget L</v>
      </c>
      <c r="M715">
        <f t="shared" si="47"/>
        <v>1656</v>
      </c>
      <c r="N715" s="14">
        <f t="shared" si="48"/>
        <v>2633.04</v>
      </c>
      <c r="O715">
        <f t="shared" si="49"/>
        <v>2009</v>
      </c>
      <c r="P715" t="str">
        <f t="shared" si="50"/>
        <v>Oct</v>
      </c>
    </row>
    <row r="716" spans="1:16" x14ac:dyDescent="0.3">
      <c r="A716">
        <v>719</v>
      </c>
      <c r="B716" t="str">
        <f>Table6[[#This Row],[Initials]]</f>
        <v>M</v>
      </c>
      <c r="C716" t="str">
        <f>Table6[[#This Row],[Last Name Correction]]</f>
        <v>Sargent</v>
      </c>
      <c r="D716" t="s">
        <v>1683</v>
      </c>
      <c r="E716" t="str">
        <f>Table6[[#This Row],[Gender Correction]]</f>
        <v>F</v>
      </c>
      <c r="F716">
        <v>90</v>
      </c>
      <c r="G716" t="s">
        <v>3757</v>
      </c>
      <c r="H716" t="s">
        <v>1651</v>
      </c>
      <c r="I716" s="10">
        <v>39727</v>
      </c>
      <c r="J716">
        <v>44</v>
      </c>
      <c r="K716" t="s">
        <v>1696</v>
      </c>
      <c r="L716" t="str">
        <f>VLOOKUP(Portfolio43468[[#This Row],[Product]],ProductName,2)</f>
        <v>Ultrathing V2</v>
      </c>
      <c r="M716">
        <f t="shared" si="47"/>
        <v>880</v>
      </c>
      <c r="N716" s="14">
        <f t="shared" si="48"/>
        <v>2631.2000000000003</v>
      </c>
      <c r="O716">
        <f t="shared" si="49"/>
        <v>2008</v>
      </c>
      <c r="P716" t="str">
        <f t="shared" si="50"/>
        <v>Oct</v>
      </c>
    </row>
    <row r="717" spans="1:16" x14ac:dyDescent="0.3">
      <c r="A717">
        <v>720</v>
      </c>
      <c r="B717" t="str">
        <f>Table6[[#This Row],[Initials]]</f>
        <v>S</v>
      </c>
      <c r="C717" t="str">
        <f>Table6[[#This Row],[Last Name Correction]]</f>
        <v>Flores</v>
      </c>
      <c r="D717" t="s">
        <v>1683</v>
      </c>
      <c r="E717" t="str">
        <f>Table6[[#This Row],[Gender Correction]]</f>
        <v>F</v>
      </c>
      <c r="F717">
        <v>30</v>
      </c>
      <c r="G717" t="s">
        <v>3759</v>
      </c>
      <c r="H717" t="s">
        <v>600</v>
      </c>
      <c r="I717" s="10">
        <v>40367</v>
      </c>
      <c r="J717">
        <v>43</v>
      </c>
      <c r="K717" t="s">
        <v>1692</v>
      </c>
      <c r="L717" t="str">
        <f>VLOOKUP(Portfolio43468[[#This Row],[Product]],ProductName,2)</f>
        <v>Megawidget L</v>
      </c>
      <c r="M717">
        <f t="shared" si="47"/>
        <v>1032</v>
      </c>
      <c r="N717" s="14">
        <f t="shared" si="48"/>
        <v>1640.88</v>
      </c>
      <c r="O717">
        <f t="shared" si="49"/>
        <v>2010</v>
      </c>
      <c r="P717" t="str">
        <f t="shared" si="50"/>
        <v>Jul</v>
      </c>
    </row>
    <row r="718" spans="1:16" x14ac:dyDescent="0.3">
      <c r="A718">
        <v>721</v>
      </c>
      <c r="B718" t="str">
        <f>Table6[[#This Row],[Initials]]</f>
        <v>D</v>
      </c>
      <c r="C718" t="str">
        <f>Table6[[#This Row],[Last Name Correction]]</f>
        <v>Stanley</v>
      </c>
      <c r="D718" t="s">
        <v>1670</v>
      </c>
      <c r="E718" t="str">
        <f>Table6[[#This Row],[Gender Correction]]</f>
        <v>F</v>
      </c>
      <c r="F718">
        <v>90</v>
      </c>
      <c r="G718" t="s">
        <v>3761</v>
      </c>
      <c r="H718" t="s">
        <v>3434</v>
      </c>
      <c r="I718" s="10">
        <v>40328</v>
      </c>
      <c r="J718">
        <v>75</v>
      </c>
      <c r="K718" t="s">
        <v>1696</v>
      </c>
      <c r="L718" t="str">
        <f>VLOOKUP(Portfolio43468[[#This Row],[Product]],ProductName,2)</f>
        <v>Ultrathing V2</v>
      </c>
      <c r="M718">
        <f t="shared" si="47"/>
        <v>1500</v>
      </c>
      <c r="N718" s="14">
        <f t="shared" si="48"/>
        <v>4485</v>
      </c>
      <c r="O718">
        <f t="shared" si="49"/>
        <v>2010</v>
      </c>
      <c r="P718" t="str">
        <f t="shared" si="50"/>
        <v>May</v>
      </c>
    </row>
    <row r="719" spans="1:16" x14ac:dyDescent="0.3">
      <c r="A719">
        <v>722</v>
      </c>
      <c r="B719" t="str">
        <f>Table6[[#This Row],[Initials]]</f>
        <v>W</v>
      </c>
      <c r="C719" t="str">
        <f>Table6[[#This Row],[Last Name Correction]]</f>
        <v>Owens</v>
      </c>
      <c r="D719" t="s">
        <v>1683</v>
      </c>
      <c r="E719" t="str">
        <f>Table6[[#This Row],[Gender Correction]]</f>
        <v>F</v>
      </c>
      <c r="F719">
        <v>60</v>
      </c>
      <c r="G719" t="s">
        <v>3764</v>
      </c>
      <c r="H719" t="s">
        <v>283</v>
      </c>
      <c r="I719" s="10">
        <v>39671</v>
      </c>
      <c r="J719">
        <v>5</v>
      </c>
      <c r="K719" t="s">
        <v>1673</v>
      </c>
      <c r="L719" t="str">
        <f>VLOOKUP(Portfolio43468[[#This Row],[Product]],ProductName,2)</f>
        <v>Megawidget S</v>
      </c>
      <c r="M719">
        <f t="shared" si="47"/>
        <v>120</v>
      </c>
      <c r="N719" s="14">
        <f t="shared" si="48"/>
        <v>94.800000000000011</v>
      </c>
      <c r="O719">
        <f t="shared" si="49"/>
        <v>2008</v>
      </c>
      <c r="P719" t="str">
        <f t="shared" si="50"/>
        <v>Aug</v>
      </c>
    </row>
    <row r="720" spans="1:16" x14ac:dyDescent="0.3">
      <c r="A720">
        <v>723</v>
      </c>
      <c r="B720" t="str">
        <f>Table6[[#This Row],[Initials]]</f>
        <v>J</v>
      </c>
      <c r="C720" t="str">
        <f>Table6[[#This Row],[Last Name Correction]]</f>
        <v>Quintana</v>
      </c>
      <c r="D720" t="s">
        <v>1670</v>
      </c>
      <c r="E720" t="str">
        <f>Table6[[#This Row],[Gender Correction]]</f>
        <v>F</v>
      </c>
      <c r="F720">
        <v>30</v>
      </c>
      <c r="G720" t="s">
        <v>3766</v>
      </c>
      <c r="H720" t="s">
        <v>477</v>
      </c>
      <c r="I720" s="10">
        <v>39891</v>
      </c>
      <c r="J720">
        <v>83</v>
      </c>
      <c r="K720" t="s">
        <v>851</v>
      </c>
      <c r="L720" t="str">
        <f>VLOOKUP(Portfolio43468[[#This Row],[Product]],ProductName,2)</f>
        <v>Hyperwotsit</v>
      </c>
      <c r="M720">
        <f t="shared" si="47"/>
        <v>1660</v>
      </c>
      <c r="N720" s="14">
        <f t="shared" si="48"/>
        <v>3336.5999999999995</v>
      </c>
      <c r="O720">
        <f t="shared" si="49"/>
        <v>2009</v>
      </c>
      <c r="P720" t="str">
        <f t="shared" si="50"/>
        <v>Mar</v>
      </c>
    </row>
    <row r="721" spans="1:16" x14ac:dyDescent="0.3">
      <c r="A721">
        <v>724</v>
      </c>
      <c r="B721" t="str">
        <f>Table6[[#This Row],[Initials]]</f>
        <v>L</v>
      </c>
      <c r="C721" t="str">
        <f>Table6[[#This Row],[Last Name Correction]]</f>
        <v>Hoffman</v>
      </c>
      <c r="D721" t="s">
        <v>1683</v>
      </c>
      <c r="E721" t="str">
        <f>Table6[[#This Row],[Gender Correction]]</f>
        <v>F</v>
      </c>
      <c r="F721">
        <v>60</v>
      </c>
      <c r="G721" t="s">
        <v>3769</v>
      </c>
      <c r="H721" t="s">
        <v>1682</v>
      </c>
      <c r="I721" s="10">
        <v>40366</v>
      </c>
      <c r="J721">
        <v>74</v>
      </c>
      <c r="K721" t="s">
        <v>1772</v>
      </c>
      <c r="L721" t="str">
        <f>VLOOKUP(Portfolio43468[[#This Row],[Product]],ProductName,2)</f>
        <v>Gigastuff</v>
      </c>
      <c r="M721">
        <f t="shared" si="47"/>
        <v>1332</v>
      </c>
      <c r="N721" s="14">
        <f t="shared" si="48"/>
        <v>2517.48</v>
      </c>
      <c r="O721">
        <f t="shared" si="49"/>
        <v>2010</v>
      </c>
      <c r="P721" t="str">
        <f t="shared" si="50"/>
        <v>Jul</v>
      </c>
    </row>
    <row r="722" spans="1:16" x14ac:dyDescent="0.3">
      <c r="A722">
        <v>725</v>
      </c>
      <c r="B722" t="str">
        <f>Table6[[#This Row],[Initials]]</f>
        <v>J</v>
      </c>
      <c r="C722" t="str">
        <f>Table6[[#This Row],[Last Name Correction]]</f>
        <v>Bruner</v>
      </c>
      <c r="D722" t="s">
        <v>1670</v>
      </c>
      <c r="E722" t="str">
        <f>Table6[[#This Row],[Gender Correction]]</f>
        <v>F</v>
      </c>
      <c r="F722">
        <v>90</v>
      </c>
      <c r="G722" t="s">
        <v>3772</v>
      </c>
      <c r="H722" t="s">
        <v>33</v>
      </c>
      <c r="I722" s="10">
        <v>40316</v>
      </c>
      <c r="J722">
        <v>66</v>
      </c>
      <c r="K722" t="s">
        <v>1677</v>
      </c>
      <c r="L722" t="str">
        <f>VLOOKUP(Portfolio43468[[#This Row],[Product]],ProductName,2)</f>
        <v>Ultrathing V3</v>
      </c>
      <c r="M722">
        <f t="shared" si="47"/>
        <v>1584</v>
      </c>
      <c r="N722" s="14">
        <f t="shared" si="48"/>
        <v>5528.1600000000008</v>
      </c>
      <c r="O722">
        <f t="shared" si="49"/>
        <v>2010</v>
      </c>
      <c r="P722" t="str">
        <f t="shared" si="50"/>
        <v>May</v>
      </c>
    </row>
    <row r="723" spans="1:16" x14ac:dyDescent="0.3">
      <c r="A723">
        <v>726</v>
      </c>
      <c r="B723" t="str">
        <f>Table6[[#This Row],[Initials]]</f>
        <v>L</v>
      </c>
      <c r="C723" t="str">
        <f>Table6[[#This Row],[Last Name Correction]]</f>
        <v>Grayson</v>
      </c>
      <c r="D723" t="s">
        <v>1670</v>
      </c>
      <c r="E723" t="str">
        <f>Table6[[#This Row],[Gender Correction]]</f>
        <v>F</v>
      </c>
      <c r="F723">
        <v>30</v>
      </c>
      <c r="G723" t="s">
        <v>3775</v>
      </c>
      <c r="H723" t="s">
        <v>1196</v>
      </c>
      <c r="I723" s="10">
        <v>39924</v>
      </c>
      <c r="J723">
        <v>15</v>
      </c>
      <c r="K723" t="s">
        <v>1772</v>
      </c>
      <c r="L723" t="str">
        <f>VLOOKUP(Portfolio43468[[#This Row],[Product]],ProductName,2)</f>
        <v>Gigastuff</v>
      </c>
      <c r="M723">
        <f t="shared" si="47"/>
        <v>270</v>
      </c>
      <c r="N723" s="14">
        <f t="shared" si="48"/>
        <v>510.29999999999995</v>
      </c>
      <c r="O723">
        <f t="shared" si="49"/>
        <v>2009</v>
      </c>
      <c r="P723" t="str">
        <f t="shared" si="50"/>
        <v>Apr</v>
      </c>
    </row>
    <row r="724" spans="1:16" x14ac:dyDescent="0.3">
      <c r="A724">
        <v>727</v>
      </c>
      <c r="B724" t="str">
        <f>Table6[[#This Row],[Initials]]</f>
        <v>E</v>
      </c>
      <c r="C724" t="str">
        <f>Table6[[#This Row],[Last Name Correction]]</f>
        <v>Porter</v>
      </c>
      <c r="D724" t="s">
        <v>1683</v>
      </c>
      <c r="E724" t="str">
        <f>Table6[[#This Row],[Gender Correction]]</f>
        <v>F</v>
      </c>
      <c r="F724">
        <v>90</v>
      </c>
      <c r="G724" t="s">
        <v>3777</v>
      </c>
      <c r="H724" t="s">
        <v>3778</v>
      </c>
      <c r="I724" s="10">
        <v>40039</v>
      </c>
      <c r="J724">
        <v>72</v>
      </c>
      <c r="K724" t="s">
        <v>851</v>
      </c>
      <c r="L724" t="str">
        <f>VLOOKUP(Portfolio43468[[#This Row],[Product]],ProductName,2)</f>
        <v>Hyperwotsit</v>
      </c>
      <c r="M724">
        <f t="shared" si="47"/>
        <v>1440</v>
      </c>
      <c r="N724" s="14">
        <f t="shared" si="48"/>
        <v>2894.3999999999996</v>
      </c>
      <c r="O724">
        <f t="shared" si="49"/>
        <v>2009</v>
      </c>
      <c r="P724" t="str">
        <f t="shared" si="50"/>
        <v>Aug</v>
      </c>
    </row>
    <row r="725" spans="1:16" x14ac:dyDescent="0.3">
      <c r="A725">
        <v>728</v>
      </c>
      <c r="B725" t="str">
        <f>Table6[[#This Row],[Initials]]</f>
        <v>B</v>
      </c>
      <c r="C725" t="str">
        <f>Table6[[#This Row],[Last Name Correction]]</f>
        <v>Williamson</v>
      </c>
      <c r="D725" t="s">
        <v>1670</v>
      </c>
      <c r="E725" t="str">
        <f>Table6[[#This Row],[Gender Correction]]</f>
        <v>F</v>
      </c>
      <c r="F725">
        <v>30</v>
      </c>
      <c r="G725" t="s">
        <v>3781</v>
      </c>
      <c r="H725" t="s">
        <v>4</v>
      </c>
      <c r="I725" s="10">
        <v>40156</v>
      </c>
      <c r="J725">
        <v>96</v>
      </c>
      <c r="K725" t="s">
        <v>1721</v>
      </c>
      <c r="L725" t="str">
        <f>VLOOKUP(Portfolio43468[[#This Row],[Product]],ProductName,2)</f>
        <v>Ultrathing V4</v>
      </c>
      <c r="M725">
        <f t="shared" si="47"/>
        <v>2304</v>
      </c>
      <c r="N725" s="14">
        <f t="shared" si="48"/>
        <v>9192.9600000000009</v>
      </c>
      <c r="O725">
        <f t="shared" si="49"/>
        <v>2009</v>
      </c>
      <c r="P725" t="str">
        <f t="shared" si="50"/>
        <v>Dec</v>
      </c>
    </row>
    <row r="726" spans="1:16" x14ac:dyDescent="0.3">
      <c r="A726">
        <v>729</v>
      </c>
      <c r="B726" t="str">
        <f>Table6[[#This Row],[Initials]]</f>
        <v>R</v>
      </c>
      <c r="C726" t="str">
        <f>Table6[[#This Row],[Last Name Correction]]</f>
        <v>Gibbons</v>
      </c>
      <c r="D726" t="s">
        <v>1683</v>
      </c>
      <c r="E726" t="str">
        <f>Table6[[#This Row],[Gender Correction]]</f>
        <v>F</v>
      </c>
      <c r="F726">
        <v>90</v>
      </c>
      <c r="G726" t="s">
        <v>3783</v>
      </c>
      <c r="H726" t="s">
        <v>340</v>
      </c>
      <c r="I726" s="10">
        <v>40114</v>
      </c>
      <c r="J726">
        <v>30</v>
      </c>
      <c r="K726" t="s">
        <v>1007</v>
      </c>
      <c r="L726" t="str">
        <f>VLOOKUP(Portfolio43468[[#This Row],[Product]],ProductName,2)</f>
        <v>Superwossname</v>
      </c>
      <c r="M726">
        <f t="shared" si="47"/>
        <v>600</v>
      </c>
      <c r="N726" s="14">
        <f t="shared" si="48"/>
        <v>1866</v>
      </c>
      <c r="O726">
        <f t="shared" si="49"/>
        <v>2009</v>
      </c>
      <c r="P726" t="str">
        <f t="shared" si="50"/>
        <v>Oct</v>
      </c>
    </row>
    <row r="727" spans="1:16" x14ac:dyDescent="0.3">
      <c r="A727">
        <v>730</v>
      </c>
      <c r="B727" t="str">
        <f>Table6[[#This Row],[Initials]]</f>
        <v>J</v>
      </c>
      <c r="C727" t="str">
        <f>Table6[[#This Row],[Last Name Correction]]</f>
        <v>Krause</v>
      </c>
      <c r="D727" t="s">
        <v>1670</v>
      </c>
      <c r="E727" t="str">
        <f>Table6[[#This Row],[Gender Correction]]</f>
        <v>F</v>
      </c>
      <c r="F727">
        <v>90</v>
      </c>
      <c r="G727" t="s">
        <v>3785</v>
      </c>
      <c r="H727" t="s">
        <v>3786</v>
      </c>
      <c r="I727" s="10">
        <v>40275</v>
      </c>
      <c r="J727">
        <v>5</v>
      </c>
      <c r="K727" t="s">
        <v>1673</v>
      </c>
      <c r="L727" t="str">
        <f>VLOOKUP(Portfolio43468[[#This Row],[Product]],ProductName,2)</f>
        <v>Megawidget S</v>
      </c>
      <c r="M727">
        <f t="shared" si="47"/>
        <v>120</v>
      </c>
      <c r="N727" s="14">
        <f t="shared" si="48"/>
        <v>94.800000000000011</v>
      </c>
      <c r="O727">
        <f t="shared" si="49"/>
        <v>2010</v>
      </c>
      <c r="P727" t="str">
        <f t="shared" si="50"/>
        <v>Apr</v>
      </c>
    </row>
    <row r="728" spans="1:16" x14ac:dyDescent="0.3">
      <c r="A728">
        <v>731</v>
      </c>
      <c r="B728" t="str">
        <f>Table6[[#This Row],[Initials]]</f>
        <v>C</v>
      </c>
      <c r="C728" t="str">
        <f>Table6[[#This Row],[Last Name Correction]]</f>
        <v>Guidry</v>
      </c>
      <c r="D728" t="s">
        <v>1670</v>
      </c>
      <c r="E728" t="str">
        <f>Table6[[#This Row],[Gender Correction]]</f>
        <v>F</v>
      </c>
      <c r="F728">
        <v>30</v>
      </c>
      <c r="G728" t="s">
        <v>3789</v>
      </c>
      <c r="H728" t="s">
        <v>3790</v>
      </c>
      <c r="I728" s="10">
        <v>39604</v>
      </c>
      <c r="J728">
        <v>16</v>
      </c>
      <c r="K728" t="s">
        <v>1721</v>
      </c>
      <c r="L728" t="str">
        <f>VLOOKUP(Portfolio43468[[#This Row],[Product]],ProductName,2)</f>
        <v>Ultrathing V4</v>
      </c>
      <c r="M728">
        <f t="shared" si="47"/>
        <v>384</v>
      </c>
      <c r="N728" s="14">
        <f t="shared" si="48"/>
        <v>1532.16</v>
      </c>
      <c r="O728">
        <f t="shared" si="49"/>
        <v>2008</v>
      </c>
      <c r="P728" t="str">
        <f t="shared" si="50"/>
        <v>Jun</v>
      </c>
    </row>
    <row r="729" spans="1:16" x14ac:dyDescent="0.3">
      <c r="A729">
        <v>732</v>
      </c>
      <c r="B729" t="str">
        <f>Table6[[#This Row],[Initials]]</f>
        <v>M</v>
      </c>
      <c r="C729" t="str">
        <f>Table6[[#This Row],[Last Name Correction]]</f>
        <v>Nguyen</v>
      </c>
      <c r="D729" t="s">
        <v>1683</v>
      </c>
      <c r="E729" t="str">
        <f>Table6[[#This Row],[Gender Correction]]</f>
        <v>F</v>
      </c>
      <c r="F729">
        <v>30</v>
      </c>
      <c r="G729" t="s">
        <v>3792</v>
      </c>
      <c r="H729" t="s">
        <v>814</v>
      </c>
      <c r="I729" s="10">
        <v>40099</v>
      </c>
      <c r="J729">
        <v>59</v>
      </c>
      <c r="K729" t="s">
        <v>1007</v>
      </c>
      <c r="L729" t="str">
        <f>VLOOKUP(Portfolio43468[[#This Row],[Product]],ProductName,2)</f>
        <v>Superwossname</v>
      </c>
      <c r="M729">
        <f t="shared" si="47"/>
        <v>1180</v>
      </c>
      <c r="N729" s="14">
        <f t="shared" si="48"/>
        <v>3669.7999999999997</v>
      </c>
      <c r="O729">
        <f t="shared" si="49"/>
        <v>2009</v>
      </c>
      <c r="P729" t="str">
        <f t="shared" si="50"/>
        <v>Oct</v>
      </c>
    </row>
    <row r="730" spans="1:16" x14ac:dyDescent="0.3">
      <c r="A730">
        <v>733</v>
      </c>
      <c r="B730" t="str">
        <f>Table6[[#This Row],[Initials]]</f>
        <v>T</v>
      </c>
      <c r="C730" t="str">
        <f>Table6[[#This Row],[Last Name Correction]]</f>
        <v>Cody</v>
      </c>
      <c r="D730" t="s">
        <v>1670</v>
      </c>
      <c r="E730" t="str">
        <f>Table6[[#This Row],[Gender Correction]]</f>
        <v>F</v>
      </c>
      <c r="F730">
        <v>60</v>
      </c>
      <c r="G730" t="s">
        <v>3795</v>
      </c>
      <c r="H730" t="s">
        <v>398</v>
      </c>
      <c r="I730" s="10">
        <v>40018</v>
      </c>
      <c r="J730">
        <v>35</v>
      </c>
      <c r="K730" t="s">
        <v>1007</v>
      </c>
      <c r="L730" t="str">
        <f>VLOOKUP(Portfolio43468[[#This Row],[Product]],ProductName,2)</f>
        <v>Superwossname</v>
      </c>
      <c r="M730">
        <f t="shared" si="47"/>
        <v>700</v>
      </c>
      <c r="N730" s="14">
        <f t="shared" si="48"/>
        <v>2177</v>
      </c>
      <c r="O730">
        <f t="shared" si="49"/>
        <v>2009</v>
      </c>
      <c r="P730" t="str">
        <f t="shared" si="50"/>
        <v>Jul</v>
      </c>
    </row>
    <row r="731" spans="1:16" x14ac:dyDescent="0.3">
      <c r="A731">
        <v>734</v>
      </c>
      <c r="B731" t="str">
        <f>Table6[[#This Row],[Initials]]</f>
        <v>S</v>
      </c>
      <c r="C731" t="str">
        <f>Table6[[#This Row],[Last Name Correction]]</f>
        <v>William</v>
      </c>
      <c r="D731" t="s">
        <v>1670</v>
      </c>
      <c r="E731" t="str">
        <f>Table6[[#This Row],[Gender Correction]]</f>
        <v>F</v>
      </c>
      <c r="F731">
        <v>30</v>
      </c>
      <c r="G731" t="s">
        <v>3797</v>
      </c>
      <c r="H731" t="s">
        <v>21</v>
      </c>
      <c r="I731" s="10">
        <v>40238</v>
      </c>
      <c r="J731">
        <v>60</v>
      </c>
      <c r="K731" t="s">
        <v>1696</v>
      </c>
      <c r="L731" t="str">
        <f>VLOOKUP(Portfolio43468[[#This Row],[Product]],ProductName,2)</f>
        <v>Ultrathing V2</v>
      </c>
      <c r="M731">
        <f t="shared" si="47"/>
        <v>1200</v>
      </c>
      <c r="N731" s="14">
        <f t="shared" si="48"/>
        <v>3588.0000000000005</v>
      </c>
      <c r="O731">
        <f t="shared" si="49"/>
        <v>2010</v>
      </c>
      <c r="P731" t="str">
        <f t="shared" si="50"/>
        <v>Mar</v>
      </c>
    </row>
    <row r="732" spans="1:16" x14ac:dyDescent="0.3">
      <c r="A732">
        <v>735</v>
      </c>
      <c r="B732" t="str">
        <f>Table6[[#This Row],[Initials]]</f>
        <v>V</v>
      </c>
      <c r="C732" t="str">
        <f>Table6[[#This Row],[Last Name Correction]]</f>
        <v>Cain</v>
      </c>
      <c r="D732" t="s">
        <v>1670</v>
      </c>
      <c r="E732" t="str">
        <f>Table6[[#This Row],[Gender Correction]]</f>
        <v>F</v>
      </c>
      <c r="F732">
        <v>90</v>
      </c>
      <c r="G732" t="s">
        <v>3799</v>
      </c>
      <c r="H732" t="s">
        <v>3800</v>
      </c>
      <c r="I732" s="10">
        <v>40158</v>
      </c>
      <c r="J732">
        <v>35</v>
      </c>
      <c r="K732" t="s">
        <v>1677</v>
      </c>
      <c r="L732" t="str">
        <f>VLOOKUP(Portfolio43468[[#This Row],[Product]],ProductName,2)</f>
        <v>Ultrathing V3</v>
      </c>
      <c r="M732">
        <f t="shared" si="47"/>
        <v>840</v>
      </c>
      <c r="N732" s="14">
        <f t="shared" si="48"/>
        <v>2931.6000000000004</v>
      </c>
      <c r="O732">
        <f t="shared" si="49"/>
        <v>2009</v>
      </c>
      <c r="P732" t="str">
        <f t="shared" si="50"/>
        <v>Dec</v>
      </c>
    </row>
    <row r="733" spans="1:16" x14ac:dyDescent="0.3">
      <c r="A733">
        <v>736</v>
      </c>
      <c r="B733" t="str">
        <f>Table6[[#This Row],[Initials]]</f>
        <v>K</v>
      </c>
      <c r="C733" t="str">
        <f>Table6[[#This Row],[Last Name Correction]]</f>
        <v>Rivera</v>
      </c>
      <c r="D733" t="s">
        <v>1733</v>
      </c>
      <c r="E733" t="str">
        <f>Table6[[#This Row],[Gender Correction]]</f>
        <v>F</v>
      </c>
      <c r="F733">
        <v>90</v>
      </c>
      <c r="G733" t="s">
        <v>3803</v>
      </c>
      <c r="H733" t="s">
        <v>810</v>
      </c>
      <c r="I733" s="10">
        <v>40368</v>
      </c>
      <c r="J733">
        <v>65</v>
      </c>
      <c r="K733" t="s">
        <v>1007</v>
      </c>
      <c r="L733" t="str">
        <f>VLOOKUP(Portfolio43468[[#This Row],[Product]],ProductName,2)</f>
        <v>Superwossname</v>
      </c>
      <c r="M733">
        <f t="shared" si="47"/>
        <v>1300</v>
      </c>
      <c r="N733" s="14">
        <f t="shared" si="48"/>
        <v>4043</v>
      </c>
      <c r="O733">
        <f t="shared" si="49"/>
        <v>2010</v>
      </c>
      <c r="P733" t="str">
        <f t="shared" si="50"/>
        <v>Jul</v>
      </c>
    </row>
    <row r="734" spans="1:16" x14ac:dyDescent="0.3">
      <c r="A734">
        <v>737</v>
      </c>
      <c r="B734" t="str">
        <f>Table6[[#This Row],[Initials]]</f>
        <v>A</v>
      </c>
      <c r="C734" t="str">
        <f>Table6[[#This Row],[Last Name Correction]]</f>
        <v>Harmon</v>
      </c>
      <c r="D734" t="s">
        <v>1670</v>
      </c>
      <c r="E734" t="str">
        <f>Table6[[#This Row],[Gender Correction]]</f>
        <v>F</v>
      </c>
      <c r="F734">
        <v>90</v>
      </c>
      <c r="G734" t="s">
        <v>3805</v>
      </c>
      <c r="H734" t="s">
        <v>698</v>
      </c>
      <c r="I734" s="10">
        <v>40001</v>
      </c>
      <c r="J734">
        <v>39</v>
      </c>
      <c r="K734" t="s">
        <v>851</v>
      </c>
      <c r="L734" t="str">
        <f>VLOOKUP(Portfolio43468[[#This Row],[Product]],ProductName,2)</f>
        <v>Hyperwotsit</v>
      </c>
      <c r="M734">
        <f t="shared" si="47"/>
        <v>780</v>
      </c>
      <c r="N734" s="14">
        <f t="shared" si="48"/>
        <v>1567.7999999999997</v>
      </c>
      <c r="O734">
        <f t="shared" si="49"/>
        <v>2009</v>
      </c>
      <c r="P734" t="str">
        <f t="shared" si="50"/>
        <v>Jul</v>
      </c>
    </row>
    <row r="735" spans="1:16" x14ac:dyDescent="0.3">
      <c r="A735">
        <v>738</v>
      </c>
      <c r="B735" t="str">
        <f>Table6[[#This Row],[Initials]]</f>
        <v>M</v>
      </c>
      <c r="C735" t="str">
        <f>Table6[[#This Row],[Last Name Correction]]</f>
        <v>Wesley</v>
      </c>
      <c r="D735" t="s">
        <v>1670</v>
      </c>
      <c r="E735" t="str">
        <f>Table6[[#This Row],[Gender Correction]]</f>
        <v>F</v>
      </c>
      <c r="F735">
        <v>90</v>
      </c>
      <c r="G735" t="s">
        <v>3806</v>
      </c>
      <c r="H735" t="s">
        <v>427</v>
      </c>
      <c r="I735" s="10">
        <v>39961</v>
      </c>
      <c r="J735">
        <v>88</v>
      </c>
      <c r="K735" t="s">
        <v>1677</v>
      </c>
      <c r="L735" t="str">
        <f>VLOOKUP(Portfolio43468[[#This Row],[Product]],ProductName,2)</f>
        <v>Ultrathing V3</v>
      </c>
      <c r="M735">
        <f t="shared" si="47"/>
        <v>2112</v>
      </c>
      <c r="N735" s="14">
        <f t="shared" si="48"/>
        <v>7370.88</v>
      </c>
      <c r="O735">
        <f t="shared" si="49"/>
        <v>2009</v>
      </c>
      <c r="P735" t="str">
        <f t="shared" si="50"/>
        <v>May</v>
      </c>
    </row>
    <row r="736" spans="1:16" x14ac:dyDescent="0.3">
      <c r="A736">
        <v>739</v>
      </c>
      <c r="B736" t="str">
        <f>Table6[[#This Row],[Initials]]</f>
        <v>M</v>
      </c>
      <c r="C736" t="str">
        <f>Table6[[#This Row],[Last Name Correction]]</f>
        <v>Wilkinson</v>
      </c>
      <c r="D736" t="s">
        <v>1670</v>
      </c>
      <c r="E736" t="str">
        <f>Table6[[#This Row],[Gender Correction]]</f>
        <v>F</v>
      </c>
      <c r="F736">
        <v>30</v>
      </c>
      <c r="G736" t="s">
        <v>3809</v>
      </c>
      <c r="H736" t="s">
        <v>3810</v>
      </c>
      <c r="I736" s="10">
        <v>40482</v>
      </c>
      <c r="J736">
        <v>11</v>
      </c>
      <c r="K736" t="s">
        <v>1772</v>
      </c>
      <c r="L736" t="str">
        <f>VLOOKUP(Portfolio43468[[#This Row],[Product]],ProductName,2)</f>
        <v>Gigastuff</v>
      </c>
      <c r="M736">
        <f t="shared" si="47"/>
        <v>198</v>
      </c>
      <c r="N736" s="14">
        <f t="shared" si="48"/>
        <v>374.21999999999997</v>
      </c>
      <c r="O736">
        <f t="shared" si="49"/>
        <v>2010</v>
      </c>
      <c r="P736" t="str">
        <f t="shared" si="50"/>
        <v>Oct</v>
      </c>
    </row>
    <row r="737" spans="1:16" x14ac:dyDescent="0.3">
      <c r="A737">
        <v>740</v>
      </c>
      <c r="B737" t="str">
        <f>Table6[[#This Row],[Initials]]</f>
        <v>M</v>
      </c>
      <c r="C737" t="str">
        <f>Table6[[#This Row],[Last Name Correction]]</f>
        <v>Irwin</v>
      </c>
      <c r="D737" t="s">
        <v>1670</v>
      </c>
      <c r="E737" t="str">
        <f>Table6[[#This Row],[Gender Correction]]</f>
        <v>F</v>
      </c>
      <c r="F737">
        <v>30</v>
      </c>
      <c r="G737" t="s">
        <v>3812</v>
      </c>
      <c r="H737" t="s">
        <v>757</v>
      </c>
      <c r="I737" s="10">
        <v>40398</v>
      </c>
      <c r="J737">
        <v>20</v>
      </c>
      <c r="K737" t="s">
        <v>1772</v>
      </c>
      <c r="L737" t="str">
        <f>VLOOKUP(Portfolio43468[[#This Row],[Product]],ProductName,2)</f>
        <v>Gigastuff</v>
      </c>
      <c r="M737">
        <f t="shared" si="47"/>
        <v>360</v>
      </c>
      <c r="N737" s="14">
        <f t="shared" si="48"/>
        <v>680.4</v>
      </c>
      <c r="O737">
        <f t="shared" si="49"/>
        <v>2010</v>
      </c>
      <c r="P737" t="str">
        <f t="shared" si="50"/>
        <v>Aug</v>
      </c>
    </row>
    <row r="738" spans="1:16" x14ac:dyDescent="0.3">
      <c r="A738">
        <v>741</v>
      </c>
      <c r="B738" t="str">
        <f>Table6[[#This Row],[Initials]]</f>
        <v>B</v>
      </c>
      <c r="C738" t="str">
        <f>Table6[[#This Row],[Last Name Correction]]</f>
        <v>Pollard</v>
      </c>
      <c r="D738" t="s">
        <v>1683</v>
      </c>
      <c r="E738" t="str">
        <f>Table6[[#This Row],[Gender Correction]]</f>
        <v>F</v>
      </c>
      <c r="F738">
        <v>60</v>
      </c>
      <c r="G738" t="s">
        <v>3815</v>
      </c>
      <c r="H738" t="s">
        <v>706</v>
      </c>
      <c r="I738" s="10">
        <v>40256</v>
      </c>
      <c r="J738">
        <v>38</v>
      </c>
      <c r="K738" t="s">
        <v>1772</v>
      </c>
      <c r="L738" t="str">
        <f>VLOOKUP(Portfolio43468[[#This Row],[Product]],ProductName,2)</f>
        <v>Gigastuff</v>
      </c>
      <c r="M738">
        <f t="shared" si="47"/>
        <v>684</v>
      </c>
      <c r="N738" s="14">
        <f t="shared" si="48"/>
        <v>1292.76</v>
      </c>
      <c r="O738">
        <f t="shared" si="49"/>
        <v>2010</v>
      </c>
      <c r="P738" t="str">
        <f t="shared" si="50"/>
        <v>Mar</v>
      </c>
    </row>
    <row r="739" spans="1:16" x14ac:dyDescent="0.3">
      <c r="A739">
        <v>742</v>
      </c>
      <c r="B739" t="str">
        <f>Table6[[#This Row],[Initials]]</f>
        <v>D</v>
      </c>
      <c r="C739" t="str">
        <f>Table6[[#This Row],[Last Name Correction]]</f>
        <v>Anthony</v>
      </c>
      <c r="D739" t="s">
        <v>1683</v>
      </c>
      <c r="E739" t="str">
        <f>Table6[[#This Row],[Gender Correction]]</f>
        <v>F</v>
      </c>
      <c r="F739">
        <v>60</v>
      </c>
      <c r="G739" t="s">
        <v>3817</v>
      </c>
      <c r="H739" t="s">
        <v>2614</v>
      </c>
      <c r="I739" s="10">
        <v>39674</v>
      </c>
      <c r="J739">
        <v>77</v>
      </c>
      <c r="K739" t="s">
        <v>1707</v>
      </c>
      <c r="L739" t="str">
        <f>VLOOKUP(Portfolio43468[[#This Row],[Product]],ProductName,2)</f>
        <v>Megawidget M</v>
      </c>
      <c r="M739">
        <f t="shared" si="47"/>
        <v>1848</v>
      </c>
      <c r="N739" s="14">
        <f t="shared" si="48"/>
        <v>2199.12</v>
      </c>
      <c r="O739">
        <f t="shared" si="49"/>
        <v>2008</v>
      </c>
      <c r="P739" t="str">
        <f t="shared" si="50"/>
        <v>Aug</v>
      </c>
    </row>
    <row r="740" spans="1:16" x14ac:dyDescent="0.3">
      <c r="A740">
        <v>743</v>
      </c>
      <c r="B740" t="str">
        <f>Table6[[#This Row],[Initials]]</f>
        <v>S</v>
      </c>
      <c r="C740" t="str">
        <f>Table6[[#This Row],[Last Name Correction]]</f>
        <v>Koehler</v>
      </c>
      <c r="D740" t="s">
        <v>1683</v>
      </c>
      <c r="E740" t="str">
        <f>Table6[[#This Row],[Gender Correction]]</f>
        <v>F</v>
      </c>
      <c r="F740">
        <v>60</v>
      </c>
      <c r="G740" t="s">
        <v>3820</v>
      </c>
      <c r="H740" t="s">
        <v>654</v>
      </c>
      <c r="I740" s="10">
        <v>40403</v>
      </c>
      <c r="J740">
        <v>43</v>
      </c>
      <c r="K740" t="s">
        <v>1673</v>
      </c>
      <c r="L740" t="str">
        <f>VLOOKUP(Portfolio43468[[#This Row],[Product]],ProductName,2)</f>
        <v>Megawidget S</v>
      </c>
      <c r="M740">
        <f t="shared" si="47"/>
        <v>1032</v>
      </c>
      <c r="N740" s="14">
        <f t="shared" si="48"/>
        <v>815.28000000000009</v>
      </c>
      <c r="O740">
        <f t="shared" si="49"/>
        <v>2010</v>
      </c>
      <c r="P740" t="str">
        <f t="shared" si="50"/>
        <v>Aug</v>
      </c>
    </row>
    <row r="741" spans="1:16" x14ac:dyDescent="0.3">
      <c r="A741">
        <v>744</v>
      </c>
      <c r="B741" t="str">
        <f>Table6[[#This Row],[Initials]]</f>
        <v>R</v>
      </c>
      <c r="C741" t="str">
        <f>Table6[[#This Row],[Last Name Correction]]</f>
        <v>King</v>
      </c>
      <c r="D741" t="s">
        <v>1670</v>
      </c>
      <c r="E741" t="str">
        <f>Table6[[#This Row],[Gender Correction]]</f>
        <v>F</v>
      </c>
      <c r="F741">
        <v>60</v>
      </c>
      <c r="G741" t="s">
        <v>3823</v>
      </c>
      <c r="H741" t="s">
        <v>273</v>
      </c>
      <c r="I741" s="10">
        <v>40534</v>
      </c>
      <c r="J741">
        <v>78</v>
      </c>
      <c r="K741" t="s">
        <v>1721</v>
      </c>
      <c r="L741" t="str">
        <f>VLOOKUP(Portfolio43468[[#This Row],[Product]],ProductName,2)</f>
        <v>Ultrathing V4</v>
      </c>
      <c r="M741">
        <f t="shared" si="47"/>
        <v>1872</v>
      </c>
      <c r="N741" s="14">
        <f t="shared" si="48"/>
        <v>7469.2800000000007</v>
      </c>
      <c r="O741">
        <f t="shared" si="49"/>
        <v>2010</v>
      </c>
      <c r="P741" t="str">
        <f t="shared" si="50"/>
        <v>Dec</v>
      </c>
    </row>
    <row r="742" spans="1:16" x14ac:dyDescent="0.3">
      <c r="A742">
        <v>745</v>
      </c>
      <c r="B742" t="str">
        <f>Table6[[#This Row],[Initials]]</f>
        <v>O</v>
      </c>
      <c r="C742" t="str">
        <f>Table6[[#This Row],[Last Name Correction]]</f>
        <v>Warren</v>
      </c>
      <c r="D742" t="s">
        <v>1670</v>
      </c>
      <c r="E742" t="str">
        <f>Table6[[#This Row],[Gender Correction]]</f>
        <v>F</v>
      </c>
      <c r="F742">
        <v>60</v>
      </c>
      <c r="G742" t="s">
        <v>3826</v>
      </c>
      <c r="H742" t="s">
        <v>1437</v>
      </c>
      <c r="I742" s="10">
        <v>39556</v>
      </c>
      <c r="J742">
        <v>20</v>
      </c>
      <c r="K742" t="s">
        <v>1707</v>
      </c>
      <c r="L742" t="str">
        <f>VLOOKUP(Portfolio43468[[#This Row],[Product]],ProductName,2)</f>
        <v>Megawidget M</v>
      </c>
      <c r="M742">
        <f t="shared" si="47"/>
        <v>480</v>
      </c>
      <c r="N742" s="14">
        <f t="shared" si="48"/>
        <v>571.19999999999993</v>
      </c>
      <c r="O742">
        <f t="shared" si="49"/>
        <v>2008</v>
      </c>
      <c r="P742" t="str">
        <f t="shared" si="50"/>
        <v>Apr</v>
      </c>
    </row>
    <row r="743" spans="1:16" x14ac:dyDescent="0.3">
      <c r="A743">
        <v>746</v>
      </c>
      <c r="B743" t="str">
        <f>Table6[[#This Row],[Initials]]</f>
        <v>A</v>
      </c>
      <c r="C743" t="str">
        <f>Table6[[#This Row],[Last Name Correction]]</f>
        <v>Castaneda</v>
      </c>
      <c r="D743" t="s">
        <v>1670</v>
      </c>
      <c r="E743" t="str">
        <f>Table6[[#This Row],[Gender Correction]]</f>
        <v>F</v>
      </c>
      <c r="F743">
        <v>60</v>
      </c>
      <c r="G743" t="s">
        <v>3829</v>
      </c>
      <c r="H743" t="s">
        <v>3830</v>
      </c>
      <c r="I743" s="10">
        <v>40246</v>
      </c>
      <c r="J743">
        <v>39</v>
      </c>
      <c r="K743" t="s">
        <v>1692</v>
      </c>
      <c r="L743" t="str">
        <f>VLOOKUP(Portfolio43468[[#This Row],[Product]],ProductName,2)</f>
        <v>Megawidget L</v>
      </c>
      <c r="M743">
        <f t="shared" si="47"/>
        <v>936</v>
      </c>
      <c r="N743" s="14">
        <f t="shared" si="48"/>
        <v>1488.24</v>
      </c>
      <c r="O743">
        <f t="shared" si="49"/>
        <v>2010</v>
      </c>
      <c r="P743" t="str">
        <f t="shared" si="50"/>
        <v>Mar</v>
      </c>
    </row>
    <row r="744" spans="1:16" x14ac:dyDescent="0.3">
      <c r="A744">
        <v>747</v>
      </c>
      <c r="B744" t="str">
        <f>Table6[[#This Row],[Initials]]</f>
        <v>M</v>
      </c>
      <c r="C744" t="str">
        <f>Table6[[#This Row],[Last Name Correction]]</f>
        <v>Silva</v>
      </c>
      <c r="D744" t="s">
        <v>1683</v>
      </c>
      <c r="E744" t="str">
        <f>Table6[[#This Row],[Gender Correction]]</f>
        <v>F</v>
      </c>
      <c r="F744">
        <v>90</v>
      </c>
      <c r="G744" t="s">
        <v>3833</v>
      </c>
      <c r="H744" t="s">
        <v>1476</v>
      </c>
      <c r="I744" s="10">
        <v>40244</v>
      </c>
      <c r="J744">
        <v>93</v>
      </c>
      <c r="K744" t="s">
        <v>1772</v>
      </c>
      <c r="L744" t="str">
        <f>VLOOKUP(Portfolio43468[[#This Row],[Product]],ProductName,2)</f>
        <v>Gigastuff</v>
      </c>
      <c r="M744">
        <f t="shared" si="47"/>
        <v>1674</v>
      </c>
      <c r="N744" s="14">
        <f t="shared" si="48"/>
        <v>3163.8599999999997</v>
      </c>
      <c r="O744">
        <f t="shared" si="49"/>
        <v>2010</v>
      </c>
      <c r="P744" t="str">
        <f t="shared" si="50"/>
        <v>Mar</v>
      </c>
    </row>
    <row r="745" spans="1:16" x14ac:dyDescent="0.3">
      <c r="A745">
        <v>748</v>
      </c>
      <c r="B745" t="str">
        <f>Table6[[#This Row],[Initials]]</f>
        <v>K</v>
      </c>
      <c r="C745" t="str">
        <f>Table6[[#This Row],[Last Name Correction]]</f>
        <v>Penn</v>
      </c>
      <c r="D745" t="s">
        <v>1670</v>
      </c>
      <c r="E745" t="str">
        <f>Table6[[#This Row],[Gender Correction]]</f>
        <v>F</v>
      </c>
      <c r="F745">
        <v>60</v>
      </c>
      <c r="G745" t="s">
        <v>3836</v>
      </c>
      <c r="H745" t="s">
        <v>559</v>
      </c>
      <c r="I745" s="10">
        <v>40384</v>
      </c>
      <c r="J745">
        <v>97</v>
      </c>
      <c r="K745" t="s">
        <v>851</v>
      </c>
      <c r="L745" t="str">
        <f>VLOOKUP(Portfolio43468[[#This Row],[Product]],ProductName,2)</f>
        <v>Hyperwotsit</v>
      </c>
      <c r="M745">
        <f t="shared" si="47"/>
        <v>1940</v>
      </c>
      <c r="N745" s="14">
        <f t="shared" si="48"/>
        <v>3899.3999999999996</v>
      </c>
      <c r="O745">
        <f t="shared" si="49"/>
        <v>2010</v>
      </c>
      <c r="P745" t="str">
        <f t="shared" si="50"/>
        <v>Jul</v>
      </c>
    </row>
    <row r="746" spans="1:16" x14ac:dyDescent="0.3">
      <c r="A746">
        <v>749</v>
      </c>
      <c r="B746" t="str">
        <f>Table6[[#This Row],[Initials]]</f>
        <v>M</v>
      </c>
      <c r="C746" t="str">
        <f>Table6[[#This Row],[Last Name Correction]]</f>
        <v>Everett</v>
      </c>
      <c r="D746" t="s">
        <v>1683</v>
      </c>
      <c r="E746" t="str">
        <f>Table6[[#This Row],[Gender Correction]]</f>
        <v>F</v>
      </c>
      <c r="F746">
        <v>90</v>
      </c>
      <c r="G746" t="s">
        <v>3839</v>
      </c>
      <c r="H746" t="s">
        <v>112</v>
      </c>
      <c r="I746" s="10">
        <v>40184</v>
      </c>
      <c r="J746">
        <v>8</v>
      </c>
      <c r="K746" t="s">
        <v>1692</v>
      </c>
      <c r="L746" t="str">
        <f>VLOOKUP(Portfolio43468[[#This Row],[Product]],ProductName,2)</f>
        <v>Megawidget L</v>
      </c>
      <c r="M746">
        <f t="shared" si="47"/>
        <v>192</v>
      </c>
      <c r="N746" s="14">
        <f t="shared" si="48"/>
        <v>305.28000000000003</v>
      </c>
      <c r="O746">
        <f t="shared" si="49"/>
        <v>2010</v>
      </c>
      <c r="P746" t="str">
        <f t="shared" si="50"/>
        <v>Jan</v>
      </c>
    </row>
    <row r="747" spans="1:16" x14ac:dyDescent="0.3">
      <c r="A747">
        <v>750</v>
      </c>
      <c r="B747" t="str">
        <f>Table6[[#This Row],[Initials]]</f>
        <v>D</v>
      </c>
      <c r="C747" t="str">
        <f>Table6[[#This Row],[Last Name Correction]]</f>
        <v>Abel</v>
      </c>
      <c r="D747" t="s">
        <v>1670</v>
      </c>
      <c r="E747" t="str">
        <f>Table6[[#This Row],[Gender Correction]]</f>
        <v>F</v>
      </c>
      <c r="F747">
        <v>90</v>
      </c>
      <c r="G747" t="s">
        <v>3841</v>
      </c>
      <c r="H747" t="s">
        <v>142</v>
      </c>
      <c r="I747" s="10">
        <v>40437</v>
      </c>
      <c r="J747">
        <v>62</v>
      </c>
      <c r="K747" t="s">
        <v>1721</v>
      </c>
      <c r="L747" t="str">
        <f>VLOOKUP(Portfolio43468[[#This Row],[Product]],ProductName,2)</f>
        <v>Ultrathing V4</v>
      </c>
      <c r="M747">
        <f t="shared" si="47"/>
        <v>1488</v>
      </c>
      <c r="N747" s="14">
        <f t="shared" si="48"/>
        <v>5937.12</v>
      </c>
      <c r="O747">
        <f t="shared" si="49"/>
        <v>2010</v>
      </c>
      <c r="P747" t="str">
        <f t="shared" si="50"/>
        <v>Sep</v>
      </c>
    </row>
    <row r="748" spans="1:16" x14ac:dyDescent="0.3">
      <c r="A748">
        <v>751</v>
      </c>
      <c r="B748" t="str">
        <f>Table6[[#This Row],[Initials]]</f>
        <v>K</v>
      </c>
      <c r="C748" t="str">
        <f>Table6[[#This Row],[Last Name Correction]]</f>
        <v>Hyde</v>
      </c>
      <c r="D748" t="s">
        <v>1670</v>
      </c>
      <c r="E748" t="str">
        <f>Table6[[#This Row],[Gender Correction]]</f>
        <v>F</v>
      </c>
      <c r="F748">
        <v>30</v>
      </c>
      <c r="G748" t="s">
        <v>3843</v>
      </c>
      <c r="H748" t="s">
        <v>605</v>
      </c>
      <c r="I748" s="10">
        <v>40275</v>
      </c>
      <c r="J748">
        <v>36</v>
      </c>
      <c r="K748" t="s">
        <v>1696</v>
      </c>
      <c r="L748" t="str">
        <f>VLOOKUP(Portfolio43468[[#This Row],[Product]],ProductName,2)</f>
        <v>Ultrathing V2</v>
      </c>
      <c r="M748">
        <f t="shared" si="47"/>
        <v>720</v>
      </c>
      <c r="N748" s="14">
        <f t="shared" si="48"/>
        <v>2152.8000000000002</v>
      </c>
      <c r="O748">
        <f t="shared" si="49"/>
        <v>2010</v>
      </c>
      <c r="P748" t="str">
        <f t="shared" si="50"/>
        <v>Apr</v>
      </c>
    </row>
    <row r="749" spans="1:16" x14ac:dyDescent="0.3">
      <c r="A749">
        <v>752</v>
      </c>
      <c r="B749" t="str">
        <f>Table6[[#This Row],[Initials]]</f>
        <v>L</v>
      </c>
      <c r="C749" t="str">
        <f>Table6[[#This Row],[Last Name Correction]]</f>
        <v>Bassett</v>
      </c>
      <c r="D749" t="s">
        <v>1683</v>
      </c>
      <c r="E749" t="str">
        <f>Table6[[#This Row],[Gender Correction]]</f>
        <v>F</v>
      </c>
      <c r="F749">
        <v>30</v>
      </c>
      <c r="G749" t="s">
        <v>3845</v>
      </c>
      <c r="H749" t="s">
        <v>517</v>
      </c>
      <c r="I749" s="10">
        <v>40463</v>
      </c>
      <c r="J749">
        <v>86</v>
      </c>
      <c r="K749" t="s">
        <v>1772</v>
      </c>
      <c r="L749" t="str">
        <f>VLOOKUP(Portfolio43468[[#This Row],[Product]],ProductName,2)</f>
        <v>Gigastuff</v>
      </c>
      <c r="M749">
        <f t="shared" si="47"/>
        <v>1548</v>
      </c>
      <c r="N749" s="14">
        <f t="shared" si="48"/>
        <v>2925.72</v>
      </c>
      <c r="O749">
        <f t="shared" si="49"/>
        <v>2010</v>
      </c>
      <c r="P749" t="str">
        <f t="shared" si="50"/>
        <v>Oct</v>
      </c>
    </row>
    <row r="750" spans="1:16" x14ac:dyDescent="0.3">
      <c r="A750">
        <v>753</v>
      </c>
      <c r="B750" t="str">
        <f>Table6[[#This Row],[Initials]]</f>
        <v>F</v>
      </c>
      <c r="C750" t="str">
        <f>Table6[[#This Row],[Last Name Correction]]</f>
        <v>Barrera</v>
      </c>
      <c r="D750" t="s">
        <v>1670</v>
      </c>
      <c r="E750" t="str">
        <f>Table6[[#This Row],[Gender Correction]]</f>
        <v>F</v>
      </c>
      <c r="F750">
        <v>30</v>
      </c>
      <c r="G750" t="s">
        <v>3847</v>
      </c>
      <c r="H750" t="s">
        <v>3848</v>
      </c>
      <c r="I750" s="10">
        <v>39716</v>
      </c>
      <c r="J750">
        <v>16</v>
      </c>
      <c r="K750" t="s">
        <v>1707</v>
      </c>
      <c r="L750" t="str">
        <f>VLOOKUP(Portfolio43468[[#This Row],[Product]],ProductName,2)</f>
        <v>Megawidget M</v>
      </c>
      <c r="M750">
        <f t="shared" si="47"/>
        <v>384</v>
      </c>
      <c r="N750" s="14">
        <f t="shared" si="48"/>
        <v>456.96</v>
      </c>
      <c r="O750">
        <f t="shared" si="49"/>
        <v>2008</v>
      </c>
      <c r="P750" t="str">
        <f t="shared" si="50"/>
        <v>Sep</v>
      </c>
    </row>
    <row r="751" spans="1:16" x14ac:dyDescent="0.3">
      <c r="A751">
        <v>754</v>
      </c>
      <c r="B751" t="str">
        <f>Table6[[#This Row],[Initials]]</f>
        <v>G</v>
      </c>
      <c r="C751" t="str">
        <f>Table6[[#This Row],[Last Name Correction]]</f>
        <v>Puckett</v>
      </c>
      <c r="D751" t="s">
        <v>1683</v>
      </c>
      <c r="E751" t="str">
        <f>Table6[[#This Row],[Gender Correction]]</f>
        <v>F</v>
      </c>
      <c r="F751">
        <v>60</v>
      </c>
      <c r="G751" t="s">
        <v>3850</v>
      </c>
      <c r="H751" t="s">
        <v>1513</v>
      </c>
      <c r="I751" s="10">
        <v>39639</v>
      </c>
      <c r="J751">
        <v>64</v>
      </c>
      <c r="K751" t="s">
        <v>1677</v>
      </c>
      <c r="L751" t="str">
        <f>VLOOKUP(Portfolio43468[[#This Row],[Product]],ProductName,2)</f>
        <v>Ultrathing V3</v>
      </c>
      <c r="M751">
        <f t="shared" si="47"/>
        <v>1536</v>
      </c>
      <c r="N751" s="14">
        <f t="shared" si="48"/>
        <v>5360.64</v>
      </c>
      <c r="O751">
        <f t="shared" si="49"/>
        <v>2008</v>
      </c>
      <c r="P751" t="str">
        <f t="shared" si="50"/>
        <v>Jul</v>
      </c>
    </row>
    <row r="752" spans="1:16" x14ac:dyDescent="0.3">
      <c r="A752">
        <v>755</v>
      </c>
      <c r="B752" t="str">
        <f>Table6[[#This Row],[Initials]]</f>
        <v>C</v>
      </c>
      <c r="C752" t="str">
        <f>Table6[[#This Row],[Last Name Correction]]</f>
        <v>Reyes</v>
      </c>
      <c r="D752" t="s">
        <v>1683</v>
      </c>
      <c r="E752" t="str">
        <f>Table6[[#This Row],[Gender Correction]]</f>
        <v>F</v>
      </c>
      <c r="F752">
        <v>90</v>
      </c>
      <c r="G752" t="s">
        <v>3852</v>
      </c>
      <c r="H752" t="s">
        <v>614</v>
      </c>
      <c r="I752" s="10">
        <v>40169</v>
      </c>
      <c r="J752">
        <v>12</v>
      </c>
      <c r="K752" t="s">
        <v>851</v>
      </c>
      <c r="L752" t="str">
        <f>VLOOKUP(Portfolio43468[[#This Row],[Product]],ProductName,2)</f>
        <v>Hyperwotsit</v>
      </c>
      <c r="M752">
        <f t="shared" si="47"/>
        <v>240</v>
      </c>
      <c r="N752" s="14">
        <f t="shared" si="48"/>
        <v>482.4</v>
      </c>
      <c r="O752">
        <f t="shared" si="49"/>
        <v>2009</v>
      </c>
      <c r="P752" t="str">
        <f t="shared" si="50"/>
        <v>Dec</v>
      </c>
    </row>
    <row r="753" spans="1:16" x14ac:dyDescent="0.3">
      <c r="A753">
        <v>756</v>
      </c>
      <c r="B753" t="str">
        <f>Table6[[#This Row],[Initials]]</f>
        <v>S</v>
      </c>
      <c r="C753" t="str">
        <f>Table6[[#This Row],[Last Name Correction]]</f>
        <v>Hurt</v>
      </c>
      <c r="D753" t="s">
        <v>1670</v>
      </c>
      <c r="E753" t="str">
        <f>Table6[[#This Row],[Gender Correction]]</f>
        <v>F</v>
      </c>
      <c r="F753">
        <v>90</v>
      </c>
      <c r="G753" t="s">
        <v>1859</v>
      </c>
      <c r="H753" t="s">
        <v>650</v>
      </c>
      <c r="I753" s="10">
        <v>39455</v>
      </c>
      <c r="J753">
        <v>56</v>
      </c>
      <c r="K753" t="s">
        <v>1700</v>
      </c>
      <c r="L753" t="str">
        <f>VLOOKUP(Portfolio43468[[#This Row],[Product]],ProductName,2)</f>
        <v>Ultrathing V1</v>
      </c>
      <c r="M753">
        <f t="shared" si="47"/>
        <v>952</v>
      </c>
      <c r="N753" s="14">
        <f t="shared" si="48"/>
        <v>1894.48</v>
      </c>
      <c r="O753">
        <f t="shared" si="49"/>
        <v>2008</v>
      </c>
      <c r="P753" t="str">
        <f t="shared" si="50"/>
        <v>Jan</v>
      </c>
    </row>
    <row r="754" spans="1:16" x14ac:dyDescent="0.3">
      <c r="A754">
        <v>757</v>
      </c>
      <c r="B754" t="str">
        <f>Table6[[#This Row],[Initials]]</f>
        <v>M</v>
      </c>
      <c r="C754" t="str">
        <f>Table6[[#This Row],[Last Name Correction]]</f>
        <v>Ali</v>
      </c>
      <c r="D754" t="s">
        <v>1670</v>
      </c>
      <c r="E754" t="str">
        <f>Table6[[#This Row],[Gender Correction]]</f>
        <v>F</v>
      </c>
      <c r="F754">
        <v>90</v>
      </c>
      <c r="G754" t="s">
        <v>3856</v>
      </c>
      <c r="H754" t="s">
        <v>251</v>
      </c>
      <c r="I754" s="10">
        <v>40331</v>
      </c>
      <c r="J754">
        <v>97</v>
      </c>
      <c r="K754" t="s">
        <v>1677</v>
      </c>
      <c r="L754" t="str">
        <f>VLOOKUP(Portfolio43468[[#This Row],[Product]],ProductName,2)</f>
        <v>Ultrathing V3</v>
      </c>
      <c r="M754">
        <f t="shared" si="47"/>
        <v>2328</v>
      </c>
      <c r="N754" s="14">
        <f t="shared" si="48"/>
        <v>8124.72</v>
      </c>
      <c r="O754">
        <f t="shared" si="49"/>
        <v>2010</v>
      </c>
      <c r="P754" t="str">
        <f t="shared" si="50"/>
        <v>Jun</v>
      </c>
    </row>
    <row r="755" spans="1:16" x14ac:dyDescent="0.3">
      <c r="A755">
        <v>758</v>
      </c>
      <c r="B755" t="str">
        <f>Table6[[#This Row],[Initials]]</f>
        <v>M</v>
      </c>
      <c r="C755" t="str">
        <f>Table6[[#This Row],[Last Name Correction]]</f>
        <v>Clay</v>
      </c>
      <c r="D755" t="s">
        <v>1670</v>
      </c>
      <c r="E755" t="str">
        <f>Table6[[#This Row],[Gender Correction]]</f>
        <v>F</v>
      </c>
      <c r="F755">
        <v>60</v>
      </c>
      <c r="G755" t="s">
        <v>3858</v>
      </c>
      <c r="H755" t="s">
        <v>3859</v>
      </c>
      <c r="I755" s="10">
        <v>39524</v>
      </c>
      <c r="J755">
        <v>37</v>
      </c>
      <c r="K755" t="s">
        <v>1721</v>
      </c>
      <c r="L755" t="str">
        <f>VLOOKUP(Portfolio43468[[#This Row],[Product]],ProductName,2)</f>
        <v>Ultrathing V4</v>
      </c>
      <c r="M755">
        <f t="shared" si="47"/>
        <v>888</v>
      </c>
      <c r="N755" s="14">
        <f t="shared" si="48"/>
        <v>3543.1200000000003</v>
      </c>
      <c r="O755">
        <f t="shared" si="49"/>
        <v>2008</v>
      </c>
      <c r="P755" t="str">
        <f t="shared" si="50"/>
        <v>Mar</v>
      </c>
    </row>
    <row r="756" spans="1:16" x14ac:dyDescent="0.3">
      <c r="A756">
        <v>759</v>
      </c>
      <c r="B756" t="str">
        <f>Table6[[#This Row],[Initials]]</f>
        <v>T</v>
      </c>
      <c r="C756" t="str">
        <f>Table6[[#This Row],[Last Name Correction]]</f>
        <v>Dooley</v>
      </c>
      <c r="D756" t="s">
        <v>1683</v>
      </c>
      <c r="E756" t="str">
        <f>Table6[[#This Row],[Gender Correction]]</f>
        <v>F</v>
      </c>
      <c r="F756">
        <v>60</v>
      </c>
      <c r="G756" t="s">
        <v>3862</v>
      </c>
      <c r="H756" t="s">
        <v>23</v>
      </c>
      <c r="I756" s="10">
        <v>39546</v>
      </c>
      <c r="J756">
        <v>74</v>
      </c>
      <c r="K756" t="s">
        <v>1692</v>
      </c>
      <c r="L756" t="str">
        <f>VLOOKUP(Portfolio43468[[#This Row],[Product]],ProductName,2)</f>
        <v>Megawidget L</v>
      </c>
      <c r="M756">
        <f t="shared" si="47"/>
        <v>1776</v>
      </c>
      <c r="N756" s="14">
        <f t="shared" si="48"/>
        <v>2823.84</v>
      </c>
      <c r="O756">
        <f t="shared" si="49"/>
        <v>2008</v>
      </c>
      <c r="P756" t="str">
        <f t="shared" si="50"/>
        <v>Apr</v>
      </c>
    </row>
    <row r="757" spans="1:16" x14ac:dyDescent="0.3">
      <c r="A757">
        <v>760</v>
      </c>
      <c r="B757" t="str">
        <f>Table6[[#This Row],[Initials]]</f>
        <v>S</v>
      </c>
      <c r="C757" t="str">
        <f>Table6[[#This Row],[Last Name Correction]]</f>
        <v>Ross</v>
      </c>
      <c r="D757" t="s">
        <v>1670</v>
      </c>
      <c r="E757" t="str">
        <f>Table6[[#This Row],[Gender Correction]]</f>
        <v>F</v>
      </c>
      <c r="F757">
        <v>60</v>
      </c>
      <c r="G757" t="s">
        <v>3864</v>
      </c>
      <c r="H757" t="s">
        <v>483</v>
      </c>
      <c r="I757" s="10">
        <v>40237</v>
      </c>
      <c r="J757">
        <v>69</v>
      </c>
      <c r="K757" t="s">
        <v>1721</v>
      </c>
      <c r="L757" t="str">
        <f>VLOOKUP(Portfolio43468[[#This Row],[Product]],ProductName,2)</f>
        <v>Ultrathing V4</v>
      </c>
      <c r="M757">
        <f t="shared" si="47"/>
        <v>1656</v>
      </c>
      <c r="N757" s="14">
        <f t="shared" si="48"/>
        <v>6607.4400000000005</v>
      </c>
      <c r="O757">
        <f t="shared" si="49"/>
        <v>2010</v>
      </c>
      <c r="P757" t="str">
        <f t="shared" si="50"/>
        <v>Feb</v>
      </c>
    </row>
    <row r="758" spans="1:16" x14ac:dyDescent="0.3">
      <c r="A758">
        <v>761</v>
      </c>
      <c r="B758" t="str">
        <f>Table6[[#This Row],[Initials]]</f>
        <v>H</v>
      </c>
      <c r="C758" t="str">
        <f>Table6[[#This Row],[Last Name Correction]]</f>
        <v>Hansen</v>
      </c>
      <c r="D758" t="s">
        <v>1670</v>
      </c>
      <c r="E758" t="str">
        <f>Table6[[#This Row],[Gender Correction]]</f>
        <v>F</v>
      </c>
      <c r="F758">
        <v>60</v>
      </c>
      <c r="G758" t="s">
        <v>3866</v>
      </c>
      <c r="H758" t="s">
        <v>973</v>
      </c>
      <c r="I758" s="10">
        <v>39501</v>
      </c>
      <c r="J758">
        <v>95</v>
      </c>
      <c r="K758" t="s">
        <v>1673</v>
      </c>
      <c r="L758" t="str">
        <f>VLOOKUP(Portfolio43468[[#This Row],[Product]],ProductName,2)</f>
        <v>Megawidget S</v>
      </c>
      <c r="M758">
        <f t="shared" si="47"/>
        <v>2280</v>
      </c>
      <c r="N758" s="14">
        <f t="shared" si="48"/>
        <v>1801.2</v>
      </c>
      <c r="O758">
        <f t="shared" si="49"/>
        <v>2008</v>
      </c>
      <c r="P758" t="str">
        <f t="shared" si="50"/>
        <v>Feb</v>
      </c>
    </row>
    <row r="759" spans="1:16" x14ac:dyDescent="0.3">
      <c r="A759">
        <v>762</v>
      </c>
      <c r="B759" t="str">
        <f>Table6[[#This Row],[Initials]]</f>
        <v>M</v>
      </c>
      <c r="C759" t="str">
        <f>Table6[[#This Row],[Last Name Correction]]</f>
        <v>Sams</v>
      </c>
      <c r="D759" t="s">
        <v>1683</v>
      </c>
      <c r="E759" t="str">
        <f>Table6[[#This Row],[Gender Correction]]</f>
        <v>F</v>
      </c>
      <c r="F759">
        <v>60</v>
      </c>
      <c r="G759" t="s">
        <v>3869</v>
      </c>
      <c r="H759" t="s">
        <v>936</v>
      </c>
      <c r="I759" s="10">
        <v>40206</v>
      </c>
      <c r="J759">
        <v>100</v>
      </c>
      <c r="K759" t="s">
        <v>1772</v>
      </c>
      <c r="L759" t="str">
        <f>VLOOKUP(Portfolio43468[[#This Row],[Product]],ProductName,2)</f>
        <v>Gigastuff</v>
      </c>
      <c r="M759">
        <f t="shared" si="47"/>
        <v>1800</v>
      </c>
      <c r="N759" s="14">
        <f t="shared" si="48"/>
        <v>3402</v>
      </c>
      <c r="O759">
        <f t="shared" si="49"/>
        <v>2010</v>
      </c>
      <c r="P759" t="str">
        <f t="shared" si="50"/>
        <v>Jan</v>
      </c>
    </row>
    <row r="760" spans="1:16" x14ac:dyDescent="0.3">
      <c r="A760">
        <v>763</v>
      </c>
      <c r="B760" t="str">
        <f>Table6[[#This Row],[Initials]]</f>
        <v>L</v>
      </c>
      <c r="C760" t="str">
        <f>Table6[[#This Row],[Last Name Correction]]</f>
        <v>Dillard</v>
      </c>
      <c r="D760" t="s">
        <v>1683</v>
      </c>
      <c r="E760" t="str">
        <f>Table6[[#This Row],[Gender Correction]]</f>
        <v>F</v>
      </c>
      <c r="F760">
        <v>60</v>
      </c>
      <c r="G760" t="s">
        <v>3871</v>
      </c>
      <c r="H760" t="s">
        <v>3872</v>
      </c>
      <c r="I760" s="10">
        <v>39620</v>
      </c>
      <c r="J760">
        <v>41</v>
      </c>
      <c r="K760" t="s">
        <v>1707</v>
      </c>
      <c r="L760" t="str">
        <f>VLOOKUP(Portfolio43468[[#This Row],[Product]],ProductName,2)</f>
        <v>Megawidget M</v>
      </c>
      <c r="M760">
        <f t="shared" si="47"/>
        <v>984</v>
      </c>
      <c r="N760" s="14">
        <f t="shared" si="48"/>
        <v>1170.96</v>
      </c>
      <c r="O760">
        <f t="shared" si="49"/>
        <v>2008</v>
      </c>
      <c r="P760" t="str">
        <f t="shared" si="50"/>
        <v>Jun</v>
      </c>
    </row>
    <row r="761" spans="1:16" x14ac:dyDescent="0.3">
      <c r="A761">
        <v>764</v>
      </c>
      <c r="B761" t="str">
        <f>Table6[[#This Row],[Initials]]</f>
        <v>F</v>
      </c>
      <c r="C761" t="str">
        <f>Table6[[#This Row],[Last Name Correction]]</f>
        <v>Dumas</v>
      </c>
      <c r="D761" t="s">
        <v>1683</v>
      </c>
      <c r="E761" t="str">
        <f>Table6[[#This Row],[Gender Correction]]</f>
        <v>F</v>
      </c>
      <c r="F761">
        <v>90</v>
      </c>
      <c r="G761" t="s">
        <v>3875</v>
      </c>
      <c r="H761" t="s">
        <v>1421</v>
      </c>
      <c r="I761" s="10">
        <v>39472</v>
      </c>
      <c r="J761">
        <v>88</v>
      </c>
      <c r="K761" t="s">
        <v>851</v>
      </c>
      <c r="L761" t="str">
        <f>VLOOKUP(Portfolio43468[[#This Row],[Product]],ProductName,2)</f>
        <v>Hyperwotsit</v>
      </c>
      <c r="M761">
        <f t="shared" si="47"/>
        <v>1760</v>
      </c>
      <c r="N761" s="14">
        <f t="shared" si="48"/>
        <v>3537.5999999999995</v>
      </c>
      <c r="O761">
        <f t="shared" si="49"/>
        <v>2008</v>
      </c>
      <c r="P761" t="str">
        <f t="shared" si="50"/>
        <v>Jan</v>
      </c>
    </row>
    <row r="762" spans="1:16" x14ac:dyDescent="0.3">
      <c r="A762">
        <v>765</v>
      </c>
      <c r="B762" t="str">
        <f>Table6[[#This Row],[Initials]]</f>
        <v>A</v>
      </c>
      <c r="C762" t="str">
        <f>Table6[[#This Row],[Last Name Correction]]</f>
        <v>Mcelroy</v>
      </c>
      <c r="D762" t="s">
        <v>1683</v>
      </c>
      <c r="E762" t="str">
        <f>Table6[[#This Row],[Gender Correction]]</f>
        <v>F</v>
      </c>
      <c r="F762">
        <v>30</v>
      </c>
      <c r="G762" t="s">
        <v>3876</v>
      </c>
      <c r="H762" t="s">
        <v>235</v>
      </c>
      <c r="I762" s="10">
        <v>40401</v>
      </c>
      <c r="J762">
        <v>90</v>
      </c>
      <c r="K762" t="s">
        <v>1700</v>
      </c>
      <c r="L762" t="str">
        <f>VLOOKUP(Portfolio43468[[#This Row],[Product]],ProductName,2)</f>
        <v>Ultrathing V1</v>
      </c>
      <c r="M762">
        <f t="shared" si="47"/>
        <v>1530</v>
      </c>
      <c r="N762" s="14">
        <f t="shared" si="48"/>
        <v>3044.7</v>
      </c>
      <c r="O762">
        <f t="shared" si="49"/>
        <v>2010</v>
      </c>
      <c r="P762" t="str">
        <f t="shared" si="50"/>
        <v>Aug</v>
      </c>
    </row>
    <row r="763" spans="1:16" x14ac:dyDescent="0.3">
      <c r="A763">
        <v>766</v>
      </c>
      <c r="B763" t="str">
        <f>Table6[[#This Row],[Initials]]</f>
        <v>D</v>
      </c>
      <c r="C763" t="str">
        <f>Table6[[#This Row],[Last Name Correction]]</f>
        <v>Belcher</v>
      </c>
      <c r="D763" t="s">
        <v>1683</v>
      </c>
      <c r="E763" t="str">
        <f>Table6[[#This Row],[Gender Correction]]</f>
        <v>F</v>
      </c>
      <c r="F763">
        <v>90</v>
      </c>
      <c r="G763" t="s">
        <v>3879</v>
      </c>
      <c r="H763" t="s">
        <v>3880</v>
      </c>
      <c r="I763" s="10">
        <v>39690</v>
      </c>
      <c r="J763">
        <v>49</v>
      </c>
      <c r="K763" t="s">
        <v>1721</v>
      </c>
      <c r="L763" t="str">
        <f>VLOOKUP(Portfolio43468[[#This Row],[Product]],ProductName,2)</f>
        <v>Ultrathing V4</v>
      </c>
      <c r="M763">
        <f t="shared" si="47"/>
        <v>1176</v>
      </c>
      <c r="N763" s="14">
        <f t="shared" si="48"/>
        <v>4692.2400000000007</v>
      </c>
      <c r="O763">
        <f t="shared" si="49"/>
        <v>2008</v>
      </c>
      <c r="P763" t="str">
        <f t="shared" si="50"/>
        <v>Aug</v>
      </c>
    </row>
    <row r="764" spans="1:16" x14ac:dyDescent="0.3">
      <c r="A764">
        <v>767</v>
      </c>
      <c r="B764" t="str">
        <f>Table6[[#This Row],[Initials]]</f>
        <v>P</v>
      </c>
      <c r="C764" t="str">
        <f>Table6[[#This Row],[Last Name Correction]]</f>
        <v>Rosales</v>
      </c>
      <c r="D764" t="s">
        <v>1683</v>
      </c>
      <c r="E764" t="str">
        <f>Table6[[#This Row],[Gender Correction]]</f>
        <v>F</v>
      </c>
      <c r="F764">
        <v>60</v>
      </c>
      <c r="G764" t="s">
        <v>3881</v>
      </c>
      <c r="H764" t="s">
        <v>1651</v>
      </c>
      <c r="I764" s="10">
        <v>40456</v>
      </c>
      <c r="J764">
        <v>45</v>
      </c>
      <c r="K764" t="s">
        <v>1696</v>
      </c>
      <c r="L764" t="str">
        <f>VLOOKUP(Portfolio43468[[#This Row],[Product]],ProductName,2)</f>
        <v>Ultrathing V2</v>
      </c>
      <c r="M764">
        <f t="shared" si="47"/>
        <v>900</v>
      </c>
      <c r="N764" s="14">
        <f t="shared" si="48"/>
        <v>2691</v>
      </c>
      <c r="O764">
        <f t="shared" si="49"/>
        <v>2010</v>
      </c>
      <c r="P764" t="str">
        <f t="shared" si="50"/>
        <v>Oct</v>
      </c>
    </row>
    <row r="765" spans="1:16" x14ac:dyDescent="0.3">
      <c r="A765">
        <v>768</v>
      </c>
      <c r="B765" t="str">
        <f>Table6[[#This Row],[Initials]]</f>
        <v>F</v>
      </c>
      <c r="C765" t="str">
        <f>Table6[[#This Row],[Last Name Correction]]</f>
        <v>Reynolds</v>
      </c>
      <c r="D765" t="s">
        <v>1683</v>
      </c>
      <c r="E765" t="str">
        <f>Table6[[#This Row],[Gender Correction]]</f>
        <v>F</v>
      </c>
      <c r="F765">
        <v>60</v>
      </c>
      <c r="G765" t="s">
        <v>3884</v>
      </c>
      <c r="H765" t="s">
        <v>290</v>
      </c>
      <c r="I765" s="10">
        <v>40209</v>
      </c>
      <c r="J765">
        <v>29</v>
      </c>
      <c r="K765" t="s">
        <v>1700</v>
      </c>
      <c r="L765" t="str">
        <f>VLOOKUP(Portfolio43468[[#This Row],[Product]],ProductName,2)</f>
        <v>Ultrathing V1</v>
      </c>
      <c r="M765">
        <f t="shared" si="47"/>
        <v>493</v>
      </c>
      <c r="N765" s="14">
        <f t="shared" si="48"/>
        <v>981.07</v>
      </c>
      <c r="O765">
        <f t="shared" si="49"/>
        <v>2010</v>
      </c>
      <c r="P765" t="str">
        <f t="shared" si="50"/>
        <v>Jan</v>
      </c>
    </row>
    <row r="766" spans="1:16" x14ac:dyDescent="0.3">
      <c r="A766">
        <v>769</v>
      </c>
      <c r="B766" t="str">
        <f>Table6[[#This Row],[Initials]]</f>
        <v>A</v>
      </c>
      <c r="C766" t="str">
        <f>Table6[[#This Row],[Last Name Correction]]</f>
        <v>Jack</v>
      </c>
      <c r="D766" t="s">
        <v>1683</v>
      </c>
      <c r="E766" t="str">
        <f>Table6[[#This Row],[Gender Correction]]</f>
        <v>F</v>
      </c>
      <c r="F766">
        <v>30</v>
      </c>
      <c r="G766" t="s">
        <v>3886</v>
      </c>
      <c r="H766" t="s">
        <v>2565</v>
      </c>
      <c r="I766" s="10">
        <v>40398</v>
      </c>
      <c r="J766">
        <v>53</v>
      </c>
      <c r="K766" t="s">
        <v>1692</v>
      </c>
      <c r="L766" t="str">
        <f>VLOOKUP(Portfolio43468[[#This Row],[Product]],ProductName,2)</f>
        <v>Megawidget L</v>
      </c>
      <c r="M766">
        <f t="shared" si="47"/>
        <v>1272</v>
      </c>
      <c r="N766" s="14">
        <f t="shared" si="48"/>
        <v>2022.48</v>
      </c>
      <c r="O766">
        <f t="shared" si="49"/>
        <v>2010</v>
      </c>
      <c r="P766" t="str">
        <f t="shared" si="50"/>
        <v>Aug</v>
      </c>
    </row>
    <row r="767" spans="1:16" x14ac:dyDescent="0.3">
      <c r="A767">
        <v>770</v>
      </c>
      <c r="B767" t="str">
        <f>Table6[[#This Row],[Initials]]</f>
        <v>W</v>
      </c>
      <c r="C767" t="str">
        <f>Table6[[#This Row],[Last Name Correction]]</f>
        <v>King</v>
      </c>
      <c r="D767" t="s">
        <v>1683</v>
      </c>
      <c r="E767" t="str">
        <f>Table6[[#This Row],[Gender Correction]]</f>
        <v>F</v>
      </c>
      <c r="F767">
        <v>30</v>
      </c>
      <c r="G767" t="s">
        <v>3888</v>
      </c>
      <c r="H767" t="s">
        <v>2671</v>
      </c>
      <c r="I767" s="10">
        <v>39905</v>
      </c>
      <c r="J767">
        <v>5</v>
      </c>
      <c r="K767" t="s">
        <v>1673</v>
      </c>
      <c r="L767" t="str">
        <f>VLOOKUP(Portfolio43468[[#This Row],[Product]],ProductName,2)</f>
        <v>Megawidget S</v>
      </c>
      <c r="M767">
        <f t="shared" si="47"/>
        <v>120</v>
      </c>
      <c r="N767" s="14">
        <f t="shared" si="48"/>
        <v>94.800000000000011</v>
      </c>
      <c r="O767">
        <f t="shared" si="49"/>
        <v>2009</v>
      </c>
      <c r="P767" t="str">
        <f t="shared" si="50"/>
        <v>Apr</v>
      </c>
    </row>
    <row r="768" spans="1:16" x14ac:dyDescent="0.3">
      <c r="A768">
        <v>771</v>
      </c>
      <c r="B768" t="str">
        <f>Table6[[#This Row],[Initials]]</f>
        <v>D</v>
      </c>
      <c r="C768" t="str">
        <f>Table6[[#This Row],[Last Name Correction]]</f>
        <v>Rasmussen</v>
      </c>
      <c r="D768" t="s">
        <v>1670</v>
      </c>
      <c r="E768" t="str">
        <f>Table6[[#This Row],[Gender Correction]]</f>
        <v>F</v>
      </c>
      <c r="F768">
        <v>90</v>
      </c>
      <c r="G768" t="s">
        <v>3891</v>
      </c>
      <c r="H768" t="s">
        <v>3088</v>
      </c>
      <c r="I768" s="10">
        <v>40425</v>
      </c>
      <c r="J768">
        <v>81</v>
      </c>
      <c r="K768" t="s">
        <v>1707</v>
      </c>
      <c r="L768" t="str">
        <f>VLOOKUP(Portfolio43468[[#This Row],[Product]],ProductName,2)</f>
        <v>Megawidget M</v>
      </c>
      <c r="M768">
        <f t="shared" si="47"/>
        <v>1944</v>
      </c>
      <c r="N768" s="14">
        <f t="shared" si="48"/>
        <v>2313.3599999999997</v>
      </c>
      <c r="O768">
        <f t="shared" si="49"/>
        <v>2010</v>
      </c>
      <c r="P768" t="str">
        <f t="shared" si="50"/>
        <v>Sep</v>
      </c>
    </row>
    <row r="769" spans="1:16" x14ac:dyDescent="0.3">
      <c r="A769">
        <v>772</v>
      </c>
      <c r="B769" t="str">
        <f>Table6[[#This Row],[Initials]]</f>
        <v>C</v>
      </c>
      <c r="C769" t="str">
        <f>Table6[[#This Row],[Last Name Correction]]</f>
        <v>Jolly</v>
      </c>
      <c r="D769" t="s">
        <v>1683</v>
      </c>
      <c r="E769" t="str">
        <f>Table6[[#This Row],[Gender Correction]]</f>
        <v>F</v>
      </c>
      <c r="F769">
        <v>30</v>
      </c>
      <c r="G769" t="s">
        <v>3893</v>
      </c>
      <c r="H769" t="s">
        <v>1064</v>
      </c>
      <c r="I769" s="10">
        <v>40379</v>
      </c>
      <c r="J769">
        <v>8</v>
      </c>
      <c r="K769" t="s">
        <v>1772</v>
      </c>
      <c r="L769" t="str">
        <f>VLOOKUP(Portfolio43468[[#This Row],[Product]],ProductName,2)</f>
        <v>Gigastuff</v>
      </c>
      <c r="M769">
        <f t="shared" si="47"/>
        <v>144</v>
      </c>
      <c r="N769" s="14">
        <f t="shared" si="48"/>
        <v>272.15999999999997</v>
      </c>
      <c r="O769">
        <f t="shared" si="49"/>
        <v>2010</v>
      </c>
      <c r="P769" t="str">
        <f t="shared" si="50"/>
        <v>Jul</v>
      </c>
    </row>
    <row r="770" spans="1:16" x14ac:dyDescent="0.3">
      <c r="A770">
        <v>773</v>
      </c>
      <c r="B770" t="str">
        <f>Table6[[#This Row],[Initials]]</f>
        <v>C</v>
      </c>
      <c r="C770" t="str">
        <f>Table6[[#This Row],[Last Name Correction]]</f>
        <v>Stephens</v>
      </c>
      <c r="D770" t="s">
        <v>1670</v>
      </c>
      <c r="E770" t="str">
        <f>Table6[[#This Row],[Gender Correction]]</f>
        <v>F</v>
      </c>
      <c r="F770">
        <v>30</v>
      </c>
      <c r="G770" t="s">
        <v>3894</v>
      </c>
      <c r="H770" t="s">
        <v>650</v>
      </c>
      <c r="I770" s="10">
        <v>40372</v>
      </c>
      <c r="J770">
        <v>92</v>
      </c>
      <c r="K770" t="s">
        <v>1677</v>
      </c>
      <c r="L770" t="str">
        <f>VLOOKUP(Portfolio43468[[#This Row],[Product]],ProductName,2)</f>
        <v>Ultrathing V3</v>
      </c>
      <c r="M770">
        <f t="shared" ref="M770:M833" si="51">VLOOKUP(K770,ProductName,4)*J770</f>
        <v>2208</v>
      </c>
      <c r="N770" s="14">
        <f t="shared" ref="N770:N833" si="52">VLOOKUP(K770,ProductName,3)*M770</f>
        <v>7705.92</v>
      </c>
      <c r="O770">
        <f t="shared" ref="O770:O833" si="53">YEAR(I770)</f>
        <v>2010</v>
      </c>
      <c r="P770" t="str">
        <f t="shared" ref="P770:P833" si="54">TEXT(I770,"MMM")</f>
        <v>Jul</v>
      </c>
    </row>
    <row r="771" spans="1:16" x14ac:dyDescent="0.3">
      <c r="A771">
        <v>774</v>
      </c>
      <c r="B771" t="str">
        <f>Table6[[#This Row],[Initials]]</f>
        <v>D</v>
      </c>
      <c r="C771" t="str">
        <f>Table6[[#This Row],[Last Name Correction]]</f>
        <v>Polk</v>
      </c>
      <c r="D771" t="s">
        <v>1670</v>
      </c>
      <c r="E771" t="str">
        <f>Table6[[#This Row],[Gender Correction]]</f>
        <v>F</v>
      </c>
      <c r="F771">
        <v>90</v>
      </c>
      <c r="G771" t="s">
        <v>3897</v>
      </c>
      <c r="H771" t="s">
        <v>3898</v>
      </c>
      <c r="I771" s="10">
        <v>39577</v>
      </c>
      <c r="J771">
        <v>67</v>
      </c>
      <c r="K771" t="s">
        <v>1696</v>
      </c>
      <c r="L771" t="str">
        <f>VLOOKUP(Portfolio43468[[#This Row],[Product]],ProductName,2)</f>
        <v>Ultrathing V2</v>
      </c>
      <c r="M771">
        <f t="shared" si="51"/>
        <v>1340</v>
      </c>
      <c r="N771" s="14">
        <f t="shared" si="52"/>
        <v>4006.6000000000004</v>
      </c>
      <c r="O771">
        <f t="shared" si="53"/>
        <v>2008</v>
      </c>
      <c r="P771" t="str">
        <f t="shared" si="54"/>
        <v>May</v>
      </c>
    </row>
    <row r="772" spans="1:16" x14ac:dyDescent="0.3">
      <c r="A772">
        <v>775</v>
      </c>
      <c r="B772" t="str">
        <f>Table6[[#This Row],[Initials]]</f>
        <v>C</v>
      </c>
      <c r="C772" t="str">
        <f>Table6[[#This Row],[Last Name Correction]]</f>
        <v>Ferreira</v>
      </c>
      <c r="D772" t="s">
        <v>1719</v>
      </c>
      <c r="E772" t="str">
        <f>Table6[[#This Row],[Gender Correction]]</f>
        <v>F</v>
      </c>
      <c r="F772">
        <v>30</v>
      </c>
      <c r="G772" t="s">
        <v>3901</v>
      </c>
      <c r="H772" t="s">
        <v>3342</v>
      </c>
      <c r="I772" s="10">
        <v>40037</v>
      </c>
      <c r="J772">
        <v>60</v>
      </c>
      <c r="K772" t="s">
        <v>1673</v>
      </c>
      <c r="L772" t="str">
        <f>VLOOKUP(Portfolio43468[[#This Row],[Product]],ProductName,2)</f>
        <v>Megawidget S</v>
      </c>
      <c r="M772">
        <f t="shared" si="51"/>
        <v>1440</v>
      </c>
      <c r="N772" s="14">
        <f t="shared" si="52"/>
        <v>1137.6000000000001</v>
      </c>
      <c r="O772">
        <f t="shared" si="53"/>
        <v>2009</v>
      </c>
      <c r="P772" t="str">
        <f t="shared" si="54"/>
        <v>Aug</v>
      </c>
    </row>
    <row r="773" spans="1:16" x14ac:dyDescent="0.3">
      <c r="A773">
        <v>776</v>
      </c>
      <c r="B773" t="str">
        <f>Table6[[#This Row],[Initials]]</f>
        <v>A</v>
      </c>
      <c r="C773" t="str">
        <f>Table6[[#This Row],[Last Name Correction]]</f>
        <v>Pierce</v>
      </c>
      <c r="D773" t="s">
        <v>1670</v>
      </c>
      <c r="E773" t="str">
        <f>Table6[[#This Row],[Gender Correction]]</f>
        <v>F</v>
      </c>
      <c r="F773">
        <v>30</v>
      </c>
      <c r="G773" t="s">
        <v>3903</v>
      </c>
      <c r="H773" t="s">
        <v>1605</v>
      </c>
      <c r="I773" s="10">
        <v>39915</v>
      </c>
      <c r="J773">
        <v>92</v>
      </c>
      <c r="K773" t="s">
        <v>1673</v>
      </c>
      <c r="L773" t="str">
        <f>VLOOKUP(Portfolio43468[[#This Row],[Product]],ProductName,2)</f>
        <v>Megawidget S</v>
      </c>
      <c r="M773">
        <f t="shared" si="51"/>
        <v>2208</v>
      </c>
      <c r="N773" s="14">
        <f t="shared" si="52"/>
        <v>1744.3200000000002</v>
      </c>
      <c r="O773">
        <f t="shared" si="53"/>
        <v>2009</v>
      </c>
      <c r="P773" t="str">
        <f t="shared" si="54"/>
        <v>Apr</v>
      </c>
    </row>
    <row r="774" spans="1:16" x14ac:dyDescent="0.3">
      <c r="A774">
        <v>777</v>
      </c>
      <c r="B774" t="str">
        <f>Table6[[#This Row],[Initials]]</f>
        <v>R</v>
      </c>
      <c r="C774" t="str">
        <f>Table6[[#This Row],[Last Name Correction]]</f>
        <v>Kent</v>
      </c>
      <c r="D774" t="s">
        <v>1670</v>
      </c>
      <c r="E774" t="str">
        <f>Table6[[#This Row],[Gender Correction]]</f>
        <v>F</v>
      </c>
      <c r="F774">
        <v>90</v>
      </c>
      <c r="G774" t="s">
        <v>3905</v>
      </c>
      <c r="H774" t="s">
        <v>923</v>
      </c>
      <c r="I774" s="10">
        <v>39780</v>
      </c>
      <c r="J774">
        <v>6</v>
      </c>
      <c r="K774" t="s">
        <v>1707</v>
      </c>
      <c r="L774" t="str">
        <f>VLOOKUP(Portfolio43468[[#This Row],[Product]],ProductName,2)</f>
        <v>Megawidget M</v>
      </c>
      <c r="M774">
        <f t="shared" si="51"/>
        <v>144</v>
      </c>
      <c r="N774" s="14">
        <f t="shared" si="52"/>
        <v>171.35999999999999</v>
      </c>
      <c r="O774">
        <f t="shared" si="53"/>
        <v>2008</v>
      </c>
      <c r="P774" t="str">
        <f t="shared" si="54"/>
        <v>Nov</v>
      </c>
    </row>
    <row r="775" spans="1:16" x14ac:dyDescent="0.3">
      <c r="A775">
        <v>778</v>
      </c>
      <c r="B775" t="str">
        <f>Table6[[#This Row],[Initials]]</f>
        <v>C</v>
      </c>
      <c r="C775" t="str">
        <f>Table6[[#This Row],[Last Name Correction]]</f>
        <v>Mclain</v>
      </c>
      <c r="D775" t="s">
        <v>1683</v>
      </c>
      <c r="E775" t="str">
        <f>Table6[[#This Row],[Gender Correction]]</f>
        <v>F</v>
      </c>
      <c r="F775">
        <v>90</v>
      </c>
      <c r="G775" t="s">
        <v>3908</v>
      </c>
      <c r="H775" t="s">
        <v>775</v>
      </c>
      <c r="I775" s="10">
        <v>40256</v>
      </c>
      <c r="J775">
        <v>62</v>
      </c>
      <c r="K775" t="s">
        <v>1721</v>
      </c>
      <c r="L775" t="str">
        <f>VLOOKUP(Portfolio43468[[#This Row],[Product]],ProductName,2)</f>
        <v>Ultrathing V4</v>
      </c>
      <c r="M775">
        <f t="shared" si="51"/>
        <v>1488</v>
      </c>
      <c r="N775" s="14">
        <f t="shared" si="52"/>
        <v>5937.12</v>
      </c>
      <c r="O775">
        <f t="shared" si="53"/>
        <v>2010</v>
      </c>
      <c r="P775" t="str">
        <f t="shared" si="54"/>
        <v>Mar</v>
      </c>
    </row>
    <row r="776" spans="1:16" x14ac:dyDescent="0.3">
      <c r="A776">
        <v>779</v>
      </c>
      <c r="B776" t="str">
        <f>Table6[[#This Row],[Initials]]</f>
        <v>B</v>
      </c>
      <c r="C776" t="str">
        <f>Table6[[#This Row],[Last Name Correction]]</f>
        <v>Caron</v>
      </c>
      <c r="D776" t="s">
        <v>1670</v>
      </c>
      <c r="E776" t="str">
        <f>Table6[[#This Row],[Gender Correction]]</f>
        <v>F</v>
      </c>
      <c r="F776">
        <v>60</v>
      </c>
      <c r="G776" t="s">
        <v>3911</v>
      </c>
      <c r="H776" t="s">
        <v>1295</v>
      </c>
      <c r="I776" s="10">
        <v>40301</v>
      </c>
      <c r="J776">
        <v>57</v>
      </c>
      <c r="K776" t="s">
        <v>1696</v>
      </c>
      <c r="L776" t="str">
        <f>VLOOKUP(Portfolio43468[[#This Row],[Product]],ProductName,2)</f>
        <v>Ultrathing V2</v>
      </c>
      <c r="M776">
        <f t="shared" si="51"/>
        <v>1140</v>
      </c>
      <c r="N776" s="14">
        <f t="shared" si="52"/>
        <v>3408.6000000000004</v>
      </c>
      <c r="O776">
        <f t="shared" si="53"/>
        <v>2010</v>
      </c>
      <c r="P776" t="str">
        <f t="shared" si="54"/>
        <v>May</v>
      </c>
    </row>
    <row r="777" spans="1:16" x14ac:dyDescent="0.3">
      <c r="A777">
        <v>780</v>
      </c>
      <c r="B777" t="str">
        <f>Table6[[#This Row],[Initials]]</f>
        <v>M</v>
      </c>
      <c r="C777" t="str">
        <f>Table6[[#This Row],[Last Name Correction]]</f>
        <v>Esparza</v>
      </c>
      <c r="D777" t="s">
        <v>1733</v>
      </c>
      <c r="E777" t="str">
        <f>Table6[[#This Row],[Gender Correction]]</f>
        <v>F</v>
      </c>
      <c r="F777">
        <v>60</v>
      </c>
      <c r="G777" t="s">
        <v>3914</v>
      </c>
      <c r="H777" t="s">
        <v>1219</v>
      </c>
      <c r="I777" s="10">
        <v>40204</v>
      </c>
      <c r="J777">
        <v>54</v>
      </c>
      <c r="K777" t="s">
        <v>1700</v>
      </c>
      <c r="L777" t="str">
        <f>VLOOKUP(Portfolio43468[[#This Row],[Product]],ProductName,2)</f>
        <v>Ultrathing V1</v>
      </c>
      <c r="M777">
        <f t="shared" si="51"/>
        <v>918</v>
      </c>
      <c r="N777" s="14">
        <f t="shared" si="52"/>
        <v>1826.82</v>
      </c>
      <c r="O777">
        <f t="shared" si="53"/>
        <v>2010</v>
      </c>
      <c r="P777" t="str">
        <f t="shared" si="54"/>
        <v>Jan</v>
      </c>
    </row>
    <row r="778" spans="1:16" x14ac:dyDescent="0.3">
      <c r="A778">
        <v>781</v>
      </c>
      <c r="B778" t="str">
        <f>Table6[[#This Row],[Initials]]</f>
        <v>D</v>
      </c>
      <c r="C778" t="str">
        <f>Table6[[#This Row],[Last Name Correction]]</f>
        <v>Sullivan</v>
      </c>
      <c r="D778" t="s">
        <v>1733</v>
      </c>
      <c r="E778" t="str">
        <f>Table6[[#This Row],[Gender Correction]]</f>
        <v>F</v>
      </c>
      <c r="F778">
        <v>30</v>
      </c>
      <c r="G778" t="s">
        <v>3917</v>
      </c>
      <c r="H778" t="s">
        <v>527</v>
      </c>
      <c r="I778" s="10">
        <v>40496</v>
      </c>
      <c r="J778">
        <v>33</v>
      </c>
      <c r="K778" t="s">
        <v>1707</v>
      </c>
      <c r="L778" t="str">
        <f>VLOOKUP(Portfolio43468[[#This Row],[Product]],ProductName,2)</f>
        <v>Megawidget M</v>
      </c>
      <c r="M778">
        <f t="shared" si="51"/>
        <v>792</v>
      </c>
      <c r="N778" s="14">
        <f t="shared" si="52"/>
        <v>942.4799999999999</v>
      </c>
      <c r="O778">
        <f t="shared" si="53"/>
        <v>2010</v>
      </c>
      <c r="P778" t="str">
        <f t="shared" si="54"/>
        <v>Nov</v>
      </c>
    </row>
    <row r="779" spans="1:16" x14ac:dyDescent="0.3">
      <c r="A779">
        <v>782</v>
      </c>
      <c r="B779" t="str">
        <f>Table6[[#This Row],[Initials]]</f>
        <v>S</v>
      </c>
      <c r="C779" t="str">
        <f>Table6[[#This Row],[Last Name Correction]]</f>
        <v>Higgins</v>
      </c>
      <c r="D779" t="s">
        <v>1670</v>
      </c>
      <c r="E779" t="str">
        <f>Table6[[#This Row],[Gender Correction]]</f>
        <v>F</v>
      </c>
      <c r="F779">
        <v>90</v>
      </c>
      <c r="G779" t="s">
        <v>3920</v>
      </c>
      <c r="H779" t="s">
        <v>416</v>
      </c>
      <c r="I779" s="10">
        <v>40293</v>
      </c>
      <c r="J779">
        <v>90</v>
      </c>
      <c r="K779" t="s">
        <v>1692</v>
      </c>
      <c r="L779" t="str">
        <f>VLOOKUP(Portfolio43468[[#This Row],[Product]],ProductName,2)</f>
        <v>Megawidget L</v>
      </c>
      <c r="M779">
        <f t="shared" si="51"/>
        <v>2160</v>
      </c>
      <c r="N779" s="14">
        <f t="shared" si="52"/>
        <v>3434.4</v>
      </c>
      <c r="O779">
        <f t="shared" si="53"/>
        <v>2010</v>
      </c>
      <c r="P779" t="str">
        <f t="shared" si="54"/>
        <v>Apr</v>
      </c>
    </row>
    <row r="780" spans="1:16" x14ac:dyDescent="0.3">
      <c r="A780">
        <v>783</v>
      </c>
      <c r="B780" t="str">
        <f>Table6[[#This Row],[Initials]]</f>
        <v>M</v>
      </c>
      <c r="C780" t="str">
        <f>Table6[[#This Row],[Last Name Correction]]</f>
        <v>Cartwright</v>
      </c>
      <c r="D780" t="s">
        <v>1683</v>
      </c>
      <c r="E780" t="str">
        <f>Table6[[#This Row],[Gender Correction]]</f>
        <v>F</v>
      </c>
      <c r="F780">
        <v>60</v>
      </c>
      <c r="G780" t="s">
        <v>3923</v>
      </c>
      <c r="H780" t="s">
        <v>973</v>
      </c>
      <c r="I780" s="10">
        <v>39981</v>
      </c>
      <c r="J780">
        <v>58</v>
      </c>
      <c r="K780" t="s">
        <v>1677</v>
      </c>
      <c r="L780" t="str">
        <f>VLOOKUP(Portfolio43468[[#This Row],[Product]],ProductName,2)</f>
        <v>Ultrathing V3</v>
      </c>
      <c r="M780">
        <f t="shared" si="51"/>
        <v>1392</v>
      </c>
      <c r="N780" s="14">
        <f t="shared" si="52"/>
        <v>4858.08</v>
      </c>
      <c r="O780">
        <f t="shared" si="53"/>
        <v>2009</v>
      </c>
      <c r="P780" t="str">
        <f t="shared" si="54"/>
        <v>Jun</v>
      </c>
    </row>
    <row r="781" spans="1:16" x14ac:dyDescent="0.3">
      <c r="A781">
        <v>784</v>
      </c>
      <c r="B781" t="str">
        <f>Table6[[#This Row],[Initials]]</f>
        <v>V</v>
      </c>
      <c r="C781" t="str">
        <f>Table6[[#This Row],[Last Name Correction]]</f>
        <v>Barrow</v>
      </c>
      <c r="D781" t="s">
        <v>1683</v>
      </c>
      <c r="E781" t="str">
        <f>Table6[[#This Row],[Gender Correction]]</f>
        <v>F</v>
      </c>
      <c r="F781">
        <v>60</v>
      </c>
      <c r="G781" t="s">
        <v>3925</v>
      </c>
      <c r="H781" t="s">
        <v>3527</v>
      </c>
      <c r="I781" s="10">
        <v>40256</v>
      </c>
      <c r="J781">
        <v>13</v>
      </c>
      <c r="K781" t="s">
        <v>1007</v>
      </c>
      <c r="L781" t="str">
        <f>VLOOKUP(Portfolio43468[[#This Row],[Product]],ProductName,2)</f>
        <v>Superwossname</v>
      </c>
      <c r="M781">
        <f t="shared" si="51"/>
        <v>260</v>
      </c>
      <c r="N781" s="14">
        <f t="shared" si="52"/>
        <v>808.6</v>
      </c>
      <c r="O781">
        <f t="shared" si="53"/>
        <v>2010</v>
      </c>
      <c r="P781" t="str">
        <f t="shared" si="54"/>
        <v>Mar</v>
      </c>
    </row>
    <row r="782" spans="1:16" x14ac:dyDescent="0.3">
      <c r="A782">
        <v>785</v>
      </c>
      <c r="B782" t="str">
        <f>Table6[[#This Row],[Initials]]</f>
        <v>K</v>
      </c>
      <c r="C782" t="str">
        <f>Table6[[#This Row],[Last Name Correction]]</f>
        <v>Kearney</v>
      </c>
      <c r="D782" t="s">
        <v>1683</v>
      </c>
      <c r="E782" t="str">
        <f>Table6[[#This Row],[Gender Correction]]</f>
        <v>F</v>
      </c>
      <c r="F782">
        <v>30</v>
      </c>
      <c r="G782" t="s">
        <v>3928</v>
      </c>
      <c r="H782" t="s">
        <v>710</v>
      </c>
      <c r="I782" s="10">
        <v>39683</v>
      </c>
      <c r="J782">
        <v>97</v>
      </c>
      <c r="K782" t="s">
        <v>1700</v>
      </c>
      <c r="L782" t="str">
        <f>VLOOKUP(Portfolio43468[[#This Row],[Product]],ProductName,2)</f>
        <v>Ultrathing V1</v>
      </c>
      <c r="M782">
        <f t="shared" si="51"/>
        <v>1649</v>
      </c>
      <c r="N782" s="14">
        <f t="shared" si="52"/>
        <v>3281.5099999999998</v>
      </c>
      <c r="O782">
        <f t="shared" si="53"/>
        <v>2008</v>
      </c>
      <c r="P782" t="str">
        <f t="shared" si="54"/>
        <v>Aug</v>
      </c>
    </row>
    <row r="783" spans="1:16" x14ac:dyDescent="0.3">
      <c r="A783">
        <v>786</v>
      </c>
      <c r="B783" t="str">
        <f>Table6[[#This Row],[Initials]]</f>
        <v>Z</v>
      </c>
      <c r="C783" t="str">
        <f>Table6[[#This Row],[Last Name Correction]]</f>
        <v>Bass</v>
      </c>
      <c r="D783" t="s">
        <v>1670</v>
      </c>
      <c r="E783" t="str">
        <f>Table6[[#This Row],[Gender Correction]]</f>
        <v>F</v>
      </c>
      <c r="F783">
        <v>90</v>
      </c>
      <c r="G783" t="s">
        <v>3930</v>
      </c>
      <c r="H783" t="s">
        <v>2671</v>
      </c>
      <c r="I783" s="10">
        <v>39766</v>
      </c>
      <c r="J783">
        <v>81</v>
      </c>
      <c r="K783" t="s">
        <v>1677</v>
      </c>
      <c r="L783" t="str">
        <f>VLOOKUP(Portfolio43468[[#This Row],[Product]],ProductName,2)</f>
        <v>Ultrathing V3</v>
      </c>
      <c r="M783">
        <f t="shared" si="51"/>
        <v>1944</v>
      </c>
      <c r="N783" s="14">
        <f t="shared" si="52"/>
        <v>6784.56</v>
      </c>
      <c r="O783">
        <f t="shared" si="53"/>
        <v>2008</v>
      </c>
      <c r="P783" t="str">
        <f t="shared" si="54"/>
        <v>Nov</v>
      </c>
    </row>
    <row r="784" spans="1:16" x14ac:dyDescent="0.3">
      <c r="A784">
        <v>787</v>
      </c>
      <c r="B784" t="str">
        <f>Table6[[#This Row],[Initials]]</f>
        <v>B</v>
      </c>
      <c r="C784" t="str">
        <f>Table6[[#This Row],[Last Name Correction]]</f>
        <v>Bradshaw</v>
      </c>
      <c r="D784" t="s">
        <v>1683</v>
      </c>
      <c r="E784" t="str">
        <f>Table6[[#This Row],[Gender Correction]]</f>
        <v>F</v>
      </c>
      <c r="F784">
        <v>60</v>
      </c>
      <c r="G784" t="s">
        <v>3932</v>
      </c>
      <c r="H784" t="s">
        <v>656</v>
      </c>
      <c r="I784" s="10">
        <v>40529</v>
      </c>
      <c r="J784">
        <v>17</v>
      </c>
      <c r="K784" t="s">
        <v>1673</v>
      </c>
      <c r="L784" t="str">
        <f>VLOOKUP(Portfolio43468[[#This Row],[Product]],ProductName,2)</f>
        <v>Megawidget S</v>
      </c>
      <c r="M784">
        <f t="shared" si="51"/>
        <v>408</v>
      </c>
      <c r="N784" s="14">
        <f t="shared" si="52"/>
        <v>322.32</v>
      </c>
      <c r="O784">
        <f t="shared" si="53"/>
        <v>2010</v>
      </c>
      <c r="P784" t="str">
        <f t="shared" si="54"/>
        <v>Dec</v>
      </c>
    </row>
    <row r="785" spans="1:16" x14ac:dyDescent="0.3">
      <c r="A785">
        <v>788</v>
      </c>
      <c r="B785" t="str">
        <f>Table6[[#This Row],[Initials]]</f>
        <v>M</v>
      </c>
      <c r="C785" t="str">
        <f>Table6[[#This Row],[Last Name Correction]]</f>
        <v>Marion</v>
      </c>
      <c r="D785" t="s">
        <v>1733</v>
      </c>
      <c r="E785" t="str">
        <f>Table6[[#This Row],[Gender Correction]]</f>
        <v>F</v>
      </c>
      <c r="F785">
        <v>30</v>
      </c>
      <c r="G785" t="s">
        <v>3934</v>
      </c>
      <c r="H785" t="s">
        <v>3935</v>
      </c>
      <c r="I785" s="10">
        <v>40535</v>
      </c>
      <c r="J785">
        <v>93</v>
      </c>
      <c r="K785" t="s">
        <v>851</v>
      </c>
      <c r="L785" t="str">
        <f>VLOOKUP(Portfolio43468[[#This Row],[Product]],ProductName,2)</f>
        <v>Hyperwotsit</v>
      </c>
      <c r="M785">
        <f t="shared" si="51"/>
        <v>1860</v>
      </c>
      <c r="N785" s="14">
        <f t="shared" si="52"/>
        <v>3738.5999999999995</v>
      </c>
      <c r="O785">
        <f t="shared" si="53"/>
        <v>2010</v>
      </c>
      <c r="P785" t="str">
        <f t="shared" si="54"/>
        <v>Dec</v>
      </c>
    </row>
    <row r="786" spans="1:16" x14ac:dyDescent="0.3">
      <c r="A786">
        <v>789</v>
      </c>
      <c r="B786" t="str">
        <f>Table6[[#This Row],[Initials]]</f>
        <v>T</v>
      </c>
      <c r="C786" t="str">
        <f>Table6[[#This Row],[Last Name Correction]]</f>
        <v>Powers</v>
      </c>
      <c r="D786" t="s">
        <v>1670</v>
      </c>
      <c r="E786" t="str">
        <f>Table6[[#This Row],[Gender Correction]]</f>
        <v>F</v>
      </c>
      <c r="F786">
        <v>30</v>
      </c>
      <c r="G786" t="s">
        <v>3938</v>
      </c>
      <c r="H786" t="s">
        <v>965</v>
      </c>
      <c r="I786" s="10">
        <v>40206</v>
      </c>
      <c r="J786">
        <v>68</v>
      </c>
      <c r="K786" t="s">
        <v>1700</v>
      </c>
      <c r="L786" t="str">
        <f>VLOOKUP(Portfolio43468[[#This Row],[Product]],ProductName,2)</f>
        <v>Ultrathing V1</v>
      </c>
      <c r="M786">
        <f t="shared" si="51"/>
        <v>1156</v>
      </c>
      <c r="N786" s="14">
        <f t="shared" si="52"/>
        <v>2300.44</v>
      </c>
      <c r="O786">
        <f t="shared" si="53"/>
        <v>2010</v>
      </c>
      <c r="P786" t="str">
        <f t="shared" si="54"/>
        <v>Jan</v>
      </c>
    </row>
    <row r="787" spans="1:16" x14ac:dyDescent="0.3">
      <c r="A787">
        <v>790</v>
      </c>
      <c r="B787" t="str">
        <f>Table6[[#This Row],[Initials]]</f>
        <v>M</v>
      </c>
      <c r="C787" t="str">
        <f>Table6[[#This Row],[Last Name Correction]]</f>
        <v>Matthews</v>
      </c>
      <c r="D787" t="s">
        <v>1683</v>
      </c>
      <c r="E787" t="str">
        <f>Table6[[#This Row],[Gender Correction]]</f>
        <v>F</v>
      </c>
      <c r="F787">
        <v>30</v>
      </c>
      <c r="G787" t="s">
        <v>3941</v>
      </c>
      <c r="H787" t="s">
        <v>3942</v>
      </c>
      <c r="I787" s="10">
        <v>39934</v>
      </c>
      <c r="J787">
        <v>39</v>
      </c>
      <c r="K787" t="s">
        <v>851</v>
      </c>
      <c r="L787" t="str">
        <f>VLOOKUP(Portfolio43468[[#This Row],[Product]],ProductName,2)</f>
        <v>Hyperwotsit</v>
      </c>
      <c r="M787">
        <f t="shared" si="51"/>
        <v>780</v>
      </c>
      <c r="N787" s="14">
        <f t="shared" si="52"/>
        <v>1567.7999999999997</v>
      </c>
      <c r="O787">
        <f t="shared" si="53"/>
        <v>2009</v>
      </c>
      <c r="P787" t="str">
        <f t="shared" si="54"/>
        <v>May</v>
      </c>
    </row>
    <row r="788" spans="1:16" x14ac:dyDescent="0.3">
      <c r="A788">
        <v>791</v>
      </c>
      <c r="B788" t="str">
        <f>Table6[[#This Row],[Initials]]</f>
        <v>L</v>
      </c>
      <c r="C788" t="str">
        <f>Table6[[#This Row],[Last Name Correction]]</f>
        <v>Norwood</v>
      </c>
      <c r="D788" t="s">
        <v>1670</v>
      </c>
      <c r="E788" t="str">
        <f>Table6[[#This Row],[Gender Correction]]</f>
        <v>F</v>
      </c>
      <c r="F788">
        <v>30</v>
      </c>
      <c r="G788" t="s">
        <v>3945</v>
      </c>
      <c r="H788" t="s">
        <v>273</v>
      </c>
      <c r="I788" s="10">
        <v>40060</v>
      </c>
      <c r="J788">
        <v>99</v>
      </c>
      <c r="K788" t="s">
        <v>1700</v>
      </c>
      <c r="L788" t="str">
        <f>VLOOKUP(Portfolio43468[[#This Row],[Product]],ProductName,2)</f>
        <v>Ultrathing V1</v>
      </c>
      <c r="M788">
        <f t="shared" si="51"/>
        <v>1683</v>
      </c>
      <c r="N788" s="14">
        <f t="shared" si="52"/>
        <v>3349.17</v>
      </c>
      <c r="O788">
        <f t="shared" si="53"/>
        <v>2009</v>
      </c>
      <c r="P788" t="str">
        <f t="shared" si="54"/>
        <v>Sep</v>
      </c>
    </row>
    <row r="789" spans="1:16" x14ac:dyDescent="0.3">
      <c r="A789">
        <v>792</v>
      </c>
      <c r="B789" t="str">
        <f>Table6[[#This Row],[Initials]]</f>
        <v>E</v>
      </c>
      <c r="C789" t="str">
        <f>Table6[[#This Row],[Last Name Correction]]</f>
        <v>Harrell</v>
      </c>
      <c r="D789" t="s">
        <v>1683</v>
      </c>
      <c r="E789" t="str">
        <f>Table6[[#This Row],[Gender Correction]]</f>
        <v>F</v>
      </c>
      <c r="F789">
        <v>90</v>
      </c>
      <c r="G789" t="s">
        <v>3948</v>
      </c>
      <c r="H789" t="s">
        <v>256</v>
      </c>
      <c r="I789" s="10">
        <v>40220</v>
      </c>
      <c r="J789">
        <v>69</v>
      </c>
      <c r="K789" t="s">
        <v>1007</v>
      </c>
      <c r="L789" t="str">
        <f>VLOOKUP(Portfolio43468[[#This Row],[Product]],ProductName,2)</f>
        <v>Superwossname</v>
      </c>
      <c r="M789">
        <f t="shared" si="51"/>
        <v>1380</v>
      </c>
      <c r="N789" s="14">
        <f t="shared" si="52"/>
        <v>4291.8</v>
      </c>
      <c r="O789">
        <f t="shared" si="53"/>
        <v>2010</v>
      </c>
      <c r="P789" t="str">
        <f t="shared" si="54"/>
        <v>Feb</v>
      </c>
    </row>
    <row r="790" spans="1:16" x14ac:dyDescent="0.3">
      <c r="A790">
        <v>793</v>
      </c>
      <c r="B790" t="str">
        <f>Table6[[#This Row],[Initials]]</f>
        <v>G</v>
      </c>
      <c r="C790" t="str">
        <f>Table6[[#This Row],[Last Name Correction]]</f>
        <v>Gunn</v>
      </c>
      <c r="D790" t="s">
        <v>1670</v>
      </c>
      <c r="E790" t="str">
        <f>Table6[[#This Row],[Gender Correction]]</f>
        <v>F</v>
      </c>
      <c r="F790">
        <v>60</v>
      </c>
      <c r="G790" t="s">
        <v>3950</v>
      </c>
      <c r="H790" t="s">
        <v>267</v>
      </c>
      <c r="I790" s="10">
        <v>40221</v>
      </c>
      <c r="J790">
        <v>96</v>
      </c>
      <c r="K790" t="s">
        <v>1673</v>
      </c>
      <c r="L790" t="str">
        <f>VLOOKUP(Portfolio43468[[#This Row],[Product]],ProductName,2)</f>
        <v>Megawidget S</v>
      </c>
      <c r="M790">
        <f t="shared" si="51"/>
        <v>2304</v>
      </c>
      <c r="N790" s="14">
        <f t="shared" si="52"/>
        <v>1820.16</v>
      </c>
      <c r="O790">
        <f t="shared" si="53"/>
        <v>2010</v>
      </c>
      <c r="P790" t="str">
        <f t="shared" si="54"/>
        <v>Feb</v>
      </c>
    </row>
    <row r="791" spans="1:16" x14ac:dyDescent="0.3">
      <c r="A791">
        <v>794</v>
      </c>
      <c r="B791" t="str">
        <f>Table6[[#This Row],[Initials]]</f>
        <v>J</v>
      </c>
      <c r="C791" t="str">
        <f>Table6[[#This Row],[Last Name Correction]]</f>
        <v>Mccray</v>
      </c>
      <c r="D791" t="s">
        <v>1683</v>
      </c>
      <c r="E791" t="str">
        <f>Table6[[#This Row],[Gender Correction]]</f>
        <v>F</v>
      </c>
      <c r="F791">
        <v>30</v>
      </c>
      <c r="G791" t="s">
        <v>3953</v>
      </c>
      <c r="H791" t="s">
        <v>376</v>
      </c>
      <c r="I791" s="10">
        <v>40501</v>
      </c>
      <c r="J791">
        <v>95</v>
      </c>
      <c r="K791" t="s">
        <v>1721</v>
      </c>
      <c r="L791" t="str">
        <f>VLOOKUP(Portfolio43468[[#This Row],[Product]],ProductName,2)</f>
        <v>Ultrathing V4</v>
      </c>
      <c r="M791">
        <f t="shared" si="51"/>
        <v>2280</v>
      </c>
      <c r="N791" s="14">
        <f t="shared" si="52"/>
        <v>9097.2000000000007</v>
      </c>
      <c r="O791">
        <f t="shared" si="53"/>
        <v>2010</v>
      </c>
      <c r="P791" t="str">
        <f t="shared" si="54"/>
        <v>Nov</v>
      </c>
    </row>
    <row r="792" spans="1:16" x14ac:dyDescent="0.3">
      <c r="A792">
        <v>795</v>
      </c>
      <c r="B792" t="str">
        <f>Table6[[#This Row],[Initials]]</f>
        <v>P</v>
      </c>
      <c r="C792" t="str">
        <f>Table6[[#This Row],[Last Name Correction]]</f>
        <v>Bergman</v>
      </c>
      <c r="D792" t="s">
        <v>1670</v>
      </c>
      <c r="E792" t="str">
        <f>Table6[[#This Row],[Gender Correction]]</f>
        <v>F</v>
      </c>
      <c r="F792">
        <v>90</v>
      </c>
      <c r="G792" t="s">
        <v>3956</v>
      </c>
      <c r="H792" t="s">
        <v>3957</v>
      </c>
      <c r="I792" s="10">
        <v>40472</v>
      </c>
      <c r="J792">
        <v>37</v>
      </c>
      <c r="K792" t="s">
        <v>851</v>
      </c>
      <c r="L792" t="str">
        <f>VLOOKUP(Portfolio43468[[#This Row],[Product]],ProductName,2)</f>
        <v>Hyperwotsit</v>
      </c>
      <c r="M792">
        <f t="shared" si="51"/>
        <v>740</v>
      </c>
      <c r="N792" s="14">
        <f t="shared" si="52"/>
        <v>1487.3999999999999</v>
      </c>
      <c r="O792">
        <f t="shared" si="53"/>
        <v>2010</v>
      </c>
      <c r="P792" t="str">
        <f t="shared" si="54"/>
        <v>Oct</v>
      </c>
    </row>
    <row r="793" spans="1:16" x14ac:dyDescent="0.3">
      <c r="A793">
        <v>796</v>
      </c>
      <c r="B793" t="str">
        <f>Table6[[#This Row],[Initials]]</f>
        <v>C</v>
      </c>
      <c r="C793" t="str">
        <f>Table6[[#This Row],[Last Name Correction]]</f>
        <v>Dickerson</v>
      </c>
      <c r="D793" t="s">
        <v>1670</v>
      </c>
      <c r="E793" t="str">
        <f>Table6[[#This Row],[Gender Correction]]</f>
        <v>F</v>
      </c>
      <c r="F793">
        <v>60</v>
      </c>
      <c r="G793" t="s">
        <v>3958</v>
      </c>
      <c r="H793" t="s">
        <v>771</v>
      </c>
      <c r="I793" s="10">
        <v>39945</v>
      </c>
      <c r="J793">
        <v>16</v>
      </c>
      <c r="K793" t="s">
        <v>1772</v>
      </c>
      <c r="L793" t="str">
        <f>VLOOKUP(Portfolio43468[[#This Row],[Product]],ProductName,2)</f>
        <v>Gigastuff</v>
      </c>
      <c r="M793">
        <f t="shared" si="51"/>
        <v>288</v>
      </c>
      <c r="N793" s="14">
        <f t="shared" si="52"/>
        <v>544.31999999999994</v>
      </c>
      <c r="O793">
        <f t="shared" si="53"/>
        <v>2009</v>
      </c>
      <c r="P793" t="str">
        <f t="shared" si="54"/>
        <v>May</v>
      </c>
    </row>
    <row r="794" spans="1:16" x14ac:dyDescent="0.3">
      <c r="A794">
        <v>797</v>
      </c>
      <c r="B794" t="str">
        <f>Table6[[#This Row],[Initials]]</f>
        <v>M</v>
      </c>
      <c r="C794" t="str">
        <f>Table6[[#This Row],[Last Name Correction]]</f>
        <v>Mckee</v>
      </c>
      <c r="D794" t="s">
        <v>1683</v>
      </c>
      <c r="E794" t="str">
        <f>Table6[[#This Row],[Gender Correction]]</f>
        <v>F</v>
      </c>
      <c r="F794">
        <v>30</v>
      </c>
      <c r="G794" t="s">
        <v>3961</v>
      </c>
      <c r="H794" t="s">
        <v>1410</v>
      </c>
      <c r="I794" s="10">
        <v>40300</v>
      </c>
      <c r="J794">
        <v>79</v>
      </c>
      <c r="K794" t="s">
        <v>1673</v>
      </c>
      <c r="L794" t="str">
        <f>VLOOKUP(Portfolio43468[[#This Row],[Product]],ProductName,2)</f>
        <v>Megawidget S</v>
      </c>
      <c r="M794">
        <f t="shared" si="51"/>
        <v>1896</v>
      </c>
      <c r="N794" s="14">
        <f t="shared" si="52"/>
        <v>1497.8400000000001</v>
      </c>
      <c r="O794">
        <f t="shared" si="53"/>
        <v>2010</v>
      </c>
      <c r="P794" t="str">
        <f t="shared" si="54"/>
        <v>May</v>
      </c>
    </row>
    <row r="795" spans="1:16" x14ac:dyDescent="0.3">
      <c r="A795">
        <v>798</v>
      </c>
      <c r="B795" t="str">
        <f>Table6[[#This Row],[Initials]]</f>
        <v>G</v>
      </c>
      <c r="C795" t="str">
        <f>Table6[[#This Row],[Last Name Correction]]</f>
        <v>Chacon</v>
      </c>
      <c r="D795" t="s">
        <v>1670</v>
      </c>
      <c r="E795" t="str">
        <f>Table6[[#This Row],[Gender Correction]]</f>
        <v>F</v>
      </c>
      <c r="F795">
        <v>90</v>
      </c>
      <c r="G795" t="s">
        <v>3964</v>
      </c>
      <c r="H795" t="s">
        <v>59</v>
      </c>
      <c r="I795" s="10">
        <v>40157</v>
      </c>
      <c r="J795">
        <v>59</v>
      </c>
      <c r="K795" t="s">
        <v>1692</v>
      </c>
      <c r="L795" t="str">
        <f>VLOOKUP(Portfolio43468[[#This Row],[Product]],ProductName,2)</f>
        <v>Megawidget L</v>
      </c>
      <c r="M795">
        <f t="shared" si="51"/>
        <v>1416</v>
      </c>
      <c r="N795" s="14">
        <f t="shared" si="52"/>
        <v>2251.44</v>
      </c>
      <c r="O795">
        <f t="shared" si="53"/>
        <v>2009</v>
      </c>
      <c r="P795" t="str">
        <f t="shared" si="54"/>
        <v>Dec</v>
      </c>
    </row>
    <row r="796" spans="1:16" x14ac:dyDescent="0.3">
      <c r="A796">
        <v>799</v>
      </c>
      <c r="B796" t="str">
        <f>Table6[[#This Row],[Initials]]</f>
        <v>E</v>
      </c>
      <c r="C796" t="str">
        <f>Table6[[#This Row],[Last Name Correction]]</f>
        <v>Curran</v>
      </c>
      <c r="D796" t="s">
        <v>1670</v>
      </c>
      <c r="E796" t="str">
        <f>Table6[[#This Row],[Gender Correction]]</f>
        <v>F</v>
      </c>
      <c r="F796">
        <v>60</v>
      </c>
      <c r="G796" t="s">
        <v>3967</v>
      </c>
      <c r="H796" t="s">
        <v>3968</v>
      </c>
      <c r="I796" s="10">
        <v>40323</v>
      </c>
      <c r="J796">
        <v>73</v>
      </c>
      <c r="K796" t="s">
        <v>1007</v>
      </c>
      <c r="L796" t="str">
        <f>VLOOKUP(Portfolio43468[[#This Row],[Product]],ProductName,2)</f>
        <v>Superwossname</v>
      </c>
      <c r="M796">
        <f t="shared" si="51"/>
        <v>1460</v>
      </c>
      <c r="N796" s="14">
        <f t="shared" si="52"/>
        <v>4540.5999999999995</v>
      </c>
      <c r="O796">
        <f t="shared" si="53"/>
        <v>2010</v>
      </c>
      <c r="P796" t="str">
        <f t="shared" si="54"/>
        <v>May</v>
      </c>
    </row>
    <row r="797" spans="1:16" x14ac:dyDescent="0.3">
      <c r="A797">
        <v>800</v>
      </c>
      <c r="B797" t="str">
        <f>Table6[[#This Row],[Initials]]</f>
        <v>B</v>
      </c>
      <c r="C797" t="str">
        <f>Table6[[#This Row],[Last Name Correction]]</f>
        <v>John</v>
      </c>
      <c r="D797" t="s">
        <v>1733</v>
      </c>
      <c r="E797" t="str">
        <f>Table6[[#This Row],[Gender Correction]]</f>
        <v>F</v>
      </c>
      <c r="F797">
        <v>60</v>
      </c>
      <c r="G797" t="s">
        <v>3970</v>
      </c>
      <c r="H797" t="s">
        <v>820</v>
      </c>
      <c r="I797" s="10">
        <v>40159</v>
      </c>
      <c r="J797">
        <v>62</v>
      </c>
      <c r="K797" t="s">
        <v>1772</v>
      </c>
      <c r="L797" t="str">
        <f>VLOOKUP(Portfolio43468[[#This Row],[Product]],ProductName,2)</f>
        <v>Gigastuff</v>
      </c>
      <c r="M797">
        <f t="shared" si="51"/>
        <v>1116</v>
      </c>
      <c r="N797" s="14">
        <f t="shared" si="52"/>
        <v>2109.2399999999998</v>
      </c>
      <c r="O797">
        <f t="shared" si="53"/>
        <v>2009</v>
      </c>
      <c r="P797" t="str">
        <f t="shared" si="54"/>
        <v>Dec</v>
      </c>
    </row>
    <row r="798" spans="1:16" x14ac:dyDescent="0.3">
      <c r="A798">
        <v>801</v>
      </c>
      <c r="B798" t="str">
        <f>Table6[[#This Row],[Initials]]</f>
        <v>C</v>
      </c>
      <c r="C798" t="str">
        <f>Table6[[#This Row],[Last Name Correction]]</f>
        <v>Parham</v>
      </c>
      <c r="D798" t="s">
        <v>1683</v>
      </c>
      <c r="E798" t="str">
        <f>Table6[[#This Row],[Gender Correction]]</f>
        <v>F</v>
      </c>
      <c r="F798">
        <v>90</v>
      </c>
      <c r="G798" t="s">
        <v>3973</v>
      </c>
      <c r="H798" t="s">
        <v>43</v>
      </c>
      <c r="I798" s="10">
        <v>39593</v>
      </c>
      <c r="J798">
        <v>96</v>
      </c>
      <c r="K798" t="s">
        <v>1692</v>
      </c>
      <c r="L798" t="str">
        <f>VLOOKUP(Portfolio43468[[#This Row],[Product]],ProductName,2)</f>
        <v>Megawidget L</v>
      </c>
      <c r="M798">
        <f t="shared" si="51"/>
        <v>2304</v>
      </c>
      <c r="N798" s="14">
        <f t="shared" si="52"/>
        <v>3663.36</v>
      </c>
      <c r="O798">
        <f t="shared" si="53"/>
        <v>2008</v>
      </c>
      <c r="P798" t="str">
        <f t="shared" si="54"/>
        <v>May</v>
      </c>
    </row>
    <row r="799" spans="1:16" x14ac:dyDescent="0.3">
      <c r="A799">
        <v>802</v>
      </c>
      <c r="B799" t="str">
        <f>Table6[[#This Row],[Initials]]</f>
        <v>Z</v>
      </c>
      <c r="C799" t="str">
        <f>Table6[[#This Row],[Last Name Correction]]</f>
        <v>Decker</v>
      </c>
      <c r="D799" t="s">
        <v>1683</v>
      </c>
      <c r="E799" t="str">
        <f>Table6[[#This Row],[Gender Correction]]</f>
        <v>F</v>
      </c>
      <c r="F799">
        <v>30</v>
      </c>
      <c r="G799" t="s">
        <v>3976</v>
      </c>
      <c r="H799" t="s">
        <v>1467</v>
      </c>
      <c r="I799" s="10">
        <v>40420</v>
      </c>
      <c r="J799">
        <v>65</v>
      </c>
      <c r="K799" t="s">
        <v>1692</v>
      </c>
      <c r="L799" t="str">
        <f>VLOOKUP(Portfolio43468[[#This Row],[Product]],ProductName,2)</f>
        <v>Megawidget L</v>
      </c>
      <c r="M799">
        <f t="shared" si="51"/>
        <v>1560</v>
      </c>
      <c r="N799" s="14">
        <f t="shared" si="52"/>
        <v>2480.4</v>
      </c>
      <c r="O799">
        <f t="shared" si="53"/>
        <v>2010</v>
      </c>
      <c r="P799" t="str">
        <f t="shared" si="54"/>
        <v>Aug</v>
      </c>
    </row>
    <row r="800" spans="1:16" x14ac:dyDescent="0.3">
      <c r="A800">
        <v>803</v>
      </c>
      <c r="B800" t="str">
        <f>Table6[[#This Row],[Initials]]</f>
        <v>L</v>
      </c>
      <c r="C800" t="str">
        <f>Table6[[#This Row],[Last Name Correction]]</f>
        <v>Metcalf</v>
      </c>
      <c r="D800" t="s">
        <v>1670</v>
      </c>
      <c r="E800" t="str">
        <f>Table6[[#This Row],[Gender Correction]]</f>
        <v>F</v>
      </c>
      <c r="F800">
        <v>60</v>
      </c>
      <c r="G800" t="s">
        <v>3979</v>
      </c>
      <c r="H800" t="s">
        <v>3980</v>
      </c>
      <c r="I800" s="10">
        <v>39764</v>
      </c>
      <c r="J800">
        <v>16</v>
      </c>
      <c r="K800" t="s">
        <v>1700</v>
      </c>
      <c r="L800" t="str">
        <f>VLOOKUP(Portfolio43468[[#This Row],[Product]],ProductName,2)</f>
        <v>Ultrathing V1</v>
      </c>
      <c r="M800">
        <f t="shared" si="51"/>
        <v>272</v>
      </c>
      <c r="N800" s="14">
        <f t="shared" si="52"/>
        <v>541.28</v>
      </c>
      <c r="O800">
        <f t="shared" si="53"/>
        <v>2008</v>
      </c>
      <c r="P800" t="str">
        <f t="shared" si="54"/>
        <v>Nov</v>
      </c>
    </row>
    <row r="801" spans="1:16" x14ac:dyDescent="0.3">
      <c r="A801">
        <v>804</v>
      </c>
      <c r="B801" t="str">
        <f>Table6[[#This Row],[Initials]]</f>
        <v>M</v>
      </c>
      <c r="C801" t="str">
        <f>Table6[[#This Row],[Last Name Correction]]</f>
        <v>Lockhart</v>
      </c>
      <c r="D801" t="s">
        <v>1670</v>
      </c>
      <c r="E801" t="str">
        <f>Table6[[#This Row],[Gender Correction]]</f>
        <v>F</v>
      </c>
      <c r="F801">
        <v>30</v>
      </c>
      <c r="G801" t="s">
        <v>3983</v>
      </c>
      <c r="H801" t="s">
        <v>374</v>
      </c>
      <c r="I801" s="10">
        <v>39476</v>
      </c>
      <c r="J801">
        <v>37</v>
      </c>
      <c r="K801" t="s">
        <v>1700</v>
      </c>
      <c r="L801" t="str">
        <f>VLOOKUP(Portfolio43468[[#This Row],[Product]],ProductName,2)</f>
        <v>Ultrathing V1</v>
      </c>
      <c r="M801">
        <f t="shared" si="51"/>
        <v>629</v>
      </c>
      <c r="N801" s="14">
        <f t="shared" si="52"/>
        <v>1251.71</v>
      </c>
      <c r="O801">
        <f t="shared" si="53"/>
        <v>2008</v>
      </c>
      <c r="P801" t="str">
        <f t="shared" si="54"/>
        <v>Jan</v>
      </c>
    </row>
    <row r="802" spans="1:16" x14ac:dyDescent="0.3">
      <c r="A802">
        <v>805</v>
      </c>
      <c r="B802" t="str">
        <f>Table6[[#This Row],[Initials]]</f>
        <v>J</v>
      </c>
      <c r="C802" t="str">
        <f>Table6[[#This Row],[Last Name Correction]]</f>
        <v>Hopper</v>
      </c>
      <c r="D802" t="s">
        <v>1670</v>
      </c>
      <c r="E802" t="str">
        <f>Table6[[#This Row],[Gender Correction]]</f>
        <v>F</v>
      </c>
      <c r="F802">
        <v>90</v>
      </c>
      <c r="G802" t="s">
        <v>3986</v>
      </c>
      <c r="H802" t="s">
        <v>700</v>
      </c>
      <c r="I802" s="10">
        <v>39662</v>
      </c>
      <c r="J802">
        <v>72</v>
      </c>
      <c r="K802" t="s">
        <v>1677</v>
      </c>
      <c r="L802" t="str">
        <f>VLOOKUP(Portfolio43468[[#This Row],[Product]],ProductName,2)</f>
        <v>Ultrathing V3</v>
      </c>
      <c r="M802">
        <f t="shared" si="51"/>
        <v>1728</v>
      </c>
      <c r="N802" s="14">
        <f t="shared" si="52"/>
        <v>6030.72</v>
      </c>
      <c r="O802">
        <f t="shared" si="53"/>
        <v>2008</v>
      </c>
      <c r="P802" t="str">
        <f t="shared" si="54"/>
        <v>Aug</v>
      </c>
    </row>
    <row r="803" spans="1:16" x14ac:dyDescent="0.3">
      <c r="A803">
        <v>806</v>
      </c>
      <c r="B803" t="str">
        <f>Table6[[#This Row],[Initials]]</f>
        <v>S</v>
      </c>
      <c r="C803" t="str">
        <f>Table6[[#This Row],[Last Name Correction]]</f>
        <v>Lyons</v>
      </c>
      <c r="D803" t="s">
        <v>1683</v>
      </c>
      <c r="E803" t="str">
        <f>Table6[[#This Row],[Gender Correction]]</f>
        <v>F</v>
      </c>
      <c r="F803">
        <v>60</v>
      </c>
      <c r="G803" t="s">
        <v>3988</v>
      </c>
      <c r="H803" t="s">
        <v>204</v>
      </c>
      <c r="I803" s="10">
        <v>39604</v>
      </c>
      <c r="J803">
        <v>24</v>
      </c>
      <c r="K803" t="s">
        <v>1007</v>
      </c>
      <c r="L803" t="str">
        <f>VLOOKUP(Portfolio43468[[#This Row],[Product]],ProductName,2)</f>
        <v>Superwossname</v>
      </c>
      <c r="M803">
        <f t="shared" si="51"/>
        <v>480</v>
      </c>
      <c r="N803" s="14">
        <f t="shared" si="52"/>
        <v>1492.8</v>
      </c>
      <c r="O803">
        <f t="shared" si="53"/>
        <v>2008</v>
      </c>
      <c r="P803" t="str">
        <f t="shared" si="54"/>
        <v>Jun</v>
      </c>
    </row>
    <row r="804" spans="1:16" x14ac:dyDescent="0.3">
      <c r="A804">
        <v>807</v>
      </c>
      <c r="B804" t="str">
        <f>Table6[[#This Row],[Initials]]</f>
        <v>D</v>
      </c>
      <c r="C804" t="str">
        <f>Table6[[#This Row],[Last Name Correction]]</f>
        <v>England</v>
      </c>
      <c r="D804" t="s">
        <v>1683</v>
      </c>
      <c r="E804" t="str">
        <f>Table6[[#This Row],[Gender Correction]]</f>
        <v>F</v>
      </c>
      <c r="F804">
        <v>60</v>
      </c>
      <c r="G804" t="s">
        <v>3989</v>
      </c>
      <c r="H804" t="s">
        <v>3990</v>
      </c>
      <c r="I804" s="10">
        <v>39993</v>
      </c>
      <c r="J804">
        <v>89</v>
      </c>
      <c r="K804" t="s">
        <v>1677</v>
      </c>
      <c r="L804" t="str">
        <f>VLOOKUP(Portfolio43468[[#This Row],[Product]],ProductName,2)</f>
        <v>Ultrathing V3</v>
      </c>
      <c r="M804">
        <f t="shared" si="51"/>
        <v>2136</v>
      </c>
      <c r="N804" s="14">
        <f t="shared" si="52"/>
        <v>7454.64</v>
      </c>
      <c r="O804">
        <f t="shared" si="53"/>
        <v>2009</v>
      </c>
      <c r="P804" t="str">
        <f t="shared" si="54"/>
        <v>Jun</v>
      </c>
    </row>
    <row r="805" spans="1:16" x14ac:dyDescent="0.3">
      <c r="A805">
        <v>808</v>
      </c>
      <c r="B805" t="str">
        <f>Table6[[#This Row],[Initials]]</f>
        <v>R</v>
      </c>
      <c r="C805" t="str">
        <f>Table6[[#This Row],[Last Name Correction]]</f>
        <v>Willis</v>
      </c>
      <c r="D805" t="s">
        <v>1683</v>
      </c>
      <c r="E805" t="str">
        <f>Table6[[#This Row],[Gender Correction]]</f>
        <v>F</v>
      </c>
      <c r="F805">
        <v>60</v>
      </c>
      <c r="G805" t="s">
        <v>3993</v>
      </c>
      <c r="H805" t="s">
        <v>3994</v>
      </c>
      <c r="I805" s="10">
        <v>39609</v>
      </c>
      <c r="J805">
        <v>21</v>
      </c>
      <c r="K805" t="s">
        <v>1772</v>
      </c>
      <c r="L805" t="str">
        <f>VLOOKUP(Portfolio43468[[#This Row],[Product]],ProductName,2)</f>
        <v>Gigastuff</v>
      </c>
      <c r="M805">
        <f t="shared" si="51"/>
        <v>378</v>
      </c>
      <c r="N805" s="14">
        <f t="shared" si="52"/>
        <v>714.42</v>
      </c>
      <c r="O805">
        <f t="shared" si="53"/>
        <v>2008</v>
      </c>
      <c r="P805" t="str">
        <f t="shared" si="54"/>
        <v>Jun</v>
      </c>
    </row>
    <row r="806" spans="1:16" x14ac:dyDescent="0.3">
      <c r="A806">
        <v>809</v>
      </c>
      <c r="B806" t="str">
        <f>Table6[[#This Row],[Initials]]</f>
        <v>N</v>
      </c>
      <c r="C806" t="str">
        <f>Table6[[#This Row],[Last Name Correction]]</f>
        <v>Miles</v>
      </c>
      <c r="D806" t="s">
        <v>1683</v>
      </c>
      <c r="E806" t="str">
        <f>Table6[[#This Row],[Gender Correction]]</f>
        <v>F</v>
      </c>
      <c r="F806">
        <v>60</v>
      </c>
      <c r="G806" t="s">
        <v>3997</v>
      </c>
      <c r="H806" t="s">
        <v>3998</v>
      </c>
      <c r="I806" s="10">
        <v>39557</v>
      </c>
      <c r="J806">
        <v>16</v>
      </c>
      <c r="K806" t="s">
        <v>1700</v>
      </c>
      <c r="L806" t="str">
        <f>VLOOKUP(Portfolio43468[[#This Row],[Product]],ProductName,2)</f>
        <v>Ultrathing V1</v>
      </c>
      <c r="M806">
        <f t="shared" si="51"/>
        <v>272</v>
      </c>
      <c r="N806" s="14">
        <f t="shared" si="52"/>
        <v>541.28</v>
      </c>
      <c r="O806">
        <f t="shared" si="53"/>
        <v>2008</v>
      </c>
      <c r="P806" t="str">
        <f t="shared" si="54"/>
        <v>Apr</v>
      </c>
    </row>
    <row r="807" spans="1:16" x14ac:dyDescent="0.3">
      <c r="A807">
        <v>810</v>
      </c>
      <c r="B807" t="str">
        <f>Table6[[#This Row],[Initials]]</f>
        <v>M</v>
      </c>
      <c r="C807" t="str">
        <f>Table6[[#This Row],[Last Name Correction]]</f>
        <v>Sprague</v>
      </c>
      <c r="D807" t="s">
        <v>1683</v>
      </c>
      <c r="E807" t="str">
        <f>Table6[[#This Row],[Gender Correction]]</f>
        <v>F</v>
      </c>
      <c r="F807">
        <v>60</v>
      </c>
      <c r="G807" t="s">
        <v>4001</v>
      </c>
      <c r="H807" t="s">
        <v>504</v>
      </c>
      <c r="I807" s="10">
        <v>39946</v>
      </c>
      <c r="J807">
        <v>73</v>
      </c>
      <c r="K807" t="s">
        <v>1677</v>
      </c>
      <c r="L807" t="str">
        <f>VLOOKUP(Portfolio43468[[#This Row],[Product]],ProductName,2)</f>
        <v>Ultrathing V3</v>
      </c>
      <c r="M807">
        <f t="shared" si="51"/>
        <v>1752</v>
      </c>
      <c r="N807" s="14">
        <f t="shared" si="52"/>
        <v>6114.4800000000005</v>
      </c>
      <c r="O807">
        <f t="shared" si="53"/>
        <v>2009</v>
      </c>
      <c r="P807" t="str">
        <f t="shared" si="54"/>
        <v>May</v>
      </c>
    </row>
    <row r="808" spans="1:16" x14ac:dyDescent="0.3">
      <c r="A808">
        <v>811</v>
      </c>
      <c r="B808" t="str">
        <f>Table6[[#This Row],[Initials]]</f>
        <v>I</v>
      </c>
      <c r="C808" t="str">
        <f>Table6[[#This Row],[Last Name Correction]]</f>
        <v>Flowers</v>
      </c>
      <c r="D808" t="s">
        <v>1683</v>
      </c>
      <c r="E808" t="str">
        <f>Table6[[#This Row],[Gender Correction]]</f>
        <v>F</v>
      </c>
      <c r="F808">
        <v>60</v>
      </c>
      <c r="G808" t="s">
        <v>4004</v>
      </c>
      <c r="H808" t="s">
        <v>287</v>
      </c>
      <c r="I808" s="10">
        <v>40509</v>
      </c>
      <c r="J808">
        <v>79</v>
      </c>
      <c r="K808" t="s">
        <v>1696</v>
      </c>
      <c r="L808" t="str">
        <f>VLOOKUP(Portfolio43468[[#This Row],[Product]],ProductName,2)</f>
        <v>Ultrathing V2</v>
      </c>
      <c r="M808">
        <f t="shared" si="51"/>
        <v>1580</v>
      </c>
      <c r="N808" s="14">
        <f t="shared" si="52"/>
        <v>4724.2000000000007</v>
      </c>
      <c r="O808">
        <f t="shared" si="53"/>
        <v>2010</v>
      </c>
      <c r="P808" t="str">
        <f t="shared" si="54"/>
        <v>Nov</v>
      </c>
    </row>
    <row r="809" spans="1:16" x14ac:dyDescent="0.3">
      <c r="A809">
        <v>813</v>
      </c>
      <c r="B809" t="str">
        <f>Table6[[#This Row],[Initials]]</f>
        <v>Y</v>
      </c>
      <c r="C809" t="str">
        <f>Table6[[#This Row],[Last Name Correction]]</f>
        <v>Holden</v>
      </c>
      <c r="D809" t="s">
        <v>1670</v>
      </c>
      <c r="E809" t="str">
        <f>Table6[[#This Row],[Gender Correction]]</f>
        <v>F</v>
      </c>
      <c r="F809">
        <v>30</v>
      </c>
      <c r="G809" t="s">
        <v>4009</v>
      </c>
      <c r="H809" t="s">
        <v>1232</v>
      </c>
      <c r="I809" s="10">
        <v>39641</v>
      </c>
      <c r="J809">
        <v>77</v>
      </c>
      <c r="K809" t="s">
        <v>1696</v>
      </c>
      <c r="L809" t="str">
        <f>VLOOKUP(Portfolio43468[[#This Row],[Product]],ProductName,2)</f>
        <v>Ultrathing V2</v>
      </c>
      <c r="M809">
        <f t="shared" si="51"/>
        <v>1540</v>
      </c>
      <c r="N809" s="14">
        <f t="shared" si="52"/>
        <v>4604.6000000000004</v>
      </c>
      <c r="O809">
        <f t="shared" si="53"/>
        <v>2008</v>
      </c>
      <c r="P809" t="str">
        <f t="shared" si="54"/>
        <v>Jul</v>
      </c>
    </row>
    <row r="810" spans="1:16" x14ac:dyDescent="0.3">
      <c r="A810">
        <v>814</v>
      </c>
      <c r="B810" t="str">
        <f>Table6[[#This Row],[Initials]]</f>
        <v>E</v>
      </c>
      <c r="C810" t="str">
        <f>Table6[[#This Row],[Last Name Correction]]</f>
        <v>Mcbride</v>
      </c>
      <c r="D810" t="s">
        <v>1670</v>
      </c>
      <c r="E810" t="str">
        <f>Table6[[#This Row],[Gender Correction]]</f>
        <v>F</v>
      </c>
      <c r="F810">
        <v>90</v>
      </c>
      <c r="G810" t="s">
        <v>4012</v>
      </c>
      <c r="H810" t="s">
        <v>4013</v>
      </c>
      <c r="I810" s="10">
        <v>40480</v>
      </c>
      <c r="J810">
        <v>28</v>
      </c>
      <c r="K810" t="s">
        <v>1700</v>
      </c>
      <c r="L810" t="str">
        <f>VLOOKUP(Portfolio43468[[#This Row],[Product]],ProductName,2)</f>
        <v>Ultrathing V1</v>
      </c>
      <c r="M810">
        <f t="shared" si="51"/>
        <v>476</v>
      </c>
      <c r="N810" s="14">
        <f t="shared" si="52"/>
        <v>947.24</v>
      </c>
      <c r="O810">
        <f t="shared" si="53"/>
        <v>2010</v>
      </c>
      <c r="P810" t="str">
        <f t="shared" si="54"/>
        <v>Oct</v>
      </c>
    </row>
    <row r="811" spans="1:16" x14ac:dyDescent="0.3">
      <c r="A811">
        <v>815</v>
      </c>
      <c r="B811" t="str">
        <f>Table6[[#This Row],[Initials]]</f>
        <v>V</v>
      </c>
      <c r="C811" t="str">
        <f>Table6[[#This Row],[Last Name Correction]]</f>
        <v>Messer</v>
      </c>
      <c r="D811" t="s">
        <v>1670</v>
      </c>
      <c r="E811" t="str">
        <f>Table6[[#This Row],[Gender Correction]]</f>
        <v>F</v>
      </c>
      <c r="F811">
        <v>90</v>
      </c>
      <c r="G811" t="s">
        <v>4016</v>
      </c>
      <c r="H811" t="s">
        <v>453</v>
      </c>
      <c r="I811" s="10">
        <v>39666</v>
      </c>
      <c r="J811">
        <v>86</v>
      </c>
      <c r="K811" t="s">
        <v>1696</v>
      </c>
      <c r="L811" t="str">
        <f>VLOOKUP(Portfolio43468[[#This Row],[Product]],ProductName,2)</f>
        <v>Ultrathing V2</v>
      </c>
      <c r="M811">
        <f t="shared" si="51"/>
        <v>1720</v>
      </c>
      <c r="N811" s="14">
        <f t="shared" si="52"/>
        <v>5142.8</v>
      </c>
      <c r="O811">
        <f t="shared" si="53"/>
        <v>2008</v>
      </c>
      <c r="P811" t="str">
        <f t="shared" si="54"/>
        <v>Aug</v>
      </c>
    </row>
    <row r="812" spans="1:16" x14ac:dyDescent="0.3">
      <c r="A812">
        <v>816</v>
      </c>
      <c r="B812" t="str">
        <f>Table6[[#This Row],[Initials]]</f>
        <v>L</v>
      </c>
      <c r="C812" t="str">
        <f>Table6[[#This Row],[Last Name Correction]]</f>
        <v>Weston</v>
      </c>
      <c r="D812" t="s">
        <v>1670</v>
      </c>
      <c r="E812" t="str">
        <f>Table6[[#This Row],[Gender Correction]]</f>
        <v>F</v>
      </c>
      <c r="F812">
        <v>90</v>
      </c>
      <c r="G812" t="s">
        <v>4018</v>
      </c>
      <c r="H812" t="s">
        <v>365</v>
      </c>
      <c r="I812" s="10">
        <v>39473</v>
      </c>
      <c r="J812">
        <v>97</v>
      </c>
      <c r="K812" t="s">
        <v>851</v>
      </c>
      <c r="L812" t="str">
        <f>VLOOKUP(Portfolio43468[[#This Row],[Product]],ProductName,2)</f>
        <v>Hyperwotsit</v>
      </c>
      <c r="M812">
        <f t="shared" si="51"/>
        <v>1940</v>
      </c>
      <c r="N812" s="14">
        <f t="shared" si="52"/>
        <v>3899.3999999999996</v>
      </c>
      <c r="O812">
        <f t="shared" si="53"/>
        <v>2008</v>
      </c>
      <c r="P812" t="str">
        <f t="shared" si="54"/>
        <v>Jan</v>
      </c>
    </row>
    <row r="813" spans="1:16" x14ac:dyDescent="0.3">
      <c r="A813">
        <v>817</v>
      </c>
      <c r="B813" t="str">
        <f>Table6[[#This Row],[Initials]]</f>
        <v>M</v>
      </c>
      <c r="C813" t="str">
        <f>Table6[[#This Row],[Last Name Correction]]</f>
        <v>Nieves</v>
      </c>
      <c r="D813" t="s">
        <v>1683</v>
      </c>
      <c r="E813" t="str">
        <f>Table6[[#This Row],[Gender Correction]]</f>
        <v>F</v>
      </c>
      <c r="F813">
        <v>60</v>
      </c>
      <c r="G813" t="s">
        <v>4021</v>
      </c>
      <c r="H813" t="s">
        <v>4022</v>
      </c>
      <c r="I813" s="10">
        <v>39955</v>
      </c>
      <c r="J813">
        <v>96</v>
      </c>
      <c r="K813" t="s">
        <v>851</v>
      </c>
      <c r="L813" t="str">
        <f>VLOOKUP(Portfolio43468[[#This Row],[Product]],ProductName,2)</f>
        <v>Hyperwotsit</v>
      </c>
      <c r="M813">
        <f t="shared" si="51"/>
        <v>1920</v>
      </c>
      <c r="N813" s="14">
        <f t="shared" si="52"/>
        <v>3859.2</v>
      </c>
      <c r="O813">
        <f t="shared" si="53"/>
        <v>2009</v>
      </c>
      <c r="P813" t="str">
        <f t="shared" si="54"/>
        <v>May</v>
      </c>
    </row>
    <row r="814" spans="1:16" x14ac:dyDescent="0.3">
      <c r="A814">
        <v>818</v>
      </c>
      <c r="B814" t="str">
        <f>Table6[[#This Row],[Initials]]</f>
        <v>S</v>
      </c>
      <c r="C814" t="str">
        <f>Table6[[#This Row],[Last Name Correction]]</f>
        <v>Major</v>
      </c>
      <c r="D814" t="s">
        <v>1683</v>
      </c>
      <c r="E814" t="str">
        <f>Table6[[#This Row],[Gender Correction]]</f>
        <v>F</v>
      </c>
      <c r="F814">
        <v>90</v>
      </c>
      <c r="G814" t="s">
        <v>4024</v>
      </c>
      <c r="H814" t="s">
        <v>738</v>
      </c>
      <c r="I814" s="10">
        <v>39778</v>
      </c>
      <c r="J814">
        <v>29</v>
      </c>
      <c r="K814" t="s">
        <v>1677</v>
      </c>
      <c r="L814" t="str">
        <f>VLOOKUP(Portfolio43468[[#This Row],[Product]],ProductName,2)</f>
        <v>Ultrathing V3</v>
      </c>
      <c r="M814">
        <f t="shared" si="51"/>
        <v>696</v>
      </c>
      <c r="N814" s="14">
        <f t="shared" si="52"/>
        <v>2429.04</v>
      </c>
      <c r="O814">
        <f t="shared" si="53"/>
        <v>2008</v>
      </c>
      <c r="P814" t="str">
        <f t="shared" si="54"/>
        <v>Nov</v>
      </c>
    </row>
    <row r="815" spans="1:16" x14ac:dyDescent="0.3">
      <c r="A815">
        <v>819</v>
      </c>
      <c r="B815" t="str">
        <f>Table6[[#This Row],[Initials]]</f>
        <v>H</v>
      </c>
      <c r="C815" t="str">
        <f>Table6[[#This Row],[Last Name Correction]]</f>
        <v>Boykin</v>
      </c>
      <c r="D815" t="s">
        <v>1683</v>
      </c>
      <c r="E815" t="str">
        <f>Table6[[#This Row],[Gender Correction]]</f>
        <v>F</v>
      </c>
      <c r="F815">
        <v>30</v>
      </c>
      <c r="G815" t="s">
        <v>4026</v>
      </c>
      <c r="H815" t="s">
        <v>1427</v>
      </c>
      <c r="I815" s="10">
        <v>39602</v>
      </c>
      <c r="J815">
        <v>75</v>
      </c>
      <c r="K815" t="s">
        <v>1692</v>
      </c>
      <c r="L815" t="str">
        <f>VLOOKUP(Portfolio43468[[#This Row],[Product]],ProductName,2)</f>
        <v>Megawidget L</v>
      </c>
      <c r="M815">
        <f t="shared" si="51"/>
        <v>1800</v>
      </c>
      <c r="N815" s="14">
        <f t="shared" si="52"/>
        <v>2862</v>
      </c>
      <c r="O815">
        <f t="shared" si="53"/>
        <v>2008</v>
      </c>
      <c r="P815" t="str">
        <f t="shared" si="54"/>
        <v>Jun</v>
      </c>
    </row>
    <row r="816" spans="1:16" x14ac:dyDescent="0.3">
      <c r="A816">
        <v>820</v>
      </c>
      <c r="B816" t="str">
        <f>Table6[[#This Row],[Initials]]</f>
        <v>V</v>
      </c>
      <c r="C816" t="str">
        <f>Table6[[#This Row],[Last Name Correction]]</f>
        <v>Mcdonough</v>
      </c>
      <c r="D816" t="s">
        <v>1670</v>
      </c>
      <c r="E816" t="str">
        <f>Table6[[#This Row],[Gender Correction]]</f>
        <v>F</v>
      </c>
      <c r="F816">
        <v>30</v>
      </c>
      <c r="G816" t="s">
        <v>4029</v>
      </c>
      <c r="H816" t="s">
        <v>1444</v>
      </c>
      <c r="I816" s="10">
        <v>40045</v>
      </c>
      <c r="J816">
        <v>60</v>
      </c>
      <c r="K816" t="s">
        <v>851</v>
      </c>
      <c r="L816" t="str">
        <f>VLOOKUP(Portfolio43468[[#This Row],[Product]],ProductName,2)</f>
        <v>Hyperwotsit</v>
      </c>
      <c r="M816">
        <f t="shared" si="51"/>
        <v>1200</v>
      </c>
      <c r="N816" s="14">
        <f t="shared" si="52"/>
        <v>2411.9999999999995</v>
      </c>
      <c r="O816">
        <f t="shared" si="53"/>
        <v>2009</v>
      </c>
      <c r="P816" t="str">
        <f t="shared" si="54"/>
        <v>Aug</v>
      </c>
    </row>
    <row r="817" spans="1:16" x14ac:dyDescent="0.3">
      <c r="A817">
        <v>821</v>
      </c>
      <c r="B817" t="str">
        <f>Table6[[#This Row],[Initials]]</f>
        <v>L</v>
      </c>
      <c r="C817" t="str">
        <f>Table6[[#This Row],[Last Name Correction]]</f>
        <v>Ewing</v>
      </c>
      <c r="D817" t="s">
        <v>1683</v>
      </c>
      <c r="E817" t="str">
        <f>Table6[[#This Row],[Gender Correction]]</f>
        <v>F</v>
      </c>
      <c r="F817">
        <v>90</v>
      </c>
      <c r="G817" t="s">
        <v>4031</v>
      </c>
      <c r="H817" t="s">
        <v>1613</v>
      </c>
      <c r="I817" s="10">
        <v>39666</v>
      </c>
      <c r="J817">
        <v>51</v>
      </c>
      <c r="K817" t="s">
        <v>1772</v>
      </c>
      <c r="L817" t="str">
        <f>VLOOKUP(Portfolio43468[[#This Row],[Product]],ProductName,2)</f>
        <v>Gigastuff</v>
      </c>
      <c r="M817">
        <f t="shared" si="51"/>
        <v>918</v>
      </c>
      <c r="N817" s="14">
        <f t="shared" si="52"/>
        <v>1735.02</v>
      </c>
      <c r="O817">
        <f t="shared" si="53"/>
        <v>2008</v>
      </c>
      <c r="P817" t="str">
        <f t="shared" si="54"/>
        <v>Aug</v>
      </c>
    </row>
    <row r="818" spans="1:16" x14ac:dyDescent="0.3">
      <c r="A818">
        <v>822</v>
      </c>
      <c r="B818" t="str">
        <f>Table6[[#This Row],[Initials]]</f>
        <v>A</v>
      </c>
      <c r="C818" t="str">
        <f>Table6[[#This Row],[Last Name Correction]]</f>
        <v>Kirk</v>
      </c>
      <c r="D818" t="s">
        <v>1683</v>
      </c>
      <c r="E818" t="str">
        <f>Table6[[#This Row],[Gender Correction]]</f>
        <v>F</v>
      </c>
      <c r="F818">
        <v>30</v>
      </c>
      <c r="G818" t="s">
        <v>4034</v>
      </c>
      <c r="H818" t="s">
        <v>729</v>
      </c>
      <c r="I818" s="10">
        <v>39785</v>
      </c>
      <c r="J818">
        <v>93</v>
      </c>
      <c r="K818" t="s">
        <v>1692</v>
      </c>
      <c r="L818" t="str">
        <f>VLOOKUP(Portfolio43468[[#This Row],[Product]],ProductName,2)</f>
        <v>Megawidget L</v>
      </c>
      <c r="M818">
        <f t="shared" si="51"/>
        <v>2232</v>
      </c>
      <c r="N818" s="14">
        <f t="shared" si="52"/>
        <v>3548.88</v>
      </c>
      <c r="O818">
        <f t="shared" si="53"/>
        <v>2008</v>
      </c>
      <c r="P818" t="str">
        <f t="shared" si="54"/>
        <v>Dec</v>
      </c>
    </row>
    <row r="819" spans="1:16" x14ac:dyDescent="0.3">
      <c r="A819">
        <v>823</v>
      </c>
      <c r="B819" t="str">
        <f>Table6[[#This Row],[Initials]]</f>
        <v>R</v>
      </c>
      <c r="C819" t="str">
        <f>Table6[[#This Row],[Last Name Correction]]</f>
        <v>Begay</v>
      </c>
      <c r="D819" t="s">
        <v>1670</v>
      </c>
      <c r="E819" t="str">
        <f>Table6[[#This Row],[Gender Correction]]</f>
        <v>F</v>
      </c>
      <c r="F819">
        <v>60</v>
      </c>
      <c r="G819" t="s">
        <v>4037</v>
      </c>
      <c r="H819" t="s">
        <v>508</v>
      </c>
      <c r="I819" s="10">
        <v>40211</v>
      </c>
      <c r="J819">
        <v>26</v>
      </c>
      <c r="K819" t="s">
        <v>1721</v>
      </c>
      <c r="L819" t="str">
        <f>VLOOKUP(Portfolio43468[[#This Row],[Product]],ProductName,2)</f>
        <v>Ultrathing V4</v>
      </c>
      <c r="M819">
        <f t="shared" si="51"/>
        <v>624</v>
      </c>
      <c r="N819" s="14">
        <f t="shared" si="52"/>
        <v>2489.7600000000002</v>
      </c>
      <c r="O819">
        <f t="shared" si="53"/>
        <v>2010</v>
      </c>
      <c r="P819" t="str">
        <f t="shared" si="54"/>
        <v>Feb</v>
      </c>
    </row>
    <row r="820" spans="1:16" x14ac:dyDescent="0.3">
      <c r="A820">
        <v>824</v>
      </c>
      <c r="B820" t="str">
        <f>Table6[[#This Row],[Initials]]</f>
        <v>V</v>
      </c>
      <c r="C820" t="str">
        <f>Table6[[#This Row],[Last Name Correction]]</f>
        <v>Franklin</v>
      </c>
      <c r="D820" t="s">
        <v>1670</v>
      </c>
      <c r="E820" t="str">
        <f>Table6[[#This Row],[Gender Correction]]</f>
        <v>F</v>
      </c>
      <c r="F820">
        <v>30</v>
      </c>
      <c r="G820" t="s">
        <v>4040</v>
      </c>
      <c r="H820" t="s">
        <v>270</v>
      </c>
      <c r="I820" s="10">
        <v>39831</v>
      </c>
      <c r="J820">
        <v>70</v>
      </c>
      <c r="K820" t="s">
        <v>1673</v>
      </c>
      <c r="L820" t="str">
        <f>VLOOKUP(Portfolio43468[[#This Row],[Product]],ProductName,2)</f>
        <v>Megawidget S</v>
      </c>
      <c r="M820">
        <f t="shared" si="51"/>
        <v>1680</v>
      </c>
      <c r="N820" s="14">
        <f t="shared" si="52"/>
        <v>1327.2</v>
      </c>
      <c r="O820">
        <f t="shared" si="53"/>
        <v>2009</v>
      </c>
      <c r="P820" t="str">
        <f t="shared" si="54"/>
        <v>Jan</v>
      </c>
    </row>
    <row r="821" spans="1:16" x14ac:dyDescent="0.3">
      <c r="A821">
        <v>825</v>
      </c>
      <c r="B821" t="str">
        <f>Table6[[#This Row],[Initials]]</f>
        <v>O</v>
      </c>
      <c r="C821" t="str">
        <f>Table6[[#This Row],[Last Name Correction]]</f>
        <v>Collier</v>
      </c>
      <c r="D821" t="s">
        <v>1670</v>
      </c>
      <c r="E821" t="str">
        <f>Table6[[#This Row],[Gender Correction]]</f>
        <v>F</v>
      </c>
      <c r="F821">
        <v>60</v>
      </c>
      <c r="G821" t="s">
        <v>4043</v>
      </c>
      <c r="H821" t="s">
        <v>21</v>
      </c>
      <c r="I821" s="10">
        <v>39808</v>
      </c>
      <c r="J821">
        <v>9</v>
      </c>
      <c r="K821" t="s">
        <v>1772</v>
      </c>
      <c r="L821" t="str">
        <f>VLOOKUP(Portfolio43468[[#This Row],[Product]],ProductName,2)</f>
        <v>Gigastuff</v>
      </c>
      <c r="M821">
        <f t="shared" si="51"/>
        <v>162</v>
      </c>
      <c r="N821" s="14">
        <f t="shared" si="52"/>
        <v>306.18</v>
      </c>
      <c r="O821">
        <f t="shared" si="53"/>
        <v>2008</v>
      </c>
      <c r="P821" t="str">
        <f t="shared" si="54"/>
        <v>Dec</v>
      </c>
    </row>
    <row r="822" spans="1:16" x14ac:dyDescent="0.3">
      <c r="A822">
        <v>826</v>
      </c>
      <c r="B822" t="str">
        <f>Table6[[#This Row],[Initials]]</f>
        <v>G</v>
      </c>
      <c r="C822" t="str">
        <f>Table6[[#This Row],[Last Name Correction]]</f>
        <v>Duffy</v>
      </c>
      <c r="D822" t="s">
        <v>1946</v>
      </c>
      <c r="E822" t="str">
        <f>Table6[[#This Row],[Gender Correction]]</f>
        <v>F</v>
      </c>
      <c r="F822">
        <v>90</v>
      </c>
      <c r="G822" t="s">
        <v>4046</v>
      </c>
      <c r="H822" t="s">
        <v>4047</v>
      </c>
      <c r="I822" s="10">
        <v>39791</v>
      </c>
      <c r="J822">
        <v>66</v>
      </c>
      <c r="K822" t="s">
        <v>851</v>
      </c>
      <c r="L822" t="str">
        <f>VLOOKUP(Portfolio43468[[#This Row],[Product]],ProductName,2)</f>
        <v>Hyperwotsit</v>
      </c>
      <c r="M822">
        <f t="shared" si="51"/>
        <v>1320</v>
      </c>
      <c r="N822" s="14">
        <f t="shared" si="52"/>
        <v>2653.2</v>
      </c>
      <c r="O822">
        <f t="shared" si="53"/>
        <v>2008</v>
      </c>
      <c r="P822" t="str">
        <f t="shared" si="54"/>
        <v>Dec</v>
      </c>
    </row>
    <row r="823" spans="1:16" x14ac:dyDescent="0.3">
      <c r="A823">
        <v>827</v>
      </c>
      <c r="B823" t="str">
        <f>Table6[[#This Row],[Initials]]</f>
        <v>W</v>
      </c>
      <c r="C823" t="str">
        <f>Table6[[#This Row],[Last Name Correction]]</f>
        <v>Tuttle</v>
      </c>
      <c r="D823" t="s">
        <v>1670</v>
      </c>
      <c r="E823" t="str">
        <f>Table6[[#This Row],[Gender Correction]]</f>
        <v>F</v>
      </c>
      <c r="F823">
        <v>90</v>
      </c>
      <c r="G823" t="s">
        <v>4049</v>
      </c>
      <c r="H823" t="s">
        <v>795</v>
      </c>
      <c r="I823" s="10">
        <v>39693</v>
      </c>
      <c r="J823">
        <v>79</v>
      </c>
      <c r="K823" t="s">
        <v>1692</v>
      </c>
      <c r="L823" t="str">
        <f>VLOOKUP(Portfolio43468[[#This Row],[Product]],ProductName,2)</f>
        <v>Megawidget L</v>
      </c>
      <c r="M823">
        <f t="shared" si="51"/>
        <v>1896</v>
      </c>
      <c r="N823" s="14">
        <f t="shared" si="52"/>
        <v>3014.6400000000003</v>
      </c>
      <c r="O823">
        <f t="shared" si="53"/>
        <v>2008</v>
      </c>
      <c r="P823" t="str">
        <f t="shared" si="54"/>
        <v>Sep</v>
      </c>
    </row>
    <row r="824" spans="1:16" x14ac:dyDescent="0.3">
      <c r="A824">
        <v>828</v>
      </c>
      <c r="B824" t="str">
        <f>Table6[[#This Row],[Initials]]</f>
        <v>C</v>
      </c>
      <c r="C824" t="str">
        <f>Table6[[#This Row],[Last Name Correction]]</f>
        <v>Benton</v>
      </c>
      <c r="D824" t="s">
        <v>1733</v>
      </c>
      <c r="E824" t="str">
        <f>Table6[[#This Row],[Gender Correction]]</f>
        <v>F</v>
      </c>
      <c r="F824">
        <v>90</v>
      </c>
      <c r="G824" t="s">
        <v>2748</v>
      </c>
      <c r="H824" t="s">
        <v>3667</v>
      </c>
      <c r="I824" s="10">
        <v>40150</v>
      </c>
      <c r="J824">
        <v>17</v>
      </c>
      <c r="K824" t="s">
        <v>1673</v>
      </c>
      <c r="L824" t="str">
        <f>VLOOKUP(Portfolio43468[[#This Row],[Product]],ProductName,2)</f>
        <v>Megawidget S</v>
      </c>
      <c r="M824">
        <f t="shared" si="51"/>
        <v>408</v>
      </c>
      <c r="N824" s="14">
        <f t="shared" si="52"/>
        <v>322.32</v>
      </c>
      <c r="O824">
        <f t="shared" si="53"/>
        <v>2009</v>
      </c>
      <c r="P824" t="str">
        <f t="shared" si="54"/>
        <v>Dec</v>
      </c>
    </row>
    <row r="825" spans="1:16" x14ac:dyDescent="0.3">
      <c r="A825">
        <v>829</v>
      </c>
      <c r="B825" t="str">
        <f>Table6[[#This Row],[Initials]]</f>
        <v>C</v>
      </c>
      <c r="C825" t="str">
        <f>Table6[[#This Row],[Last Name Correction]]</f>
        <v>Blue</v>
      </c>
      <c r="D825" t="s">
        <v>1683</v>
      </c>
      <c r="E825" t="str">
        <f>Table6[[#This Row],[Gender Correction]]</f>
        <v>F</v>
      </c>
      <c r="F825">
        <v>60</v>
      </c>
      <c r="G825" t="s">
        <v>4052</v>
      </c>
      <c r="H825" t="s">
        <v>4</v>
      </c>
      <c r="I825" s="10">
        <v>40539</v>
      </c>
      <c r="J825">
        <v>74</v>
      </c>
      <c r="K825" t="s">
        <v>851</v>
      </c>
      <c r="L825" t="str">
        <f>VLOOKUP(Portfolio43468[[#This Row],[Product]],ProductName,2)</f>
        <v>Hyperwotsit</v>
      </c>
      <c r="M825">
        <f t="shared" si="51"/>
        <v>1480</v>
      </c>
      <c r="N825" s="14">
        <f t="shared" si="52"/>
        <v>2974.7999999999997</v>
      </c>
      <c r="O825">
        <f t="shared" si="53"/>
        <v>2010</v>
      </c>
      <c r="P825" t="str">
        <f t="shared" si="54"/>
        <v>Dec</v>
      </c>
    </row>
    <row r="826" spans="1:16" x14ac:dyDescent="0.3">
      <c r="A826">
        <v>830</v>
      </c>
      <c r="B826" t="str">
        <f>Table6[[#This Row],[Initials]]</f>
        <v>J</v>
      </c>
      <c r="C826" t="str">
        <f>Table6[[#This Row],[Last Name Correction]]</f>
        <v>Britton</v>
      </c>
      <c r="D826" t="s">
        <v>1670</v>
      </c>
      <c r="E826" t="str">
        <f>Table6[[#This Row],[Gender Correction]]</f>
        <v>F</v>
      </c>
      <c r="F826">
        <v>30</v>
      </c>
      <c r="G826" t="s">
        <v>4055</v>
      </c>
      <c r="H826" t="s">
        <v>4056</v>
      </c>
      <c r="I826" s="10">
        <v>40270</v>
      </c>
      <c r="J826">
        <v>67</v>
      </c>
      <c r="K826" t="s">
        <v>1772</v>
      </c>
      <c r="L826" t="str">
        <f>VLOOKUP(Portfolio43468[[#This Row],[Product]],ProductName,2)</f>
        <v>Gigastuff</v>
      </c>
      <c r="M826">
        <f t="shared" si="51"/>
        <v>1206</v>
      </c>
      <c r="N826" s="14">
        <f t="shared" si="52"/>
        <v>2279.3399999999997</v>
      </c>
      <c r="O826">
        <f t="shared" si="53"/>
        <v>2010</v>
      </c>
      <c r="P826" t="str">
        <f t="shared" si="54"/>
        <v>Apr</v>
      </c>
    </row>
    <row r="827" spans="1:16" x14ac:dyDescent="0.3">
      <c r="A827">
        <v>831</v>
      </c>
      <c r="B827" t="str">
        <f>Table6[[#This Row],[Initials]]</f>
        <v>E</v>
      </c>
      <c r="C827" t="str">
        <f>Table6[[#This Row],[Last Name Correction]]</f>
        <v>Healy</v>
      </c>
      <c r="D827" t="s">
        <v>1683</v>
      </c>
      <c r="E827" t="str">
        <f>Table6[[#This Row],[Gender Correction]]</f>
        <v>F</v>
      </c>
      <c r="F827">
        <v>30</v>
      </c>
      <c r="G827" t="s">
        <v>4059</v>
      </c>
      <c r="H827" t="s">
        <v>3667</v>
      </c>
      <c r="I827" s="10">
        <v>39484</v>
      </c>
      <c r="J827">
        <v>94</v>
      </c>
      <c r="K827" t="s">
        <v>1696</v>
      </c>
      <c r="L827" t="str">
        <f>VLOOKUP(Portfolio43468[[#This Row],[Product]],ProductName,2)</f>
        <v>Ultrathing V2</v>
      </c>
      <c r="M827">
        <f t="shared" si="51"/>
        <v>1880</v>
      </c>
      <c r="N827" s="14">
        <f t="shared" si="52"/>
        <v>5621.2000000000007</v>
      </c>
      <c r="O827">
        <f t="shared" si="53"/>
        <v>2008</v>
      </c>
      <c r="P827" t="str">
        <f t="shared" si="54"/>
        <v>Feb</v>
      </c>
    </row>
    <row r="828" spans="1:16" x14ac:dyDescent="0.3">
      <c r="A828">
        <v>832</v>
      </c>
      <c r="B828" t="str">
        <f>Table6[[#This Row],[Initials]]</f>
        <v>I</v>
      </c>
      <c r="C828" t="str">
        <f>Table6[[#This Row],[Last Name Correction]]</f>
        <v>Samuel</v>
      </c>
      <c r="D828" t="s">
        <v>1670</v>
      </c>
      <c r="E828" t="str">
        <f>Table6[[#This Row],[Gender Correction]]</f>
        <v>F</v>
      </c>
      <c r="F828">
        <v>90</v>
      </c>
      <c r="G828" t="s">
        <v>4060</v>
      </c>
      <c r="H828" t="s">
        <v>693</v>
      </c>
      <c r="I828" s="10">
        <v>39943</v>
      </c>
      <c r="J828">
        <v>41</v>
      </c>
      <c r="K828" t="s">
        <v>1772</v>
      </c>
      <c r="L828" t="str">
        <f>VLOOKUP(Portfolio43468[[#This Row],[Product]],ProductName,2)</f>
        <v>Gigastuff</v>
      </c>
      <c r="M828">
        <f t="shared" si="51"/>
        <v>738</v>
      </c>
      <c r="N828" s="14">
        <f t="shared" si="52"/>
        <v>1394.82</v>
      </c>
      <c r="O828">
        <f t="shared" si="53"/>
        <v>2009</v>
      </c>
      <c r="P828" t="str">
        <f t="shared" si="54"/>
        <v>May</v>
      </c>
    </row>
    <row r="829" spans="1:16" x14ac:dyDescent="0.3">
      <c r="A829">
        <v>833</v>
      </c>
      <c r="B829" t="str">
        <f>Table6[[#This Row],[Initials]]</f>
        <v>C</v>
      </c>
      <c r="C829" t="str">
        <f>Table6[[#This Row],[Last Name Correction]]</f>
        <v>Jacobsen</v>
      </c>
      <c r="D829" t="s">
        <v>1733</v>
      </c>
      <c r="E829" t="str">
        <f>Table6[[#This Row],[Gender Correction]]</f>
        <v>F</v>
      </c>
      <c r="F829">
        <v>60</v>
      </c>
      <c r="G829" t="s">
        <v>4063</v>
      </c>
      <c r="H829" t="s">
        <v>1652</v>
      </c>
      <c r="I829" s="10">
        <v>39504</v>
      </c>
      <c r="J829">
        <v>44</v>
      </c>
      <c r="K829" t="s">
        <v>1707</v>
      </c>
      <c r="L829" t="str">
        <f>VLOOKUP(Portfolio43468[[#This Row],[Product]],ProductName,2)</f>
        <v>Megawidget M</v>
      </c>
      <c r="M829">
        <f t="shared" si="51"/>
        <v>1056</v>
      </c>
      <c r="N829" s="14">
        <f t="shared" si="52"/>
        <v>1256.6399999999999</v>
      </c>
      <c r="O829">
        <f t="shared" si="53"/>
        <v>2008</v>
      </c>
      <c r="P829" t="str">
        <f t="shared" si="54"/>
        <v>Feb</v>
      </c>
    </row>
    <row r="830" spans="1:16" x14ac:dyDescent="0.3">
      <c r="A830">
        <v>834</v>
      </c>
      <c r="B830" t="str">
        <f>Table6[[#This Row],[Initials]]</f>
        <v>L</v>
      </c>
      <c r="C830" t="str">
        <f>Table6[[#This Row],[Last Name Correction]]</f>
        <v>Reid</v>
      </c>
      <c r="D830" t="s">
        <v>1683</v>
      </c>
      <c r="E830" t="str">
        <f>Table6[[#This Row],[Gender Correction]]</f>
        <v>F</v>
      </c>
      <c r="F830">
        <v>60</v>
      </c>
      <c r="G830" t="s">
        <v>4066</v>
      </c>
      <c r="H830" t="s">
        <v>1623</v>
      </c>
      <c r="I830" s="10">
        <v>40135</v>
      </c>
      <c r="J830">
        <v>44</v>
      </c>
      <c r="K830" t="s">
        <v>1772</v>
      </c>
      <c r="L830" t="str">
        <f>VLOOKUP(Portfolio43468[[#This Row],[Product]],ProductName,2)</f>
        <v>Gigastuff</v>
      </c>
      <c r="M830">
        <f t="shared" si="51"/>
        <v>792</v>
      </c>
      <c r="N830" s="14">
        <f t="shared" si="52"/>
        <v>1496.8799999999999</v>
      </c>
      <c r="O830">
        <f t="shared" si="53"/>
        <v>2009</v>
      </c>
      <c r="P830" t="str">
        <f t="shared" si="54"/>
        <v>Nov</v>
      </c>
    </row>
    <row r="831" spans="1:16" x14ac:dyDescent="0.3">
      <c r="A831">
        <v>835</v>
      </c>
      <c r="B831" t="str">
        <f>Table6[[#This Row],[Initials]]</f>
        <v>R</v>
      </c>
      <c r="C831" t="str">
        <f>Table6[[#This Row],[Last Name Correction]]</f>
        <v>Leblanc</v>
      </c>
      <c r="D831" t="s">
        <v>1670</v>
      </c>
      <c r="E831" t="str">
        <f>Table6[[#This Row],[Gender Correction]]</f>
        <v>F</v>
      </c>
      <c r="F831">
        <v>90</v>
      </c>
      <c r="G831" t="s">
        <v>4068</v>
      </c>
      <c r="H831" t="s">
        <v>4069</v>
      </c>
      <c r="I831" s="10">
        <v>40419</v>
      </c>
      <c r="J831">
        <v>91</v>
      </c>
      <c r="K831" t="s">
        <v>1696</v>
      </c>
      <c r="L831" t="str">
        <f>VLOOKUP(Portfolio43468[[#This Row],[Product]],ProductName,2)</f>
        <v>Ultrathing V2</v>
      </c>
      <c r="M831">
        <f t="shared" si="51"/>
        <v>1820</v>
      </c>
      <c r="N831" s="14">
        <f t="shared" si="52"/>
        <v>5441.8</v>
      </c>
      <c r="O831">
        <f t="shared" si="53"/>
        <v>2010</v>
      </c>
      <c r="P831" t="str">
        <f t="shared" si="54"/>
        <v>Aug</v>
      </c>
    </row>
    <row r="832" spans="1:16" x14ac:dyDescent="0.3">
      <c r="A832">
        <v>836</v>
      </c>
      <c r="B832" t="str">
        <f>Table6[[#This Row],[Initials]]</f>
        <v>G</v>
      </c>
      <c r="C832" t="str">
        <f>Table6[[#This Row],[Last Name Correction]]</f>
        <v>Reyes</v>
      </c>
      <c r="D832" t="s">
        <v>1670</v>
      </c>
      <c r="E832" t="str">
        <f>Table6[[#This Row],[Gender Correction]]</f>
        <v>F</v>
      </c>
      <c r="F832">
        <v>90</v>
      </c>
      <c r="G832" t="s">
        <v>4071</v>
      </c>
      <c r="H832" t="s">
        <v>3551</v>
      </c>
      <c r="I832" s="10">
        <v>39605</v>
      </c>
      <c r="J832">
        <v>83</v>
      </c>
      <c r="K832" t="s">
        <v>1696</v>
      </c>
      <c r="L832" t="str">
        <f>VLOOKUP(Portfolio43468[[#This Row],[Product]],ProductName,2)</f>
        <v>Ultrathing V2</v>
      </c>
      <c r="M832">
        <f t="shared" si="51"/>
        <v>1660</v>
      </c>
      <c r="N832" s="14">
        <f t="shared" si="52"/>
        <v>4963.4000000000005</v>
      </c>
      <c r="O832">
        <f t="shared" si="53"/>
        <v>2008</v>
      </c>
      <c r="P832" t="str">
        <f t="shared" si="54"/>
        <v>Jun</v>
      </c>
    </row>
    <row r="833" spans="1:16" x14ac:dyDescent="0.3">
      <c r="A833">
        <v>837</v>
      </c>
      <c r="B833" t="str">
        <f>Table6[[#This Row],[Initials]]</f>
        <v>G</v>
      </c>
      <c r="C833" t="str">
        <f>Table6[[#This Row],[Last Name Correction]]</f>
        <v>Baker</v>
      </c>
      <c r="D833" t="s">
        <v>1670</v>
      </c>
      <c r="E833" t="str">
        <f>Table6[[#This Row],[Gender Correction]]</f>
        <v>F</v>
      </c>
      <c r="F833">
        <v>90</v>
      </c>
      <c r="G833" t="s">
        <v>4073</v>
      </c>
      <c r="H833" t="s">
        <v>2010</v>
      </c>
      <c r="I833" s="10">
        <v>40046</v>
      </c>
      <c r="J833">
        <v>52</v>
      </c>
      <c r="K833" t="s">
        <v>1677</v>
      </c>
      <c r="L833" t="str">
        <f>VLOOKUP(Portfolio43468[[#This Row],[Product]],ProductName,2)</f>
        <v>Ultrathing V3</v>
      </c>
      <c r="M833">
        <f t="shared" si="51"/>
        <v>1248</v>
      </c>
      <c r="N833" s="14">
        <f t="shared" si="52"/>
        <v>4355.5200000000004</v>
      </c>
      <c r="O833">
        <f t="shared" si="53"/>
        <v>2009</v>
      </c>
      <c r="P833" t="str">
        <f t="shared" si="54"/>
        <v>Aug</v>
      </c>
    </row>
    <row r="834" spans="1:16" x14ac:dyDescent="0.3">
      <c r="A834">
        <v>838</v>
      </c>
      <c r="B834" t="str">
        <f>Table6[[#This Row],[Initials]]</f>
        <v>K</v>
      </c>
      <c r="C834" t="str">
        <f>Table6[[#This Row],[Last Name Correction]]</f>
        <v>Vargas</v>
      </c>
      <c r="D834" t="s">
        <v>1670</v>
      </c>
      <c r="E834" t="str">
        <f>Table6[[#This Row],[Gender Correction]]</f>
        <v>F</v>
      </c>
      <c r="F834">
        <v>30</v>
      </c>
      <c r="G834" t="s">
        <v>4076</v>
      </c>
      <c r="H834" t="s">
        <v>783</v>
      </c>
      <c r="I834" s="10">
        <v>39483</v>
      </c>
      <c r="J834">
        <v>21</v>
      </c>
      <c r="K834" t="s">
        <v>1707</v>
      </c>
      <c r="L834" t="str">
        <f>VLOOKUP(Portfolio43468[[#This Row],[Product]],ProductName,2)</f>
        <v>Megawidget M</v>
      </c>
      <c r="M834">
        <f t="shared" ref="M834:M897" si="55">VLOOKUP(K834,ProductName,4)*J834</f>
        <v>504</v>
      </c>
      <c r="N834" s="14">
        <f t="shared" ref="N834:N897" si="56">VLOOKUP(K834,ProductName,3)*M834</f>
        <v>599.76</v>
      </c>
      <c r="O834">
        <f t="shared" ref="O834:O897" si="57">YEAR(I834)</f>
        <v>2008</v>
      </c>
      <c r="P834" t="str">
        <f t="shared" ref="P834:P897" si="58">TEXT(I834,"MMM")</f>
        <v>Feb</v>
      </c>
    </row>
    <row r="835" spans="1:16" x14ac:dyDescent="0.3">
      <c r="A835">
        <v>839</v>
      </c>
      <c r="B835" t="str">
        <f>Table6[[#This Row],[Initials]]</f>
        <v>S</v>
      </c>
      <c r="C835" t="str">
        <f>Table6[[#This Row],[Last Name Correction]]</f>
        <v>Staples</v>
      </c>
      <c r="D835" t="s">
        <v>1683</v>
      </c>
      <c r="E835" t="str">
        <f>Table6[[#This Row],[Gender Correction]]</f>
        <v>F</v>
      </c>
      <c r="F835">
        <v>90</v>
      </c>
      <c r="G835" t="s">
        <v>4078</v>
      </c>
      <c r="H835" t="s">
        <v>293</v>
      </c>
      <c r="I835" s="10">
        <v>39997</v>
      </c>
      <c r="J835">
        <v>5</v>
      </c>
      <c r="K835" t="s">
        <v>1677</v>
      </c>
      <c r="L835" t="str">
        <f>VLOOKUP(Portfolio43468[[#This Row],[Product]],ProductName,2)</f>
        <v>Ultrathing V3</v>
      </c>
      <c r="M835">
        <f t="shared" si="55"/>
        <v>120</v>
      </c>
      <c r="N835" s="14">
        <f t="shared" si="56"/>
        <v>418.8</v>
      </c>
      <c r="O835">
        <f t="shared" si="57"/>
        <v>2009</v>
      </c>
      <c r="P835" t="str">
        <f t="shared" si="58"/>
        <v>Jul</v>
      </c>
    </row>
    <row r="836" spans="1:16" x14ac:dyDescent="0.3">
      <c r="A836">
        <v>840</v>
      </c>
      <c r="B836" t="str">
        <f>Table6[[#This Row],[Initials]]</f>
        <v>L</v>
      </c>
      <c r="C836" t="str">
        <f>Table6[[#This Row],[Last Name Correction]]</f>
        <v>Clarke</v>
      </c>
      <c r="D836" t="s">
        <v>1670</v>
      </c>
      <c r="E836" t="str">
        <f>Table6[[#This Row],[Gender Correction]]</f>
        <v>F</v>
      </c>
      <c r="F836">
        <v>30</v>
      </c>
      <c r="G836" t="s">
        <v>4081</v>
      </c>
      <c r="H836" t="s">
        <v>1631</v>
      </c>
      <c r="I836" s="10">
        <v>40439</v>
      </c>
      <c r="J836">
        <v>39</v>
      </c>
      <c r="K836" t="s">
        <v>1007</v>
      </c>
      <c r="L836" t="str">
        <f>VLOOKUP(Portfolio43468[[#This Row],[Product]],ProductName,2)</f>
        <v>Superwossname</v>
      </c>
      <c r="M836">
        <f t="shared" si="55"/>
        <v>780</v>
      </c>
      <c r="N836" s="14">
        <f t="shared" si="56"/>
        <v>2425.7999999999997</v>
      </c>
      <c r="O836">
        <f t="shared" si="57"/>
        <v>2010</v>
      </c>
      <c r="P836" t="str">
        <f t="shared" si="58"/>
        <v>Sep</v>
      </c>
    </row>
    <row r="837" spans="1:16" x14ac:dyDescent="0.3">
      <c r="A837">
        <v>841</v>
      </c>
      <c r="B837" t="str">
        <f>Table6[[#This Row],[Initials]]</f>
        <v>L</v>
      </c>
      <c r="C837" t="str">
        <f>Table6[[#This Row],[Last Name Correction]]</f>
        <v>Cramer</v>
      </c>
      <c r="D837" t="s">
        <v>1683</v>
      </c>
      <c r="E837" t="str">
        <f>Table6[[#This Row],[Gender Correction]]</f>
        <v>F</v>
      </c>
      <c r="F837">
        <v>30</v>
      </c>
      <c r="G837" t="s">
        <v>4083</v>
      </c>
      <c r="H837" t="s">
        <v>2458</v>
      </c>
      <c r="I837" s="10">
        <v>39707</v>
      </c>
      <c r="J837">
        <v>23</v>
      </c>
      <c r="K837" t="s">
        <v>1721</v>
      </c>
      <c r="L837" t="str">
        <f>VLOOKUP(Portfolio43468[[#This Row],[Product]],ProductName,2)</f>
        <v>Ultrathing V4</v>
      </c>
      <c r="M837">
        <f t="shared" si="55"/>
        <v>552</v>
      </c>
      <c r="N837" s="14">
        <f t="shared" si="56"/>
        <v>2202.48</v>
      </c>
      <c r="O837">
        <f t="shared" si="57"/>
        <v>2008</v>
      </c>
      <c r="P837" t="str">
        <f t="shared" si="58"/>
        <v>Sep</v>
      </c>
    </row>
    <row r="838" spans="1:16" x14ac:dyDescent="0.3">
      <c r="A838">
        <v>842</v>
      </c>
      <c r="B838" t="str">
        <f>Table6[[#This Row],[Initials]]</f>
        <v>E</v>
      </c>
      <c r="C838" t="str">
        <f>Table6[[#This Row],[Last Name Correction]]</f>
        <v>Cline</v>
      </c>
      <c r="D838" t="s">
        <v>1670</v>
      </c>
      <c r="E838" t="str">
        <f>Table6[[#This Row],[Gender Correction]]</f>
        <v>F</v>
      </c>
      <c r="F838">
        <v>90</v>
      </c>
      <c r="G838" t="s">
        <v>4086</v>
      </c>
      <c r="H838" t="s">
        <v>158</v>
      </c>
      <c r="I838" s="10">
        <v>40138</v>
      </c>
      <c r="J838">
        <v>47</v>
      </c>
      <c r="K838" t="s">
        <v>1677</v>
      </c>
      <c r="L838" t="str">
        <f>VLOOKUP(Portfolio43468[[#This Row],[Product]],ProductName,2)</f>
        <v>Ultrathing V3</v>
      </c>
      <c r="M838">
        <f t="shared" si="55"/>
        <v>1128</v>
      </c>
      <c r="N838" s="14">
        <f t="shared" si="56"/>
        <v>3936.7200000000003</v>
      </c>
      <c r="O838">
        <f t="shared" si="57"/>
        <v>2009</v>
      </c>
      <c r="P838" t="str">
        <f t="shared" si="58"/>
        <v>Nov</v>
      </c>
    </row>
    <row r="839" spans="1:16" x14ac:dyDescent="0.3">
      <c r="A839">
        <v>843</v>
      </c>
      <c r="B839" t="str">
        <f>Table6[[#This Row],[Initials]]</f>
        <v>S</v>
      </c>
      <c r="C839" t="str">
        <f>Table6[[#This Row],[Last Name Correction]]</f>
        <v>Middleton</v>
      </c>
      <c r="D839" t="s">
        <v>1670</v>
      </c>
      <c r="E839" t="str">
        <f>Table6[[#This Row],[Gender Correction]]</f>
        <v>F</v>
      </c>
      <c r="F839">
        <v>90</v>
      </c>
      <c r="G839" t="s">
        <v>4088</v>
      </c>
      <c r="H839" t="s">
        <v>1422</v>
      </c>
      <c r="I839" s="10">
        <v>39498</v>
      </c>
      <c r="J839">
        <v>35</v>
      </c>
      <c r="K839" t="s">
        <v>1700</v>
      </c>
      <c r="L839" t="str">
        <f>VLOOKUP(Portfolio43468[[#This Row],[Product]],ProductName,2)</f>
        <v>Ultrathing V1</v>
      </c>
      <c r="M839">
        <f t="shared" si="55"/>
        <v>595</v>
      </c>
      <c r="N839" s="14">
        <f t="shared" si="56"/>
        <v>1184.05</v>
      </c>
      <c r="O839">
        <f t="shared" si="57"/>
        <v>2008</v>
      </c>
      <c r="P839" t="str">
        <f t="shared" si="58"/>
        <v>Feb</v>
      </c>
    </row>
    <row r="840" spans="1:16" x14ac:dyDescent="0.3">
      <c r="A840">
        <v>844</v>
      </c>
      <c r="B840" t="str">
        <f>Table6[[#This Row],[Initials]]</f>
        <v>J</v>
      </c>
      <c r="C840" t="str">
        <f>Table6[[#This Row],[Last Name Correction]]</f>
        <v>Kessler</v>
      </c>
      <c r="D840" t="s">
        <v>1683</v>
      </c>
      <c r="E840" t="str">
        <f>Table6[[#This Row],[Gender Correction]]</f>
        <v>F</v>
      </c>
      <c r="F840">
        <v>30</v>
      </c>
      <c r="G840" t="s">
        <v>4091</v>
      </c>
      <c r="H840" t="s">
        <v>4092</v>
      </c>
      <c r="I840" s="10">
        <v>39724</v>
      </c>
      <c r="J840">
        <v>100</v>
      </c>
      <c r="K840" t="s">
        <v>1677</v>
      </c>
      <c r="L840" t="str">
        <f>VLOOKUP(Portfolio43468[[#This Row],[Product]],ProductName,2)</f>
        <v>Ultrathing V3</v>
      </c>
      <c r="M840">
        <f t="shared" si="55"/>
        <v>2400</v>
      </c>
      <c r="N840" s="14">
        <f t="shared" si="56"/>
        <v>8376</v>
      </c>
      <c r="O840">
        <f t="shared" si="57"/>
        <v>2008</v>
      </c>
      <c r="P840" t="str">
        <f t="shared" si="58"/>
        <v>Oct</v>
      </c>
    </row>
    <row r="841" spans="1:16" x14ac:dyDescent="0.3">
      <c r="A841">
        <v>845</v>
      </c>
      <c r="B841" t="str">
        <f>Table6[[#This Row],[Initials]]</f>
        <v>I</v>
      </c>
      <c r="C841" t="str">
        <f>Table6[[#This Row],[Last Name Correction]]</f>
        <v>Ramsey</v>
      </c>
      <c r="D841" t="s">
        <v>1733</v>
      </c>
      <c r="E841" t="str">
        <f>Table6[[#This Row],[Gender Correction]]</f>
        <v>F</v>
      </c>
      <c r="F841">
        <v>90</v>
      </c>
      <c r="G841" t="s">
        <v>4095</v>
      </c>
      <c r="H841" t="s">
        <v>761</v>
      </c>
      <c r="I841" s="10">
        <v>39536</v>
      </c>
      <c r="J841">
        <v>17</v>
      </c>
      <c r="K841" t="s">
        <v>1673</v>
      </c>
      <c r="L841" t="str">
        <f>VLOOKUP(Portfolio43468[[#This Row],[Product]],ProductName,2)</f>
        <v>Megawidget S</v>
      </c>
      <c r="M841">
        <f t="shared" si="55"/>
        <v>408</v>
      </c>
      <c r="N841" s="14">
        <f t="shared" si="56"/>
        <v>322.32</v>
      </c>
      <c r="O841">
        <f t="shared" si="57"/>
        <v>2008</v>
      </c>
      <c r="P841" t="str">
        <f t="shared" si="58"/>
        <v>Mar</v>
      </c>
    </row>
    <row r="842" spans="1:16" x14ac:dyDescent="0.3">
      <c r="A842">
        <v>846</v>
      </c>
      <c r="B842" t="str">
        <f>Table6[[#This Row],[Initials]]</f>
        <v>T</v>
      </c>
      <c r="C842" t="str">
        <f>Table6[[#This Row],[Last Name Correction]]</f>
        <v>Lassiter</v>
      </c>
      <c r="D842" t="s">
        <v>1670</v>
      </c>
      <c r="E842" t="str">
        <f>Table6[[#This Row],[Gender Correction]]</f>
        <v>F</v>
      </c>
      <c r="F842">
        <v>30</v>
      </c>
      <c r="G842" t="s">
        <v>4098</v>
      </c>
      <c r="H842" t="s">
        <v>112</v>
      </c>
      <c r="I842" s="10">
        <v>39628</v>
      </c>
      <c r="J842">
        <v>50</v>
      </c>
      <c r="K842" t="s">
        <v>1707</v>
      </c>
      <c r="L842" t="str">
        <f>VLOOKUP(Portfolio43468[[#This Row],[Product]],ProductName,2)</f>
        <v>Megawidget M</v>
      </c>
      <c r="M842">
        <f t="shared" si="55"/>
        <v>1200</v>
      </c>
      <c r="N842" s="14">
        <f t="shared" si="56"/>
        <v>1428</v>
      </c>
      <c r="O842">
        <f t="shared" si="57"/>
        <v>2008</v>
      </c>
      <c r="P842" t="str">
        <f t="shared" si="58"/>
        <v>Jun</v>
      </c>
    </row>
    <row r="843" spans="1:16" x14ac:dyDescent="0.3">
      <c r="A843">
        <v>847</v>
      </c>
      <c r="B843" t="str">
        <f>Table6[[#This Row],[Initials]]</f>
        <v>A</v>
      </c>
      <c r="C843" t="str">
        <f>Table6[[#This Row],[Last Name Correction]]</f>
        <v>Amos</v>
      </c>
      <c r="D843" t="s">
        <v>1683</v>
      </c>
      <c r="E843" t="str">
        <f>Table6[[#This Row],[Gender Correction]]</f>
        <v>F</v>
      </c>
      <c r="F843">
        <v>90</v>
      </c>
      <c r="G843" t="s">
        <v>4101</v>
      </c>
      <c r="H843" t="s">
        <v>1606</v>
      </c>
      <c r="I843" s="10">
        <v>40153</v>
      </c>
      <c r="J843">
        <v>94</v>
      </c>
      <c r="K843" t="s">
        <v>1673</v>
      </c>
      <c r="L843" t="str">
        <f>VLOOKUP(Portfolio43468[[#This Row],[Product]],ProductName,2)</f>
        <v>Megawidget S</v>
      </c>
      <c r="M843">
        <f t="shared" si="55"/>
        <v>2256</v>
      </c>
      <c r="N843" s="14">
        <f t="shared" si="56"/>
        <v>1782.24</v>
      </c>
      <c r="O843">
        <f t="shared" si="57"/>
        <v>2009</v>
      </c>
      <c r="P843" t="str">
        <f t="shared" si="58"/>
        <v>Dec</v>
      </c>
    </row>
    <row r="844" spans="1:16" x14ac:dyDescent="0.3">
      <c r="A844">
        <v>848</v>
      </c>
      <c r="B844" t="str">
        <f>Table6[[#This Row],[Initials]]</f>
        <v>T</v>
      </c>
      <c r="C844" t="str">
        <f>Table6[[#This Row],[Last Name Correction]]</f>
        <v>Sherman</v>
      </c>
      <c r="D844" t="s">
        <v>1670</v>
      </c>
      <c r="E844" t="str">
        <f>Table6[[#This Row],[Gender Correction]]</f>
        <v>F</v>
      </c>
      <c r="F844">
        <v>90</v>
      </c>
      <c r="G844" t="s">
        <v>4104</v>
      </c>
      <c r="H844" t="s">
        <v>3778</v>
      </c>
      <c r="I844" s="10">
        <v>40030</v>
      </c>
      <c r="J844">
        <v>15</v>
      </c>
      <c r="K844" t="s">
        <v>1721</v>
      </c>
      <c r="L844" t="str">
        <f>VLOOKUP(Portfolio43468[[#This Row],[Product]],ProductName,2)</f>
        <v>Ultrathing V4</v>
      </c>
      <c r="M844">
        <f t="shared" si="55"/>
        <v>360</v>
      </c>
      <c r="N844" s="14">
        <f t="shared" si="56"/>
        <v>1436.4</v>
      </c>
      <c r="O844">
        <f t="shared" si="57"/>
        <v>2009</v>
      </c>
      <c r="P844" t="str">
        <f t="shared" si="58"/>
        <v>Aug</v>
      </c>
    </row>
    <row r="845" spans="1:16" x14ac:dyDescent="0.3">
      <c r="A845">
        <v>849</v>
      </c>
      <c r="B845" t="str">
        <f>Table6[[#This Row],[Initials]]</f>
        <v>S</v>
      </c>
      <c r="C845" t="str">
        <f>Table6[[#This Row],[Last Name Correction]]</f>
        <v>Benton</v>
      </c>
      <c r="D845" t="s">
        <v>1683</v>
      </c>
      <c r="E845" t="str">
        <f>Table6[[#This Row],[Gender Correction]]</f>
        <v>F</v>
      </c>
      <c r="F845">
        <v>60</v>
      </c>
      <c r="G845" t="s">
        <v>4106</v>
      </c>
      <c r="H845" t="s">
        <v>538</v>
      </c>
      <c r="I845" s="10">
        <v>40258</v>
      </c>
      <c r="J845">
        <v>86</v>
      </c>
      <c r="K845" t="s">
        <v>1700</v>
      </c>
      <c r="L845" t="str">
        <f>VLOOKUP(Portfolio43468[[#This Row],[Product]],ProductName,2)</f>
        <v>Ultrathing V1</v>
      </c>
      <c r="M845">
        <f t="shared" si="55"/>
        <v>1462</v>
      </c>
      <c r="N845" s="14">
        <f t="shared" si="56"/>
        <v>2909.38</v>
      </c>
      <c r="O845">
        <f t="shared" si="57"/>
        <v>2010</v>
      </c>
      <c r="P845" t="str">
        <f t="shared" si="58"/>
        <v>Mar</v>
      </c>
    </row>
    <row r="846" spans="1:16" x14ac:dyDescent="0.3">
      <c r="A846">
        <v>850</v>
      </c>
      <c r="B846" t="str">
        <f>Table6[[#This Row],[Initials]]</f>
        <v>M</v>
      </c>
      <c r="C846" t="str">
        <f>Table6[[#This Row],[Last Name Correction]]</f>
        <v>Dillard</v>
      </c>
      <c r="D846" t="s">
        <v>1670</v>
      </c>
      <c r="E846" t="str">
        <f>Table6[[#This Row],[Gender Correction]]</f>
        <v>F</v>
      </c>
      <c r="F846">
        <v>30</v>
      </c>
      <c r="G846" t="s">
        <v>4108</v>
      </c>
      <c r="H846" t="s">
        <v>136</v>
      </c>
      <c r="I846" s="10">
        <v>40498</v>
      </c>
      <c r="J846">
        <v>82</v>
      </c>
      <c r="K846" t="s">
        <v>1696</v>
      </c>
      <c r="L846" t="str">
        <f>VLOOKUP(Portfolio43468[[#This Row],[Product]],ProductName,2)</f>
        <v>Ultrathing V2</v>
      </c>
      <c r="M846">
        <f t="shared" si="55"/>
        <v>1640</v>
      </c>
      <c r="N846" s="14">
        <f t="shared" si="56"/>
        <v>4903.6000000000004</v>
      </c>
      <c r="O846">
        <f t="shared" si="57"/>
        <v>2010</v>
      </c>
      <c r="P846" t="str">
        <f t="shared" si="58"/>
        <v>Nov</v>
      </c>
    </row>
    <row r="847" spans="1:16" x14ac:dyDescent="0.3">
      <c r="A847">
        <v>851</v>
      </c>
      <c r="B847" t="str">
        <f>Table6[[#This Row],[Initials]]</f>
        <v>C</v>
      </c>
      <c r="C847" t="str">
        <f>Table6[[#This Row],[Last Name Correction]]</f>
        <v>Ogden</v>
      </c>
      <c r="D847" t="s">
        <v>1683</v>
      </c>
      <c r="E847" t="str">
        <f>Table6[[#This Row],[Gender Correction]]</f>
        <v>F</v>
      </c>
      <c r="F847">
        <v>30</v>
      </c>
      <c r="G847" t="s">
        <v>4111</v>
      </c>
      <c r="H847" t="s">
        <v>4112</v>
      </c>
      <c r="I847" s="10">
        <v>40401</v>
      </c>
      <c r="J847">
        <v>61</v>
      </c>
      <c r="K847" t="s">
        <v>1696</v>
      </c>
      <c r="L847" t="str">
        <f>VLOOKUP(Portfolio43468[[#This Row],[Product]],ProductName,2)</f>
        <v>Ultrathing V2</v>
      </c>
      <c r="M847">
        <f t="shared" si="55"/>
        <v>1220</v>
      </c>
      <c r="N847" s="14">
        <f t="shared" si="56"/>
        <v>3647.8</v>
      </c>
      <c r="O847">
        <f t="shared" si="57"/>
        <v>2010</v>
      </c>
      <c r="P847" t="str">
        <f t="shared" si="58"/>
        <v>Aug</v>
      </c>
    </row>
    <row r="848" spans="1:16" x14ac:dyDescent="0.3">
      <c r="A848">
        <v>852</v>
      </c>
      <c r="B848" t="str">
        <f>Table6[[#This Row],[Initials]]</f>
        <v>V</v>
      </c>
      <c r="C848" t="str">
        <f>Table6[[#This Row],[Last Name Correction]]</f>
        <v>Whitt</v>
      </c>
      <c r="D848" t="s">
        <v>1670</v>
      </c>
      <c r="E848" t="str">
        <f>Table6[[#This Row],[Gender Correction]]</f>
        <v>F</v>
      </c>
      <c r="F848">
        <v>60</v>
      </c>
      <c r="G848" t="s">
        <v>4115</v>
      </c>
      <c r="H848" t="s">
        <v>1642</v>
      </c>
      <c r="I848" s="10">
        <v>39903</v>
      </c>
      <c r="J848">
        <v>31</v>
      </c>
      <c r="K848" t="s">
        <v>1692</v>
      </c>
      <c r="L848" t="str">
        <f>VLOOKUP(Portfolio43468[[#This Row],[Product]],ProductName,2)</f>
        <v>Megawidget L</v>
      </c>
      <c r="M848">
        <f t="shared" si="55"/>
        <v>744</v>
      </c>
      <c r="N848" s="14">
        <f t="shared" si="56"/>
        <v>1182.96</v>
      </c>
      <c r="O848">
        <f t="shared" si="57"/>
        <v>2009</v>
      </c>
      <c r="P848" t="str">
        <f t="shared" si="58"/>
        <v>Mar</v>
      </c>
    </row>
    <row r="849" spans="1:16" x14ac:dyDescent="0.3">
      <c r="A849">
        <v>853</v>
      </c>
      <c r="B849" t="str">
        <f>Table6[[#This Row],[Initials]]</f>
        <v>B</v>
      </c>
      <c r="C849" t="str">
        <f>Table6[[#This Row],[Last Name Correction]]</f>
        <v>Molina</v>
      </c>
      <c r="D849" t="s">
        <v>1670</v>
      </c>
      <c r="E849" t="str">
        <f>Table6[[#This Row],[Gender Correction]]</f>
        <v>F</v>
      </c>
      <c r="F849">
        <v>30</v>
      </c>
      <c r="G849" t="s">
        <v>4118</v>
      </c>
      <c r="H849" t="s">
        <v>2157</v>
      </c>
      <c r="I849" s="10">
        <v>39535</v>
      </c>
      <c r="J849">
        <v>23</v>
      </c>
      <c r="K849" t="s">
        <v>1677</v>
      </c>
      <c r="L849" t="str">
        <f>VLOOKUP(Portfolio43468[[#This Row],[Product]],ProductName,2)</f>
        <v>Ultrathing V3</v>
      </c>
      <c r="M849">
        <f t="shared" si="55"/>
        <v>552</v>
      </c>
      <c r="N849" s="14">
        <f t="shared" si="56"/>
        <v>1926.48</v>
      </c>
      <c r="O849">
        <f t="shared" si="57"/>
        <v>2008</v>
      </c>
      <c r="P849" t="str">
        <f t="shared" si="58"/>
        <v>Mar</v>
      </c>
    </row>
    <row r="850" spans="1:16" x14ac:dyDescent="0.3">
      <c r="A850">
        <v>854</v>
      </c>
      <c r="B850" t="str">
        <f>Table6[[#This Row],[Initials]]</f>
        <v>V</v>
      </c>
      <c r="C850" t="str">
        <f>Table6[[#This Row],[Last Name Correction]]</f>
        <v>Marcum</v>
      </c>
      <c r="D850" t="s">
        <v>1670</v>
      </c>
      <c r="E850" t="str">
        <f>Table6[[#This Row],[Gender Correction]]</f>
        <v>F</v>
      </c>
      <c r="F850">
        <v>90</v>
      </c>
      <c r="G850" t="s">
        <v>4120</v>
      </c>
      <c r="H850" t="s">
        <v>426</v>
      </c>
      <c r="I850" s="10">
        <v>39897</v>
      </c>
      <c r="J850">
        <v>76</v>
      </c>
      <c r="K850" t="s">
        <v>851</v>
      </c>
      <c r="L850" t="str">
        <f>VLOOKUP(Portfolio43468[[#This Row],[Product]],ProductName,2)</f>
        <v>Hyperwotsit</v>
      </c>
      <c r="M850">
        <f t="shared" si="55"/>
        <v>1520</v>
      </c>
      <c r="N850" s="14">
        <f t="shared" si="56"/>
        <v>3055.2</v>
      </c>
      <c r="O850">
        <f t="shared" si="57"/>
        <v>2009</v>
      </c>
      <c r="P850" t="str">
        <f t="shared" si="58"/>
        <v>Mar</v>
      </c>
    </row>
    <row r="851" spans="1:16" x14ac:dyDescent="0.3">
      <c r="A851">
        <v>855</v>
      </c>
      <c r="B851" t="str">
        <f>Table6[[#This Row],[Initials]]</f>
        <v>I</v>
      </c>
      <c r="C851" t="str">
        <f>Table6[[#This Row],[Last Name Correction]]</f>
        <v>Dillon</v>
      </c>
      <c r="D851" t="s">
        <v>1683</v>
      </c>
      <c r="E851" t="str">
        <f>Table6[[#This Row],[Gender Correction]]</f>
        <v>F</v>
      </c>
      <c r="F851">
        <v>30</v>
      </c>
      <c r="G851" t="s">
        <v>4123</v>
      </c>
      <c r="H851" t="s">
        <v>648</v>
      </c>
      <c r="I851" s="10">
        <v>39726</v>
      </c>
      <c r="J851">
        <v>25</v>
      </c>
      <c r="K851" t="s">
        <v>1721</v>
      </c>
      <c r="L851" t="str">
        <f>VLOOKUP(Portfolio43468[[#This Row],[Product]],ProductName,2)</f>
        <v>Ultrathing V4</v>
      </c>
      <c r="M851">
        <f t="shared" si="55"/>
        <v>600</v>
      </c>
      <c r="N851" s="14">
        <f t="shared" si="56"/>
        <v>2394</v>
      </c>
      <c r="O851">
        <f t="shared" si="57"/>
        <v>2008</v>
      </c>
      <c r="P851" t="str">
        <f t="shared" si="58"/>
        <v>Oct</v>
      </c>
    </row>
    <row r="852" spans="1:16" x14ac:dyDescent="0.3">
      <c r="A852">
        <v>856</v>
      </c>
      <c r="B852" t="str">
        <f>Table6[[#This Row],[Initials]]</f>
        <v>J</v>
      </c>
      <c r="C852" t="str">
        <f>Table6[[#This Row],[Last Name Correction]]</f>
        <v>Crocker</v>
      </c>
      <c r="D852" t="s">
        <v>1670</v>
      </c>
      <c r="E852" t="str">
        <f>Table6[[#This Row],[Gender Correction]]</f>
        <v>F</v>
      </c>
      <c r="F852">
        <v>30</v>
      </c>
      <c r="G852" t="s">
        <v>4125</v>
      </c>
      <c r="H852" t="s">
        <v>1235</v>
      </c>
      <c r="I852" s="10">
        <v>39893</v>
      </c>
      <c r="J852">
        <v>48</v>
      </c>
      <c r="K852" t="s">
        <v>1772</v>
      </c>
      <c r="L852" t="str">
        <f>VLOOKUP(Portfolio43468[[#This Row],[Product]],ProductName,2)</f>
        <v>Gigastuff</v>
      </c>
      <c r="M852">
        <f t="shared" si="55"/>
        <v>864</v>
      </c>
      <c r="N852" s="14">
        <f t="shared" si="56"/>
        <v>1632.9599999999998</v>
      </c>
      <c r="O852">
        <f t="shared" si="57"/>
        <v>2009</v>
      </c>
      <c r="P852" t="str">
        <f t="shared" si="58"/>
        <v>Mar</v>
      </c>
    </row>
    <row r="853" spans="1:16" x14ac:dyDescent="0.3">
      <c r="A853">
        <v>857</v>
      </c>
      <c r="B853" t="str">
        <f>Table6[[#This Row],[Initials]]</f>
        <v>K</v>
      </c>
      <c r="C853" t="str">
        <f>Table6[[#This Row],[Last Name Correction]]</f>
        <v>Rivera</v>
      </c>
      <c r="D853" t="s">
        <v>1683</v>
      </c>
      <c r="E853" t="str">
        <f>Table6[[#This Row],[Gender Correction]]</f>
        <v>F</v>
      </c>
      <c r="F853">
        <v>90</v>
      </c>
      <c r="G853" t="s">
        <v>4127</v>
      </c>
      <c r="H853" t="s">
        <v>4128</v>
      </c>
      <c r="I853" s="10">
        <v>40179</v>
      </c>
      <c r="J853">
        <v>5</v>
      </c>
      <c r="K853" t="s">
        <v>1007</v>
      </c>
      <c r="L853" t="str">
        <f>VLOOKUP(Portfolio43468[[#This Row],[Product]],ProductName,2)</f>
        <v>Superwossname</v>
      </c>
      <c r="M853">
        <f t="shared" si="55"/>
        <v>100</v>
      </c>
      <c r="N853" s="14">
        <f t="shared" si="56"/>
        <v>311</v>
      </c>
      <c r="O853">
        <f t="shared" si="57"/>
        <v>2010</v>
      </c>
      <c r="P853" t="str">
        <f t="shared" si="58"/>
        <v>Jan</v>
      </c>
    </row>
    <row r="854" spans="1:16" x14ac:dyDescent="0.3">
      <c r="A854">
        <v>858</v>
      </c>
      <c r="B854" t="str">
        <f>Table6[[#This Row],[Initials]]</f>
        <v>I</v>
      </c>
      <c r="C854" t="str">
        <f>Table6[[#This Row],[Last Name Correction]]</f>
        <v>Hebert</v>
      </c>
      <c r="D854" t="s">
        <v>1719</v>
      </c>
      <c r="E854" t="str">
        <f>Table6[[#This Row],[Gender Correction]]</f>
        <v>F</v>
      </c>
      <c r="F854">
        <v>30</v>
      </c>
      <c r="G854" t="s">
        <v>4130</v>
      </c>
      <c r="H854" t="s">
        <v>4131</v>
      </c>
      <c r="I854" s="10">
        <v>39994</v>
      </c>
      <c r="J854">
        <v>86</v>
      </c>
      <c r="K854" t="s">
        <v>1700</v>
      </c>
      <c r="L854" t="str">
        <f>VLOOKUP(Portfolio43468[[#This Row],[Product]],ProductName,2)</f>
        <v>Ultrathing V1</v>
      </c>
      <c r="M854">
        <f t="shared" si="55"/>
        <v>1462</v>
      </c>
      <c r="N854" s="14">
        <f t="shared" si="56"/>
        <v>2909.38</v>
      </c>
      <c r="O854">
        <f t="shared" si="57"/>
        <v>2009</v>
      </c>
      <c r="P854" t="str">
        <f t="shared" si="58"/>
        <v>Jun</v>
      </c>
    </row>
    <row r="855" spans="1:16" x14ac:dyDescent="0.3">
      <c r="A855">
        <v>859</v>
      </c>
      <c r="B855" t="str">
        <f>Table6[[#This Row],[Initials]]</f>
        <v>J</v>
      </c>
      <c r="C855" t="str">
        <f>Table6[[#This Row],[Last Name Correction]]</f>
        <v>Youngblood</v>
      </c>
      <c r="D855" t="s">
        <v>1683</v>
      </c>
      <c r="E855" t="str">
        <f>Table6[[#This Row],[Gender Correction]]</f>
        <v>F</v>
      </c>
      <c r="F855">
        <v>60</v>
      </c>
      <c r="G855" t="s">
        <v>4134</v>
      </c>
      <c r="H855" t="s">
        <v>131</v>
      </c>
      <c r="I855" s="10">
        <v>40299</v>
      </c>
      <c r="J855">
        <v>43</v>
      </c>
      <c r="K855" t="s">
        <v>1700</v>
      </c>
      <c r="L855" t="str">
        <f>VLOOKUP(Portfolio43468[[#This Row],[Product]],ProductName,2)</f>
        <v>Ultrathing V1</v>
      </c>
      <c r="M855">
        <f t="shared" si="55"/>
        <v>731</v>
      </c>
      <c r="N855" s="14">
        <f t="shared" si="56"/>
        <v>1454.69</v>
      </c>
      <c r="O855">
        <f t="shared" si="57"/>
        <v>2010</v>
      </c>
      <c r="P855" t="str">
        <f t="shared" si="58"/>
        <v>May</v>
      </c>
    </row>
    <row r="856" spans="1:16" x14ac:dyDescent="0.3">
      <c r="A856">
        <v>860</v>
      </c>
      <c r="B856" t="str">
        <f>Table6[[#This Row],[Initials]]</f>
        <v>K</v>
      </c>
      <c r="C856" t="str">
        <f>Table6[[#This Row],[Last Name Correction]]</f>
        <v>Stacy</v>
      </c>
      <c r="D856" t="s">
        <v>1683</v>
      </c>
      <c r="E856" t="str">
        <f>Table6[[#This Row],[Gender Correction]]</f>
        <v>F</v>
      </c>
      <c r="F856">
        <v>90</v>
      </c>
      <c r="G856" t="s">
        <v>4135</v>
      </c>
      <c r="H856" t="s">
        <v>607</v>
      </c>
      <c r="I856" s="10">
        <v>39813</v>
      </c>
      <c r="J856">
        <v>67</v>
      </c>
      <c r="K856" t="s">
        <v>1772</v>
      </c>
      <c r="L856" t="str">
        <f>VLOOKUP(Portfolio43468[[#This Row],[Product]],ProductName,2)</f>
        <v>Gigastuff</v>
      </c>
      <c r="M856">
        <f t="shared" si="55"/>
        <v>1206</v>
      </c>
      <c r="N856" s="14">
        <f t="shared" si="56"/>
        <v>2279.3399999999997</v>
      </c>
      <c r="O856">
        <f t="shared" si="57"/>
        <v>2008</v>
      </c>
      <c r="P856" t="str">
        <f t="shared" si="58"/>
        <v>Dec</v>
      </c>
    </row>
    <row r="857" spans="1:16" x14ac:dyDescent="0.3">
      <c r="A857">
        <v>861</v>
      </c>
      <c r="B857" t="str">
        <f>Table6[[#This Row],[Initials]]</f>
        <v>A</v>
      </c>
      <c r="C857" t="str">
        <f>Table6[[#This Row],[Last Name Correction]]</f>
        <v>Munson</v>
      </c>
      <c r="D857" t="s">
        <v>1683</v>
      </c>
      <c r="E857" t="str">
        <f>Table6[[#This Row],[Gender Correction]]</f>
        <v>F</v>
      </c>
      <c r="F857">
        <v>60</v>
      </c>
      <c r="G857" t="s">
        <v>4138</v>
      </c>
      <c r="H857" t="s">
        <v>232</v>
      </c>
      <c r="I857" s="10">
        <v>39747</v>
      </c>
      <c r="J857">
        <v>51</v>
      </c>
      <c r="K857" t="s">
        <v>1692</v>
      </c>
      <c r="L857" t="str">
        <f>VLOOKUP(Portfolio43468[[#This Row],[Product]],ProductName,2)</f>
        <v>Megawidget L</v>
      </c>
      <c r="M857">
        <f t="shared" si="55"/>
        <v>1224</v>
      </c>
      <c r="N857" s="14">
        <f t="shared" si="56"/>
        <v>1946.16</v>
      </c>
      <c r="O857">
        <f t="shared" si="57"/>
        <v>2008</v>
      </c>
      <c r="P857" t="str">
        <f t="shared" si="58"/>
        <v>Oct</v>
      </c>
    </row>
    <row r="858" spans="1:16" x14ac:dyDescent="0.3">
      <c r="A858">
        <v>862</v>
      </c>
      <c r="B858" t="str">
        <f>Table6[[#This Row],[Initials]]</f>
        <v>T</v>
      </c>
      <c r="C858" t="str">
        <f>Table6[[#This Row],[Last Name Correction]]</f>
        <v>Farley</v>
      </c>
      <c r="D858" t="s">
        <v>1670</v>
      </c>
      <c r="E858" t="str">
        <f>Table6[[#This Row],[Gender Correction]]</f>
        <v>F</v>
      </c>
      <c r="F858">
        <v>30</v>
      </c>
      <c r="G858" t="s">
        <v>4141</v>
      </c>
      <c r="H858" t="s">
        <v>4142</v>
      </c>
      <c r="I858" s="10">
        <v>39754</v>
      </c>
      <c r="J858">
        <v>47</v>
      </c>
      <c r="K858" t="s">
        <v>1692</v>
      </c>
      <c r="L858" t="str">
        <f>VLOOKUP(Portfolio43468[[#This Row],[Product]],ProductName,2)</f>
        <v>Megawidget L</v>
      </c>
      <c r="M858">
        <f t="shared" si="55"/>
        <v>1128</v>
      </c>
      <c r="N858" s="14">
        <f t="shared" si="56"/>
        <v>1793.52</v>
      </c>
      <c r="O858">
        <f t="shared" si="57"/>
        <v>2008</v>
      </c>
      <c r="P858" t="str">
        <f t="shared" si="58"/>
        <v>Nov</v>
      </c>
    </row>
    <row r="859" spans="1:16" x14ac:dyDescent="0.3">
      <c r="A859">
        <v>863</v>
      </c>
      <c r="B859" t="str">
        <f>Table6[[#This Row],[Initials]]</f>
        <v>J</v>
      </c>
      <c r="C859" t="str">
        <f>Table6[[#This Row],[Last Name Correction]]</f>
        <v>Biggs</v>
      </c>
      <c r="D859" t="s">
        <v>1683</v>
      </c>
      <c r="E859" t="str">
        <f>Table6[[#This Row],[Gender Correction]]</f>
        <v>F</v>
      </c>
      <c r="F859">
        <v>60</v>
      </c>
      <c r="G859" t="s">
        <v>4144</v>
      </c>
      <c r="H859" t="s">
        <v>450</v>
      </c>
      <c r="I859" s="10">
        <v>39858</v>
      </c>
      <c r="J859">
        <v>83</v>
      </c>
      <c r="K859" t="s">
        <v>1707</v>
      </c>
      <c r="L859" t="str">
        <f>VLOOKUP(Portfolio43468[[#This Row],[Product]],ProductName,2)</f>
        <v>Megawidget M</v>
      </c>
      <c r="M859">
        <f t="shared" si="55"/>
        <v>1992</v>
      </c>
      <c r="N859" s="14">
        <f t="shared" si="56"/>
        <v>2370.48</v>
      </c>
      <c r="O859">
        <f t="shared" si="57"/>
        <v>2009</v>
      </c>
      <c r="P859" t="str">
        <f t="shared" si="58"/>
        <v>Feb</v>
      </c>
    </row>
    <row r="860" spans="1:16" x14ac:dyDescent="0.3">
      <c r="A860">
        <v>864</v>
      </c>
      <c r="B860" t="str">
        <f>Table6[[#This Row],[Initials]]</f>
        <v>R</v>
      </c>
      <c r="C860" t="str">
        <f>Table6[[#This Row],[Last Name Correction]]</f>
        <v>Howard</v>
      </c>
      <c r="D860" t="s">
        <v>1683</v>
      </c>
      <c r="E860" t="str">
        <f>Table6[[#This Row],[Gender Correction]]</f>
        <v>F</v>
      </c>
      <c r="F860">
        <v>60</v>
      </c>
      <c r="G860" t="s">
        <v>4147</v>
      </c>
      <c r="H860" t="s">
        <v>223</v>
      </c>
      <c r="I860" s="10">
        <v>40384</v>
      </c>
      <c r="J860">
        <v>41</v>
      </c>
      <c r="K860" t="s">
        <v>1692</v>
      </c>
      <c r="L860" t="str">
        <f>VLOOKUP(Portfolio43468[[#This Row],[Product]],ProductName,2)</f>
        <v>Megawidget L</v>
      </c>
      <c r="M860">
        <f t="shared" si="55"/>
        <v>984</v>
      </c>
      <c r="N860" s="14">
        <f t="shared" si="56"/>
        <v>1564.5600000000002</v>
      </c>
      <c r="O860">
        <f t="shared" si="57"/>
        <v>2010</v>
      </c>
      <c r="P860" t="str">
        <f t="shared" si="58"/>
        <v>Jul</v>
      </c>
    </row>
    <row r="861" spans="1:16" x14ac:dyDescent="0.3">
      <c r="A861">
        <v>865</v>
      </c>
      <c r="B861" t="str">
        <f>Table6[[#This Row],[Initials]]</f>
        <v>D</v>
      </c>
      <c r="C861" t="str">
        <f>Table6[[#This Row],[Last Name Correction]]</f>
        <v>Middleton</v>
      </c>
      <c r="D861" t="s">
        <v>1733</v>
      </c>
      <c r="E861" t="str">
        <f>Table6[[#This Row],[Gender Correction]]</f>
        <v>F</v>
      </c>
      <c r="F861">
        <v>90</v>
      </c>
      <c r="G861" t="s">
        <v>4149</v>
      </c>
      <c r="H861" t="s">
        <v>402</v>
      </c>
      <c r="I861" s="10">
        <v>39857</v>
      </c>
      <c r="J861">
        <v>70</v>
      </c>
      <c r="K861" t="s">
        <v>1677</v>
      </c>
      <c r="L861" t="str">
        <f>VLOOKUP(Portfolio43468[[#This Row],[Product]],ProductName,2)</f>
        <v>Ultrathing V3</v>
      </c>
      <c r="M861">
        <f t="shared" si="55"/>
        <v>1680</v>
      </c>
      <c r="N861" s="14">
        <f t="shared" si="56"/>
        <v>5863.2000000000007</v>
      </c>
      <c r="O861">
        <f t="shared" si="57"/>
        <v>2009</v>
      </c>
      <c r="P861" t="str">
        <f t="shared" si="58"/>
        <v>Feb</v>
      </c>
    </row>
    <row r="862" spans="1:16" x14ac:dyDescent="0.3">
      <c r="A862">
        <v>866</v>
      </c>
      <c r="B862" t="str">
        <f>Table6[[#This Row],[Initials]]</f>
        <v>M</v>
      </c>
      <c r="C862" t="str">
        <f>Table6[[#This Row],[Last Name Correction]]</f>
        <v>Crenshaw</v>
      </c>
      <c r="D862" t="s">
        <v>1683</v>
      </c>
      <c r="E862" t="str">
        <f>Table6[[#This Row],[Gender Correction]]</f>
        <v>F</v>
      </c>
      <c r="F862">
        <v>30</v>
      </c>
      <c r="G862" t="s">
        <v>4151</v>
      </c>
      <c r="H862" t="s">
        <v>549</v>
      </c>
      <c r="I862" s="10">
        <v>39873</v>
      </c>
      <c r="J862">
        <v>17</v>
      </c>
      <c r="K862" t="s">
        <v>1677</v>
      </c>
      <c r="L862" t="str">
        <f>VLOOKUP(Portfolio43468[[#This Row],[Product]],ProductName,2)</f>
        <v>Ultrathing V3</v>
      </c>
      <c r="M862">
        <f t="shared" si="55"/>
        <v>408</v>
      </c>
      <c r="N862" s="14">
        <f t="shared" si="56"/>
        <v>1423.92</v>
      </c>
      <c r="O862">
        <f t="shared" si="57"/>
        <v>2009</v>
      </c>
      <c r="P862" t="str">
        <f t="shared" si="58"/>
        <v>Mar</v>
      </c>
    </row>
    <row r="863" spans="1:16" x14ac:dyDescent="0.3">
      <c r="A863">
        <v>867</v>
      </c>
      <c r="B863" t="str">
        <f>Table6[[#This Row],[Initials]]</f>
        <v>C</v>
      </c>
      <c r="C863" t="str">
        <f>Table6[[#This Row],[Last Name Correction]]</f>
        <v>Gustafson</v>
      </c>
      <c r="D863" t="s">
        <v>1670</v>
      </c>
      <c r="E863" t="str">
        <f>Table6[[#This Row],[Gender Correction]]</f>
        <v>F</v>
      </c>
      <c r="F863">
        <v>60</v>
      </c>
      <c r="G863" t="s">
        <v>4154</v>
      </c>
      <c r="H863" t="s">
        <v>1212</v>
      </c>
      <c r="I863" s="10">
        <v>39924</v>
      </c>
      <c r="J863">
        <v>81</v>
      </c>
      <c r="K863" t="s">
        <v>1692</v>
      </c>
      <c r="L863" t="str">
        <f>VLOOKUP(Portfolio43468[[#This Row],[Product]],ProductName,2)</f>
        <v>Megawidget L</v>
      </c>
      <c r="M863">
        <f t="shared" si="55"/>
        <v>1944</v>
      </c>
      <c r="N863" s="14">
        <f t="shared" si="56"/>
        <v>3090.96</v>
      </c>
      <c r="O863">
        <f t="shared" si="57"/>
        <v>2009</v>
      </c>
      <c r="P863" t="str">
        <f t="shared" si="58"/>
        <v>Apr</v>
      </c>
    </row>
    <row r="864" spans="1:16" x14ac:dyDescent="0.3">
      <c r="A864">
        <v>868</v>
      </c>
      <c r="B864" t="str">
        <f>Table6[[#This Row],[Initials]]</f>
        <v>D</v>
      </c>
      <c r="C864" t="str">
        <f>Table6[[#This Row],[Last Name Correction]]</f>
        <v>Jefferson</v>
      </c>
      <c r="D864" t="s">
        <v>1670</v>
      </c>
      <c r="E864" t="str">
        <f>Table6[[#This Row],[Gender Correction]]</f>
        <v>F</v>
      </c>
      <c r="F864">
        <v>60</v>
      </c>
      <c r="G864" t="s">
        <v>4156</v>
      </c>
      <c r="H864" t="s">
        <v>38</v>
      </c>
      <c r="I864" s="10">
        <v>40494</v>
      </c>
      <c r="J864">
        <v>23</v>
      </c>
      <c r="K864" t="s">
        <v>1007</v>
      </c>
      <c r="L864" t="str">
        <f>VLOOKUP(Portfolio43468[[#This Row],[Product]],ProductName,2)</f>
        <v>Superwossname</v>
      </c>
      <c r="M864">
        <f t="shared" si="55"/>
        <v>460</v>
      </c>
      <c r="N864" s="14">
        <f t="shared" si="56"/>
        <v>1430.6</v>
      </c>
      <c r="O864">
        <f t="shared" si="57"/>
        <v>2010</v>
      </c>
      <c r="P864" t="str">
        <f t="shared" si="58"/>
        <v>Nov</v>
      </c>
    </row>
    <row r="865" spans="1:16" x14ac:dyDescent="0.3">
      <c r="A865">
        <v>869</v>
      </c>
      <c r="B865" t="str">
        <f>Table6[[#This Row],[Initials]]</f>
        <v>H</v>
      </c>
      <c r="C865" t="str">
        <f>Table6[[#This Row],[Last Name Correction]]</f>
        <v>Wooten</v>
      </c>
      <c r="D865" t="s">
        <v>1670</v>
      </c>
      <c r="E865" t="str">
        <f>Table6[[#This Row],[Gender Correction]]</f>
        <v>F</v>
      </c>
      <c r="F865">
        <v>30</v>
      </c>
      <c r="G865" t="s">
        <v>4159</v>
      </c>
      <c r="H865" t="s">
        <v>1160</v>
      </c>
      <c r="I865" s="10">
        <v>40152</v>
      </c>
      <c r="J865">
        <v>9</v>
      </c>
      <c r="K865" t="s">
        <v>1700</v>
      </c>
      <c r="L865" t="str">
        <f>VLOOKUP(Portfolio43468[[#This Row],[Product]],ProductName,2)</f>
        <v>Ultrathing V1</v>
      </c>
      <c r="M865">
        <f t="shared" si="55"/>
        <v>153</v>
      </c>
      <c r="N865" s="14">
        <f t="shared" si="56"/>
        <v>304.46999999999997</v>
      </c>
      <c r="O865">
        <f t="shared" si="57"/>
        <v>2009</v>
      </c>
      <c r="P865" t="str">
        <f t="shared" si="58"/>
        <v>Dec</v>
      </c>
    </row>
    <row r="866" spans="1:16" x14ac:dyDescent="0.3">
      <c r="A866">
        <v>870</v>
      </c>
      <c r="B866" t="str">
        <f>Table6[[#This Row],[Initials]]</f>
        <v>J</v>
      </c>
      <c r="C866" t="str">
        <f>Table6[[#This Row],[Last Name Correction]]</f>
        <v>Gamble</v>
      </c>
      <c r="D866" t="s">
        <v>1946</v>
      </c>
      <c r="E866" t="str">
        <f>Table6[[#This Row],[Gender Correction]]</f>
        <v>F</v>
      </c>
      <c r="F866">
        <v>60</v>
      </c>
      <c r="G866" t="s">
        <v>4161</v>
      </c>
      <c r="H866" t="s">
        <v>1212</v>
      </c>
      <c r="I866" s="10">
        <v>40035</v>
      </c>
      <c r="J866">
        <v>33</v>
      </c>
      <c r="K866" t="s">
        <v>1772</v>
      </c>
      <c r="L866" t="str">
        <f>VLOOKUP(Portfolio43468[[#This Row],[Product]],ProductName,2)</f>
        <v>Gigastuff</v>
      </c>
      <c r="M866">
        <f t="shared" si="55"/>
        <v>594</v>
      </c>
      <c r="N866" s="14">
        <f t="shared" si="56"/>
        <v>1122.6599999999999</v>
      </c>
      <c r="O866">
        <f t="shared" si="57"/>
        <v>2009</v>
      </c>
      <c r="P866" t="str">
        <f t="shared" si="58"/>
        <v>Aug</v>
      </c>
    </row>
    <row r="867" spans="1:16" x14ac:dyDescent="0.3">
      <c r="A867">
        <v>871</v>
      </c>
      <c r="B867" t="str">
        <f>Table6[[#This Row],[Initials]]</f>
        <v>M</v>
      </c>
      <c r="C867" t="str">
        <f>Table6[[#This Row],[Last Name Correction]]</f>
        <v>Shaver</v>
      </c>
      <c r="D867" t="s">
        <v>1683</v>
      </c>
      <c r="E867" t="str">
        <f>Table6[[#This Row],[Gender Correction]]</f>
        <v>F</v>
      </c>
      <c r="F867">
        <v>60</v>
      </c>
      <c r="G867" t="s">
        <v>4164</v>
      </c>
      <c r="H867" t="s">
        <v>1505</v>
      </c>
      <c r="I867" s="10">
        <v>39775</v>
      </c>
      <c r="J867">
        <v>82</v>
      </c>
      <c r="K867" t="s">
        <v>1772</v>
      </c>
      <c r="L867" t="str">
        <f>VLOOKUP(Portfolio43468[[#This Row],[Product]],ProductName,2)</f>
        <v>Gigastuff</v>
      </c>
      <c r="M867">
        <f t="shared" si="55"/>
        <v>1476</v>
      </c>
      <c r="N867" s="14">
        <f t="shared" si="56"/>
        <v>2789.64</v>
      </c>
      <c r="O867">
        <f t="shared" si="57"/>
        <v>2008</v>
      </c>
      <c r="P867" t="str">
        <f t="shared" si="58"/>
        <v>Nov</v>
      </c>
    </row>
    <row r="868" spans="1:16" x14ac:dyDescent="0.3">
      <c r="A868">
        <v>872</v>
      </c>
      <c r="B868" t="str">
        <f>Table6[[#This Row],[Initials]]</f>
        <v>T</v>
      </c>
      <c r="C868" t="str">
        <f>Table6[[#This Row],[Last Name Correction]]</f>
        <v>Posey</v>
      </c>
      <c r="D868" t="s">
        <v>1683</v>
      </c>
      <c r="E868" t="str">
        <f>Table6[[#This Row],[Gender Correction]]</f>
        <v>F</v>
      </c>
      <c r="F868">
        <v>30</v>
      </c>
      <c r="G868" t="s">
        <v>4167</v>
      </c>
      <c r="H868" t="s">
        <v>3790</v>
      </c>
      <c r="I868" s="10">
        <v>39939</v>
      </c>
      <c r="J868">
        <v>21</v>
      </c>
      <c r="K868" t="s">
        <v>1707</v>
      </c>
      <c r="L868" t="str">
        <f>VLOOKUP(Portfolio43468[[#This Row],[Product]],ProductName,2)</f>
        <v>Megawidget M</v>
      </c>
      <c r="M868">
        <f t="shared" si="55"/>
        <v>504</v>
      </c>
      <c r="N868" s="14">
        <f t="shared" si="56"/>
        <v>599.76</v>
      </c>
      <c r="O868">
        <f t="shared" si="57"/>
        <v>2009</v>
      </c>
      <c r="P868" t="str">
        <f t="shared" si="58"/>
        <v>May</v>
      </c>
    </row>
    <row r="869" spans="1:16" x14ac:dyDescent="0.3">
      <c r="A869">
        <v>873</v>
      </c>
      <c r="B869" t="str">
        <f>Table6[[#This Row],[Initials]]</f>
        <v>C</v>
      </c>
      <c r="C869" t="str">
        <f>Table6[[#This Row],[Last Name Correction]]</f>
        <v>Thomson</v>
      </c>
      <c r="D869" t="s">
        <v>1670</v>
      </c>
      <c r="E869" t="str">
        <f>Table6[[#This Row],[Gender Correction]]</f>
        <v>F</v>
      </c>
      <c r="F869">
        <v>60</v>
      </c>
      <c r="G869" t="s">
        <v>4168</v>
      </c>
      <c r="H869" t="s">
        <v>733</v>
      </c>
      <c r="I869" s="10">
        <v>39956</v>
      </c>
      <c r="J869">
        <v>3</v>
      </c>
      <c r="K869" t="s">
        <v>1007</v>
      </c>
      <c r="L869" t="str">
        <f>VLOOKUP(Portfolio43468[[#This Row],[Product]],ProductName,2)</f>
        <v>Superwossname</v>
      </c>
      <c r="M869">
        <f t="shared" si="55"/>
        <v>60</v>
      </c>
      <c r="N869" s="14">
        <f t="shared" si="56"/>
        <v>186.6</v>
      </c>
      <c r="O869">
        <f t="shared" si="57"/>
        <v>2009</v>
      </c>
      <c r="P869" t="str">
        <f t="shared" si="58"/>
        <v>May</v>
      </c>
    </row>
    <row r="870" spans="1:16" x14ac:dyDescent="0.3">
      <c r="A870">
        <v>874</v>
      </c>
      <c r="B870" t="str">
        <f>Table6[[#This Row],[Initials]]</f>
        <v>T</v>
      </c>
      <c r="C870" t="str">
        <f>Table6[[#This Row],[Last Name Correction]]</f>
        <v>Morgan</v>
      </c>
      <c r="D870" t="s">
        <v>1683</v>
      </c>
      <c r="E870" t="str">
        <f>Table6[[#This Row],[Gender Correction]]</f>
        <v>F</v>
      </c>
      <c r="F870">
        <v>60</v>
      </c>
      <c r="G870" t="s">
        <v>4171</v>
      </c>
      <c r="H870" t="s">
        <v>708</v>
      </c>
      <c r="I870" s="10">
        <v>39462</v>
      </c>
      <c r="J870">
        <v>58</v>
      </c>
      <c r="K870" t="s">
        <v>1696</v>
      </c>
      <c r="L870" t="str">
        <f>VLOOKUP(Portfolio43468[[#This Row],[Product]],ProductName,2)</f>
        <v>Ultrathing V2</v>
      </c>
      <c r="M870">
        <f t="shared" si="55"/>
        <v>1160</v>
      </c>
      <c r="N870" s="14">
        <f t="shared" si="56"/>
        <v>3468.4</v>
      </c>
      <c r="O870">
        <f t="shared" si="57"/>
        <v>2008</v>
      </c>
      <c r="P870" t="str">
        <f t="shared" si="58"/>
        <v>Jan</v>
      </c>
    </row>
    <row r="871" spans="1:16" x14ac:dyDescent="0.3">
      <c r="A871">
        <v>875</v>
      </c>
      <c r="B871" t="str">
        <f>Table6[[#This Row],[Initials]]</f>
        <v>L</v>
      </c>
      <c r="C871" t="str">
        <f>Table6[[#This Row],[Last Name Correction]]</f>
        <v>Heller</v>
      </c>
      <c r="D871" t="s">
        <v>1683</v>
      </c>
      <c r="E871" t="str">
        <f>Table6[[#This Row],[Gender Correction]]</f>
        <v>F</v>
      </c>
      <c r="F871">
        <v>60</v>
      </c>
      <c r="G871" t="s">
        <v>4173</v>
      </c>
      <c r="H871" t="s">
        <v>452</v>
      </c>
      <c r="I871" s="10">
        <v>40282</v>
      </c>
      <c r="J871">
        <v>99</v>
      </c>
      <c r="K871" t="s">
        <v>1707</v>
      </c>
      <c r="L871" t="str">
        <f>VLOOKUP(Portfolio43468[[#This Row],[Product]],ProductName,2)</f>
        <v>Megawidget M</v>
      </c>
      <c r="M871">
        <f t="shared" si="55"/>
        <v>2376</v>
      </c>
      <c r="N871" s="14">
        <f t="shared" si="56"/>
        <v>2827.44</v>
      </c>
      <c r="O871">
        <f t="shared" si="57"/>
        <v>2010</v>
      </c>
      <c r="P871" t="str">
        <f t="shared" si="58"/>
        <v>Apr</v>
      </c>
    </row>
    <row r="872" spans="1:16" x14ac:dyDescent="0.3">
      <c r="A872">
        <v>876</v>
      </c>
      <c r="B872" t="str">
        <f>Table6[[#This Row],[Initials]]</f>
        <v>G</v>
      </c>
      <c r="C872" t="str">
        <f>Table6[[#This Row],[Last Name Correction]]</f>
        <v>Askew</v>
      </c>
      <c r="D872" t="s">
        <v>1670</v>
      </c>
      <c r="E872" t="str">
        <f>Table6[[#This Row],[Gender Correction]]</f>
        <v>F</v>
      </c>
      <c r="F872">
        <v>30</v>
      </c>
      <c r="G872" t="s">
        <v>4175</v>
      </c>
      <c r="H872" t="s">
        <v>210</v>
      </c>
      <c r="I872" s="10">
        <v>39972</v>
      </c>
      <c r="J872">
        <v>40</v>
      </c>
      <c r="K872" t="s">
        <v>1707</v>
      </c>
      <c r="L872" t="str">
        <f>VLOOKUP(Portfolio43468[[#This Row],[Product]],ProductName,2)</f>
        <v>Megawidget M</v>
      </c>
      <c r="M872">
        <f t="shared" si="55"/>
        <v>960</v>
      </c>
      <c r="N872" s="14">
        <f t="shared" si="56"/>
        <v>1142.3999999999999</v>
      </c>
      <c r="O872">
        <f t="shared" si="57"/>
        <v>2009</v>
      </c>
      <c r="P872" t="str">
        <f t="shared" si="58"/>
        <v>Jun</v>
      </c>
    </row>
    <row r="873" spans="1:16" x14ac:dyDescent="0.3">
      <c r="A873">
        <v>877</v>
      </c>
      <c r="B873" t="str">
        <f>Table6[[#This Row],[Initials]]</f>
        <v>T</v>
      </c>
      <c r="C873" t="str">
        <f>Table6[[#This Row],[Last Name Correction]]</f>
        <v>Marcum</v>
      </c>
      <c r="D873" t="s">
        <v>1670</v>
      </c>
      <c r="E873" t="str">
        <f>Table6[[#This Row],[Gender Correction]]</f>
        <v>F</v>
      </c>
      <c r="F873">
        <v>90</v>
      </c>
      <c r="G873" t="s">
        <v>4177</v>
      </c>
      <c r="H873" t="s">
        <v>3790</v>
      </c>
      <c r="I873" s="10">
        <v>39907</v>
      </c>
      <c r="J873">
        <v>26</v>
      </c>
      <c r="K873" t="s">
        <v>1700</v>
      </c>
      <c r="L873" t="str">
        <f>VLOOKUP(Portfolio43468[[#This Row],[Product]],ProductName,2)</f>
        <v>Ultrathing V1</v>
      </c>
      <c r="M873">
        <f t="shared" si="55"/>
        <v>442</v>
      </c>
      <c r="N873" s="14">
        <f t="shared" si="56"/>
        <v>879.58</v>
      </c>
      <c r="O873">
        <f t="shared" si="57"/>
        <v>2009</v>
      </c>
      <c r="P873" t="str">
        <f t="shared" si="58"/>
        <v>Apr</v>
      </c>
    </row>
    <row r="874" spans="1:16" x14ac:dyDescent="0.3">
      <c r="A874">
        <v>878</v>
      </c>
      <c r="B874" t="str">
        <f>Table6[[#This Row],[Initials]]</f>
        <v>A</v>
      </c>
      <c r="C874" t="str">
        <f>Table6[[#This Row],[Last Name Correction]]</f>
        <v>Velez</v>
      </c>
      <c r="D874" t="s">
        <v>1733</v>
      </c>
      <c r="E874" t="str">
        <f>Table6[[#This Row],[Gender Correction]]</f>
        <v>F</v>
      </c>
      <c r="F874">
        <v>90</v>
      </c>
      <c r="G874" t="s">
        <v>4180</v>
      </c>
      <c r="H874" t="s">
        <v>3434</v>
      </c>
      <c r="I874" s="10">
        <v>39655</v>
      </c>
      <c r="J874">
        <v>31</v>
      </c>
      <c r="K874" t="s">
        <v>1673</v>
      </c>
      <c r="L874" t="str">
        <f>VLOOKUP(Portfolio43468[[#This Row],[Product]],ProductName,2)</f>
        <v>Megawidget S</v>
      </c>
      <c r="M874">
        <f t="shared" si="55"/>
        <v>744</v>
      </c>
      <c r="N874" s="14">
        <f t="shared" si="56"/>
        <v>587.76</v>
      </c>
      <c r="O874">
        <f t="shared" si="57"/>
        <v>2008</v>
      </c>
      <c r="P874" t="str">
        <f t="shared" si="58"/>
        <v>Jul</v>
      </c>
    </row>
    <row r="875" spans="1:16" x14ac:dyDescent="0.3">
      <c r="A875">
        <v>879</v>
      </c>
      <c r="B875" t="str">
        <f>Table6[[#This Row],[Initials]]</f>
        <v>N</v>
      </c>
      <c r="C875" t="str">
        <f>Table6[[#This Row],[Last Name Correction]]</f>
        <v>Flowers</v>
      </c>
      <c r="D875" t="s">
        <v>1683</v>
      </c>
      <c r="E875" t="str">
        <f>Table6[[#This Row],[Gender Correction]]</f>
        <v>F</v>
      </c>
      <c r="F875">
        <v>30</v>
      </c>
      <c r="G875" t="s">
        <v>4182</v>
      </c>
      <c r="H875" t="s">
        <v>3708</v>
      </c>
      <c r="I875" s="10">
        <v>40072</v>
      </c>
      <c r="J875">
        <v>58</v>
      </c>
      <c r="K875" t="s">
        <v>1772</v>
      </c>
      <c r="L875" t="str">
        <f>VLOOKUP(Portfolio43468[[#This Row],[Product]],ProductName,2)</f>
        <v>Gigastuff</v>
      </c>
      <c r="M875">
        <f t="shared" si="55"/>
        <v>1044</v>
      </c>
      <c r="N875" s="14">
        <f t="shared" si="56"/>
        <v>1973.1599999999999</v>
      </c>
      <c r="O875">
        <f t="shared" si="57"/>
        <v>2009</v>
      </c>
      <c r="P875" t="str">
        <f t="shared" si="58"/>
        <v>Sep</v>
      </c>
    </row>
    <row r="876" spans="1:16" x14ac:dyDescent="0.3">
      <c r="A876">
        <v>880</v>
      </c>
      <c r="B876" t="str">
        <f>Table6[[#This Row],[Initials]]</f>
        <v>N</v>
      </c>
      <c r="C876" t="str">
        <f>Table6[[#This Row],[Last Name Correction]]</f>
        <v>Shapiro</v>
      </c>
      <c r="D876" t="s">
        <v>1733</v>
      </c>
      <c r="E876" t="str">
        <f>Table6[[#This Row],[Gender Correction]]</f>
        <v>F</v>
      </c>
      <c r="F876">
        <v>30</v>
      </c>
      <c r="G876" t="s">
        <v>4185</v>
      </c>
      <c r="H876" t="s">
        <v>598</v>
      </c>
      <c r="I876" s="10">
        <v>39463</v>
      </c>
      <c r="J876">
        <v>40</v>
      </c>
      <c r="K876" t="s">
        <v>1772</v>
      </c>
      <c r="L876" t="str">
        <f>VLOOKUP(Portfolio43468[[#This Row],[Product]],ProductName,2)</f>
        <v>Gigastuff</v>
      </c>
      <c r="M876">
        <f t="shared" si="55"/>
        <v>720</v>
      </c>
      <c r="N876" s="14">
        <f t="shared" si="56"/>
        <v>1360.8</v>
      </c>
      <c r="O876">
        <f t="shared" si="57"/>
        <v>2008</v>
      </c>
      <c r="P876" t="str">
        <f t="shared" si="58"/>
        <v>Jan</v>
      </c>
    </row>
    <row r="877" spans="1:16" x14ac:dyDescent="0.3">
      <c r="A877">
        <v>881</v>
      </c>
      <c r="B877" t="str">
        <f>Table6[[#This Row],[Initials]]</f>
        <v>A</v>
      </c>
      <c r="C877" t="str">
        <f>Table6[[#This Row],[Last Name Correction]]</f>
        <v>Hilliard</v>
      </c>
      <c r="D877" t="s">
        <v>1683</v>
      </c>
      <c r="E877" t="str">
        <f>Table6[[#This Row],[Gender Correction]]</f>
        <v>F</v>
      </c>
      <c r="F877">
        <v>60</v>
      </c>
      <c r="G877" t="s">
        <v>4188</v>
      </c>
      <c r="H877" t="s">
        <v>543</v>
      </c>
      <c r="I877" s="10">
        <v>40319</v>
      </c>
      <c r="J877">
        <v>43</v>
      </c>
      <c r="K877" t="s">
        <v>1696</v>
      </c>
      <c r="L877" t="str">
        <f>VLOOKUP(Portfolio43468[[#This Row],[Product]],ProductName,2)</f>
        <v>Ultrathing V2</v>
      </c>
      <c r="M877">
        <f t="shared" si="55"/>
        <v>860</v>
      </c>
      <c r="N877" s="14">
        <f t="shared" si="56"/>
        <v>2571.4</v>
      </c>
      <c r="O877">
        <f t="shared" si="57"/>
        <v>2010</v>
      </c>
      <c r="P877" t="str">
        <f t="shared" si="58"/>
        <v>May</v>
      </c>
    </row>
    <row r="878" spans="1:16" x14ac:dyDescent="0.3">
      <c r="A878">
        <v>882</v>
      </c>
      <c r="B878" t="str">
        <f>Table6[[#This Row],[Initials]]</f>
        <v>H</v>
      </c>
      <c r="C878" t="str">
        <f>Table6[[#This Row],[Last Name Correction]]</f>
        <v>Belanger</v>
      </c>
      <c r="D878" t="s">
        <v>1670</v>
      </c>
      <c r="E878" t="str">
        <f>Table6[[#This Row],[Gender Correction]]</f>
        <v>F</v>
      </c>
      <c r="F878">
        <v>60</v>
      </c>
      <c r="G878" t="s">
        <v>4191</v>
      </c>
      <c r="H878" t="s">
        <v>2176</v>
      </c>
      <c r="I878" s="10">
        <v>39459</v>
      </c>
      <c r="J878">
        <v>19</v>
      </c>
      <c r="K878" t="s">
        <v>1007</v>
      </c>
      <c r="L878" t="str">
        <f>VLOOKUP(Portfolio43468[[#This Row],[Product]],ProductName,2)</f>
        <v>Superwossname</v>
      </c>
      <c r="M878">
        <f t="shared" si="55"/>
        <v>380</v>
      </c>
      <c r="N878" s="14">
        <f t="shared" si="56"/>
        <v>1181.8</v>
      </c>
      <c r="O878">
        <f t="shared" si="57"/>
        <v>2008</v>
      </c>
      <c r="P878" t="str">
        <f t="shared" si="58"/>
        <v>Jan</v>
      </c>
    </row>
    <row r="879" spans="1:16" x14ac:dyDescent="0.3">
      <c r="A879">
        <v>883</v>
      </c>
      <c r="B879" t="str">
        <f>Table6[[#This Row],[Initials]]</f>
        <v>P</v>
      </c>
      <c r="C879" t="str">
        <f>Table6[[#This Row],[Last Name Correction]]</f>
        <v>Jacob</v>
      </c>
      <c r="D879" t="s">
        <v>1683</v>
      </c>
      <c r="E879" t="str">
        <f>Table6[[#This Row],[Gender Correction]]</f>
        <v>F</v>
      </c>
      <c r="F879">
        <v>60</v>
      </c>
      <c r="G879" t="s">
        <v>4194</v>
      </c>
      <c r="H879" t="s">
        <v>78</v>
      </c>
      <c r="I879" s="10">
        <v>40461</v>
      </c>
      <c r="J879">
        <v>49</v>
      </c>
      <c r="K879" t="s">
        <v>1721</v>
      </c>
      <c r="L879" t="str">
        <f>VLOOKUP(Portfolio43468[[#This Row],[Product]],ProductName,2)</f>
        <v>Ultrathing V4</v>
      </c>
      <c r="M879">
        <f t="shared" si="55"/>
        <v>1176</v>
      </c>
      <c r="N879" s="14">
        <f t="shared" si="56"/>
        <v>4692.2400000000007</v>
      </c>
      <c r="O879">
        <f t="shared" si="57"/>
        <v>2010</v>
      </c>
      <c r="P879" t="str">
        <f t="shared" si="58"/>
        <v>Oct</v>
      </c>
    </row>
    <row r="880" spans="1:16" x14ac:dyDescent="0.3">
      <c r="A880">
        <v>884</v>
      </c>
      <c r="B880" t="str">
        <f>Table6[[#This Row],[Initials]]</f>
        <v>N</v>
      </c>
      <c r="C880" t="str">
        <f>Table6[[#This Row],[Last Name Correction]]</f>
        <v>Diaz</v>
      </c>
      <c r="D880" t="s">
        <v>1683</v>
      </c>
      <c r="E880" t="str">
        <f>Table6[[#This Row],[Gender Correction]]</f>
        <v>F</v>
      </c>
      <c r="F880">
        <v>30</v>
      </c>
      <c r="G880" t="s">
        <v>4196</v>
      </c>
      <c r="H880" t="s">
        <v>226</v>
      </c>
      <c r="I880" s="10">
        <v>39835</v>
      </c>
      <c r="J880">
        <v>82</v>
      </c>
      <c r="K880" t="s">
        <v>1721</v>
      </c>
      <c r="L880" t="str">
        <f>VLOOKUP(Portfolio43468[[#This Row],[Product]],ProductName,2)</f>
        <v>Ultrathing V4</v>
      </c>
      <c r="M880">
        <f t="shared" si="55"/>
        <v>1968</v>
      </c>
      <c r="N880" s="14">
        <f t="shared" si="56"/>
        <v>7852.3200000000006</v>
      </c>
      <c r="O880">
        <f t="shared" si="57"/>
        <v>2009</v>
      </c>
      <c r="P880" t="str">
        <f t="shared" si="58"/>
        <v>Jan</v>
      </c>
    </row>
    <row r="881" spans="1:16" x14ac:dyDescent="0.3">
      <c r="A881">
        <v>885</v>
      </c>
      <c r="B881" t="str">
        <f>Table6[[#This Row],[Initials]]</f>
        <v>Y</v>
      </c>
      <c r="C881" t="str">
        <f>Table6[[#This Row],[Last Name Correction]]</f>
        <v>Kramer</v>
      </c>
      <c r="D881" t="s">
        <v>1683</v>
      </c>
      <c r="E881" t="str">
        <f>Table6[[#This Row],[Gender Correction]]</f>
        <v>F</v>
      </c>
      <c r="F881">
        <v>60</v>
      </c>
      <c r="G881" t="s">
        <v>4198</v>
      </c>
      <c r="H881" t="s">
        <v>3126</v>
      </c>
      <c r="I881" s="10">
        <v>39537</v>
      </c>
      <c r="J881">
        <v>58</v>
      </c>
      <c r="K881" t="s">
        <v>1696</v>
      </c>
      <c r="L881" t="str">
        <f>VLOOKUP(Portfolio43468[[#This Row],[Product]],ProductName,2)</f>
        <v>Ultrathing V2</v>
      </c>
      <c r="M881">
        <f t="shared" si="55"/>
        <v>1160</v>
      </c>
      <c r="N881" s="14">
        <f t="shared" si="56"/>
        <v>3468.4</v>
      </c>
      <c r="O881">
        <f t="shared" si="57"/>
        <v>2008</v>
      </c>
      <c r="P881" t="str">
        <f t="shared" si="58"/>
        <v>Mar</v>
      </c>
    </row>
    <row r="882" spans="1:16" x14ac:dyDescent="0.3">
      <c r="A882">
        <v>886</v>
      </c>
      <c r="B882" t="str">
        <f>Table6[[#This Row],[Initials]]</f>
        <v>T</v>
      </c>
      <c r="C882" t="str">
        <f>Table6[[#This Row],[Last Name Correction]]</f>
        <v>Orozco</v>
      </c>
      <c r="D882" t="s">
        <v>1683</v>
      </c>
      <c r="E882" t="str">
        <f>Table6[[#This Row],[Gender Correction]]</f>
        <v>F</v>
      </c>
      <c r="F882">
        <v>60</v>
      </c>
      <c r="G882" t="s">
        <v>4200</v>
      </c>
      <c r="H882" t="s">
        <v>602</v>
      </c>
      <c r="I882" s="10">
        <v>39998</v>
      </c>
      <c r="J882">
        <v>62</v>
      </c>
      <c r="K882" t="s">
        <v>851</v>
      </c>
      <c r="L882" t="str">
        <f>VLOOKUP(Portfolio43468[[#This Row],[Product]],ProductName,2)</f>
        <v>Hyperwotsit</v>
      </c>
      <c r="M882">
        <f t="shared" si="55"/>
        <v>1240</v>
      </c>
      <c r="N882" s="14">
        <f t="shared" si="56"/>
        <v>2492.3999999999996</v>
      </c>
      <c r="O882">
        <f t="shared" si="57"/>
        <v>2009</v>
      </c>
      <c r="P882" t="str">
        <f t="shared" si="58"/>
        <v>Jul</v>
      </c>
    </row>
    <row r="883" spans="1:16" x14ac:dyDescent="0.3">
      <c r="A883">
        <v>887</v>
      </c>
      <c r="B883" t="str">
        <f>Table6[[#This Row],[Initials]]</f>
        <v>B</v>
      </c>
      <c r="C883" t="str">
        <f>Table6[[#This Row],[Last Name Correction]]</f>
        <v>Valle</v>
      </c>
      <c r="D883" t="s">
        <v>1683</v>
      </c>
      <c r="E883" t="str">
        <f>Table6[[#This Row],[Gender Correction]]</f>
        <v>F</v>
      </c>
      <c r="F883">
        <v>60</v>
      </c>
      <c r="G883" t="s">
        <v>4203</v>
      </c>
      <c r="H883" t="s">
        <v>249</v>
      </c>
      <c r="I883" s="10">
        <v>40521</v>
      </c>
      <c r="J883">
        <v>74</v>
      </c>
      <c r="K883" t="s">
        <v>1692</v>
      </c>
      <c r="L883" t="str">
        <f>VLOOKUP(Portfolio43468[[#This Row],[Product]],ProductName,2)</f>
        <v>Megawidget L</v>
      </c>
      <c r="M883">
        <f t="shared" si="55"/>
        <v>1776</v>
      </c>
      <c r="N883" s="14">
        <f t="shared" si="56"/>
        <v>2823.84</v>
      </c>
      <c r="O883">
        <f t="shared" si="57"/>
        <v>2010</v>
      </c>
      <c r="P883" t="str">
        <f t="shared" si="58"/>
        <v>Dec</v>
      </c>
    </row>
    <row r="884" spans="1:16" x14ac:dyDescent="0.3">
      <c r="A884">
        <v>888</v>
      </c>
      <c r="B884" t="str">
        <f>Table6[[#This Row],[Initials]]</f>
        <v>H</v>
      </c>
      <c r="C884" t="str">
        <f>Table6[[#This Row],[Last Name Correction]]</f>
        <v>Gibbs</v>
      </c>
      <c r="D884" t="s">
        <v>1683</v>
      </c>
      <c r="E884" t="str">
        <f>Table6[[#This Row],[Gender Correction]]</f>
        <v>F</v>
      </c>
      <c r="F884">
        <v>60</v>
      </c>
      <c r="G884" t="s">
        <v>4206</v>
      </c>
      <c r="H884" t="s">
        <v>1332</v>
      </c>
      <c r="I884" s="10">
        <v>40132</v>
      </c>
      <c r="J884">
        <v>77</v>
      </c>
      <c r="K884" t="s">
        <v>1707</v>
      </c>
      <c r="L884" t="str">
        <f>VLOOKUP(Portfolio43468[[#This Row],[Product]],ProductName,2)</f>
        <v>Megawidget M</v>
      </c>
      <c r="M884">
        <f t="shared" si="55"/>
        <v>1848</v>
      </c>
      <c r="N884" s="14">
        <f t="shared" si="56"/>
        <v>2199.12</v>
      </c>
      <c r="O884">
        <f t="shared" si="57"/>
        <v>2009</v>
      </c>
      <c r="P884" t="str">
        <f t="shared" si="58"/>
        <v>Nov</v>
      </c>
    </row>
    <row r="885" spans="1:16" x14ac:dyDescent="0.3">
      <c r="A885">
        <v>889</v>
      </c>
      <c r="B885" t="str">
        <f>Table6[[#This Row],[Initials]]</f>
        <v>L</v>
      </c>
      <c r="C885" t="str">
        <f>Table6[[#This Row],[Last Name Correction]]</f>
        <v>Watkins</v>
      </c>
      <c r="D885" t="s">
        <v>1683</v>
      </c>
      <c r="E885" t="str">
        <f>Table6[[#This Row],[Gender Correction]]</f>
        <v>F</v>
      </c>
      <c r="F885">
        <v>60</v>
      </c>
      <c r="G885" t="s">
        <v>4208</v>
      </c>
      <c r="H885" t="s">
        <v>124</v>
      </c>
      <c r="I885" s="10">
        <v>39964</v>
      </c>
      <c r="J885">
        <v>61</v>
      </c>
      <c r="K885" t="s">
        <v>851</v>
      </c>
      <c r="L885" t="str">
        <f>VLOOKUP(Portfolio43468[[#This Row],[Product]],ProductName,2)</f>
        <v>Hyperwotsit</v>
      </c>
      <c r="M885">
        <f t="shared" si="55"/>
        <v>1220</v>
      </c>
      <c r="N885" s="14">
        <f t="shared" si="56"/>
        <v>2452.1999999999998</v>
      </c>
      <c r="O885">
        <f t="shared" si="57"/>
        <v>2009</v>
      </c>
      <c r="P885" t="str">
        <f t="shared" si="58"/>
        <v>May</v>
      </c>
    </row>
    <row r="886" spans="1:16" x14ac:dyDescent="0.3">
      <c r="A886">
        <v>890</v>
      </c>
      <c r="B886" t="str">
        <f>Table6[[#This Row],[Initials]]</f>
        <v>G</v>
      </c>
      <c r="C886" t="str">
        <f>Table6[[#This Row],[Last Name Correction]]</f>
        <v>Burgos</v>
      </c>
      <c r="D886" t="s">
        <v>1733</v>
      </c>
      <c r="E886" t="str">
        <f>Table6[[#This Row],[Gender Correction]]</f>
        <v>F</v>
      </c>
      <c r="F886">
        <v>90</v>
      </c>
      <c r="G886" t="s">
        <v>4209</v>
      </c>
      <c r="H886" t="s">
        <v>1475</v>
      </c>
      <c r="I886" s="10">
        <v>39740</v>
      </c>
      <c r="J886">
        <v>32</v>
      </c>
      <c r="K886" t="s">
        <v>1721</v>
      </c>
      <c r="L886" t="str">
        <f>VLOOKUP(Portfolio43468[[#This Row],[Product]],ProductName,2)</f>
        <v>Ultrathing V4</v>
      </c>
      <c r="M886">
        <f t="shared" si="55"/>
        <v>768</v>
      </c>
      <c r="N886" s="14">
        <f t="shared" si="56"/>
        <v>3064.32</v>
      </c>
      <c r="O886">
        <f t="shared" si="57"/>
        <v>2008</v>
      </c>
      <c r="P886" t="str">
        <f t="shared" si="58"/>
        <v>Oct</v>
      </c>
    </row>
    <row r="887" spans="1:16" x14ac:dyDescent="0.3">
      <c r="A887">
        <v>891</v>
      </c>
      <c r="B887" t="str">
        <f>Table6[[#This Row],[Initials]]</f>
        <v>G</v>
      </c>
      <c r="C887" t="str">
        <f>Table6[[#This Row],[Last Name Correction]]</f>
        <v>Bonds</v>
      </c>
      <c r="D887" t="s">
        <v>1683</v>
      </c>
      <c r="E887" t="str">
        <f>Table6[[#This Row],[Gender Correction]]</f>
        <v>F</v>
      </c>
      <c r="F887">
        <v>30</v>
      </c>
      <c r="G887" t="s">
        <v>4211</v>
      </c>
      <c r="H887" t="s">
        <v>1510</v>
      </c>
      <c r="I887" s="10">
        <v>39823</v>
      </c>
      <c r="J887">
        <v>3</v>
      </c>
      <c r="K887" t="s">
        <v>1721</v>
      </c>
      <c r="L887" t="str">
        <f>VLOOKUP(Portfolio43468[[#This Row],[Product]],ProductName,2)</f>
        <v>Ultrathing V4</v>
      </c>
      <c r="M887">
        <f t="shared" si="55"/>
        <v>72</v>
      </c>
      <c r="N887" s="14">
        <f t="shared" si="56"/>
        <v>287.28000000000003</v>
      </c>
      <c r="O887">
        <f t="shared" si="57"/>
        <v>2009</v>
      </c>
      <c r="P887" t="str">
        <f t="shared" si="58"/>
        <v>Jan</v>
      </c>
    </row>
    <row r="888" spans="1:16" x14ac:dyDescent="0.3">
      <c r="A888">
        <v>892</v>
      </c>
      <c r="B888" t="str">
        <f>Table6[[#This Row],[Initials]]</f>
        <v>D</v>
      </c>
      <c r="C888" t="str">
        <f>Table6[[#This Row],[Last Name Correction]]</f>
        <v>Mosley</v>
      </c>
      <c r="D888" t="s">
        <v>1670</v>
      </c>
      <c r="E888" t="str">
        <f>Table6[[#This Row],[Gender Correction]]</f>
        <v>F</v>
      </c>
      <c r="F888">
        <v>60</v>
      </c>
      <c r="G888" t="s">
        <v>4213</v>
      </c>
      <c r="H888" t="s">
        <v>1188</v>
      </c>
      <c r="I888" s="10">
        <v>39755</v>
      </c>
      <c r="J888">
        <v>40</v>
      </c>
      <c r="K888" t="s">
        <v>1007</v>
      </c>
      <c r="L888" t="str">
        <f>VLOOKUP(Portfolio43468[[#This Row],[Product]],ProductName,2)</f>
        <v>Superwossname</v>
      </c>
      <c r="M888">
        <f t="shared" si="55"/>
        <v>800</v>
      </c>
      <c r="N888" s="14">
        <f t="shared" si="56"/>
        <v>2488</v>
      </c>
      <c r="O888">
        <f t="shared" si="57"/>
        <v>2008</v>
      </c>
      <c r="P888" t="str">
        <f t="shared" si="58"/>
        <v>Nov</v>
      </c>
    </row>
    <row r="889" spans="1:16" x14ac:dyDescent="0.3">
      <c r="A889">
        <v>893</v>
      </c>
      <c r="B889" t="str">
        <f>Table6[[#This Row],[Initials]]</f>
        <v>S</v>
      </c>
      <c r="C889" t="str">
        <f>Table6[[#This Row],[Last Name Correction]]</f>
        <v>Sheldon</v>
      </c>
      <c r="D889" t="s">
        <v>1683</v>
      </c>
      <c r="E889" t="str">
        <f>Table6[[#This Row],[Gender Correction]]</f>
        <v>F</v>
      </c>
      <c r="F889">
        <v>60</v>
      </c>
      <c r="G889" t="s">
        <v>2788</v>
      </c>
      <c r="H889" t="s">
        <v>2919</v>
      </c>
      <c r="I889" s="10">
        <v>39843</v>
      </c>
      <c r="J889">
        <v>85</v>
      </c>
      <c r="K889" t="s">
        <v>851</v>
      </c>
      <c r="L889" t="str">
        <f>VLOOKUP(Portfolio43468[[#This Row],[Product]],ProductName,2)</f>
        <v>Hyperwotsit</v>
      </c>
      <c r="M889">
        <f t="shared" si="55"/>
        <v>1700</v>
      </c>
      <c r="N889" s="14">
        <f t="shared" si="56"/>
        <v>3416.9999999999995</v>
      </c>
      <c r="O889">
        <f t="shared" si="57"/>
        <v>2009</v>
      </c>
      <c r="P889" t="str">
        <f t="shared" si="58"/>
        <v>Jan</v>
      </c>
    </row>
    <row r="890" spans="1:16" x14ac:dyDescent="0.3">
      <c r="A890">
        <v>894</v>
      </c>
      <c r="B890" t="str">
        <f>Table6[[#This Row],[Initials]]</f>
        <v>A</v>
      </c>
      <c r="C890" t="str">
        <f>Table6[[#This Row],[Last Name Correction]]</f>
        <v>Hebert</v>
      </c>
      <c r="D890" t="s">
        <v>1683</v>
      </c>
      <c r="E890" t="str">
        <f>Table6[[#This Row],[Gender Correction]]</f>
        <v>F</v>
      </c>
      <c r="F890">
        <v>30</v>
      </c>
      <c r="G890" t="s">
        <v>4215</v>
      </c>
      <c r="H890" t="s">
        <v>1615</v>
      </c>
      <c r="I890" s="10">
        <v>40529</v>
      </c>
      <c r="J890">
        <v>73</v>
      </c>
      <c r="K890" t="s">
        <v>851</v>
      </c>
      <c r="L890" t="str">
        <f>VLOOKUP(Portfolio43468[[#This Row],[Product]],ProductName,2)</f>
        <v>Hyperwotsit</v>
      </c>
      <c r="M890">
        <f t="shared" si="55"/>
        <v>1460</v>
      </c>
      <c r="N890" s="14">
        <f t="shared" si="56"/>
        <v>2934.6</v>
      </c>
      <c r="O890">
        <f t="shared" si="57"/>
        <v>2010</v>
      </c>
      <c r="P890" t="str">
        <f t="shared" si="58"/>
        <v>Dec</v>
      </c>
    </row>
    <row r="891" spans="1:16" x14ac:dyDescent="0.3">
      <c r="A891">
        <v>895</v>
      </c>
      <c r="B891" t="str">
        <f>Table6[[#This Row],[Initials]]</f>
        <v>K</v>
      </c>
      <c r="C891" t="str">
        <f>Table6[[#This Row],[Last Name Correction]]</f>
        <v>Wise</v>
      </c>
      <c r="D891" t="s">
        <v>1683</v>
      </c>
      <c r="E891" t="str">
        <f>Table6[[#This Row],[Gender Correction]]</f>
        <v>F</v>
      </c>
      <c r="F891">
        <v>90</v>
      </c>
      <c r="G891" t="s">
        <v>4217</v>
      </c>
      <c r="H891" t="s">
        <v>426</v>
      </c>
      <c r="I891" s="10">
        <v>40075</v>
      </c>
      <c r="J891">
        <v>16</v>
      </c>
      <c r="K891" t="s">
        <v>851</v>
      </c>
      <c r="L891" t="str">
        <f>VLOOKUP(Portfolio43468[[#This Row],[Product]],ProductName,2)</f>
        <v>Hyperwotsit</v>
      </c>
      <c r="M891">
        <f t="shared" si="55"/>
        <v>320</v>
      </c>
      <c r="N891" s="14">
        <f t="shared" si="56"/>
        <v>643.19999999999993</v>
      </c>
      <c r="O891">
        <f t="shared" si="57"/>
        <v>2009</v>
      </c>
      <c r="P891" t="str">
        <f t="shared" si="58"/>
        <v>Sep</v>
      </c>
    </row>
    <row r="892" spans="1:16" x14ac:dyDescent="0.3">
      <c r="A892">
        <v>896</v>
      </c>
      <c r="B892" t="str">
        <f>Table6[[#This Row],[Initials]]</f>
        <v>S</v>
      </c>
      <c r="C892" t="str">
        <f>Table6[[#This Row],[Last Name Correction]]</f>
        <v>Gay</v>
      </c>
      <c r="D892" t="s">
        <v>1683</v>
      </c>
      <c r="E892" t="str">
        <f>Table6[[#This Row],[Gender Correction]]</f>
        <v>F</v>
      </c>
      <c r="F892">
        <v>90</v>
      </c>
      <c r="G892" t="s">
        <v>4219</v>
      </c>
      <c r="H892" t="s">
        <v>72</v>
      </c>
      <c r="I892" s="10">
        <v>40110</v>
      </c>
      <c r="J892">
        <v>36</v>
      </c>
      <c r="K892" t="s">
        <v>1772</v>
      </c>
      <c r="L892" t="str">
        <f>VLOOKUP(Portfolio43468[[#This Row],[Product]],ProductName,2)</f>
        <v>Gigastuff</v>
      </c>
      <c r="M892">
        <f t="shared" si="55"/>
        <v>648</v>
      </c>
      <c r="N892" s="14">
        <f t="shared" si="56"/>
        <v>1224.72</v>
      </c>
      <c r="O892">
        <f t="shared" si="57"/>
        <v>2009</v>
      </c>
      <c r="P892" t="str">
        <f t="shared" si="58"/>
        <v>Oct</v>
      </c>
    </row>
    <row r="893" spans="1:16" x14ac:dyDescent="0.3">
      <c r="A893">
        <v>897</v>
      </c>
      <c r="B893" t="str">
        <f>Table6[[#This Row],[Initials]]</f>
        <v>D</v>
      </c>
      <c r="C893" t="str">
        <f>Table6[[#This Row],[Last Name Correction]]</f>
        <v>Ballard</v>
      </c>
      <c r="D893" t="s">
        <v>1733</v>
      </c>
      <c r="E893" t="str">
        <f>Table6[[#This Row],[Gender Correction]]</f>
        <v>F</v>
      </c>
      <c r="F893">
        <v>30</v>
      </c>
      <c r="G893" t="s">
        <v>4222</v>
      </c>
      <c r="H893" t="s">
        <v>525</v>
      </c>
      <c r="I893" s="10">
        <v>40378</v>
      </c>
      <c r="J893">
        <v>51</v>
      </c>
      <c r="K893" t="s">
        <v>1696</v>
      </c>
      <c r="L893" t="str">
        <f>VLOOKUP(Portfolio43468[[#This Row],[Product]],ProductName,2)</f>
        <v>Ultrathing V2</v>
      </c>
      <c r="M893">
        <f t="shared" si="55"/>
        <v>1020</v>
      </c>
      <c r="N893" s="14">
        <f t="shared" si="56"/>
        <v>3049.8</v>
      </c>
      <c r="O893">
        <f t="shared" si="57"/>
        <v>2010</v>
      </c>
      <c r="P893" t="str">
        <f t="shared" si="58"/>
        <v>Jul</v>
      </c>
    </row>
    <row r="894" spans="1:16" x14ac:dyDescent="0.3">
      <c r="A894">
        <v>898</v>
      </c>
      <c r="B894" t="str">
        <f>Table6[[#This Row],[Initials]]</f>
        <v>T</v>
      </c>
      <c r="C894" t="str">
        <f>Table6[[#This Row],[Last Name Correction]]</f>
        <v>Dixon</v>
      </c>
      <c r="D894" t="s">
        <v>1683</v>
      </c>
      <c r="E894" t="str">
        <f>Table6[[#This Row],[Gender Correction]]</f>
        <v>F</v>
      </c>
      <c r="F894">
        <v>60</v>
      </c>
      <c r="G894" t="s">
        <v>4224</v>
      </c>
      <c r="H894" t="s">
        <v>1446</v>
      </c>
      <c r="I894" s="10">
        <v>40455</v>
      </c>
      <c r="J894">
        <v>59</v>
      </c>
      <c r="K894" t="s">
        <v>851</v>
      </c>
      <c r="L894" t="str">
        <f>VLOOKUP(Portfolio43468[[#This Row],[Product]],ProductName,2)</f>
        <v>Hyperwotsit</v>
      </c>
      <c r="M894">
        <f t="shared" si="55"/>
        <v>1180</v>
      </c>
      <c r="N894" s="14">
        <f t="shared" si="56"/>
        <v>2371.7999999999997</v>
      </c>
      <c r="O894">
        <f t="shared" si="57"/>
        <v>2010</v>
      </c>
      <c r="P894" t="str">
        <f t="shared" si="58"/>
        <v>Oct</v>
      </c>
    </row>
    <row r="895" spans="1:16" x14ac:dyDescent="0.3">
      <c r="A895">
        <v>899</v>
      </c>
      <c r="B895" t="str">
        <f>Table6[[#This Row],[Initials]]</f>
        <v>A</v>
      </c>
      <c r="C895" t="str">
        <f>Table6[[#This Row],[Last Name Correction]]</f>
        <v>Aguilar</v>
      </c>
      <c r="D895" t="s">
        <v>1683</v>
      </c>
      <c r="E895" t="str">
        <f>Table6[[#This Row],[Gender Correction]]</f>
        <v>F</v>
      </c>
      <c r="F895">
        <v>60</v>
      </c>
      <c r="G895" t="s">
        <v>4225</v>
      </c>
      <c r="H895" t="s">
        <v>1638</v>
      </c>
      <c r="I895" s="10">
        <v>40196</v>
      </c>
      <c r="J895">
        <v>61</v>
      </c>
      <c r="K895" t="s">
        <v>1692</v>
      </c>
      <c r="L895" t="str">
        <f>VLOOKUP(Portfolio43468[[#This Row],[Product]],ProductName,2)</f>
        <v>Megawidget L</v>
      </c>
      <c r="M895">
        <f t="shared" si="55"/>
        <v>1464</v>
      </c>
      <c r="N895" s="14">
        <f t="shared" si="56"/>
        <v>2327.7600000000002</v>
      </c>
      <c r="O895">
        <f t="shared" si="57"/>
        <v>2010</v>
      </c>
      <c r="P895" t="str">
        <f t="shared" si="58"/>
        <v>Jan</v>
      </c>
    </row>
    <row r="896" spans="1:16" x14ac:dyDescent="0.3">
      <c r="A896">
        <v>900</v>
      </c>
      <c r="B896" t="str">
        <f>Table6[[#This Row],[Initials]]</f>
        <v>H</v>
      </c>
      <c r="C896" t="str">
        <f>Table6[[#This Row],[Last Name Correction]]</f>
        <v>Doherty</v>
      </c>
      <c r="D896" t="s">
        <v>1683</v>
      </c>
      <c r="E896" t="str">
        <f>Table6[[#This Row],[Gender Correction]]</f>
        <v>F</v>
      </c>
      <c r="F896">
        <v>60</v>
      </c>
      <c r="G896" t="s">
        <v>4228</v>
      </c>
      <c r="H896" t="s">
        <v>373</v>
      </c>
      <c r="I896" s="10">
        <v>39675</v>
      </c>
      <c r="J896">
        <v>30</v>
      </c>
      <c r="K896" t="s">
        <v>1692</v>
      </c>
      <c r="L896" t="str">
        <f>VLOOKUP(Portfolio43468[[#This Row],[Product]],ProductName,2)</f>
        <v>Megawidget L</v>
      </c>
      <c r="M896">
        <f t="shared" si="55"/>
        <v>720</v>
      </c>
      <c r="N896" s="14">
        <f t="shared" si="56"/>
        <v>1144.8</v>
      </c>
      <c r="O896">
        <f t="shared" si="57"/>
        <v>2008</v>
      </c>
      <c r="P896" t="str">
        <f t="shared" si="58"/>
        <v>Aug</v>
      </c>
    </row>
    <row r="897" spans="1:16" x14ac:dyDescent="0.3">
      <c r="A897">
        <v>901</v>
      </c>
      <c r="B897" t="str">
        <f>Table6[[#This Row],[Initials]]</f>
        <v>A</v>
      </c>
      <c r="C897" t="str">
        <f>Table6[[#This Row],[Last Name Correction]]</f>
        <v>Stark</v>
      </c>
      <c r="D897" t="s">
        <v>1683</v>
      </c>
      <c r="E897" t="str">
        <f>Table6[[#This Row],[Gender Correction]]</f>
        <v>F</v>
      </c>
      <c r="F897">
        <v>60</v>
      </c>
      <c r="G897" t="s">
        <v>4231</v>
      </c>
      <c r="H897" t="s">
        <v>504</v>
      </c>
      <c r="I897" s="10">
        <v>39708</v>
      </c>
      <c r="J897">
        <v>16</v>
      </c>
      <c r="K897" t="s">
        <v>1677</v>
      </c>
      <c r="L897" t="str">
        <f>VLOOKUP(Portfolio43468[[#This Row],[Product]],ProductName,2)</f>
        <v>Ultrathing V3</v>
      </c>
      <c r="M897">
        <f t="shared" si="55"/>
        <v>384</v>
      </c>
      <c r="N897" s="14">
        <f t="shared" si="56"/>
        <v>1340.16</v>
      </c>
      <c r="O897">
        <f t="shared" si="57"/>
        <v>2008</v>
      </c>
      <c r="P897" t="str">
        <f t="shared" si="58"/>
        <v>Sep</v>
      </c>
    </row>
    <row r="898" spans="1:16" x14ac:dyDescent="0.3">
      <c r="A898">
        <v>902</v>
      </c>
      <c r="B898" t="str">
        <f>Table6[[#This Row],[Initials]]</f>
        <v>W</v>
      </c>
      <c r="C898" t="str">
        <f>Table6[[#This Row],[Last Name Correction]]</f>
        <v>Rubin</v>
      </c>
      <c r="D898" t="s">
        <v>1670</v>
      </c>
      <c r="E898" t="str">
        <f>Table6[[#This Row],[Gender Correction]]</f>
        <v>F</v>
      </c>
      <c r="F898">
        <v>60</v>
      </c>
      <c r="G898" t="s">
        <v>4233</v>
      </c>
      <c r="H898" t="s">
        <v>4234</v>
      </c>
      <c r="I898" s="10">
        <v>39890</v>
      </c>
      <c r="J898">
        <v>36</v>
      </c>
      <c r="K898" t="s">
        <v>1772</v>
      </c>
      <c r="L898" t="str">
        <f>VLOOKUP(Portfolio43468[[#This Row],[Product]],ProductName,2)</f>
        <v>Gigastuff</v>
      </c>
      <c r="M898">
        <f t="shared" ref="M898:M961" si="59">VLOOKUP(K898,ProductName,4)*J898</f>
        <v>648</v>
      </c>
      <c r="N898" s="14">
        <f t="shared" ref="N898:N961" si="60">VLOOKUP(K898,ProductName,3)*M898</f>
        <v>1224.72</v>
      </c>
      <c r="O898">
        <f t="shared" ref="O898:O961" si="61">YEAR(I898)</f>
        <v>2009</v>
      </c>
      <c r="P898" t="str">
        <f t="shared" ref="P898:P961" si="62">TEXT(I898,"MMM")</f>
        <v>Mar</v>
      </c>
    </row>
    <row r="899" spans="1:16" x14ac:dyDescent="0.3">
      <c r="A899">
        <v>903</v>
      </c>
      <c r="B899" t="str">
        <f>Table6[[#This Row],[Initials]]</f>
        <v>J</v>
      </c>
      <c r="C899" t="str">
        <f>Table6[[#This Row],[Last Name Correction]]</f>
        <v>Randall</v>
      </c>
      <c r="D899" t="s">
        <v>1683</v>
      </c>
      <c r="E899" t="str">
        <f>Table6[[#This Row],[Gender Correction]]</f>
        <v>F</v>
      </c>
      <c r="F899">
        <v>30</v>
      </c>
      <c r="G899" t="s">
        <v>4236</v>
      </c>
      <c r="H899" t="s">
        <v>4237</v>
      </c>
      <c r="I899" s="10">
        <v>40149</v>
      </c>
      <c r="J899">
        <v>96</v>
      </c>
      <c r="K899" t="s">
        <v>1007</v>
      </c>
      <c r="L899" t="str">
        <f>VLOOKUP(Portfolio43468[[#This Row],[Product]],ProductName,2)</f>
        <v>Superwossname</v>
      </c>
      <c r="M899">
        <f t="shared" si="59"/>
        <v>1920</v>
      </c>
      <c r="N899" s="14">
        <f t="shared" si="60"/>
        <v>5971.2</v>
      </c>
      <c r="O899">
        <f t="shared" si="61"/>
        <v>2009</v>
      </c>
      <c r="P899" t="str">
        <f t="shared" si="62"/>
        <v>Dec</v>
      </c>
    </row>
    <row r="900" spans="1:16" x14ac:dyDescent="0.3">
      <c r="A900">
        <v>904</v>
      </c>
      <c r="B900" t="str">
        <f>Table6[[#This Row],[Initials]]</f>
        <v>K</v>
      </c>
      <c r="C900" t="str">
        <f>Table6[[#This Row],[Last Name Correction]]</f>
        <v>Vera</v>
      </c>
      <c r="D900" t="s">
        <v>1946</v>
      </c>
      <c r="E900" t="str">
        <f>Table6[[#This Row],[Gender Correction]]</f>
        <v>F</v>
      </c>
      <c r="F900">
        <v>60</v>
      </c>
      <c r="G900" t="s">
        <v>4240</v>
      </c>
      <c r="H900" t="s">
        <v>1410</v>
      </c>
      <c r="I900" s="10">
        <v>40026</v>
      </c>
      <c r="J900">
        <v>41</v>
      </c>
      <c r="K900" t="s">
        <v>1707</v>
      </c>
      <c r="L900" t="str">
        <f>VLOOKUP(Portfolio43468[[#This Row],[Product]],ProductName,2)</f>
        <v>Megawidget M</v>
      </c>
      <c r="M900">
        <f t="shared" si="59"/>
        <v>984</v>
      </c>
      <c r="N900" s="14">
        <f t="shared" si="60"/>
        <v>1170.96</v>
      </c>
      <c r="O900">
        <f t="shared" si="61"/>
        <v>2009</v>
      </c>
      <c r="P900" t="str">
        <f t="shared" si="62"/>
        <v>Aug</v>
      </c>
    </row>
    <row r="901" spans="1:16" x14ac:dyDescent="0.3">
      <c r="A901">
        <v>905</v>
      </c>
      <c r="B901" t="str">
        <f>Table6[[#This Row],[Initials]]</f>
        <v>M</v>
      </c>
      <c r="C901" t="str">
        <f>Table6[[#This Row],[Last Name Correction]]</f>
        <v>Mccauley</v>
      </c>
      <c r="D901" t="s">
        <v>1670</v>
      </c>
      <c r="E901" t="str">
        <f>Table6[[#This Row],[Gender Correction]]</f>
        <v>F</v>
      </c>
      <c r="F901">
        <v>60</v>
      </c>
      <c r="G901" t="s">
        <v>4243</v>
      </c>
      <c r="H901" t="s">
        <v>4244</v>
      </c>
      <c r="I901" s="10">
        <v>40031</v>
      </c>
      <c r="J901">
        <v>30</v>
      </c>
      <c r="K901" t="s">
        <v>1677</v>
      </c>
      <c r="L901" t="str">
        <f>VLOOKUP(Portfolio43468[[#This Row],[Product]],ProductName,2)</f>
        <v>Ultrathing V3</v>
      </c>
      <c r="M901">
        <f t="shared" si="59"/>
        <v>720</v>
      </c>
      <c r="N901" s="14">
        <f t="shared" si="60"/>
        <v>2512.8000000000002</v>
      </c>
      <c r="O901">
        <f t="shared" si="61"/>
        <v>2009</v>
      </c>
      <c r="P901" t="str">
        <f t="shared" si="62"/>
        <v>Aug</v>
      </c>
    </row>
    <row r="902" spans="1:16" x14ac:dyDescent="0.3">
      <c r="A902">
        <v>906</v>
      </c>
      <c r="B902" t="str">
        <f>Table6[[#This Row],[Initials]]</f>
        <v>J</v>
      </c>
      <c r="C902" t="str">
        <f>Table6[[#This Row],[Last Name Correction]]</f>
        <v>Burch</v>
      </c>
      <c r="D902" t="s">
        <v>1683</v>
      </c>
      <c r="E902" t="str">
        <f>Table6[[#This Row],[Gender Correction]]</f>
        <v>F</v>
      </c>
      <c r="F902">
        <v>90</v>
      </c>
      <c r="G902" t="s">
        <v>4246</v>
      </c>
      <c r="H902" t="s">
        <v>313</v>
      </c>
      <c r="I902" s="10">
        <v>39836</v>
      </c>
      <c r="J902">
        <v>81</v>
      </c>
      <c r="K902" t="s">
        <v>1673</v>
      </c>
      <c r="L902" t="str">
        <f>VLOOKUP(Portfolio43468[[#This Row],[Product]],ProductName,2)</f>
        <v>Megawidget S</v>
      </c>
      <c r="M902">
        <f t="shared" si="59"/>
        <v>1944</v>
      </c>
      <c r="N902" s="14">
        <f t="shared" si="60"/>
        <v>1535.76</v>
      </c>
      <c r="O902">
        <f t="shared" si="61"/>
        <v>2009</v>
      </c>
      <c r="P902" t="str">
        <f t="shared" si="62"/>
        <v>Jan</v>
      </c>
    </row>
    <row r="903" spans="1:16" x14ac:dyDescent="0.3">
      <c r="A903">
        <v>907</v>
      </c>
      <c r="B903" t="str">
        <f>Table6[[#This Row],[Initials]]</f>
        <v>T</v>
      </c>
      <c r="C903" t="str">
        <f>Table6[[#This Row],[Last Name Correction]]</f>
        <v>Gunn</v>
      </c>
      <c r="D903" t="s">
        <v>1670</v>
      </c>
      <c r="E903" t="str">
        <f>Table6[[#This Row],[Gender Correction]]</f>
        <v>F</v>
      </c>
      <c r="F903">
        <v>30</v>
      </c>
      <c r="G903" t="s">
        <v>4248</v>
      </c>
      <c r="H903" t="s">
        <v>1415</v>
      </c>
      <c r="I903" s="10">
        <v>40395</v>
      </c>
      <c r="J903">
        <v>48</v>
      </c>
      <c r="K903" t="s">
        <v>851</v>
      </c>
      <c r="L903" t="str">
        <f>VLOOKUP(Portfolio43468[[#This Row],[Product]],ProductName,2)</f>
        <v>Hyperwotsit</v>
      </c>
      <c r="M903">
        <f t="shared" si="59"/>
        <v>960</v>
      </c>
      <c r="N903" s="14">
        <f t="shared" si="60"/>
        <v>1929.6</v>
      </c>
      <c r="O903">
        <f t="shared" si="61"/>
        <v>2010</v>
      </c>
      <c r="P903" t="str">
        <f t="shared" si="62"/>
        <v>Aug</v>
      </c>
    </row>
    <row r="904" spans="1:16" x14ac:dyDescent="0.3">
      <c r="A904">
        <v>908</v>
      </c>
      <c r="B904" t="str">
        <f>Table6[[#This Row],[Initials]]</f>
        <v>M</v>
      </c>
      <c r="C904" t="str">
        <f>Table6[[#This Row],[Last Name Correction]]</f>
        <v>Wong</v>
      </c>
      <c r="D904" t="s">
        <v>1683</v>
      </c>
      <c r="E904" t="str">
        <f>Table6[[#This Row],[Gender Correction]]</f>
        <v>F</v>
      </c>
      <c r="F904">
        <v>90</v>
      </c>
      <c r="G904" t="s">
        <v>4251</v>
      </c>
      <c r="H904" t="s">
        <v>297</v>
      </c>
      <c r="I904" s="10">
        <v>39813</v>
      </c>
      <c r="J904">
        <v>90</v>
      </c>
      <c r="K904" t="s">
        <v>1700</v>
      </c>
      <c r="L904" t="str">
        <f>VLOOKUP(Portfolio43468[[#This Row],[Product]],ProductName,2)</f>
        <v>Ultrathing V1</v>
      </c>
      <c r="M904">
        <f t="shared" si="59"/>
        <v>1530</v>
      </c>
      <c r="N904" s="14">
        <f t="shared" si="60"/>
        <v>3044.7</v>
      </c>
      <c r="O904">
        <f t="shared" si="61"/>
        <v>2008</v>
      </c>
      <c r="P904" t="str">
        <f t="shared" si="62"/>
        <v>Dec</v>
      </c>
    </row>
    <row r="905" spans="1:16" x14ac:dyDescent="0.3">
      <c r="A905">
        <v>909</v>
      </c>
      <c r="B905" t="str">
        <f>Table6[[#This Row],[Initials]]</f>
        <v>A</v>
      </c>
      <c r="C905" t="str">
        <f>Table6[[#This Row],[Last Name Correction]]</f>
        <v>Abernathy</v>
      </c>
      <c r="D905" t="s">
        <v>1683</v>
      </c>
      <c r="E905" t="str">
        <f>Table6[[#This Row],[Gender Correction]]</f>
        <v>F</v>
      </c>
      <c r="F905">
        <v>90</v>
      </c>
      <c r="G905" t="s">
        <v>4252</v>
      </c>
      <c r="H905" t="s">
        <v>29</v>
      </c>
      <c r="I905" s="10">
        <v>40480</v>
      </c>
      <c r="J905">
        <v>79</v>
      </c>
      <c r="K905" t="s">
        <v>1696</v>
      </c>
      <c r="L905" t="str">
        <f>VLOOKUP(Portfolio43468[[#This Row],[Product]],ProductName,2)</f>
        <v>Ultrathing V2</v>
      </c>
      <c r="M905">
        <f t="shared" si="59"/>
        <v>1580</v>
      </c>
      <c r="N905" s="14">
        <f t="shared" si="60"/>
        <v>4724.2000000000007</v>
      </c>
      <c r="O905">
        <f t="shared" si="61"/>
        <v>2010</v>
      </c>
      <c r="P905" t="str">
        <f t="shared" si="62"/>
        <v>Oct</v>
      </c>
    </row>
    <row r="906" spans="1:16" x14ac:dyDescent="0.3">
      <c r="A906">
        <v>910</v>
      </c>
      <c r="B906" t="str">
        <f>Table6[[#This Row],[Initials]]</f>
        <v>A</v>
      </c>
      <c r="C906" t="str">
        <f>Table6[[#This Row],[Last Name Correction]]</f>
        <v>Morin</v>
      </c>
      <c r="D906" t="s">
        <v>1670</v>
      </c>
      <c r="E906" t="str">
        <f>Table6[[#This Row],[Gender Correction]]</f>
        <v>F</v>
      </c>
      <c r="F906">
        <v>90</v>
      </c>
      <c r="G906" t="s">
        <v>4253</v>
      </c>
      <c r="H906" t="s">
        <v>138</v>
      </c>
      <c r="I906" s="10">
        <v>40286</v>
      </c>
      <c r="J906">
        <v>47</v>
      </c>
      <c r="K906" t="s">
        <v>1007</v>
      </c>
      <c r="L906" t="str">
        <f>VLOOKUP(Portfolio43468[[#This Row],[Product]],ProductName,2)</f>
        <v>Superwossname</v>
      </c>
      <c r="M906">
        <f t="shared" si="59"/>
        <v>940</v>
      </c>
      <c r="N906" s="14">
        <f t="shared" si="60"/>
        <v>2923.4</v>
      </c>
      <c r="O906">
        <f t="shared" si="61"/>
        <v>2010</v>
      </c>
      <c r="P906" t="str">
        <f t="shared" si="62"/>
        <v>Apr</v>
      </c>
    </row>
    <row r="907" spans="1:16" x14ac:dyDescent="0.3">
      <c r="A907">
        <v>911</v>
      </c>
      <c r="B907" t="str">
        <f>Table6[[#This Row],[Initials]]</f>
        <v>L</v>
      </c>
      <c r="C907" t="str">
        <f>Table6[[#This Row],[Last Name Correction]]</f>
        <v>Skinner</v>
      </c>
      <c r="D907" t="s">
        <v>1670</v>
      </c>
      <c r="E907" t="str">
        <f>Table6[[#This Row],[Gender Correction]]</f>
        <v>F</v>
      </c>
      <c r="F907">
        <v>60</v>
      </c>
      <c r="G907" t="s">
        <v>4256</v>
      </c>
      <c r="H907" t="s">
        <v>574</v>
      </c>
      <c r="I907" s="10">
        <v>40244</v>
      </c>
      <c r="J907">
        <v>53</v>
      </c>
      <c r="K907" t="s">
        <v>1721</v>
      </c>
      <c r="L907" t="str">
        <f>VLOOKUP(Portfolio43468[[#This Row],[Product]],ProductName,2)</f>
        <v>Ultrathing V4</v>
      </c>
      <c r="M907">
        <f t="shared" si="59"/>
        <v>1272</v>
      </c>
      <c r="N907" s="14">
        <f t="shared" si="60"/>
        <v>5075.2800000000007</v>
      </c>
      <c r="O907">
        <f t="shared" si="61"/>
        <v>2010</v>
      </c>
      <c r="P907" t="str">
        <f t="shared" si="62"/>
        <v>Mar</v>
      </c>
    </row>
    <row r="908" spans="1:16" x14ac:dyDescent="0.3">
      <c r="A908">
        <v>912</v>
      </c>
      <c r="B908" t="str">
        <f>Table6[[#This Row],[Initials]]</f>
        <v>K</v>
      </c>
      <c r="C908" t="str">
        <f>Table6[[#This Row],[Last Name Correction]]</f>
        <v>Cornett</v>
      </c>
      <c r="D908" t="s">
        <v>1670</v>
      </c>
      <c r="E908" t="str">
        <f>Table6[[#This Row],[Gender Correction]]</f>
        <v>F</v>
      </c>
      <c r="F908">
        <v>30</v>
      </c>
      <c r="G908" t="s">
        <v>4259</v>
      </c>
      <c r="H908" t="s">
        <v>1050</v>
      </c>
      <c r="I908" s="10">
        <v>39688</v>
      </c>
      <c r="J908">
        <v>48</v>
      </c>
      <c r="K908" t="s">
        <v>1696</v>
      </c>
      <c r="L908" t="str">
        <f>VLOOKUP(Portfolio43468[[#This Row],[Product]],ProductName,2)</f>
        <v>Ultrathing V2</v>
      </c>
      <c r="M908">
        <f t="shared" si="59"/>
        <v>960</v>
      </c>
      <c r="N908" s="14">
        <f t="shared" si="60"/>
        <v>2870.4</v>
      </c>
      <c r="O908">
        <f t="shared" si="61"/>
        <v>2008</v>
      </c>
      <c r="P908" t="str">
        <f t="shared" si="62"/>
        <v>Aug</v>
      </c>
    </row>
    <row r="909" spans="1:16" x14ac:dyDescent="0.3">
      <c r="A909">
        <v>913</v>
      </c>
      <c r="B909" t="str">
        <f>Table6[[#This Row],[Initials]]</f>
        <v>A</v>
      </c>
      <c r="C909" t="str">
        <f>Table6[[#This Row],[Last Name Correction]]</f>
        <v>Harding</v>
      </c>
      <c r="D909" t="s">
        <v>1683</v>
      </c>
      <c r="E909" t="str">
        <f>Table6[[#This Row],[Gender Correction]]</f>
        <v>F</v>
      </c>
      <c r="F909">
        <v>90</v>
      </c>
      <c r="G909" t="s">
        <v>4262</v>
      </c>
      <c r="H909" t="s">
        <v>171</v>
      </c>
      <c r="I909" s="10">
        <v>39862</v>
      </c>
      <c r="J909">
        <v>41</v>
      </c>
      <c r="K909" t="s">
        <v>851</v>
      </c>
      <c r="L909" t="str">
        <f>VLOOKUP(Portfolio43468[[#This Row],[Product]],ProductName,2)</f>
        <v>Hyperwotsit</v>
      </c>
      <c r="M909">
        <f t="shared" si="59"/>
        <v>820</v>
      </c>
      <c r="N909" s="14">
        <f t="shared" si="60"/>
        <v>1648.1999999999998</v>
      </c>
      <c r="O909">
        <f t="shared" si="61"/>
        <v>2009</v>
      </c>
      <c r="P909" t="str">
        <f t="shared" si="62"/>
        <v>Feb</v>
      </c>
    </row>
    <row r="910" spans="1:16" x14ac:dyDescent="0.3">
      <c r="A910">
        <v>914</v>
      </c>
      <c r="B910" t="str">
        <f>Table6[[#This Row],[Initials]]</f>
        <v>P</v>
      </c>
      <c r="C910" t="str">
        <f>Table6[[#This Row],[Last Name Correction]]</f>
        <v>Chaney</v>
      </c>
      <c r="D910" t="s">
        <v>1670</v>
      </c>
      <c r="E910" t="str">
        <f>Table6[[#This Row],[Gender Correction]]</f>
        <v>F</v>
      </c>
      <c r="F910">
        <v>60</v>
      </c>
      <c r="G910" t="s">
        <v>4265</v>
      </c>
      <c r="H910" t="s">
        <v>819</v>
      </c>
      <c r="I910" s="10">
        <v>39676</v>
      </c>
      <c r="J910">
        <v>10</v>
      </c>
      <c r="K910" t="s">
        <v>1677</v>
      </c>
      <c r="L910" t="str">
        <f>VLOOKUP(Portfolio43468[[#This Row],[Product]],ProductName,2)</f>
        <v>Ultrathing V3</v>
      </c>
      <c r="M910">
        <f t="shared" si="59"/>
        <v>240</v>
      </c>
      <c r="N910" s="14">
        <f t="shared" si="60"/>
        <v>837.6</v>
      </c>
      <c r="O910">
        <f t="shared" si="61"/>
        <v>2008</v>
      </c>
      <c r="P910" t="str">
        <f t="shared" si="62"/>
        <v>Aug</v>
      </c>
    </row>
    <row r="911" spans="1:16" x14ac:dyDescent="0.3">
      <c r="A911">
        <v>915</v>
      </c>
      <c r="B911" t="str">
        <f>Table6[[#This Row],[Initials]]</f>
        <v>G</v>
      </c>
      <c r="C911" t="str">
        <f>Table6[[#This Row],[Last Name Correction]]</f>
        <v>Gross</v>
      </c>
      <c r="D911" t="s">
        <v>1683</v>
      </c>
      <c r="E911" t="str">
        <f>Table6[[#This Row],[Gender Correction]]</f>
        <v>F</v>
      </c>
      <c r="F911">
        <v>30</v>
      </c>
      <c r="G911" t="s">
        <v>4268</v>
      </c>
      <c r="H911" t="s">
        <v>1651</v>
      </c>
      <c r="I911" s="10">
        <v>39507</v>
      </c>
      <c r="J911">
        <v>15</v>
      </c>
      <c r="K911" t="s">
        <v>1677</v>
      </c>
      <c r="L911" t="str">
        <f>VLOOKUP(Portfolio43468[[#This Row],[Product]],ProductName,2)</f>
        <v>Ultrathing V3</v>
      </c>
      <c r="M911">
        <f t="shared" si="59"/>
        <v>360</v>
      </c>
      <c r="N911" s="14">
        <f t="shared" si="60"/>
        <v>1256.4000000000001</v>
      </c>
      <c r="O911">
        <f t="shared" si="61"/>
        <v>2008</v>
      </c>
      <c r="P911" t="str">
        <f t="shared" si="62"/>
        <v>Feb</v>
      </c>
    </row>
    <row r="912" spans="1:16" x14ac:dyDescent="0.3">
      <c r="A912">
        <v>916</v>
      </c>
      <c r="B912" t="str">
        <f>Table6[[#This Row],[Initials]]</f>
        <v>F</v>
      </c>
      <c r="C912" t="str">
        <f>Table6[[#This Row],[Last Name Correction]]</f>
        <v>Spicer</v>
      </c>
      <c r="D912" t="s">
        <v>1683</v>
      </c>
      <c r="E912" t="str">
        <f>Table6[[#This Row],[Gender Correction]]</f>
        <v>F</v>
      </c>
      <c r="F912">
        <v>90</v>
      </c>
      <c r="G912" t="s">
        <v>4270</v>
      </c>
      <c r="H912" t="s">
        <v>609</v>
      </c>
      <c r="I912" s="10">
        <v>39567</v>
      </c>
      <c r="J912">
        <v>88</v>
      </c>
      <c r="K912" t="s">
        <v>1677</v>
      </c>
      <c r="L912" t="str">
        <f>VLOOKUP(Portfolio43468[[#This Row],[Product]],ProductName,2)</f>
        <v>Ultrathing V3</v>
      </c>
      <c r="M912">
        <f t="shared" si="59"/>
        <v>2112</v>
      </c>
      <c r="N912" s="14">
        <f t="shared" si="60"/>
        <v>7370.88</v>
      </c>
      <c r="O912">
        <f t="shared" si="61"/>
        <v>2008</v>
      </c>
      <c r="P912" t="str">
        <f t="shared" si="62"/>
        <v>Apr</v>
      </c>
    </row>
    <row r="913" spans="1:16" x14ac:dyDescent="0.3">
      <c r="A913">
        <v>917</v>
      </c>
      <c r="B913" t="str">
        <f>Table6[[#This Row],[Initials]]</f>
        <v>N</v>
      </c>
      <c r="C913" t="str">
        <f>Table6[[#This Row],[Last Name Correction]]</f>
        <v>Brooks</v>
      </c>
      <c r="D913" t="s">
        <v>1683</v>
      </c>
      <c r="E913" t="str">
        <f>Table6[[#This Row],[Gender Correction]]</f>
        <v>F</v>
      </c>
      <c r="F913">
        <v>90</v>
      </c>
      <c r="G913" t="s">
        <v>4273</v>
      </c>
      <c r="H913" t="s">
        <v>58</v>
      </c>
      <c r="I913" s="10">
        <v>40494</v>
      </c>
      <c r="J913">
        <v>31</v>
      </c>
      <c r="K913" t="s">
        <v>1692</v>
      </c>
      <c r="L913" t="str">
        <f>VLOOKUP(Portfolio43468[[#This Row],[Product]],ProductName,2)</f>
        <v>Megawidget L</v>
      </c>
      <c r="M913">
        <f t="shared" si="59"/>
        <v>744</v>
      </c>
      <c r="N913" s="14">
        <f t="shared" si="60"/>
        <v>1182.96</v>
      </c>
      <c r="O913">
        <f t="shared" si="61"/>
        <v>2010</v>
      </c>
      <c r="P913" t="str">
        <f t="shared" si="62"/>
        <v>Nov</v>
      </c>
    </row>
    <row r="914" spans="1:16" x14ac:dyDescent="0.3">
      <c r="A914">
        <v>918</v>
      </c>
      <c r="B914" t="str">
        <f>Table6[[#This Row],[Initials]]</f>
        <v>D</v>
      </c>
      <c r="C914" t="str">
        <f>Table6[[#This Row],[Last Name Correction]]</f>
        <v>Wills</v>
      </c>
      <c r="D914" t="s">
        <v>1670</v>
      </c>
      <c r="E914" t="str">
        <f>Table6[[#This Row],[Gender Correction]]</f>
        <v>F</v>
      </c>
      <c r="F914">
        <v>60</v>
      </c>
      <c r="G914" t="s">
        <v>4276</v>
      </c>
      <c r="H914" t="s">
        <v>2733</v>
      </c>
      <c r="I914" s="10">
        <v>39813</v>
      </c>
      <c r="J914">
        <v>27</v>
      </c>
      <c r="K914" t="s">
        <v>1673</v>
      </c>
      <c r="L914" t="str">
        <f>VLOOKUP(Portfolio43468[[#This Row],[Product]],ProductName,2)</f>
        <v>Megawidget S</v>
      </c>
      <c r="M914">
        <f t="shared" si="59"/>
        <v>648</v>
      </c>
      <c r="N914" s="14">
        <f t="shared" si="60"/>
        <v>511.92</v>
      </c>
      <c r="O914">
        <f t="shared" si="61"/>
        <v>2008</v>
      </c>
      <c r="P914" t="str">
        <f t="shared" si="62"/>
        <v>Dec</v>
      </c>
    </row>
    <row r="915" spans="1:16" x14ac:dyDescent="0.3">
      <c r="A915">
        <v>919</v>
      </c>
      <c r="B915" t="str">
        <f>Table6[[#This Row],[Initials]]</f>
        <v>L</v>
      </c>
      <c r="C915" t="str">
        <f>Table6[[#This Row],[Last Name Correction]]</f>
        <v>Ball</v>
      </c>
      <c r="D915" t="s">
        <v>1683</v>
      </c>
      <c r="E915" t="str">
        <f>Table6[[#This Row],[Gender Correction]]</f>
        <v>F</v>
      </c>
      <c r="F915">
        <v>90</v>
      </c>
      <c r="G915" t="s">
        <v>4279</v>
      </c>
      <c r="H915" t="s">
        <v>443</v>
      </c>
      <c r="I915" s="10">
        <v>40132</v>
      </c>
      <c r="J915">
        <v>47</v>
      </c>
      <c r="K915" t="s">
        <v>1673</v>
      </c>
      <c r="L915" t="str">
        <f>VLOOKUP(Portfolio43468[[#This Row],[Product]],ProductName,2)</f>
        <v>Megawidget S</v>
      </c>
      <c r="M915">
        <f t="shared" si="59"/>
        <v>1128</v>
      </c>
      <c r="N915" s="14">
        <f t="shared" si="60"/>
        <v>891.12</v>
      </c>
      <c r="O915">
        <f t="shared" si="61"/>
        <v>2009</v>
      </c>
      <c r="P915" t="str">
        <f t="shared" si="62"/>
        <v>Nov</v>
      </c>
    </row>
    <row r="916" spans="1:16" x14ac:dyDescent="0.3">
      <c r="A916">
        <v>920</v>
      </c>
      <c r="B916" t="str">
        <f>Table6[[#This Row],[Initials]]</f>
        <v>E</v>
      </c>
      <c r="C916" t="str">
        <f>Table6[[#This Row],[Last Name Correction]]</f>
        <v>Esposito</v>
      </c>
      <c r="D916" t="s">
        <v>1670</v>
      </c>
      <c r="E916" t="str">
        <f>Table6[[#This Row],[Gender Correction]]</f>
        <v>F</v>
      </c>
      <c r="F916">
        <v>30</v>
      </c>
      <c r="G916" t="s">
        <v>4282</v>
      </c>
      <c r="H916" t="s">
        <v>1623</v>
      </c>
      <c r="I916" s="10">
        <v>40273</v>
      </c>
      <c r="J916">
        <v>34</v>
      </c>
      <c r="K916" t="s">
        <v>1696</v>
      </c>
      <c r="L916" t="str">
        <f>VLOOKUP(Portfolio43468[[#This Row],[Product]],ProductName,2)</f>
        <v>Ultrathing V2</v>
      </c>
      <c r="M916">
        <f t="shared" si="59"/>
        <v>680</v>
      </c>
      <c r="N916" s="14">
        <f t="shared" si="60"/>
        <v>2033.2</v>
      </c>
      <c r="O916">
        <f t="shared" si="61"/>
        <v>2010</v>
      </c>
      <c r="P916" t="str">
        <f t="shared" si="62"/>
        <v>Apr</v>
      </c>
    </row>
    <row r="917" spans="1:16" x14ac:dyDescent="0.3">
      <c r="A917">
        <v>921</v>
      </c>
      <c r="B917" t="str">
        <f>Table6[[#This Row],[Initials]]</f>
        <v>T</v>
      </c>
      <c r="C917" t="str">
        <f>Table6[[#This Row],[Last Name Correction]]</f>
        <v>Kendall</v>
      </c>
      <c r="D917" t="s">
        <v>1670</v>
      </c>
      <c r="E917" t="str">
        <f>Table6[[#This Row],[Gender Correction]]</f>
        <v>F</v>
      </c>
      <c r="F917">
        <v>60</v>
      </c>
      <c r="G917" t="s">
        <v>4284</v>
      </c>
      <c r="H917" t="s">
        <v>4131</v>
      </c>
      <c r="I917" s="10">
        <v>39986</v>
      </c>
      <c r="J917">
        <v>53</v>
      </c>
      <c r="K917" t="s">
        <v>1677</v>
      </c>
      <c r="L917" t="str">
        <f>VLOOKUP(Portfolio43468[[#This Row],[Product]],ProductName,2)</f>
        <v>Ultrathing V3</v>
      </c>
      <c r="M917">
        <f t="shared" si="59"/>
        <v>1272</v>
      </c>
      <c r="N917" s="14">
        <f t="shared" si="60"/>
        <v>4439.2800000000007</v>
      </c>
      <c r="O917">
        <f t="shared" si="61"/>
        <v>2009</v>
      </c>
      <c r="P917" t="str">
        <f t="shared" si="62"/>
        <v>Jun</v>
      </c>
    </row>
    <row r="918" spans="1:16" x14ac:dyDescent="0.3">
      <c r="A918">
        <v>922</v>
      </c>
      <c r="B918" t="str">
        <f>Table6[[#This Row],[Initials]]</f>
        <v>B</v>
      </c>
      <c r="C918" t="str">
        <f>Table6[[#This Row],[Last Name Correction]]</f>
        <v>Henry</v>
      </c>
      <c r="D918" t="s">
        <v>1683</v>
      </c>
      <c r="E918" t="str">
        <f>Table6[[#This Row],[Gender Correction]]</f>
        <v>F</v>
      </c>
      <c r="F918">
        <v>90</v>
      </c>
      <c r="G918" t="s">
        <v>4286</v>
      </c>
      <c r="H918" t="s">
        <v>111</v>
      </c>
      <c r="I918" s="10">
        <v>39852</v>
      </c>
      <c r="J918">
        <v>78</v>
      </c>
      <c r="K918" t="s">
        <v>1707</v>
      </c>
      <c r="L918" t="str">
        <f>VLOOKUP(Portfolio43468[[#This Row],[Product]],ProductName,2)</f>
        <v>Megawidget M</v>
      </c>
      <c r="M918">
        <f t="shared" si="59"/>
        <v>1872</v>
      </c>
      <c r="N918" s="14">
        <f t="shared" si="60"/>
        <v>2227.6799999999998</v>
      </c>
      <c r="O918">
        <f t="shared" si="61"/>
        <v>2009</v>
      </c>
      <c r="P918" t="str">
        <f t="shared" si="62"/>
        <v>Feb</v>
      </c>
    </row>
    <row r="919" spans="1:16" x14ac:dyDescent="0.3">
      <c r="A919">
        <v>923</v>
      </c>
      <c r="B919" t="str">
        <f>Table6[[#This Row],[Initials]]</f>
        <v>T</v>
      </c>
      <c r="C919" t="str">
        <f>Table6[[#This Row],[Last Name Correction]]</f>
        <v>Conley</v>
      </c>
      <c r="D919" t="s">
        <v>1683</v>
      </c>
      <c r="E919" t="str">
        <f>Table6[[#This Row],[Gender Correction]]</f>
        <v>F</v>
      </c>
      <c r="F919">
        <v>30</v>
      </c>
      <c r="G919" t="s">
        <v>2402</v>
      </c>
      <c r="H919" t="s">
        <v>3872</v>
      </c>
      <c r="I919" s="10">
        <v>40182</v>
      </c>
      <c r="J919">
        <v>34</v>
      </c>
      <c r="K919" t="s">
        <v>1007</v>
      </c>
      <c r="L919" t="str">
        <f>VLOOKUP(Portfolio43468[[#This Row],[Product]],ProductName,2)</f>
        <v>Superwossname</v>
      </c>
      <c r="M919">
        <f t="shared" si="59"/>
        <v>680</v>
      </c>
      <c r="N919" s="14">
        <f t="shared" si="60"/>
        <v>2114.7999999999997</v>
      </c>
      <c r="O919">
        <f t="shared" si="61"/>
        <v>2010</v>
      </c>
      <c r="P919" t="str">
        <f t="shared" si="62"/>
        <v>Jan</v>
      </c>
    </row>
    <row r="920" spans="1:16" x14ac:dyDescent="0.3">
      <c r="A920">
        <v>924</v>
      </c>
      <c r="B920" t="str">
        <f>Table6[[#This Row],[Initials]]</f>
        <v>K</v>
      </c>
      <c r="C920" t="str">
        <f>Table6[[#This Row],[Last Name Correction]]</f>
        <v>Yarbrough</v>
      </c>
      <c r="D920" t="s">
        <v>1683</v>
      </c>
      <c r="E920" t="str">
        <f>Table6[[#This Row],[Gender Correction]]</f>
        <v>F</v>
      </c>
      <c r="F920">
        <v>60</v>
      </c>
      <c r="G920" t="s">
        <v>4291</v>
      </c>
      <c r="H920" t="s">
        <v>701</v>
      </c>
      <c r="I920" s="10">
        <v>39702</v>
      </c>
      <c r="J920">
        <v>13</v>
      </c>
      <c r="K920" t="s">
        <v>1673</v>
      </c>
      <c r="L920" t="str">
        <f>VLOOKUP(Portfolio43468[[#This Row],[Product]],ProductName,2)</f>
        <v>Megawidget S</v>
      </c>
      <c r="M920">
        <f t="shared" si="59"/>
        <v>312</v>
      </c>
      <c r="N920" s="14">
        <f t="shared" si="60"/>
        <v>246.48000000000002</v>
      </c>
      <c r="O920">
        <f t="shared" si="61"/>
        <v>2008</v>
      </c>
      <c r="P920" t="str">
        <f t="shared" si="62"/>
        <v>Sep</v>
      </c>
    </row>
    <row r="921" spans="1:16" x14ac:dyDescent="0.3">
      <c r="A921">
        <v>925</v>
      </c>
      <c r="B921" t="str">
        <f>Table6[[#This Row],[Initials]]</f>
        <v>T</v>
      </c>
      <c r="C921" t="str">
        <f>Table6[[#This Row],[Last Name Correction]]</f>
        <v>Briggs</v>
      </c>
      <c r="D921" t="s">
        <v>1733</v>
      </c>
      <c r="E921" t="str">
        <f>Table6[[#This Row],[Gender Correction]]</f>
        <v>F</v>
      </c>
      <c r="F921">
        <v>30</v>
      </c>
      <c r="G921" t="s">
        <v>4294</v>
      </c>
      <c r="H921" t="s">
        <v>1605</v>
      </c>
      <c r="I921" s="10">
        <v>39455</v>
      </c>
      <c r="J921">
        <v>52</v>
      </c>
      <c r="K921" t="s">
        <v>1696</v>
      </c>
      <c r="L921" t="str">
        <f>VLOOKUP(Portfolio43468[[#This Row],[Product]],ProductName,2)</f>
        <v>Ultrathing V2</v>
      </c>
      <c r="M921">
        <f t="shared" si="59"/>
        <v>1040</v>
      </c>
      <c r="N921" s="14">
        <f t="shared" si="60"/>
        <v>3109.6000000000004</v>
      </c>
      <c r="O921">
        <f t="shared" si="61"/>
        <v>2008</v>
      </c>
      <c r="P921" t="str">
        <f t="shared" si="62"/>
        <v>Jan</v>
      </c>
    </row>
    <row r="922" spans="1:16" x14ac:dyDescent="0.3">
      <c r="A922">
        <v>926</v>
      </c>
      <c r="B922" t="str">
        <f>Table6[[#This Row],[Initials]]</f>
        <v>E</v>
      </c>
      <c r="C922" t="str">
        <f>Table6[[#This Row],[Last Name Correction]]</f>
        <v>Oneil</v>
      </c>
      <c r="D922" t="s">
        <v>1683</v>
      </c>
      <c r="E922" t="str">
        <f>Table6[[#This Row],[Gender Correction]]</f>
        <v>F</v>
      </c>
      <c r="F922">
        <v>90</v>
      </c>
      <c r="G922" t="s">
        <v>4296</v>
      </c>
      <c r="H922" t="s">
        <v>1605</v>
      </c>
      <c r="I922" s="10">
        <v>40127</v>
      </c>
      <c r="J922">
        <v>23</v>
      </c>
      <c r="K922" t="s">
        <v>1721</v>
      </c>
      <c r="L922" t="str">
        <f>VLOOKUP(Portfolio43468[[#This Row],[Product]],ProductName,2)</f>
        <v>Ultrathing V4</v>
      </c>
      <c r="M922">
        <f t="shared" si="59"/>
        <v>552</v>
      </c>
      <c r="N922" s="14">
        <f t="shared" si="60"/>
        <v>2202.48</v>
      </c>
      <c r="O922">
        <f t="shared" si="61"/>
        <v>2009</v>
      </c>
      <c r="P922" t="str">
        <f t="shared" si="62"/>
        <v>Nov</v>
      </c>
    </row>
    <row r="923" spans="1:16" x14ac:dyDescent="0.3">
      <c r="A923">
        <v>927</v>
      </c>
      <c r="B923" t="str">
        <f>Table6[[#This Row],[Initials]]</f>
        <v>C</v>
      </c>
      <c r="C923" t="str">
        <f>Table6[[#This Row],[Last Name Correction]]</f>
        <v>Fox</v>
      </c>
      <c r="D923" t="s">
        <v>1733</v>
      </c>
      <c r="E923" t="str">
        <f>Table6[[#This Row],[Gender Correction]]</f>
        <v>F</v>
      </c>
      <c r="F923">
        <v>30</v>
      </c>
      <c r="G923" t="s">
        <v>4298</v>
      </c>
      <c r="H923" t="s">
        <v>1803</v>
      </c>
      <c r="I923" s="10">
        <v>39860</v>
      </c>
      <c r="J923">
        <v>67</v>
      </c>
      <c r="K923" t="s">
        <v>1707</v>
      </c>
      <c r="L923" t="str">
        <f>VLOOKUP(Portfolio43468[[#This Row],[Product]],ProductName,2)</f>
        <v>Megawidget M</v>
      </c>
      <c r="M923">
        <f t="shared" si="59"/>
        <v>1608</v>
      </c>
      <c r="N923" s="14">
        <f t="shared" si="60"/>
        <v>1913.52</v>
      </c>
      <c r="O923">
        <f t="shared" si="61"/>
        <v>2009</v>
      </c>
      <c r="P923" t="str">
        <f t="shared" si="62"/>
        <v>Feb</v>
      </c>
    </row>
    <row r="924" spans="1:16" x14ac:dyDescent="0.3">
      <c r="A924">
        <v>928</v>
      </c>
      <c r="B924" t="str">
        <f>Table6[[#This Row],[Initials]]</f>
        <v>D</v>
      </c>
      <c r="C924" t="str">
        <f>Table6[[#This Row],[Last Name Correction]]</f>
        <v>Larson</v>
      </c>
      <c r="D924" t="s">
        <v>1670</v>
      </c>
      <c r="E924" t="str">
        <f>Table6[[#This Row],[Gender Correction]]</f>
        <v>F</v>
      </c>
      <c r="F924">
        <v>30</v>
      </c>
      <c r="G924" t="s">
        <v>4301</v>
      </c>
      <c r="H924" t="s">
        <v>273</v>
      </c>
      <c r="I924" s="10">
        <v>39944</v>
      </c>
      <c r="J924">
        <v>100</v>
      </c>
      <c r="K924" t="s">
        <v>1692</v>
      </c>
      <c r="L924" t="str">
        <f>VLOOKUP(Portfolio43468[[#This Row],[Product]],ProductName,2)</f>
        <v>Megawidget L</v>
      </c>
      <c r="M924">
        <f t="shared" si="59"/>
        <v>2400</v>
      </c>
      <c r="N924" s="14">
        <f t="shared" si="60"/>
        <v>3816</v>
      </c>
      <c r="O924">
        <f t="shared" si="61"/>
        <v>2009</v>
      </c>
      <c r="P924" t="str">
        <f t="shared" si="62"/>
        <v>May</v>
      </c>
    </row>
    <row r="925" spans="1:16" x14ac:dyDescent="0.3">
      <c r="A925">
        <v>929</v>
      </c>
      <c r="B925" t="str">
        <f>Table6[[#This Row],[Initials]]</f>
        <v>B</v>
      </c>
      <c r="C925" t="str">
        <f>Table6[[#This Row],[Last Name Correction]]</f>
        <v>John</v>
      </c>
      <c r="D925" t="s">
        <v>1670</v>
      </c>
      <c r="E925" t="str">
        <f>Table6[[#This Row],[Gender Correction]]</f>
        <v>F</v>
      </c>
      <c r="F925">
        <v>60</v>
      </c>
      <c r="G925" t="s">
        <v>4303</v>
      </c>
      <c r="H925" t="s">
        <v>1134</v>
      </c>
      <c r="I925" s="10">
        <v>39697</v>
      </c>
      <c r="J925">
        <v>60</v>
      </c>
      <c r="K925" t="s">
        <v>1696</v>
      </c>
      <c r="L925" t="str">
        <f>VLOOKUP(Portfolio43468[[#This Row],[Product]],ProductName,2)</f>
        <v>Ultrathing V2</v>
      </c>
      <c r="M925">
        <f t="shared" si="59"/>
        <v>1200</v>
      </c>
      <c r="N925" s="14">
        <f t="shared" si="60"/>
        <v>3588.0000000000005</v>
      </c>
      <c r="O925">
        <f t="shared" si="61"/>
        <v>2008</v>
      </c>
      <c r="P925" t="str">
        <f t="shared" si="62"/>
        <v>Sep</v>
      </c>
    </row>
    <row r="926" spans="1:16" x14ac:dyDescent="0.3">
      <c r="A926">
        <v>930</v>
      </c>
      <c r="B926" t="str">
        <f>Table6[[#This Row],[Initials]]</f>
        <v>H</v>
      </c>
      <c r="C926" t="str">
        <f>Table6[[#This Row],[Last Name Correction]]</f>
        <v>Lyons</v>
      </c>
      <c r="D926" t="s">
        <v>1733</v>
      </c>
      <c r="E926" t="str">
        <f>Table6[[#This Row],[Gender Correction]]</f>
        <v>F</v>
      </c>
      <c r="F926">
        <v>60</v>
      </c>
      <c r="G926" t="s">
        <v>4305</v>
      </c>
      <c r="H926" t="s">
        <v>154</v>
      </c>
      <c r="I926" s="10">
        <v>40512</v>
      </c>
      <c r="J926">
        <v>44</v>
      </c>
      <c r="K926" t="s">
        <v>1721</v>
      </c>
      <c r="L926" t="str">
        <f>VLOOKUP(Portfolio43468[[#This Row],[Product]],ProductName,2)</f>
        <v>Ultrathing V4</v>
      </c>
      <c r="M926">
        <f t="shared" si="59"/>
        <v>1056</v>
      </c>
      <c r="N926" s="14">
        <f t="shared" si="60"/>
        <v>4213.4400000000005</v>
      </c>
      <c r="O926">
        <f t="shared" si="61"/>
        <v>2010</v>
      </c>
      <c r="P926" t="str">
        <f t="shared" si="62"/>
        <v>Nov</v>
      </c>
    </row>
    <row r="927" spans="1:16" x14ac:dyDescent="0.3">
      <c r="A927">
        <v>931</v>
      </c>
      <c r="B927" t="str">
        <f>Table6[[#This Row],[Initials]]</f>
        <v>J</v>
      </c>
      <c r="C927" t="str">
        <f>Table6[[#This Row],[Last Name Correction]]</f>
        <v>Palmer</v>
      </c>
      <c r="D927" t="s">
        <v>1683</v>
      </c>
      <c r="E927" t="str">
        <f>Table6[[#This Row],[Gender Correction]]</f>
        <v>F</v>
      </c>
      <c r="F927">
        <v>60</v>
      </c>
      <c r="G927" t="s">
        <v>4308</v>
      </c>
      <c r="H927" t="s">
        <v>4309</v>
      </c>
      <c r="I927" s="10">
        <v>39865</v>
      </c>
      <c r="J927">
        <v>6</v>
      </c>
      <c r="K927" t="s">
        <v>1692</v>
      </c>
      <c r="L927" t="str">
        <f>VLOOKUP(Portfolio43468[[#This Row],[Product]],ProductName,2)</f>
        <v>Megawidget L</v>
      </c>
      <c r="M927">
        <f t="shared" si="59"/>
        <v>144</v>
      </c>
      <c r="N927" s="14">
        <f t="shared" si="60"/>
        <v>228.96</v>
      </c>
      <c r="O927">
        <f t="shared" si="61"/>
        <v>2009</v>
      </c>
      <c r="P927" t="str">
        <f t="shared" si="62"/>
        <v>Feb</v>
      </c>
    </row>
    <row r="928" spans="1:16" x14ac:dyDescent="0.3">
      <c r="A928">
        <v>932</v>
      </c>
      <c r="B928" t="str">
        <f>Table6[[#This Row],[Initials]]</f>
        <v>T</v>
      </c>
      <c r="C928" t="str">
        <f>Table6[[#This Row],[Last Name Correction]]</f>
        <v>Humphrey</v>
      </c>
      <c r="D928" t="s">
        <v>1670</v>
      </c>
      <c r="E928" t="str">
        <f>Table6[[#This Row],[Gender Correction]]</f>
        <v>F</v>
      </c>
      <c r="F928">
        <v>30</v>
      </c>
      <c r="G928" t="s">
        <v>4312</v>
      </c>
      <c r="H928" t="s">
        <v>2555</v>
      </c>
      <c r="I928" s="10">
        <v>40163</v>
      </c>
      <c r="J928">
        <v>78</v>
      </c>
      <c r="K928" t="s">
        <v>1692</v>
      </c>
      <c r="L928" t="str">
        <f>VLOOKUP(Portfolio43468[[#This Row],[Product]],ProductName,2)</f>
        <v>Megawidget L</v>
      </c>
      <c r="M928">
        <f t="shared" si="59"/>
        <v>1872</v>
      </c>
      <c r="N928" s="14">
        <f t="shared" si="60"/>
        <v>2976.48</v>
      </c>
      <c r="O928">
        <f t="shared" si="61"/>
        <v>2009</v>
      </c>
      <c r="P928" t="str">
        <f t="shared" si="62"/>
        <v>Dec</v>
      </c>
    </row>
    <row r="929" spans="1:16" x14ac:dyDescent="0.3">
      <c r="A929">
        <v>933</v>
      </c>
      <c r="B929" t="str">
        <f>Table6[[#This Row],[Initials]]</f>
        <v>N</v>
      </c>
      <c r="C929" t="str">
        <f>Table6[[#This Row],[Last Name Correction]]</f>
        <v>Pickett</v>
      </c>
      <c r="D929" t="s">
        <v>1719</v>
      </c>
      <c r="E929" t="str">
        <f>Table6[[#This Row],[Gender Correction]]</f>
        <v>F</v>
      </c>
      <c r="F929">
        <v>90</v>
      </c>
      <c r="G929" t="s">
        <v>4314</v>
      </c>
      <c r="H929" t="s">
        <v>3994</v>
      </c>
      <c r="I929" s="10">
        <v>39534</v>
      </c>
      <c r="J929">
        <v>49</v>
      </c>
      <c r="K929" t="s">
        <v>1673</v>
      </c>
      <c r="L929" t="str">
        <f>VLOOKUP(Portfolio43468[[#This Row],[Product]],ProductName,2)</f>
        <v>Megawidget S</v>
      </c>
      <c r="M929">
        <f t="shared" si="59"/>
        <v>1176</v>
      </c>
      <c r="N929" s="14">
        <f t="shared" si="60"/>
        <v>929.04000000000008</v>
      </c>
      <c r="O929">
        <f t="shared" si="61"/>
        <v>2008</v>
      </c>
      <c r="P929" t="str">
        <f t="shared" si="62"/>
        <v>Mar</v>
      </c>
    </row>
    <row r="930" spans="1:16" x14ac:dyDescent="0.3">
      <c r="A930">
        <v>934</v>
      </c>
      <c r="B930" t="str">
        <f>Table6[[#This Row],[Initials]]</f>
        <v>L</v>
      </c>
      <c r="C930" t="str">
        <f>Table6[[#This Row],[Last Name Correction]]</f>
        <v>Dewitt</v>
      </c>
      <c r="D930" t="s">
        <v>1670</v>
      </c>
      <c r="E930" t="str">
        <f>Table6[[#This Row],[Gender Correction]]</f>
        <v>F</v>
      </c>
      <c r="F930">
        <v>90</v>
      </c>
      <c r="G930" t="s">
        <v>4316</v>
      </c>
      <c r="H930" t="s">
        <v>784</v>
      </c>
      <c r="I930" s="10">
        <v>39870</v>
      </c>
      <c r="J930">
        <v>6</v>
      </c>
      <c r="K930" t="s">
        <v>1772</v>
      </c>
      <c r="L930" t="str">
        <f>VLOOKUP(Portfolio43468[[#This Row],[Product]],ProductName,2)</f>
        <v>Gigastuff</v>
      </c>
      <c r="M930">
        <f t="shared" si="59"/>
        <v>108</v>
      </c>
      <c r="N930" s="14">
        <f t="shared" si="60"/>
        <v>204.11999999999998</v>
      </c>
      <c r="O930">
        <f t="shared" si="61"/>
        <v>2009</v>
      </c>
      <c r="P930" t="str">
        <f t="shared" si="62"/>
        <v>Feb</v>
      </c>
    </row>
    <row r="931" spans="1:16" x14ac:dyDescent="0.3">
      <c r="A931">
        <v>935</v>
      </c>
      <c r="B931" t="str">
        <f>Table6[[#This Row],[Initials]]</f>
        <v>S</v>
      </c>
      <c r="C931" t="str">
        <f>Table6[[#This Row],[Last Name Correction]]</f>
        <v>Marcus</v>
      </c>
      <c r="D931" t="s">
        <v>1683</v>
      </c>
      <c r="E931" t="str">
        <f>Table6[[#This Row],[Gender Correction]]</f>
        <v>F</v>
      </c>
      <c r="F931">
        <v>90</v>
      </c>
      <c r="G931" t="s">
        <v>4319</v>
      </c>
      <c r="H931" t="s">
        <v>110</v>
      </c>
      <c r="I931" s="10">
        <v>39750</v>
      </c>
      <c r="J931">
        <v>23</v>
      </c>
      <c r="K931" t="s">
        <v>1677</v>
      </c>
      <c r="L931" t="str">
        <f>VLOOKUP(Portfolio43468[[#This Row],[Product]],ProductName,2)</f>
        <v>Ultrathing V3</v>
      </c>
      <c r="M931">
        <f t="shared" si="59"/>
        <v>552</v>
      </c>
      <c r="N931" s="14">
        <f t="shared" si="60"/>
        <v>1926.48</v>
      </c>
      <c r="O931">
        <f t="shared" si="61"/>
        <v>2008</v>
      </c>
      <c r="P931" t="str">
        <f t="shared" si="62"/>
        <v>Oct</v>
      </c>
    </row>
    <row r="932" spans="1:16" x14ac:dyDescent="0.3">
      <c r="A932">
        <v>936</v>
      </c>
      <c r="B932" t="str">
        <f>Table6[[#This Row],[Initials]]</f>
        <v>T</v>
      </c>
      <c r="C932" t="str">
        <f>Table6[[#This Row],[Last Name Correction]]</f>
        <v>Stacy</v>
      </c>
      <c r="D932" t="s">
        <v>1670</v>
      </c>
      <c r="E932" t="str">
        <f>Table6[[#This Row],[Gender Correction]]</f>
        <v>F</v>
      </c>
      <c r="F932">
        <v>90</v>
      </c>
      <c r="G932" t="s">
        <v>4321</v>
      </c>
      <c r="H932" t="s">
        <v>693</v>
      </c>
      <c r="I932" s="10">
        <v>40427</v>
      </c>
      <c r="J932">
        <v>76</v>
      </c>
      <c r="K932" t="s">
        <v>1721</v>
      </c>
      <c r="L932" t="str">
        <f>VLOOKUP(Portfolio43468[[#This Row],[Product]],ProductName,2)</f>
        <v>Ultrathing V4</v>
      </c>
      <c r="M932">
        <f t="shared" si="59"/>
        <v>1824</v>
      </c>
      <c r="N932" s="14">
        <f t="shared" si="60"/>
        <v>7277.76</v>
      </c>
      <c r="O932">
        <f t="shared" si="61"/>
        <v>2010</v>
      </c>
      <c r="P932" t="str">
        <f t="shared" si="62"/>
        <v>Sep</v>
      </c>
    </row>
    <row r="933" spans="1:16" x14ac:dyDescent="0.3">
      <c r="A933">
        <v>937</v>
      </c>
      <c r="B933" t="str">
        <f>Table6[[#This Row],[Initials]]</f>
        <v>S</v>
      </c>
      <c r="C933" t="str">
        <f>Table6[[#This Row],[Last Name Correction]]</f>
        <v>Goins</v>
      </c>
      <c r="D933" t="s">
        <v>1683</v>
      </c>
      <c r="E933" t="str">
        <f>Table6[[#This Row],[Gender Correction]]</f>
        <v>F</v>
      </c>
      <c r="F933">
        <v>90</v>
      </c>
      <c r="G933" t="s">
        <v>4324</v>
      </c>
      <c r="H933" t="s">
        <v>152</v>
      </c>
      <c r="I933" s="10">
        <v>39658</v>
      </c>
      <c r="J933">
        <v>80</v>
      </c>
      <c r="K933" t="s">
        <v>1721</v>
      </c>
      <c r="L933" t="str">
        <f>VLOOKUP(Portfolio43468[[#This Row],[Product]],ProductName,2)</f>
        <v>Ultrathing V4</v>
      </c>
      <c r="M933">
        <f t="shared" si="59"/>
        <v>1920</v>
      </c>
      <c r="N933" s="14">
        <f t="shared" si="60"/>
        <v>7660.8</v>
      </c>
      <c r="O933">
        <f t="shared" si="61"/>
        <v>2008</v>
      </c>
      <c r="P933" t="str">
        <f t="shared" si="62"/>
        <v>Jul</v>
      </c>
    </row>
    <row r="934" spans="1:16" x14ac:dyDescent="0.3">
      <c r="A934">
        <v>938</v>
      </c>
      <c r="B934" t="str">
        <f>Table6[[#This Row],[Initials]]</f>
        <v>M</v>
      </c>
      <c r="C934" t="str">
        <f>Table6[[#This Row],[Last Name Correction]]</f>
        <v>Prescott</v>
      </c>
      <c r="D934" t="s">
        <v>1683</v>
      </c>
      <c r="E934" t="str">
        <f>Table6[[#This Row],[Gender Correction]]</f>
        <v>F</v>
      </c>
      <c r="F934">
        <v>90</v>
      </c>
      <c r="G934" t="s">
        <v>4327</v>
      </c>
      <c r="H934" t="s">
        <v>1407</v>
      </c>
      <c r="I934" s="10">
        <v>39890</v>
      </c>
      <c r="J934">
        <v>93</v>
      </c>
      <c r="K934" t="s">
        <v>1007</v>
      </c>
      <c r="L934" t="str">
        <f>VLOOKUP(Portfolio43468[[#This Row],[Product]],ProductName,2)</f>
        <v>Superwossname</v>
      </c>
      <c r="M934">
        <f t="shared" si="59"/>
        <v>1860</v>
      </c>
      <c r="N934" s="14">
        <f t="shared" si="60"/>
        <v>5784.5999999999995</v>
      </c>
      <c r="O934">
        <f t="shared" si="61"/>
        <v>2009</v>
      </c>
      <c r="P934" t="str">
        <f t="shared" si="62"/>
        <v>Mar</v>
      </c>
    </row>
    <row r="935" spans="1:16" x14ac:dyDescent="0.3">
      <c r="A935">
        <v>939</v>
      </c>
      <c r="B935" t="str">
        <f>Table6[[#This Row],[Initials]]</f>
        <v>A</v>
      </c>
      <c r="C935" t="str">
        <f>Table6[[#This Row],[Last Name Correction]]</f>
        <v>Fitzpatrick</v>
      </c>
      <c r="D935" t="s">
        <v>1670</v>
      </c>
      <c r="E935" t="str">
        <f>Table6[[#This Row],[Gender Correction]]</f>
        <v>F</v>
      </c>
      <c r="F935">
        <v>30</v>
      </c>
      <c r="G935" t="s">
        <v>4330</v>
      </c>
      <c r="H935" t="s">
        <v>1494</v>
      </c>
      <c r="I935" s="10">
        <v>39562</v>
      </c>
      <c r="J935">
        <v>55</v>
      </c>
      <c r="K935" t="s">
        <v>1721</v>
      </c>
      <c r="L935" t="str">
        <f>VLOOKUP(Portfolio43468[[#This Row],[Product]],ProductName,2)</f>
        <v>Ultrathing V4</v>
      </c>
      <c r="M935">
        <f t="shared" si="59"/>
        <v>1320</v>
      </c>
      <c r="N935" s="14">
        <f t="shared" si="60"/>
        <v>5266.8</v>
      </c>
      <c r="O935">
        <f t="shared" si="61"/>
        <v>2008</v>
      </c>
      <c r="P935" t="str">
        <f t="shared" si="62"/>
        <v>Apr</v>
      </c>
    </row>
    <row r="936" spans="1:16" x14ac:dyDescent="0.3">
      <c r="A936">
        <v>940</v>
      </c>
      <c r="B936" t="str">
        <f>Table6[[#This Row],[Initials]]</f>
        <v>L</v>
      </c>
      <c r="C936" t="str">
        <f>Table6[[#This Row],[Last Name Correction]]</f>
        <v>Hansen</v>
      </c>
      <c r="D936" t="s">
        <v>1670</v>
      </c>
      <c r="E936" t="str">
        <f>Table6[[#This Row],[Gender Correction]]</f>
        <v>F</v>
      </c>
      <c r="F936">
        <v>90</v>
      </c>
      <c r="G936" t="s">
        <v>4308</v>
      </c>
      <c r="H936" t="s">
        <v>4332</v>
      </c>
      <c r="I936" s="10">
        <v>40071</v>
      </c>
      <c r="J936">
        <v>27</v>
      </c>
      <c r="K936" t="s">
        <v>1707</v>
      </c>
      <c r="L936" t="str">
        <f>VLOOKUP(Portfolio43468[[#This Row],[Product]],ProductName,2)</f>
        <v>Megawidget M</v>
      </c>
      <c r="M936">
        <f t="shared" si="59"/>
        <v>648</v>
      </c>
      <c r="N936" s="14">
        <f t="shared" si="60"/>
        <v>771.12</v>
      </c>
      <c r="O936">
        <f t="shared" si="61"/>
        <v>2009</v>
      </c>
      <c r="P936" t="str">
        <f t="shared" si="62"/>
        <v>Sep</v>
      </c>
    </row>
    <row r="937" spans="1:16" x14ac:dyDescent="0.3">
      <c r="A937">
        <v>941</v>
      </c>
      <c r="B937" t="str">
        <f>Table6[[#This Row],[Initials]]</f>
        <v>C</v>
      </c>
      <c r="C937" t="str">
        <f>Table6[[#This Row],[Last Name Correction]]</f>
        <v>Brown</v>
      </c>
      <c r="D937" t="s">
        <v>1670</v>
      </c>
      <c r="E937" t="str">
        <f>Table6[[#This Row],[Gender Correction]]</f>
        <v>F</v>
      </c>
      <c r="F937">
        <v>60</v>
      </c>
      <c r="G937" t="s">
        <v>4334</v>
      </c>
      <c r="H937" t="s">
        <v>4335</v>
      </c>
      <c r="I937" s="10">
        <v>39886</v>
      </c>
      <c r="J937">
        <v>52</v>
      </c>
      <c r="K937" t="s">
        <v>1673</v>
      </c>
      <c r="L937" t="str">
        <f>VLOOKUP(Portfolio43468[[#This Row],[Product]],ProductName,2)</f>
        <v>Megawidget S</v>
      </c>
      <c r="M937">
        <f t="shared" si="59"/>
        <v>1248</v>
      </c>
      <c r="N937" s="14">
        <f t="shared" si="60"/>
        <v>985.92000000000007</v>
      </c>
      <c r="O937">
        <f t="shared" si="61"/>
        <v>2009</v>
      </c>
      <c r="P937" t="str">
        <f t="shared" si="62"/>
        <v>Mar</v>
      </c>
    </row>
    <row r="938" spans="1:16" x14ac:dyDescent="0.3">
      <c r="A938">
        <v>942</v>
      </c>
      <c r="B938" t="str">
        <f>Table6[[#This Row],[Initials]]</f>
        <v>E</v>
      </c>
      <c r="C938" t="str">
        <f>Table6[[#This Row],[Last Name Correction]]</f>
        <v>Patterson</v>
      </c>
      <c r="D938" t="s">
        <v>1670</v>
      </c>
      <c r="E938" t="str">
        <f>Table6[[#This Row],[Gender Correction]]</f>
        <v>F</v>
      </c>
      <c r="F938">
        <v>30</v>
      </c>
      <c r="G938" t="s">
        <v>4338</v>
      </c>
      <c r="H938" t="s">
        <v>4339</v>
      </c>
      <c r="I938" s="10">
        <v>40153</v>
      </c>
      <c r="J938">
        <v>72</v>
      </c>
      <c r="K938" t="s">
        <v>1696</v>
      </c>
      <c r="L938" t="str">
        <f>VLOOKUP(Portfolio43468[[#This Row],[Product]],ProductName,2)</f>
        <v>Ultrathing V2</v>
      </c>
      <c r="M938">
        <f t="shared" si="59"/>
        <v>1440</v>
      </c>
      <c r="N938" s="14">
        <f t="shared" si="60"/>
        <v>4305.6000000000004</v>
      </c>
      <c r="O938">
        <f t="shared" si="61"/>
        <v>2009</v>
      </c>
      <c r="P938" t="str">
        <f t="shared" si="62"/>
        <v>Dec</v>
      </c>
    </row>
    <row r="939" spans="1:16" x14ac:dyDescent="0.3">
      <c r="A939">
        <v>943</v>
      </c>
      <c r="B939" t="str">
        <f>Table6[[#This Row],[Initials]]</f>
        <v>J</v>
      </c>
      <c r="C939" t="str">
        <f>Table6[[#This Row],[Last Name Correction]]</f>
        <v>Connolly</v>
      </c>
      <c r="D939" t="s">
        <v>1670</v>
      </c>
      <c r="E939" t="str">
        <f>Table6[[#This Row],[Gender Correction]]</f>
        <v>F</v>
      </c>
      <c r="F939">
        <v>90</v>
      </c>
      <c r="G939" t="s">
        <v>4341</v>
      </c>
      <c r="H939" t="s">
        <v>1487</v>
      </c>
      <c r="I939" s="10">
        <v>40396</v>
      </c>
      <c r="J939">
        <v>53</v>
      </c>
      <c r="K939" t="s">
        <v>1696</v>
      </c>
      <c r="L939" t="str">
        <f>VLOOKUP(Portfolio43468[[#This Row],[Product]],ProductName,2)</f>
        <v>Ultrathing V2</v>
      </c>
      <c r="M939">
        <f t="shared" si="59"/>
        <v>1060</v>
      </c>
      <c r="N939" s="14">
        <f t="shared" si="60"/>
        <v>3169.4</v>
      </c>
      <c r="O939">
        <f t="shared" si="61"/>
        <v>2010</v>
      </c>
      <c r="P939" t="str">
        <f t="shared" si="62"/>
        <v>Aug</v>
      </c>
    </row>
    <row r="940" spans="1:16" x14ac:dyDescent="0.3">
      <c r="A940">
        <v>944</v>
      </c>
      <c r="B940" t="str">
        <f>Table6[[#This Row],[Initials]]</f>
        <v>S</v>
      </c>
      <c r="C940" t="str">
        <f>Table6[[#This Row],[Last Name Correction]]</f>
        <v>Chapman</v>
      </c>
      <c r="D940" t="s">
        <v>1683</v>
      </c>
      <c r="E940" t="str">
        <f>Table6[[#This Row],[Gender Correction]]</f>
        <v>F</v>
      </c>
      <c r="F940">
        <v>90</v>
      </c>
      <c r="G940" t="s">
        <v>4344</v>
      </c>
      <c r="H940" t="s">
        <v>1417</v>
      </c>
      <c r="I940" s="10">
        <v>40433</v>
      </c>
      <c r="J940">
        <v>15</v>
      </c>
      <c r="K940" t="s">
        <v>1700</v>
      </c>
      <c r="L940" t="str">
        <f>VLOOKUP(Portfolio43468[[#This Row],[Product]],ProductName,2)</f>
        <v>Ultrathing V1</v>
      </c>
      <c r="M940">
        <f t="shared" si="59"/>
        <v>255</v>
      </c>
      <c r="N940" s="14">
        <f t="shared" si="60"/>
        <v>507.45</v>
      </c>
      <c r="O940">
        <f t="shared" si="61"/>
        <v>2010</v>
      </c>
      <c r="P940" t="str">
        <f t="shared" si="62"/>
        <v>Sep</v>
      </c>
    </row>
    <row r="941" spans="1:16" x14ac:dyDescent="0.3">
      <c r="A941">
        <v>945</v>
      </c>
      <c r="B941" t="str">
        <f>Table6[[#This Row],[Initials]]</f>
        <v>A</v>
      </c>
      <c r="C941" t="str">
        <f>Table6[[#This Row],[Last Name Correction]]</f>
        <v>Mcclellan</v>
      </c>
      <c r="D941" t="s">
        <v>1670</v>
      </c>
      <c r="E941" t="str">
        <f>Table6[[#This Row],[Gender Correction]]</f>
        <v>F</v>
      </c>
      <c r="F941">
        <v>30</v>
      </c>
      <c r="G941" t="s">
        <v>4346</v>
      </c>
      <c r="H941" t="s">
        <v>214</v>
      </c>
      <c r="I941" s="10">
        <v>39710</v>
      </c>
      <c r="J941">
        <v>56</v>
      </c>
      <c r="K941" t="s">
        <v>1721</v>
      </c>
      <c r="L941" t="str">
        <f>VLOOKUP(Portfolio43468[[#This Row],[Product]],ProductName,2)</f>
        <v>Ultrathing V4</v>
      </c>
      <c r="M941">
        <f t="shared" si="59"/>
        <v>1344</v>
      </c>
      <c r="N941" s="14">
        <f t="shared" si="60"/>
        <v>5362.56</v>
      </c>
      <c r="O941">
        <f t="shared" si="61"/>
        <v>2008</v>
      </c>
      <c r="P941" t="str">
        <f t="shared" si="62"/>
        <v>Sep</v>
      </c>
    </row>
    <row r="942" spans="1:16" x14ac:dyDescent="0.3">
      <c r="A942">
        <v>946</v>
      </c>
      <c r="B942" t="str">
        <f>Table6[[#This Row],[Initials]]</f>
        <v>M</v>
      </c>
      <c r="C942" t="str">
        <f>Table6[[#This Row],[Last Name Correction]]</f>
        <v>Givens</v>
      </c>
      <c r="D942" t="s">
        <v>1683</v>
      </c>
      <c r="E942" t="str">
        <f>Table6[[#This Row],[Gender Correction]]</f>
        <v>F</v>
      </c>
      <c r="F942">
        <v>90</v>
      </c>
      <c r="G942" t="s">
        <v>4349</v>
      </c>
      <c r="H942" t="s">
        <v>165</v>
      </c>
      <c r="I942" s="10">
        <v>39778</v>
      </c>
      <c r="J942">
        <v>33</v>
      </c>
      <c r="K942" t="s">
        <v>1700</v>
      </c>
      <c r="L942" t="str">
        <f>VLOOKUP(Portfolio43468[[#This Row],[Product]],ProductName,2)</f>
        <v>Ultrathing V1</v>
      </c>
      <c r="M942">
        <f t="shared" si="59"/>
        <v>561</v>
      </c>
      <c r="N942" s="14">
        <f t="shared" si="60"/>
        <v>1116.3900000000001</v>
      </c>
      <c r="O942">
        <f t="shared" si="61"/>
        <v>2008</v>
      </c>
      <c r="P942" t="str">
        <f t="shared" si="62"/>
        <v>Nov</v>
      </c>
    </row>
    <row r="943" spans="1:16" x14ac:dyDescent="0.3">
      <c r="A943">
        <v>947</v>
      </c>
      <c r="B943" t="str">
        <f>Table6[[#This Row],[Initials]]</f>
        <v>C</v>
      </c>
      <c r="C943" t="str">
        <f>Table6[[#This Row],[Last Name Correction]]</f>
        <v>Daniels</v>
      </c>
      <c r="D943" t="s">
        <v>1670</v>
      </c>
      <c r="E943" t="str">
        <f>Table6[[#This Row],[Gender Correction]]</f>
        <v>F</v>
      </c>
      <c r="F943">
        <v>60</v>
      </c>
      <c r="G943" t="s">
        <v>4352</v>
      </c>
      <c r="H943" t="s">
        <v>3361</v>
      </c>
      <c r="I943" s="10">
        <v>39457</v>
      </c>
      <c r="J943">
        <v>32</v>
      </c>
      <c r="K943" t="s">
        <v>1673</v>
      </c>
      <c r="L943" t="str">
        <f>VLOOKUP(Portfolio43468[[#This Row],[Product]],ProductName,2)</f>
        <v>Megawidget S</v>
      </c>
      <c r="M943">
        <f t="shared" si="59"/>
        <v>768</v>
      </c>
      <c r="N943" s="14">
        <f t="shared" si="60"/>
        <v>606.72</v>
      </c>
      <c r="O943">
        <f t="shared" si="61"/>
        <v>2008</v>
      </c>
      <c r="P943" t="str">
        <f t="shared" si="62"/>
        <v>Jan</v>
      </c>
    </row>
    <row r="944" spans="1:16" x14ac:dyDescent="0.3">
      <c r="A944">
        <v>948</v>
      </c>
      <c r="B944" t="str">
        <f>Table6[[#This Row],[Initials]]</f>
        <v>S</v>
      </c>
      <c r="C944" t="str">
        <f>Table6[[#This Row],[Last Name Correction]]</f>
        <v>Fernandez</v>
      </c>
      <c r="D944" t="s">
        <v>1670</v>
      </c>
      <c r="E944" t="str">
        <f>Table6[[#This Row],[Gender Correction]]</f>
        <v>F</v>
      </c>
      <c r="F944">
        <v>30</v>
      </c>
      <c r="G944" t="s">
        <v>4355</v>
      </c>
      <c r="H944" t="s">
        <v>413</v>
      </c>
      <c r="I944" s="10">
        <v>39921</v>
      </c>
      <c r="J944">
        <v>24</v>
      </c>
      <c r="K944" t="s">
        <v>1696</v>
      </c>
      <c r="L944" t="str">
        <f>VLOOKUP(Portfolio43468[[#This Row],[Product]],ProductName,2)</f>
        <v>Ultrathing V2</v>
      </c>
      <c r="M944">
        <f t="shared" si="59"/>
        <v>480</v>
      </c>
      <c r="N944" s="14">
        <f t="shared" si="60"/>
        <v>1435.2</v>
      </c>
      <c r="O944">
        <f t="shared" si="61"/>
        <v>2009</v>
      </c>
      <c r="P944" t="str">
        <f t="shared" si="62"/>
        <v>Apr</v>
      </c>
    </row>
    <row r="945" spans="1:16" x14ac:dyDescent="0.3">
      <c r="A945">
        <v>949</v>
      </c>
      <c r="B945" t="str">
        <f>Table6[[#This Row],[Initials]]</f>
        <v>P</v>
      </c>
      <c r="C945" t="str">
        <f>Table6[[#This Row],[Last Name Correction]]</f>
        <v>Norris</v>
      </c>
      <c r="D945" t="s">
        <v>1683</v>
      </c>
      <c r="E945" t="str">
        <f>Table6[[#This Row],[Gender Correction]]</f>
        <v>F</v>
      </c>
      <c r="F945">
        <v>90</v>
      </c>
      <c r="G945" t="s">
        <v>4357</v>
      </c>
      <c r="H945" t="s">
        <v>3830</v>
      </c>
      <c r="I945" s="10">
        <v>39942</v>
      </c>
      <c r="J945">
        <v>18</v>
      </c>
      <c r="K945" t="s">
        <v>1677</v>
      </c>
      <c r="L945" t="str">
        <f>VLOOKUP(Portfolio43468[[#This Row],[Product]],ProductName,2)</f>
        <v>Ultrathing V3</v>
      </c>
      <c r="M945">
        <f t="shared" si="59"/>
        <v>432</v>
      </c>
      <c r="N945" s="14">
        <f t="shared" si="60"/>
        <v>1507.68</v>
      </c>
      <c r="O945">
        <f t="shared" si="61"/>
        <v>2009</v>
      </c>
      <c r="P945" t="str">
        <f t="shared" si="62"/>
        <v>May</v>
      </c>
    </row>
    <row r="946" spans="1:16" x14ac:dyDescent="0.3">
      <c r="A946">
        <v>950</v>
      </c>
      <c r="B946" t="str">
        <f>Table6[[#This Row],[Initials]]</f>
        <v>C</v>
      </c>
      <c r="C946" t="str">
        <f>Table6[[#This Row],[Last Name Correction]]</f>
        <v>Babcock</v>
      </c>
      <c r="D946" t="s">
        <v>1683</v>
      </c>
      <c r="E946" t="str">
        <f>Table6[[#This Row],[Gender Correction]]</f>
        <v>F</v>
      </c>
      <c r="F946">
        <v>60</v>
      </c>
      <c r="G946" t="s">
        <v>4359</v>
      </c>
      <c r="H946" t="s">
        <v>4360</v>
      </c>
      <c r="I946" s="10">
        <v>40164</v>
      </c>
      <c r="J946">
        <v>44</v>
      </c>
      <c r="K946" t="s">
        <v>1673</v>
      </c>
      <c r="L946" t="str">
        <f>VLOOKUP(Portfolio43468[[#This Row],[Product]],ProductName,2)</f>
        <v>Megawidget S</v>
      </c>
      <c r="M946">
        <f t="shared" si="59"/>
        <v>1056</v>
      </c>
      <c r="N946" s="14">
        <f t="shared" si="60"/>
        <v>834.24</v>
      </c>
      <c r="O946">
        <f t="shared" si="61"/>
        <v>2009</v>
      </c>
      <c r="P946" t="str">
        <f t="shared" si="62"/>
        <v>Dec</v>
      </c>
    </row>
    <row r="947" spans="1:16" x14ac:dyDescent="0.3">
      <c r="A947">
        <v>951</v>
      </c>
      <c r="B947" t="str">
        <f>Table6[[#This Row],[Initials]]</f>
        <v>M</v>
      </c>
      <c r="C947" t="str">
        <f>Table6[[#This Row],[Last Name Correction]]</f>
        <v>Byrd</v>
      </c>
      <c r="D947" t="s">
        <v>1683</v>
      </c>
      <c r="E947" t="str">
        <f>Table6[[#This Row],[Gender Correction]]</f>
        <v>F</v>
      </c>
      <c r="F947">
        <v>90</v>
      </c>
      <c r="G947" t="s">
        <v>4361</v>
      </c>
      <c r="H947" t="s">
        <v>3551</v>
      </c>
      <c r="I947" s="10">
        <v>40476</v>
      </c>
      <c r="J947">
        <v>20</v>
      </c>
      <c r="K947" t="s">
        <v>1772</v>
      </c>
      <c r="L947" t="str">
        <f>VLOOKUP(Portfolio43468[[#This Row],[Product]],ProductName,2)</f>
        <v>Gigastuff</v>
      </c>
      <c r="M947">
        <f t="shared" si="59"/>
        <v>360</v>
      </c>
      <c r="N947" s="14">
        <f t="shared" si="60"/>
        <v>680.4</v>
      </c>
      <c r="O947">
        <f t="shared" si="61"/>
        <v>2010</v>
      </c>
      <c r="P947" t="str">
        <f t="shared" si="62"/>
        <v>Oct</v>
      </c>
    </row>
    <row r="948" spans="1:16" x14ac:dyDescent="0.3">
      <c r="A948">
        <v>952</v>
      </c>
      <c r="B948" t="str">
        <f>Table6[[#This Row],[Initials]]</f>
        <v>S</v>
      </c>
      <c r="C948" t="str">
        <f>Table6[[#This Row],[Last Name Correction]]</f>
        <v>Garza</v>
      </c>
      <c r="D948" t="s">
        <v>1670</v>
      </c>
      <c r="E948" t="str">
        <f>Table6[[#This Row],[Gender Correction]]</f>
        <v>F</v>
      </c>
      <c r="F948">
        <v>90</v>
      </c>
      <c r="G948" t="s">
        <v>4364</v>
      </c>
      <c r="H948" t="s">
        <v>1474</v>
      </c>
      <c r="I948" s="10">
        <v>40043</v>
      </c>
      <c r="J948">
        <v>91</v>
      </c>
      <c r="K948" t="s">
        <v>1007</v>
      </c>
      <c r="L948" t="str">
        <f>VLOOKUP(Portfolio43468[[#This Row],[Product]],ProductName,2)</f>
        <v>Superwossname</v>
      </c>
      <c r="M948">
        <f t="shared" si="59"/>
        <v>1820</v>
      </c>
      <c r="N948" s="14">
        <f t="shared" si="60"/>
        <v>5660.2</v>
      </c>
      <c r="O948">
        <f t="shared" si="61"/>
        <v>2009</v>
      </c>
      <c r="P948" t="str">
        <f t="shared" si="62"/>
        <v>Aug</v>
      </c>
    </row>
    <row r="949" spans="1:16" x14ac:dyDescent="0.3">
      <c r="A949">
        <v>953</v>
      </c>
      <c r="B949" t="str">
        <f>Table6[[#This Row],[Initials]]</f>
        <v>L</v>
      </c>
      <c r="C949" t="str">
        <f>Table6[[#This Row],[Last Name Correction]]</f>
        <v>Avery</v>
      </c>
      <c r="D949" t="s">
        <v>1670</v>
      </c>
      <c r="E949" t="str">
        <f>Table6[[#This Row],[Gender Correction]]</f>
        <v>F</v>
      </c>
      <c r="F949">
        <v>90</v>
      </c>
      <c r="G949" t="s">
        <v>4367</v>
      </c>
      <c r="H949" t="s">
        <v>791</v>
      </c>
      <c r="I949" s="10">
        <v>39970</v>
      </c>
      <c r="J949">
        <v>56</v>
      </c>
      <c r="K949" t="s">
        <v>1677</v>
      </c>
      <c r="L949" t="str">
        <f>VLOOKUP(Portfolio43468[[#This Row],[Product]],ProductName,2)</f>
        <v>Ultrathing V3</v>
      </c>
      <c r="M949">
        <f t="shared" si="59"/>
        <v>1344</v>
      </c>
      <c r="N949" s="14">
        <f t="shared" si="60"/>
        <v>4690.5600000000004</v>
      </c>
      <c r="O949">
        <f t="shared" si="61"/>
        <v>2009</v>
      </c>
      <c r="P949" t="str">
        <f t="shared" si="62"/>
        <v>Jun</v>
      </c>
    </row>
    <row r="950" spans="1:16" x14ac:dyDescent="0.3">
      <c r="A950">
        <v>954</v>
      </c>
      <c r="B950" t="str">
        <f>Table6[[#This Row],[Initials]]</f>
        <v>K</v>
      </c>
      <c r="C950" t="str">
        <f>Table6[[#This Row],[Last Name Correction]]</f>
        <v>Blackmon</v>
      </c>
      <c r="D950" t="s">
        <v>1946</v>
      </c>
      <c r="E950" t="str">
        <f>Table6[[#This Row],[Gender Correction]]</f>
        <v>F</v>
      </c>
      <c r="F950">
        <v>90</v>
      </c>
      <c r="G950" t="s">
        <v>4370</v>
      </c>
      <c r="H950" t="s">
        <v>404</v>
      </c>
      <c r="I950" s="10">
        <v>40054</v>
      </c>
      <c r="J950">
        <v>98</v>
      </c>
      <c r="K950" t="s">
        <v>1692</v>
      </c>
      <c r="L950" t="str">
        <f>VLOOKUP(Portfolio43468[[#This Row],[Product]],ProductName,2)</f>
        <v>Megawidget L</v>
      </c>
      <c r="M950">
        <f t="shared" si="59"/>
        <v>2352</v>
      </c>
      <c r="N950" s="14">
        <f t="shared" si="60"/>
        <v>3739.6800000000003</v>
      </c>
      <c r="O950">
        <f t="shared" si="61"/>
        <v>2009</v>
      </c>
      <c r="P950" t="str">
        <f t="shared" si="62"/>
        <v>Aug</v>
      </c>
    </row>
    <row r="951" spans="1:16" x14ac:dyDescent="0.3">
      <c r="A951">
        <v>955</v>
      </c>
      <c r="B951" t="str">
        <f>Table6[[#This Row],[Initials]]</f>
        <v>J</v>
      </c>
      <c r="C951" t="str">
        <f>Table6[[#This Row],[Last Name Correction]]</f>
        <v>Curtis</v>
      </c>
      <c r="D951" t="s">
        <v>1670</v>
      </c>
      <c r="E951" t="str">
        <f>Table6[[#This Row],[Gender Correction]]</f>
        <v>F</v>
      </c>
      <c r="F951">
        <v>60</v>
      </c>
      <c r="G951" t="s">
        <v>4372</v>
      </c>
      <c r="H951" t="s">
        <v>4373</v>
      </c>
      <c r="I951" s="10">
        <v>40008</v>
      </c>
      <c r="J951">
        <v>11</v>
      </c>
      <c r="K951" t="s">
        <v>1721</v>
      </c>
      <c r="L951" t="str">
        <f>VLOOKUP(Portfolio43468[[#This Row],[Product]],ProductName,2)</f>
        <v>Ultrathing V4</v>
      </c>
      <c r="M951">
        <f t="shared" si="59"/>
        <v>264</v>
      </c>
      <c r="N951" s="14">
        <f t="shared" si="60"/>
        <v>1053.3600000000001</v>
      </c>
      <c r="O951">
        <f t="shared" si="61"/>
        <v>2009</v>
      </c>
      <c r="P951" t="str">
        <f t="shared" si="62"/>
        <v>Jul</v>
      </c>
    </row>
    <row r="952" spans="1:16" x14ac:dyDescent="0.3">
      <c r="A952">
        <v>956</v>
      </c>
      <c r="B952" t="str">
        <f>Table6[[#This Row],[Initials]]</f>
        <v>E</v>
      </c>
      <c r="C952" t="str">
        <f>Table6[[#This Row],[Last Name Correction]]</f>
        <v>Frank</v>
      </c>
      <c r="D952" t="s">
        <v>1670</v>
      </c>
      <c r="E952" t="str">
        <f>Table6[[#This Row],[Gender Correction]]</f>
        <v>F</v>
      </c>
      <c r="F952">
        <v>60</v>
      </c>
      <c r="G952" t="s">
        <v>4376</v>
      </c>
      <c r="H952" t="s">
        <v>504</v>
      </c>
      <c r="I952" s="10">
        <v>40476</v>
      </c>
      <c r="J952">
        <v>58</v>
      </c>
      <c r="K952" t="s">
        <v>1007</v>
      </c>
      <c r="L952" t="str">
        <f>VLOOKUP(Portfolio43468[[#This Row],[Product]],ProductName,2)</f>
        <v>Superwossname</v>
      </c>
      <c r="M952">
        <f t="shared" si="59"/>
        <v>1160</v>
      </c>
      <c r="N952" s="14">
        <f t="shared" si="60"/>
        <v>3607.6</v>
      </c>
      <c r="O952">
        <f t="shared" si="61"/>
        <v>2010</v>
      </c>
      <c r="P952" t="str">
        <f t="shared" si="62"/>
        <v>Oct</v>
      </c>
    </row>
    <row r="953" spans="1:16" x14ac:dyDescent="0.3">
      <c r="A953">
        <v>957</v>
      </c>
      <c r="B953" t="str">
        <f>Table6[[#This Row],[Initials]]</f>
        <v>R</v>
      </c>
      <c r="C953" t="str">
        <f>Table6[[#This Row],[Last Name Correction]]</f>
        <v>Holman</v>
      </c>
      <c r="D953" t="s">
        <v>1683</v>
      </c>
      <c r="E953" t="str">
        <f>Table6[[#This Row],[Gender Correction]]</f>
        <v>F</v>
      </c>
      <c r="F953">
        <v>60</v>
      </c>
      <c r="G953" t="s">
        <v>4378</v>
      </c>
      <c r="H953" t="s">
        <v>1476</v>
      </c>
      <c r="I953" s="10">
        <v>40503</v>
      </c>
      <c r="J953">
        <v>26</v>
      </c>
      <c r="K953" t="s">
        <v>1696</v>
      </c>
      <c r="L953" t="str">
        <f>VLOOKUP(Portfolio43468[[#This Row],[Product]],ProductName,2)</f>
        <v>Ultrathing V2</v>
      </c>
      <c r="M953">
        <f t="shared" si="59"/>
        <v>520</v>
      </c>
      <c r="N953" s="14">
        <f t="shared" si="60"/>
        <v>1554.8000000000002</v>
      </c>
      <c r="O953">
        <f t="shared" si="61"/>
        <v>2010</v>
      </c>
      <c r="P953" t="str">
        <f t="shared" si="62"/>
        <v>Nov</v>
      </c>
    </row>
    <row r="954" spans="1:16" x14ac:dyDescent="0.3">
      <c r="A954">
        <v>958</v>
      </c>
      <c r="B954" t="str">
        <f>Table6[[#This Row],[Initials]]</f>
        <v>S</v>
      </c>
      <c r="C954" t="str">
        <f>Table6[[#This Row],[Last Name Correction]]</f>
        <v>Bullard</v>
      </c>
      <c r="D954" t="s">
        <v>1670</v>
      </c>
      <c r="E954" t="str">
        <f>Table6[[#This Row],[Gender Correction]]</f>
        <v>F</v>
      </c>
      <c r="F954">
        <v>60</v>
      </c>
      <c r="G954" t="s">
        <v>4380</v>
      </c>
      <c r="H954" t="s">
        <v>3830</v>
      </c>
      <c r="I954" s="10">
        <v>40467</v>
      </c>
      <c r="J954">
        <v>68</v>
      </c>
      <c r="K954" t="s">
        <v>1707</v>
      </c>
      <c r="L954" t="str">
        <f>VLOOKUP(Portfolio43468[[#This Row],[Product]],ProductName,2)</f>
        <v>Megawidget M</v>
      </c>
      <c r="M954">
        <f t="shared" si="59"/>
        <v>1632</v>
      </c>
      <c r="N954" s="14">
        <f t="shared" si="60"/>
        <v>1942.08</v>
      </c>
      <c r="O954">
        <f t="shared" si="61"/>
        <v>2010</v>
      </c>
      <c r="P954" t="str">
        <f t="shared" si="62"/>
        <v>Oct</v>
      </c>
    </row>
    <row r="955" spans="1:16" x14ac:dyDescent="0.3">
      <c r="A955">
        <v>959</v>
      </c>
      <c r="B955" t="str">
        <f>Table6[[#This Row],[Initials]]</f>
        <v>C</v>
      </c>
      <c r="C955" t="str">
        <f>Table6[[#This Row],[Last Name Correction]]</f>
        <v>Boone</v>
      </c>
      <c r="D955" t="s">
        <v>1683</v>
      </c>
      <c r="E955" t="str">
        <f>Table6[[#This Row],[Gender Correction]]</f>
        <v>F</v>
      </c>
      <c r="F955">
        <v>30</v>
      </c>
      <c r="G955" t="s">
        <v>4383</v>
      </c>
      <c r="H955" t="s">
        <v>1645</v>
      </c>
      <c r="I955" s="10">
        <v>40036</v>
      </c>
      <c r="J955">
        <v>11</v>
      </c>
      <c r="K955" t="s">
        <v>1673</v>
      </c>
      <c r="L955" t="str">
        <f>VLOOKUP(Portfolio43468[[#This Row],[Product]],ProductName,2)</f>
        <v>Megawidget S</v>
      </c>
      <c r="M955">
        <f t="shared" si="59"/>
        <v>264</v>
      </c>
      <c r="N955" s="14">
        <f t="shared" si="60"/>
        <v>208.56</v>
      </c>
      <c r="O955">
        <f t="shared" si="61"/>
        <v>2009</v>
      </c>
      <c r="P955" t="str">
        <f t="shared" si="62"/>
        <v>Aug</v>
      </c>
    </row>
    <row r="956" spans="1:16" x14ac:dyDescent="0.3">
      <c r="A956">
        <v>960</v>
      </c>
      <c r="B956" t="str">
        <f>Table6[[#This Row],[Initials]]</f>
        <v>K</v>
      </c>
      <c r="C956" t="str">
        <f>Table6[[#This Row],[Last Name Correction]]</f>
        <v>Mcgowan</v>
      </c>
      <c r="D956" t="s">
        <v>1683</v>
      </c>
      <c r="E956" t="str">
        <f>Table6[[#This Row],[Gender Correction]]</f>
        <v>F</v>
      </c>
      <c r="F956">
        <v>60</v>
      </c>
      <c r="G956" t="s">
        <v>4385</v>
      </c>
      <c r="H956" t="s">
        <v>580</v>
      </c>
      <c r="I956" s="10">
        <v>39613</v>
      </c>
      <c r="J956">
        <v>12</v>
      </c>
      <c r="K956" t="s">
        <v>851</v>
      </c>
      <c r="L956" t="str">
        <f>VLOOKUP(Portfolio43468[[#This Row],[Product]],ProductName,2)</f>
        <v>Hyperwotsit</v>
      </c>
      <c r="M956">
        <f t="shared" si="59"/>
        <v>240</v>
      </c>
      <c r="N956" s="14">
        <f t="shared" si="60"/>
        <v>482.4</v>
      </c>
      <c r="O956">
        <f t="shared" si="61"/>
        <v>2008</v>
      </c>
      <c r="P956" t="str">
        <f t="shared" si="62"/>
        <v>Jun</v>
      </c>
    </row>
    <row r="957" spans="1:16" x14ac:dyDescent="0.3">
      <c r="A957">
        <v>961</v>
      </c>
      <c r="B957" t="str">
        <f>Table6[[#This Row],[Initials]]</f>
        <v>S</v>
      </c>
      <c r="C957" t="str">
        <f>Table6[[#This Row],[Last Name Correction]]</f>
        <v>Brandon</v>
      </c>
      <c r="D957" t="s">
        <v>1670</v>
      </c>
      <c r="E957" t="str">
        <f>Table6[[#This Row],[Gender Correction]]</f>
        <v>F</v>
      </c>
      <c r="F957">
        <v>30</v>
      </c>
      <c r="G957" t="s">
        <v>4387</v>
      </c>
      <c r="H957" t="s">
        <v>1235</v>
      </c>
      <c r="I957" s="10">
        <v>39732</v>
      </c>
      <c r="J957">
        <v>74</v>
      </c>
      <c r="K957" t="s">
        <v>1700</v>
      </c>
      <c r="L957" t="str">
        <f>VLOOKUP(Portfolio43468[[#This Row],[Product]],ProductName,2)</f>
        <v>Ultrathing V1</v>
      </c>
      <c r="M957">
        <f t="shared" si="59"/>
        <v>1258</v>
      </c>
      <c r="N957" s="14">
        <f t="shared" si="60"/>
        <v>2503.42</v>
      </c>
      <c r="O957">
        <f t="shared" si="61"/>
        <v>2008</v>
      </c>
      <c r="P957" t="str">
        <f t="shared" si="62"/>
        <v>Oct</v>
      </c>
    </row>
    <row r="958" spans="1:16" x14ac:dyDescent="0.3">
      <c r="A958">
        <v>962</v>
      </c>
      <c r="B958" t="str">
        <f>Table6[[#This Row],[Initials]]</f>
        <v>P</v>
      </c>
      <c r="C958" t="str">
        <f>Table6[[#This Row],[Last Name Correction]]</f>
        <v>Tolbert</v>
      </c>
      <c r="D958" t="s">
        <v>1670</v>
      </c>
      <c r="E958" t="str">
        <f>Table6[[#This Row],[Gender Correction]]</f>
        <v>F</v>
      </c>
      <c r="F958">
        <v>90</v>
      </c>
      <c r="G958" t="s">
        <v>4389</v>
      </c>
      <c r="H958" t="s">
        <v>1333</v>
      </c>
      <c r="I958" s="10">
        <v>39769</v>
      </c>
      <c r="J958">
        <v>49</v>
      </c>
      <c r="K958" t="s">
        <v>1696</v>
      </c>
      <c r="L958" t="str">
        <f>VLOOKUP(Portfolio43468[[#This Row],[Product]],ProductName,2)</f>
        <v>Ultrathing V2</v>
      </c>
      <c r="M958">
        <f t="shared" si="59"/>
        <v>980</v>
      </c>
      <c r="N958" s="14">
        <f t="shared" si="60"/>
        <v>2930.2000000000003</v>
      </c>
      <c r="O958">
        <f t="shared" si="61"/>
        <v>2008</v>
      </c>
      <c r="P958" t="str">
        <f t="shared" si="62"/>
        <v>Nov</v>
      </c>
    </row>
    <row r="959" spans="1:16" x14ac:dyDescent="0.3">
      <c r="A959">
        <v>963</v>
      </c>
      <c r="B959" t="str">
        <f>Table6[[#This Row],[Initials]]</f>
        <v>M</v>
      </c>
      <c r="C959" t="str">
        <f>Table6[[#This Row],[Last Name Correction]]</f>
        <v>Jaramillo</v>
      </c>
      <c r="D959" t="s">
        <v>1683</v>
      </c>
      <c r="E959" t="str">
        <f>Table6[[#This Row],[Gender Correction]]</f>
        <v>F</v>
      </c>
      <c r="F959">
        <v>30</v>
      </c>
      <c r="G959" t="s">
        <v>4391</v>
      </c>
      <c r="H959" t="s">
        <v>450</v>
      </c>
      <c r="I959" s="10">
        <v>39754</v>
      </c>
      <c r="J959">
        <v>90</v>
      </c>
      <c r="K959" t="s">
        <v>1673</v>
      </c>
      <c r="L959" t="str">
        <f>VLOOKUP(Portfolio43468[[#This Row],[Product]],ProductName,2)</f>
        <v>Megawidget S</v>
      </c>
      <c r="M959">
        <f t="shared" si="59"/>
        <v>2160</v>
      </c>
      <c r="N959" s="14">
        <f t="shared" si="60"/>
        <v>1706.4</v>
      </c>
      <c r="O959">
        <f t="shared" si="61"/>
        <v>2008</v>
      </c>
      <c r="P959" t="str">
        <f t="shared" si="62"/>
        <v>Nov</v>
      </c>
    </row>
    <row r="960" spans="1:16" x14ac:dyDescent="0.3">
      <c r="A960">
        <v>964</v>
      </c>
      <c r="B960" t="str">
        <f>Table6[[#This Row],[Initials]]</f>
        <v>Y</v>
      </c>
      <c r="C960" t="str">
        <f>Table6[[#This Row],[Last Name Correction]]</f>
        <v>Vickers</v>
      </c>
      <c r="D960" t="s">
        <v>1683</v>
      </c>
      <c r="E960" t="str">
        <f>Table6[[#This Row],[Gender Correction]]</f>
        <v>F</v>
      </c>
      <c r="F960">
        <v>90</v>
      </c>
      <c r="G960" t="s">
        <v>4393</v>
      </c>
      <c r="H960" t="s">
        <v>237</v>
      </c>
      <c r="I960" s="10">
        <v>39491</v>
      </c>
      <c r="J960">
        <v>45</v>
      </c>
      <c r="K960" t="s">
        <v>1772</v>
      </c>
      <c r="L960" t="str">
        <f>VLOOKUP(Portfolio43468[[#This Row],[Product]],ProductName,2)</f>
        <v>Gigastuff</v>
      </c>
      <c r="M960">
        <f t="shared" si="59"/>
        <v>810</v>
      </c>
      <c r="N960" s="14">
        <f t="shared" si="60"/>
        <v>1530.8999999999999</v>
      </c>
      <c r="O960">
        <f t="shared" si="61"/>
        <v>2008</v>
      </c>
      <c r="P960" t="str">
        <f t="shared" si="62"/>
        <v>Feb</v>
      </c>
    </row>
    <row r="961" spans="1:16" x14ac:dyDescent="0.3">
      <c r="A961">
        <v>965</v>
      </c>
      <c r="B961" t="str">
        <f>Table6[[#This Row],[Initials]]</f>
        <v>T</v>
      </c>
      <c r="C961" t="str">
        <f>Table6[[#This Row],[Last Name Correction]]</f>
        <v>Wells</v>
      </c>
      <c r="D961" t="s">
        <v>1683</v>
      </c>
      <c r="E961" t="str">
        <f>Table6[[#This Row],[Gender Correction]]</f>
        <v>F</v>
      </c>
      <c r="F961">
        <v>60</v>
      </c>
      <c r="G961" t="s">
        <v>4395</v>
      </c>
      <c r="H961" t="s">
        <v>4396</v>
      </c>
      <c r="I961" s="10">
        <v>40452</v>
      </c>
      <c r="J961">
        <v>83</v>
      </c>
      <c r="K961" t="s">
        <v>1696</v>
      </c>
      <c r="L961" t="str">
        <f>VLOOKUP(Portfolio43468[[#This Row],[Product]],ProductName,2)</f>
        <v>Ultrathing V2</v>
      </c>
      <c r="M961">
        <f t="shared" si="59"/>
        <v>1660</v>
      </c>
      <c r="N961" s="14">
        <f t="shared" si="60"/>
        <v>4963.4000000000005</v>
      </c>
      <c r="O961">
        <f t="shared" si="61"/>
        <v>2010</v>
      </c>
      <c r="P961" t="str">
        <f t="shared" si="62"/>
        <v>Oct</v>
      </c>
    </row>
    <row r="962" spans="1:16" x14ac:dyDescent="0.3">
      <c r="A962">
        <v>966</v>
      </c>
      <c r="B962" t="str">
        <f>Table6[[#This Row],[Initials]]</f>
        <v>K</v>
      </c>
      <c r="C962" t="str">
        <f>Table6[[#This Row],[Last Name Correction]]</f>
        <v>Henley</v>
      </c>
      <c r="D962" t="s">
        <v>1683</v>
      </c>
      <c r="E962" t="str">
        <f>Table6[[#This Row],[Gender Correction]]</f>
        <v>F</v>
      </c>
      <c r="F962">
        <v>60</v>
      </c>
      <c r="G962" t="s">
        <v>4398</v>
      </c>
      <c r="H962" t="s">
        <v>684</v>
      </c>
      <c r="I962" s="10">
        <v>39702</v>
      </c>
      <c r="J962">
        <v>15</v>
      </c>
      <c r="K962" t="s">
        <v>1677</v>
      </c>
      <c r="L962" t="str">
        <f>VLOOKUP(Portfolio43468[[#This Row],[Product]],ProductName,2)</f>
        <v>Ultrathing V3</v>
      </c>
      <c r="M962">
        <f t="shared" ref="M962:M1025" si="63">VLOOKUP(K962,ProductName,4)*J962</f>
        <v>360</v>
      </c>
      <c r="N962" s="14">
        <f t="shared" ref="N962:N1025" si="64">VLOOKUP(K962,ProductName,3)*M962</f>
        <v>1256.4000000000001</v>
      </c>
      <c r="O962">
        <f t="shared" ref="O962:O1025" si="65">YEAR(I962)</f>
        <v>2008</v>
      </c>
      <c r="P962" t="str">
        <f t="shared" ref="P962:P1025" si="66">TEXT(I962,"MMM")</f>
        <v>Sep</v>
      </c>
    </row>
    <row r="963" spans="1:16" x14ac:dyDescent="0.3">
      <c r="A963">
        <v>967</v>
      </c>
      <c r="B963" t="str">
        <f>Table6[[#This Row],[Initials]]</f>
        <v>M</v>
      </c>
      <c r="C963" t="str">
        <f>Table6[[#This Row],[Last Name Correction]]</f>
        <v>Coker</v>
      </c>
      <c r="D963" t="s">
        <v>1670</v>
      </c>
      <c r="E963" t="str">
        <f>Table6[[#This Row],[Gender Correction]]</f>
        <v>F</v>
      </c>
      <c r="F963">
        <v>30</v>
      </c>
      <c r="G963" t="s">
        <v>4400</v>
      </c>
      <c r="H963" t="s">
        <v>635</v>
      </c>
      <c r="I963" s="10">
        <v>40494</v>
      </c>
      <c r="J963">
        <v>36</v>
      </c>
      <c r="K963" t="s">
        <v>1721</v>
      </c>
      <c r="L963" t="str">
        <f>VLOOKUP(Portfolio43468[[#This Row],[Product]],ProductName,2)</f>
        <v>Ultrathing V4</v>
      </c>
      <c r="M963">
        <f t="shared" si="63"/>
        <v>864</v>
      </c>
      <c r="N963" s="14">
        <f t="shared" si="64"/>
        <v>3447.36</v>
      </c>
      <c r="O963">
        <f t="shared" si="65"/>
        <v>2010</v>
      </c>
      <c r="P963" t="str">
        <f t="shared" si="66"/>
        <v>Nov</v>
      </c>
    </row>
    <row r="964" spans="1:16" x14ac:dyDescent="0.3">
      <c r="A964">
        <v>968</v>
      </c>
      <c r="B964" t="str">
        <f>Table6[[#This Row],[Initials]]</f>
        <v>O</v>
      </c>
      <c r="C964" t="str">
        <f>Table6[[#This Row],[Last Name Correction]]</f>
        <v>Stratton</v>
      </c>
      <c r="D964" t="s">
        <v>1670</v>
      </c>
      <c r="E964" t="str">
        <f>Table6[[#This Row],[Gender Correction]]</f>
        <v>F</v>
      </c>
      <c r="F964">
        <v>90</v>
      </c>
      <c r="G964" t="s">
        <v>4403</v>
      </c>
      <c r="H964" t="s">
        <v>2535</v>
      </c>
      <c r="I964" s="10">
        <v>39772</v>
      </c>
      <c r="J964">
        <v>100</v>
      </c>
      <c r="K964" t="s">
        <v>1677</v>
      </c>
      <c r="L964" t="str">
        <f>VLOOKUP(Portfolio43468[[#This Row],[Product]],ProductName,2)</f>
        <v>Ultrathing V3</v>
      </c>
      <c r="M964">
        <f t="shared" si="63"/>
        <v>2400</v>
      </c>
      <c r="N964" s="14">
        <f t="shared" si="64"/>
        <v>8376</v>
      </c>
      <c r="O964">
        <f t="shared" si="65"/>
        <v>2008</v>
      </c>
      <c r="P964" t="str">
        <f t="shared" si="66"/>
        <v>Nov</v>
      </c>
    </row>
    <row r="965" spans="1:16" x14ac:dyDescent="0.3">
      <c r="A965">
        <v>969</v>
      </c>
      <c r="B965" t="str">
        <f>Table6[[#This Row],[Initials]]</f>
        <v>S</v>
      </c>
      <c r="C965" t="str">
        <f>Table6[[#This Row],[Last Name Correction]]</f>
        <v>Knowles</v>
      </c>
      <c r="D965" t="s">
        <v>1670</v>
      </c>
      <c r="E965" t="str">
        <f>Table6[[#This Row],[Gender Correction]]</f>
        <v>F</v>
      </c>
      <c r="F965">
        <v>30</v>
      </c>
      <c r="G965" t="s">
        <v>4406</v>
      </c>
      <c r="H965" t="s">
        <v>697</v>
      </c>
      <c r="I965" s="10">
        <v>39658</v>
      </c>
      <c r="J965">
        <v>28</v>
      </c>
      <c r="K965" t="s">
        <v>1772</v>
      </c>
      <c r="L965" t="str">
        <f>VLOOKUP(Portfolio43468[[#This Row],[Product]],ProductName,2)</f>
        <v>Gigastuff</v>
      </c>
      <c r="M965">
        <f t="shared" si="63"/>
        <v>504</v>
      </c>
      <c r="N965" s="14">
        <f t="shared" si="64"/>
        <v>952.56</v>
      </c>
      <c r="O965">
        <f t="shared" si="65"/>
        <v>2008</v>
      </c>
      <c r="P965" t="str">
        <f t="shared" si="66"/>
        <v>Jul</v>
      </c>
    </row>
    <row r="966" spans="1:16" x14ac:dyDescent="0.3">
      <c r="A966">
        <v>970</v>
      </c>
      <c r="B966" t="str">
        <f>Table6[[#This Row],[Initials]]</f>
        <v>I</v>
      </c>
      <c r="C966" t="str">
        <f>Table6[[#This Row],[Last Name Correction]]</f>
        <v>Castro</v>
      </c>
      <c r="D966" t="s">
        <v>1683</v>
      </c>
      <c r="E966" t="str">
        <f>Table6[[#This Row],[Gender Correction]]</f>
        <v>F</v>
      </c>
      <c r="F966">
        <v>90</v>
      </c>
      <c r="G966" t="s">
        <v>4408</v>
      </c>
      <c r="H966" t="s">
        <v>300</v>
      </c>
      <c r="I966" s="10">
        <v>40446</v>
      </c>
      <c r="J966">
        <v>67</v>
      </c>
      <c r="K966" t="s">
        <v>1007</v>
      </c>
      <c r="L966" t="str">
        <f>VLOOKUP(Portfolio43468[[#This Row],[Product]],ProductName,2)</f>
        <v>Superwossname</v>
      </c>
      <c r="M966">
        <f t="shared" si="63"/>
        <v>1340</v>
      </c>
      <c r="N966" s="14">
        <f t="shared" si="64"/>
        <v>4167.3999999999996</v>
      </c>
      <c r="O966">
        <f t="shared" si="65"/>
        <v>2010</v>
      </c>
      <c r="P966" t="str">
        <f t="shared" si="66"/>
        <v>Sep</v>
      </c>
    </row>
    <row r="967" spans="1:16" x14ac:dyDescent="0.3">
      <c r="A967">
        <v>971</v>
      </c>
      <c r="B967" t="str">
        <f>Table6[[#This Row],[Initials]]</f>
        <v>D</v>
      </c>
      <c r="C967" t="str">
        <f>Table6[[#This Row],[Last Name Correction]]</f>
        <v>Hyde</v>
      </c>
      <c r="D967" t="s">
        <v>1683</v>
      </c>
      <c r="E967" t="str">
        <f>Table6[[#This Row],[Gender Correction]]</f>
        <v>F</v>
      </c>
      <c r="F967">
        <v>60</v>
      </c>
      <c r="G967" t="s">
        <v>4410</v>
      </c>
      <c r="H967" t="s">
        <v>420</v>
      </c>
      <c r="I967" s="10">
        <v>39703</v>
      </c>
      <c r="J967">
        <v>96</v>
      </c>
      <c r="K967" t="s">
        <v>1707</v>
      </c>
      <c r="L967" t="str">
        <f>VLOOKUP(Portfolio43468[[#This Row],[Product]],ProductName,2)</f>
        <v>Megawidget M</v>
      </c>
      <c r="M967">
        <f t="shared" si="63"/>
        <v>2304</v>
      </c>
      <c r="N967" s="14">
        <f t="shared" si="64"/>
        <v>2741.7599999999998</v>
      </c>
      <c r="O967">
        <f t="shared" si="65"/>
        <v>2008</v>
      </c>
      <c r="P967" t="str">
        <f t="shared" si="66"/>
        <v>Sep</v>
      </c>
    </row>
    <row r="968" spans="1:16" x14ac:dyDescent="0.3">
      <c r="A968">
        <v>972</v>
      </c>
      <c r="B968" t="str">
        <f>Table6[[#This Row],[Initials]]</f>
        <v>B</v>
      </c>
      <c r="C968" t="str">
        <f>Table6[[#This Row],[Last Name Correction]]</f>
        <v>Farrell</v>
      </c>
      <c r="D968" t="s">
        <v>1670</v>
      </c>
      <c r="E968" t="str">
        <f>Table6[[#This Row],[Gender Correction]]</f>
        <v>F</v>
      </c>
      <c r="F968">
        <v>90</v>
      </c>
      <c r="G968" t="s">
        <v>4411</v>
      </c>
      <c r="H968" t="s">
        <v>103</v>
      </c>
      <c r="I968" s="10">
        <v>40472</v>
      </c>
      <c r="J968">
        <v>25</v>
      </c>
      <c r="K968" t="s">
        <v>1007</v>
      </c>
      <c r="L968" t="str">
        <f>VLOOKUP(Portfolio43468[[#This Row],[Product]],ProductName,2)</f>
        <v>Superwossname</v>
      </c>
      <c r="M968">
        <f t="shared" si="63"/>
        <v>500</v>
      </c>
      <c r="N968" s="14">
        <f t="shared" si="64"/>
        <v>1555</v>
      </c>
      <c r="O968">
        <f t="shared" si="65"/>
        <v>2010</v>
      </c>
      <c r="P968" t="str">
        <f t="shared" si="66"/>
        <v>Oct</v>
      </c>
    </row>
    <row r="969" spans="1:16" x14ac:dyDescent="0.3">
      <c r="A969">
        <v>973</v>
      </c>
      <c r="B969" t="str">
        <f>Table6[[#This Row],[Initials]]</f>
        <v>S</v>
      </c>
      <c r="C969" t="str">
        <f>Table6[[#This Row],[Last Name Correction]]</f>
        <v>Stallings</v>
      </c>
      <c r="D969" t="s">
        <v>1670</v>
      </c>
      <c r="E969" t="str">
        <f>Table6[[#This Row],[Gender Correction]]</f>
        <v>F</v>
      </c>
      <c r="F969">
        <v>60</v>
      </c>
      <c r="G969" t="s">
        <v>4413</v>
      </c>
      <c r="H969" t="s">
        <v>560</v>
      </c>
      <c r="I969" s="10">
        <v>40042</v>
      </c>
      <c r="J969">
        <v>21</v>
      </c>
      <c r="K969" t="s">
        <v>1677</v>
      </c>
      <c r="L969" t="str">
        <f>VLOOKUP(Portfolio43468[[#This Row],[Product]],ProductName,2)</f>
        <v>Ultrathing V3</v>
      </c>
      <c r="M969">
        <f t="shared" si="63"/>
        <v>504</v>
      </c>
      <c r="N969" s="14">
        <f t="shared" si="64"/>
        <v>1758.96</v>
      </c>
      <c r="O969">
        <f t="shared" si="65"/>
        <v>2009</v>
      </c>
      <c r="P969" t="str">
        <f t="shared" si="66"/>
        <v>Aug</v>
      </c>
    </row>
    <row r="970" spans="1:16" x14ac:dyDescent="0.3">
      <c r="A970">
        <v>974</v>
      </c>
      <c r="B970" t="str">
        <f>Table6[[#This Row],[Initials]]</f>
        <v>A</v>
      </c>
      <c r="C970" t="str">
        <f>Table6[[#This Row],[Last Name Correction]]</f>
        <v>Oneal</v>
      </c>
      <c r="D970" t="s">
        <v>1683</v>
      </c>
      <c r="E970" t="str">
        <f>Table6[[#This Row],[Gender Correction]]</f>
        <v>F</v>
      </c>
      <c r="F970">
        <v>30</v>
      </c>
      <c r="G970" t="s">
        <v>4415</v>
      </c>
      <c r="H970" t="s">
        <v>484</v>
      </c>
      <c r="I970" s="10">
        <v>40076</v>
      </c>
      <c r="J970">
        <v>82</v>
      </c>
      <c r="K970" t="s">
        <v>1696</v>
      </c>
      <c r="L970" t="str">
        <f>VLOOKUP(Portfolio43468[[#This Row],[Product]],ProductName,2)</f>
        <v>Ultrathing V2</v>
      </c>
      <c r="M970">
        <f t="shared" si="63"/>
        <v>1640</v>
      </c>
      <c r="N970" s="14">
        <f t="shared" si="64"/>
        <v>4903.6000000000004</v>
      </c>
      <c r="O970">
        <f t="shared" si="65"/>
        <v>2009</v>
      </c>
      <c r="P970" t="str">
        <f t="shared" si="66"/>
        <v>Sep</v>
      </c>
    </row>
    <row r="971" spans="1:16" x14ac:dyDescent="0.3">
      <c r="A971">
        <v>975</v>
      </c>
      <c r="B971" t="str">
        <f>Table6[[#This Row],[Initials]]</f>
        <v>Z</v>
      </c>
      <c r="C971" t="str">
        <f>Table6[[#This Row],[Last Name Correction]]</f>
        <v>Bruce</v>
      </c>
      <c r="D971" t="s">
        <v>1683</v>
      </c>
      <c r="E971" t="str">
        <f>Table6[[#This Row],[Gender Correction]]</f>
        <v>F</v>
      </c>
      <c r="F971">
        <v>60</v>
      </c>
      <c r="G971" t="s">
        <v>4418</v>
      </c>
      <c r="H971" t="s">
        <v>577</v>
      </c>
      <c r="I971" s="10">
        <v>40254</v>
      </c>
      <c r="J971">
        <v>34</v>
      </c>
      <c r="K971" t="s">
        <v>1772</v>
      </c>
      <c r="L971" t="str">
        <f>VLOOKUP(Portfolio43468[[#This Row],[Product]],ProductName,2)</f>
        <v>Gigastuff</v>
      </c>
      <c r="M971">
        <f t="shared" si="63"/>
        <v>612</v>
      </c>
      <c r="N971" s="14">
        <f t="shared" si="64"/>
        <v>1156.6799999999998</v>
      </c>
      <c r="O971">
        <f t="shared" si="65"/>
        <v>2010</v>
      </c>
      <c r="P971" t="str">
        <f t="shared" si="66"/>
        <v>Mar</v>
      </c>
    </row>
    <row r="972" spans="1:16" x14ac:dyDescent="0.3">
      <c r="A972">
        <v>976</v>
      </c>
      <c r="B972" t="str">
        <f>Table6[[#This Row],[Initials]]</f>
        <v>J</v>
      </c>
      <c r="C972" t="str">
        <f>Table6[[#This Row],[Last Name Correction]]</f>
        <v>Joseph</v>
      </c>
      <c r="D972" t="s">
        <v>1670</v>
      </c>
      <c r="E972" t="str">
        <f>Table6[[#This Row],[Gender Correction]]</f>
        <v>F</v>
      </c>
      <c r="F972">
        <v>60</v>
      </c>
      <c r="G972" t="s">
        <v>4420</v>
      </c>
      <c r="H972" t="s">
        <v>1645</v>
      </c>
      <c r="I972" s="10">
        <v>40327</v>
      </c>
      <c r="J972">
        <v>14</v>
      </c>
      <c r="K972" t="s">
        <v>851</v>
      </c>
      <c r="L972" t="str">
        <f>VLOOKUP(Portfolio43468[[#This Row],[Product]],ProductName,2)</f>
        <v>Hyperwotsit</v>
      </c>
      <c r="M972">
        <f t="shared" si="63"/>
        <v>280</v>
      </c>
      <c r="N972" s="14">
        <f t="shared" si="64"/>
        <v>562.79999999999995</v>
      </c>
      <c r="O972">
        <f t="shared" si="65"/>
        <v>2010</v>
      </c>
      <c r="P972" t="str">
        <f t="shared" si="66"/>
        <v>May</v>
      </c>
    </row>
    <row r="973" spans="1:16" x14ac:dyDescent="0.3">
      <c r="A973">
        <v>977</v>
      </c>
      <c r="B973" t="str">
        <f>Table6[[#This Row],[Initials]]</f>
        <v>S</v>
      </c>
      <c r="C973" t="str">
        <f>Table6[[#This Row],[Last Name Correction]]</f>
        <v>Woodruff</v>
      </c>
      <c r="D973" t="s">
        <v>1670</v>
      </c>
      <c r="E973" t="str">
        <f>Table6[[#This Row],[Gender Correction]]</f>
        <v>F</v>
      </c>
      <c r="F973">
        <v>90</v>
      </c>
      <c r="G973" t="s">
        <v>4422</v>
      </c>
      <c r="H973" t="s">
        <v>535</v>
      </c>
      <c r="I973" s="10">
        <v>39590</v>
      </c>
      <c r="J973">
        <v>62</v>
      </c>
      <c r="K973" t="s">
        <v>851</v>
      </c>
      <c r="L973" t="str">
        <f>VLOOKUP(Portfolio43468[[#This Row],[Product]],ProductName,2)</f>
        <v>Hyperwotsit</v>
      </c>
      <c r="M973">
        <f t="shared" si="63"/>
        <v>1240</v>
      </c>
      <c r="N973" s="14">
        <f t="shared" si="64"/>
        <v>2492.3999999999996</v>
      </c>
      <c r="O973">
        <f t="shared" si="65"/>
        <v>2008</v>
      </c>
      <c r="P973" t="str">
        <f t="shared" si="66"/>
        <v>May</v>
      </c>
    </row>
    <row r="974" spans="1:16" x14ac:dyDescent="0.3">
      <c r="A974">
        <v>978</v>
      </c>
      <c r="B974" t="str">
        <f>Table6[[#This Row],[Initials]]</f>
        <v>W</v>
      </c>
      <c r="C974" t="str">
        <f>Table6[[#This Row],[Last Name Correction]]</f>
        <v>Faulk</v>
      </c>
      <c r="D974" t="s">
        <v>1670</v>
      </c>
      <c r="E974" t="str">
        <f>Table6[[#This Row],[Gender Correction]]</f>
        <v>F</v>
      </c>
      <c r="F974">
        <v>60</v>
      </c>
      <c r="G974" t="s">
        <v>4424</v>
      </c>
      <c r="H974" t="s">
        <v>4425</v>
      </c>
      <c r="I974" s="10">
        <v>39492</v>
      </c>
      <c r="J974">
        <v>63</v>
      </c>
      <c r="K974" t="s">
        <v>1007</v>
      </c>
      <c r="L974" t="str">
        <f>VLOOKUP(Portfolio43468[[#This Row],[Product]],ProductName,2)</f>
        <v>Superwossname</v>
      </c>
      <c r="M974">
        <f t="shared" si="63"/>
        <v>1260</v>
      </c>
      <c r="N974" s="14">
        <f t="shared" si="64"/>
        <v>3918.6</v>
      </c>
      <c r="O974">
        <f t="shared" si="65"/>
        <v>2008</v>
      </c>
      <c r="P974" t="str">
        <f t="shared" si="66"/>
        <v>Feb</v>
      </c>
    </row>
    <row r="975" spans="1:16" x14ac:dyDescent="0.3">
      <c r="A975">
        <v>979</v>
      </c>
      <c r="B975" t="str">
        <f>Table6[[#This Row],[Initials]]</f>
        <v>H</v>
      </c>
      <c r="C975" t="str">
        <f>Table6[[#This Row],[Last Name Correction]]</f>
        <v>Witherspoon</v>
      </c>
      <c r="D975" t="s">
        <v>1670</v>
      </c>
      <c r="E975" t="str">
        <f>Table6[[#This Row],[Gender Correction]]</f>
        <v>F</v>
      </c>
      <c r="F975">
        <v>30</v>
      </c>
      <c r="G975" t="s">
        <v>4428</v>
      </c>
      <c r="H975" t="s">
        <v>328</v>
      </c>
      <c r="I975" s="10">
        <v>40038</v>
      </c>
      <c r="J975">
        <v>77</v>
      </c>
      <c r="K975" t="s">
        <v>1696</v>
      </c>
      <c r="L975" t="str">
        <f>VLOOKUP(Portfolio43468[[#This Row],[Product]],ProductName,2)</f>
        <v>Ultrathing V2</v>
      </c>
      <c r="M975">
        <f t="shared" si="63"/>
        <v>1540</v>
      </c>
      <c r="N975" s="14">
        <f t="shared" si="64"/>
        <v>4604.6000000000004</v>
      </c>
      <c r="O975">
        <f t="shared" si="65"/>
        <v>2009</v>
      </c>
      <c r="P975" t="str">
        <f t="shared" si="66"/>
        <v>Aug</v>
      </c>
    </row>
    <row r="976" spans="1:16" x14ac:dyDescent="0.3">
      <c r="A976">
        <v>980</v>
      </c>
      <c r="B976" t="str">
        <f>Table6[[#This Row],[Initials]]</f>
        <v>J</v>
      </c>
      <c r="C976" t="str">
        <f>Table6[[#This Row],[Last Name Correction]]</f>
        <v>Mcmahon</v>
      </c>
      <c r="D976" t="s">
        <v>1683</v>
      </c>
      <c r="E976" t="str">
        <f>Table6[[#This Row],[Gender Correction]]</f>
        <v>F</v>
      </c>
      <c r="F976">
        <v>30</v>
      </c>
      <c r="G976" t="s">
        <v>4431</v>
      </c>
      <c r="H976" t="s">
        <v>219</v>
      </c>
      <c r="I976" s="10">
        <v>39526</v>
      </c>
      <c r="J976">
        <v>64</v>
      </c>
      <c r="K976" t="s">
        <v>851</v>
      </c>
      <c r="L976" t="str">
        <f>VLOOKUP(Portfolio43468[[#This Row],[Product]],ProductName,2)</f>
        <v>Hyperwotsit</v>
      </c>
      <c r="M976">
        <f t="shared" si="63"/>
        <v>1280</v>
      </c>
      <c r="N976" s="14">
        <f t="shared" si="64"/>
        <v>2572.7999999999997</v>
      </c>
      <c r="O976">
        <f t="shared" si="65"/>
        <v>2008</v>
      </c>
      <c r="P976" t="str">
        <f t="shared" si="66"/>
        <v>Mar</v>
      </c>
    </row>
    <row r="977" spans="1:16" x14ac:dyDescent="0.3">
      <c r="A977">
        <v>981</v>
      </c>
      <c r="B977" t="str">
        <f>Table6[[#This Row],[Initials]]</f>
        <v>L</v>
      </c>
      <c r="C977" t="str">
        <f>Table6[[#This Row],[Last Name Correction]]</f>
        <v>Pratt</v>
      </c>
      <c r="D977" t="s">
        <v>1670</v>
      </c>
      <c r="E977" t="str">
        <f>Table6[[#This Row],[Gender Correction]]</f>
        <v>F</v>
      </c>
      <c r="F977">
        <v>60</v>
      </c>
      <c r="G977" t="s">
        <v>4434</v>
      </c>
      <c r="H977" t="s">
        <v>799</v>
      </c>
      <c r="I977" s="10">
        <v>39798</v>
      </c>
      <c r="J977">
        <v>92</v>
      </c>
      <c r="K977" t="s">
        <v>851</v>
      </c>
      <c r="L977" t="str">
        <f>VLOOKUP(Portfolio43468[[#This Row],[Product]],ProductName,2)</f>
        <v>Hyperwotsit</v>
      </c>
      <c r="M977">
        <f t="shared" si="63"/>
        <v>1840</v>
      </c>
      <c r="N977" s="14">
        <f t="shared" si="64"/>
        <v>3698.3999999999996</v>
      </c>
      <c r="O977">
        <f t="shared" si="65"/>
        <v>2008</v>
      </c>
      <c r="P977" t="str">
        <f t="shared" si="66"/>
        <v>Dec</v>
      </c>
    </row>
    <row r="978" spans="1:16" x14ac:dyDescent="0.3">
      <c r="A978">
        <v>982</v>
      </c>
      <c r="B978" t="str">
        <f>Table6[[#This Row],[Initials]]</f>
        <v>C</v>
      </c>
      <c r="C978" t="str">
        <f>Table6[[#This Row],[Last Name Correction]]</f>
        <v>Pruitt</v>
      </c>
      <c r="D978" t="s">
        <v>1670</v>
      </c>
      <c r="E978" t="str">
        <f>Table6[[#This Row],[Gender Correction]]</f>
        <v>F</v>
      </c>
      <c r="F978">
        <v>90</v>
      </c>
      <c r="G978" t="s">
        <v>4437</v>
      </c>
      <c r="H978" t="s">
        <v>2612</v>
      </c>
      <c r="I978" s="10">
        <v>39682</v>
      </c>
      <c r="J978">
        <v>89</v>
      </c>
      <c r="K978" t="s">
        <v>851</v>
      </c>
      <c r="L978" t="str">
        <f>VLOOKUP(Portfolio43468[[#This Row],[Product]],ProductName,2)</f>
        <v>Hyperwotsit</v>
      </c>
      <c r="M978">
        <f t="shared" si="63"/>
        <v>1780</v>
      </c>
      <c r="N978" s="14">
        <f t="shared" si="64"/>
        <v>3577.7999999999997</v>
      </c>
      <c r="O978">
        <f t="shared" si="65"/>
        <v>2008</v>
      </c>
      <c r="P978" t="str">
        <f t="shared" si="66"/>
        <v>Aug</v>
      </c>
    </row>
    <row r="979" spans="1:16" x14ac:dyDescent="0.3">
      <c r="A979">
        <v>983</v>
      </c>
      <c r="B979" t="str">
        <f>Table6[[#This Row],[Initials]]</f>
        <v>S</v>
      </c>
      <c r="C979" t="str">
        <f>Table6[[#This Row],[Last Name Correction]]</f>
        <v>Dubois</v>
      </c>
      <c r="D979" t="s">
        <v>1670</v>
      </c>
      <c r="E979" t="str">
        <f>Table6[[#This Row],[Gender Correction]]</f>
        <v>F</v>
      </c>
      <c r="F979">
        <v>60</v>
      </c>
      <c r="G979" t="s">
        <v>4440</v>
      </c>
      <c r="H979" t="s">
        <v>751</v>
      </c>
      <c r="I979" s="10">
        <v>40183</v>
      </c>
      <c r="J979">
        <v>67</v>
      </c>
      <c r="K979" t="s">
        <v>1700</v>
      </c>
      <c r="L979" t="str">
        <f>VLOOKUP(Portfolio43468[[#This Row],[Product]],ProductName,2)</f>
        <v>Ultrathing V1</v>
      </c>
      <c r="M979">
        <f t="shared" si="63"/>
        <v>1139</v>
      </c>
      <c r="N979" s="14">
        <f t="shared" si="64"/>
        <v>2266.61</v>
      </c>
      <c r="O979">
        <f t="shared" si="65"/>
        <v>2010</v>
      </c>
      <c r="P979" t="str">
        <f t="shared" si="66"/>
        <v>Jan</v>
      </c>
    </row>
    <row r="980" spans="1:16" x14ac:dyDescent="0.3">
      <c r="A980">
        <v>984</v>
      </c>
      <c r="B980" t="str">
        <f>Table6[[#This Row],[Initials]]</f>
        <v>L</v>
      </c>
      <c r="C980" t="str">
        <f>Table6[[#This Row],[Last Name Correction]]</f>
        <v>Culver</v>
      </c>
      <c r="D980" t="s">
        <v>1683</v>
      </c>
      <c r="E980" t="str">
        <f>Table6[[#This Row],[Gender Correction]]</f>
        <v>F</v>
      </c>
      <c r="F980">
        <v>30</v>
      </c>
      <c r="G980" t="s">
        <v>4442</v>
      </c>
      <c r="H980" t="s">
        <v>273</v>
      </c>
      <c r="I980" s="10">
        <v>40264</v>
      </c>
      <c r="J980">
        <v>27</v>
      </c>
      <c r="K980" t="s">
        <v>1707</v>
      </c>
      <c r="L980" t="str">
        <f>VLOOKUP(Portfolio43468[[#This Row],[Product]],ProductName,2)</f>
        <v>Megawidget M</v>
      </c>
      <c r="M980">
        <f t="shared" si="63"/>
        <v>648</v>
      </c>
      <c r="N980" s="14">
        <f t="shared" si="64"/>
        <v>771.12</v>
      </c>
      <c r="O980">
        <f t="shared" si="65"/>
        <v>2010</v>
      </c>
      <c r="P980" t="str">
        <f t="shared" si="66"/>
        <v>Mar</v>
      </c>
    </row>
    <row r="981" spans="1:16" x14ac:dyDescent="0.3">
      <c r="A981">
        <v>985</v>
      </c>
      <c r="B981" t="str">
        <f>Table6[[#This Row],[Initials]]</f>
        <v>H</v>
      </c>
      <c r="C981" t="str">
        <f>Table6[[#This Row],[Last Name Correction]]</f>
        <v>Beal</v>
      </c>
      <c r="D981" t="s">
        <v>1683</v>
      </c>
      <c r="E981" t="str">
        <f>Table6[[#This Row],[Gender Correction]]</f>
        <v>F</v>
      </c>
      <c r="F981">
        <v>30</v>
      </c>
      <c r="G981" t="s">
        <v>4445</v>
      </c>
      <c r="H981" t="s">
        <v>187</v>
      </c>
      <c r="I981" s="10">
        <v>39644</v>
      </c>
      <c r="J981">
        <v>43</v>
      </c>
      <c r="K981" t="s">
        <v>1673</v>
      </c>
      <c r="L981" t="str">
        <f>VLOOKUP(Portfolio43468[[#This Row],[Product]],ProductName,2)</f>
        <v>Megawidget S</v>
      </c>
      <c r="M981">
        <f t="shared" si="63"/>
        <v>1032</v>
      </c>
      <c r="N981" s="14">
        <f t="shared" si="64"/>
        <v>815.28000000000009</v>
      </c>
      <c r="O981">
        <f t="shared" si="65"/>
        <v>2008</v>
      </c>
      <c r="P981" t="str">
        <f t="shared" si="66"/>
        <v>Jul</v>
      </c>
    </row>
    <row r="982" spans="1:16" x14ac:dyDescent="0.3">
      <c r="A982">
        <v>986</v>
      </c>
      <c r="B982" t="str">
        <f>Table6[[#This Row],[Initials]]</f>
        <v>F</v>
      </c>
      <c r="C982" t="str">
        <f>Table6[[#This Row],[Last Name Correction]]</f>
        <v>Richard</v>
      </c>
      <c r="D982" t="s">
        <v>1683</v>
      </c>
      <c r="E982" t="str">
        <f>Table6[[#This Row],[Gender Correction]]</f>
        <v>F</v>
      </c>
      <c r="F982">
        <v>30</v>
      </c>
      <c r="G982" t="s">
        <v>4447</v>
      </c>
      <c r="H982" t="s">
        <v>4448</v>
      </c>
      <c r="I982" s="10">
        <v>40073</v>
      </c>
      <c r="J982">
        <v>70</v>
      </c>
      <c r="K982" t="s">
        <v>1772</v>
      </c>
      <c r="L982" t="str">
        <f>VLOOKUP(Portfolio43468[[#This Row],[Product]],ProductName,2)</f>
        <v>Gigastuff</v>
      </c>
      <c r="M982">
        <f t="shared" si="63"/>
        <v>1260</v>
      </c>
      <c r="N982" s="14">
        <f t="shared" si="64"/>
        <v>2381.4</v>
      </c>
      <c r="O982">
        <f t="shared" si="65"/>
        <v>2009</v>
      </c>
      <c r="P982" t="str">
        <f t="shared" si="66"/>
        <v>Sep</v>
      </c>
    </row>
    <row r="983" spans="1:16" x14ac:dyDescent="0.3">
      <c r="A983">
        <v>987</v>
      </c>
      <c r="B983" t="str">
        <f>Table6[[#This Row],[Initials]]</f>
        <v>Z</v>
      </c>
      <c r="C983" t="str">
        <f>Table6[[#This Row],[Last Name Correction]]</f>
        <v>Cullen</v>
      </c>
      <c r="D983" t="s">
        <v>1670</v>
      </c>
      <c r="E983" t="str">
        <f>Table6[[#This Row],[Gender Correction]]</f>
        <v>F</v>
      </c>
      <c r="F983">
        <v>90</v>
      </c>
      <c r="G983" t="s">
        <v>4450</v>
      </c>
      <c r="H983" t="s">
        <v>441</v>
      </c>
      <c r="I983" s="10">
        <v>40121</v>
      </c>
      <c r="J983">
        <v>9</v>
      </c>
      <c r="K983" t="s">
        <v>1007</v>
      </c>
      <c r="L983" t="str">
        <f>VLOOKUP(Portfolio43468[[#This Row],[Product]],ProductName,2)</f>
        <v>Superwossname</v>
      </c>
      <c r="M983">
        <f t="shared" si="63"/>
        <v>180</v>
      </c>
      <c r="N983" s="14">
        <f t="shared" si="64"/>
        <v>559.79999999999995</v>
      </c>
      <c r="O983">
        <f t="shared" si="65"/>
        <v>2009</v>
      </c>
      <c r="P983" t="str">
        <f t="shared" si="66"/>
        <v>Nov</v>
      </c>
    </row>
    <row r="984" spans="1:16" x14ac:dyDescent="0.3">
      <c r="A984">
        <v>988</v>
      </c>
      <c r="B984" t="str">
        <f>Table6[[#This Row],[Initials]]</f>
        <v>R</v>
      </c>
      <c r="C984" t="str">
        <f>Table6[[#This Row],[Last Name Correction]]</f>
        <v>May</v>
      </c>
      <c r="D984" t="s">
        <v>1670</v>
      </c>
      <c r="E984" t="str">
        <f>Table6[[#This Row],[Gender Correction]]</f>
        <v>F</v>
      </c>
      <c r="F984">
        <v>90</v>
      </c>
      <c r="G984" t="s">
        <v>4453</v>
      </c>
      <c r="H984" t="s">
        <v>254</v>
      </c>
      <c r="I984" s="10">
        <v>39612</v>
      </c>
      <c r="J984">
        <v>52</v>
      </c>
      <c r="K984" t="s">
        <v>1700</v>
      </c>
      <c r="L984" t="str">
        <f>VLOOKUP(Portfolio43468[[#This Row],[Product]],ProductName,2)</f>
        <v>Ultrathing V1</v>
      </c>
      <c r="M984">
        <f t="shared" si="63"/>
        <v>884</v>
      </c>
      <c r="N984" s="14">
        <f t="shared" si="64"/>
        <v>1759.16</v>
      </c>
      <c r="O984">
        <f t="shared" si="65"/>
        <v>2008</v>
      </c>
      <c r="P984" t="str">
        <f t="shared" si="66"/>
        <v>Jun</v>
      </c>
    </row>
    <row r="985" spans="1:16" x14ac:dyDescent="0.3">
      <c r="A985">
        <v>989</v>
      </c>
      <c r="B985" t="str">
        <f>Table6[[#This Row],[Initials]]</f>
        <v>T</v>
      </c>
      <c r="C985" t="str">
        <f>Table6[[#This Row],[Last Name Correction]]</f>
        <v>Watson</v>
      </c>
      <c r="D985" t="s">
        <v>1683</v>
      </c>
      <c r="E985" t="str">
        <f>Table6[[#This Row],[Gender Correction]]</f>
        <v>F</v>
      </c>
      <c r="F985">
        <v>60</v>
      </c>
      <c r="G985" t="s">
        <v>4456</v>
      </c>
      <c r="H985" t="s">
        <v>4457</v>
      </c>
      <c r="I985" s="10">
        <v>40521</v>
      </c>
      <c r="J985">
        <v>82</v>
      </c>
      <c r="K985" t="s">
        <v>1673</v>
      </c>
      <c r="L985" t="str">
        <f>VLOOKUP(Portfolio43468[[#This Row],[Product]],ProductName,2)</f>
        <v>Megawidget S</v>
      </c>
      <c r="M985">
        <f t="shared" si="63"/>
        <v>1968</v>
      </c>
      <c r="N985" s="14">
        <f t="shared" si="64"/>
        <v>1554.72</v>
      </c>
      <c r="O985">
        <f t="shared" si="65"/>
        <v>2010</v>
      </c>
      <c r="P985" t="str">
        <f t="shared" si="66"/>
        <v>Dec</v>
      </c>
    </row>
    <row r="986" spans="1:16" x14ac:dyDescent="0.3">
      <c r="A986">
        <v>990</v>
      </c>
      <c r="B986" t="str">
        <f>Table6[[#This Row],[Initials]]</f>
        <v>C</v>
      </c>
      <c r="C986" t="str">
        <f>Table6[[#This Row],[Last Name Correction]]</f>
        <v>Bonds</v>
      </c>
      <c r="D986" t="s">
        <v>1683</v>
      </c>
      <c r="E986" t="str">
        <f>Table6[[#This Row],[Gender Correction]]</f>
        <v>F</v>
      </c>
      <c r="F986">
        <v>60</v>
      </c>
      <c r="G986" t="s">
        <v>4459</v>
      </c>
      <c r="H986" t="s">
        <v>216</v>
      </c>
      <c r="I986" s="10">
        <v>40178</v>
      </c>
      <c r="J986">
        <v>85</v>
      </c>
      <c r="K986" t="s">
        <v>1700</v>
      </c>
      <c r="L986" t="str">
        <f>VLOOKUP(Portfolio43468[[#This Row],[Product]],ProductName,2)</f>
        <v>Ultrathing V1</v>
      </c>
      <c r="M986">
        <f t="shared" si="63"/>
        <v>1445</v>
      </c>
      <c r="N986" s="14">
        <f t="shared" si="64"/>
        <v>2875.55</v>
      </c>
      <c r="O986">
        <f t="shared" si="65"/>
        <v>2009</v>
      </c>
      <c r="P986" t="str">
        <f t="shared" si="66"/>
        <v>Dec</v>
      </c>
    </row>
    <row r="987" spans="1:16" x14ac:dyDescent="0.3">
      <c r="A987">
        <v>991</v>
      </c>
      <c r="B987" t="str">
        <f>Table6[[#This Row],[Initials]]</f>
        <v>C</v>
      </c>
      <c r="C987" t="str">
        <f>Table6[[#This Row],[Last Name Correction]]</f>
        <v>Rocha</v>
      </c>
      <c r="D987" t="s">
        <v>1683</v>
      </c>
      <c r="E987" t="str">
        <f>Table6[[#This Row],[Gender Correction]]</f>
        <v>F</v>
      </c>
      <c r="F987">
        <v>90</v>
      </c>
      <c r="G987" t="s">
        <v>4462</v>
      </c>
      <c r="H987" t="s">
        <v>227</v>
      </c>
      <c r="I987" s="10">
        <v>40329</v>
      </c>
      <c r="J987">
        <v>22</v>
      </c>
      <c r="K987" t="s">
        <v>1007</v>
      </c>
      <c r="L987" t="str">
        <f>VLOOKUP(Portfolio43468[[#This Row],[Product]],ProductName,2)</f>
        <v>Superwossname</v>
      </c>
      <c r="M987">
        <f t="shared" si="63"/>
        <v>440</v>
      </c>
      <c r="N987" s="14">
        <f t="shared" si="64"/>
        <v>1368.3999999999999</v>
      </c>
      <c r="O987">
        <f t="shared" si="65"/>
        <v>2010</v>
      </c>
      <c r="P987" t="str">
        <f t="shared" si="66"/>
        <v>May</v>
      </c>
    </row>
    <row r="988" spans="1:16" x14ac:dyDescent="0.3">
      <c r="A988">
        <v>992</v>
      </c>
      <c r="B988" t="str">
        <f>Table6[[#This Row],[Initials]]</f>
        <v>D</v>
      </c>
      <c r="C988" t="str">
        <f>Table6[[#This Row],[Last Name Correction]]</f>
        <v>Emery</v>
      </c>
      <c r="D988" t="s">
        <v>1670</v>
      </c>
      <c r="E988" t="str">
        <f>Table6[[#This Row],[Gender Correction]]</f>
        <v>F</v>
      </c>
      <c r="F988">
        <v>30</v>
      </c>
      <c r="G988" t="s">
        <v>4465</v>
      </c>
      <c r="H988" t="s">
        <v>531</v>
      </c>
      <c r="I988" s="10">
        <v>39937</v>
      </c>
      <c r="J988">
        <v>42</v>
      </c>
      <c r="K988" t="s">
        <v>1772</v>
      </c>
      <c r="L988" t="str">
        <f>VLOOKUP(Portfolio43468[[#This Row],[Product]],ProductName,2)</f>
        <v>Gigastuff</v>
      </c>
      <c r="M988">
        <f t="shared" si="63"/>
        <v>756</v>
      </c>
      <c r="N988" s="14">
        <f t="shared" si="64"/>
        <v>1428.84</v>
      </c>
      <c r="O988">
        <f t="shared" si="65"/>
        <v>2009</v>
      </c>
      <c r="P988" t="str">
        <f t="shared" si="66"/>
        <v>May</v>
      </c>
    </row>
    <row r="989" spans="1:16" x14ac:dyDescent="0.3">
      <c r="A989">
        <v>993</v>
      </c>
      <c r="B989" t="str">
        <f>Table6[[#This Row],[Initials]]</f>
        <v>K</v>
      </c>
      <c r="C989" t="str">
        <f>Table6[[#This Row],[Last Name Correction]]</f>
        <v>Cortez</v>
      </c>
      <c r="D989" t="s">
        <v>1683</v>
      </c>
      <c r="E989" t="str">
        <f>Table6[[#This Row],[Gender Correction]]</f>
        <v>F</v>
      </c>
      <c r="F989">
        <v>60</v>
      </c>
      <c r="G989" t="s">
        <v>4468</v>
      </c>
      <c r="H989" t="s">
        <v>4469</v>
      </c>
      <c r="I989" s="10">
        <v>40209</v>
      </c>
      <c r="J989">
        <v>66</v>
      </c>
      <c r="K989" t="s">
        <v>1673</v>
      </c>
      <c r="L989" t="str">
        <f>VLOOKUP(Portfolio43468[[#This Row],[Product]],ProductName,2)</f>
        <v>Megawidget S</v>
      </c>
      <c r="M989">
        <f t="shared" si="63"/>
        <v>1584</v>
      </c>
      <c r="N989" s="14">
        <f t="shared" si="64"/>
        <v>1251.3600000000001</v>
      </c>
      <c r="O989">
        <f t="shared" si="65"/>
        <v>2010</v>
      </c>
      <c r="P989" t="str">
        <f t="shared" si="66"/>
        <v>Jan</v>
      </c>
    </row>
    <row r="990" spans="1:16" x14ac:dyDescent="0.3">
      <c r="A990">
        <v>994</v>
      </c>
      <c r="B990" t="str">
        <f>Table6[[#This Row],[Initials]]</f>
        <v>T</v>
      </c>
      <c r="C990" t="str">
        <f>Table6[[#This Row],[Last Name Correction]]</f>
        <v>Yazzie</v>
      </c>
      <c r="D990" t="s">
        <v>1683</v>
      </c>
      <c r="E990" t="str">
        <f>Table6[[#This Row],[Gender Correction]]</f>
        <v>F</v>
      </c>
      <c r="F990">
        <v>60</v>
      </c>
      <c r="G990" t="s">
        <v>4472</v>
      </c>
      <c r="H990" t="s">
        <v>221</v>
      </c>
      <c r="I990" s="10">
        <v>40145</v>
      </c>
      <c r="J990">
        <v>47</v>
      </c>
      <c r="K990" t="s">
        <v>1696</v>
      </c>
      <c r="L990" t="str">
        <f>VLOOKUP(Portfolio43468[[#This Row],[Product]],ProductName,2)</f>
        <v>Ultrathing V2</v>
      </c>
      <c r="M990">
        <f t="shared" si="63"/>
        <v>940</v>
      </c>
      <c r="N990" s="14">
        <f t="shared" si="64"/>
        <v>2810.6000000000004</v>
      </c>
      <c r="O990">
        <f t="shared" si="65"/>
        <v>2009</v>
      </c>
      <c r="P990" t="str">
        <f t="shared" si="66"/>
        <v>Nov</v>
      </c>
    </row>
    <row r="991" spans="1:16" x14ac:dyDescent="0.3">
      <c r="A991">
        <v>995</v>
      </c>
      <c r="B991" t="str">
        <f>Table6[[#This Row],[Initials]]</f>
        <v>T</v>
      </c>
      <c r="C991" t="str">
        <f>Table6[[#This Row],[Last Name Correction]]</f>
        <v>Akers</v>
      </c>
      <c r="D991" t="s">
        <v>1670</v>
      </c>
      <c r="E991" t="str">
        <f>Table6[[#This Row],[Gender Correction]]</f>
        <v>F</v>
      </c>
      <c r="F991">
        <v>30</v>
      </c>
      <c r="G991" t="s">
        <v>4473</v>
      </c>
      <c r="H991" t="s">
        <v>3859</v>
      </c>
      <c r="I991" s="10">
        <v>39588</v>
      </c>
      <c r="J991">
        <v>90</v>
      </c>
      <c r="K991" t="s">
        <v>1700</v>
      </c>
      <c r="L991" t="str">
        <f>VLOOKUP(Portfolio43468[[#This Row],[Product]],ProductName,2)</f>
        <v>Ultrathing V1</v>
      </c>
      <c r="M991">
        <f t="shared" si="63"/>
        <v>1530</v>
      </c>
      <c r="N991" s="14">
        <f t="shared" si="64"/>
        <v>3044.7</v>
      </c>
      <c r="O991">
        <f t="shared" si="65"/>
        <v>2008</v>
      </c>
      <c r="P991" t="str">
        <f t="shared" si="66"/>
        <v>May</v>
      </c>
    </row>
    <row r="992" spans="1:16" x14ac:dyDescent="0.3">
      <c r="A992">
        <v>996</v>
      </c>
      <c r="B992" t="str">
        <f>Table6[[#This Row],[Initials]]</f>
        <v>M</v>
      </c>
      <c r="C992" t="str">
        <f>Table6[[#This Row],[Last Name Correction]]</f>
        <v>Mcmahon</v>
      </c>
      <c r="D992" t="s">
        <v>1670</v>
      </c>
      <c r="E992" t="str">
        <f>Table6[[#This Row],[Gender Correction]]</f>
        <v>F</v>
      </c>
      <c r="F992">
        <v>60</v>
      </c>
      <c r="G992" t="s">
        <v>4475</v>
      </c>
      <c r="H992" t="s">
        <v>52</v>
      </c>
      <c r="I992" s="10">
        <v>39579</v>
      </c>
      <c r="J992">
        <v>4</v>
      </c>
      <c r="K992" t="s">
        <v>1677</v>
      </c>
      <c r="L992" t="str">
        <f>VLOOKUP(Portfolio43468[[#This Row],[Product]],ProductName,2)</f>
        <v>Ultrathing V3</v>
      </c>
      <c r="M992">
        <f t="shared" si="63"/>
        <v>96</v>
      </c>
      <c r="N992" s="14">
        <f t="shared" si="64"/>
        <v>335.04</v>
      </c>
      <c r="O992">
        <f t="shared" si="65"/>
        <v>2008</v>
      </c>
      <c r="P992" t="str">
        <f t="shared" si="66"/>
        <v>May</v>
      </c>
    </row>
    <row r="993" spans="1:16" x14ac:dyDescent="0.3">
      <c r="A993">
        <v>997</v>
      </c>
      <c r="B993" t="str">
        <f>Table6[[#This Row],[Initials]]</f>
        <v>C</v>
      </c>
      <c r="C993" t="str">
        <f>Table6[[#This Row],[Last Name Correction]]</f>
        <v>Geiger</v>
      </c>
      <c r="D993" t="s">
        <v>1670</v>
      </c>
      <c r="E993" t="str">
        <f>Table6[[#This Row],[Gender Correction]]</f>
        <v>F</v>
      </c>
      <c r="F993">
        <v>60</v>
      </c>
      <c r="G993" t="s">
        <v>4478</v>
      </c>
      <c r="H993" t="s">
        <v>1160</v>
      </c>
      <c r="I993" s="10">
        <v>39998</v>
      </c>
      <c r="J993">
        <v>93</v>
      </c>
      <c r="K993" t="s">
        <v>1677</v>
      </c>
      <c r="L993" t="str">
        <f>VLOOKUP(Portfolio43468[[#This Row],[Product]],ProductName,2)</f>
        <v>Ultrathing V3</v>
      </c>
      <c r="M993">
        <f t="shared" si="63"/>
        <v>2232</v>
      </c>
      <c r="N993" s="14">
        <f t="shared" si="64"/>
        <v>7789.68</v>
      </c>
      <c r="O993">
        <f t="shared" si="65"/>
        <v>2009</v>
      </c>
      <c r="P993" t="str">
        <f t="shared" si="66"/>
        <v>Jul</v>
      </c>
    </row>
    <row r="994" spans="1:16" x14ac:dyDescent="0.3">
      <c r="A994">
        <v>998</v>
      </c>
      <c r="B994" t="str">
        <f>Table6[[#This Row],[Initials]]</f>
        <v>B</v>
      </c>
      <c r="C994" t="str">
        <f>Table6[[#This Row],[Last Name Correction]]</f>
        <v>Bravo</v>
      </c>
      <c r="D994" t="s">
        <v>1670</v>
      </c>
      <c r="E994" t="str">
        <f>Table6[[#This Row],[Gender Correction]]</f>
        <v>F</v>
      </c>
      <c r="F994">
        <v>90</v>
      </c>
      <c r="G994" t="s">
        <v>4481</v>
      </c>
      <c r="H994" t="s">
        <v>774</v>
      </c>
      <c r="I994" s="10">
        <v>40207</v>
      </c>
      <c r="J994">
        <v>41</v>
      </c>
      <c r="K994" t="s">
        <v>1007</v>
      </c>
      <c r="L994" t="str">
        <f>VLOOKUP(Portfolio43468[[#This Row],[Product]],ProductName,2)</f>
        <v>Superwossname</v>
      </c>
      <c r="M994">
        <f t="shared" si="63"/>
        <v>820</v>
      </c>
      <c r="N994" s="14">
        <f t="shared" si="64"/>
        <v>2550.1999999999998</v>
      </c>
      <c r="O994">
        <f t="shared" si="65"/>
        <v>2010</v>
      </c>
      <c r="P994" t="str">
        <f t="shared" si="66"/>
        <v>Jan</v>
      </c>
    </row>
    <row r="995" spans="1:16" x14ac:dyDescent="0.3">
      <c r="A995">
        <v>999</v>
      </c>
      <c r="B995" t="str">
        <f>Table6[[#This Row],[Initials]]</f>
        <v>L</v>
      </c>
      <c r="C995" t="str">
        <f>Table6[[#This Row],[Last Name Correction]]</f>
        <v>Mcconnell</v>
      </c>
      <c r="D995" t="s">
        <v>1683</v>
      </c>
      <c r="E995" t="str">
        <f>Table6[[#This Row],[Gender Correction]]</f>
        <v>F</v>
      </c>
      <c r="F995">
        <v>90</v>
      </c>
      <c r="G995" t="s">
        <v>4484</v>
      </c>
      <c r="H995" t="s">
        <v>1033</v>
      </c>
      <c r="I995" s="10">
        <v>39917</v>
      </c>
      <c r="J995">
        <v>11</v>
      </c>
      <c r="K995" t="s">
        <v>1673</v>
      </c>
      <c r="L995" t="str">
        <f>VLOOKUP(Portfolio43468[[#This Row],[Product]],ProductName,2)</f>
        <v>Megawidget S</v>
      </c>
      <c r="M995">
        <f t="shared" si="63"/>
        <v>264</v>
      </c>
      <c r="N995" s="14">
        <f t="shared" si="64"/>
        <v>208.56</v>
      </c>
      <c r="O995">
        <f t="shared" si="65"/>
        <v>2009</v>
      </c>
      <c r="P995" t="str">
        <f t="shared" si="66"/>
        <v>Apr</v>
      </c>
    </row>
    <row r="996" spans="1:16" x14ac:dyDescent="0.3">
      <c r="A996">
        <v>1000</v>
      </c>
      <c r="B996" t="str">
        <f>Table6[[#This Row],[Initials]]</f>
        <v>L</v>
      </c>
      <c r="C996" t="str">
        <f>Table6[[#This Row],[Last Name Correction]]</f>
        <v>Means</v>
      </c>
      <c r="D996" t="s">
        <v>1683</v>
      </c>
      <c r="E996" t="str">
        <f>Table6[[#This Row],[Gender Correction]]</f>
        <v>F</v>
      </c>
      <c r="F996">
        <v>90</v>
      </c>
      <c r="G996" t="s">
        <v>4487</v>
      </c>
      <c r="H996" t="s">
        <v>270</v>
      </c>
      <c r="I996" s="10">
        <v>39978</v>
      </c>
      <c r="J996">
        <v>89</v>
      </c>
      <c r="K996" t="s">
        <v>1677</v>
      </c>
      <c r="L996" t="str">
        <f>VLOOKUP(Portfolio43468[[#This Row],[Product]],ProductName,2)</f>
        <v>Ultrathing V3</v>
      </c>
      <c r="M996">
        <f t="shared" si="63"/>
        <v>2136</v>
      </c>
      <c r="N996" s="14">
        <f t="shared" si="64"/>
        <v>7454.64</v>
      </c>
      <c r="O996">
        <f t="shared" si="65"/>
        <v>2009</v>
      </c>
      <c r="P996" t="str">
        <f t="shared" si="66"/>
        <v>Jun</v>
      </c>
    </row>
    <row r="997" spans="1:16" x14ac:dyDescent="0.3">
      <c r="A997">
        <v>1001</v>
      </c>
      <c r="B997" t="str">
        <f>Table6[[#This Row],[Initials]]</f>
        <v>L</v>
      </c>
      <c r="C997" t="str">
        <f>Table6[[#This Row],[Last Name Correction]]</f>
        <v>Delacruz</v>
      </c>
      <c r="D997" t="s">
        <v>1683</v>
      </c>
      <c r="E997" t="str">
        <f>Table6[[#This Row],[Gender Correction]]</f>
        <v>F</v>
      </c>
      <c r="F997">
        <v>30</v>
      </c>
      <c r="G997" t="s">
        <v>4490</v>
      </c>
      <c r="H997" t="s">
        <v>434</v>
      </c>
      <c r="I997" s="10">
        <v>39757</v>
      </c>
      <c r="J997">
        <v>49</v>
      </c>
      <c r="K997" t="s">
        <v>1721</v>
      </c>
      <c r="L997" t="str">
        <f>VLOOKUP(Portfolio43468[[#This Row],[Product]],ProductName,2)</f>
        <v>Ultrathing V4</v>
      </c>
      <c r="M997">
        <f t="shared" si="63"/>
        <v>1176</v>
      </c>
      <c r="N997" s="14">
        <f t="shared" si="64"/>
        <v>4692.2400000000007</v>
      </c>
      <c r="O997">
        <f t="shared" si="65"/>
        <v>2008</v>
      </c>
      <c r="P997" t="str">
        <f t="shared" si="66"/>
        <v>Nov</v>
      </c>
    </row>
    <row r="998" spans="1:16" x14ac:dyDescent="0.3">
      <c r="A998">
        <v>1002</v>
      </c>
      <c r="B998" t="str">
        <f>Table6[[#This Row],[Initials]]</f>
        <v>J</v>
      </c>
      <c r="C998" t="str">
        <f>Table6[[#This Row],[Last Name Correction]]</f>
        <v>Roach</v>
      </c>
      <c r="D998" t="s">
        <v>4493</v>
      </c>
      <c r="E998" t="str">
        <f>Table6[[#This Row],[Gender Correction]]</f>
        <v>M</v>
      </c>
      <c r="F998">
        <v>60</v>
      </c>
      <c r="G998" t="s">
        <v>4494</v>
      </c>
      <c r="H998" t="s">
        <v>506</v>
      </c>
      <c r="I998" s="10">
        <v>40134</v>
      </c>
      <c r="J998">
        <v>78</v>
      </c>
      <c r="K998" t="s">
        <v>1721</v>
      </c>
      <c r="L998" t="str">
        <f>VLOOKUP(Portfolio43468[[#This Row],[Product]],ProductName,2)</f>
        <v>Ultrathing V4</v>
      </c>
      <c r="M998">
        <f t="shared" si="63"/>
        <v>1872</v>
      </c>
      <c r="N998" s="14">
        <f t="shared" si="64"/>
        <v>7469.2800000000007</v>
      </c>
      <c r="O998">
        <f t="shared" si="65"/>
        <v>2009</v>
      </c>
      <c r="P998" t="str">
        <f t="shared" si="66"/>
        <v>Nov</v>
      </c>
    </row>
    <row r="999" spans="1:16" x14ac:dyDescent="0.3">
      <c r="A999">
        <v>1003</v>
      </c>
      <c r="B999" t="str">
        <f>Table6[[#This Row],[Initials]]</f>
        <v>K</v>
      </c>
      <c r="C999" t="str">
        <f>Table6[[#This Row],[Last Name Correction]]</f>
        <v>Lynch</v>
      </c>
      <c r="D999" t="s">
        <v>4493</v>
      </c>
      <c r="E999" t="str">
        <f>Table6[[#This Row],[Gender Correction]]</f>
        <v>M</v>
      </c>
      <c r="F999">
        <v>30</v>
      </c>
      <c r="G999" t="s">
        <v>4497</v>
      </c>
      <c r="H999" t="s">
        <v>1451</v>
      </c>
      <c r="I999" s="10">
        <v>40542</v>
      </c>
      <c r="J999">
        <v>46</v>
      </c>
      <c r="K999" t="s">
        <v>1692</v>
      </c>
      <c r="L999" t="str">
        <f>VLOOKUP(Portfolio43468[[#This Row],[Product]],ProductName,2)</f>
        <v>Megawidget L</v>
      </c>
      <c r="M999">
        <f t="shared" si="63"/>
        <v>1104</v>
      </c>
      <c r="N999" s="14">
        <f t="shared" si="64"/>
        <v>1755.3600000000001</v>
      </c>
      <c r="O999">
        <f t="shared" si="65"/>
        <v>2010</v>
      </c>
      <c r="P999" t="str">
        <f t="shared" si="66"/>
        <v>Dec</v>
      </c>
    </row>
    <row r="1000" spans="1:16" x14ac:dyDescent="0.3">
      <c r="A1000">
        <v>1004</v>
      </c>
      <c r="B1000" t="str">
        <f>Table6[[#This Row],[Initials]]</f>
        <v>G</v>
      </c>
      <c r="C1000" t="str">
        <f>Table6[[#This Row],[Last Name Correction]]</f>
        <v>Bowling</v>
      </c>
      <c r="D1000" t="s">
        <v>4493</v>
      </c>
      <c r="E1000" t="str">
        <f>Table6[[#This Row],[Gender Correction]]</f>
        <v>M</v>
      </c>
      <c r="F1000">
        <v>60</v>
      </c>
      <c r="G1000" t="s">
        <v>4500</v>
      </c>
      <c r="H1000" t="s">
        <v>1621</v>
      </c>
      <c r="I1000" s="10">
        <v>39645</v>
      </c>
      <c r="J1000">
        <v>59</v>
      </c>
      <c r="K1000" t="s">
        <v>1721</v>
      </c>
      <c r="L1000" t="str">
        <f>VLOOKUP(Portfolio43468[[#This Row],[Product]],ProductName,2)</f>
        <v>Ultrathing V4</v>
      </c>
      <c r="M1000">
        <f t="shared" si="63"/>
        <v>1416</v>
      </c>
      <c r="N1000" s="14">
        <f t="shared" si="64"/>
        <v>5649.84</v>
      </c>
      <c r="O1000">
        <f t="shared" si="65"/>
        <v>2008</v>
      </c>
      <c r="P1000" t="str">
        <f t="shared" si="66"/>
        <v>Jul</v>
      </c>
    </row>
    <row r="1001" spans="1:16" x14ac:dyDescent="0.3">
      <c r="A1001">
        <v>1005</v>
      </c>
      <c r="B1001" t="str">
        <f>Table6[[#This Row],[Initials]]</f>
        <v>K</v>
      </c>
      <c r="C1001" t="str">
        <f>Table6[[#This Row],[Last Name Correction]]</f>
        <v>Bouchard</v>
      </c>
      <c r="D1001" t="s">
        <v>4493</v>
      </c>
      <c r="E1001" t="str">
        <f>Table6[[#This Row],[Gender Correction]]</f>
        <v>M</v>
      </c>
      <c r="F1001">
        <v>90</v>
      </c>
      <c r="G1001" t="s">
        <v>4503</v>
      </c>
      <c r="H1001" t="s">
        <v>3245</v>
      </c>
      <c r="I1001" s="10">
        <v>39578</v>
      </c>
      <c r="J1001">
        <v>58</v>
      </c>
      <c r="K1001" t="s">
        <v>1692</v>
      </c>
      <c r="L1001" t="str">
        <f>VLOOKUP(Portfolio43468[[#This Row],[Product]],ProductName,2)</f>
        <v>Megawidget L</v>
      </c>
      <c r="M1001">
        <f t="shared" si="63"/>
        <v>1392</v>
      </c>
      <c r="N1001" s="14">
        <f t="shared" si="64"/>
        <v>2213.2800000000002</v>
      </c>
      <c r="O1001">
        <f t="shared" si="65"/>
        <v>2008</v>
      </c>
      <c r="P1001" t="str">
        <f t="shared" si="66"/>
        <v>May</v>
      </c>
    </row>
    <row r="1002" spans="1:16" x14ac:dyDescent="0.3">
      <c r="A1002">
        <v>1006</v>
      </c>
      <c r="B1002" t="str">
        <f>Table6[[#This Row],[Initials]]</f>
        <v>P</v>
      </c>
      <c r="C1002" t="str">
        <f>Table6[[#This Row],[Last Name Correction]]</f>
        <v>Coleman</v>
      </c>
      <c r="D1002" t="s">
        <v>4493</v>
      </c>
      <c r="E1002" t="str">
        <f>Table6[[#This Row],[Gender Correction]]</f>
        <v>M</v>
      </c>
      <c r="F1002">
        <v>60</v>
      </c>
      <c r="G1002" t="s">
        <v>4506</v>
      </c>
      <c r="H1002" t="s">
        <v>651</v>
      </c>
      <c r="I1002" s="10">
        <v>39781</v>
      </c>
      <c r="J1002">
        <v>51</v>
      </c>
      <c r="K1002" t="s">
        <v>1772</v>
      </c>
      <c r="L1002" t="str">
        <f>VLOOKUP(Portfolio43468[[#This Row],[Product]],ProductName,2)</f>
        <v>Gigastuff</v>
      </c>
      <c r="M1002">
        <f t="shared" si="63"/>
        <v>918</v>
      </c>
      <c r="N1002" s="14">
        <f t="shared" si="64"/>
        <v>1735.02</v>
      </c>
      <c r="O1002">
        <f t="shared" si="65"/>
        <v>2008</v>
      </c>
      <c r="P1002" t="str">
        <f t="shared" si="66"/>
        <v>Nov</v>
      </c>
    </row>
    <row r="1003" spans="1:16" x14ac:dyDescent="0.3">
      <c r="A1003">
        <v>1007</v>
      </c>
      <c r="B1003" t="str">
        <f>Table6[[#This Row],[Initials]]</f>
        <v>V</v>
      </c>
      <c r="C1003" t="str">
        <f>Table6[[#This Row],[Last Name Correction]]</f>
        <v>Mcnally</v>
      </c>
      <c r="D1003" t="s">
        <v>4493</v>
      </c>
      <c r="E1003" t="str">
        <f>Table6[[#This Row],[Gender Correction]]</f>
        <v>M</v>
      </c>
      <c r="F1003">
        <v>90</v>
      </c>
      <c r="G1003" t="s">
        <v>4508</v>
      </c>
      <c r="H1003" t="s">
        <v>1185</v>
      </c>
      <c r="I1003" s="10">
        <v>39543</v>
      </c>
      <c r="J1003">
        <v>70</v>
      </c>
      <c r="K1003" t="s">
        <v>1700</v>
      </c>
      <c r="L1003" t="str">
        <f>VLOOKUP(Portfolio43468[[#This Row],[Product]],ProductName,2)</f>
        <v>Ultrathing V1</v>
      </c>
      <c r="M1003">
        <f t="shared" si="63"/>
        <v>1190</v>
      </c>
      <c r="N1003" s="14">
        <f t="shared" si="64"/>
        <v>2368.1</v>
      </c>
      <c r="O1003">
        <f t="shared" si="65"/>
        <v>2008</v>
      </c>
      <c r="P1003" t="str">
        <f t="shared" si="66"/>
        <v>Apr</v>
      </c>
    </row>
    <row r="1004" spans="1:16" x14ac:dyDescent="0.3">
      <c r="A1004">
        <v>1008</v>
      </c>
      <c r="B1004" t="str">
        <f>Table6[[#This Row],[Initials]]</f>
        <v>N</v>
      </c>
      <c r="C1004" t="str">
        <f>Table6[[#This Row],[Last Name Correction]]</f>
        <v>Lindsey</v>
      </c>
      <c r="D1004" t="s">
        <v>4493</v>
      </c>
      <c r="E1004" t="str">
        <f>Table6[[#This Row],[Gender Correction]]</f>
        <v>M</v>
      </c>
      <c r="F1004">
        <v>60</v>
      </c>
      <c r="G1004" t="s">
        <v>4510</v>
      </c>
      <c r="H1004" t="s">
        <v>1682</v>
      </c>
      <c r="I1004" s="10">
        <v>40192</v>
      </c>
      <c r="J1004">
        <v>21</v>
      </c>
      <c r="K1004" t="s">
        <v>1673</v>
      </c>
      <c r="L1004" t="str">
        <f>VLOOKUP(Portfolio43468[[#This Row],[Product]],ProductName,2)</f>
        <v>Megawidget S</v>
      </c>
      <c r="M1004">
        <f t="shared" si="63"/>
        <v>504</v>
      </c>
      <c r="N1004" s="14">
        <f t="shared" si="64"/>
        <v>398.16</v>
      </c>
      <c r="O1004">
        <f t="shared" si="65"/>
        <v>2010</v>
      </c>
      <c r="P1004" t="str">
        <f t="shared" si="66"/>
        <v>Jan</v>
      </c>
    </row>
    <row r="1005" spans="1:16" x14ac:dyDescent="0.3">
      <c r="A1005">
        <v>1009</v>
      </c>
      <c r="B1005" t="str">
        <f>Table6[[#This Row],[Initials]]</f>
        <v>J</v>
      </c>
      <c r="C1005" t="str">
        <f>Table6[[#This Row],[Last Name Correction]]</f>
        <v>Wall</v>
      </c>
      <c r="D1005" t="s">
        <v>4493</v>
      </c>
      <c r="E1005" t="str">
        <f>Table6[[#This Row],[Gender Correction]]</f>
        <v>M</v>
      </c>
      <c r="F1005">
        <v>90</v>
      </c>
      <c r="G1005" t="s">
        <v>4512</v>
      </c>
      <c r="H1005" t="s">
        <v>4513</v>
      </c>
      <c r="I1005" s="10">
        <v>40322</v>
      </c>
      <c r="J1005">
        <v>34</v>
      </c>
      <c r="K1005" t="s">
        <v>1673</v>
      </c>
      <c r="L1005" t="str">
        <f>VLOOKUP(Portfolio43468[[#This Row],[Product]],ProductName,2)</f>
        <v>Megawidget S</v>
      </c>
      <c r="M1005">
        <f t="shared" si="63"/>
        <v>816</v>
      </c>
      <c r="N1005" s="14">
        <f t="shared" si="64"/>
        <v>644.64</v>
      </c>
      <c r="O1005">
        <f t="shared" si="65"/>
        <v>2010</v>
      </c>
      <c r="P1005" t="str">
        <f t="shared" si="66"/>
        <v>May</v>
      </c>
    </row>
    <row r="1006" spans="1:16" x14ac:dyDescent="0.3">
      <c r="A1006">
        <v>1010</v>
      </c>
      <c r="B1006" t="str">
        <f>Table6[[#This Row],[Initials]]</f>
        <v>J</v>
      </c>
      <c r="C1006" t="str">
        <f>Table6[[#This Row],[Last Name Correction]]</f>
        <v>Hogue</v>
      </c>
      <c r="D1006" t="s">
        <v>4493</v>
      </c>
      <c r="E1006" t="str">
        <f>Table6[[#This Row],[Gender Correction]]</f>
        <v>M</v>
      </c>
      <c r="F1006">
        <v>30</v>
      </c>
      <c r="G1006" t="s">
        <v>4516</v>
      </c>
      <c r="H1006" t="s">
        <v>3088</v>
      </c>
      <c r="I1006" s="10">
        <v>39639</v>
      </c>
      <c r="J1006">
        <v>73</v>
      </c>
      <c r="K1006" t="s">
        <v>1707</v>
      </c>
      <c r="L1006" t="str">
        <f>VLOOKUP(Portfolio43468[[#This Row],[Product]],ProductName,2)</f>
        <v>Megawidget M</v>
      </c>
      <c r="M1006">
        <f t="shared" si="63"/>
        <v>1752</v>
      </c>
      <c r="N1006" s="14">
        <f t="shared" si="64"/>
        <v>2084.88</v>
      </c>
      <c r="O1006">
        <f t="shared" si="65"/>
        <v>2008</v>
      </c>
      <c r="P1006" t="str">
        <f t="shared" si="66"/>
        <v>Jul</v>
      </c>
    </row>
    <row r="1007" spans="1:16" x14ac:dyDescent="0.3">
      <c r="A1007">
        <v>1011</v>
      </c>
      <c r="B1007" t="str">
        <f>Table6[[#This Row],[Initials]]</f>
        <v>D</v>
      </c>
      <c r="C1007" t="str">
        <f>Table6[[#This Row],[Last Name Correction]]</f>
        <v>Flood</v>
      </c>
      <c r="D1007" t="s">
        <v>4493</v>
      </c>
      <c r="E1007" t="str">
        <f>Table6[[#This Row],[Gender Correction]]</f>
        <v>M</v>
      </c>
      <c r="F1007">
        <v>60</v>
      </c>
      <c r="G1007" t="s">
        <v>4519</v>
      </c>
      <c r="H1007" t="s">
        <v>567</v>
      </c>
      <c r="I1007" s="10">
        <v>39879</v>
      </c>
      <c r="J1007">
        <v>25</v>
      </c>
      <c r="K1007" t="s">
        <v>1007</v>
      </c>
      <c r="L1007" t="str">
        <f>VLOOKUP(Portfolio43468[[#This Row],[Product]],ProductName,2)</f>
        <v>Superwossname</v>
      </c>
      <c r="M1007">
        <f t="shared" si="63"/>
        <v>500</v>
      </c>
      <c r="N1007" s="14">
        <f t="shared" si="64"/>
        <v>1555</v>
      </c>
      <c r="O1007">
        <f t="shared" si="65"/>
        <v>2009</v>
      </c>
      <c r="P1007" t="str">
        <f t="shared" si="66"/>
        <v>Mar</v>
      </c>
    </row>
    <row r="1008" spans="1:16" x14ac:dyDescent="0.3">
      <c r="A1008">
        <v>1012</v>
      </c>
      <c r="B1008" t="str">
        <f>Table6[[#This Row],[Initials]]</f>
        <v>C</v>
      </c>
      <c r="C1008" t="str">
        <f>Table6[[#This Row],[Last Name Correction]]</f>
        <v>Blackmon</v>
      </c>
      <c r="D1008" t="s">
        <v>4493</v>
      </c>
      <c r="E1008" t="str">
        <f>Table6[[#This Row],[Gender Correction]]</f>
        <v>M</v>
      </c>
      <c r="F1008">
        <v>30</v>
      </c>
      <c r="G1008" t="s">
        <v>4521</v>
      </c>
      <c r="H1008" t="s">
        <v>4092</v>
      </c>
      <c r="I1008" s="10">
        <v>40301</v>
      </c>
      <c r="J1008">
        <v>84</v>
      </c>
      <c r="K1008" t="s">
        <v>1772</v>
      </c>
      <c r="L1008" t="str">
        <f>VLOOKUP(Portfolio43468[[#This Row],[Product]],ProductName,2)</f>
        <v>Gigastuff</v>
      </c>
      <c r="M1008">
        <f t="shared" si="63"/>
        <v>1512</v>
      </c>
      <c r="N1008" s="14">
        <f t="shared" si="64"/>
        <v>2857.68</v>
      </c>
      <c r="O1008">
        <f t="shared" si="65"/>
        <v>2010</v>
      </c>
      <c r="P1008" t="str">
        <f t="shared" si="66"/>
        <v>May</v>
      </c>
    </row>
    <row r="1009" spans="1:16" x14ac:dyDescent="0.3">
      <c r="A1009">
        <v>1013</v>
      </c>
      <c r="B1009" t="str">
        <f>Table6[[#This Row],[Initials]]</f>
        <v>L</v>
      </c>
      <c r="C1009" t="str">
        <f>Table6[[#This Row],[Last Name Correction]]</f>
        <v>Montano</v>
      </c>
      <c r="D1009" t="s">
        <v>4493</v>
      </c>
      <c r="E1009" t="str">
        <f>Table6[[#This Row],[Gender Correction]]</f>
        <v>M</v>
      </c>
      <c r="F1009">
        <v>30</v>
      </c>
      <c r="G1009" t="s">
        <v>4522</v>
      </c>
      <c r="H1009" t="s">
        <v>570</v>
      </c>
      <c r="I1009" s="10">
        <v>39787</v>
      </c>
      <c r="J1009">
        <v>32</v>
      </c>
      <c r="K1009" t="s">
        <v>1673</v>
      </c>
      <c r="L1009" t="str">
        <f>VLOOKUP(Portfolio43468[[#This Row],[Product]],ProductName,2)</f>
        <v>Megawidget S</v>
      </c>
      <c r="M1009">
        <f t="shared" si="63"/>
        <v>768</v>
      </c>
      <c r="N1009" s="14">
        <f t="shared" si="64"/>
        <v>606.72</v>
      </c>
      <c r="O1009">
        <f t="shared" si="65"/>
        <v>2008</v>
      </c>
      <c r="P1009" t="str">
        <f t="shared" si="66"/>
        <v>Dec</v>
      </c>
    </row>
    <row r="1010" spans="1:16" x14ac:dyDescent="0.3">
      <c r="A1010">
        <v>1014</v>
      </c>
      <c r="B1010" t="str">
        <f>Table6[[#This Row],[Initials]]</f>
        <v>J</v>
      </c>
      <c r="C1010" t="str">
        <f>Table6[[#This Row],[Last Name Correction]]</f>
        <v>Barnhart</v>
      </c>
      <c r="D1010" t="s">
        <v>4493</v>
      </c>
      <c r="E1010" t="str">
        <f>Table6[[#This Row],[Gender Correction]]</f>
        <v>M</v>
      </c>
      <c r="F1010">
        <v>60</v>
      </c>
      <c r="G1010" t="s">
        <v>4525</v>
      </c>
      <c r="H1010" t="s">
        <v>389</v>
      </c>
      <c r="I1010" s="10">
        <v>40284</v>
      </c>
      <c r="J1010">
        <v>39</v>
      </c>
      <c r="K1010" t="s">
        <v>1700</v>
      </c>
      <c r="L1010" t="str">
        <f>VLOOKUP(Portfolio43468[[#This Row],[Product]],ProductName,2)</f>
        <v>Ultrathing V1</v>
      </c>
      <c r="M1010">
        <f t="shared" si="63"/>
        <v>663</v>
      </c>
      <c r="N1010" s="14">
        <f t="shared" si="64"/>
        <v>1319.37</v>
      </c>
      <c r="O1010">
        <f t="shared" si="65"/>
        <v>2010</v>
      </c>
      <c r="P1010" t="str">
        <f t="shared" si="66"/>
        <v>Apr</v>
      </c>
    </row>
    <row r="1011" spans="1:16" x14ac:dyDescent="0.3">
      <c r="A1011">
        <v>1015</v>
      </c>
      <c r="B1011" t="str">
        <f>Table6[[#This Row],[Initials]]</f>
        <v>B</v>
      </c>
      <c r="C1011" t="str">
        <f>Table6[[#This Row],[Last Name Correction]]</f>
        <v>Franks</v>
      </c>
      <c r="D1011" t="s">
        <v>4493</v>
      </c>
      <c r="E1011" t="str">
        <f>Table6[[#This Row],[Gender Correction]]</f>
        <v>M</v>
      </c>
      <c r="F1011">
        <v>30</v>
      </c>
      <c r="G1011" t="s">
        <v>4526</v>
      </c>
      <c r="H1011" t="s">
        <v>732</v>
      </c>
      <c r="I1011" s="10">
        <v>40075</v>
      </c>
      <c r="J1011">
        <v>63</v>
      </c>
      <c r="K1011" t="s">
        <v>1696</v>
      </c>
      <c r="L1011" t="str">
        <f>VLOOKUP(Portfolio43468[[#This Row],[Product]],ProductName,2)</f>
        <v>Ultrathing V2</v>
      </c>
      <c r="M1011">
        <f t="shared" si="63"/>
        <v>1260</v>
      </c>
      <c r="N1011" s="14">
        <f t="shared" si="64"/>
        <v>3767.4</v>
      </c>
      <c r="O1011">
        <f t="shared" si="65"/>
        <v>2009</v>
      </c>
      <c r="P1011" t="str">
        <f t="shared" si="66"/>
        <v>Sep</v>
      </c>
    </row>
    <row r="1012" spans="1:16" x14ac:dyDescent="0.3">
      <c r="A1012">
        <v>1016</v>
      </c>
      <c r="B1012" t="str">
        <f>Table6[[#This Row],[Initials]]</f>
        <v>B</v>
      </c>
      <c r="C1012" t="str">
        <f>Table6[[#This Row],[Last Name Correction]]</f>
        <v>Ritter</v>
      </c>
      <c r="D1012" t="s">
        <v>4493</v>
      </c>
      <c r="E1012" t="str">
        <f>Table6[[#This Row],[Gender Correction]]</f>
        <v>M</v>
      </c>
      <c r="F1012">
        <v>90</v>
      </c>
      <c r="G1012" t="s">
        <v>4529</v>
      </c>
      <c r="H1012" t="s">
        <v>836</v>
      </c>
      <c r="I1012" s="10">
        <v>39565</v>
      </c>
      <c r="J1012">
        <v>13</v>
      </c>
      <c r="K1012" t="s">
        <v>1677</v>
      </c>
      <c r="L1012" t="str">
        <f>VLOOKUP(Portfolio43468[[#This Row],[Product]],ProductName,2)</f>
        <v>Ultrathing V3</v>
      </c>
      <c r="M1012">
        <f t="shared" si="63"/>
        <v>312</v>
      </c>
      <c r="N1012" s="14">
        <f t="shared" si="64"/>
        <v>1088.8800000000001</v>
      </c>
      <c r="O1012">
        <f t="shared" si="65"/>
        <v>2008</v>
      </c>
      <c r="P1012" t="str">
        <f t="shared" si="66"/>
        <v>Apr</v>
      </c>
    </row>
    <row r="1013" spans="1:16" x14ac:dyDescent="0.3">
      <c r="A1013">
        <v>1017</v>
      </c>
      <c r="B1013" t="str">
        <f>Table6[[#This Row],[Initials]]</f>
        <v>H</v>
      </c>
      <c r="C1013" t="str">
        <f>Table6[[#This Row],[Last Name Correction]]</f>
        <v>Shultz</v>
      </c>
      <c r="D1013" t="s">
        <v>4493</v>
      </c>
      <c r="E1013" t="str">
        <f>Table6[[#This Row],[Gender Correction]]</f>
        <v>M</v>
      </c>
      <c r="F1013">
        <v>90</v>
      </c>
      <c r="G1013" t="s">
        <v>4531</v>
      </c>
      <c r="H1013" t="s">
        <v>397</v>
      </c>
      <c r="I1013" s="10">
        <v>39827</v>
      </c>
      <c r="J1013">
        <v>91</v>
      </c>
      <c r="K1013" t="s">
        <v>1677</v>
      </c>
      <c r="L1013" t="str">
        <f>VLOOKUP(Portfolio43468[[#This Row],[Product]],ProductName,2)</f>
        <v>Ultrathing V3</v>
      </c>
      <c r="M1013">
        <f t="shared" si="63"/>
        <v>2184</v>
      </c>
      <c r="N1013" s="14">
        <f t="shared" si="64"/>
        <v>7622.1600000000008</v>
      </c>
      <c r="O1013">
        <f t="shared" si="65"/>
        <v>2009</v>
      </c>
      <c r="P1013" t="str">
        <f t="shared" si="66"/>
        <v>Jan</v>
      </c>
    </row>
    <row r="1014" spans="1:16" x14ac:dyDescent="0.3">
      <c r="A1014">
        <v>1018</v>
      </c>
      <c r="B1014" t="str">
        <f>Table6[[#This Row],[Initials]]</f>
        <v>J</v>
      </c>
      <c r="C1014" t="str">
        <f>Table6[[#This Row],[Last Name Correction]]</f>
        <v>Pierce</v>
      </c>
      <c r="D1014" t="s">
        <v>4493</v>
      </c>
      <c r="E1014" t="str">
        <f>Table6[[#This Row],[Gender Correction]]</f>
        <v>M</v>
      </c>
      <c r="F1014">
        <v>30</v>
      </c>
      <c r="G1014" t="s">
        <v>4533</v>
      </c>
      <c r="H1014" t="s">
        <v>380</v>
      </c>
      <c r="I1014" s="10">
        <v>39635</v>
      </c>
      <c r="J1014">
        <v>66</v>
      </c>
      <c r="K1014" t="s">
        <v>1677</v>
      </c>
      <c r="L1014" t="str">
        <f>VLOOKUP(Portfolio43468[[#This Row],[Product]],ProductName,2)</f>
        <v>Ultrathing V3</v>
      </c>
      <c r="M1014">
        <f t="shared" si="63"/>
        <v>1584</v>
      </c>
      <c r="N1014" s="14">
        <f t="shared" si="64"/>
        <v>5528.1600000000008</v>
      </c>
      <c r="O1014">
        <f t="shared" si="65"/>
        <v>2008</v>
      </c>
      <c r="P1014" t="str">
        <f t="shared" si="66"/>
        <v>Jul</v>
      </c>
    </row>
    <row r="1015" spans="1:16" x14ac:dyDescent="0.3">
      <c r="A1015">
        <v>1019</v>
      </c>
      <c r="B1015" t="str">
        <f>Table6[[#This Row],[Initials]]</f>
        <v>T</v>
      </c>
      <c r="C1015" t="str">
        <f>Table6[[#This Row],[Last Name Correction]]</f>
        <v>Pickens</v>
      </c>
      <c r="D1015" t="s">
        <v>4493</v>
      </c>
      <c r="E1015" t="str">
        <f>Table6[[#This Row],[Gender Correction]]</f>
        <v>M</v>
      </c>
      <c r="F1015">
        <v>30</v>
      </c>
      <c r="G1015" t="s">
        <v>4535</v>
      </c>
      <c r="H1015" t="s">
        <v>1091</v>
      </c>
      <c r="I1015" s="10">
        <v>40248</v>
      </c>
      <c r="J1015">
        <v>4</v>
      </c>
      <c r="K1015" t="s">
        <v>1692</v>
      </c>
      <c r="L1015" t="str">
        <f>VLOOKUP(Portfolio43468[[#This Row],[Product]],ProductName,2)</f>
        <v>Megawidget L</v>
      </c>
      <c r="M1015">
        <f t="shared" si="63"/>
        <v>96</v>
      </c>
      <c r="N1015" s="14">
        <f t="shared" si="64"/>
        <v>152.64000000000001</v>
      </c>
      <c r="O1015">
        <f t="shared" si="65"/>
        <v>2010</v>
      </c>
      <c r="P1015" t="str">
        <f t="shared" si="66"/>
        <v>Mar</v>
      </c>
    </row>
    <row r="1016" spans="1:16" x14ac:dyDescent="0.3">
      <c r="A1016">
        <v>1020</v>
      </c>
      <c r="B1016" t="str">
        <f>Table6[[#This Row],[Initials]]</f>
        <v>B</v>
      </c>
      <c r="C1016" t="str">
        <f>Table6[[#This Row],[Last Name Correction]]</f>
        <v>Vernon</v>
      </c>
      <c r="D1016" t="s">
        <v>1719</v>
      </c>
      <c r="E1016" t="str">
        <f>Table6[[#This Row],[Gender Correction]]</f>
        <v>M</v>
      </c>
      <c r="F1016">
        <v>60</v>
      </c>
      <c r="G1016" t="s">
        <v>4536</v>
      </c>
      <c r="H1016" t="s">
        <v>3790</v>
      </c>
      <c r="I1016" s="10">
        <v>40124</v>
      </c>
      <c r="J1016">
        <v>69</v>
      </c>
      <c r="K1016" t="s">
        <v>1707</v>
      </c>
      <c r="L1016" t="str">
        <f>VLOOKUP(Portfolio43468[[#This Row],[Product]],ProductName,2)</f>
        <v>Megawidget M</v>
      </c>
      <c r="M1016">
        <f t="shared" si="63"/>
        <v>1656</v>
      </c>
      <c r="N1016" s="14">
        <f t="shared" si="64"/>
        <v>1970.6399999999999</v>
      </c>
      <c r="O1016">
        <f t="shared" si="65"/>
        <v>2009</v>
      </c>
      <c r="P1016" t="str">
        <f t="shared" si="66"/>
        <v>Nov</v>
      </c>
    </row>
    <row r="1017" spans="1:16" x14ac:dyDescent="0.3">
      <c r="A1017">
        <v>1021</v>
      </c>
      <c r="B1017" t="str">
        <f>Table6[[#This Row],[Initials]]</f>
        <v>P</v>
      </c>
      <c r="C1017" t="str">
        <f>Table6[[#This Row],[Last Name Correction]]</f>
        <v>Rushing</v>
      </c>
      <c r="D1017" t="s">
        <v>4493</v>
      </c>
      <c r="E1017" t="str">
        <f>Table6[[#This Row],[Gender Correction]]</f>
        <v>M</v>
      </c>
      <c r="F1017">
        <v>30</v>
      </c>
      <c r="G1017" t="s">
        <v>4539</v>
      </c>
      <c r="H1017" t="s">
        <v>201</v>
      </c>
      <c r="I1017" s="10">
        <v>40329</v>
      </c>
      <c r="J1017">
        <v>94</v>
      </c>
      <c r="K1017" t="s">
        <v>1772</v>
      </c>
      <c r="L1017" t="str">
        <f>VLOOKUP(Portfolio43468[[#This Row],[Product]],ProductName,2)</f>
        <v>Gigastuff</v>
      </c>
      <c r="M1017">
        <f t="shared" si="63"/>
        <v>1692</v>
      </c>
      <c r="N1017" s="14">
        <f t="shared" si="64"/>
        <v>3197.8799999999997</v>
      </c>
      <c r="O1017">
        <f t="shared" si="65"/>
        <v>2010</v>
      </c>
      <c r="P1017" t="str">
        <f t="shared" si="66"/>
        <v>May</v>
      </c>
    </row>
    <row r="1018" spans="1:16" x14ac:dyDescent="0.3">
      <c r="A1018">
        <v>1022</v>
      </c>
      <c r="B1018" t="str">
        <f>Table6[[#This Row],[Initials]]</f>
        <v>L</v>
      </c>
      <c r="C1018" t="str">
        <f>Table6[[#This Row],[Last Name Correction]]</f>
        <v>Nunez</v>
      </c>
      <c r="D1018" t="s">
        <v>4493</v>
      </c>
      <c r="E1018" t="str">
        <f>Table6[[#This Row],[Gender Correction]]</f>
        <v>M</v>
      </c>
      <c r="F1018">
        <v>60</v>
      </c>
      <c r="G1018" t="s">
        <v>4542</v>
      </c>
      <c r="H1018" t="s">
        <v>4543</v>
      </c>
      <c r="I1018" s="10">
        <v>40083</v>
      </c>
      <c r="J1018">
        <v>50</v>
      </c>
      <c r="K1018" t="s">
        <v>851</v>
      </c>
      <c r="L1018" t="str">
        <f>VLOOKUP(Portfolio43468[[#This Row],[Product]],ProductName,2)</f>
        <v>Hyperwotsit</v>
      </c>
      <c r="M1018">
        <f t="shared" si="63"/>
        <v>1000</v>
      </c>
      <c r="N1018" s="14">
        <f t="shared" si="64"/>
        <v>2009.9999999999998</v>
      </c>
      <c r="O1018">
        <f t="shared" si="65"/>
        <v>2009</v>
      </c>
      <c r="P1018" t="str">
        <f t="shared" si="66"/>
        <v>Sep</v>
      </c>
    </row>
    <row r="1019" spans="1:16" x14ac:dyDescent="0.3">
      <c r="A1019">
        <v>1023</v>
      </c>
      <c r="B1019" t="str">
        <f>Table6[[#This Row],[Initials]]</f>
        <v>W</v>
      </c>
      <c r="C1019" t="str">
        <f>Table6[[#This Row],[Last Name Correction]]</f>
        <v>Lange</v>
      </c>
      <c r="D1019" t="s">
        <v>4493</v>
      </c>
      <c r="E1019" t="str">
        <f>Table6[[#This Row],[Gender Correction]]</f>
        <v>M</v>
      </c>
      <c r="F1019">
        <v>60</v>
      </c>
      <c r="G1019" t="s">
        <v>3080</v>
      </c>
      <c r="H1019" t="s">
        <v>1620</v>
      </c>
      <c r="I1019" s="10">
        <v>40464</v>
      </c>
      <c r="J1019">
        <v>76</v>
      </c>
      <c r="K1019" t="s">
        <v>1696</v>
      </c>
      <c r="L1019" t="str">
        <f>VLOOKUP(Portfolio43468[[#This Row],[Product]],ProductName,2)</f>
        <v>Ultrathing V2</v>
      </c>
      <c r="M1019">
        <f t="shared" si="63"/>
        <v>1520</v>
      </c>
      <c r="N1019" s="14">
        <f t="shared" si="64"/>
        <v>4544.8</v>
      </c>
      <c r="O1019">
        <f t="shared" si="65"/>
        <v>2010</v>
      </c>
      <c r="P1019" t="str">
        <f t="shared" si="66"/>
        <v>Oct</v>
      </c>
    </row>
    <row r="1020" spans="1:16" x14ac:dyDescent="0.3">
      <c r="A1020">
        <v>1024</v>
      </c>
      <c r="B1020" t="str">
        <f>Table6[[#This Row],[Initials]]</f>
        <v>A</v>
      </c>
      <c r="C1020" t="str">
        <f>Table6[[#This Row],[Last Name Correction]]</f>
        <v>Dahl</v>
      </c>
      <c r="D1020" t="s">
        <v>4493</v>
      </c>
      <c r="E1020" t="str">
        <f>Table6[[#This Row],[Gender Correction]]</f>
        <v>M</v>
      </c>
      <c r="F1020">
        <v>60</v>
      </c>
      <c r="G1020" t="s">
        <v>4547</v>
      </c>
      <c r="H1020" t="s">
        <v>825</v>
      </c>
      <c r="I1020" s="10">
        <v>39548</v>
      </c>
      <c r="J1020">
        <v>69</v>
      </c>
      <c r="K1020" t="s">
        <v>1700</v>
      </c>
      <c r="L1020" t="str">
        <f>VLOOKUP(Portfolio43468[[#This Row],[Product]],ProductName,2)</f>
        <v>Ultrathing V1</v>
      </c>
      <c r="M1020">
        <f t="shared" si="63"/>
        <v>1173</v>
      </c>
      <c r="N1020" s="14">
        <f t="shared" si="64"/>
        <v>2334.27</v>
      </c>
      <c r="O1020">
        <f t="shared" si="65"/>
        <v>2008</v>
      </c>
      <c r="P1020" t="str">
        <f t="shared" si="66"/>
        <v>Apr</v>
      </c>
    </row>
    <row r="1021" spans="1:16" x14ac:dyDescent="0.3">
      <c r="A1021">
        <v>1025</v>
      </c>
      <c r="B1021" t="str">
        <f>Table6[[#This Row],[Initials]]</f>
        <v>W</v>
      </c>
      <c r="C1021" t="str">
        <f>Table6[[#This Row],[Last Name Correction]]</f>
        <v>Metcalf</v>
      </c>
      <c r="D1021" t="s">
        <v>4493</v>
      </c>
      <c r="E1021" t="str">
        <f>Table6[[#This Row],[Gender Correction]]</f>
        <v>M</v>
      </c>
      <c r="F1021">
        <v>60</v>
      </c>
      <c r="G1021" t="s">
        <v>4548</v>
      </c>
      <c r="H1021" t="s">
        <v>4469</v>
      </c>
      <c r="I1021" s="10">
        <v>39758</v>
      </c>
      <c r="J1021">
        <v>13</v>
      </c>
      <c r="K1021" t="s">
        <v>1007</v>
      </c>
      <c r="L1021" t="str">
        <f>VLOOKUP(Portfolio43468[[#This Row],[Product]],ProductName,2)</f>
        <v>Superwossname</v>
      </c>
      <c r="M1021">
        <f t="shared" si="63"/>
        <v>260</v>
      </c>
      <c r="N1021" s="14">
        <f t="shared" si="64"/>
        <v>808.6</v>
      </c>
      <c r="O1021">
        <f t="shared" si="65"/>
        <v>2008</v>
      </c>
      <c r="P1021" t="str">
        <f t="shared" si="66"/>
        <v>Nov</v>
      </c>
    </row>
    <row r="1022" spans="1:16" x14ac:dyDescent="0.3">
      <c r="A1022">
        <v>1026</v>
      </c>
      <c r="B1022" t="str">
        <f>Table6[[#This Row],[Initials]]</f>
        <v>R</v>
      </c>
      <c r="C1022" t="str">
        <f>Table6[[#This Row],[Last Name Correction]]</f>
        <v>Dye</v>
      </c>
      <c r="D1022" t="s">
        <v>4493</v>
      </c>
      <c r="E1022" t="str">
        <f>Table6[[#This Row],[Gender Correction]]</f>
        <v>M</v>
      </c>
      <c r="F1022">
        <v>90</v>
      </c>
      <c r="G1022" t="s">
        <v>4551</v>
      </c>
      <c r="H1022" t="s">
        <v>1238</v>
      </c>
      <c r="I1022" s="10">
        <v>40269</v>
      </c>
      <c r="J1022">
        <v>15</v>
      </c>
      <c r="K1022" t="s">
        <v>1696</v>
      </c>
      <c r="L1022" t="str">
        <f>VLOOKUP(Portfolio43468[[#This Row],[Product]],ProductName,2)</f>
        <v>Ultrathing V2</v>
      </c>
      <c r="M1022">
        <f t="shared" si="63"/>
        <v>300</v>
      </c>
      <c r="N1022" s="14">
        <f t="shared" si="64"/>
        <v>897.00000000000011</v>
      </c>
      <c r="O1022">
        <f t="shared" si="65"/>
        <v>2010</v>
      </c>
      <c r="P1022" t="str">
        <f t="shared" si="66"/>
        <v>Apr</v>
      </c>
    </row>
    <row r="1023" spans="1:16" x14ac:dyDescent="0.3">
      <c r="A1023">
        <v>1027</v>
      </c>
      <c r="B1023" t="str">
        <f>Table6[[#This Row],[Initials]]</f>
        <v>J</v>
      </c>
      <c r="C1023" t="str">
        <f>Table6[[#This Row],[Last Name Correction]]</f>
        <v>Darnell</v>
      </c>
      <c r="D1023" t="s">
        <v>4493</v>
      </c>
      <c r="E1023" t="str">
        <f>Table6[[#This Row],[Gender Correction]]</f>
        <v>M</v>
      </c>
      <c r="F1023">
        <v>60</v>
      </c>
      <c r="G1023" t="s">
        <v>4553</v>
      </c>
      <c r="H1023" t="s">
        <v>4554</v>
      </c>
      <c r="I1023" s="10">
        <v>40190</v>
      </c>
      <c r="J1023">
        <v>79</v>
      </c>
      <c r="K1023" t="s">
        <v>1707</v>
      </c>
      <c r="L1023" t="str">
        <f>VLOOKUP(Portfolio43468[[#This Row],[Product]],ProductName,2)</f>
        <v>Megawidget M</v>
      </c>
      <c r="M1023">
        <f t="shared" si="63"/>
        <v>1896</v>
      </c>
      <c r="N1023" s="14">
        <f t="shared" si="64"/>
        <v>2256.2399999999998</v>
      </c>
      <c r="O1023">
        <f t="shared" si="65"/>
        <v>2010</v>
      </c>
      <c r="P1023" t="str">
        <f t="shared" si="66"/>
        <v>Jan</v>
      </c>
    </row>
    <row r="1024" spans="1:16" x14ac:dyDescent="0.3">
      <c r="A1024">
        <v>1028</v>
      </c>
      <c r="B1024" t="str">
        <f>Table6[[#This Row],[Initials]]</f>
        <v>T</v>
      </c>
      <c r="C1024" t="str">
        <f>Table6[[#This Row],[Last Name Correction]]</f>
        <v>Harden</v>
      </c>
      <c r="D1024" t="s">
        <v>4493</v>
      </c>
      <c r="E1024" t="str">
        <f>Table6[[#This Row],[Gender Correction]]</f>
        <v>M</v>
      </c>
      <c r="F1024">
        <v>30</v>
      </c>
      <c r="G1024" t="s">
        <v>4557</v>
      </c>
      <c r="H1024" t="s">
        <v>2317</v>
      </c>
      <c r="I1024" s="10">
        <v>40152</v>
      </c>
      <c r="J1024">
        <v>29</v>
      </c>
      <c r="K1024" t="s">
        <v>851</v>
      </c>
      <c r="L1024" t="str">
        <f>VLOOKUP(Portfolio43468[[#This Row],[Product]],ProductName,2)</f>
        <v>Hyperwotsit</v>
      </c>
      <c r="M1024">
        <f t="shared" si="63"/>
        <v>580</v>
      </c>
      <c r="N1024" s="14">
        <f t="shared" si="64"/>
        <v>1165.8</v>
      </c>
      <c r="O1024">
        <f t="shared" si="65"/>
        <v>2009</v>
      </c>
      <c r="P1024" t="str">
        <f t="shared" si="66"/>
        <v>Dec</v>
      </c>
    </row>
    <row r="1025" spans="1:16" x14ac:dyDescent="0.3">
      <c r="A1025">
        <v>1029</v>
      </c>
      <c r="B1025" t="str">
        <f>Table6[[#This Row],[Initials]]</f>
        <v>S</v>
      </c>
      <c r="C1025" t="str">
        <f>Table6[[#This Row],[Last Name Correction]]</f>
        <v>Edmonds</v>
      </c>
      <c r="D1025" t="s">
        <v>4493</v>
      </c>
      <c r="E1025" t="str">
        <f>Table6[[#This Row],[Gender Correction]]</f>
        <v>M</v>
      </c>
      <c r="F1025">
        <v>90</v>
      </c>
      <c r="G1025" t="s">
        <v>4559</v>
      </c>
      <c r="H1025" t="s">
        <v>4560</v>
      </c>
      <c r="I1025" s="10">
        <v>40088</v>
      </c>
      <c r="J1025">
        <v>54</v>
      </c>
      <c r="K1025" t="s">
        <v>1692</v>
      </c>
      <c r="L1025" t="str">
        <f>VLOOKUP(Portfolio43468[[#This Row],[Product]],ProductName,2)</f>
        <v>Megawidget L</v>
      </c>
      <c r="M1025">
        <f t="shared" si="63"/>
        <v>1296</v>
      </c>
      <c r="N1025" s="14">
        <f t="shared" si="64"/>
        <v>2060.6400000000003</v>
      </c>
      <c r="O1025">
        <f t="shared" si="65"/>
        <v>2009</v>
      </c>
      <c r="P1025" t="str">
        <f t="shared" si="66"/>
        <v>Oct</v>
      </c>
    </row>
    <row r="1026" spans="1:16" x14ac:dyDescent="0.3">
      <c r="A1026">
        <v>1030</v>
      </c>
      <c r="B1026" t="str">
        <f>Table6[[#This Row],[Initials]]</f>
        <v>P</v>
      </c>
      <c r="C1026" t="str">
        <f>Table6[[#This Row],[Last Name Correction]]</f>
        <v>Malone</v>
      </c>
      <c r="D1026" t="s">
        <v>4493</v>
      </c>
      <c r="E1026" t="str">
        <f>Table6[[#This Row],[Gender Correction]]</f>
        <v>M</v>
      </c>
      <c r="F1026">
        <v>60</v>
      </c>
      <c r="G1026" t="s">
        <v>4562</v>
      </c>
      <c r="H1026" t="s">
        <v>1600</v>
      </c>
      <c r="I1026" s="10">
        <v>40015</v>
      </c>
      <c r="J1026">
        <v>57</v>
      </c>
      <c r="K1026" t="s">
        <v>1696</v>
      </c>
      <c r="L1026" t="str">
        <f>VLOOKUP(Portfolio43468[[#This Row],[Product]],ProductName,2)</f>
        <v>Ultrathing V2</v>
      </c>
      <c r="M1026">
        <f t="shared" ref="M1026:M1089" si="67">VLOOKUP(K1026,ProductName,4)*J1026</f>
        <v>1140</v>
      </c>
      <c r="N1026" s="14">
        <f t="shared" ref="N1026:N1089" si="68">VLOOKUP(K1026,ProductName,3)*M1026</f>
        <v>3408.6000000000004</v>
      </c>
      <c r="O1026">
        <f t="shared" ref="O1026:O1089" si="69">YEAR(I1026)</f>
        <v>2009</v>
      </c>
      <c r="P1026" t="str">
        <f t="shared" ref="P1026:P1089" si="70">TEXT(I1026,"MMM")</f>
        <v>Jul</v>
      </c>
    </row>
    <row r="1027" spans="1:16" x14ac:dyDescent="0.3">
      <c r="A1027">
        <v>1031</v>
      </c>
      <c r="B1027" t="str">
        <f>Table6[[#This Row],[Initials]]</f>
        <v>D</v>
      </c>
      <c r="C1027" t="str">
        <f>Table6[[#This Row],[Last Name Correction]]</f>
        <v>Schmitz</v>
      </c>
      <c r="D1027" t="s">
        <v>4493</v>
      </c>
      <c r="E1027" t="str">
        <f>Table6[[#This Row],[Gender Correction]]</f>
        <v>M</v>
      </c>
      <c r="F1027">
        <v>90</v>
      </c>
      <c r="G1027" t="s">
        <v>4565</v>
      </c>
      <c r="H1027" t="s">
        <v>417</v>
      </c>
      <c r="I1027" s="10">
        <v>39936</v>
      </c>
      <c r="J1027">
        <v>23</v>
      </c>
      <c r="K1027" t="s">
        <v>1707</v>
      </c>
      <c r="L1027" t="str">
        <f>VLOOKUP(Portfolio43468[[#This Row],[Product]],ProductName,2)</f>
        <v>Megawidget M</v>
      </c>
      <c r="M1027">
        <f t="shared" si="67"/>
        <v>552</v>
      </c>
      <c r="N1027" s="14">
        <f t="shared" si="68"/>
        <v>656.88</v>
      </c>
      <c r="O1027">
        <f t="shared" si="69"/>
        <v>2009</v>
      </c>
      <c r="P1027" t="str">
        <f t="shared" si="70"/>
        <v>May</v>
      </c>
    </row>
    <row r="1028" spans="1:16" x14ac:dyDescent="0.3">
      <c r="A1028">
        <v>1032</v>
      </c>
      <c r="B1028" t="str">
        <f>Table6[[#This Row],[Initials]]</f>
        <v>W</v>
      </c>
      <c r="C1028" t="str">
        <f>Table6[[#This Row],[Last Name Correction]]</f>
        <v>Self</v>
      </c>
      <c r="D1028" t="s">
        <v>4493</v>
      </c>
      <c r="E1028" t="str">
        <f>Table6[[#This Row],[Gender Correction]]</f>
        <v>M</v>
      </c>
      <c r="F1028">
        <v>90</v>
      </c>
      <c r="G1028" t="s">
        <v>4567</v>
      </c>
      <c r="H1028" t="s">
        <v>1012</v>
      </c>
      <c r="I1028" s="10">
        <v>39675</v>
      </c>
      <c r="J1028">
        <v>17</v>
      </c>
      <c r="K1028" t="s">
        <v>1700</v>
      </c>
      <c r="L1028" t="str">
        <f>VLOOKUP(Portfolio43468[[#This Row],[Product]],ProductName,2)</f>
        <v>Ultrathing V1</v>
      </c>
      <c r="M1028">
        <f t="shared" si="67"/>
        <v>289</v>
      </c>
      <c r="N1028" s="14">
        <f t="shared" si="68"/>
        <v>575.11</v>
      </c>
      <c r="O1028">
        <f t="shared" si="69"/>
        <v>2008</v>
      </c>
      <c r="P1028" t="str">
        <f t="shared" si="70"/>
        <v>Aug</v>
      </c>
    </row>
    <row r="1029" spans="1:16" x14ac:dyDescent="0.3">
      <c r="A1029">
        <v>1033</v>
      </c>
      <c r="B1029" t="str">
        <f>Table6[[#This Row],[Initials]]</f>
        <v>W</v>
      </c>
      <c r="C1029" t="str">
        <f>Table6[[#This Row],[Last Name Correction]]</f>
        <v>Daly</v>
      </c>
      <c r="D1029" t="s">
        <v>4493</v>
      </c>
      <c r="E1029" t="str">
        <f>Table6[[#This Row],[Gender Correction]]</f>
        <v>M</v>
      </c>
      <c r="F1029">
        <v>90</v>
      </c>
      <c r="G1029" t="s">
        <v>4570</v>
      </c>
      <c r="H1029" t="s">
        <v>787</v>
      </c>
      <c r="I1029" s="10">
        <v>39682</v>
      </c>
      <c r="J1029">
        <v>18</v>
      </c>
      <c r="K1029" t="s">
        <v>1692</v>
      </c>
      <c r="L1029" t="str">
        <f>VLOOKUP(Portfolio43468[[#This Row],[Product]],ProductName,2)</f>
        <v>Megawidget L</v>
      </c>
      <c r="M1029">
        <f t="shared" si="67"/>
        <v>432</v>
      </c>
      <c r="N1029" s="14">
        <f t="shared" si="68"/>
        <v>686.88</v>
      </c>
      <c r="O1029">
        <f t="shared" si="69"/>
        <v>2008</v>
      </c>
      <c r="P1029" t="str">
        <f t="shared" si="70"/>
        <v>Aug</v>
      </c>
    </row>
    <row r="1030" spans="1:16" x14ac:dyDescent="0.3">
      <c r="A1030">
        <v>1034</v>
      </c>
      <c r="B1030" t="str">
        <f>Table6[[#This Row],[Initials]]</f>
        <v>T</v>
      </c>
      <c r="C1030" t="str">
        <f>Table6[[#This Row],[Last Name Correction]]</f>
        <v>Valdez</v>
      </c>
      <c r="D1030" t="s">
        <v>4493</v>
      </c>
      <c r="E1030" t="str">
        <f>Table6[[#This Row],[Gender Correction]]</f>
        <v>M</v>
      </c>
      <c r="F1030">
        <v>30</v>
      </c>
      <c r="G1030" t="s">
        <v>4572</v>
      </c>
      <c r="H1030" t="s">
        <v>123</v>
      </c>
      <c r="I1030" s="10">
        <v>39775</v>
      </c>
      <c r="J1030">
        <v>3</v>
      </c>
      <c r="K1030" t="s">
        <v>1692</v>
      </c>
      <c r="L1030" t="str">
        <f>VLOOKUP(Portfolio43468[[#This Row],[Product]],ProductName,2)</f>
        <v>Megawidget L</v>
      </c>
      <c r="M1030">
        <f t="shared" si="67"/>
        <v>72</v>
      </c>
      <c r="N1030" s="14">
        <f t="shared" si="68"/>
        <v>114.48</v>
      </c>
      <c r="O1030">
        <f t="shared" si="69"/>
        <v>2008</v>
      </c>
      <c r="P1030" t="str">
        <f t="shared" si="70"/>
        <v>Nov</v>
      </c>
    </row>
    <row r="1031" spans="1:16" x14ac:dyDescent="0.3">
      <c r="A1031">
        <v>1035</v>
      </c>
      <c r="B1031" t="str">
        <f>Table6[[#This Row],[Initials]]</f>
        <v>F</v>
      </c>
      <c r="C1031" t="str">
        <f>Table6[[#This Row],[Last Name Correction]]</f>
        <v>Brantley</v>
      </c>
      <c r="D1031" t="s">
        <v>4493</v>
      </c>
      <c r="E1031" t="str">
        <f>Table6[[#This Row],[Gender Correction]]</f>
        <v>M</v>
      </c>
      <c r="F1031">
        <v>30</v>
      </c>
      <c r="G1031" t="s">
        <v>4574</v>
      </c>
      <c r="H1031" t="s">
        <v>1072</v>
      </c>
      <c r="I1031" s="10">
        <v>39615</v>
      </c>
      <c r="J1031">
        <v>79</v>
      </c>
      <c r="K1031" t="s">
        <v>1007</v>
      </c>
      <c r="L1031" t="str">
        <f>VLOOKUP(Portfolio43468[[#This Row],[Product]],ProductName,2)</f>
        <v>Superwossname</v>
      </c>
      <c r="M1031">
        <f t="shared" si="67"/>
        <v>1580</v>
      </c>
      <c r="N1031" s="14">
        <f t="shared" si="68"/>
        <v>4913.8</v>
      </c>
      <c r="O1031">
        <f t="shared" si="69"/>
        <v>2008</v>
      </c>
      <c r="P1031" t="str">
        <f t="shared" si="70"/>
        <v>Jun</v>
      </c>
    </row>
    <row r="1032" spans="1:16" x14ac:dyDescent="0.3">
      <c r="A1032">
        <v>1036</v>
      </c>
      <c r="B1032" t="str">
        <f>Table6[[#This Row],[Initials]]</f>
        <v>J</v>
      </c>
      <c r="C1032" t="str">
        <f>Table6[[#This Row],[Last Name Correction]]</f>
        <v>Pritchard</v>
      </c>
      <c r="D1032" t="s">
        <v>4493</v>
      </c>
      <c r="E1032" t="str">
        <f>Table6[[#This Row],[Gender Correction]]</f>
        <v>M</v>
      </c>
      <c r="F1032">
        <v>90</v>
      </c>
      <c r="G1032" t="s">
        <v>4576</v>
      </c>
      <c r="H1032" t="s">
        <v>2</v>
      </c>
      <c r="I1032" s="10">
        <v>39508</v>
      </c>
      <c r="J1032">
        <v>4</v>
      </c>
      <c r="K1032" t="s">
        <v>1707</v>
      </c>
      <c r="L1032" t="str">
        <f>VLOOKUP(Portfolio43468[[#This Row],[Product]],ProductName,2)</f>
        <v>Megawidget M</v>
      </c>
      <c r="M1032">
        <f t="shared" si="67"/>
        <v>96</v>
      </c>
      <c r="N1032" s="14">
        <f t="shared" si="68"/>
        <v>114.24</v>
      </c>
      <c r="O1032">
        <f t="shared" si="69"/>
        <v>2008</v>
      </c>
      <c r="P1032" t="str">
        <f t="shared" si="70"/>
        <v>Mar</v>
      </c>
    </row>
    <row r="1033" spans="1:16" x14ac:dyDescent="0.3">
      <c r="A1033">
        <v>1037</v>
      </c>
      <c r="B1033" t="str">
        <f>Table6[[#This Row],[Initials]]</f>
        <v>M</v>
      </c>
      <c r="C1033" t="str">
        <f>Table6[[#This Row],[Last Name Correction]]</f>
        <v>Barrow</v>
      </c>
      <c r="D1033" t="s">
        <v>4493</v>
      </c>
      <c r="E1033" t="str">
        <f>Table6[[#This Row],[Gender Correction]]</f>
        <v>M</v>
      </c>
      <c r="F1033">
        <v>30</v>
      </c>
      <c r="G1033" t="s">
        <v>4578</v>
      </c>
      <c r="H1033" t="s">
        <v>3942</v>
      </c>
      <c r="I1033" s="10">
        <v>40412</v>
      </c>
      <c r="J1033">
        <v>40</v>
      </c>
      <c r="K1033" t="s">
        <v>1700</v>
      </c>
      <c r="L1033" t="str">
        <f>VLOOKUP(Portfolio43468[[#This Row],[Product]],ProductName,2)</f>
        <v>Ultrathing V1</v>
      </c>
      <c r="M1033">
        <f t="shared" si="67"/>
        <v>680</v>
      </c>
      <c r="N1033" s="14">
        <f t="shared" si="68"/>
        <v>1353.2</v>
      </c>
      <c r="O1033">
        <f t="shared" si="69"/>
        <v>2010</v>
      </c>
      <c r="P1033" t="str">
        <f t="shared" si="70"/>
        <v>Aug</v>
      </c>
    </row>
    <row r="1034" spans="1:16" x14ac:dyDescent="0.3">
      <c r="A1034">
        <v>1038</v>
      </c>
      <c r="B1034" t="str">
        <f>Table6[[#This Row],[Initials]]</f>
        <v>M</v>
      </c>
      <c r="C1034" t="str">
        <f>Table6[[#This Row],[Last Name Correction]]</f>
        <v>Prince</v>
      </c>
      <c r="D1034" t="s">
        <v>4493</v>
      </c>
      <c r="E1034" t="str">
        <f>Table6[[#This Row],[Gender Correction]]</f>
        <v>M</v>
      </c>
      <c r="F1034">
        <v>90</v>
      </c>
      <c r="G1034" t="s">
        <v>4581</v>
      </c>
      <c r="H1034" t="s">
        <v>543</v>
      </c>
      <c r="I1034" s="10">
        <v>40091</v>
      </c>
      <c r="J1034">
        <v>55</v>
      </c>
      <c r="K1034" t="s">
        <v>1673</v>
      </c>
      <c r="L1034" t="str">
        <f>VLOOKUP(Portfolio43468[[#This Row],[Product]],ProductName,2)</f>
        <v>Megawidget S</v>
      </c>
      <c r="M1034">
        <f t="shared" si="67"/>
        <v>1320</v>
      </c>
      <c r="N1034" s="14">
        <f t="shared" si="68"/>
        <v>1042.8</v>
      </c>
      <c r="O1034">
        <f t="shared" si="69"/>
        <v>2009</v>
      </c>
      <c r="P1034" t="str">
        <f t="shared" si="70"/>
        <v>Oct</v>
      </c>
    </row>
    <row r="1035" spans="1:16" x14ac:dyDescent="0.3">
      <c r="A1035">
        <v>1039</v>
      </c>
      <c r="B1035" t="str">
        <f>Table6[[#This Row],[Initials]]</f>
        <v>A</v>
      </c>
      <c r="C1035" t="str">
        <f>Table6[[#This Row],[Last Name Correction]]</f>
        <v>0</v>
      </c>
      <c r="D1035" t="s">
        <v>4493</v>
      </c>
      <c r="E1035" t="str">
        <f>Table6[[#This Row],[Gender Correction]]</f>
        <v>M</v>
      </c>
      <c r="F1035">
        <v>30</v>
      </c>
      <c r="G1035" t="s">
        <v>4584</v>
      </c>
      <c r="H1035" t="s">
        <v>3980</v>
      </c>
      <c r="I1035" s="10">
        <v>40182</v>
      </c>
      <c r="J1035">
        <v>38</v>
      </c>
      <c r="K1035" t="s">
        <v>1692</v>
      </c>
      <c r="L1035" t="str">
        <f>VLOOKUP(Portfolio43468[[#This Row],[Product]],ProductName,2)</f>
        <v>Megawidget L</v>
      </c>
      <c r="M1035">
        <f t="shared" si="67"/>
        <v>912</v>
      </c>
      <c r="N1035" s="14">
        <f t="shared" si="68"/>
        <v>1450.0800000000002</v>
      </c>
      <c r="O1035">
        <f t="shared" si="69"/>
        <v>2010</v>
      </c>
      <c r="P1035" t="str">
        <f t="shared" si="70"/>
        <v>Jan</v>
      </c>
    </row>
    <row r="1036" spans="1:16" x14ac:dyDescent="0.3">
      <c r="A1036">
        <v>1040</v>
      </c>
      <c r="B1036" t="str">
        <f>Table6[[#This Row],[Initials]]</f>
        <v>G</v>
      </c>
      <c r="C1036" t="str">
        <f>Table6[[#This Row],[Last Name Correction]]</f>
        <v>Giles</v>
      </c>
      <c r="D1036" t="s">
        <v>4493</v>
      </c>
      <c r="E1036" t="str">
        <f>Table6[[#This Row],[Gender Correction]]</f>
        <v>M</v>
      </c>
      <c r="F1036">
        <v>90</v>
      </c>
      <c r="G1036" t="s">
        <v>4587</v>
      </c>
      <c r="H1036" t="s">
        <v>4588</v>
      </c>
      <c r="I1036" s="10">
        <v>39754</v>
      </c>
      <c r="J1036">
        <v>10</v>
      </c>
      <c r="K1036" t="s">
        <v>1692</v>
      </c>
      <c r="L1036" t="str">
        <f>VLOOKUP(Portfolio43468[[#This Row],[Product]],ProductName,2)</f>
        <v>Megawidget L</v>
      </c>
      <c r="M1036">
        <f t="shared" si="67"/>
        <v>240</v>
      </c>
      <c r="N1036" s="14">
        <f t="shared" si="68"/>
        <v>381.6</v>
      </c>
      <c r="O1036">
        <f t="shared" si="69"/>
        <v>2008</v>
      </c>
      <c r="P1036" t="str">
        <f t="shared" si="70"/>
        <v>Nov</v>
      </c>
    </row>
    <row r="1037" spans="1:16" x14ac:dyDescent="0.3">
      <c r="A1037">
        <v>1041</v>
      </c>
      <c r="B1037" t="str">
        <f>Table6[[#This Row],[Initials]]</f>
        <v>A</v>
      </c>
      <c r="C1037" t="str">
        <f>Table6[[#This Row],[Last Name Correction]]</f>
        <v>Parham</v>
      </c>
      <c r="D1037" t="s">
        <v>4493</v>
      </c>
      <c r="E1037" t="str">
        <f>Table6[[#This Row],[Gender Correction]]</f>
        <v>M</v>
      </c>
      <c r="F1037">
        <v>60</v>
      </c>
      <c r="G1037" t="s">
        <v>4590</v>
      </c>
      <c r="H1037" t="s">
        <v>1159</v>
      </c>
      <c r="I1037" s="10">
        <v>40538</v>
      </c>
      <c r="J1037">
        <v>48</v>
      </c>
      <c r="K1037" t="s">
        <v>1700</v>
      </c>
      <c r="L1037" t="str">
        <f>VLOOKUP(Portfolio43468[[#This Row],[Product]],ProductName,2)</f>
        <v>Ultrathing V1</v>
      </c>
      <c r="M1037">
        <f t="shared" si="67"/>
        <v>816</v>
      </c>
      <c r="N1037" s="14">
        <f t="shared" si="68"/>
        <v>1623.84</v>
      </c>
      <c r="O1037">
        <f t="shared" si="69"/>
        <v>2010</v>
      </c>
      <c r="P1037" t="str">
        <f t="shared" si="70"/>
        <v>Dec</v>
      </c>
    </row>
    <row r="1038" spans="1:16" x14ac:dyDescent="0.3">
      <c r="A1038">
        <v>1042</v>
      </c>
      <c r="B1038" t="str">
        <f>Table6[[#This Row],[Initials]]</f>
        <v>B</v>
      </c>
      <c r="C1038" t="str">
        <f>Table6[[#This Row],[Last Name Correction]]</f>
        <v>Calloway</v>
      </c>
      <c r="D1038" t="s">
        <v>4493</v>
      </c>
      <c r="E1038" t="str">
        <f>Table6[[#This Row],[Gender Correction]]</f>
        <v>M</v>
      </c>
      <c r="F1038">
        <v>90</v>
      </c>
      <c r="G1038" t="s">
        <v>2794</v>
      </c>
      <c r="H1038" t="s">
        <v>1082</v>
      </c>
      <c r="I1038" s="10">
        <v>39946</v>
      </c>
      <c r="J1038">
        <v>41</v>
      </c>
      <c r="K1038" t="s">
        <v>1696</v>
      </c>
      <c r="L1038" t="str">
        <f>VLOOKUP(Portfolio43468[[#This Row],[Product]],ProductName,2)</f>
        <v>Ultrathing V2</v>
      </c>
      <c r="M1038">
        <f t="shared" si="67"/>
        <v>820</v>
      </c>
      <c r="N1038" s="14">
        <f t="shared" si="68"/>
        <v>2451.8000000000002</v>
      </c>
      <c r="O1038">
        <f t="shared" si="69"/>
        <v>2009</v>
      </c>
      <c r="P1038" t="str">
        <f t="shared" si="70"/>
        <v>May</v>
      </c>
    </row>
    <row r="1039" spans="1:16" x14ac:dyDescent="0.3">
      <c r="A1039">
        <v>1043</v>
      </c>
      <c r="B1039" t="str">
        <f>Table6[[#This Row],[Initials]]</f>
        <v>A</v>
      </c>
      <c r="C1039" t="str">
        <f>Table6[[#This Row],[Last Name Correction]]</f>
        <v>Rudolph</v>
      </c>
      <c r="D1039" t="s">
        <v>4493</v>
      </c>
      <c r="E1039" t="str">
        <f>Table6[[#This Row],[Gender Correction]]</f>
        <v>M</v>
      </c>
      <c r="F1039">
        <v>90</v>
      </c>
      <c r="G1039" t="s">
        <v>4593</v>
      </c>
      <c r="H1039" t="s">
        <v>4594</v>
      </c>
      <c r="I1039" s="10">
        <v>39802</v>
      </c>
      <c r="J1039">
        <v>50</v>
      </c>
      <c r="K1039" t="s">
        <v>1673</v>
      </c>
      <c r="L1039" t="str">
        <f>VLOOKUP(Portfolio43468[[#This Row],[Product]],ProductName,2)</f>
        <v>Megawidget S</v>
      </c>
      <c r="M1039">
        <f t="shared" si="67"/>
        <v>1200</v>
      </c>
      <c r="N1039" s="14">
        <f t="shared" si="68"/>
        <v>948</v>
      </c>
      <c r="O1039">
        <f t="shared" si="69"/>
        <v>2008</v>
      </c>
      <c r="P1039" t="str">
        <f t="shared" si="70"/>
        <v>Dec</v>
      </c>
    </row>
    <row r="1040" spans="1:16" x14ac:dyDescent="0.3">
      <c r="A1040">
        <v>1044</v>
      </c>
      <c r="B1040" t="str">
        <f>Table6[[#This Row],[Initials]]</f>
        <v>B</v>
      </c>
      <c r="C1040" t="str">
        <f>Table6[[#This Row],[Last Name Correction]]</f>
        <v>Starr</v>
      </c>
      <c r="D1040" t="s">
        <v>4493</v>
      </c>
      <c r="E1040" t="str">
        <f>Table6[[#This Row],[Gender Correction]]</f>
        <v>M</v>
      </c>
      <c r="F1040">
        <v>30</v>
      </c>
      <c r="G1040" t="s">
        <v>4596</v>
      </c>
      <c r="H1040" t="s">
        <v>615</v>
      </c>
      <c r="I1040" s="10">
        <v>39781</v>
      </c>
      <c r="J1040">
        <v>59</v>
      </c>
      <c r="K1040" t="s">
        <v>1696</v>
      </c>
      <c r="L1040" t="str">
        <f>VLOOKUP(Portfolio43468[[#This Row],[Product]],ProductName,2)</f>
        <v>Ultrathing V2</v>
      </c>
      <c r="M1040">
        <f t="shared" si="67"/>
        <v>1180</v>
      </c>
      <c r="N1040" s="14">
        <f t="shared" si="68"/>
        <v>3528.2000000000003</v>
      </c>
      <c r="O1040">
        <f t="shared" si="69"/>
        <v>2008</v>
      </c>
      <c r="P1040" t="str">
        <f t="shared" si="70"/>
        <v>Nov</v>
      </c>
    </row>
    <row r="1041" spans="1:16" x14ac:dyDescent="0.3">
      <c r="A1041">
        <v>1045</v>
      </c>
      <c r="B1041" t="str">
        <f>Table6[[#This Row],[Initials]]</f>
        <v>E</v>
      </c>
      <c r="C1041" t="str">
        <f>Table6[[#This Row],[Last Name Correction]]</f>
        <v>Harden</v>
      </c>
      <c r="D1041" t="s">
        <v>4493</v>
      </c>
      <c r="E1041" t="str">
        <f>Table6[[#This Row],[Gender Correction]]</f>
        <v>M</v>
      </c>
      <c r="F1041">
        <v>90</v>
      </c>
      <c r="G1041" t="s">
        <v>4598</v>
      </c>
      <c r="H1041" t="s">
        <v>1621</v>
      </c>
      <c r="I1041" s="10">
        <v>39636</v>
      </c>
      <c r="J1041">
        <v>9</v>
      </c>
      <c r="K1041" t="s">
        <v>1721</v>
      </c>
      <c r="L1041" t="str">
        <f>VLOOKUP(Portfolio43468[[#This Row],[Product]],ProductName,2)</f>
        <v>Ultrathing V4</v>
      </c>
      <c r="M1041">
        <f t="shared" si="67"/>
        <v>216</v>
      </c>
      <c r="N1041" s="14">
        <f t="shared" si="68"/>
        <v>861.84</v>
      </c>
      <c r="O1041">
        <f t="shared" si="69"/>
        <v>2008</v>
      </c>
      <c r="P1041" t="str">
        <f t="shared" si="70"/>
        <v>Jul</v>
      </c>
    </row>
    <row r="1042" spans="1:16" x14ac:dyDescent="0.3">
      <c r="A1042">
        <v>1046</v>
      </c>
      <c r="B1042" t="str">
        <f>Table6[[#This Row],[Initials]]</f>
        <v>J</v>
      </c>
      <c r="C1042" t="str">
        <f>Table6[[#This Row],[Last Name Correction]]</f>
        <v>Marrero</v>
      </c>
      <c r="D1042" t="s">
        <v>4601</v>
      </c>
      <c r="E1042" t="str">
        <f>Table6[[#This Row],[Gender Correction]]</f>
        <v>M</v>
      </c>
      <c r="F1042">
        <v>90</v>
      </c>
      <c r="G1042" t="s">
        <v>4602</v>
      </c>
      <c r="H1042" t="s">
        <v>88</v>
      </c>
      <c r="I1042" s="10">
        <v>39504</v>
      </c>
      <c r="J1042">
        <v>66</v>
      </c>
      <c r="K1042" t="s">
        <v>1692</v>
      </c>
      <c r="L1042" t="str">
        <f>VLOOKUP(Portfolio43468[[#This Row],[Product]],ProductName,2)</f>
        <v>Megawidget L</v>
      </c>
      <c r="M1042">
        <f t="shared" si="67"/>
        <v>1584</v>
      </c>
      <c r="N1042" s="14">
        <f t="shared" si="68"/>
        <v>2518.56</v>
      </c>
      <c r="O1042">
        <f t="shared" si="69"/>
        <v>2008</v>
      </c>
      <c r="P1042" t="str">
        <f t="shared" si="70"/>
        <v>Feb</v>
      </c>
    </row>
    <row r="1043" spans="1:16" x14ac:dyDescent="0.3">
      <c r="A1043">
        <v>1047</v>
      </c>
      <c r="B1043" t="str">
        <f>Table6[[#This Row],[Initials]]</f>
        <v>A</v>
      </c>
      <c r="C1043" t="str">
        <f>Table6[[#This Row],[Last Name Correction]]</f>
        <v>Downing</v>
      </c>
      <c r="D1043" t="s">
        <v>4493</v>
      </c>
      <c r="E1043" t="str">
        <f>Table6[[#This Row],[Gender Correction]]</f>
        <v>M</v>
      </c>
      <c r="F1043">
        <v>30</v>
      </c>
      <c r="G1043" t="s">
        <v>4605</v>
      </c>
      <c r="H1043" t="s">
        <v>1411</v>
      </c>
      <c r="I1043" s="10">
        <v>39878</v>
      </c>
      <c r="J1043">
        <v>84</v>
      </c>
      <c r="K1043" t="s">
        <v>1007</v>
      </c>
      <c r="L1043" t="str">
        <f>VLOOKUP(Portfolio43468[[#This Row],[Product]],ProductName,2)</f>
        <v>Superwossname</v>
      </c>
      <c r="M1043">
        <f t="shared" si="67"/>
        <v>1680</v>
      </c>
      <c r="N1043" s="14">
        <f t="shared" si="68"/>
        <v>5224.8</v>
      </c>
      <c r="O1043">
        <f t="shared" si="69"/>
        <v>2009</v>
      </c>
      <c r="P1043" t="str">
        <f t="shared" si="70"/>
        <v>Mar</v>
      </c>
    </row>
    <row r="1044" spans="1:16" x14ac:dyDescent="0.3">
      <c r="A1044">
        <v>1048</v>
      </c>
      <c r="B1044" t="str">
        <f>Table6[[#This Row],[Initials]]</f>
        <v>A</v>
      </c>
      <c r="C1044" t="str">
        <f>Table6[[#This Row],[Last Name Correction]]</f>
        <v>Kemp</v>
      </c>
      <c r="D1044" t="s">
        <v>4493</v>
      </c>
      <c r="E1044" t="str">
        <f>Table6[[#This Row],[Gender Correction]]</f>
        <v>M</v>
      </c>
      <c r="F1044">
        <v>60</v>
      </c>
      <c r="G1044" t="s">
        <v>4607</v>
      </c>
      <c r="H1044" t="s">
        <v>3458</v>
      </c>
      <c r="I1044" s="10">
        <v>39864</v>
      </c>
      <c r="J1044">
        <v>26</v>
      </c>
      <c r="K1044" t="s">
        <v>1700</v>
      </c>
      <c r="L1044" t="str">
        <f>VLOOKUP(Portfolio43468[[#This Row],[Product]],ProductName,2)</f>
        <v>Ultrathing V1</v>
      </c>
      <c r="M1044">
        <f t="shared" si="67"/>
        <v>442</v>
      </c>
      <c r="N1044" s="14">
        <f t="shared" si="68"/>
        <v>879.58</v>
      </c>
      <c r="O1044">
        <f t="shared" si="69"/>
        <v>2009</v>
      </c>
      <c r="P1044" t="str">
        <f t="shared" si="70"/>
        <v>Feb</v>
      </c>
    </row>
    <row r="1045" spans="1:16" x14ac:dyDescent="0.3">
      <c r="A1045">
        <v>1049</v>
      </c>
      <c r="B1045" t="str">
        <f>Table6[[#This Row],[Initials]]</f>
        <v>M</v>
      </c>
      <c r="C1045" t="str">
        <f>Table6[[#This Row],[Last Name Correction]]</f>
        <v>Seals</v>
      </c>
      <c r="D1045" t="s">
        <v>4493</v>
      </c>
      <c r="E1045" t="str">
        <f>Table6[[#This Row],[Gender Correction]]</f>
        <v>M</v>
      </c>
      <c r="F1045">
        <v>30</v>
      </c>
      <c r="G1045" t="s">
        <v>4610</v>
      </c>
      <c r="H1045" t="s">
        <v>2180</v>
      </c>
      <c r="I1045" s="10">
        <v>40247</v>
      </c>
      <c r="J1045">
        <v>74</v>
      </c>
      <c r="K1045" t="s">
        <v>1692</v>
      </c>
      <c r="L1045" t="str">
        <f>VLOOKUP(Portfolio43468[[#This Row],[Product]],ProductName,2)</f>
        <v>Megawidget L</v>
      </c>
      <c r="M1045">
        <f t="shared" si="67"/>
        <v>1776</v>
      </c>
      <c r="N1045" s="14">
        <f t="shared" si="68"/>
        <v>2823.84</v>
      </c>
      <c r="O1045">
        <f t="shared" si="69"/>
        <v>2010</v>
      </c>
      <c r="P1045" t="str">
        <f t="shared" si="70"/>
        <v>Mar</v>
      </c>
    </row>
    <row r="1046" spans="1:16" x14ac:dyDescent="0.3">
      <c r="A1046">
        <v>1050</v>
      </c>
      <c r="B1046" t="str">
        <f>Table6[[#This Row],[Initials]]</f>
        <v>R</v>
      </c>
      <c r="C1046" t="str">
        <f>Table6[[#This Row],[Last Name Correction]]</f>
        <v>Swift</v>
      </c>
      <c r="D1046" t="s">
        <v>4493</v>
      </c>
      <c r="E1046" t="str">
        <f>Table6[[#This Row],[Gender Correction]]</f>
        <v>M</v>
      </c>
      <c r="F1046">
        <v>60</v>
      </c>
      <c r="G1046" t="s">
        <v>4612</v>
      </c>
      <c r="H1046" t="s">
        <v>346</v>
      </c>
      <c r="I1046" s="10">
        <v>39562</v>
      </c>
      <c r="J1046">
        <v>62</v>
      </c>
      <c r="K1046" t="s">
        <v>1700</v>
      </c>
      <c r="L1046" t="str">
        <f>VLOOKUP(Portfolio43468[[#This Row],[Product]],ProductName,2)</f>
        <v>Ultrathing V1</v>
      </c>
      <c r="M1046">
        <f t="shared" si="67"/>
        <v>1054</v>
      </c>
      <c r="N1046" s="14">
        <f t="shared" si="68"/>
        <v>2097.46</v>
      </c>
      <c r="O1046">
        <f t="shared" si="69"/>
        <v>2008</v>
      </c>
      <c r="P1046" t="str">
        <f t="shared" si="70"/>
        <v>Apr</v>
      </c>
    </row>
    <row r="1047" spans="1:16" x14ac:dyDescent="0.3">
      <c r="A1047">
        <v>1051</v>
      </c>
      <c r="B1047" t="str">
        <f>Table6[[#This Row],[Initials]]</f>
        <v>G</v>
      </c>
      <c r="C1047" t="str">
        <f>Table6[[#This Row],[Last Name Correction]]</f>
        <v>Payton</v>
      </c>
      <c r="D1047" t="s">
        <v>4493</v>
      </c>
      <c r="E1047" t="str">
        <f>Table6[[#This Row],[Gender Correction]]</f>
        <v>M</v>
      </c>
      <c r="F1047">
        <v>60</v>
      </c>
      <c r="G1047" t="s">
        <v>4615</v>
      </c>
      <c r="H1047" t="s">
        <v>4616</v>
      </c>
      <c r="I1047" s="10">
        <v>40115</v>
      </c>
      <c r="J1047">
        <v>69</v>
      </c>
      <c r="K1047" t="s">
        <v>851</v>
      </c>
      <c r="L1047" t="str">
        <f>VLOOKUP(Portfolio43468[[#This Row],[Product]],ProductName,2)</f>
        <v>Hyperwotsit</v>
      </c>
      <c r="M1047">
        <f t="shared" si="67"/>
        <v>1380</v>
      </c>
      <c r="N1047" s="14">
        <f t="shared" si="68"/>
        <v>2773.7999999999997</v>
      </c>
      <c r="O1047">
        <f t="shared" si="69"/>
        <v>2009</v>
      </c>
      <c r="P1047" t="str">
        <f t="shared" si="70"/>
        <v>Oct</v>
      </c>
    </row>
    <row r="1048" spans="1:16" x14ac:dyDescent="0.3">
      <c r="A1048">
        <v>1052</v>
      </c>
      <c r="B1048" t="str">
        <f>Table6[[#This Row],[Initials]]</f>
        <v>D</v>
      </c>
      <c r="C1048" t="str">
        <f>Table6[[#This Row],[Last Name Correction]]</f>
        <v>Zamora</v>
      </c>
      <c r="D1048" t="s">
        <v>4493</v>
      </c>
      <c r="E1048" t="str">
        <f>Table6[[#This Row],[Gender Correction]]</f>
        <v>M</v>
      </c>
      <c r="F1048">
        <v>90</v>
      </c>
      <c r="G1048" t="s">
        <v>4619</v>
      </c>
      <c r="H1048" t="s">
        <v>1</v>
      </c>
      <c r="I1048" s="10">
        <v>39544</v>
      </c>
      <c r="J1048">
        <v>85</v>
      </c>
      <c r="K1048" t="s">
        <v>1007</v>
      </c>
      <c r="L1048" t="str">
        <f>VLOOKUP(Portfolio43468[[#This Row],[Product]],ProductName,2)</f>
        <v>Superwossname</v>
      </c>
      <c r="M1048">
        <f t="shared" si="67"/>
        <v>1700</v>
      </c>
      <c r="N1048" s="14">
        <f t="shared" si="68"/>
        <v>5287</v>
      </c>
      <c r="O1048">
        <f t="shared" si="69"/>
        <v>2008</v>
      </c>
      <c r="P1048" t="str">
        <f t="shared" si="70"/>
        <v>Apr</v>
      </c>
    </row>
    <row r="1049" spans="1:16" x14ac:dyDescent="0.3">
      <c r="A1049">
        <v>1053</v>
      </c>
      <c r="B1049" t="str">
        <f>Table6[[#This Row],[Initials]]</f>
        <v>R</v>
      </c>
      <c r="C1049" t="str">
        <f>Table6[[#This Row],[Last Name Correction]]</f>
        <v>Meyer</v>
      </c>
      <c r="D1049" t="s">
        <v>4493</v>
      </c>
      <c r="E1049" t="str">
        <f>Table6[[#This Row],[Gender Correction]]</f>
        <v>M</v>
      </c>
      <c r="F1049">
        <v>30</v>
      </c>
      <c r="G1049" t="s">
        <v>4622</v>
      </c>
      <c r="H1049" t="s">
        <v>1066</v>
      </c>
      <c r="I1049" s="10">
        <v>39655</v>
      </c>
      <c r="J1049">
        <v>40</v>
      </c>
      <c r="K1049" t="s">
        <v>1677</v>
      </c>
      <c r="L1049" t="str">
        <f>VLOOKUP(Portfolio43468[[#This Row],[Product]],ProductName,2)</f>
        <v>Ultrathing V3</v>
      </c>
      <c r="M1049">
        <f t="shared" si="67"/>
        <v>960</v>
      </c>
      <c r="N1049" s="14">
        <f t="shared" si="68"/>
        <v>3350.4</v>
      </c>
      <c r="O1049">
        <f t="shared" si="69"/>
        <v>2008</v>
      </c>
      <c r="P1049" t="str">
        <f t="shared" si="70"/>
        <v>Jul</v>
      </c>
    </row>
    <row r="1050" spans="1:16" x14ac:dyDescent="0.3">
      <c r="A1050">
        <v>1054</v>
      </c>
      <c r="B1050" t="str">
        <f>Table6[[#This Row],[Initials]]</f>
        <v>G</v>
      </c>
      <c r="C1050" t="str">
        <f>Table6[[#This Row],[Last Name Correction]]</f>
        <v>Buckner</v>
      </c>
      <c r="D1050" t="s">
        <v>1719</v>
      </c>
      <c r="E1050" t="str">
        <f>Table6[[#This Row],[Gender Correction]]</f>
        <v>M</v>
      </c>
      <c r="F1050">
        <v>60</v>
      </c>
      <c r="G1050" t="s">
        <v>4625</v>
      </c>
      <c r="H1050" t="s">
        <v>394</v>
      </c>
      <c r="I1050" s="10">
        <v>39908</v>
      </c>
      <c r="J1050">
        <v>37</v>
      </c>
      <c r="K1050" t="s">
        <v>1677</v>
      </c>
      <c r="L1050" t="str">
        <f>VLOOKUP(Portfolio43468[[#This Row],[Product]],ProductName,2)</f>
        <v>Ultrathing V3</v>
      </c>
      <c r="M1050">
        <f t="shared" si="67"/>
        <v>888</v>
      </c>
      <c r="N1050" s="14">
        <f t="shared" si="68"/>
        <v>3099.1200000000003</v>
      </c>
      <c r="O1050">
        <f t="shared" si="69"/>
        <v>2009</v>
      </c>
      <c r="P1050" t="str">
        <f t="shared" si="70"/>
        <v>Apr</v>
      </c>
    </row>
    <row r="1051" spans="1:16" x14ac:dyDescent="0.3">
      <c r="A1051">
        <v>1055</v>
      </c>
      <c r="B1051" t="str">
        <f>Table6[[#This Row],[Initials]]</f>
        <v>D</v>
      </c>
      <c r="C1051" t="str">
        <f>Table6[[#This Row],[Last Name Correction]]</f>
        <v>Ruffin</v>
      </c>
      <c r="D1051" t="s">
        <v>4493</v>
      </c>
      <c r="E1051" t="str">
        <f>Table6[[#This Row],[Gender Correction]]</f>
        <v>M</v>
      </c>
      <c r="F1051">
        <v>30</v>
      </c>
      <c r="G1051" t="s">
        <v>4628</v>
      </c>
      <c r="H1051" t="s">
        <v>1657</v>
      </c>
      <c r="I1051" s="10">
        <v>40168</v>
      </c>
      <c r="J1051">
        <v>50</v>
      </c>
      <c r="K1051" t="s">
        <v>1677</v>
      </c>
      <c r="L1051" t="str">
        <f>VLOOKUP(Portfolio43468[[#This Row],[Product]],ProductName,2)</f>
        <v>Ultrathing V3</v>
      </c>
      <c r="M1051">
        <f t="shared" si="67"/>
        <v>1200</v>
      </c>
      <c r="N1051" s="14">
        <f t="shared" si="68"/>
        <v>4188</v>
      </c>
      <c r="O1051">
        <f t="shared" si="69"/>
        <v>2009</v>
      </c>
      <c r="P1051" t="str">
        <f t="shared" si="70"/>
        <v>Dec</v>
      </c>
    </row>
    <row r="1052" spans="1:16" x14ac:dyDescent="0.3">
      <c r="A1052">
        <v>1056</v>
      </c>
      <c r="B1052" t="str">
        <f>Table6[[#This Row],[Initials]]</f>
        <v>J</v>
      </c>
      <c r="C1052" t="str">
        <f>Table6[[#This Row],[Last Name Correction]]</f>
        <v>Copeland</v>
      </c>
      <c r="D1052" t="s">
        <v>4493</v>
      </c>
      <c r="E1052" t="str">
        <f>Table6[[#This Row],[Gender Correction]]</f>
        <v>M</v>
      </c>
      <c r="F1052">
        <v>60</v>
      </c>
      <c r="G1052" t="s">
        <v>4629</v>
      </c>
      <c r="H1052" t="s">
        <v>2064</v>
      </c>
      <c r="I1052" s="10">
        <v>40363</v>
      </c>
      <c r="J1052">
        <v>66</v>
      </c>
      <c r="K1052" t="s">
        <v>1007</v>
      </c>
      <c r="L1052" t="str">
        <f>VLOOKUP(Portfolio43468[[#This Row],[Product]],ProductName,2)</f>
        <v>Superwossname</v>
      </c>
      <c r="M1052">
        <f t="shared" si="67"/>
        <v>1320</v>
      </c>
      <c r="N1052" s="14">
        <f t="shared" si="68"/>
        <v>4105.2</v>
      </c>
      <c r="O1052">
        <f t="shared" si="69"/>
        <v>2010</v>
      </c>
      <c r="P1052" t="str">
        <f t="shared" si="70"/>
        <v>Jul</v>
      </c>
    </row>
    <row r="1053" spans="1:16" x14ac:dyDescent="0.3">
      <c r="A1053">
        <v>1057</v>
      </c>
      <c r="B1053" t="str">
        <f>Table6[[#This Row],[Initials]]</f>
        <v>C</v>
      </c>
      <c r="C1053" t="str">
        <f>Table6[[#This Row],[Last Name Correction]]</f>
        <v>Shaw</v>
      </c>
      <c r="D1053" t="s">
        <v>1946</v>
      </c>
      <c r="E1053" t="str">
        <f>Table6[[#This Row],[Gender Correction]]</f>
        <v>M</v>
      </c>
      <c r="F1053">
        <v>90</v>
      </c>
      <c r="G1053" t="s">
        <v>4631</v>
      </c>
      <c r="H1053" t="s">
        <v>238</v>
      </c>
      <c r="I1053" s="10">
        <v>40297</v>
      </c>
      <c r="J1053">
        <v>88</v>
      </c>
      <c r="K1053" t="s">
        <v>1007</v>
      </c>
      <c r="L1053" t="str">
        <f>VLOOKUP(Portfolio43468[[#This Row],[Product]],ProductName,2)</f>
        <v>Superwossname</v>
      </c>
      <c r="M1053">
        <f t="shared" si="67"/>
        <v>1760</v>
      </c>
      <c r="N1053" s="14">
        <f t="shared" si="68"/>
        <v>5473.5999999999995</v>
      </c>
      <c r="O1053">
        <f t="shared" si="69"/>
        <v>2010</v>
      </c>
      <c r="P1053" t="str">
        <f t="shared" si="70"/>
        <v>Apr</v>
      </c>
    </row>
    <row r="1054" spans="1:16" x14ac:dyDescent="0.3">
      <c r="A1054">
        <v>1058</v>
      </c>
      <c r="B1054" t="str">
        <f>Table6[[#This Row],[Initials]]</f>
        <v>B</v>
      </c>
      <c r="C1054" t="str">
        <f>Table6[[#This Row],[Last Name Correction]]</f>
        <v>Nickerson</v>
      </c>
      <c r="D1054" t="s">
        <v>4493</v>
      </c>
      <c r="E1054" t="str">
        <f>Table6[[#This Row],[Gender Correction]]</f>
        <v>M</v>
      </c>
      <c r="F1054">
        <v>60</v>
      </c>
      <c r="G1054" t="s">
        <v>4633</v>
      </c>
      <c r="H1054" t="s">
        <v>269</v>
      </c>
      <c r="I1054" s="10">
        <v>39868</v>
      </c>
      <c r="J1054">
        <v>26</v>
      </c>
      <c r="K1054" t="s">
        <v>1707</v>
      </c>
      <c r="L1054" t="str">
        <f>VLOOKUP(Portfolio43468[[#This Row],[Product]],ProductName,2)</f>
        <v>Megawidget M</v>
      </c>
      <c r="M1054">
        <f t="shared" si="67"/>
        <v>624</v>
      </c>
      <c r="N1054" s="14">
        <f t="shared" si="68"/>
        <v>742.56</v>
      </c>
      <c r="O1054">
        <f t="shared" si="69"/>
        <v>2009</v>
      </c>
      <c r="P1054" t="str">
        <f t="shared" si="70"/>
        <v>Feb</v>
      </c>
    </row>
    <row r="1055" spans="1:16" x14ac:dyDescent="0.3">
      <c r="A1055">
        <v>1059</v>
      </c>
      <c r="B1055" t="str">
        <f>Table6[[#This Row],[Initials]]</f>
        <v>J</v>
      </c>
      <c r="C1055" t="str">
        <f>Table6[[#This Row],[Last Name Correction]]</f>
        <v>Xiong</v>
      </c>
      <c r="D1055" t="s">
        <v>4493</v>
      </c>
      <c r="E1055" t="str">
        <f>Table6[[#This Row],[Gender Correction]]</f>
        <v>M</v>
      </c>
      <c r="F1055">
        <v>60</v>
      </c>
      <c r="G1055" t="s">
        <v>4636</v>
      </c>
      <c r="H1055" t="s">
        <v>572</v>
      </c>
      <c r="I1055" s="10">
        <v>40189</v>
      </c>
      <c r="J1055">
        <v>34</v>
      </c>
      <c r="K1055" t="s">
        <v>1772</v>
      </c>
      <c r="L1055" t="str">
        <f>VLOOKUP(Portfolio43468[[#This Row],[Product]],ProductName,2)</f>
        <v>Gigastuff</v>
      </c>
      <c r="M1055">
        <f t="shared" si="67"/>
        <v>612</v>
      </c>
      <c r="N1055" s="14">
        <f t="shared" si="68"/>
        <v>1156.6799999999998</v>
      </c>
      <c r="O1055">
        <f t="shared" si="69"/>
        <v>2010</v>
      </c>
      <c r="P1055" t="str">
        <f t="shared" si="70"/>
        <v>Jan</v>
      </c>
    </row>
    <row r="1056" spans="1:16" x14ac:dyDescent="0.3">
      <c r="A1056">
        <v>1060</v>
      </c>
      <c r="B1056" t="str">
        <f>Table6[[#This Row],[Initials]]</f>
        <v>A</v>
      </c>
      <c r="C1056" t="str">
        <f>Table6[[#This Row],[Last Name Correction]]</f>
        <v>Bolden</v>
      </c>
      <c r="D1056" t="s">
        <v>4493</v>
      </c>
      <c r="E1056" t="str">
        <f>Table6[[#This Row],[Gender Correction]]</f>
        <v>M</v>
      </c>
      <c r="F1056">
        <v>90</v>
      </c>
      <c r="G1056" t="s">
        <v>4638</v>
      </c>
      <c r="H1056" t="s">
        <v>765</v>
      </c>
      <c r="I1056" s="10">
        <v>39839</v>
      </c>
      <c r="J1056">
        <v>96</v>
      </c>
      <c r="K1056" t="s">
        <v>1772</v>
      </c>
      <c r="L1056" t="str">
        <f>VLOOKUP(Portfolio43468[[#This Row],[Product]],ProductName,2)</f>
        <v>Gigastuff</v>
      </c>
      <c r="M1056">
        <f t="shared" si="67"/>
        <v>1728</v>
      </c>
      <c r="N1056" s="14">
        <f t="shared" si="68"/>
        <v>3265.9199999999996</v>
      </c>
      <c r="O1056">
        <f t="shared" si="69"/>
        <v>2009</v>
      </c>
      <c r="P1056" t="str">
        <f t="shared" si="70"/>
        <v>Jan</v>
      </c>
    </row>
    <row r="1057" spans="1:16" x14ac:dyDescent="0.3">
      <c r="A1057">
        <v>1061</v>
      </c>
      <c r="B1057" t="str">
        <f>Table6[[#This Row],[Initials]]</f>
        <v>J</v>
      </c>
      <c r="C1057" t="str">
        <f>Table6[[#This Row],[Last Name Correction]]</f>
        <v>Laird</v>
      </c>
      <c r="D1057" t="s">
        <v>4493</v>
      </c>
      <c r="E1057" t="str">
        <f>Table6[[#This Row],[Gender Correction]]</f>
        <v>M</v>
      </c>
      <c r="F1057">
        <v>90</v>
      </c>
      <c r="G1057" t="s">
        <v>4639</v>
      </c>
      <c r="H1057" t="s">
        <v>701</v>
      </c>
      <c r="I1057" s="10">
        <v>40450</v>
      </c>
      <c r="J1057">
        <v>41</v>
      </c>
      <c r="K1057" t="s">
        <v>1673</v>
      </c>
      <c r="L1057" t="str">
        <f>VLOOKUP(Portfolio43468[[#This Row],[Product]],ProductName,2)</f>
        <v>Megawidget S</v>
      </c>
      <c r="M1057">
        <f t="shared" si="67"/>
        <v>984</v>
      </c>
      <c r="N1057" s="14">
        <f t="shared" si="68"/>
        <v>777.36</v>
      </c>
      <c r="O1057">
        <f t="shared" si="69"/>
        <v>2010</v>
      </c>
      <c r="P1057" t="str">
        <f t="shared" si="70"/>
        <v>Sep</v>
      </c>
    </row>
    <row r="1058" spans="1:16" x14ac:dyDescent="0.3">
      <c r="A1058">
        <v>1062</v>
      </c>
      <c r="B1058" t="str">
        <f>Table6[[#This Row],[Initials]]</f>
        <v>R</v>
      </c>
      <c r="C1058" t="str">
        <f>Table6[[#This Row],[Last Name Correction]]</f>
        <v>Sterling</v>
      </c>
      <c r="D1058" t="s">
        <v>4493</v>
      </c>
      <c r="E1058" t="str">
        <f>Table6[[#This Row],[Gender Correction]]</f>
        <v>M</v>
      </c>
      <c r="F1058">
        <v>90</v>
      </c>
      <c r="G1058" t="s">
        <v>4642</v>
      </c>
      <c r="H1058" t="s">
        <v>328</v>
      </c>
      <c r="I1058" s="10">
        <v>39948</v>
      </c>
      <c r="J1058">
        <v>39</v>
      </c>
      <c r="K1058" t="s">
        <v>1707</v>
      </c>
      <c r="L1058" t="str">
        <f>VLOOKUP(Portfolio43468[[#This Row],[Product]],ProductName,2)</f>
        <v>Megawidget M</v>
      </c>
      <c r="M1058">
        <f t="shared" si="67"/>
        <v>936</v>
      </c>
      <c r="N1058" s="14">
        <f t="shared" si="68"/>
        <v>1113.8399999999999</v>
      </c>
      <c r="O1058">
        <f t="shared" si="69"/>
        <v>2009</v>
      </c>
      <c r="P1058" t="str">
        <f t="shared" si="70"/>
        <v>May</v>
      </c>
    </row>
    <row r="1059" spans="1:16" x14ac:dyDescent="0.3">
      <c r="A1059">
        <v>1063</v>
      </c>
      <c r="B1059" t="str">
        <f>Table6[[#This Row],[Initials]]</f>
        <v>J</v>
      </c>
      <c r="C1059" t="str">
        <f>Table6[[#This Row],[Last Name Correction]]</f>
        <v>Leary</v>
      </c>
      <c r="D1059" t="s">
        <v>4493</v>
      </c>
      <c r="E1059" t="str">
        <f>Table6[[#This Row],[Gender Correction]]</f>
        <v>M</v>
      </c>
      <c r="F1059">
        <v>90</v>
      </c>
      <c r="G1059" t="s">
        <v>4645</v>
      </c>
      <c r="H1059" t="s">
        <v>1084</v>
      </c>
      <c r="I1059" s="10">
        <v>40277</v>
      </c>
      <c r="J1059">
        <v>46</v>
      </c>
      <c r="K1059" t="s">
        <v>1007</v>
      </c>
      <c r="L1059" t="str">
        <f>VLOOKUP(Portfolio43468[[#This Row],[Product]],ProductName,2)</f>
        <v>Superwossname</v>
      </c>
      <c r="M1059">
        <f t="shared" si="67"/>
        <v>920</v>
      </c>
      <c r="N1059" s="14">
        <f t="shared" si="68"/>
        <v>2861.2</v>
      </c>
      <c r="O1059">
        <f t="shared" si="69"/>
        <v>2010</v>
      </c>
      <c r="P1059" t="str">
        <f t="shared" si="70"/>
        <v>Apr</v>
      </c>
    </row>
    <row r="1060" spans="1:16" x14ac:dyDescent="0.3">
      <c r="A1060">
        <v>1064</v>
      </c>
      <c r="B1060" t="str">
        <f>Table6[[#This Row],[Initials]]</f>
        <v>L</v>
      </c>
      <c r="C1060" t="str">
        <f>Table6[[#This Row],[Last Name Correction]]</f>
        <v>Naquin</v>
      </c>
      <c r="D1060" t="s">
        <v>4493</v>
      </c>
      <c r="E1060" t="str">
        <f>Table6[[#This Row],[Gender Correction]]</f>
        <v>M</v>
      </c>
      <c r="F1060">
        <v>90</v>
      </c>
      <c r="G1060" t="s">
        <v>4648</v>
      </c>
      <c r="H1060" t="s">
        <v>1238</v>
      </c>
      <c r="I1060" s="10">
        <v>39687</v>
      </c>
      <c r="J1060">
        <v>59</v>
      </c>
      <c r="K1060" t="s">
        <v>1772</v>
      </c>
      <c r="L1060" t="str">
        <f>VLOOKUP(Portfolio43468[[#This Row],[Product]],ProductName,2)</f>
        <v>Gigastuff</v>
      </c>
      <c r="M1060">
        <f t="shared" si="67"/>
        <v>1062</v>
      </c>
      <c r="N1060" s="14">
        <f t="shared" si="68"/>
        <v>2007.1799999999998</v>
      </c>
      <c r="O1060">
        <f t="shared" si="69"/>
        <v>2008</v>
      </c>
      <c r="P1060" t="str">
        <f t="shared" si="70"/>
        <v>Aug</v>
      </c>
    </row>
    <row r="1061" spans="1:16" x14ac:dyDescent="0.3">
      <c r="A1061">
        <v>1065</v>
      </c>
      <c r="B1061" t="str">
        <f>Table6[[#This Row],[Initials]]</f>
        <v>A</v>
      </c>
      <c r="C1061" t="str">
        <f>Table6[[#This Row],[Last Name Correction]]</f>
        <v>Holt</v>
      </c>
      <c r="D1061" t="s">
        <v>4493</v>
      </c>
      <c r="E1061" t="str">
        <f>Table6[[#This Row],[Gender Correction]]</f>
        <v>M</v>
      </c>
      <c r="F1061">
        <v>60</v>
      </c>
      <c r="G1061" t="s">
        <v>4652</v>
      </c>
      <c r="H1061" t="s">
        <v>577</v>
      </c>
      <c r="I1061" s="10">
        <v>40255</v>
      </c>
      <c r="J1061">
        <v>9</v>
      </c>
      <c r="K1061" t="s">
        <v>1707</v>
      </c>
      <c r="L1061" t="str">
        <f>VLOOKUP(Portfolio43468[[#This Row],[Product]],ProductName,2)</f>
        <v>Megawidget M</v>
      </c>
      <c r="M1061">
        <f t="shared" si="67"/>
        <v>216</v>
      </c>
      <c r="N1061" s="14">
        <f t="shared" si="68"/>
        <v>257.03999999999996</v>
      </c>
      <c r="O1061">
        <f t="shared" si="69"/>
        <v>2010</v>
      </c>
      <c r="P1061" t="str">
        <f t="shared" si="70"/>
        <v>Mar</v>
      </c>
    </row>
    <row r="1062" spans="1:16" x14ac:dyDescent="0.3">
      <c r="A1062">
        <v>1066</v>
      </c>
      <c r="B1062" t="str">
        <f>Table6[[#This Row],[Initials]]</f>
        <v>F</v>
      </c>
      <c r="C1062" t="str">
        <f>Table6[[#This Row],[Last Name Correction]]</f>
        <v>Tilley</v>
      </c>
      <c r="D1062" t="s">
        <v>4493</v>
      </c>
      <c r="E1062" t="str">
        <f>Table6[[#This Row],[Gender Correction]]</f>
        <v>M</v>
      </c>
      <c r="F1062">
        <v>30</v>
      </c>
      <c r="G1062" t="s">
        <v>4654</v>
      </c>
      <c r="H1062" t="s">
        <v>1336</v>
      </c>
      <c r="I1062" s="10">
        <v>40193</v>
      </c>
      <c r="J1062">
        <v>15</v>
      </c>
      <c r="K1062" t="s">
        <v>1707</v>
      </c>
      <c r="L1062" t="str">
        <f>VLOOKUP(Portfolio43468[[#This Row],[Product]],ProductName,2)</f>
        <v>Megawidget M</v>
      </c>
      <c r="M1062">
        <f t="shared" si="67"/>
        <v>360</v>
      </c>
      <c r="N1062" s="14">
        <f t="shared" si="68"/>
        <v>428.4</v>
      </c>
      <c r="O1062">
        <f t="shared" si="69"/>
        <v>2010</v>
      </c>
      <c r="P1062" t="str">
        <f t="shared" si="70"/>
        <v>Jan</v>
      </c>
    </row>
    <row r="1063" spans="1:16" x14ac:dyDescent="0.3">
      <c r="A1063">
        <v>1067</v>
      </c>
      <c r="B1063" t="str">
        <f>Table6[[#This Row],[Initials]]</f>
        <v>R</v>
      </c>
      <c r="C1063" t="str">
        <f>Table6[[#This Row],[Last Name Correction]]</f>
        <v>Hyde</v>
      </c>
      <c r="D1063" t="s">
        <v>4493</v>
      </c>
      <c r="E1063" t="str">
        <f>Table6[[#This Row],[Gender Correction]]</f>
        <v>M</v>
      </c>
      <c r="F1063">
        <v>90</v>
      </c>
      <c r="G1063" t="s">
        <v>4656</v>
      </c>
      <c r="H1063" t="s">
        <v>418</v>
      </c>
      <c r="I1063" s="10">
        <v>39934</v>
      </c>
      <c r="J1063">
        <v>71</v>
      </c>
      <c r="K1063" t="s">
        <v>1721</v>
      </c>
      <c r="L1063" t="str">
        <f>VLOOKUP(Portfolio43468[[#This Row],[Product]],ProductName,2)</f>
        <v>Ultrathing V4</v>
      </c>
      <c r="M1063">
        <f t="shared" si="67"/>
        <v>1704</v>
      </c>
      <c r="N1063" s="14">
        <f t="shared" si="68"/>
        <v>6798.96</v>
      </c>
      <c r="O1063">
        <f t="shared" si="69"/>
        <v>2009</v>
      </c>
      <c r="P1063" t="str">
        <f t="shared" si="70"/>
        <v>May</v>
      </c>
    </row>
    <row r="1064" spans="1:16" x14ac:dyDescent="0.3">
      <c r="A1064">
        <v>1068</v>
      </c>
      <c r="B1064" t="str">
        <f>Table6[[#This Row],[Initials]]</f>
        <v>J</v>
      </c>
      <c r="C1064" t="str">
        <f>Table6[[#This Row],[Last Name Correction]]</f>
        <v>Cannon</v>
      </c>
      <c r="D1064" t="s">
        <v>4493</v>
      </c>
      <c r="E1064" t="str">
        <f>Table6[[#This Row],[Gender Correction]]</f>
        <v>M</v>
      </c>
      <c r="F1064">
        <v>30</v>
      </c>
      <c r="G1064" t="s">
        <v>4659</v>
      </c>
      <c r="H1064" t="s">
        <v>1648</v>
      </c>
      <c r="I1064" s="10">
        <v>39787</v>
      </c>
      <c r="J1064">
        <v>35</v>
      </c>
      <c r="K1064" t="s">
        <v>1673</v>
      </c>
      <c r="L1064" t="str">
        <f>VLOOKUP(Portfolio43468[[#This Row],[Product]],ProductName,2)</f>
        <v>Megawidget S</v>
      </c>
      <c r="M1064">
        <f t="shared" si="67"/>
        <v>840</v>
      </c>
      <c r="N1064" s="14">
        <f t="shared" si="68"/>
        <v>663.6</v>
      </c>
      <c r="O1064">
        <f t="shared" si="69"/>
        <v>2008</v>
      </c>
      <c r="P1064" t="str">
        <f t="shared" si="70"/>
        <v>Dec</v>
      </c>
    </row>
    <row r="1065" spans="1:16" x14ac:dyDescent="0.3">
      <c r="A1065">
        <v>1069</v>
      </c>
      <c r="B1065" t="str">
        <f>Table6[[#This Row],[Initials]]</f>
        <v>R</v>
      </c>
      <c r="C1065" t="str">
        <f>Table6[[#This Row],[Last Name Correction]]</f>
        <v>Merritt</v>
      </c>
      <c r="D1065" t="s">
        <v>4493</v>
      </c>
      <c r="E1065" t="str">
        <f>Table6[[#This Row],[Gender Correction]]</f>
        <v>M</v>
      </c>
      <c r="F1065">
        <v>60</v>
      </c>
      <c r="G1065" t="s">
        <v>4662</v>
      </c>
      <c r="H1065" t="s">
        <v>70</v>
      </c>
      <c r="I1065" s="10">
        <v>40079</v>
      </c>
      <c r="J1065">
        <v>42</v>
      </c>
      <c r="K1065" t="s">
        <v>1673</v>
      </c>
      <c r="L1065" t="str">
        <f>VLOOKUP(Portfolio43468[[#This Row],[Product]],ProductName,2)</f>
        <v>Megawidget S</v>
      </c>
      <c r="M1065">
        <f t="shared" si="67"/>
        <v>1008</v>
      </c>
      <c r="N1065" s="14">
        <f t="shared" si="68"/>
        <v>796.32</v>
      </c>
      <c r="O1065">
        <f t="shared" si="69"/>
        <v>2009</v>
      </c>
      <c r="P1065" t="str">
        <f t="shared" si="70"/>
        <v>Sep</v>
      </c>
    </row>
    <row r="1066" spans="1:16" x14ac:dyDescent="0.3">
      <c r="A1066">
        <v>1070</v>
      </c>
      <c r="B1066" t="str">
        <f>Table6[[#This Row],[Initials]]</f>
        <v>D</v>
      </c>
      <c r="C1066" t="str">
        <f>Table6[[#This Row],[Last Name Correction]]</f>
        <v>Riley</v>
      </c>
      <c r="D1066" t="s">
        <v>1946</v>
      </c>
      <c r="E1066" t="str">
        <f>Table6[[#This Row],[Gender Correction]]</f>
        <v>M</v>
      </c>
      <c r="F1066">
        <v>90</v>
      </c>
      <c r="G1066" t="s">
        <v>4665</v>
      </c>
      <c r="H1066" t="s">
        <v>4666</v>
      </c>
      <c r="I1066" s="10">
        <v>39637</v>
      </c>
      <c r="J1066">
        <v>68</v>
      </c>
      <c r="K1066" t="s">
        <v>1007</v>
      </c>
      <c r="L1066" t="str">
        <f>VLOOKUP(Portfolio43468[[#This Row],[Product]],ProductName,2)</f>
        <v>Superwossname</v>
      </c>
      <c r="M1066">
        <f t="shared" si="67"/>
        <v>1360</v>
      </c>
      <c r="N1066" s="14">
        <f t="shared" si="68"/>
        <v>4229.5999999999995</v>
      </c>
      <c r="O1066">
        <f t="shared" si="69"/>
        <v>2008</v>
      </c>
      <c r="P1066" t="str">
        <f t="shared" si="70"/>
        <v>Jul</v>
      </c>
    </row>
    <row r="1067" spans="1:16" x14ac:dyDescent="0.3">
      <c r="A1067">
        <v>1071</v>
      </c>
      <c r="B1067" t="str">
        <f>Table6[[#This Row],[Initials]]</f>
        <v>V</v>
      </c>
      <c r="C1067" t="str">
        <f>Table6[[#This Row],[Last Name Correction]]</f>
        <v>Beltran</v>
      </c>
      <c r="D1067" t="s">
        <v>4493</v>
      </c>
      <c r="E1067" t="str">
        <f>Table6[[#This Row],[Gender Correction]]</f>
        <v>M</v>
      </c>
      <c r="F1067">
        <v>30</v>
      </c>
      <c r="G1067" t="s">
        <v>4667</v>
      </c>
      <c r="H1067" t="s">
        <v>4668</v>
      </c>
      <c r="I1067" s="10">
        <v>39704</v>
      </c>
      <c r="J1067">
        <v>10</v>
      </c>
      <c r="K1067" t="s">
        <v>1772</v>
      </c>
      <c r="L1067" t="str">
        <f>VLOOKUP(Portfolio43468[[#This Row],[Product]],ProductName,2)</f>
        <v>Gigastuff</v>
      </c>
      <c r="M1067">
        <f t="shared" si="67"/>
        <v>180</v>
      </c>
      <c r="N1067" s="14">
        <f t="shared" si="68"/>
        <v>340.2</v>
      </c>
      <c r="O1067">
        <f t="shared" si="69"/>
        <v>2008</v>
      </c>
      <c r="P1067" t="str">
        <f t="shared" si="70"/>
        <v>Sep</v>
      </c>
    </row>
    <row r="1068" spans="1:16" x14ac:dyDescent="0.3">
      <c r="A1068">
        <v>1072</v>
      </c>
      <c r="B1068" t="str">
        <f>Table6[[#This Row],[Initials]]</f>
        <v>A</v>
      </c>
      <c r="C1068" t="str">
        <f>Table6[[#This Row],[Last Name Correction]]</f>
        <v>Abel</v>
      </c>
      <c r="D1068" t="s">
        <v>4493</v>
      </c>
      <c r="E1068" t="str">
        <f>Table6[[#This Row],[Gender Correction]]</f>
        <v>M</v>
      </c>
      <c r="F1068">
        <v>30</v>
      </c>
      <c r="G1068" t="s">
        <v>4670</v>
      </c>
      <c r="H1068" t="s">
        <v>621</v>
      </c>
      <c r="I1068" s="10">
        <v>39835</v>
      </c>
      <c r="J1068">
        <v>58</v>
      </c>
      <c r="K1068" t="s">
        <v>1721</v>
      </c>
      <c r="L1068" t="str">
        <f>VLOOKUP(Portfolio43468[[#This Row],[Product]],ProductName,2)</f>
        <v>Ultrathing V4</v>
      </c>
      <c r="M1068">
        <f t="shared" si="67"/>
        <v>1392</v>
      </c>
      <c r="N1068" s="14">
        <f t="shared" si="68"/>
        <v>5554.08</v>
      </c>
      <c r="O1068">
        <f t="shared" si="69"/>
        <v>2009</v>
      </c>
      <c r="P1068" t="str">
        <f t="shared" si="70"/>
        <v>Jan</v>
      </c>
    </row>
    <row r="1069" spans="1:16" x14ac:dyDescent="0.3">
      <c r="A1069">
        <v>1073</v>
      </c>
      <c r="B1069" t="str">
        <f>Table6[[#This Row],[Initials]]</f>
        <v>D</v>
      </c>
      <c r="C1069" t="str">
        <f>Table6[[#This Row],[Last Name Correction]]</f>
        <v>Bruce</v>
      </c>
      <c r="D1069" t="s">
        <v>4493</v>
      </c>
      <c r="E1069" t="str">
        <f>Table6[[#This Row],[Gender Correction]]</f>
        <v>M</v>
      </c>
      <c r="F1069">
        <v>60</v>
      </c>
      <c r="G1069" t="s">
        <v>4671</v>
      </c>
      <c r="H1069" t="s">
        <v>778</v>
      </c>
      <c r="I1069" s="10">
        <v>39962</v>
      </c>
      <c r="J1069">
        <v>79</v>
      </c>
      <c r="K1069" t="s">
        <v>1692</v>
      </c>
      <c r="L1069" t="str">
        <f>VLOOKUP(Portfolio43468[[#This Row],[Product]],ProductName,2)</f>
        <v>Megawidget L</v>
      </c>
      <c r="M1069">
        <f t="shared" si="67"/>
        <v>1896</v>
      </c>
      <c r="N1069" s="14">
        <f t="shared" si="68"/>
        <v>3014.6400000000003</v>
      </c>
      <c r="O1069">
        <f t="shared" si="69"/>
        <v>2009</v>
      </c>
      <c r="P1069" t="str">
        <f t="shared" si="70"/>
        <v>May</v>
      </c>
    </row>
    <row r="1070" spans="1:16" x14ac:dyDescent="0.3">
      <c r="A1070">
        <v>1074</v>
      </c>
      <c r="B1070" t="str">
        <f>Table6[[#This Row],[Initials]]</f>
        <v>L</v>
      </c>
      <c r="C1070" t="str">
        <f>Table6[[#This Row],[Last Name Correction]]</f>
        <v>Skinner</v>
      </c>
      <c r="D1070" t="s">
        <v>4493</v>
      </c>
      <c r="E1070" t="str">
        <f>Table6[[#This Row],[Gender Correction]]</f>
        <v>M</v>
      </c>
      <c r="F1070">
        <v>60</v>
      </c>
      <c r="G1070" t="s">
        <v>4673</v>
      </c>
      <c r="H1070" t="s">
        <v>3462</v>
      </c>
      <c r="I1070" s="10">
        <v>40138</v>
      </c>
      <c r="J1070">
        <v>40</v>
      </c>
      <c r="K1070" t="s">
        <v>1673</v>
      </c>
      <c r="L1070" t="str">
        <f>VLOOKUP(Portfolio43468[[#This Row],[Product]],ProductName,2)</f>
        <v>Megawidget S</v>
      </c>
      <c r="M1070">
        <f t="shared" si="67"/>
        <v>960</v>
      </c>
      <c r="N1070" s="14">
        <f t="shared" si="68"/>
        <v>758.40000000000009</v>
      </c>
      <c r="O1070">
        <f t="shared" si="69"/>
        <v>2009</v>
      </c>
      <c r="P1070" t="str">
        <f t="shared" si="70"/>
        <v>Nov</v>
      </c>
    </row>
    <row r="1071" spans="1:16" x14ac:dyDescent="0.3">
      <c r="A1071">
        <v>1075</v>
      </c>
      <c r="B1071" t="str">
        <f>Table6[[#This Row],[Initials]]</f>
        <v>S</v>
      </c>
      <c r="C1071" t="str">
        <f>Table6[[#This Row],[Last Name Correction]]</f>
        <v>Delaney</v>
      </c>
      <c r="D1071" t="s">
        <v>1719</v>
      </c>
      <c r="E1071" t="str">
        <f>Table6[[#This Row],[Gender Correction]]</f>
        <v>M</v>
      </c>
      <c r="F1071">
        <v>90</v>
      </c>
      <c r="G1071" t="s">
        <v>4675</v>
      </c>
      <c r="H1071" t="s">
        <v>2364</v>
      </c>
      <c r="I1071" s="10">
        <v>39534</v>
      </c>
      <c r="J1071">
        <v>28</v>
      </c>
      <c r="K1071" t="s">
        <v>1677</v>
      </c>
      <c r="L1071" t="str">
        <f>VLOOKUP(Portfolio43468[[#This Row],[Product]],ProductName,2)</f>
        <v>Ultrathing V3</v>
      </c>
      <c r="M1071">
        <f t="shared" si="67"/>
        <v>672</v>
      </c>
      <c r="N1071" s="14">
        <f t="shared" si="68"/>
        <v>2345.2800000000002</v>
      </c>
      <c r="O1071">
        <f t="shared" si="69"/>
        <v>2008</v>
      </c>
      <c r="P1071" t="str">
        <f t="shared" si="70"/>
        <v>Mar</v>
      </c>
    </row>
    <row r="1072" spans="1:16" x14ac:dyDescent="0.3">
      <c r="A1072">
        <v>1076</v>
      </c>
      <c r="B1072" t="str">
        <f>Table6[[#This Row],[Initials]]</f>
        <v>F</v>
      </c>
      <c r="C1072" t="str">
        <f>Table6[[#This Row],[Last Name Correction]]</f>
        <v>Inman</v>
      </c>
      <c r="D1072" t="s">
        <v>4493</v>
      </c>
      <c r="E1072" t="str">
        <f>Table6[[#This Row],[Gender Correction]]</f>
        <v>M</v>
      </c>
      <c r="F1072">
        <v>30</v>
      </c>
      <c r="G1072" t="s">
        <v>2023</v>
      </c>
      <c r="H1072" t="s">
        <v>1606</v>
      </c>
      <c r="I1072" s="10">
        <v>39882</v>
      </c>
      <c r="J1072">
        <v>64</v>
      </c>
      <c r="K1072" t="s">
        <v>1700</v>
      </c>
      <c r="L1072" t="str">
        <f>VLOOKUP(Portfolio43468[[#This Row],[Product]],ProductName,2)</f>
        <v>Ultrathing V1</v>
      </c>
      <c r="M1072">
        <f t="shared" si="67"/>
        <v>1088</v>
      </c>
      <c r="N1072" s="14">
        <f t="shared" si="68"/>
        <v>2165.12</v>
      </c>
      <c r="O1072">
        <f t="shared" si="69"/>
        <v>2009</v>
      </c>
      <c r="P1072" t="str">
        <f t="shared" si="70"/>
        <v>Mar</v>
      </c>
    </row>
    <row r="1073" spans="1:16" x14ac:dyDescent="0.3">
      <c r="A1073">
        <v>1077</v>
      </c>
      <c r="B1073" t="str">
        <f>Table6[[#This Row],[Initials]]</f>
        <v>D</v>
      </c>
      <c r="C1073" t="str">
        <f>Table6[[#This Row],[Last Name Correction]]</f>
        <v>Reed</v>
      </c>
      <c r="D1073" t="s">
        <v>4493</v>
      </c>
      <c r="E1073" t="str">
        <f>Table6[[#This Row],[Gender Correction]]</f>
        <v>M</v>
      </c>
      <c r="F1073">
        <v>90</v>
      </c>
      <c r="G1073" t="s">
        <v>4680</v>
      </c>
      <c r="H1073" t="s">
        <v>4335</v>
      </c>
      <c r="I1073" s="10">
        <v>40167</v>
      </c>
      <c r="J1073">
        <v>98</v>
      </c>
      <c r="K1073" t="s">
        <v>1007</v>
      </c>
      <c r="L1073" t="str">
        <f>VLOOKUP(Portfolio43468[[#This Row],[Product]],ProductName,2)</f>
        <v>Superwossname</v>
      </c>
      <c r="M1073">
        <f t="shared" si="67"/>
        <v>1960</v>
      </c>
      <c r="N1073" s="14">
        <f t="shared" si="68"/>
        <v>6095.5999999999995</v>
      </c>
      <c r="O1073">
        <f t="shared" si="69"/>
        <v>2009</v>
      </c>
      <c r="P1073" t="str">
        <f t="shared" si="70"/>
        <v>Dec</v>
      </c>
    </row>
    <row r="1074" spans="1:16" x14ac:dyDescent="0.3">
      <c r="A1074">
        <v>1078</v>
      </c>
      <c r="B1074" t="str">
        <f>Table6[[#This Row],[Initials]]</f>
        <v>M</v>
      </c>
      <c r="C1074" t="str">
        <f>Table6[[#This Row],[Last Name Correction]]</f>
        <v>Mahoney</v>
      </c>
      <c r="D1074" t="s">
        <v>4601</v>
      </c>
      <c r="E1074" t="str">
        <f>Table6[[#This Row],[Gender Correction]]</f>
        <v>M</v>
      </c>
      <c r="F1074">
        <v>60</v>
      </c>
      <c r="G1074" t="s">
        <v>4683</v>
      </c>
      <c r="H1074" t="s">
        <v>237</v>
      </c>
      <c r="I1074" s="10">
        <v>40356</v>
      </c>
      <c r="J1074">
        <v>46</v>
      </c>
      <c r="K1074" t="s">
        <v>851</v>
      </c>
      <c r="L1074" t="str">
        <f>VLOOKUP(Portfolio43468[[#This Row],[Product]],ProductName,2)</f>
        <v>Hyperwotsit</v>
      </c>
      <c r="M1074">
        <f t="shared" si="67"/>
        <v>920</v>
      </c>
      <c r="N1074" s="14">
        <f t="shared" si="68"/>
        <v>1849.1999999999998</v>
      </c>
      <c r="O1074">
        <f t="shared" si="69"/>
        <v>2010</v>
      </c>
      <c r="P1074" t="str">
        <f t="shared" si="70"/>
        <v>Jun</v>
      </c>
    </row>
    <row r="1075" spans="1:16" x14ac:dyDescent="0.3">
      <c r="A1075">
        <v>1079</v>
      </c>
      <c r="B1075" t="str">
        <f>Table6[[#This Row],[Initials]]</f>
        <v>E</v>
      </c>
      <c r="C1075" t="str">
        <f>Table6[[#This Row],[Last Name Correction]]</f>
        <v>Lund</v>
      </c>
      <c r="D1075" t="s">
        <v>4493</v>
      </c>
      <c r="E1075" t="str">
        <f>Table6[[#This Row],[Gender Correction]]</f>
        <v>M</v>
      </c>
      <c r="F1075">
        <v>90</v>
      </c>
      <c r="G1075" t="s">
        <v>4686</v>
      </c>
      <c r="H1075" t="s">
        <v>2003</v>
      </c>
      <c r="I1075" s="10">
        <v>40415</v>
      </c>
      <c r="J1075">
        <v>5</v>
      </c>
      <c r="K1075" t="s">
        <v>851</v>
      </c>
      <c r="L1075" t="str">
        <f>VLOOKUP(Portfolio43468[[#This Row],[Product]],ProductName,2)</f>
        <v>Hyperwotsit</v>
      </c>
      <c r="M1075">
        <f t="shared" si="67"/>
        <v>100</v>
      </c>
      <c r="N1075" s="14">
        <f t="shared" si="68"/>
        <v>200.99999999999997</v>
      </c>
      <c r="O1075">
        <f t="shared" si="69"/>
        <v>2010</v>
      </c>
      <c r="P1075" t="str">
        <f t="shared" si="70"/>
        <v>Aug</v>
      </c>
    </row>
    <row r="1076" spans="1:16" x14ac:dyDescent="0.3">
      <c r="A1076">
        <v>1080</v>
      </c>
      <c r="B1076" t="str">
        <f>Table6[[#This Row],[Initials]]</f>
        <v>W</v>
      </c>
      <c r="C1076" t="str">
        <f>Table6[[#This Row],[Last Name Correction]]</f>
        <v>Booker</v>
      </c>
      <c r="D1076" t="s">
        <v>4493</v>
      </c>
      <c r="E1076" t="str">
        <f>Table6[[#This Row],[Gender Correction]]</f>
        <v>M</v>
      </c>
      <c r="F1076">
        <v>60</v>
      </c>
      <c r="G1076" t="s">
        <v>4688</v>
      </c>
      <c r="H1076" t="s">
        <v>355</v>
      </c>
      <c r="I1076" s="10">
        <v>39793</v>
      </c>
      <c r="J1076">
        <v>40</v>
      </c>
      <c r="K1076" t="s">
        <v>1707</v>
      </c>
      <c r="L1076" t="str">
        <f>VLOOKUP(Portfolio43468[[#This Row],[Product]],ProductName,2)</f>
        <v>Megawidget M</v>
      </c>
      <c r="M1076">
        <f t="shared" si="67"/>
        <v>960</v>
      </c>
      <c r="N1076" s="14">
        <f t="shared" si="68"/>
        <v>1142.3999999999999</v>
      </c>
      <c r="O1076">
        <f t="shared" si="69"/>
        <v>2008</v>
      </c>
      <c r="P1076" t="str">
        <f t="shared" si="70"/>
        <v>Dec</v>
      </c>
    </row>
    <row r="1077" spans="1:16" x14ac:dyDescent="0.3">
      <c r="A1077">
        <v>1081</v>
      </c>
      <c r="B1077" t="str">
        <f>Table6[[#This Row],[Initials]]</f>
        <v>A</v>
      </c>
      <c r="C1077" t="str">
        <f>Table6[[#This Row],[Last Name Correction]]</f>
        <v>Harding</v>
      </c>
      <c r="D1077" t="s">
        <v>4493</v>
      </c>
      <c r="E1077" t="str">
        <f>Table6[[#This Row],[Gender Correction]]</f>
        <v>M</v>
      </c>
      <c r="F1077">
        <v>60</v>
      </c>
      <c r="G1077" t="s">
        <v>4690</v>
      </c>
      <c r="H1077" t="s">
        <v>9</v>
      </c>
      <c r="I1077" s="10">
        <v>39534</v>
      </c>
      <c r="J1077">
        <v>67</v>
      </c>
      <c r="K1077" t="s">
        <v>1700</v>
      </c>
      <c r="L1077" t="str">
        <f>VLOOKUP(Portfolio43468[[#This Row],[Product]],ProductName,2)</f>
        <v>Ultrathing V1</v>
      </c>
      <c r="M1077">
        <f t="shared" si="67"/>
        <v>1139</v>
      </c>
      <c r="N1077" s="14">
        <f t="shared" si="68"/>
        <v>2266.61</v>
      </c>
      <c r="O1077">
        <f t="shared" si="69"/>
        <v>2008</v>
      </c>
      <c r="P1077" t="str">
        <f t="shared" si="70"/>
        <v>Mar</v>
      </c>
    </row>
    <row r="1078" spans="1:16" x14ac:dyDescent="0.3">
      <c r="A1078">
        <v>1082</v>
      </c>
      <c r="B1078" t="str">
        <f>Table6[[#This Row],[Initials]]</f>
        <v>B</v>
      </c>
      <c r="C1078" t="str">
        <f>Table6[[#This Row],[Last Name Correction]]</f>
        <v>Clifton</v>
      </c>
      <c r="D1078" t="s">
        <v>4493</v>
      </c>
      <c r="E1078" t="str">
        <f>Table6[[#This Row],[Gender Correction]]</f>
        <v>M</v>
      </c>
      <c r="F1078">
        <v>60</v>
      </c>
      <c r="G1078" t="s">
        <v>4692</v>
      </c>
      <c r="H1078" t="s">
        <v>4693</v>
      </c>
      <c r="I1078" s="10">
        <v>39580</v>
      </c>
      <c r="J1078">
        <v>33</v>
      </c>
      <c r="K1078" t="s">
        <v>1673</v>
      </c>
      <c r="L1078" t="str">
        <f>VLOOKUP(Portfolio43468[[#This Row],[Product]],ProductName,2)</f>
        <v>Megawidget S</v>
      </c>
      <c r="M1078">
        <f t="shared" si="67"/>
        <v>792</v>
      </c>
      <c r="N1078" s="14">
        <f t="shared" si="68"/>
        <v>625.68000000000006</v>
      </c>
      <c r="O1078">
        <f t="shared" si="69"/>
        <v>2008</v>
      </c>
      <c r="P1078" t="str">
        <f t="shared" si="70"/>
        <v>May</v>
      </c>
    </row>
    <row r="1079" spans="1:16" x14ac:dyDescent="0.3">
      <c r="A1079">
        <v>1083</v>
      </c>
      <c r="B1079" t="str">
        <f>Table6[[#This Row],[Initials]]</f>
        <v>M</v>
      </c>
      <c r="C1079" t="str">
        <f>Table6[[#This Row],[Last Name Correction]]</f>
        <v>Osborne</v>
      </c>
      <c r="D1079" t="s">
        <v>4493</v>
      </c>
      <c r="E1079" t="str">
        <f>Table6[[#This Row],[Gender Correction]]</f>
        <v>M</v>
      </c>
      <c r="F1079">
        <v>60</v>
      </c>
      <c r="G1079" t="s">
        <v>4695</v>
      </c>
      <c r="H1079" t="s">
        <v>335</v>
      </c>
      <c r="I1079" s="10">
        <v>39448</v>
      </c>
      <c r="J1079">
        <v>81</v>
      </c>
      <c r="K1079" t="s">
        <v>1707</v>
      </c>
      <c r="L1079" t="str">
        <f>VLOOKUP(Portfolio43468[[#This Row],[Product]],ProductName,2)</f>
        <v>Megawidget M</v>
      </c>
      <c r="M1079">
        <f t="shared" si="67"/>
        <v>1944</v>
      </c>
      <c r="N1079" s="14">
        <f t="shared" si="68"/>
        <v>2313.3599999999997</v>
      </c>
      <c r="O1079">
        <f t="shared" si="69"/>
        <v>2008</v>
      </c>
      <c r="P1079" t="str">
        <f t="shared" si="70"/>
        <v>Jan</v>
      </c>
    </row>
    <row r="1080" spans="1:16" x14ac:dyDescent="0.3">
      <c r="A1080">
        <v>1084</v>
      </c>
      <c r="B1080" t="str">
        <f>Table6[[#This Row],[Initials]]</f>
        <v>G</v>
      </c>
      <c r="C1080" t="str">
        <f>Table6[[#This Row],[Last Name Correction]]</f>
        <v>Stokes</v>
      </c>
      <c r="D1080" t="s">
        <v>4493</v>
      </c>
      <c r="E1080" t="str">
        <f>Table6[[#This Row],[Gender Correction]]</f>
        <v>M</v>
      </c>
      <c r="F1080">
        <v>30</v>
      </c>
      <c r="G1080" t="s">
        <v>4698</v>
      </c>
      <c r="H1080" t="s">
        <v>693</v>
      </c>
      <c r="I1080" s="10">
        <v>39792</v>
      </c>
      <c r="J1080">
        <v>74</v>
      </c>
      <c r="K1080" t="s">
        <v>1696</v>
      </c>
      <c r="L1080" t="str">
        <f>VLOOKUP(Portfolio43468[[#This Row],[Product]],ProductName,2)</f>
        <v>Ultrathing V2</v>
      </c>
      <c r="M1080">
        <f t="shared" si="67"/>
        <v>1480</v>
      </c>
      <c r="N1080" s="14">
        <f t="shared" si="68"/>
        <v>4425.2000000000007</v>
      </c>
      <c r="O1080">
        <f t="shared" si="69"/>
        <v>2008</v>
      </c>
      <c r="P1080" t="str">
        <f t="shared" si="70"/>
        <v>Dec</v>
      </c>
    </row>
    <row r="1081" spans="1:16" x14ac:dyDescent="0.3">
      <c r="A1081">
        <v>1085</v>
      </c>
      <c r="B1081" t="str">
        <f>Table6[[#This Row],[Initials]]</f>
        <v>J</v>
      </c>
      <c r="C1081" t="str">
        <f>Table6[[#This Row],[Last Name Correction]]</f>
        <v>Cornett</v>
      </c>
      <c r="D1081" t="s">
        <v>4493</v>
      </c>
      <c r="E1081" t="str">
        <f>Table6[[#This Row],[Gender Correction]]</f>
        <v>M</v>
      </c>
      <c r="F1081">
        <v>60</v>
      </c>
      <c r="G1081" t="s">
        <v>4699</v>
      </c>
      <c r="H1081" t="s">
        <v>1447</v>
      </c>
      <c r="I1081" s="10">
        <v>40416</v>
      </c>
      <c r="J1081">
        <v>92</v>
      </c>
      <c r="K1081" t="s">
        <v>1692</v>
      </c>
      <c r="L1081" t="str">
        <f>VLOOKUP(Portfolio43468[[#This Row],[Product]],ProductName,2)</f>
        <v>Megawidget L</v>
      </c>
      <c r="M1081">
        <f t="shared" si="67"/>
        <v>2208</v>
      </c>
      <c r="N1081" s="14">
        <f t="shared" si="68"/>
        <v>3510.7200000000003</v>
      </c>
      <c r="O1081">
        <f t="shared" si="69"/>
        <v>2010</v>
      </c>
      <c r="P1081" t="str">
        <f t="shared" si="70"/>
        <v>Aug</v>
      </c>
    </row>
    <row r="1082" spans="1:16" x14ac:dyDescent="0.3">
      <c r="A1082">
        <v>1086</v>
      </c>
      <c r="B1082" t="str">
        <f>Table6[[#This Row],[Initials]]</f>
        <v>W</v>
      </c>
      <c r="C1082" t="str">
        <f>Table6[[#This Row],[Last Name Correction]]</f>
        <v>Cormier</v>
      </c>
      <c r="D1082" t="s">
        <v>4493</v>
      </c>
      <c r="E1082" t="str">
        <f>Table6[[#This Row],[Gender Correction]]</f>
        <v>M</v>
      </c>
      <c r="F1082">
        <v>30</v>
      </c>
      <c r="G1082" t="s">
        <v>4702</v>
      </c>
      <c r="H1082" t="s">
        <v>92</v>
      </c>
      <c r="I1082" s="10">
        <v>40475</v>
      </c>
      <c r="J1082">
        <v>21</v>
      </c>
      <c r="K1082" t="s">
        <v>1007</v>
      </c>
      <c r="L1082" t="str">
        <f>VLOOKUP(Portfolio43468[[#This Row],[Product]],ProductName,2)</f>
        <v>Superwossname</v>
      </c>
      <c r="M1082">
        <f t="shared" si="67"/>
        <v>420</v>
      </c>
      <c r="N1082" s="14">
        <f t="shared" si="68"/>
        <v>1306.2</v>
      </c>
      <c r="O1082">
        <f t="shared" si="69"/>
        <v>2010</v>
      </c>
      <c r="P1082" t="str">
        <f t="shared" si="70"/>
        <v>Oct</v>
      </c>
    </row>
    <row r="1083" spans="1:16" x14ac:dyDescent="0.3">
      <c r="A1083">
        <v>1087</v>
      </c>
      <c r="B1083" t="str">
        <f>Table6[[#This Row],[Initials]]</f>
        <v>O</v>
      </c>
      <c r="C1083" t="str">
        <f>Table6[[#This Row],[Last Name Correction]]</f>
        <v>Pugh</v>
      </c>
      <c r="D1083" t="s">
        <v>4493</v>
      </c>
      <c r="E1083" t="str">
        <f>Table6[[#This Row],[Gender Correction]]</f>
        <v>M</v>
      </c>
      <c r="F1083">
        <v>90</v>
      </c>
      <c r="G1083" t="s">
        <v>4705</v>
      </c>
      <c r="H1083" t="s">
        <v>249</v>
      </c>
      <c r="I1083" s="10">
        <v>40263</v>
      </c>
      <c r="J1083">
        <v>16</v>
      </c>
      <c r="K1083" t="s">
        <v>1772</v>
      </c>
      <c r="L1083" t="str">
        <f>VLOOKUP(Portfolio43468[[#This Row],[Product]],ProductName,2)</f>
        <v>Gigastuff</v>
      </c>
      <c r="M1083">
        <f t="shared" si="67"/>
        <v>288</v>
      </c>
      <c r="N1083" s="14">
        <f t="shared" si="68"/>
        <v>544.31999999999994</v>
      </c>
      <c r="O1083">
        <f t="shared" si="69"/>
        <v>2010</v>
      </c>
      <c r="P1083" t="str">
        <f t="shared" si="70"/>
        <v>Mar</v>
      </c>
    </row>
    <row r="1084" spans="1:16" x14ac:dyDescent="0.3">
      <c r="A1084">
        <v>1088</v>
      </c>
      <c r="B1084" t="str">
        <f>Table6[[#This Row],[Initials]]</f>
        <v>D</v>
      </c>
      <c r="C1084" t="str">
        <f>Table6[[#This Row],[Last Name Correction]]</f>
        <v>Herrera</v>
      </c>
      <c r="D1084" t="s">
        <v>4493</v>
      </c>
      <c r="E1084" t="str">
        <f>Table6[[#This Row],[Gender Correction]]</f>
        <v>M</v>
      </c>
      <c r="F1084">
        <v>30</v>
      </c>
      <c r="G1084" t="s">
        <v>4707</v>
      </c>
      <c r="H1084" t="s">
        <v>853</v>
      </c>
      <c r="I1084" s="10">
        <v>39916</v>
      </c>
      <c r="J1084">
        <v>9</v>
      </c>
      <c r="K1084" t="s">
        <v>1673</v>
      </c>
      <c r="L1084" t="str">
        <f>VLOOKUP(Portfolio43468[[#This Row],[Product]],ProductName,2)</f>
        <v>Megawidget S</v>
      </c>
      <c r="M1084">
        <f t="shared" si="67"/>
        <v>216</v>
      </c>
      <c r="N1084" s="14">
        <f t="shared" si="68"/>
        <v>170.64000000000001</v>
      </c>
      <c r="O1084">
        <f t="shared" si="69"/>
        <v>2009</v>
      </c>
      <c r="P1084" t="str">
        <f t="shared" si="70"/>
        <v>Apr</v>
      </c>
    </row>
    <row r="1085" spans="1:16" x14ac:dyDescent="0.3">
      <c r="A1085">
        <v>1089</v>
      </c>
      <c r="B1085" t="str">
        <f>Table6[[#This Row],[Initials]]</f>
        <v>C</v>
      </c>
      <c r="C1085" t="str">
        <f>Table6[[#This Row],[Last Name Correction]]</f>
        <v>Hopper</v>
      </c>
      <c r="D1085" t="s">
        <v>4493</v>
      </c>
      <c r="E1085" t="str">
        <f>Table6[[#This Row],[Gender Correction]]</f>
        <v>M</v>
      </c>
      <c r="F1085">
        <v>30</v>
      </c>
      <c r="G1085" t="s">
        <v>2647</v>
      </c>
      <c r="H1085" t="s">
        <v>136</v>
      </c>
      <c r="I1085" s="10">
        <v>40457</v>
      </c>
      <c r="J1085">
        <v>67</v>
      </c>
      <c r="K1085" t="s">
        <v>1007</v>
      </c>
      <c r="L1085" t="str">
        <f>VLOOKUP(Portfolio43468[[#This Row],[Product]],ProductName,2)</f>
        <v>Superwossname</v>
      </c>
      <c r="M1085">
        <f t="shared" si="67"/>
        <v>1340</v>
      </c>
      <c r="N1085" s="14">
        <f t="shared" si="68"/>
        <v>4167.3999999999996</v>
      </c>
      <c r="O1085">
        <f t="shared" si="69"/>
        <v>2010</v>
      </c>
      <c r="P1085" t="str">
        <f t="shared" si="70"/>
        <v>Oct</v>
      </c>
    </row>
    <row r="1086" spans="1:16" x14ac:dyDescent="0.3">
      <c r="A1086">
        <v>1090</v>
      </c>
      <c r="B1086" t="str">
        <f>Table6[[#This Row],[Initials]]</f>
        <v>Q</v>
      </c>
      <c r="C1086" t="str">
        <f>Table6[[#This Row],[Last Name Correction]]</f>
        <v>Lugo</v>
      </c>
      <c r="D1086" t="s">
        <v>4493</v>
      </c>
      <c r="E1086" t="str">
        <f>Table6[[#This Row],[Gender Correction]]</f>
        <v>M</v>
      </c>
      <c r="F1086">
        <v>90</v>
      </c>
      <c r="G1086" t="s">
        <v>4711</v>
      </c>
      <c r="H1086" t="s">
        <v>678</v>
      </c>
      <c r="I1086" s="10">
        <v>39763</v>
      </c>
      <c r="J1086">
        <v>55</v>
      </c>
      <c r="K1086" t="s">
        <v>1692</v>
      </c>
      <c r="L1086" t="str">
        <f>VLOOKUP(Portfolio43468[[#This Row],[Product]],ProductName,2)</f>
        <v>Megawidget L</v>
      </c>
      <c r="M1086">
        <f t="shared" si="67"/>
        <v>1320</v>
      </c>
      <c r="N1086" s="14">
        <f t="shared" si="68"/>
        <v>2098.8000000000002</v>
      </c>
      <c r="O1086">
        <f t="shared" si="69"/>
        <v>2008</v>
      </c>
      <c r="P1086" t="str">
        <f t="shared" si="70"/>
        <v>Nov</v>
      </c>
    </row>
    <row r="1087" spans="1:16" x14ac:dyDescent="0.3">
      <c r="A1087">
        <v>1091</v>
      </c>
      <c r="B1087" t="str">
        <f>Table6[[#This Row],[Initials]]</f>
        <v>D</v>
      </c>
      <c r="C1087" t="str">
        <f>Table6[[#This Row],[Last Name Correction]]</f>
        <v>Spencer</v>
      </c>
      <c r="D1087" t="s">
        <v>4493</v>
      </c>
      <c r="E1087" t="str">
        <f>Table6[[#This Row],[Gender Correction]]</f>
        <v>M</v>
      </c>
      <c r="F1087">
        <v>60</v>
      </c>
      <c r="G1087" t="s">
        <v>4713</v>
      </c>
      <c r="H1087" t="s">
        <v>98</v>
      </c>
      <c r="I1087" s="10">
        <v>40407</v>
      </c>
      <c r="J1087">
        <v>29</v>
      </c>
      <c r="K1087" t="s">
        <v>851</v>
      </c>
      <c r="L1087" t="str">
        <f>VLOOKUP(Portfolio43468[[#This Row],[Product]],ProductName,2)</f>
        <v>Hyperwotsit</v>
      </c>
      <c r="M1087">
        <f t="shared" si="67"/>
        <v>580</v>
      </c>
      <c r="N1087" s="14">
        <f t="shared" si="68"/>
        <v>1165.8</v>
      </c>
      <c r="O1087">
        <f t="shared" si="69"/>
        <v>2010</v>
      </c>
      <c r="P1087" t="str">
        <f t="shared" si="70"/>
        <v>Aug</v>
      </c>
    </row>
    <row r="1088" spans="1:16" x14ac:dyDescent="0.3">
      <c r="A1088">
        <v>1092</v>
      </c>
      <c r="B1088" t="str">
        <f>Table6[[#This Row],[Initials]]</f>
        <v>W</v>
      </c>
      <c r="C1088" t="str">
        <f>Table6[[#This Row],[Last Name Correction]]</f>
        <v>Logan</v>
      </c>
      <c r="D1088" t="s">
        <v>4493</v>
      </c>
      <c r="E1088" t="str">
        <f>Table6[[#This Row],[Gender Correction]]</f>
        <v>M</v>
      </c>
      <c r="F1088">
        <v>30</v>
      </c>
      <c r="G1088" t="s">
        <v>4716</v>
      </c>
      <c r="H1088" t="s">
        <v>936</v>
      </c>
      <c r="I1088" s="10">
        <v>39463</v>
      </c>
      <c r="J1088">
        <v>82</v>
      </c>
      <c r="K1088" t="s">
        <v>1772</v>
      </c>
      <c r="L1088" t="str">
        <f>VLOOKUP(Portfolio43468[[#This Row],[Product]],ProductName,2)</f>
        <v>Gigastuff</v>
      </c>
      <c r="M1088">
        <f t="shared" si="67"/>
        <v>1476</v>
      </c>
      <c r="N1088" s="14">
        <f t="shared" si="68"/>
        <v>2789.64</v>
      </c>
      <c r="O1088">
        <f t="shared" si="69"/>
        <v>2008</v>
      </c>
      <c r="P1088" t="str">
        <f t="shared" si="70"/>
        <v>Jan</v>
      </c>
    </row>
    <row r="1089" spans="1:16" x14ac:dyDescent="0.3">
      <c r="A1089">
        <v>1093</v>
      </c>
      <c r="B1089" t="str">
        <f>Table6[[#This Row],[Initials]]</f>
        <v>L</v>
      </c>
      <c r="C1089" t="str">
        <f>Table6[[#This Row],[Last Name Correction]]</f>
        <v>Surname</v>
      </c>
      <c r="D1089" t="s">
        <v>4493</v>
      </c>
      <c r="E1089" t="str">
        <f>Table6[[#This Row],[Gender Correction]]</f>
        <v>M</v>
      </c>
      <c r="F1089">
        <v>30</v>
      </c>
      <c r="G1089" t="s">
        <v>4718</v>
      </c>
      <c r="H1089" t="s">
        <v>2906</v>
      </c>
      <c r="I1089" s="10">
        <v>39711</v>
      </c>
      <c r="J1089">
        <v>29</v>
      </c>
      <c r="K1089" t="s">
        <v>1772</v>
      </c>
      <c r="L1089" t="str">
        <f>VLOOKUP(Portfolio43468[[#This Row],[Product]],ProductName,2)</f>
        <v>Gigastuff</v>
      </c>
      <c r="M1089">
        <f t="shared" si="67"/>
        <v>522</v>
      </c>
      <c r="N1089" s="14">
        <f t="shared" si="68"/>
        <v>986.57999999999993</v>
      </c>
      <c r="O1089">
        <f t="shared" si="69"/>
        <v>2008</v>
      </c>
      <c r="P1089" t="str">
        <f t="shared" si="70"/>
        <v>Sep</v>
      </c>
    </row>
    <row r="1090" spans="1:16" x14ac:dyDescent="0.3">
      <c r="A1090">
        <v>1094</v>
      </c>
      <c r="B1090" t="str">
        <f>Table6[[#This Row],[Initials]]</f>
        <v>J</v>
      </c>
      <c r="C1090" t="str">
        <f>Table6[[#This Row],[Last Name Correction]]</f>
        <v>Chambers</v>
      </c>
      <c r="D1090" t="s">
        <v>4493</v>
      </c>
      <c r="E1090" t="str">
        <f>Table6[[#This Row],[Gender Correction]]</f>
        <v>M</v>
      </c>
      <c r="F1090">
        <v>30</v>
      </c>
      <c r="G1090" t="s">
        <v>4721</v>
      </c>
      <c r="H1090" t="s">
        <v>2010</v>
      </c>
      <c r="I1090" s="10">
        <v>39733</v>
      </c>
      <c r="J1090">
        <v>61</v>
      </c>
      <c r="K1090" t="s">
        <v>1677</v>
      </c>
      <c r="L1090" t="str">
        <f>VLOOKUP(Portfolio43468[[#This Row],[Product]],ProductName,2)</f>
        <v>Ultrathing V3</v>
      </c>
      <c r="M1090">
        <f t="shared" ref="M1090:M1153" si="71">VLOOKUP(K1090,ProductName,4)*J1090</f>
        <v>1464</v>
      </c>
      <c r="N1090" s="14">
        <f t="shared" ref="N1090:N1153" si="72">VLOOKUP(K1090,ProductName,3)*M1090</f>
        <v>5109.3600000000006</v>
      </c>
      <c r="O1090">
        <f t="shared" ref="O1090:O1153" si="73">YEAR(I1090)</f>
        <v>2008</v>
      </c>
      <c r="P1090" t="str">
        <f t="shared" ref="P1090:P1153" si="74">TEXT(I1090,"MMM")</f>
        <v>Oct</v>
      </c>
    </row>
    <row r="1091" spans="1:16" x14ac:dyDescent="0.3">
      <c r="A1091">
        <v>1095</v>
      </c>
      <c r="B1091" t="str">
        <f>Table6[[#This Row],[Initials]]</f>
        <v>A</v>
      </c>
      <c r="C1091" t="str">
        <f>Table6[[#This Row],[Last Name Correction]]</f>
        <v>Donahue</v>
      </c>
      <c r="D1091" t="s">
        <v>4493</v>
      </c>
      <c r="E1091" t="str">
        <f>Table6[[#This Row],[Gender Correction]]</f>
        <v>M</v>
      </c>
      <c r="F1091">
        <v>30</v>
      </c>
      <c r="G1091" t="s">
        <v>4724</v>
      </c>
      <c r="H1091" t="s">
        <v>3800</v>
      </c>
      <c r="I1091" s="10">
        <v>39571</v>
      </c>
      <c r="J1091">
        <v>56</v>
      </c>
      <c r="K1091" t="s">
        <v>1707</v>
      </c>
      <c r="L1091" t="str">
        <f>VLOOKUP(Portfolio43468[[#This Row],[Product]],ProductName,2)</f>
        <v>Megawidget M</v>
      </c>
      <c r="M1091">
        <f t="shared" si="71"/>
        <v>1344</v>
      </c>
      <c r="N1091" s="14">
        <f t="shared" si="72"/>
        <v>1599.36</v>
      </c>
      <c r="O1091">
        <f t="shared" si="73"/>
        <v>2008</v>
      </c>
      <c r="P1091" t="str">
        <f t="shared" si="74"/>
        <v>May</v>
      </c>
    </row>
    <row r="1092" spans="1:16" x14ac:dyDescent="0.3">
      <c r="A1092">
        <v>1096</v>
      </c>
      <c r="B1092" t="str">
        <f>Table6[[#This Row],[Initials]]</f>
        <v>W</v>
      </c>
      <c r="C1092" t="str">
        <f>Table6[[#This Row],[Last Name Correction]]</f>
        <v>Brady</v>
      </c>
      <c r="D1092" t="s">
        <v>4493</v>
      </c>
      <c r="E1092" t="str">
        <f>Table6[[#This Row],[Gender Correction]]</f>
        <v>M</v>
      </c>
      <c r="F1092">
        <v>90</v>
      </c>
      <c r="G1092" t="s">
        <v>4727</v>
      </c>
      <c r="H1092" t="s">
        <v>633</v>
      </c>
      <c r="I1092" s="10">
        <v>39737</v>
      </c>
      <c r="J1092">
        <v>90</v>
      </c>
      <c r="K1092" t="s">
        <v>1696</v>
      </c>
      <c r="L1092" t="str">
        <f>VLOOKUP(Portfolio43468[[#This Row],[Product]],ProductName,2)</f>
        <v>Ultrathing V2</v>
      </c>
      <c r="M1092">
        <f t="shared" si="71"/>
        <v>1800</v>
      </c>
      <c r="N1092" s="14">
        <f t="shared" si="72"/>
        <v>5382</v>
      </c>
      <c r="O1092">
        <f t="shared" si="73"/>
        <v>2008</v>
      </c>
      <c r="P1092" t="str">
        <f t="shared" si="74"/>
        <v>Oct</v>
      </c>
    </row>
    <row r="1093" spans="1:16" x14ac:dyDescent="0.3">
      <c r="A1093">
        <v>1097</v>
      </c>
      <c r="B1093" t="str">
        <f>Table6[[#This Row],[Initials]]</f>
        <v>N</v>
      </c>
      <c r="C1093" t="str">
        <f>Table6[[#This Row],[Last Name Correction]]</f>
        <v>Goldsmith</v>
      </c>
      <c r="D1093" t="s">
        <v>4493</v>
      </c>
      <c r="E1093" t="str">
        <f>Table6[[#This Row],[Gender Correction]]</f>
        <v>M</v>
      </c>
      <c r="F1093">
        <v>60</v>
      </c>
      <c r="G1093" t="s">
        <v>4730</v>
      </c>
      <c r="H1093" t="s">
        <v>2555</v>
      </c>
      <c r="I1093" s="10">
        <v>40105</v>
      </c>
      <c r="J1093">
        <v>97</v>
      </c>
      <c r="K1093" t="s">
        <v>1007</v>
      </c>
      <c r="L1093" t="str">
        <f>VLOOKUP(Portfolio43468[[#This Row],[Product]],ProductName,2)</f>
        <v>Superwossname</v>
      </c>
      <c r="M1093">
        <f t="shared" si="71"/>
        <v>1940</v>
      </c>
      <c r="N1093" s="14">
        <f t="shared" si="72"/>
        <v>6033.4</v>
      </c>
      <c r="O1093">
        <f t="shared" si="73"/>
        <v>2009</v>
      </c>
      <c r="P1093" t="str">
        <f t="shared" si="74"/>
        <v>Oct</v>
      </c>
    </row>
    <row r="1094" spans="1:16" x14ac:dyDescent="0.3">
      <c r="A1094">
        <v>1098</v>
      </c>
      <c r="B1094" t="str">
        <f>Table6[[#This Row],[Initials]]</f>
        <v>O</v>
      </c>
      <c r="C1094" t="str">
        <f>Table6[[#This Row],[Last Name Correction]]</f>
        <v>Oneal</v>
      </c>
      <c r="D1094" t="s">
        <v>4493</v>
      </c>
      <c r="E1094" t="str">
        <f>Table6[[#This Row],[Gender Correction]]</f>
        <v>M</v>
      </c>
      <c r="F1094">
        <v>90</v>
      </c>
      <c r="G1094" t="s">
        <v>4732</v>
      </c>
      <c r="H1094" t="s">
        <v>356</v>
      </c>
      <c r="I1094" s="10">
        <v>40017</v>
      </c>
      <c r="J1094">
        <v>89</v>
      </c>
      <c r="K1094" t="s">
        <v>1707</v>
      </c>
      <c r="L1094" t="str">
        <f>VLOOKUP(Portfolio43468[[#This Row],[Product]],ProductName,2)</f>
        <v>Megawidget M</v>
      </c>
      <c r="M1094">
        <f t="shared" si="71"/>
        <v>2136</v>
      </c>
      <c r="N1094" s="14">
        <f t="shared" si="72"/>
        <v>2541.8399999999997</v>
      </c>
      <c r="O1094">
        <f t="shared" si="73"/>
        <v>2009</v>
      </c>
      <c r="P1094" t="str">
        <f t="shared" si="74"/>
        <v>Jul</v>
      </c>
    </row>
    <row r="1095" spans="1:16" x14ac:dyDescent="0.3">
      <c r="A1095">
        <v>1099</v>
      </c>
      <c r="B1095" t="str">
        <f>Table6[[#This Row],[Initials]]</f>
        <v>C</v>
      </c>
      <c r="C1095" t="str">
        <f>Table6[[#This Row],[Last Name Correction]]</f>
        <v>Hanley</v>
      </c>
      <c r="D1095" t="s">
        <v>4493</v>
      </c>
      <c r="E1095" t="str">
        <f>Table6[[#This Row],[Gender Correction]]</f>
        <v>M</v>
      </c>
      <c r="F1095">
        <v>30</v>
      </c>
      <c r="G1095" t="s">
        <v>4735</v>
      </c>
      <c r="H1095" t="s">
        <v>3185</v>
      </c>
      <c r="I1095" s="10">
        <v>40130</v>
      </c>
      <c r="J1095">
        <v>96</v>
      </c>
      <c r="K1095" t="s">
        <v>1677</v>
      </c>
      <c r="L1095" t="str">
        <f>VLOOKUP(Portfolio43468[[#This Row],[Product]],ProductName,2)</f>
        <v>Ultrathing V3</v>
      </c>
      <c r="M1095">
        <f t="shared" si="71"/>
        <v>2304</v>
      </c>
      <c r="N1095" s="14">
        <f t="shared" si="72"/>
        <v>8040.9600000000009</v>
      </c>
      <c r="O1095">
        <f t="shared" si="73"/>
        <v>2009</v>
      </c>
      <c r="P1095" t="str">
        <f t="shared" si="74"/>
        <v>Nov</v>
      </c>
    </row>
    <row r="1096" spans="1:16" x14ac:dyDescent="0.3">
      <c r="A1096">
        <v>1100</v>
      </c>
      <c r="B1096" t="str">
        <f>Table6[[#This Row],[Initials]]</f>
        <v>J</v>
      </c>
      <c r="C1096" t="str">
        <f>Table6[[#This Row],[Last Name Correction]]</f>
        <v>Lujan</v>
      </c>
      <c r="D1096" t="s">
        <v>4493</v>
      </c>
      <c r="E1096" t="str">
        <f>Table6[[#This Row],[Gender Correction]]</f>
        <v>M</v>
      </c>
      <c r="F1096">
        <v>90</v>
      </c>
      <c r="G1096" t="s">
        <v>4738</v>
      </c>
      <c r="H1096" t="s">
        <v>2516</v>
      </c>
      <c r="I1096" s="10">
        <v>40209</v>
      </c>
      <c r="J1096">
        <v>27</v>
      </c>
      <c r="K1096" t="s">
        <v>1673</v>
      </c>
      <c r="L1096" t="str">
        <f>VLOOKUP(Portfolio43468[[#This Row],[Product]],ProductName,2)</f>
        <v>Megawidget S</v>
      </c>
      <c r="M1096">
        <f t="shared" si="71"/>
        <v>648</v>
      </c>
      <c r="N1096" s="14">
        <f t="shared" si="72"/>
        <v>511.92</v>
      </c>
      <c r="O1096">
        <f t="shared" si="73"/>
        <v>2010</v>
      </c>
      <c r="P1096" t="str">
        <f t="shared" si="74"/>
        <v>Jan</v>
      </c>
    </row>
    <row r="1097" spans="1:16" x14ac:dyDescent="0.3">
      <c r="A1097">
        <v>1101</v>
      </c>
      <c r="B1097" t="str">
        <f>Table6[[#This Row],[Initials]]</f>
        <v>D</v>
      </c>
      <c r="C1097" t="str">
        <f>Table6[[#This Row],[Last Name Correction]]</f>
        <v>Grubbs</v>
      </c>
      <c r="D1097" t="s">
        <v>4493</v>
      </c>
      <c r="E1097" t="str">
        <f>Table6[[#This Row],[Gender Correction]]</f>
        <v>M</v>
      </c>
      <c r="F1097">
        <v>30</v>
      </c>
      <c r="G1097" t="s">
        <v>4739</v>
      </c>
      <c r="H1097" t="s">
        <v>743</v>
      </c>
      <c r="I1097" s="10">
        <v>40496</v>
      </c>
      <c r="J1097">
        <v>38</v>
      </c>
      <c r="K1097" t="s">
        <v>1772</v>
      </c>
      <c r="L1097" t="str">
        <f>VLOOKUP(Portfolio43468[[#This Row],[Product]],ProductName,2)</f>
        <v>Gigastuff</v>
      </c>
      <c r="M1097">
        <f t="shared" si="71"/>
        <v>684</v>
      </c>
      <c r="N1097" s="14">
        <f t="shared" si="72"/>
        <v>1292.76</v>
      </c>
      <c r="O1097">
        <f t="shared" si="73"/>
        <v>2010</v>
      </c>
      <c r="P1097" t="str">
        <f t="shared" si="74"/>
        <v>Nov</v>
      </c>
    </row>
    <row r="1098" spans="1:16" x14ac:dyDescent="0.3">
      <c r="A1098">
        <v>1102</v>
      </c>
      <c r="B1098" t="str">
        <f>Table6[[#This Row],[Initials]]</f>
        <v>M</v>
      </c>
      <c r="C1098" t="str">
        <f>Table6[[#This Row],[Last Name Correction]]</f>
        <v>Mcdowell</v>
      </c>
      <c r="D1098" t="s">
        <v>4493</v>
      </c>
      <c r="E1098" t="str">
        <f>Table6[[#This Row],[Gender Correction]]</f>
        <v>M</v>
      </c>
      <c r="F1098">
        <v>60</v>
      </c>
      <c r="G1098" t="s">
        <v>4741</v>
      </c>
      <c r="H1098" t="s">
        <v>1462</v>
      </c>
      <c r="I1098" s="10">
        <v>40334</v>
      </c>
      <c r="J1098">
        <v>66</v>
      </c>
      <c r="K1098" t="s">
        <v>1700</v>
      </c>
      <c r="L1098" t="str">
        <f>VLOOKUP(Portfolio43468[[#This Row],[Product]],ProductName,2)</f>
        <v>Ultrathing V1</v>
      </c>
      <c r="M1098">
        <f t="shared" si="71"/>
        <v>1122</v>
      </c>
      <c r="N1098" s="14">
        <f t="shared" si="72"/>
        <v>2232.7800000000002</v>
      </c>
      <c r="O1098">
        <f t="shared" si="73"/>
        <v>2010</v>
      </c>
      <c r="P1098" t="str">
        <f t="shared" si="74"/>
        <v>Jun</v>
      </c>
    </row>
    <row r="1099" spans="1:16" x14ac:dyDescent="0.3">
      <c r="A1099">
        <v>1103</v>
      </c>
      <c r="B1099" t="str">
        <f>Table6[[#This Row],[Initials]]</f>
        <v>H</v>
      </c>
      <c r="C1099" t="str">
        <f>Table6[[#This Row],[Last Name Correction]]</f>
        <v>Sanford</v>
      </c>
      <c r="D1099" t="s">
        <v>4493</v>
      </c>
      <c r="E1099" t="str">
        <f>Table6[[#This Row],[Gender Correction]]</f>
        <v>M</v>
      </c>
      <c r="F1099">
        <v>30</v>
      </c>
      <c r="G1099" t="s">
        <v>4743</v>
      </c>
      <c r="H1099" t="s">
        <v>4744</v>
      </c>
      <c r="I1099" s="10">
        <v>40029</v>
      </c>
      <c r="J1099">
        <v>63</v>
      </c>
      <c r="K1099" t="s">
        <v>1007</v>
      </c>
      <c r="L1099" t="str">
        <f>VLOOKUP(Portfolio43468[[#This Row],[Product]],ProductName,2)</f>
        <v>Superwossname</v>
      </c>
      <c r="M1099">
        <f t="shared" si="71"/>
        <v>1260</v>
      </c>
      <c r="N1099" s="14">
        <f t="shared" si="72"/>
        <v>3918.6</v>
      </c>
      <c r="O1099">
        <f t="shared" si="73"/>
        <v>2009</v>
      </c>
      <c r="P1099" t="str">
        <f t="shared" si="74"/>
        <v>Aug</v>
      </c>
    </row>
    <row r="1100" spans="1:16" x14ac:dyDescent="0.3">
      <c r="A1100">
        <v>1104</v>
      </c>
      <c r="B1100" t="str">
        <f>Table6[[#This Row],[Initials]]</f>
        <v>D</v>
      </c>
      <c r="C1100" t="str">
        <f>Table6[[#This Row],[Last Name Correction]]</f>
        <v>Saldana</v>
      </c>
      <c r="D1100" t="s">
        <v>1946</v>
      </c>
      <c r="E1100" t="str">
        <f>Table6[[#This Row],[Gender Correction]]</f>
        <v>M</v>
      </c>
      <c r="F1100">
        <v>30</v>
      </c>
      <c r="G1100" t="s">
        <v>4747</v>
      </c>
      <c r="H1100" t="s">
        <v>4748</v>
      </c>
      <c r="I1100" s="10">
        <v>40161</v>
      </c>
      <c r="J1100">
        <v>39</v>
      </c>
      <c r="K1100" t="s">
        <v>1692</v>
      </c>
      <c r="L1100" t="str">
        <f>VLOOKUP(Portfolio43468[[#This Row],[Product]],ProductName,2)</f>
        <v>Megawidget L</v>
      </c>
      <c r="M1100">
        <f t="shared" si="71"/>
        <v>936</v>
      </c>
      <c r="N1100" s="14">
        <f t="shared" si="72"/>
        <v>1488.24</v>
      </c>
      <c r="O1100">
        <f t="shared" si="73"/>
        <v>2009</v>
      </c>
      <c r="P1100" t="str">
        <f t="shared" si="74"/>
        <v>Dec</v>
      </c>
    </row>
    <row r="1101" spans="1:16" x14ac:dyDescent="0.3">
      <c r="A1101">
        <v>1105</v>
      </c>
      <c r="B1101" t="str">
        <f>Table6[[#This Row],[Initials]]</f>
        <v>D</v>
      </c>
      <c r="C1101" t="str">
        <f>Table6[[#This Row],[Last Name Correction]]</f>
        <v>Choi</v>
      </c>
      <c r="D1101" t="s">
        <v>4493</v>
      </c>
      <c r="E1101" t="str">
        <f>Table6[[#This Row],[Gender Correction]]</f>
        <v>M</v>
      </c>
      <c r="F1101">
        <v>60</v>
      </c>
      <c r="G1101" t="s">
        <v>4751</v>
      </c>
      <c r="H1101" t="s">
        <v>1199</v>
      </c>
      <c r="I1101" s="10">
        <v>40514</v>
      </c>
      <c r="J1101">
        <v>100</v>
      </c>
      <c r="K1101" t="s">
        <v>1700</v>
      </c>
      <c r="L1101" t="str">
        <f>VLOOKUP(Portfolio43468[[#This Row],[Product]],ProductName,2)</f>
        <v>Ultrathing V1</v>
      </c>
      <c r="M1101">
        <f t="shared" si="71"/>
        <v>1700</v>
      </c>
      <c r="N1101" s="14">
        <f t="shared" si="72"/>
        <v>3383</v>
      </c>
      <c r="O1101">
        <f t="shared" si="73"/>
        <v>2010</v>
      </c>
      <c r="P1101" t="str">
        <f t="shared" si="74"/>
        <v>Dec</v>
      </c>
    </row>
    <row r="1102" spans="1:16" x14ac:dyDescent="0.3">
      <c r="A1102">
        <v>1106</v>
      </c>
      <c r="B1102" t="str">
        <f>Table6[[#This Row],[Initials]]</f>
        <v>S</v>
      </c>
      <c r="C1102" t="str">
        <f>Table6[[#This Row],[Last Name Correction]]</f>
        <v>Bower</v>
      </c>
      <c r="D1102" t="s">
        <v>4493</v>
      </c>
      <c r="E1102" t="str">
        <f>Table6[[#This Row],[Gender Correction]]</f>
        <v>M</v>
      </c>
      <c r="F1102">
        <v>90</v>
      </c>
      <c r="G1102" t="s">
        <v>4754</v>
      </c>
      <c r="H1102" t="s">
        <v>228</v>
      </c>
      <c r="I1102" s="10">
        <v>39942</v>
      </c>
      <c r="J1102">
        <v>44</v>
      </c>
      <c r="K1102" t="s">
        <v>1700</v>
      </c>
      <c r="L1102" t="str">
        <f>VLOOKUP(Portfolio43468[[#This Row],[Product]],ProductName,2)</f>
        <v>Ultrathing V1</v>
      </c>
      <c r="M1102">
        <f t="shared" si="71"/>
        <v>748</v>
      </c>
      <c r="N1102" s="14">
        <f t="shared" si="72"/>
        <v>1488.52</v>
      </c>
      <c r="O1102">
        <f t="shared" si="73"/>
        <v>2009</v>
      </c>
      <c r="P1102" t="str">
        <f t="shared" si="74"/>
        <v>May</v>
      </c>
    </row>
    <row r="1103" spans="1:16" x14ac:dyDescent="0.3">
      <c r="A1103">
        <v>1107</v>
      </c>
      <c r="B1103" t="str">
        <f>Table6[[#This Row],[Initials]]</f>
        <v>A</v>
      </c>
      <c r="C1103" t="str">
        <f>Table6[[#This Row],[Last Name Correction]]</f>
        <v>Dougherty</v>
      </c>
      <c r="D1103" t="s">
        <v>4493</v>
      </c>
      <c r="E1103" t="str">
        <f>Table6[[#This Row],[Gender Correction]]</f>
        <v>M</v>
      </c>
      <c r="F1103">
        <v>60</v>
      </c>
      <c r="G1103" t="s">
        <v>4756</v>
      </c>
      <c r="H1103" t="s">
        <v>440</v>
      </c>
      <c r="I1103" s="10">
        <v>39897</v>
      </c>
      <c r="J1103">
        <v>33</v>
      </c>
      <c r="K1103" t="s">
        <v>851</v>
      </c>
      <c r="L1103" t="str">
        <f>VLOOKUP(Portfolio43468[[#This Row],[Product]],ProductName,2)</f>
        <v>Hyperwotsit</v>
      </c>
      <c r="M1103">
        <f t="shared" si="71"/>
        <v>660</v>
      </c>
      <c r="N1103" s="14">
        <f t="shared" si="72"/>
        <v>1326.6</v>
      </c>
      <c r="O1103">
        <f t="shared" si="73"/>
        <v>2009</v>
      </c>
      <c r="P1103" t="str">
        <f t="shared" si="74"/>
        <v>Mar</v>
      </c>
    </row>
    <row r="1104" spans="1:16" x14ac:dyDescent="0.3">
      <c r="A1104">
        <v>1108</v>
      </c>
      <c r="B1104" t="str">
        <f>Table6[[#This Row],[Initials]]</f>
        <v>A</v>
      </c>
      <c r="C1104" t="str">
        <f>Table6[[#This Row],[Last Name Correction]]</f>
        <v>Schafer</v>
      </c>
      <c r="D1104" t="s">
        <v>4493</v>
      </c>
      <c r="E1104" t="str">
        <f>Table6[[#This Row],[Gender Correction]]</f>
        <v>M</v>
      </c>
      <c r="F1104">
        <v>30</v>
      </c>
      <c r="G1104" t="s">
        <v>4759</v>
      </c>
      <c r="H1104" t="s">
        <v>124</v>
      </c>
      <c r="I1104" s="10">
        <v>40330</v>
      </c>
      <c r="J1104">
        <v>73</v>
      </c>
      <c r="K1104" t="s">
        <v>1692</v>
      </c>
      <c r="L1104" t="str">
        <f>VLOOKUP(Portfolio43468[[#This Row],[Product]],ProductName,2)</f>
        <v>Megawidget L</v>
      </c>
      <c r="M1104">
        <f t="shared" si="71"/>
        <v>1752</v>
      </c>
      <c r="N1104" s="14">
        <f t="shared" si="72"/>
        <v>2785.6800000000003</v>
      </c>
      <c r="O1104">
        <f t="shared" si="73"/>
        <v>2010</v>
      </c>
      <c r="P1104" t="str">
        <f t="shared" si="74"/>
        <v>Jun</v>
      </c>
    </row>
    <row r="1105" spans="1:16" x14ac:dyDescent="0.3">
      <c r="A1105">
        <v>1109</v>
      </c>
      <c r="B1105" t="str">
        <f>Table6[[#This Row],[Initials]]</f>
        <v>R</v>
      </c>
      <c r="C1105" t="str">
        <f>Table6[[#This Row],[Last Name Correction]]</f>
        <v>Moseley</v>
      </c>
      <c r="D1105" t="s">
        <v>4493</v>
      </c>
      <c r="E1105" t="str">
        <f>Table6[[#This Row],[Gender Correction]]</f>
        <v>M</v>
      </c>
      <c r="F1105">
        <v>60</v>
      </c>
      <c r="G1105" t="s">
        <v>4761</v>
      </c>
      <c r="H1105" t="s">
        <v>376</v>
      </c>
      <c r="I1105" s="10">
        <v>40009</v>
      </c>
      <c r="J1105">
        <v>77</v>
      </c>
      <c r="K1105" t="s">
        <v>1696</v>
      </c>
      <c r="L1105" t="str">
        <f>VLOOKUP(Portfolio43468[[#This Row],[Product]],ProductName,2)</f>
        <v>Ultrathing V2</v>
      </c>
      <c r="M1105">
        <f t="shared" si="71"/>
        <v>1540</v>
      </c>
      <c r="N1105" s="14">
        <f t="shared" si="72"/>
        <v>4604.6000000000004</v>
      </c>
      <c r="O1105">
        <f t="shared" si="73"/>
        <v>2009</v>
      </c>
      <c r="P1105" t="str">
        <f t="shared" si="74"/>
        <v>Jul</v>
      </c>
    </row>
    <row r="1106" spans="1:16" x14ac:dyDescent="0.3">
      <c r="A1106">
        <v>1110</v>
      </c>
      <c r="B1106" t="str">
        <f>Table6[[#This Row],[Initials]]</f>
        <v>B</v>
      </c>
      <c r="C1106" t="str">
        <f>Table6[[#This Row],[Last Name Correction]]</f>
        <v>Snider</v>
      </c>
      <c r="D1106" t="s">
        <v>4493</v>
      </c>
      <c r="E1106" t="str">
        <f>Table6[[#This Row],[Gender Correction]]</f>
        <v>M</v>
      </c>
      <c r="F1106">
        <v>90</v>
      </c>
      <c r="G1106" t="s">
        <v>4764</v>
      </c>
      <c r="H1106" t="s">
        <v>166</v>
      </c>
      <c r="I1106" s="10">
        <v>40374</v>
      </c>
      <c r="J1106">
        <v>55</v>
      </c>
      <c r="K1106" t="s">
        <v>1721</v>
      </c>
      <c r="L1106" t="str">
        <f>VLOOKUP(Portfolio43468[[#This Row],[Product]],ProductName,2)</f>
        <v>Ultrathing V4</v>
      </c>
      <c r="M1106">
        <f t="shared" si="71"/>
        <v>1320</v>
      </c>
      <c r="N1106" s="14">
        <f t="shared" si="72"/>
        <v>5266.8</v>
      </c>
      <c r="O1106">
        <f t="shared" si="73"/>
        <v>2010</v>
      </c>
      <c r="P1106" t="str">
        <f t="shared" si="74"/>
        <v>Jul</v>
      </c>
    </row>
    <row r="1107" spans="1:16" x14ac:dyDescent="0.3">
      <c r="A1107">
        <v>1111</v>
      </c>
      <c r="B1107" t="str">
        <f>Table6[[#This Row],[Initials]]</f>
        <v>O</v>
      </c>
      <c r="C1107" t="str">
        <f>Table6[[#This Row],[Last Name Correction]]</f>
        <v>Swift</v>
      </c>
      <c r="D1107" t="s">
        <v>4493</v>
      </c>
      <c r="E1107" t="str">
        <f>Table6[[#This Row],[Gender Correction]]</f>
        <v>M</v>
      </c>
      <c r="F1107">
        <v>30</v>
      </c>
      <c r="G1107" t="s">
        <v>4766</v>
      </c>
      <c r="H1107" t="s">
        <v>366</v>
      </c>
      <c r="I1107" s="10">
        <v>40314</v>
      </c>
      <c r="J1107">
        <v>98</v>
      </c>
      <c r="K1107" t="s">
        <v>1700</v>
      </c>
      <c r="L1107" t="str">
        <f>VLOOKUP(Portfolio43468[[#This Row],[Product]],ProductName,2)</f>
        <v>Ultrathing V1</v>
      </c>
      <c r="M1107">
        <f t="shared" si="71"/>
        <v>1666</v>
      </c>
      <c r="N1107" s="14">
        <f t="shared" si="72"/>
        <v>3315.34</v>
      </c>
      <c r="O1107">
        <f t="shared" si="73"/>
        <v>2010</v>
      </c>
      <c r="P1107" t="str">
        <f t="shared" si="74"/>
        <v>May</v>
      </c>
    </row>
    <row r="1108" spans="1:16" x14ac:dyDescent="0.3">
      <c r="A1108">
        <v>1112</v>
      </c>
      <c r="B1108" t="str">
        <f>Table6[[#This Row],[Initials]]</f>
        <v>J</v>
      </c>
      <c r="C1108" t="str">
        <f>Table6[[#This Row],[Last Name Correction]]</f>
        <v>Burroughs</v>
      </c>
      <c r="D1108" t="s">
        <v>4493</v>
      </c>
      <c r="E1108" t="str">
        <f>Table6[[#This Row],[Gender Correction]]</f>
        <v>M</v>
      </c>
      <c r="F1108">
        <v>90</v>
      </c>
      <c r="G1108" t="s">
        <v>4767</v>
      </c>
      <c r="H1108" t="s">
        <v>4768</v>
      </c>
      <c r="I1108" s="10">
        <v>40172</v>
      </c>
      <c r="J1108">
        <v>31</v>
      </c>
      <c r="K1108" t="s">
        <v>1696</v>
      </c>
      <c r="L1108" t="str">
        <f>VLOOKUP(Portfolio43468[[#This Row],[Product]],ProductName,2)</f>
        <v>Ultrathing V2</v>
      </c>
      <c r="M1108">
        <f t="shared" si="71"/>
        <v>620</v>
      </c>
      <c r="N1108" s="14">
        <f t="shared" si="72"/>
        <v>1853.8000000000002</v>
      </c>
      <c r="O1108">
        <f t="shared" si="73"/>
        <v>2009</v>
      </c>
      <c r="P1108" t="str">
        <f t="shared" si="74"/>
        <v>Dec</v>
      </c>
    </row>
    <row r="1109" spans="1:16" x14ac:dyDescent="0.3">
      <c r="A1109">
        <v>1113</v>
      </c>
      <c r="B1109" t="str">
        <f>Table6[[#This Row],[Initials]]</f>
        <v>J</v>
      </c>
      <c r="C1109" t="str">
        <f>Table6[[#This Row],[Last Name Correction]]</f>
        <v>Bouchard</v>
      </c>
      <c r="D1109" t="s">
        <v>4493</v>
      </c>
      <c r="E1109" t="str">
        <f>Table6[[#This Row],[Gender Correction]]</f>
        <v>M</v>
      </c>
      <c r="F1109">
        <v>90</v>
      </c>
      <c r="G1109" t="s">
        <v>4769</v>
      </c>
      <c r="H1109" t="s">
        <v>250</v>
      </c>
      <c r="I1109" s="10">
        <v>39605</v>
      </c>
      <c r="J1109">
        <v>46</v>
      </c>
      <c r="K1109" t="s">
        <v>1707</v>
      </c>
      <c r="L1109" t="str">
        <f>VLOOKUP(Portfolio43468[[#This Row],[Product]],ProductName,2)</f>
        <v>Megawidget M</v>
      </c>
      <c r="M1109">
        <f t="shared" si="71"/>
        <v>1104</v>
      </c>
      <c r="N1109" s="14">
        <f t="shared" si="72"/>
        <v>1313.76</v>
      </c>
      <c r="O1109">
        <f t="shared" si="73"/>
        <v>2008</v>
      </c>
      <c r="P1109" t="str">
        <f t="shared" si="74"/>
        <v>Jun</v>
      </c>
    </row>
    <row r="1110" spans="1:16" x14ac:dyDescent="0.3">
      <c r="A1110">
        <v>1114</v>
      </c>
      <c r="B1110" t="str">
        <f>Table6[[#This Row],[Initials]]</f>
        <v>D</v>
      </c>
      <c r="C1110" t="str">
        <f>Table6[[#This Row],[Last Name Correction]]</f>
        <v>Bush</v>
      </c>
      <c r="D1110" t="s">
        <v>4493</v>
      </c>
      <c r="E1110" t="str">
        <f>Table6[[#This Row],[Gender Correction]]</f>
        <v>M</v>
      </c>
      <c r="F1110">
        <v>30</v>
      </c>
      <c r="G1110" t="s">
        <v>4771</v>
      </c>
      <c r="H1110" t="s">
        <v>557</v>
      </c>
      <c r="I1110" s="10">
        <v>40511</v>
      </c>
      <c r="J1110">
        <v>55</v>
      </c>
      <c r="K1110" t="s">
        <v>1707</v>
      </c>
      <c r="L1110" t="str">
        <f>VLOOKUP(Portfolio43468[[#This Row],[Product]],ProductName,2)</f>
        <v>Megawidget M</v>
      </c>
      <c r="M1110">
        <f t="shared" si="71"/>
        <v>1320</v>
      </c>
      <c r="N1110" s="14">
        <f t="shared" si="72"/>
        <v>1570.8</v>
      </c>
      <c r="O1110">
        <f t="shared" si="73"/>
        <v>2010</v>
      </c>
      <c r="P1110" t="str">
        <f t="shared" si="74"/>
        <v>Nov</v>
      </c>
    </row>
    <row r="1111" spans="1:16" x14ac:dyDescent="0.3">
      <c r="A1111">
        <v>1115</v>
      </c>
      <c r="B1111" t="str">
        <f>Table6[[#This Row],[Initials]]</f>
        <v>S</v>
      </c>
      <c r="C1111" t="str">
        <f>Table6[[#This Row],[Last Name Correction]]</f>
        <v>Shaw</v>
      </c>
      <c r="D1111" t="s">
        <v>4493</v>
      </c>
      <c r="E1111" t="str">
        <f>Table6[[#This Row],[Gender Correction]]</f>
        <v>M</v>
      </c>
      <c r="F1111">
        <v>30</v>
      </c>
      <c r="G1111" t="s">
        <v>4773</v>
      </c>
      <c r="H1111" t="s">
        <v>1233</v>
      </c>
      <c r="I1111" s="10">
        <v>40165</v>
      </c>
      <c r="J1111">
        <v>14</v>
      </c>
      <c r="K1111" t="s">
        <v>1692</v>
      </c>
      <c r="L1111" t="str">
        <f>VLOOKUP(Portfolio43468[[#This Row],[Product]],ProductName,2)</f>
        <v>Megawidget L</v>
      </c>
      <c r="M1111">
        <f t="shared" si="71"/>
        <v>336</v>
      </c>
      <c r="N1111" s="14">
        <f t="shared" si="72"/>
        <v>534.24</v>
      </c>
      <c r="O1111">
        <f t="shared" si="73"/>
        <v>2009</v>
      </c>
      <c r="P1111" t="str">
        <f t="shared" si="74"/>
        <v>Dec</v>
      </c>
    </row>
    <row r="1112" spans="1:16" x14ac:dyDescent="0.3">
      <c r="A1112">
        <v>1116</v>
      </c>
      <c r="B1112" t="str">
        <f>Table6[[#This Row],[Initials]]</f>
        <v>L</v>
      </c>
      <c r="C1112" t="str">
        <f>Table6[[#This Row],[Last Name Correction]]</f>
        <v>Berry</v>
      </c>
      <c r="D1112" t="s">
        <v>4493</v>
      </c>
      <c r="E1112" t="str">
        <f>Table6[[#This Row],[Gender Correction]]</f>
        <v>M</v>
      </c>
      <c r="F1112">
        <v>30</v>
      </c>
      <c r="G1112" t="s">
        <v>4776</v>
      </c>
      <c r="H1112" t="s">
        <v>2661</v>
      </c>
      <c r="I1112" s="10">
        <v>39497</v>
      </c>
      <c r="J1112">
        <v>13</v>
      </c>
      <c r="K1112" t="s">
        <v>1721</v>
      </c>
      <c r="L1112" t="str">
        <f>VLOOKUP(Portfolio43468[[#This Row],[Product]],ProductName,2)</f>
        <v>Ultrathing V4</v>
      </c>
      <c r="M1112">
        <f t="shared" si="71"/>
        <v>312</v>
      </c>
      <c r="N1112" s="14">
        <f t="shared" si="72"/>
        <v>1244.8800000000001</v>
      </c>
      <c r="O1112">
        <f t="shared" si="73"/>
        <v>2008</v>
      </c>
      <c r="P1112" t="str">
        <f t="shared" si="74"/>
        <v>Feb</v>
      </c>
    </row>
    <row r="1113" spans="1:16" x14ac:dyDescent="0.3">
      <c r="A1113">
        <v>1117</v>
      </c>
      <c r="B1113" t="str">
        <f>Table6[[#This Row],[Initials]]</f>
        <v>G</v>
      </c>
      <c r="C1113" t="str">
        <f>Table6[[#This Row],[Last Name Correction]]</f>
        <v>Blair</v>
      </c>
      <c r="D1113" t="s">
        <v>4493</v>
      </c>
      <c r="E1113" t="str">
        <f>Table6[[#This Row],[Gender Correction]]</f>
        <v>M</v>
      </c>
      <c r="F1113">
        <v>30</v>
      </c>
      <c r="G1113" t="s">
        <v>4778</v>
      </c>
      <c r="H1113" t="s">
        <v>474</v>
      </c>
      <c r="I1113" s="10">
        <v>40147</v>
      </c>
      <c r="J1113">
        <v>27</v>
      </c>
      <c r="K1113" t="s">
        <v>1700</v>
      </c>
      <c r="L1113" t="str">
        <f>VLOOKUP(Portfolio43468[[#This Row],[Product]],ProductName,2)</f>
        <v>Ultrathing V1</v>
      </c>
      <c r="M1113">
        <f t="shared" si="71"/>
        <v>459</v>
      </c>
      <c r="N1113" s="14">
        <f t="shared" si="72"/>
        <v>913.41</v>
      </c>
      <c r="O1113">
        <f t="shared" si="73"/>
        <v>2009</v>
      </c>
      <c r="P1113" t="str">
        <f t="shared" si="74"/>
        <v>Nov</v>
      </c>
    </row>
    <row r="1114" spans="1:16" x14ac:dyDescent="0.3">
      <c r="A1114">
        <v>1118</v>
      </c>
      <c r="B1114" t="str">
        <f>Table6[[#This Row],[Initials]]</f>
        <v>L</v>
      </c>
      <c r="C1114" t="str">
        <f>Table6[[#This Row],[Last Name Correction]]</f>
        <v>Doty</v>
      </c>
      <c r="D1114" t="s">
        <v>4493</v>
      </c>
      <c r="E1114" t="str">
        <f>Table6[[#This Row],[Gender Correction]]</f>
        <v>M</v>
      </c>
      <c r="F1114">
        <v>30</v>
      </c>
      <c r="G1114" t="s">
        <v>4780</v>
      </c>
      <c r="H1114" t="s">
        <v>2671</v>
      </c>
      <c r="I1114" s="10">
        <v>40413</v>
      </c>
      <c r="J1114">
        <v>76</v>
      </c>
      <c r="K1114" t="s">
        <v>1707</v>
      </c>
      <c r="L1114" t="str">
        <f>VLOOKUP(Portfolio43468[[#This Row],[Product]],ProductName,2)</f>
        <v>Megawidget M</v>
      </c>
      <c r="M1114">
        <f t="shared" si="71"/>
        <v>1824</v>
      </c>
      <c r="N1114" s="14">
        <f t="shared" si="72"/>
        <v>2170.56</v>
      </c>
      <c r="O1114">
        <f t="shared" si="73"/>
        <v>2010</v>
      </c>
      <c r="P1114" t="str">
        <f t="shared" si="74"/>
        <v>Aug</v>
      </c>
    </row>
    <row r="1115" spans="1:16" x14ac:dyDescent="0.3">
      <c r="A1115">
        <v>1119</v>
      </c>
      <c r="B1115" t="str">
        <f>Table6[[#This Row],[Initials]]</f>
        <v>C</v>
      </c>
      <c r="C1115" t="str">
        <f>Table6[[#This Row],[Last Name Correction]]</f>
        <v>Holcomb</v>
      </c>
      <c r="D1115" t="s">
        <v>4493</v>
      </c>
      <c r="E1115" t="str">
        <f>Table6[[#This Row],[Gender Correction]]</f>
        <v>M</v>
      </c>
      <c r="F1115">
        <v>60</v>
      </c>
      <c r="G1115" t="s">
        <v>4782</v>
      </c>
      <c r="H1115" t="s">
        <v>4783</v>
      </c>
      <c r="I1115" s="10">
        <v>40474</v>
      </c>
      <c r="J1115">
        <v>49</v>
      </c>
      <c r="K1115" t="s">
        <v>1707</v>
      </c>
      <c r="L1115" t="str">
        <f>VLOOKUP(Portfolio43468[[#This Row],[Product]],ProductName,2)</f>
        <v>Megawidget M</v>
      </c>
      <c r="M1115">
        <f t="shared" si="71"/>
        <v>1176</v>
      </c>
      <c r="N1115" s="14">
        <f t="shared" si="72"/>
        <v>1399.4399999999998</v>
      </c>
      <c r="O1115">
        <f t="shared" si="73"/>
        <v>2010</v>
      </c>
      <c r="P1115" t="str">
        <f t="shared" si="74"/>
        <v>Oct</v>
      </c>
    </row>
    <row r="1116" spans="1:16" x14ac:dyDescent="0.3">
      <c r="A1116">
        <v>1120</v>
      </c>
      <c r="B1116" t="str">
        <f>Table6[[#This Row],[Initials]]</f>
        <v>R</v>
      </c>
      <c r="C1116" t="str">
        <f>Table6[[#This Row],[Last Name Correction]]</f>
        <v>Melvin</v>
      </c>
      <c r="D1116" t="s">
        <v>4493</v>
      </c>
      <c r="E1116" t="str">
        <f>Table6[[#This Row],[Gender Correction]]</f>
        <v>M</v>
      </c>
      <c r="F1116">
        <v>60</v>
      </c>
      <c r="G1116" t="s">
        <v>4786</v>
      </c>
      <c r="H1116" t="s">
        <v>1437</v>
      </c>
      <c r="I1116" s="10">
        <v>40125</v>
      </c>
      <c r="J1116">
        <v>71</v>
      </c>
      <c r="K1116" t="s">
        <v>1696</v>
      </c>
      <c r="L1116" t="str">
        <f>VLOOKUP(Portfolio43468[[#This Row],[Product]],ProductName,2)</f>
        <v>Ultrathing V2</v>
      </c>
      <c r="M1116">
        <f t="shared" si="71"/>
        <v>1420</v>
      </c>
      <c r="N1116" s="14">
        <f t="shared" si="72"/>
        <v>4245.8</v>
      </c>
      <c r="O1116">
        <f t="shared" si="73"/>
        <v>2009</v>
      </c>
      <c r="P1116" t="str">
        <f t="shared" si="74"/>
        <v>Nov</v>
      </c>
    </row>
    <row r="1117" spans="1:16" x14ac:dyDescent="0.3">
      <c r="A1117">
        <v>1121</v>
      </c>
      <c r="B1117" t="str">
        <f>Table6[[#This Row],[Initials]]</f>
        <v>S</v>
      </c>
      <c r="C1117" t="str">
        <f>Table6[[#This Row],[Last Name Correction]]</f>
        <v>Rock</v>
      </c>
      <c r="D1117" t="s">
        <v>4493</v>
      </c>
      <c r="E1117" t="str">
        <f>Table6[[#This Row],[Gender Correction]]</f>
        <v>M</v>
      </c>
      <c r="F1117">
        <v>30</v>
      </c>
      <c r="G1117" t="s">
        <v>2188</v>
      </c>
      <c r="H1117" t="s">
        <v>4112</v>
      </c>
      <c r="I1117" s="10">
        <v>39962</v>
      </c>
      <c r="J1117">
        <v>26</v>
      </c>
      <c r="K1117" t="s">
        <v>1700</v>
      </c>
      <c r="L1117" t="str">
        <f>VLOOKUP(Portfolio43468[[#This Row],[Product]],ProductName,2)</f>
        <v>Ultrathing V1</v>
      </c>
      <c r="M1117">
        <f t="shared" si="71"/>
        <v>442</v>
      </c>
      <c r="N1117" s="14">
        <f t="shared" si="72"/>
        <v>879.58</v>
      </c>
      <c r="O1117">
        <f t="shared" si="73"/>
        <v>2009</v>
      </c>
      <c r="P1117" t="str">
        <f t="shared" si="74"/>
        <v>May</v>
      </c>
    </row>
    <row r="1118" spans="1:16" x14ac:dyDescent="0.3">
      <c r="A1118">
        <v>1122</v>
      </c>
      <c r="B1118" t="str">
        <f>Table6[[#This Row],[Initials]]</f>
        <v>L</v>
      </c>
      <c r="C1118" t="str">
        <f>Table6[[#This Row],[Last Name Correction]]</f>
        <v>Abel</v>
      </c>
      <c r="D1118" t="s">
        <v>4493</v>
      </c>
      <c r="E1118" t="str">
        <f>Table6[[#This Row],[Gender Correction]]</f>
        <v>M</v>
      </c>
      <c r="F1118">
        <v>30</v>
      </c>
      <c r="G1118" t="s">
        <v>4789</v>
      </c>
      <c r="H1118" t="s">
        <v>682</v>
      </c>
      <c r="I1118" s="10">
        <v>39681</v>
      </c>
      <c r="J1118">
        <v>79</v>
      </c>
      <c r="K1118" t="s">
        <v>1700</v>
      </c>
      <c r="L1118" t="str">
        <f>VLOOKUP(Portfolio43468[[#This Row],[Product]],ProductName,2)</f>
        <v>Ultrathing V1</v>
      </c>
      <c r="M1118">
        <f t="shared" si="71"/>
        <v>1343</v>
      </c>
      <c r="N1118" s="14">
        <f t="shared" si="72"/>
        <v>2672.57</v>
      </c>
      <c r="O1118">
        <f t="shared" si="73"/>
        <v>2008</v>
      </c>
      <c r="P1118" t="str">
        <f t="shared" si="74"/>
        <v>Aug</v>
      </c>
    </row>
    <row r="1119" spans="1:16" x14ac:dyDescent="0.3">
      <c r="A1119">
        <v>1123</v>
      </c>
      <c r="B1119" t="str">
        <f>Table6[[#This Row],[Initials]]</f>
        <v>S</v>
      </c>
      <c r="C1119" t="str">
        <f>Table6[[#This Row],[Last Name Correction]]</f>
        <v>Langston</v>
      </c>
      <c r="D1119" t="s">
        <v>4493</v>
      </c>
      <c r="E1119" t="str">
        <f>Table6[[#This Row],[Gender Correction]]</f>
        <v>M</v>
      </c>
      <c r="F1119">
        <v>90</v>
      </c>
      <c r="G1119" t="s">
        <v>4790</v>
      </c>
      <c r="H1119" t="s">
        <v>4791</v>
      </c>
      <c r="I1119" s="10">
        <v>39475</v>
      </c>
      <c r="J1119">
        <v>38</v>
      </c>
      <c r="K1119" t="s">
        <v>1700</v>
      </c>
      <c r="L1119" t="str">
        <f>VLOOKUP(Portfolio43468[[#This Row],[Product]],ProductName,2)</f>
        <v>Ultrathing V1</v>
      </c>
      <c r="M1119">
        <f t="shared" si="71"/>
        <v>646</v>
      </c>
      <c r="N1119" s="14">
        <f t="shared" si="72"/>
        <v>1285.54</v>
      </c>
      <c r="O1119">
        <f t="shared" si="73"/>
        <v>2008</v>
      </c>
      <c r="P1119" t="str">
        <f t="shared" si="74"/>
        <v>Jan</v>
      </c>
    </row>
    <row r="1120" spans="1:16" x14ac:dyDescent="0.3">
      <c r="A1120">
        <v>1124</v>
      </c>
      <c r="B1120" t="str">
        <f>Table6[[#This Row],[Initials]]</f>
        <v>S</v>
      </c>
      <c r="C1120" t="str">
        <f>Table6[[#This Row],[Last Name Correction]]</f>
        <v>Kirk</v>
      </c>
      <c r="D1120" t="s">
        <v>4493</v>
      </c>
      <c r="E1120" t="str">
        <f>Table6[[#This Row],[Gender Correction]]</f>
        <v>M</v>
      </c>
      <c r="F1120">
        <v>90</v>
      </c>
      <c r="G1120" t="s">
        <v>4792</v>
      </c>
      <c r="H1120" t="s">
        <v>2013</v>
      </c>
      <c r="I1120" s="10">
        <v>39846</v>
      </c>
      <c r="J1120">
        <v>60</v>
      </c>
      <c r="K1120" t="s">
        <v>1673</v>
      </c>
      <c r="L1120" t="str">
        <f>VLOOKUP(Portfolio43468[[#This Row],[Product]],ProductName,2)</f>
        <v>Megawidget S</v>
      </c>
      <c r="M1120">
        <f t="shared" si="71"/>
        <v>1440</v>
      </c>
      <c r="N1120" s="14">
        <f t="shared" si="72"/>
        <v>1137.6000000000001</v>
      </c>
      <c r="O1120">
        <f t="shared" si="73"/>
        <v>2009</v>
      </c>
      <c r="P1120" t="str">
        <f t="shared" si="74"/>
        <v>Feb</v>
      </c>
    </row>
    <row r="1121" spans="1:16" x14ac:dyDescent="0.3">
      <c r="A1121">
        <v>1125</v>
      </c>
      <c r="B1121" t="str">
        <f>Table6[[#This Row],[Initials]]</f>
        <v>J</v>
      </c>
      <c r="C1121" t="str">
        <f>Table6[[#This Row],[Last Name Correction]]</f>
        <v>Rossi</v>
      </c>
      <c r="D1121" t="s">
        <v>4493</v>
      </c>
      <c r="E1121" t="str">
        <f>Table6[[#This Row],[Gender Correction]]</f>
        <v>M</v>
      </c>
      <c r="F1121">
        <v>30</v>
      </c>
      <c r="G1121" t="s">
        <v>4795</v>
      </c>
      <c r="H1121" t="s">
        <v>706</v>
      </c>
      <c r="I1121" s="10">
        <v>39792</v>
      </c>
      <c r="J1121">
        <v>91</v>
      </c>
      <c r="K1121" t="s">
        <v>1700</v>
      </c>
      <c r="L1121" t="str">
        <f>VLOOKUP(Portfolio43468[[#This Row],[Product]],ProductName,2)</f>
        <v>Ultrathing V1</v>
      </c>
      <c r="M1121">
        <f t="shared" si="71"/>
        <v>1547</v>
      </c>
      <c r="N1121" s="14">
        <f t="shared" si="72"/>
        <v>3078.53</v>
      </c>
      <c r="O1121">
        <f t="shared" si="73"/>
        <v>2008</v>
      </c>
      <c r="P1121" t="str">
        <f t="shared" si="74"/>
        <v>Dec</v>
      </c>
    </row>
    <row r="1122" spans="1:16" x14ac:dyDescent="0.3">
      <c r="A1122">
        <v>1126</v>
      </c>
      <c r="B1122" t="str">
        <f>Table6[[#This Row],[Initials]]</f>
        <v>F</v>
      </c>
      <c r="C1122" t="str">
        <f>Table6[[#This Row],[Last Name Correction]]</f>
        <v>Henley</v>
      </c>
      <c r="D1122" t="s">
        <v>4493</v>
      </c>
      <c r="E1122" t="str">
        <f>Table6[[#This Row],[Gender Correction]]</f>
        <v>M</v>
      </c>
      <c r="F1122">
        <v>30</v>
      </c>
      <c r="G1122" t="s">
        <v>4797</v>
      </c>
      <c r="H1122" t="s">
        <v>138</v>
      </c>
      <c r="I1122" s="10">
        <v>40191</v>
      </c>
      <c r="J1122">
        <v>99</v>
      </c>
      <c r="K1122" t="s">
        <v>1696</v>
      </c>
      <c r="L1122" t="str">
        <f>VLOOKUP(Portfolio43468[[#This Row],[Product]],ProductName,2)</f>
        <v>Ultrathing V2</v>
      </c>
      <c r="M1122">
        <f t="shared" si="71"/>
        <v>1980</v>
      </c>
      <c r="N1122" s="14">
        <f t="shared" si="72"/>
        <v>5920.2000000000007</v>
      </c>
      <c r="O1122">
        <f t="shared" si="73"/>
        <v>2010</v>
      </c>
      <c r="P1122" t="str">
        <f t="shared" si="74"/>
        <v>Jan</v>
      </c>
    </row>
    <row r="1123" spans="1:16" x14ac:dyDescent="0.3">
      <c r="A1123">
        <v>1127</v>
      </c>
      <c r="B1123" t="str">
        <f>Table6[[#This Row],[Initials]]</f>
        <v>K</v>
      </c>
      <c r="C1123" t="str">
        <f>Table6[[#This Row],[Last Name Correction]]</f>
        <v>Lancaster</v>
      </c>
      <c r="D1123" t="s">
        <v>4493</v>
      </c>
      <c r="E1123" t="str">
        <f>Table6[[#This Row],[Gender Correction]]</f>
        <v>M</v>
      </c>
      <c r="F1123">
        <v>30</v>
      </c>
      <c r="G1123" t="s">
        <v>4799</v>
      </c>
      <c r="H1123" t="s">
        <v>4800</v>
      </c>
      <c r="I1123" s="10">
        <v>39734</v>
      </c>
      <c r="J1123">
        <v>28</v>
      </c>
      <c r="K1123" t="s">
        <v>1700</v>
      </c>
      <c r="L1123" t="str">
        <f>VLOOKUP(Portfolio43468[[#This Row],[Product]],ProductName,2)</f>
        <v>Ultrathing V1</v>
      </c>
      <c r="M1123">
        <f t="shared" si="71"/>
        <v>476</v>
      </c>
      <c r="N1123" s="14">
        <f t="shared" si="72"/>
        <v>947.24</v>
      </c>
      <c r="O1123">
        <f t="shared" si="73"/>
        <v>2008</v>
      </c>
      <c r="P1123" t="str">
        <f t="shared" si="74"/>
        <v>Oct</v>
      </c>
    </row>
    <row r="1124" spans="1:16" x14ac:dyDescent="0.3">
      <c r="A1124">
        <v>1128</v>
      </c>
      <c r="B1124" t="str">
        <f>Table6[[#This Row],[Initials]]</f>
        <v>N</v>
      </c>
      <c r="C1124" t="str">
        <f>Table6[[#This Row],[Last Name Correction]]</f>
        <v>Delarosa</v>
      </c>
      <c r="D1124" t="s">
        <v>4493</v>
      </c>
      <c r="E1124" t="str">
        <f>Table6[[#This Row],[Gender Correction]]</f>
        <v>M</v>
      </c>
      <c r="F1124">
        <v>60</v>
      </c>
      <c r="G1124" t="s">
        <v>4321</v>
      </c>
      <c r="H1124" t="s">
        <v>4803</v>
      </c>
      <c r="I1124" s="10">
        <v>39554</v>
      </c>
      <c r="J1124">
        <v>85</v>
      </c>
      <c r="K1124" t="s">
        <v>851</v>
      </c>
      <c r="L1124" t="str">
        <f>VLOOKUP(Portfolio43468[[#This Row],[Product]],ProductName,2)</f>
        <v>Hyperwotsit</v>
      </c>
      <c r="M1124">
        <f t="shared" si="71"/>
        <v>1700</v>
      </c>
      <c r="N1124" s="14">
        <f t="shared" si="72"/>
        <v>3416.9999999999995</v>
      </c>
      <c r="O1124">
        <f t="shared" si="73"/>
        <v>2008</v>
      </c>
      <c r="P1124" t="str">
        <f t="shared" si="74"/>
        <v>Apr</v>
      </c>
    </row>
    <row r="1125" spans="1:16" x14ac:dyDescent="0.3">
      <c r="A1125">
        <v>1129</v>
      </c>
      <c r="B1125" t="str">
        <f>Table6[[#This Row],[Initials]]</f>
        <v>W</v>
      </c>
      <c r="C1125" t="str">
        <f>Table6[[#This Row],[Last Name Correction]]</f>
        <v>Rojas</v>
      </c>
      <c r="D1125" t="s">
        <v>4493</v>
      </c>
      <c r="E1125" t="str">
        <f>Table6[[#This Row],[Gender Correction]]</f>
        <v>M</v>
      </c>
      <c r="F1125">
        <v>30</v>
      </c>
      <c r="G1125" t="s">
        <v>4806</v>
      </c>
      <c r="H1125" t="s">
        <v>676</v>
      </c>
      <c r="I1125" s="10">
        <v>40055</v>
      </c>
      <c r="J1125">
        <v>59</v>
      </c>
      <c r="K1125" t="s">
        <v>1677</v>
      </c>
      <c r="L1125" t="str">
        <f>VLOOKUP(Portfolio43468[[#This Row],[Product]],ProductName,2)</f>
        <v>Ultrathing V3</v>
      </c>
      <c r="M1125">
        <f t="shared" si="71"/>
        <v>1416</v>
      </c>
      <c r="N1125" s="14">
        <f t="shared" si="72"/>
        <v>4941.84</v>
      </c>
      <c r="O1125">
        <f t="shared" si="73"/>
        <v>2009</v>
      </c>
      <c r="P1125" t="str">
        <f t="shared" si="74"/>
        <v>Aug</v>
      </c>
    </row>
    <row r="1126" spans="1:16" x14ac:dyDescent="0.3">
      <c r="A1126">
        <v>1130</v>
      </c>
      <c r="B1126" t="str">
        <f>Table6[[#This Row],[Initials]]</f>
        <v>S</v>
      </c>
      <c r="C1126" t="str">
        <f>Table6[[#This Row],[Last Name Correction]]</f>
        <v>Lozano</v>
      </c>
      <c r="D1126" t="s">
        <v>4493</v>
      </c>
      <c r="E1126" t="str">
        <f>Table6[[#This Row],[Gender Correction]]</f>
        <v>M</v>
      </c>
      <c r="F1126">
        <v>90</v>
      </c>
      <c r="G1126" t="s">
        <v>4808</v>
      </c>
      <c r="H1126" t="s">
        <v>1066</v>
      </c>
      <c r="I1126" s="10">
        <v>40069</v>
      </c>
      <c r="J1126">
        <v>2</v>
      </c>
      <c r="K1126" t="s">
        <v>1007</v>
      </c>
      <c r="L1126" t="str">
        <f>VLOOKUP(Portfolio43468[[#This Row],[Product]],ProductName,2)</f>
        <v>Superwossname</v>
      </c>
      <c r="M1126">
        <f t="shared" si="71"/>
        <v>40</v>
      </c>
      <c r="N1126" s="14">
        <f t="shared" si="72"/>
        <v>124.39999999999999</v>
      </c>
      <c r="O1126">
        <f t="shared" si="73"/>
        <v>2009</v>
      </c>
      <c r="P1126" t="str">
        <f t="shared" si="74"/>
        <v>Sep</v>
      </c>
    </row>
    <row r="1127" spans="1:16" x14ac:dyDescent="0.3">
      <c r="A1127">
        <v>1131</v>
      </c>
      <c r="B1127" t="str">
        <f>Table6[[#This Row],[Initials]]</f>
        <v>L</v>
      </c>
      <c r="C1127" t="str">
        <f>Table6[[#This Row],[Last Name Correction]]</f>
        <v>Gallegos</v>
      </c>
      <c r="D1127" t="s">
        <v>4493</v>
      </c>
      <c r="E1127" t="str">
        <f>Table6[[#This Row],[Gender Correction]]</f>
        <v>M</v>
      </c>
      <c r="F1127">
        <v>90</v>
      </c>
      <c r="G1127" t="s">
        <v>3805</v>
      </c>
      <c r="H1127" t="s">
        <v>206</v>
      </c>
      <c r="I1127" s="10">
        <v>39929</v>
      </c>
      <c r="J1127">
        <v>31</v>
      </c>
      <c r="K1127" t="s">
        <v>1692</v>
      </c>
      <c r="L1127" t="str">
        <f>VLOOKUP(Portfolio43468[[#This Row],[Product]],ProductName,2)</f>
        <v>Megawidget L</v>
      </c>
      <c r="M1127">
        <f t="shared" si="71"/>
        <v>744</v>
      </c>
      <c r="N1127" s="14">
        <f t="shared" si="72"/>
        <v>1182.96</v>
      </c>
      <c r="O1127">
        <f t="shared" si="73"/>
        <v>2009</v>
      </c>
      <c r="P1127" t="str">
        <f t="shared" si="74"/>
        <v>Apr</v>
      </c>
    </row>
    <row r="1128" spans="1:16" x14ac:dyDescent="0.3">
      <c r="A1128">
        <v>1132</v>
      </c>
      <c r="B1128" t="str">
        <f>Table6[[#This Row],[Initials]]</f>
        <v>L</v>
      </c>
      <c r="C1128" t="str">
        <f>Table6[[#This Row],[Last Name Correction]]</f>
        <v>Chappell</v>
      </c>
      <c r="D1128" t="s">
        <v>4493</v>
      </c>
      <c r="E1128" t="str">
        <f>Table6[[#This Row],[Gender Correction]]</f>
        <v>M</v>
      </c>
      <c r="F1128">
        <v>30</v>
      </c>
      <c r="G1128" t="s">
        <v>4813</v>
      </c>
      <c r="H1128" t="s">
        <v>385</v>
      </c>
      <c r="I1128" s="10">
        <v>40499</v>
      </c>
      <c r="J1128">
        <v>55</v>
      </c>
      <c r="K1128" t="s">
        <v>1007</v>
      </c>
      <c r="L1128" t="str">
        <f>VLOOKUP(Portfolio43468[[#This Row],[Product]],ProductName,2)</f>
        <v>Superwossname</v>
      </c>
      <c r="M1128">
        <f t="shared" si="71"/>
        <v>1100</v>
      </c>
      <c r="N1128" s="14">
        <f t="shared" si="72"/>
        <v>3421</v>
      </c>
      <c r="O1128">
        <f t="shared" si="73"/>
        <v>2010</v>
      </c>
      <c r="P1128" t="str">
        <f t="shared" si="74"/>
        <v>Nov</v>
      </c>
    </row>
    <row r="1129" spans="1:16" x14ac:dyDescent="0.3">
      <c r="A1129">
        <v>1133</v>
      </c>
      <c r="B1129" t="str">
        <f>Table6[[#This Row],[Initials]]</f>
        <v>L</v>
      </c>
      <c r="C1129" t="str">
        <f>Table6[[#This Row],[Last Name Correction]]</f>
        <v>Abel</v>
      </c>
      <c r="D1129" t="s">
        <v>4493</v>
      </c>
      <c r="E1129" t="str">
        <f>Table6[[#This Row],[Gender Correction]]</f>
        <v>M</v>
      </c>
      <c r="F1129">
        <v>90</v>
      </c>
      <c r="G1129" t="s">
        <v>4815</v>
      </c>
      <c r="H1129" t="s">
        <v>1051</v>
      </c>
      <c r="I1129" s="10">
        <v>40293</v>
      </c>
      <c r="J1129">
        <v>4</v>
      </c>
      <c r="K1129" t="s">
        <v>1696</v>
      </c>
      <c r="L1129" t="str">
        <f>VLOOKUP(Portfolio43468[[#This Row],[Product]],ProductName,2)</f>
        <v>Ultrathing V2</v>
      </c>
      <c r="M1129">
        <f t="shared" si="71"/>
        <v>80</v>
      </c>
      <c r="N1129" s="14">
        <f t="shared" si="72"/>
        <v>239.20000000000002</v>
      </c>
      <c r="O1129">
        <f t="shared" si="73"/>
        <v>2010</v>
      </c>
      <c r="P1129" t="str">
        <f t="shared" si="74"/>
        <v>Apr</v>
      </c>
    </row>
    <row r="1130" spans="1:16" x14ac:dyDescent="0.3">
      <c r="A1130">
        <v>1134</v>
      </c>
      <c r="B1130" t="str">
        <f>Table6[[#This Row],[Initials]]</f>
        <v>G</v>
      </c>
      <c r="C1130" t="str">
        <f>Table6[[#This Row],[Last Name Correction]]</f>
        <v>Ransom</v>
      </c>
      <c r="D1130" t="s">
        <v>4493</v>
      </c>
      <c r="E1130" t="str">
        <f>Table6[[#This Row],[Gender Correction]]</f>
        <v>M</v>
      </c>
      <c r="F1130">
        <v>30</v>
      </c>
      <c r="G1130" t="s">
        <v>4818</v>
      </c>
      <c r="H1130" t="s">
        <v>351</v>
      </c>
      <c r="I1130" s="10">
        <v>39719</v>
      </c>
      <c r="J1130">
        <v>23</v>
      </c>
      <c r="K1130" t="s">
        <v>1673</v>
      </c>
      <c r="L1130" t="str">
        <f>VLOOKUP(Portfolio43468[[#This Row],[Product]],ProductName,2)</f>
        <v>Megawidget S</v>
      </c>
      <c r="M1130">
        <f t="shared" si="71"/>
        <v>552</v>
      </c>
      <c r="N1130" s="14">
        <f t="shared" si="72"/>
        <v>436.08000000000004</v>
      </c>
      <c r="O1130">
        <f t="shared" si="73"/>
        <v>2008</v>
      </c>
      <c r="P1130" t="str">
        <f t="shared" si="74"/>
        <v>Sep</v>
      </c>
    </row>
    <row r="1131" spans="1:16" x14ac:dyDescent="0.3">
      <c r="A1131">
        <v>1135</v>
      </c>
      <c r="B1131" t="str">
        <f>Table6[[#This Row],[Initials]]</f>
        <v>C</v>
      </c>
      <c r="C1131" t="str">
        <f>Table6[[#This Row],[Last Name Correction]]</f>
        <v>Field</v>
      </c>
      <c r="D1131" t="s">
        <v>4493</v>
      </c>
      <c r="E1131" t="str">
        <f>Table6[[#This Row],[Gender Correction]]</f>
        <v>M</v>
      </c>
      <c r="F1131">
        <v>30</v>
      </c>
      <c r="G1131" t="s">
        <v>4820</v>
      </c>
      <c r="H1131" t="s">
        <v>1371</v>
      </c>
      <c r="I1131" s="10">
        <v>39785</v>
      </c>
      <c r="J1131">
        <v>71</v>
      </c>
      <c r="K1131" t="s">
        <v>1700</v>
      </c>
      <c r="L1131" t="str">
        <f>VLOOKUP(Portfolio43468[[#This Row],[Product]],ProductName,2)</f>
        <v>Ultrathing V1</v>
      </c>
      <c r="M1131">
        <f t="shared" si="71"/>
        <v>1207</v>
      </c>
      <c r="N1131" s="14">
        <f t="shared" si="72"/>
        <v>2401.9299999999998</v>
      </c>
      <c r="O1131">
        <f t="shared" si="73"/>
        <v>2008</v>
      </c>
      <c r="P1131" t="str">
        <f t="shared" si="74"/>
        <v>Dec</v>
      </c>
    </row>
    <row r="1132" spans="1:16" x14ac:dyDescent="0.3">
      <c r="A1132">
        <v>1136</v>
      </c>
      <c r="B1132" t="str">
        <f>Table6[[#This Row],[Initials]]</f>
        <v>L</v>
      </c>
      <c r="C1132" t="str">
        <f>Table6[[#This Row],[Last Name Correction]]</f>
        <v>Shultz</v>
      </c>
      <c r="D1132" t="s">
        <v>4493</v>
      </c>
      <c r="E1132" t="str">
        <f>Table6[[#This Row],[Gender Correction]]</f>
        <v>M</v>
      </c>
      <c r="F1132">
        <v>60</v>
      </c>
      <c r="G1132" t="s">
        <v>4822</v>
      </c>
      <c r="H1132" t="s">
        <v>4823</v>
      </c>
      <c r="I1132" s="10">
        <v>40458</v>
      </c>
      <c r="J1132">
        <v>27</v>
      </c>
      <c r="K1132" t="s">
        <v>1700</v>
      </c>
      <c r="L1132" t="str">
        <f>VLOOKUP(Portfolio43468[[#This Row],[Product]],ProductName,2)</f>
        <v>Ultrathing V1</v>
      </c>
      <c r="M1132">
        <f t="shared" si="71"/>
        <v>459</v>
      </c>
      <c r="N1132" s="14">
        <f t="shared" si="72"/>
        <v>913.41</v>
      </c>
      <c r="O1132">
        <f t="shared" si="73"/>
        <v>2010</v>
      </c>
      <c r="P1132" t="str">
        <f t="shared" si="74"/>
        <v>Oct</v>
      </c>
    </row>
    <row r="1133" spans="1:16" x14ac:dyDescent="0.3">
      <c r="A1133">
        <v>1137</v>
      </c>
      <c r="B1133" t="str">
        <f>Table6[[#This Row],[Initials]]</f>
        <v>T</v>
      </c>
      <c r="C1133" t="str">
        <f>Table6[[#This Row],[Last Name Correction]]</f>
        <v>Buck</v>
      </c>
      <c r="D1133" t="s">
        <v>4493</v>
      </c>
      <c r="E1133" t="str">
        <f>Table6[[#This Row],[Gender Correction]]</f>
        <v>M</v>
      </c>
      <c r="F1133">
        <v>90</v>
      </c>
      <c r="G1133" t="s">
        <v>4826</v>
      </c>
      <c r="H1133" t="s">
        <v>4335</v>
      </c>
      <c r="I1133" s="10">
        <v>39726</v>
      </c>
      <c r="J1133">
        <v>89</v>
      </c>
      <c r="K1133" t="s">
        <v>1696</v>
      </c>
      <c r="L1133" t="str">
        <f>VLOOKUP(Portfolio43468[[#This Row],[Product]],ProductName,2)</f>
        <v>Ultrathing V2</v>
      </c>
      <c r="M1133">
        <f t="shared" si="71"/>
        <v>1780</v>
      </c>
      <c r="N1133" s="14">
        <f t="shared" si="72"/>
        <v>5322.2000000000007</v>
      </c>
      <c r="O1133">
        <f t="shared" si="73"/>
        <v>2008</v>
      </c>
      <c r="P1133" t="str">
        <f t="shared" si="74"/>
        <v>Oct</v>
      </c>
    </row>
    <row r="1134" spans="1:16" x14ac:dyDescent="0.3">
      <c r="A1134">
        <v>1138</v>
      </c>
      <c r="B1134" t="str">
        <f>Table6[[#This Row],[Initials]]</f>
        <v>P</v>
      </c>
      <c r="C1134" t="str">
        <f>Table6[[#This Row],[Last Name Correction]]</f>
        <v>Ervin</v>
      </c>
      <c r="D1134" t="s">
        <v>4493</v>
      </c>
      <c r="E1134" t="str">
        <f>Table6[[#This Row],[Gender Correction]]</f>
        <v>M</v>
      </c>
      <c r="F1134">
        <v>90</v>
      </c>
      <c r="G1134" t="s">
        <v>4828</v>
      </c>
      <c r="H1134" t="s">
        <v>1327</v>
      </c>
      <c r="I1134" s="10">
        <v>40179</v>
      </c>
      <c r="J1134">
        <v>31</v>
      </c>
      <c r="K1134" t="s">
        <v>1692</v>
      </c>
      <c r="L1134" t="str">
        <f>VLOOKUP(Portfolio43468[[#This Row],[Product]],ProductName,2)</f>
        <v>Megawidget L</v>
      </c>
      <c r="M1134">
        <f t="shared" si="71"/>
        <v>744</v>
      </c>
      <c r="N1134" s="14">
        <f t="shared" si="72"/>
        <v>1182.96</v>
      </c>
      <c r="O1134">
        <f t="shared" si="73"/>
        <v>2010</v>
      </c>
      <c r="P1134" t="str">
        <f t="shared" si="74"/>
        <v>Jan</v>
      </c>
    </row>
    <row r="1135" spans="1:16" x14ac:dyDescent="0.3">
      <c r="A1135">
        <v>1139</v>
      </c>
      <c r="B1135" t="str">
        <f>Table6[[#This Row],[Initials]]</f>
        <v>M</v>
      </c>
      <c r="C1135" t="str">
        <f>Table6[[#This Row],[Last Name Correction]]</f>
        <v>Mccormick</v>
      </c>
      <c r="D1135" t="s">
        <v>4493</v>
      </c>
      <c r="E1135" t="str">
        <f>Table6[[#This Row],[Gender Correction]]</f>
        <v>M</v>
      </c>
      <c r="F1135">
        <v>60</v>
      </c>
      <c r="G1135" t="s">
        <v>4831</v>
      </c>
      <c r="H1135" t="s">
        <v>668</v>
      </c>
      <c r="I1135" s="10">
        <v>39520</v>
      </c>
      <c r="J1135">
        <v>41</v>
      </c>
      <c r="K1135" t="s">
        <v>1007</v>
      </c>
      <c r="L1135" t="str">
        <f>VLOOKUP(Portfolio43468[[#This Row],[Product]],ProductName,2)</f>
        <v>Superwossname</v>
      </c>
      <c r="M1135">
        <f t="shared" si="71"/>
        <v>820</v>
      </c>
      <c r="N1135" s="14">
        <f t="shared" si="72"/>
        <v>2550.1999999999998</v>
      </c>
      <c r="O1135">
        <f t="shared" si="73"/>
        <v>2008</v>
      </c>
      <c r="P1135" t="str">
        <f t="shared" si="74"/>
        <v>Mar</v>
      </c>
    </row>
    <row r="1136" spans="1:16" x14ac:dyDescent="0.3">
      <c r="A1136">
        <v>1140</v>
      </c>
      <c r="B1136" t="str">
        <f>Table6[[#This Row],[Initials]]</f>
        <v>C</v>
      </c>
      <c r="C1136" t="str">
        <f>Table6[[#This Row],[Last Name Correction]]</f>
        <v>Simons</v>
      </c>
      <c r="D1136" t="s">
        <v>4493</v>
      </c>
      <c r="E1136" t="str">
        <f>Table6[[#This Row],[Gender Correction]]</f>
        <v>M</v>
      </c>
      <c r="F1136">
        <v>90</v>
      </c>
      <c r="G1136" t="s">
        <v>4832</v>
      </c>
      <c r="H1136" t="s">
        <v>137</v>
      </c>
      <c r="I1136" s="10">
        <v>39757</v>
      </c>
      <c r="J1136">
        <v>63</v>
      </c>
      <c r="K1136" t="s">
        <v>1696</v>
      </c>
      <c r="L1136" t="str">
        <f>VLOOKUP(Portfolio43468[[#This Row],[Product]],ProductName,2)</f>
        <v>Ultrathing V2</v>
      </c>
      <c r="M1136">
        <f t="shared" si="71"/>
        <v>1260</v>
      </c>
      <c r="N1136" s="14">
        <f t="shared" si="72"/>
        <v>3767.4</v>
      </c>
      <c r="O1136">
        <f t="shared" si="73"/>
        <v>2008</v>
      </c>
      <c r="P1136" t="str">
        <f t="shared" si="74"/>
        <v>Nov</v>
      </c>
    </row>
    <row r="1137" spans="1:16" x14ac:dyDescent="0.3">
      <c r="A1137">
        <v>1141</v>
      </c>
      <c r="B1137" t="str">
        <f>Table6[[#This Row],[Initials]]</f>
        <v>J</v>
      </c>
      <c r="C1137" t="str">
        <f>Table6[[#This Row],[Last Name Correction]]</f>
        <v>Meeks</v>
      </c>
      <c r="D1137" t="s">
        <v>4493</v>
      </c>
      <c r="E1137" t="str">
        <f>Table6[[#This Row],[Gender Correction]]</f>
        <v>M</v>
      </c>
      <c r="F1137">
        <v>60</v>
      </c>
      <c r="G1137" t="s">
        <v>4835</v>
      </c>
      <c r="H1137" t="s">
        <v>521</v>
      </c>
      <c r="I1137" s="10">
        <v>39985</v>
      </c>
      <c r="J1137">
        <v>19</v>
      </c>
      <c r="K1137" t="s">
        <v>1707</v>
      </c>
      <c r="L1137" t="str">
        <f>VLOOKUP(Portfolio43468[[#This Row],[Product]],ProductName,2)</f>
        <v>Megawidget M</v>
      </c>
      <c r="M1137">
        <f t="shared" si="71"/>
        <v>456</v>
      </c>
      <c r="N1137" s="14">
        <f t="shared" si="72"/>
        <v>542.64</v>
      </c>
      <c r="O1137">
        <f t="shared" si="73"/>
        <v>2009</v>
      </c>
      <c r="P1137" t="str">
        <f t="shared" si="74"/>
        <v>Jun</v>
      </c>
    </row>
    <row r="1138" spans="1:16" x14ac:dyDescent="0.3">
      <c r="A1138">
        <v>1142</v>
      </c>
      <c r="B1138" t="str">
        <f>Table6[[#This Row],[Initials]]</f>
        <v>F</v>
      </c>
      <c r="C1138" t="str">
        <f>Table6[[#This Row],[Last Name Correction]]</f>
        <v>Potts</v>
      </c>
      <c r="D1138" t="s">
        <v>4493</v>
      </c>
      <c r="E1138" t="str">
        <f>Table6[[#This Row],[Gender Correction]]</f>
        <v>M</v>
      </c>
      <c r="F1138">
        <v>30</v>
      </c>
      <c r="G1138" t="s">
        <v>4837</v>
      </c>
      <c r="H1138" t="s">
        <v>678</v>
      </c>
      <c r="I1138" s="10">
        <v>40381</v>
      </c>
      <c r="J1138">
        <v>67</v>
      </c>
      <c r="K1138" t="s">
        <v>1007</v>
      </c>
      <c r="L1138" t="str">
        <f>VLOOKUP(Portfolio43468[[#This Row],[Product]],ProductName,2)</f>
        <v>Superwossname</v>
      </c>
      <c r="M1138">
        <f t="shared" si="71"/>
        <v>1340</v>
      </c>
      <c r="N1138" s="14">
        <f t="shared" si="72"/>
        <v>4167.3999999999996</v>
      </c>
      <c r="O1138">
        <f t="shared" si="73"/>
        <v>2010</v>
      </c>
      <c r="P1138" t="str">
        <f t="shared" si="74"/>
        <v>Jul</v>
      </c>
    </row>
    <row r="1139" spans="1:16" x14ac:dyDescent="0.3">
      <c r="A1139">
        <v>1143</v>
      </c>
      <c r="B1139" t="str">
        <f>Table6[[#This Row],[Initials]]</f>
        <v>A</v>
      </c>
      <c r="C1139" t="str">
        <f>Table6[[#This Row],[Last Name Correction]]</f>
        <v>Clements</v>
      </c>
      <c r="D1139" t="s">
        <v>4493</v>
      </c>
      <c r="E1139" t="str">
        <f>Table6[[#This Row],[Gender Correction]]</f>
        <v>M</v>
      </c>
      <c r="F1139">
        <v>60</v>
      </c>
      <c r="G1139" t="s">
        <v>4840</v>
      </c>
      <c r="H1139" t="s">
        <v>2412</v>
      </c>
      <c r="I1139" s="10">
        <v>40399</v>
      </c>
      <c r="J1139">
        <v>42</v>
      </c>
      <c r="K1139" t="s">
        <v>1707</v>
      </c>
      <c r="L1139" t="str">
        <f>VLOOKUP(Portfolio43468[[#This Row],[Product]],ProductName,2)</f>
        <v>Megawidget M</v>
      </c>
      <c r="M1139">
        <f t="shared" si="71"/>
        <v>1008</v>
      </c>
      <c r="N1139" s="14">
        <f t="shared" si="72"/>
        <v>1199.52</v>
      </c>
      <c r="O1139">
        <f t="shared" si="73"/>
        <v>2010</v>
      </c>
      <c r="P1139" t="str">
        <f t="shared" si="74"/>
        <v>Aug</v>
      </c>
    </row>
    <row r="1140" spans="1:16" x14ac:dyDescent="0.3">
      <c r="A1140">
        <v>1144</v>
      </c>
      <c r="B1140" t="str">
        <f>Table6[[#This Row],[Initials]]</f>
        <v>C</v>
      </c>
      <c r="C1140" t="str">
        <f>Table6[[#This Row],[Last Name Correction]]</f>
        <v>Nguyen</v>
      </c>
      <c r="D1140" t="s">
        <v>4493</v>
      </c>
      <c r="E1140" t="str">
        <f>Table6[[#This Row],[Gender Correction]]</f>
        <v>M</v>
      </c>
      <c r="F1140">
        <v>90</v>
      </c>
      <c r="G1140" t="s">
        <v>2396</v>
      </c>
      <c r="H1140" t="s">
        <v>86</v>
      </c>
      <c r="I1140" s="10">
        <v>39631</v>
      </c>
      <c r="J1140">
        <v>74</v>
      </c>
      <c r="K1140" t="s">
        <v>1700</v>
      </c>
      <c r="L1140" t="str">
        <f>VLOOKUP(Portfolio43468[[#This Row],[Product]],ProductName,2)</f>
        <v>Ultrathing V1</v>
      </c>
      <c r="M1140">
        <f t="shared" si="71"/>
        <v>1258</v>
      </c>
      <c r="N1140" s="14">
        <f t="shared" si="72"/>
        <v>2503.42</v>
      </c>
      <c r="O1140">
        <f t="shared" si="73"/>
        <v>2008</v>
      </c>
      <c r="P1140" t="str">
        <f t="shared" si="74"/>
        <v>Jul</v>
      </c>
    </row>
    <row r="1141" spans="1:16" x14ac:dyDescent="0.3">
      <c r="A1141">
        <v>1145</v>
      </c>
      <c r="B1141" t="str">
        <f>Table6[[#This Row],[Initials]]</f>
        <v>A</v>
      </c>
      <c r="C1141" t="str">
        <f>Table6[[#This Row],[Last Name Correction]]</f>
        <v>Dailey</v>
      </c>
      <c r="D1141" t="s">
        <v>4493</v>
      </c>
      <c r="E1141" t="str">
        <f>Table6[[#This Row],[Gender Correction]]</f>
        <v>M</v>
      </c>
      <c r="F1141">
        <v>90</v>
      </c>
      <c r="G1141" t="s">
        <v>4842</v>
      </c>
      <c r="H1141" t="s">
        <v>4843</v>
      </c>
      <c r="I1141" s="10">
        <v>40187</v>
      </c>
      <c r="J1141">
        <v>84</v>
      </c>
      <c r="K1141" t="s">
        <v>1673</v>
      </c>
      <c r="L1141" t="str">
        <f>VLOOKUP(Portfolio43468[[#This Row],[Product]],ProductName,2)</f>
        <v>Megawidget S</v>
      </c>
      <c r="M1141">
        <f t="shared" si="71"/>
        <v>2016</v>
      </c>
      <c r="N1141" s="14">
        <f t="shared" si="72"/>
        <v>1592.64</v>
      </c>
      <c r="O1141">
        <f t="shared" si="73"/>
        <v>2010</v>
      </c>
      <c r="P1141" t="str">
        <f t="shared" si="74"/>
        <v>Jan</v>
      </c>
    </row>
    <row r="1142" spans="1:16" x14ac:dyDescent="0.3">
      <c r="A1142">
        <v>1146</v>
      </c>
      <c r="B1142" t="str">
        <f>Table6[[#This Row],[Initials]]</f>
        <v>B</v>
      </c>
      <c r="C1142" t="str">
        <f>Table6[[#This Row],[Last Name Correction]]</f>
        <v>Cullen</v>
      </c>
      <c r="D1142" t="s">
        <v>4493</v>
      </c>
      <c r="E1142" t="str">
        <f>Table6[[#This Row],[Gender Correction]]</f>
        <v>M</v>
      </c>
      <c r="F1142">
        <v>30</v>
      </c>
      <c r="G1142" t="s">
        <v>4844</v>
      </c>
      <c r="H1142" t="s">
        <v>148</v>
      </c>
      <c r="I1142" s="10">
        <v>39889</v>
      </c>
      <c r="J1142">
        <v>100</v>
      </c>
      <c r="K1142" t="s">
        <v>1700</v>
      </c>
      <c r="L1142" t="str">
        <f>VLOOKUP(Portfolio43468[[#This Row],[Product]],ProductName,2)</f>
        <v>Ultrathing V1</v>
      </c>
      <c r="M1142">
        <f t="shared" si="71"/>
        <v>1700</v>
      </c>
      <c r="N1142" s="14">
        <f t="shared" si="72"/>
        <v>3383</v>
      </c>
      <c r="O1142">
        <f t="shared" si="73"/>
        <v>2009</v>
      </c>
      <c r="P1142" t="str">
        <f t="shared" si="74"/>
        <v>Mar</v>
      </c>
    </row>
    <row r="1143" spans="1:16" x14ac:dyDescent="0.3">
      <c r="A1143">
        <v>1147</v>
      </c>
      <c r="B1143" t="str">
        <f>Table6[[#This Row],[Initials]]</f>
        <v>E</v>
      </c>
      <c r="C1143" t="str">
        <f>Table6[[#This Row],[Last Name Correction]]</f>
        <v>Mayes</v>
      </c>
      <c r="D1143" t="s">
        <v>4493</v>
      </c>
      <c r="E1143" t="str">
        <f>Table6[[#This Row],[Gender Correction]]</f>
        <v>M</v>
      </c>
      <c r="F1143">
        <v>30</v>
      </c>
      <c r="G1143" t="s">
        <v>4847</v>
      </c>
      <c r="H1143" t="s">
        <v>2271</v>
      </c>
      <c r="I1143" s="10">
        <v>39800</v>
      </c>
      <c r="J1143">
        <v>43</v>
      </c>
      <c r="K1143" t="s">
        <v>1696</v>
      </c>
      <c r="L1143" t="str">
        <f>VLOOKUP(Portfolio43468[[#This Row],[Product]],ProductName,2)</f>
        <v>Ultrathing V2</v>
      </c>
      <c r="M1143">
        <f t="shared" si="71"/>
        <v>860</v>
      </c>
      <c r="N1143" s="14">
        <f t="shared" si="72"/>
        <v>2571.4</v>
      </c>
      <c r="O1143">
        <f t="shared" si="73"/>
        <v>2008</v>
      </c>
      <c r="P1143" t="str">
        <f t="shared" si="74"/>
        <v>Dec</v>
      </c>
    </row>
    <row r="1144" spans="1:16" x14ac:dyDescent="0.3">
      <c r="A1144">
        <v>1148</v>
      </c>
      <c r="B1144" t="str">
        <f>Table6[[#This Row],[Initials]]</f>
        <v>T</v>
      </c>
      <c r="C1144" t="str">
        <f>Table6[[#This Row],[Last Name Correction]]</f>
        <v>Jaramillo</v>
      </c>
      <c r="D1144" t="s">
        <v>4493</v>
      </c>
      <c r="E1144" t="str">
        <f>Table6[[#This Row],[Gender Correction]]</f>
        <v>M</v>
      </c>
      <c r="F1144">
        <v>30</v>
      </c>
      <c r="G1144" t="s">
        <v>4848</v>
      </c>
      <c r="H1144" t="s">
        <v>453</v>
      </c>
      <c r="I1144" s="10">
        <v>39482</v>
      </c>
      <c r="J1144">
        <v>74</v>
      </c>
      <c r="K1144" t="s">
        <v>1707</v>
      </c>
      <c r="L1144" t="str">
        <f>VLOOKUP(Portfolio43468[[#This Row],[Product]],ProductName,2)</f>
        <v>Megawidget M</v>
      </c>
      <c r="M1144">
        <f t="shared" si="71"/>
        <v>1776</v>
      </c>
      <c r="N1144" s="14">
        <f t="shared" si="72"/>
        <v>2113.44</v>
      </c>
      <c r="O1144">
        <f t="shared" si="73"/>
        <v>2008</v>
      </c>
      <c r="P1144" t="str">
        <f t="shared" si="74"/>
        <v>Feb</v>
      </c>
    </row>
    <row r="1145" spans="1:16" x14ac:dyDescent="0.3">
      <c r="A1145">
        <v>1149</v>
      </c>
      <c r="B1145" t="str">
        <f>Table6[[#This Row],[Initials]]</f>
        <v>S</v>
      </c>
      <c r="C1145" t="str">
        <f>Table6[[#This Row],[Last Name Correction]]</f>
        <v>Berry</v>
      </c>
      <c r="D1145" t="s">
        <v>4493</v>
      </c>
      <c r="E1145" t="str">
        <f>Table6[[#This Row],[Gender Correction]]</f>
        <v>M</v>
      </c>
      <c r="F1145">
        <v>30</v>
      </c>
      <c r="G1145" t="s">
        <v>4850</v>
      </c>
      <c r="H1145" t="s">
        <v>820</v>
      </c>
      <c r="I1145" s="10">
        <v>39669</v>
      </c>
      <c r="J1145">
        <v>18</v>
      </c>
      <c r="K1145" t="s">
        <v>1772</v>
      </c>
      <c r="L1145" t="str">
        <f>VLOOKUP(Portfolio43468[[#This Row],[Product]],ProductName,2)</f>
        <v>Gigastuff</v>
      </c>
      <c r="M1145">
        <f t="shared" si="71"/>
        <v>324</v>
      </c>
      <c r="N1145" s="14">
        <f t="shared" si="72"/>
        <v>612.36</v>
      </c>
      <c r="O1145">
        <f t="shared" si="73"/>
        <v>2008</v>
      </c>
      <c r="P1145" t="str">
        <f t="shared" si="74"/>
        <v>Aug</v>
      </c>
    </row>
    <row r="1146" spans="1:16" x14ac:dyDescent="0.3">
      <c r="A1146">
        <v>1150</v>
      </c>
      <c r="B1146" t="str">
        <f>Table6[[#This Row],[Initials]]</f>
        <v>P</v>
      </c>
      <c r="C1146" t="str">
        <f>Table6[[#This Row],[Last Name Correction]]</f>
        <v>Hall</v>
      </c>
      <c r="D1146" t="s">
        <v>4493</v>
      </c>
      <c r="E1146" t="str">
        <f>Table6[[#This Row],[Gender Correction]]</f>
        <v>M</v>
      </c>
      <c r="F1146">
        <v>30</v>
      </c>
      <c r="G1146" t="s">
        <v>4853</v>
      </c>
      <c r="H1146" t="s">
        <v>220</v>
      </c>
      <c r="I1146" s="10">
        <v>39449</v>
      </c>
      <c r="J1146">
        <v>78</v>
      </c>
      <c r="K1146" t="s">
        <v>1007</v>
      </c>
      <c r="L1146" t="str">
        <f>VLOOKUP(Portfolio43468[[#This Row],[Product]],ProductName,2)</f>
        <v>Superwossname</v>
      </c>
      <c r="M1146">
        <f t="shared" si="71"/>
        <v>1560</v>
      </c>
      <c r="N1146" s="14">
        <f t="shared" si="72"/>
        <v>4851.5999999999995</v>
      </c>
      <c r="O1146">
        <f t="shared" si="73"/>
        <v>2008</v>
      </c>
      <c r="P1146" t="str">
        <f t="shared" si="74"/>
        <v>Jan</v>
      </c>
    </row>
    <row r="1147" spans="1:16" x14ac:dyDescent="0.3">
      <c r="A1147">
        <v>1151</v>
      </c>
      <c r="B1147" t="str">
        <f>Table6[[#This Row],[Initials]]</f>
        <v>C</v>
      </c>
      <c r="C1147" t="str">
        <f>Table6[[#This Row],[Last Name Correction]]</f>
        <v>Bergman</v>
      </c>
      <c r="D1147" t="s">
        <v>4493</v>
      </c>
      <c r="E1147" t="str">
        <f>Table6[[#This Row],[Gender Correction]]</f>
        <v>M</v>
      </c>
      <c r="F1147">
        <v>90</v>
      </c>
      <c r="G1147" t="s">
        <v>4497</v>
      </c>
      <c r="H1147" t="s">
        <v>31</v>
      </c>
      <c r="I1147" s="10">
        <v>40528</v>
      </c>
      <c r="J1147">
        <v>27</v>
      </c>
      <c r="K1147" t="s">
        <v>1673</v>
      </c>
      <c r="L1147" t="str">
        <f>VLOOKUP(Portfolio43468[[#This Row],[Product]],ProductName,2)</f>
        <v>Megawidget S</v>
      </c>
      <c r="M1147">
        <f t="shared" si="71"/>
        <v>648</v>
      </c>
      <c r="N1147" s="14">
        <f t="shared" si="72"/>
        <v>511.92</v>
      </c>
      <c r="O1147">
        <f t="shared" si="73"/>
        <v>2010</v>
      </c>
      <c r="P1147" t="str">
        <f t="shared" si="74"/>
        <v>Dec</v>
      </c>
    </row>
    <row r="1148" spans="1:16" x14ac:dyDescent="0.3">
      <c r="A1148">
        <v>1152</v>
      </c>
      <c r="B1148" t="str">
        <f>Table6[[#This Row],[Initials]]</f>
        <v>R</v>
      </c>
      <c r="C1148" t="str">
        <f>Table6[[#This Row],[Last Name Correction]]</f>
        <v>Wilkerson</v>
      </c>
      <c r="D1148" t="s">
        <v>4493</v>
      </c>
      <c r="E1148" t="str">
        <f>Table6[[#This Row],[Gender Correction]]</f>
        <v>M</v>
      </c>
      <c r="F1148">
        <v>30</v>
      </c>
      <c r="G1148" t="s">
        <v>4857</v>
      </c>
      <c r="H1148" t="s">
        <v>420</v>
      </c>
      <c r="I1148" s="10">
        <v>39620</v>
      </c>
      <c r="J1148">
        <v>29</v>
      </c>
      <c r="K1148" t="s">
        <v>1692</v>
      </c>
      <c r="L1148" t="str">
        <f>VLOOKUP(Portfolio43468[[#This Row],[Product]],ProductName,2)</f>
        <v>Megawidget L</v>
      </c>
      <c r="M1148">
        <f t="shared" si="71"/>
        <v>696</v>
      </c>
      <c r="N1148" s="14">
        <f t="shared" si="72"/>
        <v>1106.6400000000001</v>
      </c>
      <c r="O1148">
        <f t="shared" si="73"/>
        <v>2008</v>
      </c>
      <c r="P1148" t="str">
        <f t="shared" si="74"/>
        <v>Jun</v>
      </c>
    </row>
    <row r="1149" spans="1:16" x14ac:dyDescent="0.3">
      <c r="A1149">
        <v>1153</v>
      </c>
      <c r="B1149" t="str">
        <f>Table6[[#This Row],[Initials]]</f>
        <v>E</v>
      </c>
      <c r="C1149" t="str">
        <f>Table6[[#This Row],[Last Name Correction]]</f>
        <v>Aguirre</v>
      </c>
      <c r="D1149" t="s">
        <v>4493</v>
      </c>
      <c r="E1149" t="str">
        <f>Table6[[#This Row],[Gender Correction]]</f>
        <v>M</v>
      </c>
      <c r="F1149">
        <v>30</v>
      </c>
      <c r="G1149" t="s">
        <v>4859</v>
      </c>
      <c r="H1149" t="s">
        <v>1621</v>
      </c>
      <c r="I1149" s="10">
        <v>39635</v>
      </c>
      <c r="J1149">
        <v>39</v>
      </c>
      <c r="K1149" t="s">
        <v>1700</v>
      </c>
      <c r="L1149" t="str">
        <f>VLOOKUP(Portfolio43468[[#This Row],[Product]],ProductName,2)</f>
        <v>Ultrathing V1</v>
      </c>
      <c r="M1149">
        <f t="shared" si="71"/>
        <v>663</v>
      </c>
      <c r="N1149" s="14">
        <f t="shared" si="72"/>
        <v>1319.37</v>
      </c>
      <c r="O1149">
        <f t="shared" si="73"/>
        <v>2008</v>
      </c>
      <c r="P1149" t="str">
        <f t="shared" si="74"/>
        <v>Jul</v>
      </c>
    </row>
    <row r="1150" spans="1:16" x14ac:dyDescent="0.3">
      <c r="A1150">
        <v>1154</v>
      </c>
      <c r="B1150" t="str">
        <f>Table6[[#This Row],[Initials]]</f>
        <v>J</v>
      </c>
      <c r="C1150" t="str">
        <f>Table6[[#This Row],[Last Name Correction]]</f>
        <v>Carver</v>
      </c>
      <c r="D1150" t="s">
        <v>4493</v>
      </c>
      <c r="E1150" t="str">
        <f>Table6[[#This Row],[Gender Correction]]</f>
        <v>M</v>
      </c>
      <c r="F1150">
        <v>60</v>
      </c>
      <c r="G1150" t="s">
        <v>4861</v>
      </c>
      <c r="H1150" t="s">
        <v>1013</v>
      </c>
      <c r="I1150" s="10">
        <v>40443</v>
      </c>
      <c r="J1150">
        <v>71</v>
      </c>
      <c r="K1150" t="s">
        <v>1677</v>
      </c>
      <c r="L1150" t="str">
        <f>VLOOKUP(Portfolio43468[[#This Row],[Product]],ProductName,2)</f>
        <v>Ultrathing V3</v>
      </c>
      <c r="M1150">
        <f t="shared" si="71"/>
        <v>1704</v>
      </c>
      <c r="N1150" s="14">
        <f t="shared" si="72"/>
        <v>5946.96</v>
      </c>
      <c r="O1150">
        <f t="shared" si="73"/>
        <v>2010</v>
      </c>
      <c r="P1150" t="str">
        <f t="shared" si="74"/>
        <v>Sep</v>
      </c>
    </row>
    <row r="1151" spans="1:16" x14ac:dyDescent="0.3">
      <c r="A1151">
        <v>1155</v>
      </c>
      <c r="B1151" t="str">
        <f>Table6[[#This Row],[Initials]]</f>
        <v>M</v>
      </c>
      <c r="C1151" t="str">
        <f>Table6[[#This Row],[Last Name Correction]]</f>
        <v>Noble</v>
      </c>
      <c r="D1151" t="s">
        <v>4493</v>
      </c>
      <c r="E1151" t="str">
        <f>Table6[[#This Row],[Gender Correction]]</f>
        <v>M</v>
      </c>
      <c r="F1151">
        <v>60</v>
      </c>
      <c r="G1151" t="s">
        <v>4863</v>
      </c>
      <c r="H1151" t="s">
        <v>1422</v>
      </c>
      <c r="I1151" s="10">
        <v>40407</v>
      </c>
      <c r="J1151">
        <v>38</v>
      </c>
      <c r="K1151" t="s">
        <v>1772</v>
      </c>
      <c r="L1151" t="str">
        <f>VLOOKUP(Portfolio43468[[#This Row],[Product]],ProductName,2)</f>
        <v>Gigastuff</v>
      </c>
      <c r="M1151">
        <f t="shared" si="71"/>
        <v>684</v>
      </c>
      <c r="N1151" s="14">
        <f t="shared" si="72"/>
        <v>1292.76</v>
      </c>
      <c r="O1151">
        <f t="shared" si="73"/>
        <v>2010</v>
      </c>
      <c r="P1151" t="str">
        <f t="shared" si="74"/>
        <v>Aug</v>
      </c>
    </row>
    <row r="1152" spans="1:16" x14ac:dyDescent="0.3">
      <c r="A1152">
        <v>1156</v>
      </c>
      <c r="B1152" t="str">
        <f>Table6[[#This Row],[Initials]]</f>
        <v>R</v>
      </c>
      <c r="C1152" t="str">
        <f>Table6[[#This Row],[Last Name Correction]]</f>
        <v>Cantu</v>
      </c>
      <c r="D1152" t="s">
        <v>4493</v>
      </c>
      <c r="E1152" t="str">
        <f>Table6[[#This Row],[Gender Correction]]</f>
        <v>M</v>
      </c>
      <c r="F1152">
        <v>60</v>
      </c>
      <c r="G1152" t="s">
        <v>4866</v>
      </c>
      <c r="H1152" t="s">
        <v>4867</v>
      </c>
      <c r="I1152" s="10">
        <v>39618</v>
      </c>
      <c r="J1152">
        <v>5</v>
      </c>
      <c r="K1152" t="s">
        <v>1692</v>
      </c>
      <c r="L1152" t="str">
        <f>VLOOKUP(Portfolio43468[[#This Row],[Product]],ProductName,2)</f>
        <v>Megawidget L</v>
      </c>
      <c r="M1152">
        <f t="shared" si="71"/>
        <v>120</v>
      </c>
      <c r="N1152" s="14">
        <f t="shared" si="72"/>
        <v>190.8</v>
      </c>
      <c r="O1152">
        <f t="shared" si="73"/>
        <v>2008</v>
      </c>
      <c r="P1152" t="str">
        <f t="shared" si="74"/>
        <v>Jun</v>
      </c>
    </row>
    <row r="1153" spans="1:16" x14ac:dyDescent="0.3">
      <c r="A1153">
        <v>1157</v>
      </c>
      <c r="B1153" t="str">
        <f>Table6[[#This Row],[Initials]]</f>
        <v>R</v>
      </c>
      <c r="C1153" t="str">
        <f>Table6[[#This Row],[Last Name Correction]]</f>
        <v>Drummond</v>
      </c>
      <c r="D1153" t="s">
        <v>4493</v>
      </c>
      <c r="E1153" t="str">
        <f>Table6[[#This Row],[Gender Correction]]</f>
        <v>M</v>
      </c>
      <c r="F1153">
        <v>90</v>
      </c>
      <c r="G1153" t="s">
        <v>4869</v>
      </c>
      <c r="H1153" t="s">
        <v>1423</v>
      </c>
      <c r="I1153" s="10">
        <v>40418</v>
      </c>
      <c r="J1153">
        <v>7</v>
      </c>
      <c r="K1153" t="s">
        <v>1700</v>
      </c>
      <c r="L1153" t="str">
        <f>VLOOKUP(Portfolio43468[[#This Row],[Product]],ProductName,2)</f>
        <v>Ultrathing V1</v>
      </c>
      <c r="M1153">
        <f t="shared" si="71"/>
        <v>119</v>
      </c>
      <c r="N1153" s="14">
        <f t="shared" si="72"/>
        <v>236.81</v>
      </c>
      <c r="O1153">
        <f t="shared" si="73"/>
        <v>2010</v>
      </c>
      <c r="P1153" t="str">
        <f t="shared" si="74"/>
        <v>Aug</v>
      </c>
    </row>
    <row r="1154" spans="1:16" x14ac:dyDescent="0.3">
      <c r="A1154">
        <v>1158</v>
      </c>
      <c r="B1154" t="str">
        <f>Table6[[#This Row],[Initials]]</f>
        <v>K</v>
      </c>
      <c r="C1154" t="str">
        <f>Table6[[#This Row],[Last Name Correction]]</f>
        <v>Dalton</v>
      </c>
      <c r="D1154" t="s">
        <v>4493</v>
      </c>
      <c r="E1154" t="str">
        <f>Table6[[#This Row],[Gender Correction]]</f>
        <v>M</v>
      </c>
      <c r="F1154">
        <v>90</v>
      </c>
      <c r="G1154" t="s">
        <v>4871</v>
      </c>
      <c r="H1154" t="s">
        <v>843</v>
      </c>
      <c r="I1154" s="10">
        <v>39952</v>
      </c>
      <c r="J1154">
        <v>29</v>
      </c>
      <c r="K1154" t="s">
        <v>1721</v>
      </c>
      <c r="L1154" t="str">
        <f>VLOOKUP(Portfolio43468[[#This Row],[Product]],ProductName,2)</f>
        <v>Ultrathing V4</v>
      </c>
      <c r="M1154">
        <f t="shared" ref="M1154:M1217" si="75">VLOOKUP(K1154,ProductName,4)*J1154</f>
        <v>696</v>
      </c>
      <c r="N1154" s="14">
        <f t="shared" ref="N1154:N1217" si="76">VLOOKUP(K1154,ProductName,3)*M1154</f>
        <v>2777.04</v>
      </c>
      <c r="O1154">
        <f t="shared" ref="O1154:O1217" si="77">YEAR(I1154)</f>
        <v>2009</v>
      </c>
      <c r="P1154" t="str">
        <f t="shared" ref="P1154:P1217" si="78">TEXT(I1154,"MMM")</f>
        <v>May</v>
      </c>
    </row>
    <row r="1155" spans="1:16" x14ac:dyDescent="0.3">
      <c r="A1155">
        <v>1159</v>
      </c>
      <c r="B1155" t="str">
        <f>Table6[[#This Row],[Initials]]</f>
        <v>P</v>
      </c>
      <c r="C1155" t="str">
        <f>Table6[[#This Row],[Last Name Correction]]</f>
        <v>Moser</v>
      </c>
      <c r="D1155" t="s">
        <v>4493</v>
      </c>
      <c r="E1155" t="str">
        <f>Table6[[#This Row],[Gender Correction]]</f>
        <v>M</v>
      </c>
      <c r="F1155">
        <v>30</v>
      </c>
      <c r="G1155" t="s">
        <v>4874</v>
      </c>
      <c r="H1155" t="s">
        <v>159</v>
      </c>
      <c r="I1155" s="10">
        <v>40494</v>
      </c>
      <c r="J1155">
        <v>37</v>
      </c>
      <c r="K1155" t="s">
        <v>1677</v>
      </c>
      <c r="L1155" t="str">
        <f>VLOOKUP(Portfolio43468[[#This Row],[Product]],ProductName,2)</f>
        <v>Ultrathing V3</v>
      </c>
      <c r="M1155">
        <f t="shared" si="75"/>
        <v>888</v>
      </c>
      <c r="N1155" s="14">
        <f t="shared" si="76"/>
        <v>3099.1200000000003</v>
      </c>
      <c r="O1155">
        <f t="shared" si="77"/>
        <v>2010</v>
      </c>
      <c r="P1155" t="str">
        <f t="shared" si="78"/>
        <v>Nov</v>
      </c>
    </row>
    <row r="1156" spans="1:16" x14ac:dyDescent="0.3">
      <c r="A1156">
        <v>1160</v>
      </c>
      <c r="B1156" t="str">
        <f>Table6[[#This Row],[Initials]]</f>
        <v>I</v>
      </c>
      <c r="C1156" t="str">
        <f>Table6[[#This Row],[Last Name Correction]]</f>
        <v>Trevino</v>
      </c>
      <c r="D1156" t="s">
        <v>4493</v>
      </c>
      <c r="E1156" t="str">
        <f>Table6[[#This Row],[Gender Correction]]</f>
        <v>M</v>
      </c>
      <c r="F1156">
        <v>30</v>
      </c>
      <c r="G1156" t="s">
        <v>4876</v>
      </c>
      <c r="H1156" t="s">
        <v>2103</v>
      </c>
      <c r="I1156" s="10">
        <v>39958</v>
      </c>
      <c r="J1156">
        <v>20</v>
      </c>
      <c r="K1156" t="s">
        <v>1673</v>
      </c>
      <c r="L1156" t="str">
        <f>VLOOKUP(Portfolio43468[[#This Row],[Product]],ProductName,2)</f>
        <v>Megawidget S</v>
      </c>
      <c r="M1156">
        <f t="shared" si="75"/>
        <v>480</v>
      </c>
      <c r="N1156" s="14">
        <f t="shared" si="76"/>
        <v>379.20000000000005</v>
      </c>
      <c r="O1156">
        <f t="shared" si="77"/>
        <v>2009</v>
      </c>
      <c r="P1156" t="str">
        <f t="shared" si="78"/>
        <v>May</v>
      </c>
    </row>
    <row r="1157" spans="1:16" x14ac:dyDescent="0.3">
      <c r="A1157">
        <v>1161</v>
      </c>
      <c r="B1157" t="str">
        <f>Table6[[#This Row],[Initials]]</f>
        <v>R</v>
      </c>
      <c r="C1157" t="str">
        <f>Table6[[#This Row],[Last Name Correction]]</f>
        <v>Ballard</v>
      </c>
      <c r="D1157" t="s">
        <v>4493</v>
      </c>
      <c r="E1157" t="str">
        <f>Table6[[#This Row],[Gender Correction]]</f>
        <v>M</v>
      </c>
      <c r="F1157">
        <v>30</v>
      </c>
      <c r="G1157" t="s">
        <v>4878</v>
      </c>
      <c r="H1157" t="s">
        <v>2591</v>
      </c>
      <c r="I1157" s="10">
        <v>39830</v>
      </c>
      <c r="J1157">
        <v>69</v>
      </c>
      <c r="K1157" t="s">
        <v>1007</v>
      </c>
      <c r="L1157" t="str">
        <f>VLOOKUP(Portfolio43468[[#This Row],[Product]],ProductName,2)</f>
        <v>Superwossname</v>
      </c>
      <c r="M1157">
        <f t="shared" si="75"/>
        <v>1380</v>
      </c>
      <c r="N1157" s="14">
        <f t="shared" si="76"/>
        <v>4291.8</v>
      </c>
      <c r="O1157">
        <f t="shared" si="77"/>
        <v>2009</v>
      </c>
      <c r="P1157" t="str">
        <f t="shared" si="78"/>
        <v>Jan</v>
      </c>
    </row>
    <row r="1158" spans="1:16" x14ac:dyDescent="0.3">
      <c r="A1158">
        <v>1162</v>
      </c>
      <c r="B1158" t="str">
        <f>Table6[[#This Row],[Initials]]</f>
        <v>M</v>
      </c>
      <c r="C1158" t="str">
        <f>Table6[[#This Row],[Last Name Correction]]</f>
        <v>Swanson</v>
      </c>
      <c r="D1158" t="s">
        <v>4493</v>
      </c>
      <c r="E1158" t="str">
        <f>Table6[[#This Row],[Gender Correction]]</f>
        <v>M</v>
      </c>
      <c r="F1158">
        <v>60</v>
      </c>
      <c r="G1158" t="s">
        <v>4881</v>
      </c>
      <c r="H1158" t="s">
        <v>427</v>
      </c>
      <c r="I1158" s="10">
        <v>40074</v>
      </c>
      <c r="J1158">
        <v>26</v>
      </c>
      <c r="K1158" t="s">
        <v>1700</v>
      </c>
      <c r="L1158" t="str">
        <f>VLOOKUP(Portfolio43468[[#This Row],[Product]],ProductName,2)</f>
        <v>Ultrathing V1</v>
      </c>
      <c r="M1158">
        <f t="shared" si="75"/>
        <v>442</v>
      </c>
      <c r="N1158" s="14">
        <f t="shared" si="76"/>
        <v>879.58</v>
      </c>
      <c r="O1158">
        <f t="shared" si="77"/>
        <v>2009</v>
      </c>
      <c r="P1158" t="str">
        <f t="shared" si="78"/>
        <v>Sep</v>
      </c>
    </row>
    <row r="1159" spans="1:16" x14ac:dyDescent="0.3">
      <c r="A1159">
        <v>1164</v>
      </c>
      <c r="B1159" t="str">
        <f>Table6[[#This Row],[Initials]]</f>
        <v>W</v>
      </c>
      <c r="C1159" t="str">
        <f>Table6[[#This Row],[Last Name Correction]]</f>
        <v>Paulson</v>
      </c>
      <c r="D1159" t="s">
        <v>4493</v>
      </c>
      <c r="E1159" t="str">
        <f>Table6[[#This Row],[Gender Correction]]</f>
        <v>M</v>
      </c>
      <c r="F1159">
        <v>30</v>
      </c>
      <c r="G1159" t="s">
        <v>4885</v>
      </c>
      <c r="H1159" t="s">
        <v>4886</v>
      </c>
      <c r="I1159" s="10">
        <v>40384</v>
      </c>
      <c r="J1159">
        <v>93</v>
      </c>
      <c r="K1159" t="s">
        <v>1696</v>
      </c>
      <c r="L1159" t="str">
        <f>VLOOKUP(Portfolio43468[[#This Row],[Product]],ProductName,2)</f>
        <v>Ultrathing V2</v>
      </c>
      <c r="M1159">
        <f t="shared" si="75"/>
        <v>1860</v>
      </c>
      <c r="N1159" s="14">
        <f t="shared" si="76"/>
        <v>5561.4000000000005</v>
      </c>
      <c r="O1159">
        <f t="shared" si="77"/>
        <v>2010</v>
      </c>
      <c r="P1159" t="str">
        <f t="shared" si="78"/>
        <v>Jul</v>
      </c>
    </row>
    <row r="1160" spans="1:16" x14ac:dyDescent="0.3">
      <c r="A1160">
        <v>1165</v>
      </c>
      <c r="B1160" t="str">
        <f>Table6[[#This Row],[Initials]]</f>
        <v>E</v>
      </c>
      <c r="C1160" t="str">
        <f>Table6[[#This Row],[Last Name Correction]]</f>
        <v>Bass</v>
      </c>
      <c r="D1160" t="s">
        <v>4493</v>
      </c>
      <c r="E1160" t="str">
        <f>Table6[[#This Row],[Gender Correction]]</f>
        <v>M</v>
      </c>
      <c r="F1160">
        <v>90</v>
      </c>
      <c r="G1160" t="s">
        <v>4888</v>
      </c>
      <c r="H1160" t="s">
        <v>4142</v>
      </c>
      <c r="I1160" s="10">
        <v>40293</v>
      </c>
      <c r="J1160">
        <v>15</v>
      </c>
      <c r="K1160" t="s">
        <v>1007</v>
      </c>
      <c r="L1160" t="str">
        <f>VLOOKUP(Portfolio43468[[#This Row],[Product]],ProductName,2)</f>
        <v>Superwossname</v>
      </c>
      <c r="M1160">
        <f t="shared" si="75"/>
        <v>300</v>
      </c>
      <c r="N1160" s="14">
        <f t="shared" si="76"/>
        <v>933</v>
      </c>
      <c r="O1160">
        <f t="shared" si="77"/>
        <v>2010</v>
      </c>
      <c r="P1160" t="str">
        <f t="shared" si="78"/>
        <v>Apr</v>
      </c>
    </row>
    <row r="1161" spans="1:16" x14ac:dyDescent="0.3">
      <c r="A1161">
        <v>1166</v>
      </c>
      <c r="B1161" t="str">
        <f>Table6[[#This Row],[Initials]]</f>
        <v>P</v>
      </c>
      <c r="C1161" t="str">
        <f>Table6[[#This Row],[Last Name Correction]]</f>
        <v>Chu</v>
      </c>
      <c r="D1161" t="s">
        <v>4493</v>
      </c>
      <c r="E1161" t="str">
        <f>Table6[[#This Row],[Gender Correction]]</f>
        <v>M</v>
      </c>
      <c r="F1161">
        <v>30</v>
      </c>
      <c r="G1161" t="s">
        <v>4891</v>
      </c>
      <c r="H1161" t="s">
        <v>641</v>
      </c>
      <c r="I1161" s="10">
        <v>39708</v>
      </c>
      <c r="J1161">
        <v>15</v>
      </c>
      <c r="K1161" t="s">
        <v>1677</v>
      </c>
      <c r="L1161" t="str">
        <f>VLOOKUP(Portfolio43468[[#This Row],[Product]],ProductName,2)</f>
        <v>Ultrathing V3</v>
      </c>
      <c r="M1161">
        <f t="shared" si="75"/>
        <v>360</v>
      </c>
      <c r="N1161" s="14">
        <f t="shared" si="76"/>
        <v>1256.4000000000001</v>
      </c>
      <c r="O1161">
        <f t="shared" si="77"/>
        <v>2008</v>
      </c>
      <c r="P1161" t="str">
        <f t="shared" si="78"/>
        <v>Sep</v>
      </c>
    </row>
    <row r="1162" spans="1:16" x14ac:dyDescent="0.3">
      <c r="A1162">
        <v>1167</v>
      </c>
      <c r="B1162" t="str">
        <f>Table6[[#This Row],[Initials]]</f>
        <v>W</v>
      </c>
      <c r="C1162" t="str">
        <f>Table6[[#This Row],[Last Name Correction]]</f>
        <v>Scott</v>
      </c>
      <c r="D1162" t="s">
        <v>1946</v>
      </c>
      <c r="E1162" t="str">
        <f>Table6[[#This Row],[Gender Correction]]</f>
        <v>M</v>
      </c>
      <c r="F1162">
        <v>30</v>
      </c>
      <c r="G1162" t="s">
        <v>4892</v>
      </c>
      <c r="H1162" t="s">
        <v>1083</v>
      </c>
      <c r="I1162" s="10">
        <v>39794</v>
      </c>
      <c r="J1162">
        <v>11</v>
      </c>
      <c r="K1162" t="s">
        <v>1673</v>
      </c>
      <c r="L1162" t="str">
        <f>VLOOKUP(Portfolio43468[[#This Row],[Product]],ProductName,2)</f>
        <v>Megawidget S</v>
      </c>
      <c r="M1162">
        <f t="shared" si="75"/>
        <v>264</v>
      </c>
      <c r="N1162" s="14">
        <f t="shared" si="76"/>
        <v>208.56</v>
      </c>
      <c r="O1162">
        <f t="shared" si="77"/>
        <v>2008</v>
      </c>
      <c r="P1162" t="str">
        <f t="shared" si="78"/>
        <v>Dec</v>
      </c>
    </row>
    <row r="1163" spans="1:16" x14ac:dyDescent="0.3">
      <c r="A1163">
        <v>1168</v>
      </c>
      <c r="B1163" t="str">
        <f>Table6[[#This Row],[Initials]]</f>
        <v>N</v>
      </c>
      <c r="C1163" t="str">
        <f>Table6[[#This Row],[Last Name Correction]]</f>
        <v>Suggs</v>
      </c>
      <c r="D1163" t="s">
        <v>4493</v>
      </c>
      <c r="E1163" t="str">
        <f>Table6[[#This Row],[Gender Correction]]</f>
        <v>M</v>
      </c>
      <c r="F1163">
        <v>90</v>
      </c>
      <c r="G1163" t="s">
        <v>4895</v>
      </c>
      <c r="H1163" t="s">
        <v>20</v>
      </c>
      <c r="I1163" s="10">
        <v>40453</v>
      </c>
      <c r="J1163">
        <v>98</v>
      </c>
      <c r="K1163" t="s">
        <v>1692</v>
      </c>
      <c r="L1163" t="str">
        <f>VLOOKUP(Portfolio43468[[#This Row],[Product]],ProductName,2)</f>
        <v>Megawidget L</v>
      </c>
      <c r="M1163">
        <f t="shared" si="75"/>
        <v>2352</v>
      </c>
      <c r="N1163" s="14">
        <f t="shared" si="76"/>
        <v>3739.6800000000003</v>
      </c>
      <c r="O1163">
        <f t="shared" si="77"/>
        <v>2010</v>
      </c>
      <c r="P1163" t="str">
        <f t="shared" si="78"/>
        <v>Oct</v>
      </c>
    </row>
    <row r="1164" spans="1:16" x14ac:dyDescent="0.3">
      <c r="A1164">
        <v>1169</v>
      </c>
      <c r="B1164" t="str">
        <f>Table6[[#This Row],[Initials]]</f>
        <v>E</v>
      </c>
      <c r="C1164" t="str">
        <f>Table6[[#This Row],[Last Name Correction]]</f>
        <v>Fitzgerald</v>
      </c>
      <c r="D1164" t="s">
        <v>4493</v>
      </c>
      <c r="E1164" t="str">
        <f>Table6[[#This Row],[Gender Correction]]</f>
        <v>M</v>
      </c>
      <c r="F1164">
        <v>90</v>
      </c>
      <c r="G1164" t="s">
        <v>4899</v>
      </c>
      <c r="H1164" t="s">
        <v>3551</v>
      </c>
      <c r="I1164" s="10">
        <v>39518</v>
      </c>
      <c r="J1164">
        <v>20</v>
      </c>
      <c r="K1164" t="s">
        <v>1700</v>
      </c>
      <c r="L1164" t="str">
        <f>VLOOKUP(Portfolio43468[[#This Row],[Product]],ProductName,2)</f>
        <v>Ultrathing V1</v>
      </c>
      <c r="M1164">
        <f t="shared" si="75"/>
        <v>340</v>
      </c>
      <c r="N1164" s="14">
        <f t="shared" si="76"/>
        <v>676.6</v>
      </c>
      <c r="O1164">
        <f t="shared" si="77"/>
        <v>2008</v>
      </c>
      <c r="P1164" t="str">
        <f t="shared" si="78"/>
        <v>Mar</v>
      </c>
    </row>
    <row r="1165" spans="1:16" x14ac:dyDescent="0.3">
      <c r="A1165">
        <v>1170</v>
      </c>
      <c r="B1165" t="str">
        <f>Table6[[#This Row],[Initials]]</f>
        <v>B</v>
      </c>
      <c r="C1165" t="str">
        <f>Table6[[#This Row],[Last Name Correction]]</f>
        <v>Dodson</v>
      </c>
      <c r="D1165" t="s">
        <v>4493</v>
      </c>
      <c r="E1165" t="str">
        <f>Table6[[#This Row],[Gender Correction]]</f>
        <v>M</v>
      </c>
      <c r="F1165">
        <v>90</v>
      </c>
      <c r="G1165" t="s">
        <v>1775</v>
      </c>
      <c r="H1165" t="s">
        <v>476</v>
      </c>
      <c r="I1165" s="10">
        <v>39480</v>
      </c>
      <c r="J1165">
        <v>73</v>
      </c>
      <c r="K1165" t="s">
        <v>1700</v>
      </c>
      <c r="L1165" t="str">
        <f>VLOOKUP(Portfolio43468[[#This Row],[Product]],ProductName,2)</f>
        <v>Ultrathing V1</v>
      </c>
      <c r="M1165">
        <f t="shared" si="75"/>
        <v>1241</v>
      </c>
      <c r="N1165" s="14">
        <f t="shared" si="76"/>
        <v>2469.59</v>
      </c>
      <c r="O1165">
        <f t="shared" si="77"/>
        <v>2008</v>
      </c>
      <c r="P1165" t="str">
        <f t="shared" si="78"/>
        <v>Feb</v>
      </c>
    </row>
    <row r="1166" spans="1:16" x14ac:dyDescent="0.3">
      <c r="A1166">
        <v>1171</v>
      </c>
      <c r="B1166" t="str">
        <f>Table6[[#This Row],[Initials]]</f>
        <v>B</v>
      </c>
      <c r="C1166" t="str">
        <f>Table6[[#This Row],[Last Name Correction]]</f>
        <v>Lassiter</v>
      </c>
      <c r="D1166" t="s">
        <v>4493</v>
      </c>
      <c r="E1166" t="str">
        <f>Table6[[#This Row],[Gender Correction]]</f>
        <v>M</v>
      </c>
      <c r="F1166">
        <v>60</v>
      </c>
      <c r="G1166" t="s">
        <v>4903</v>
      </c>
      <c r="H1166" t="s">
        <v>428</v>
      </c>
      <c r="I1166" s="10">
        <v>40321</v>
      </c>
      <c r="J1166">
        <v>26</v>
      </c>
      <c r="K1166" t="s">
        <v>1692</v>
      </c>
      <c r="L1166" t="str">
        <f>VLOOKUP(Portfolio43468[[#This Row],[Product]],ProductName,2)</f>
        <v>Megawidget L</v>
      </c>
      <c r="M1166">
        <f t="shared" si="75"/>
        <v>624</v>
      </c>
      <c r="N1166" s="14">
        <f t="shared" si="76"/>
        <v>992.16000000000008</v>
      </c>
      <c r="O1166">
        <f t="shared" si="77"/>
        <v>2010</v>
      </c>
      <c r="P1166" t="str">
        <f t="shared" si="78"/>
        <v>May</v>
      </c>
    </row>
    <row r="1167" spans="1:16" x14ac:dyDescent="0.3">
      <c r="A1167">
        <v>1172</v>
      </c>
      <c r="B1167" t="str">
        <f>Table6[[#This Row],[Initials]]</f>
        <v>V</v>
      </c>
      <c r="C1167" t="str">
        <f>Table6[[#This Row],[Last Name Correction]]</f>
        <v>0</v>
      </c>
      <c r="D1167" t="s">
        <v>4493</v>
      </c>
      <c r="E1167" t="str">
        <f>Table6[[#This Row],[Gender Correction]]</f>
        <v>M</v>
      </c>
      <c r="F1167">
        <v>30</v>
      </c>
      <c r="G1167" t="s">
        <v>4905</v>
      </c>
      <c r="H1167" t="s">
        <v>1499</v>
      </c>
      <c r="I1167" s="10">
        <v>40080</v>
      </c>
      <c r="J1167">
        <v>7</v>
      </c>
      <c r="K1167" t="s">
        <v>1692</v>
      </c>
      <c r="L1167" t="str">
        <f>VLOOKUP(Portfolio43468[[#This Row],[Product]],ProductName,2)</f>
        <v>Megawidget L</v>
      </c>
      <c r="M1167">
        <f t="shared" si="75"/>
        <v>168</v>
      </c>
      <c r="N1167" s="14">
        <f t="shared" si="76"/>
        <v>267.12</v>
      </c>
      <c r="O1167">
        <f t="shared" si="77"/>
        <v>2009</v>
      </c>
      <c r="P1167" t="str">
        <f t="shared" si="78"/>
        <v>Sep</v>
      </c>
    </row>
    <row r="1168" spans="1:16" x14ac:dyDescent="0.3">
      <c r="A1168">
        <v>1173</v>
      </c>
      <c r="B1168" t="str">
        <f>Table6[[#This Row],[Initials]]</f>
        <v>O</v>
      </c>
      <c r="C1168" t="str">
        <f>Table6[[#This Row],[Last Name Correction]]</f>
        <v>Blount</v>
      </c>
      <c r="D1168" t="s">
        <v>4493</v>
      </c>
      <c r="E1168" t="str">
        <f>Table6[[#This Row],[Gender Correction]]</f>
        <v>M</v>
      </c>
      <c r="F1168">
        <v>60</v>
      </c>
      <c r="G1168" t="s">
        <v>4908</v>
      </c>
      <c r="H1168" t="s">
        <v>1353</v>
      </c>
      <c r="I1168" s="10">
        <v>39822</v>
      </c>
      <c r="J1168">
        <v>99</v>
      </c>
      <c r="K1168" t="s">
        <v>1721</v>
      </c>
      <c r="L1168" t="str">
        <f>VLOOKUP(Portfolio43468[[#This Row],[Product]],ProductName,2)</f>
        <v>Ultrathing V4</v>
      </c>
      <c r="M1168">
        <f t="shared" si="75"/>
        <v>2376</v>
      </c>
      <c r="N1168" s="14">
        <f t="shared" si="76"/>
        <v>9480.24</v>
      </c>
      <c r="O1168">
        <f t="shared" si="77"/>
        <v>2009</v>
      </c>
      <c r="P1168" t="str">
        <f t="shared" si="78"/>
        <v>Jan</v>
      </c>
    </row>
    <row r="1169" spans="1:16" x14ac:dyDescent="0.3">
      <c r="A1169">
        <v>1174</v>
      </c>
      <c r="B1169" t="str">
        <f>Table6[[#This Row],[Initials]]</f>
        <v>M</v>
      </c>
      <c r="C1169" t="str">
        <f>Table6[[#This Row],[Last Name Correction]]</f>
        <v>Mcmillan</v>
      </c>
      <c r="D1169" t="s">
        <v>4493</v>
      </c>
      <c r="E1169" t="str">
        <f>Table6[[#This Row],[Gender Correction]]</f>
        <v>M</v>
      </c>
      <c r="F1169">
        <v>90</v>
      </c>
      <c r="G1169" t="s">
        <v>4911</v>
      </c>
      <c r="H1169" t="s">
        <v>803</v>
      </c>
      <c r="I1169" s="10">
        <v>40102</v>
      </c>
      <c r="J1169">
        <v>57</v>
      </c>
      <c r="K1169" t="s">
        <v>1772</v>
      </c>
      <c r="L1169" t="str">
        <f>VLOOKUP(Portfolio43468[[#This Row],[Product]],ProductName,2)</f>
        <v>Gigastuff</v>
      </c>
      <c r="M1169">
        <f t="shared" si="75"/>
        <v>1026</v>
      </c>
      <c r="N1169" s="14">
        <f t="shared" si="76"/>
        <v>1939.1399999999999</v>
      </c>
      <c r="O1169">
        <f t="shared" si="77"/>
        <v>2009</v>
      </c>
      <c r="P1169" t="str">
        <f t="shared" si="78"/>
        <v>Oct</v>
      </c>
    </row>
    <row r="1170" spans="1:16" x14ac:dyDescent="0.3">
      <c r="A1170">
        <v>1175</v>
      </c>
      <c r="B1170" t="str">
        <f>Table6[[#This Row],[Initials]]</f>
        <v>R</v>
      </c>
      <c r="C1170" t="str">
        <f>Table6[[#This Row],[Last Name Correction]]</f>
        <v>Stacy</v>
      </c>
      <c r="D1170" t="s">
        <v>4493</v>
      </c>
      <c r="E1170" t="str">
        <f>Table6[[#This Row],[Gender Correction]]</f>
        <v>M</v>
      </c>
      <c r="F1170">
        <v>30</v>
      </c>
      <c r="G1170" t="s">
        <v>4913</v>
      </c>
      <c r="H1170" t="s">
        <v>813</v>
      </c>
      <c r="I1170" s="10">
        <v>40395</v>
      </c>
      <c r="J1170">
        <v>10</v>
      </c>
      <c r="K1170" t="s">
        <v>1707</v>
      </c>
      <c r="L1170" t="str">
        <f>VLOOKUP(Portfolio43468[[#This Row],[Product]],ProductName,2)</f>
        <v>Megawidget M</v>
      </c>
      <c r="M1170">
        <f t="shared" si="75"/>
        <v>240</v>
      </c>
      <c r="N1170" s="14">
        <f t="shared" si="76"/>
        <v>285.59999999999997</v>
      </c>
      <c r="O1170">
        <f t="shared" si="77"/>
        <v>2010</v>
      </c>
      <c r="P1170" t="str">
        <f t="shared" si="78"/>
        <v>Aug</v>
      </c>
    </row>
    <row r="1171" spans="1:16" x14ac:dyDescent="0.3">
      <c r="A1171">
        <v>1176</v>
      </c>
      <c r="B1171" t="str">
        <f>Table6[[#This Row],[Initials]]</f>
        <v>L</v>
      </c>
      <c r="C1171" t="str">
        <f>Table6[[#This Row],[Last Name Correction]]</f>
        <v>Farrell</v>
      </c>
      <c r="D1171" t="s">
        <v>4493</v>
      </c>
      <c r="E1171" t="str">
        <f>Table6[[#This Row],[Gender Correction]]</f>
        <v>M</v>
      </c>
      <c r="F1171">
        <v>30</v>
      </c>
      <c r="G1171" t="s">
        <v>4915</v>
      </c>
      <c r="H1171" t="s">
        <v>705</v>
      </c>
      <c r="I1171" s="10">
        <v>40089</v>
      </c>
      <c r="J1171">
        <v>44</v>
      </c>
      <c r="K1171" t="s">
        <v>1700</v>
      </c>
      <c r="L1171" t="str">
        <f>VLOOKUP(Portfolio43468[[#This Row],[Product]],ProductName,2)</f>
        <v>Ultrathing V1</v>
      </c>
      <c r="M1171">
        <f t="shared" si="75"/>
        <v>748</v>
      </c>
      <c r="N1171" s="14">
        <f t="shared" si="76"/>
        <v>1488.52</v>
      </c>
      <c r="O1171">
        <f t="shared" si="77"/>
        <v>2009</v>
      </c>
      <c r="P1171" t="str">
        <f t="shared" si="78"/>
        <v>Oct</v>
      </c>
    </row>
    <row r="1172" spans="1:16" x14ac:dyDescent="0.3">
      <c r="A1172">
        <v>1177</v>
      </c>
      <c r="B1172" t="str">
        <f>Table6[[#This Row],[Initials]]</f>
        <v>M</v>
      </c>
      <c r="C1172" t="str">
        <f>Table6[[#This Row],[Last Name Correction]]</f>
        <v>Bridges</v>
      </c>
      <c r="D1172" t="s">
        <v>4493</v>
      </c>
      <c r="E1172" t="str">
        <f>Table6[[#This Row],[Gender Correction]]</f>
        <v>M</v>
      </c>
      <c r="F1172">
        <v>30</v>
      </c>
      <c r="G1172" t="s">
        <v>4916</v>
      </c>
      <c r="H1172" t="s">
        <v>725</v>
      </c>
      <c r="I1172" s="10">
        <v>39909</v>
      </c>
      <c r="J1172">
        <v>59</v>
      </c>
      <c r="K1172" t="s">
        <v>1007</v>
      </c>
      <c r="L1172" t="str">
        <f>VLOOKUP(Portfolio43468[[#This Row],[Product]],ProductName,2)</f>
        <v>Superwossname</v>
      </c>
      <c r="M1172">
        <f t="shared" si="75"/>
        <v>1180</v>
      </c>
      <c r="N1172" s="14">
        <f t="shared" si="76"/>
        <v>3669.7999999999997</v>
      </c>
      <c r="O1172">
        <f t="shared" si="77"/>
        <v>2009</v>
      </c>
      <c r="P1172" t="str">
        <f t="shared" si="78"/>
        <v>Apr</v>
      </c>
    </row>
    <row r="1173" spans="1:16" x14ac:dyDescent="0.3">
      <c r="A1173">
        <v>1178</v>
      </c>
      <c r="B1173" t="str">
        <f>Table6[[#This Row],[Initials]]</f>
        <v>J</v>
      </c>
      <c r="C1173" t="str">
        <f>Table6[[#This Row],[Last Name Correction]]</f>
        <v>Giles</v>
      </c>
      <c r="D1173" t="s">
        <v>4493</v>
      </c>
      <c r="E1173" t="str">
        <f>Table6[[#This Row],[Gender Correction]]</f>
        <v>M</v>
      </c>
      <c r="F1173">
        <v>60</v>
      </c>
      <c r="G1173" t="s">
        <v>4918</v>
      </c>
      <c r="H1173" t="s">
        <v>837</v>
      </c>
      <c r="I1173" s="10">
        <v>39632</v>
      </c>
      <c r="J1173">
        <v>48</v>
      </c>
      <c r="K1173" t="s">
        <v>1721</v>
      </c>
      <c r="L1173" t="str">
        <f>VLOOKUP(Portfolio43468[[#This Row],[Product]],ProductName,2)</f>
        <v>Ultrathing V4</v>
      </c>
      <c r="M1173">
        <f t="shared" si="75"/>
        <v>1152</v>
      </c>
      <c r="N1173" s="14">
        <f t="shared" si="76"/>
        <v>4596.4800000000005</v>
      </c>
      <c r="O1173">
        <f t="shared" si="77"/>
        <v>2008</v>
      </c>
      <c r="P1173" t="str">
        <f t="shared" si="78"/>
        <v>Jul</v>
      </c>
    </row>
    <row r="1174" spans="1:16" x14ac:dyDescent="0.3">
      <c r="A1174">
        <v>1179</v>
      </c>
      <c r="B1174" t="str">
        <f>Table6[[#This Row],[Initials]]</f>
        <v>C</v>
      </c>
      <c r="C1174" t="str">
        <f>Table6[[#This Row],[Last Name Correction]]</f>
        <v>Sanders</v>
      </c>
      <c r="D1174" t="s">
        <v>4493</v>
      </c>
      <c r="E1174" t="str">
        <f>Table6[[#This Row],[Gender Correction]]</f>
        <v>M</v>
      </c>
      <c r="F1174">
        <v>90</v>
      </c>
      <c r="G1174" t="s">
        <v>4920</v>
      </c>
      <c r="H1174" t="s">
        <v>331</v>
      </c>
      <c r="I1174" s="10">
        <v>40271</v>
      </c>
      <c r="J1174">
        <v>44</v>
      </c>
      <c r="K1174" t="s">
        <v>1677</v>
      </c>
      <c r="L1174" t="str">
        <f>VLOOKUP(Portfolio43468[[#This Row],[Product]],ProductName,2)</f>
        <v>Ultrathing V3</v>
      </c>
      <c r="M1174">
        <f t="shared" si="75"/>
        <v>1056</v>
      </c>
      <c r="N1174" s="14">
        <f t="shared" si="76"/>
        <v>3685.44</v>
      </c>
      <c r="O1174">
        <f t="shared" si="77"/>
        <v>2010</v>
      </c>
      <c r="P1174" t="str">
        <f t="shared" si="78"/>
        <v>Apr</v>
      </c>
    </row>
    <row r="1175" spans="1:16" x14ac:dyDescent="0.3">
      <c r="A1175">
        <v>1180</v>
      </c>
      <c r="B1175" t="str">
        <f>Table6[[#This Row],[Initials]]</f>
        <v>J</v>
      </c>
      <c r="C1175" t="str">
        <f>Table6[[#This Row],[Last Name Correction]]</f>
        <v>Adair</v>
      </c>
      <c r="D1175" t="s">
        <v>4493</v>
      </c>
      <c r="E1175" t="str">
        <f>Table6[[#This Row],[Gender Correction]]</f>
        <v>M</v>
      </c>
      <c r="F1175">
        <v>60</v>
      </c>
      <c r="G1175" t="s">
        <v>4923</v>
      </c>
      <c r="H1175" t="s">
        <v>72</v>
      </c>
      <c r="I1175" s="10">
        <v>39472</v>
      </c>
      <c r="J1175">
        <v>35</v>
      </c>
      <c r="K1175" t="s">
        <v>1677</v>
      </c>
      <c r="L1175" t="str">
        <f>VLOOKUP(Portfolio43468[[#This Row],[Product]],ProductName,2)</f>
        <v>Ultrathing V3</v>
      </c>
      <c r="M1175">
        <f t="shared" si="75"/>
        <v>840</v>
      </c>
      <c r="N1175" s="14">
        <f t="shared" si="76"/>
        <v>2931.6000000000004</v>
      </c>
      <c r="O1175">
        <f t="shared" si="77"/>
        <v>2008</v>
      </c>
      <c r="P1175" t="str">
        <f t="shared" si="78"/>
        <v>Jan</v>
      </c>
    </row>
    <row r="1176" spans="1:16" x14ac:dyDescent="0.3">
      <c r="A1176">
        <v>1181</v>
      </c>
      <c r="B1176" t="str">
        <f>Table6[[#This Row],[Initials]]</f>
        <v>G</v>
      </c>
      <c r="C1176" t="str">
        <f>Table6[[#This Row],[Last Name Correction]]</f>
        <v>Lopez</v>
      </c>
      <c r="D1176" t="s">
        <v>4493</v>
      </c>
      <c r="E1176" t="str">
        <f>Table6[[#This Row],[Gender Correction]]</f>
        <v>M</v>
      </c>
      <c r="F1176">
        <v>90</v>
      </c>
      <c r="G1176" t="s">
        <v>4926</v>
      </c>
      <c r="H1176" t="s">
        <v>1621</v>
      </c>
      <c r="I1176" s="10">
        <v>39804</v>
      </c>
      <c r="J1176">
        <v>42</v>
      </c>
      <c r="K1176" t="s">
        <v>851</v>
      </c>
      <c r="L1176" t="str">
        <f>VLOOKUP(Portfolio43468[[#This Row],[Product]],ProductName,2)</f>
        <v>Hyperwotsit</v>
      </c>
      <c r="M1176">
        <f t="shared" si="75"/>
        <v>840</v>
      </c>
      <c r="N1176" s="14">
        <f t="shared" si="76"/>
        <v>1688.3999999999999</v>
      </c>
      <c r="O1176">
        <f t="shared" si="77"/>
        <v>2008</v>
      </c>
      <c r="P1176" t="str">
        <f t="shared" si="78"/>
        <v>Dec</v>
      </c>
    </row>
    <row r="1177" spans="1:16" x14ac:dyDescent="0.3">
      <c r="A1177">
        <v>1182</v>
      </c>
      <c r="B1177" t="str">
        <f>Table6[[#This Row],[Initials]]</f>
        <v>M</v>
      </c>
      <c r="C1177" t="str">
        <f>Table6[[#This Row],[Last Name Correction]]</f>
        <v>Earl</v>
      </c>
      <c r="D1177" t="s">
        <v>4493</v>
      </c>
      <c r="E1177" t="str">
        <f>Table6[[#This Row],[Gender Correction]]</f>
        <v>M</v>
      </c>
      <c r="F1177">
        <v>30</v>
      </c>
      <c r="G1177" t="s">
        <v>4928</v>
      </c>
      <c r="H1177" t="s">
        <v>751</v>
      </c>
      <c r="I1177" s="10">
        <v>39501</v>
      </c>
      <c r="J1177">
        <v>3</v>
      </c>
      <c r="K1177" t="s">
        <v>1673</v>
      </c>
      <c r="L1177" t="str">
        <f>VLOOKUP(Portfolio43468[[#This Row],[Product]],ProductName,2)</f>
        <v>Megawidget S</v>
      </c>
      <c r="M1177">
        <f t="shared" si="75"/>
        <v>72</v>
      </c>
      <c r="N1177" s="14">
        <f t="shared" si="76"/>
        <v>56.88</v>
      </c>
      <c r="O1177">
        <f t="shared" si="77"/>
        <v>2008</v>
      </c>
      <c r="P1177" t="str">
        <f t="shared" si="78"/>
        <v>Feb</v>
      </c>
    </row>
    <row r="1178" spans="1:16" x14ac:dyDescent="0.3">
      <c r="A1178">
        <v>1183</v>
      </c>
      <c r="B1178" t="str">
        <f>Table6[[#This Row],[Initials]]</f>
        <v>L</v>
      </c>
      <c r="C1178" t="str">
        <f>Table6[[#This Row],[Last Name Correction]]</f>
        <v>Krause</v>
      </c>
      <c r="D1178" t="s">
        <v>4493</v>
      </c>
      <c r="E1178" t="str">
        <f>Table6[[#This Row],[Gender Correction]]</f>
        <v>M</v>
      </c>
      <c r="F1178">
        <v>30</v>
      </c>
      <c r="G1178" t="s">
        <v>4929</v>
      </c>
      <c r="H1178" t="s">
        <v>931</v>
      </c>
      <c r="I1178" s="10">
        <v>40151</v>
      </c>
      <c r="J1178">
        <v>22</v>
      </c>
      <c r="K1178" t="s">
        <v>1700</v>
      </c>
      <c r="L1178" t="str">
        <f>VLOOKUP(Portfolio43468[[#This Row],[Product]],ProductName,2)</f>
        <v>Ultrathing V1</v>
      </c>
      <c r="M1178">
        <f t="shared" si="75"/>
        <v>374</v>
      </c>
      <c r="N1178" s="14">
        <f t="shared" si="76"/>
        <v>744.26</v>
      </c>
      <c r="O1178">
        <f t="shared" si="77"/>
        <v>2009</v>
      </c>
      <c r="P1178" t="str">
        <f t="shared" si="78"/>
        <v>Dec</v>
      </c>
    </row>
    <row r="1179" spans="1:16" x14ac:dyDescent="0.3">
      <c r="A1179">
        <v>1184</v>
      </c>
      <c r="B1179" t="str">
        <f>Table6[[#This Row],[Initials]]</f>
        <v>S</v>
      </c>
      <c r="C1179" t="str">
        <f>Table6[[#This Row],[Last Name Correction]]</f>
        <v>Staples</v>
      </c>
      <c r="D1179" t="s">
        <v>4493</v>
      </c>
      <c r="E1179" t="str">
        <f>Table6[[#This Row],[Gender Correction]]</f>
        <v>M</v>
      </c>
      <c r="F1179">
        <v>30</v>
      </c>
      <c r="G1179" t="s">
        <v>4931</v>
      </c>
      <c r="H1179" t="s">
        <v>104</v>
      </c>
      <c r="I1179" s="10">
        <v>40319</v>
      </c>
      <c r="J1179">
        <v>57</v>
      </c>
      <c r="K1179" t="s">
        <v>1721</v>
      </c>
      <c r="L1179" t="str">
        <f>VLOOKUP(Portfolio43468[[#This Row],[Product]],ProductName,2)</f>
        <v>Ultrathing V4</v>
      </c>
      <c r="M1179">
        <f t="shared" si="75"/>
        <v>1368</v>
      </c>
      <c r="N1179" s="14">
        <f t="shared" si="76"/>
        <v>5458.3200000000006</v>
      </c>
      <c r="O1179">
        <f t="shared" si="77"/>
        <v>2010</v>
      </c>
      <c r="P1179" t="str">
        <f t="shared" si="78"/>
        <v>May</v>
      </c>
    </row>
    <row r="1180" spans="1:16" x14ac:dyDescent="0.3">
      <c r="A1180">
        <v>1185</v>
      </c>
      <c r="B1180" t="str">
        <f>Table6[[#This Row],[Initials]]</f>
        <v>G</v>
      </c>
      <c r="C1180" t="str">
        <f>Table6[[#This Row],[Last Name Correction]]</f>
        <v>Skinner</v>
      </c>
      <c r="D1180" t="s">
        <v>4493</v>
      </c>
      <c r="E1180" t="str">
        <f>Table6[[#This Row],[Gender Correction]]</f>
        <v>M</v>
      </c>
      <c r="F1180">
        <v>30</v>
      </c>
      <c r="G1180" t="s">
        <v>4933</v>
      </c>
      <c r="H1180" t="s">
        <v>4934</v>
      </c>
      <c r="I1180" s="10">
        <v>40299</v>
      </c>
      <c r="J1180">
        <v>80</v>
      </c>
      <c r="K1180" t="s">
        <v>1700</v>
      </c>
      <c r="L1180" t="str">
        <f>VLOOKUP(Portfolio43468[[#This Row],[Product]],ProductName,2)</f>
        <v>Ultrathing V1</v>
      </c>
      <c r="M1180">
        <f t="shared" si="75"/>
        <v>1360</v>
      </c>
      <c r="N1180" s="14">
        <f t="shared" si="76"/>
        <v>2706.4</v>
      </c>
      <c r="O1180">
        <f t="shared" si="77"/>
        <v>2010</v>
      </c>
      <c r="P1180" t="str">
        <f t="shared" si="78"/>
        <v>May</v>
      </c>
    </row>
    <row r="1181" spans="1:16" x14ac:dyDescent="0.3">
      <c r="A1181">
        <v>1186</v>
      </c>
      <c r="B1181" t="str">
        <f>Table6[[#This Row],[Initials]]</f>
        <v>C</v>
      </c>
      <c r="C1181" t="str">
        <f>Table6[[#This Row],[Last Name Correction]]</f>
        <v>Rubio</v>
      </c>
      <c r="D1181" t="s">
        <v>4493</v>
      </c>
      <c r="E1181" t="str">
        <f>Table6[[#This Row],[Gender Correction]]</f>
        <v>M</v>
      </c>
      <c r="F1181">
        <v>60</v>
      </c>
      <c r="G1181" t="s">
        <v>4937</v>
      </c>
      <c r="H1181" t="s">
        <v>1160</v>
      </c>
      <c r="I1181" s="10">
        <v>39584</v>
      </c>
      <c r="J1181">
        <v>8</v>
      </c>
      <c r="K1181" t="s">
        <v>1696</v>
      </c>
      <c r="L1181" t="str">
        <f>VLOOKUP(Portfolio43468[[#This Row],[Product]],ProductName,2)</f>
        <v>Ultrathing V2</v>
      </c>
      <c r="M1181">
        <f t="shared" si="75"/>
        <v>160</v>
      </c>
      <c r="N1181" s="14">
        <f t="shared" si="76"/>
        <v>478.40000000000003</v>
      </c>
      <c r="O1181">
        <f t="shared" si="77"/>
        <v>2008</v>
      </c>
      <c r="P1181" t="str">
        <f t="shared" si="78"/>
        <v>May</v>
      </c>
    </row>
    <row r="1182" spans="1:16" x14ac:dyDescent="0.3">
      <c r="A1182">
        <v>1187</v>
      </c>
      <c r="B1182" t="str">
        <f>Table6[[#This Row],[Initials]]</f>
        <v>R</v>
      </c>
      <c r="C1182" t="str">
        <f>Table6[[#This Row],[Last Name Correction]]</f>
        <v>Hawkins</v>
      </c>
      <c r="D1182" t="s">
        <v>1946</v>
      </c>
      <c r="E1182" t="str">
        <f>Table6[[#This Row],[Gender Correction]]</f>
        <v>M</v>
      </c>
      <c r="F1182">
        <v>90</v>
      </c>
      <c r="G1182" t="s">
        <v>4940</v>
      </c>
      <c r="H1182" t="s">
        <v>587</v>
      </c>
      <c r="I1182" s="10">
        <v>39639</v>
      </c>
      <c r="J1182">
        <v>2</v>
      </c>
      <c r="K1182" t="s">
        <v>851</v>
      </c>
      <c r="L1182" t="str">
        <f>VLOOKUP(Portfolio43468[[#This Row],[Product]],ProductName,2)</f>
        <v>Hyperwotsit</v>
      </c>
      <c r="M1182">
        <f t="shared" si="75"/>
        <v>40</v>
      </c>
      <c r="N1182" s="14">
        <f t="shared" si="76"/>
        <v>80.399999999999991</v>
      </c>
      <c r="O1182">
        <f t="shared" si="77"/>
        <v>2008</v>
      </c>
      <c r="P1182" t="str">
        <f t="shared" si="78"/>
        <v>Jul</v>
      </c>
    </row>
    <row r="1183" spans="1:16" x14ac:dyDescent="0.3">
      <c r="A1183">
        <v>1188</v>
      </c>
      <c r="B1183" t="str">
        <f>Table6[[#This Row],[Initials]]</f>
        <v>T</v>
      </c>
      <c r="C1183" t="str">
        <f>Table6[[#This Row],[Last Name Correction]]</f>
        <v>Mccall</v>
      </c>
      <c r="D1183" t="s">
        <v>4493</v>
      </c>
      <c r="E1183" t="str">
        <f>Table6[[#This Row],[Gender Correction]]</f>
        <v>M</v>
      </c>
      <c r="F1183">
        <v>30</v>
      </c>
      <c r="G1183" t="s">
        <v>4943</v>
      </c>
      <c r="H1183" t="s">
        <v>110</v>
      </c>
      <c r="I1183" s="10">
        <v>39601</v>
      </c>
      <c r="J1183">
        <v>91</v>
      </c>
      <c r="K1183" t="s">
        <v>1707</v>
      </c>
      <c r="L1183" t="str">
        <f>VLOOKUP(Portfolio43468[[#This Row],[Product]],ProductName,2)</f>
        <v>Megawidget M</v>
      </c>
      <c r="M1183">
        <f t="shared" si="75"/>
        <v>2184</v>
      </c>
      <c r="N1183" s="14">
        <f t="shared" si="76"/>
        <v>2598.96</v>
      </c>
      <c r="O1183">
        <f t="shared" si="77"/>
        <v>2008</v>
      </c>
      <c r="P1183" t="str">
        <f t="shared" si="78"/>
        <v>Jun</v>
      </c>
    </row>
    <row r="1184" spans="1:16" x14ac:dyDescent="0.3">
      <c r="A1184">
        <v>1189</v>
      </c>
      <c r="B1184" t="str">
        <f>Table6[[#This Row],[Initials]]</f>
        <v>S</v>
      </c>
      <c r="C1184" t="str">
        <f>Table6[[#This Row],[Last Name Correction]]</f>
        <v>Payton</v>
      </c>
      <c r="D1184" t="s">
        <v>4493</v>
      </c>
      <c r="E1184" t="str">
        <f>Table6[[#This Row],[Gender Correction]]</f>
        <v>M</v>
      </c>
      <c r="F1184">
        <v>60</v>
      </c>
      <c r="G1184" t="s">
        <v>4945</v>
      </c>
      <c r="H1184" t="s">
        <v>718</v>
      </c>
      <c r="I1184" s="10">
        <v>40218</v>
      </c>
      <c r="J1184">
        <v>46</v>
      </c>
      <c r="K1184" t="s">
        <v>1677</v>
      </c>
      <c r="L1184" t="str">
        <f>VLOOKUP(Portfolio43468[[#This Row],[Product]],ProductName,2)</f>
        <v>Ultrathing V3</v>
      </c>
      <c r="M1184">
        <f t="shared" si="75"/>
        <v>1104</v>
      </c>
      <c r="N1184" s="14">
        <f t="shared" si="76"/>
        <v>3852.96</v>
      </c>
      <c r="O1184">
        <f t="shared" si="77"/>
        <v>2010</v>
      </c>
      <c r="P1184" t="str">
        <f t="shared" si="78"/>
        <v>Feb</v>
      </c>
    </row>
    <row r="1185" spans="1:16" x14ac:dyDescent="0.3">
      <c r="A1185">
        <v>1190</v>
      </c>
      <c r="B1185" t="str">
        <f>Table6[[#This Row],[Initials]]</f>
        <v>K</v>
      </c>
      <c r="C1185" t="str">
        <f>Table6[[#This Row],[Last Name Correction]]</f>
        <v>Shipley</v>
      </c>
      <c r="D1185" t="s">
        <v>4493</v>
      </c>
      <c r="E1185" t="str">
        <f>Table6[[#This Row],[Gender Correction]]</f>
        <v>M</v>
      </c>
      <c r="F1185">
        <v>90</v>
      </c>
      <c r="G1185" t="s">
        <v>4948</v>
      </c>
      <c r="H1185" t="s">
        <v>4949</v>
      </c>
      <c r="I1185" s="10">
        <v>39838</v>
      </c>
      <c r="J1185">
        <v>24</v>
      </c>
      <c r="K1185" t="s">
        <v>1673</v>
      </c>
      <c r="L1185" t="str">
        <f>VLOOKUP(Portfolio43468[[#This Row],[Product]],ProductName,2)</f>
        <v>Megawidget S</v>
      </c>
      <c r="M1185">
        <f t="shared" si="75"/>
        <v>576</v>
      </c>
      <c r="N1185" s="14">
        <f t="shared" si="76"/>
        <v>455.04</v>
      </c>
      <c r="O1185">
        <f t="shared" si="77"/>
        <v>2009</v>
      </c>
      <c r="P1185" t="str">
        <f t="shared" si="78"/>
        <v>Jan</v>
      </c>
    </row>
    <row r="1186" spans="1:16" x14ac:dyDescent="0.3">
      <c r="A1186">
        <v>1191</v>
      </c>
      <c r="B1186" t="str">
        <f>Table6[[#This Row],[Initials]]</f>
        <v>G</v>
      </c>
      <c r="C1186" t="str">
        <f>Table6[[#This Row],[Last Name Correction]]</f>
        <v>Cartwright</v>
      </c>
      <c r="D1186" t="s">
        <v>4493</v>
      </c>
      <c r="E1186" t="str">
        <f>Table6[[#This Row],[Gender Correction]]</f>
        <v>M</v>
      </c>
      <c r="F1186">
        <v>30</v>
      </c>
      <c r="G1186" t="s">
        <v>4951</v>
      </c>
      <c r="H1186" t="s">
        <v>2042</v>
      </c>
      <c r="I1186" s="10">
        <v>40480</v>
      </c>
      <c r="J1186">
        <v>57</v>
      </c>
      <c r="K1186" t="s">
        <v>1696</v>
      </c>
      <c r="L1186" t="str">
        <f>VLOOKUP(Portfolio43468[[#This Row],[Product]],ProductName,2)</f>
        <v>Ultrathing V2</v>
      </c>
      <c r="M1186">
        <f t="shared" si="75"/>
        <v>1140</v>
      </c>
      <c r="N1186" s="14">
        <f t="shared" si="76"/>
        <v>3408.6000000000004</v>
      </c>
      <c r="O1186">
        <f t="shared" si="77"/>
        <v>2010</v>
      </c>
      <c r="P1186" t="str">
        <f t="shared" si="78"/>
        <v>Oct</v>
      </c>
    </row>
    <row r="1187" spans="1:16" x14ac:dyDescent="0.3">
      <c r="A1187">
        <v>1192</v>
      </c>
      <c r="B1187" t="str">
        <f>Table6[[#This Row],[Initials]]</f>
        <v>P</v>
      </c>
      <c r="C1187" t="str">
        <f>Table6[[#This Row],[Last Name Correction]]</f>
        <v>Gary</v>
      </c>
      <c r="D1187" t="s">
        <v>4493</v>
      </c>
      <c r="E1187" t="str">
        <f>Table6[[#This Row],[Gender Correction]]</f>
        <v>M</v>
      </c>
      <c r="F1187">
        <v>30</v>
      </c>
      <c r="G1187" t="s">
        <v>4953</v>
      </c>
      <c r="H1187" t="s">
        <v>4954</v>
      </c>
      <c r="I1187" s="10">
        <v>39580</v>
      </c>
      <c r="J1187">
        <v>68</v>
      </c>
      <c r="K1187" t="s">
        <v>1692</v>
      </c>
      <c r="L1187" t="str">
        <f>VLOOKUP(Portfolio43468[[#This Row],[Product]],ProductName,2)</f>
        <v>Megawidget L</v>
      </c>
      <c r="M1187">
        <f t="shared" si="75"/>
        <v>1632</v>
      </c>
      <c r="N1187" s="14">
        <f t="shared" si="76"/>
        <v>2594.88</v>
      </c>
      <c r="O1187">
        <f t="shared" si="77"/>
        <v>2008</v>
      </c>
      <c r="P1187" t="str">
        <f t="shared" si="78"/>
        <v>May</v>
      </c>
    </row>
    <row r="1188" spans="1:16" x14ac:dyDescent="0.3">
      <c r="A1188">
        <v>1193</v>
      </c>
      <c r="B1188" t="str">
        <f>Table6[[#This Row],[Initials]]</f>
        <v>C</v>
      </c>
      <c r="C1188" t="str">
        <f>Table6[[#This Row],[Last Name Correction]]</f>
        <v>Richey</v>
      </c>
      <c r="D1188" t="s">
        <v>4493</v>
      </c>
      <c r="E1188" t="str">
        <f>Table6[[#This Row],[Gender Correction]]</f>
        <v>M</v>
      </c>
      <c r="F1188">
        <v>90</v>
      </c>
      <c r="G1188" t="s">
        <v>4956</v>
      </c>
      <c r="H1188" t="s">
        <v>372</v>
      </c>
      <c r="I1188" s="10">
        <v>40253</v>
      </c>
      <c r="J1188">
        <v>2</v>
      </c>
      <c r="K1188" t="s">
        <v>1696</v>
      </c>
      <c r="L1188" t="str">
        <f>VLOOKUP(Portfolio43468[[#This Row],[Product]],ProductName,2)</f>
        <v>Ultrathing V2</v>
      </c>
      <c r="M1188">
        <f t="shared" si="75"/>
        <v>40</v>
      </c>
      <c r="N1188" s="14">
        <f t="shared" si="76"/>
        <v>119.60000000000001</v>
      </c>
      <c r="O1188">
        <f t="shared" si="77"/>
        <v>2010</v>
      </c>
      <c r="P1188" t="str">
        <f t="shared" si="78"/>
        <v>Mar</v>
      </c>
    </row>
    <row r="1189" spans="1:16" x14ac:dyDescent="0.3">
      <c r="A1189">
        <v>1194</v>
      </c>
      <c r="B1189" t="str">
        <f>Table6[[#This Row],[Initials]]</f>
        <v>R</v>
      </c>
      <c r="C1189" t="str">
        <f>Table6[[#This Row],[Last Name Correction]]</f>
        <v>Kilgore</v>
      </c>
      <c r="D1189" t="s">
        <v>4493</v>
      </c>
      <c r="E1189" t="str">
        <f>Table6[[#This Row],[Gender Correction]]</f>
        <v>M</v>
      </c>
      <c r="F1189">
        <v>90</v>
      </c>
      <c r="G1189" t="s">
        <v>4958</v>
      </c>
      <c r="H1189" t="s">
        <v>353</v>
      </c>
      <c r="I1189" s="10">
        <v>39760</v>
      </c>
      <c r="J1189">
        <v>38</v>
      </c>
      <c r="K1189" t="s">
        <v>1692</v>
      </c>
      <c r="L1189" t="str">
        <f>VLOOKUP(Portfolio43468[[#This Row],[Product]],ProductName,2)</f>
        <v>Megawidget L</v>
      </c>
      <c r="M1189">
        <f t="shared" si="75"/>
        <v>912</v>
      </c>
      <c r="N1189" s="14">
        <f t="shared" si="76"/>
        <v>1450.0800000000002</v>
      </c>
      <c r="O1189">
        <f t="shared" si="77"/>
        <v>2008</v>
      </c>
      <c r="P1189" t="str">
        <f t="shared" si="78"/>
        <v>Nov</v>
      </c>
    </row>
    <row r="1190" spans="1:16" x14ac:dyDescent="0.3">
      <c r="A1190">
        <v>1195</v>
      </c>
      <c r="B1190" t="str">
        <f>Table6[[#This Row],[Initials]]</f>
        <v>M</v>
      </c>
      <c r="C1190" t="str">
        <f>Table6[[#This Row],[Last Name Correction]]</f>
        <v>Kent</v>
      </c>
      <c r="D1190" t="s">
        <v>4493</v>
      </c>
      <c r="E1190" t="str">
        <f>Table6[[#This Row],[Gender Correction]]</f>
        <v>M</v>
      </c>
      <c r="F1190">
        <v>90</v>
      </c>
      <c r="G1190" t="s">
        <v>4960</v>
      </c>
      <c r="H1190" t="s">
        <v>791</v>
      </c>
      <c r="I1190" s="10">
        <v>40529</v>
      </c>
      <c r="J1190">
        <v>25</v>
      </c>
      <c r="K1190" t="s">
        <v>1677</v>
      </c>
      <c r="L1190" t="str">
        <f>VLOOKUP(Portfolio43468[[#This Row],[Product]],ProductName,2)</f>
        <v>Ultrathing V3</v>
      </c>
      <c r="M1190">
        <f t="shared" si="75"/>
        <v>600</v>
      </c>
      <c r="N1190" s="14">
        <f t="shared" si="76"/>
        <v>2094</v>
      </c>
      <c r="O1190">
        <f t="shared" si="77"/>
        <v>2010</v>
      </c>
      <c r="P1190" t="str">
        <f t="shared" si="78"/>
        <v>Dec</v>
      </c>
    </row>
    <row r="1191" spans="1:16" x14ac:dyDescent="0.3">
      <c r="A1191">
        <v>1196</v>
      </c>
      <c r="B1191" t="str">
        <f>Table6[[#This Row],[Initials]]</f>
        <v>L</v>
      </c>
      <c r="C1191" t="str">
        <f>Table6[[#This Row],[Last Name Correction]]</f>
        <v>Phipps</v>
      </c>
      <c r="D1191" t="s">
        <v>4493</v>
      </c>
      <c r="E1191" t="str">
        <f>Table6[[#This Row],[Gender Correction]]</f>
        <v>M</v>
      </c>
      <c r="F1191">
        <v>30</v>
      </c>
      <c r="G1191" t="s">
        <v>4963</v>
      </c>
      <c r="H1191" t="s">
        <v>4396</v>
      </c>
      <c r="I1191" s="10">
        <v>39589</v>
      </c>
      <c r="J1191">
        <v>19</v>
      </c>
      <c r="K1191" t="s">
        <v>1696</v>
      </c>
      <c r="L1191" t="str">
        <f>VLOOKUP(Portfolio43468[[#This Row],[Product]],ProductName,2)</f>
        <v>Ultrathing V2</v>
      </c>
      <c r="M1191">
        <f t="shared" si="75"/>
        <v>380</v>
      </c>
      <c r="N1191" s="14">
        <f t="shared" si="76"/>
        <v>1136.2</v>
      </c>
      <c r="O1191">
        <f t="shared" si="77"/>
        <v>2008</v>
      </c>
      <c r="P1191" t="str">
        <f t="shared" si="78"/>
        <v>May</v>
      </c>
    </row>
    <row r="1192" spans="1:16" x14ac:dyDescent="0.3">
      <c r="A1192">
        <v>1197</v>
      </c>
      <c r="B1192" t="str">
        <f>Table6[[#This Row],[Initials]]</f>
        <v>R</v>
      </c>
      <c r="C1192" t="str">
        <f>Table6[[#This Row],[Last Name Correction]]</f>
        <v>Rollins</v>
      </c>
      <c r="D1192" t="s">
        <v>4493</v>
      </c>
      <c r="E1192" t="str">
        <f>Table6[[#This Row],[Gender Correction]]</f>
        <v>M</v>
      </c>
      <c r="F1192">
        <v>60</v>
      </c>
      <c r="G1192" t="s">
        <v>4965</v>
      </c>
      <c r="H1192" t="s">
        <v>1622</v>
      </c>
      <c r="I1192" s="10">
        <v>40221</v>
      </c>
      <c r="J1192">
        <v>45</v>
      </c>
      <c r="K1192" t="s">
        <v>1721</v>
      </c>
      <c r="L1192" t="str">
        <f>VLOOKUP(Portfolio43468[[#This Row],[Product]],ProductName,2)</f>
        <v>Ultrathing V4</v>
      </c>
      <c r="M1192">
        <f t="shared" si="75"/>
        <v>1080</v>
      </c>
      <c r="N1192" s="14">
        <f t="shared" si="76"/>
        <v>4309.2</v>
      </c>
      <c r="O1192">
        <f t="shared" si="77"/>
        <v>2010</v>
      </c>
      <c r="P1192" t="str">
        <f t="shared" si="78"/>
        <v>Feb</v>
      </c>
    </row>
    <row r="1193" spans="1:16" x14ac:dyDescent="0.3">
      <c r="A1193">
        <v>1198</v>
      </c>
      <c r="B1193" t="str">
        <f>Table6[[#This Row],[Initials]]</f>
        <v>A</v>
      </c>
      <c r="C1193" t="str">
        <f>Table6[[#This Row],[Last Name Correction]]</f>
        <v>Woodward</v>
      </c>
      <c r="D1193" t="s">
        <v>4493</v>
      </c>
      <c r="E1193" t="str">
        <f>Table6[[#This Row],[Gender Correction]]</f>
        <v>M</v>
      </c>
      <c r="F1193">
        <v>90</v>
      </c>
      <c r="G1193" t="s">
        <v>4968</v>
      </c>
      <c r="H1193" t="s">
        <v>532</v>
      </c>
      <c r="I1193" s="10">
        <v>40028</v>
      </c>
      <c r="J1193">
        <v>16</v>
      </c>
      <c r="K1193" t="s">
        <v>1007</v>
      </c>
      <c r="L1193" t="str">
        <f>VLOOKUP(Portfolio43468[[#This Row],[Product]],ProductName,2)</f>
        <v>Superwossname</v>
      </c>
      <c r="M1193">
        <f t="shared" si="75"/>
        <v>320</v>
      </c>
      <c r="N1193" s="14">
        <f t="shared" si="76"/>
        <v>995.19999999999993</v>
      </c>
      <c r="O1193">
        <f t="shared" si="77"/>
        <v>2009</v>
      </c>
      <c r="P1193" t="str">
        <f t="shared" si="78"/>
        <v>Aug</v>
      </c>
    </row>
    <row r="1194" spans="1:16" x14ac:dyDescent="0.3">
      <c r="A1194">
        <v>1199</v>
      </c>
      <c r="B1194" t="str">
        <f>Table6[[#This Row],[Initials]]</f>
        <v>H</v>
      </c>
      <c r="C1194" t="str">
        <f>Table6[[#This Row],[Last Name Correction]]</f>
        <v>Lugo</v>
      </c>
      <c r="D1194" t="s">
        <v>4493</v>
      </c>
      <c r="E1194" t="str">
        <f>Table6[[#This Row],[Gender Correction]]</f>
        <v>M</v>
      </c>
      <c r="F1194">
        <v>60</v>
      </c>
      <c r="G1194" t="s">
        <v>4970</v>
      </c>
      <c r="H1194" t="s">
        <v>332</v>
      </c>
      <c r="I1194" s="10">
        <v>39784</v>
      </c>
      <c r="J1194">
        <v>55</v>
      </c>
      <c r="K1194" t="s">
        <v>1700</v>
      </c>
      <c r="L1194" t="str">
        <f>VLOOKUP(Portfolio43468[[#This Row],[Product]],ProductName,2)</f>
        <v>Ultrathing V1</v>
      </c>
      <c r="M1194">
        <f t="shared" si="75"/>
        <v>935</v>
      </c>
      <c r="N1194" s="14">
        <f t="shared" si="76"/>
        <v>1860.65</v>
      </c>
      <c r="O1194">
        <f t="shared" si="77"/>
        <v>2008</v>
      </c>
      <c r="P1194" t="str">
        <f t="shared" si="78"/>
        <v>Dec</v>
      </c>
    </row>
    <row r="1195" spans="1:16" x14ac:dyDescent="0.3">
      <c r="A1195">
        <v>1200</v>
      </c>
      <c r="B1195" t="str">
        <f>Table6[[#This Row],[Initials]]</f>
        <v>C</v>
      </c>
      <c r="C1195" t="str">
        <f>Table6[[#This Row],[Last Name Correction]]</f>
        <v>Zapata</v>
      </c>
      <c r="D1195" t="s">
        <v>1946</v>
      </c>
      <c r="E1195" t="str">
        <f>Table6[[#This Row],[Gender Correction]]</f>
        <v>M</v>
      </c>
      <c r="F1195">
        <v>30</v>
      </c>
      <c r="G1195" t="s">
        <v>4971</v>
      </c>
      <c r="H1195" t="s">
        <v>1408</v>
      </c>
      <c r="I1195" s="10">
        <v>39870</v>
      </c>
      <c r="J1195">
        <v>28</v>
      </c>
      <c r="K1195" t="s">
        <v>1692</v>
      </c>
      <c r="L1195" t="str">
        <f>VLOOKUP(Portfolio43468[[#This Row],[Product]],ProductName,2)</f>
        <v>Megawidget L</v>
      </c>
      <c r="M1195">
        <f t="shared" si="75"/>
        <v>672</v>
      </c>
      <c r="N1195" s="14">
        <f t="shared" si="76"/>
        <v>1068.48</v>
      </c>
      <c r="O1195">
        <f t="shared" si="77"/>
        <v>2009</v>
      </c>
      <c r="P1195" t="str">
        <f t="shared" si="78"/>
        <v>Feb</v>
      </c>
    </row>
    <row r="1196" spans="1:16" x14ac:dyDescent="0.3">
      <c r="A1196">
        <v>1201</v>
      </c>
      <c r="B1196" t="str">
        <f>Table6[[#This Row],[Initials]]</f>
        <v>E</v>
      </c>
      <c r="C1196" t="str">
        <f>Table6[[#This Row],[Last Name Correction]]</f>
        <v>Barr</v>
      </c>
      <c r="D1196" t="s">
        <v>4493</v>
      </c>
      <c r="E1196" t="str">
        <f>Table6[[#This Row],[Gender Correction]]</f>
        <v>M</v>
      </c>
      <c r="F1196">
        <v>30</v>
      </c>
      <c r="G1196" t="s">
        <v>4973</v>
      </c>
      <c r="H1196" t="s">
        <v>357</v>
      </c>
      <c r="I1196" s="10">
        <v>39614</v>
      </c>
      <c r="J1196">
        <v>66</v>
      </c>
      <c r="K1196" t="s">
        <v>1007</v>
      </c>
      <c r="L1196" t="str">
        <f>VLOOKUP(Portfolio43468[[#This Row],[Product]],ProductName,2)</f>
        <v>Superwossname</v>
      </c>
      <c r="M1196">
        <f t="shared" si="75"/>
        <v>1320</v>
      </c>
      <c r="N1196" s="14">
        <f t="shared" si="76"/>
        <v>4105.2</v>
      </c>
      <c r="O1196">
        <f t="shared" si="77"/>
        <v>2008</v>
      </c>
      <c r="P1196" t="str">
        <f t="shared" si="78"/>
        <v>Jun</v>
      </c>
    </row>
    <row r="1197" spans="1:16" x14ac:dyDescent="0.3">
      <c r="A1197">
        <v>1202</v>
      </c>
      <c r="B1197" t="str">
        <f>Table6[[#This Row],[Initials]]</f>
        <v>M</v>
      </c>
      <c r="C1197" t="str">
        <f>Table6[[#This Row],[Last Name Correction]]</f>
        <v>Crowley</v>
      </c>
      <c r="D1197" t="s">
        <v>4493</v>
      </c>
      <c r="E1197" t="str">
        <f>Table6[[#This Row],[Gender Correction]]</f>
        <v>M</v>
      </c>
      <c r="F1197">
        <v>30</v>
      </c>
      <c r="G1197" t="s">
        <v>4976</v>
      </c>
      <c r="H1197" t="s">
        <v>4977</v>
      </c>
      <c r="I1197" s="10">
        <v>39762</v>
      </c>
      <c r="J1197">
        <v>47</v>
      </c>
      <c r="K1197" t="s">
        <v>1721</v>
      </c>
      <c r="L1197" t="str">
        <f>VLOOKUP(Portfolio43468[[#This Row],[Product]],ProductName,2)</f>
        <v>Ultrathing V4</v>
      </c>
      <c r="M1197">
        <f t="shared" si="75"/>
        <v>1128</v>
      </c>
      <c r="N1197" s="14">
        <f t="shared" si="76"/>
        <v>4500.72</v>
      </c>
      <c r="O1197">
        <f t="shared" si="77"/>
        <v>2008</v>
      </c>
      <c r="P1197" t="str">
        <f t="shared" si="78"/>
        <v>Nov</v>
      </c>
    </row>
    <row r="1198" spans="1:16" x14ac:dyDescent="0.3">
      <c r="A1198">
        <v>1203</v>
      </c>
      <c r="B1198" t="str">
        <f>Table6[[#This Row],[Initials]]</f>
        <v>J</v>
      </c>
      <c r="C1198" t="str">
        <f>Table6[[#This Row],[Last Name Correction]]</f>
        <v>Morgan</v>
      </c>
      <c r="D1198" t="s">
        <v>4493</v>
      </c>
      <c r="E1198" t="str">
        <f>Table6[[#This Row],[Gender Correction]]</f>
        <v>M</v>
      </c>
      <c r="F1198">
        <v>30</v>
      </c>
      <c r="G1198" t="s">
        <v>4978</v>
      </c>
      <c r="H1198" t="s">
        <v>4979</v>
      </c>
      <c r="I1198" s="10">
        <v>39835</v>
      </c>
      <c r="J1198">
        <v>63</v>
      </c>
      <c r="K1198" t="s">
        <v>1673</v>
      </c>
      <c r="L1198" t="str">
        <f>VLOOKUP(Portfolio43468[[#This Row],[Product]],ProductName,2)</f>
        <v>Megawidget S</v>
      </c>
      <c r="M1198">
        <f t="shared" si="75"/>
        <v>1512</v>
      </c>
      <c r="N1198" s="14">
        <f t="shared" si="76"/>
        <v>1194.48</v>
      </c>
      <c r="O1198">
        <f t="shared" si="77"/>
        <v>2009</v>
      </c>
      <c r="P1198" t="str">
        <f t="shared" si="78"/>
        <v>Jan</v>
      </c>
    </row>
    <row r="1199" spans="1:16" x14ac:dyDescent="0.3">
      <c r="A1199">
        <v>1204</v>
      </c>
      <c r="B1199" t="str">
        <f>Table6[[#This Row],[Initials]]</f>
        <v>H</v>
      </c>
      <c r="C1199" t="str">
        <f>Table6[[#This Row],[Last Name Correction]]</f>
        <v>Barlow</v>
      </c>
      <c r="D1199" t="s">
        <v>4493</v>
      </c>
      <c r="E1199" t="str">
        <f>Table6[[#This Row],[Gender Correction]]</f>
        <v>M</v>
      </c>
      <c r="F1199">
        <v>30</v>
      </c>
      <c r="G1199" t="s">
        <v>3699</v>
      </c>
      <c r="H1199" t="s">
        <v>587</v>
      </c>
      <c r="I1199" s="10">
        <v>39928</v>
      </c>
      <c r="J1199">
        <v>80</v>
      </c>
      <c r="K1199" t="s">
        <v>1673</v>
      </c>
      <c r="L1199" t="str">
        <f>VLOOKUP(Portfolio43468[[#This Row],[Product]],ProductName,2)</f>
        <v>Megawidget S</v>
      </c>
      <c r="M1199">
        <f t="shared" si="75"/>
        <v>1920</v>
      </c>
      <c r="N1199" s="14">
        <f t="shared" si="76"/>
        <v>1516.8000000000002</v>
      </c>
      <c r="O1199">
        <f t="shared" si="77"/>
        <v>2009</v>
      </c>
      <c r="P1199" t="str">
        <f t="shared" si="78"/>
        <v>Apr</v>
      </c>
    </row>
    <row r="1200" spans="1:16" x14ac:dyDescent="0.3">
      <c r="A1200">
        <v>1205</v>
      </c>
      <c r="B1200" t="str">
        <f>Table6[[#This Row],[Initials]]</f>
        <v>A</v>
      </c>
      <c r="C1200" t="str">
        <f>Table6[[#This Row],[Last Name Correction]]</f>
        <v>Washington</v>
      </c>
      <c r="D1200" t="s">
        <v>4493</v>
      </c>
      <c r="E1200" t="str">
        <f>Table6[[#This Row],[Gender Correction]]</f>
        <v>M</v>
      </c>
      <c r="F1200">
        <v>90</v>
      </c>
      <c r="G1200" t="s">
        <v>4981</v>
      </c>
      <c r="H1200" t="s">
        <v>427</v>
      </c>
      <c r="I1200" s="10">
        <v>40340</v>
      </c>
      <c r="J1200">
        <v>93</v>
      </c>
      <c r="K1200" t="s">
        <v>1772</v>
      </c>
      <c r="L1200" t="str">
        <f>VLOOKUP(Portfolio43468[[#This Row],[Product]],ProductName,2)</f>
        <v>Gigastuff</v>
      </c>
      <c r="M1200">
        <f t="shared" si="75"/>
        <v>1674</v>
      </c>
      <c r="N1200" s="14">
        <f t="shared" si="76"/>
        <v>3163.8599999999997</v>
      </c>
      <c r="O1200">
        <f t="shared" si="77"/>
        <v>2010</v>
      </c>
      <c r="P1200" t="str">
        <f t="shared" si="78"/>
        <v>Jun</v>
      </c>
    </row>
    <row r="1201" spans="1:16" x14ac:dyDescent="0.3">
      <c r="A1201">
        <v>1206</v>
      </c>
      <c r="B1201" t="str">
        <f>Table6[[#This Row],[Initials]]</f>
        <v>G</v>
      </c>
      <c r="C1201" t="str">
        <f>Table6[[#This Row],[Last Name Correction]]</f>
        <v>Orr</v>
      </c>
      <c r="D1201" t="s">
        <v>4493</v>
      </c>
      <c r="E1201" t="str">
        <f>Table6[[#This Row],[Gender Correction]]</f>
        <v>M</v>
      </c>
      <c r="F1201">
        <v>60</v>
      </c>
      <c r="G1201" t="s">
        <v>4984</v>
      </c>
      <c r="H1201" t="s">
        <v>1636</v>
      </c>
      <c r="I1201" s="10">
        <v>40359</v>
      </c>
      <c r="J1201">
        <v>100</v>
      </c>
      <c r="K1201" t="s">
        <v>1707</v>
      </c>
      <c r="L1201" t="str">
        <f>VLOOKUP(Portfolio43468[[#This Row],[Product]],ProductName,2)</f>
        <v>Megawidget M</v>
      </c>
      <c r="M1201">
        <f t="shared" si="75"/>
        <v>2400</v>
      </c>
      <c r="N1201" s="14">
        <f t="shared" si="76"/>
        <v>2856</v>
      </c>
      <c r="O1201">
        <f t="shared" si="77"/>
        <v>2010</v>
      </c>
      <c r="P1201" t="str">
        <f t="shared" si="78"/>
        <v>Jun</v>
      </c>
    </row>
    <row r="1202" spans="1:16" x14ac:dyDescent="0.3">
      <c r="A1202">
        <v>1207</v>
      </c>
      <c r="B1202" t="str">
        <f>Table6[[#This Row],[Initials]]</f>
        <v>T</v>
      </c>
      <c r="C1202" t="str">
        <f>Table6[[#This Row],[Last Name Correction]]</f>
        <v>John</v>
      </c>
      <c r="D1202" t="s">
        <v>4493</v>
      </c>
      <c r="E1202" t="str">
        <f>Table6[[#This Row],[Gender Correction]]</f>
        <v>M</v>
      </c>
      <c r="F1202">
        <v>60</v>
      </c>
      <c r="G1202" t="s">
        <v>4986</v>
      </c>
      <c r="H1202" t="s">
        <v>4987</v>
      </c>
      <c r="I1202" s="10">
        <v>40028</v>
      </c>
      <c r="J1202">
        <v>77</v>
      </c>
      <c r="K1202" t="s">
        <v>1707</v>
      </c>
      <c r="L1202" t="str">
        <f>VLOOKUP(Portfolio43468[[#This Row],[Product]],ProductName,2)</f>
        <v>Megawidget M</v>
      </c>
      <c r="M1202">
        <f t="shared" si="75"/>
        <v>1848</v>
      </c>
      <c r="N1202" s="14">
        <f t="shared" si="76"/>
        <v>2199.12</v>
      </c>
      <c r="O1202">
        <f t="shared" si="77"/>
        <v>2009</v>
      </c>
      <c r="P1202" t="str">
        <f t="shared" si="78"/>
        <v>Aug</v>
      </c>
    </row>
    <row r="1203" spans="1:16" x14ac:dyDescent="0.3">
      <c r="A1203">
        <v>1208</v>
      </c>
      <c r="B1203" t="str">
        <f>Table6[[#This Row],[Initials]]</f>
        <v>G</v>
      </c>
      <c r="C1203" t="str">
        <f>Table6[[#This Row],[Last Name Correction]]</f>
        <v>Jewell</v>
      </c>
      <c r="D1203" t="s">
        <v>1946</v>
      </c>
      <c r="E1203" t="str">
        <f>Table6[[#This Row],[Gender Correction]]</f>
        <v>M</v>
      </c>
      <c r="F1203">
        <v>30</v>
      </c>
      <c r="G1203" t="s">
        <v>4989</v>
      </c>
      <c r="H1203" t="s">
        <v>649</v>
      </c>
      <c r="I1203" s="10">
        <v>40176</v>
      </c>
      <c r="J1203">
        <v>15</v>
      </c>
      <c r="K1203" t="s">
        <v>1696</v>
      </c>
      <c r="L1203" t="str">
        <f>VLOOKUP(Portfolio43468[[#This Row],[Product]],ProductName,2)</f>
        <v>Ultrathing V2</v>
      </c>
      <c r="M1203">
        <f t="shared" si="75"/>
        <v>300</v>
      </c>
      <c r="N1203" s="14">
        <f t="shared" si="76"/>
        <v>897.00000000000011</v>
      </c>
      <c r="O1203">
        <f t="shared" si="77"/>
        <v>2009</v>
      </c>
      <c r="P1203" t="str">
        <f t="shared" si="78"/>
        <v>Dec</v>
      </c>
    </row>
    <row r="1204" spans="1:16" x14ac:dyDescent="0.3">
      <c r="A1204">
        <v>1210</v>
      </c>
      <c r="B1204" t="str">
        <f>Table6[[#This Row],[Initials]]</f>
        <v>D</v>
      </c>
      <c r="C1204" t="str">
        <f>Table6[[#This Row],[Last Name Correction]]</f>
        <v>Rowell</v>
      </c>
      <c r="D1204" t="s">
        <v>4493</v>
      </c>
      <c r="E1204" t="str">
        <f>Table6[[#This Row],[Gender Correction]]</f>
        <v>M</v>
      </c>
      <c r="F1204">
        <v>90</v>
      </c>
      <c r="G1204" t="s">
        <v>4994</v>
      </c>
      <c r="H1204" t="s">
        <v>480</v>
      </c>
      <c r="I1204" s="10">
        <v>39466</v>
      </c>
      <c r="J1204">
        <v>69</v>
      </c>
      <c r="K1204" t="s">
        <v>1772</v>
      </c>
      <c r="L1204" t="str">
        <f>VLOOKUP(Portfolio43468[[#This Row],[Product]],ProductName,2)</f>
        <v>Gigastuff</v>
      </c>
      <c r="M1204">
        <f t="shared" si="75"/>
        <v>1242</v>
      </c>
      <c r="N1204" s="14">
        <f t="shared" si="76"/>
        <v>2347.3799999999997</v>
      </c>
      <c r="O1204">
        <f t="shared" si="77"/>
        <v>2008</v>
      </c>
      <c r="P1204" t="str">
        <f t="shared" si="78"/>
        <v>Jan</v>
      </c>
    </row>
    <row r="1205" spans="1:16" x14ac:dyDescent="0.3">
      <c r="A1205">
        <v>1211</v>
      </c>
      <c r="B1205" t="str">
        <f>Table6[[#This Row],[Initials]]</f>
        <v>N</v>
      </c>
      <c r="C1205" t="str">
        <f>Table6[[#This Row],[Last Name Correction]]</f>
        <v>Laird</v>
      </c>
      <c r="D1205" t="s">
        <v>4493</v>
      </c>
      <c r="E1205" t="str">
        <f>Table6[[#This Row],[Gender Correction]]</f>
        <v>M</v>
      </c>
      <c r="F1205">
        <v>60</v>
      </c>
      <c r="G1205" t="s">
        <v>4996</v>
      </c>
      <c r="H1205" t="s">
        <v>1371</v>
      </c>
      <c r="I1205" s="10">
        <v>40207</v>
      </c>
      <c r="J1205">
        <v>90</v>
      </c>
      <c r="K1205" t="s">
        <v>851</v>
      </c>
      <c r="L1205" t="str">
        <f>VLOOKUP(Portfolio43468[[#This Row],[Product]],ProductName,2)</f>
        <v>Hyperwotsit</v>
      </c>
      <c r="M1205">
        <f t="shared" si="75"/>
        <v>1800</v>
      </c>
      <c r="N1205" s="14">
        <f t="shared" si="76"/>
        <v>3617.9999999999995</v>
      </c>
      <c r="O1205">
        <f t="shared" si="77"/>
        <v>2010</v>
      </c>
      <c r="P1205" t="str">
        <f t="shared" si="78"/>
        <v>Jan</v>
      </c>
    </row>
    <row r="1206" spans="1:16" x14ac:dyDescent="0.3">
      <c r="A1206">
        <v>1212</v>
      </c>
      <c r="B1206" t="str">
        <f>Table6[[#This Row],[Initials]]</f>
        <v>H</v>
      </c>
      <c r="C1206" t="str">
        <f>Table6[[#This Row],[Last Name Correction]]</f>
        <v>Tanner</v>
      </c>
      <c r="D1206" t="s">
        <v>4493</v>
      </c>
      <c r="E1206" t="str">
        <f>Table6[[#This Row],[Gender Correction]]</f>
        <v>M</v>
      </c>
      <c r="F1206">
        <v>30</v>
      </c>
      <c r="G1206" t="s">
        <v>4999</v>
      </c>
      <c r="H1206" t="s">
        <v>1315</v>
      </c>
      <c r="I1206" s="10">
        <v>40289</v>
      </c>
      <c r="J1206">
        <v>68</v>
      </c>
      <c r="K1206" t="s">
        <v>1772</v>
      </c>
      <c r="L1206" t="str">
        <f>VLOOKUP(Portfolio43468[[#This Row],[Product]],ProductName,2)</f>
        <v>Gigastuff</v>
      </c>
      <c r="M1206">
        <f t="shared" si="75"/>
        <v>1224</v>
      </c>
      <c r="N1206" s="14">
        <f t="shared" si="76"/>
        <v>2313.3599999999997</v>
      </c>
      <c r="O1206">
        <f t="shared" si="77"/>
        <v>2010</v>
      </c>
      <c r="P1206" t="str">
        <f t="shared" si="78"/>
        <v>Apr</v>
      </c>
    </row>
    <row r="1207" spans="1:16" x14ac:dyDescent="0.3">
      <c r="A1207">
        <v>1213</v>
      </c>
      <c r="B1207" t="str">
        <f>Table6[[#This Row],[Initials]]</f>
        <v>I</v>
      </c>
      <c r="C1207" t="str">
        <f>Table6[[#This Row],[Last Name Correction]]</f>
        <v>Hamm</v>
      </c>
      <c r="D1207" t="s">
        <v>4493</v>
      </c>
      <c r="E1207" t="str">
        <f>Table6[[#This Row],[Gender Correction]]</f>
        <v>M</v>
      </c>
      <c r="F1207">
        <v>30</v>
      </c>
      <c r="G1207" t="s">
        <v>5002</v>
      </c>
      <c r="H1207" t="s">
        <v>1440</v>
      </c>
      <c r="I1207" s="10">
        <v>40278</v>
      </c>
      <c r="J1207">
        <v>72</v>
      </c>
      <c r="K1207" t="s">
        <v>1677</v>
      </c>
      <c r="L1207" t="str">
        <f>VLOOKUP(Portfolio43468[[#This Row],[Product]],ProductName,2)</f>
        <v>Ultrathing V3</v>
      </c>
      <c r="M1207">
        <f t="shared" si="75"/>
        <v>1728</v>
      </c>
      <c r="N1207" s="14">
        <f t="shared" si="76"/>
        <v>6030.72</v>
      </c>
      <c r="O1207">
        <f t="shared" si="77"/>
        <v>2010</v>
      </c>
      <c r="P1207" t="str">
        <f t="shared" si="78"/>
        <v>Apr</v>
      </c>
    </row>
    <row r="1208" spans="1:16" x14ac:dyDescent="0.3">
      <c r="A1208">
        <v>1214</v>
      </c>
      <c r="B1208" t="str">
        <f>Table6[[#This Row],[Initials]]</f>
        <v>N</v>
      </c>
      <c r="C1208" t="str">
        <f>Table6[[#This Row],[Last Name Correction]]</f>
        <v>Akins</v>
      </c>
      <c r="D1208" t="s">
        <v>4493</v>
      </c>
      <c r="E1208" t="str">
        <f>Table6[[#This Row],[Gender Correction]]</f>
        <v>M</v>
      </c>
      <c r="F1208">
        <v>90</v>
      </c>
      <c r="G1208" t="s">
        <v>5005</v>
      </c>
      <c r="H1208" t="s">
        <v>395</v>
      </c>
      <c r="I1208" s="10">
        <v>40295</v>
      </c>
      <c r="J1208">
        <v>25</v>
      </c>
      <c r="K1208" t="s">
        <v>1692</v>
      </c>
      <c r="L1208" t="str">
        <f>VLOOKUP(Portfolio43468[[#This Row],[Product]],ProductName,2)</f>
        <v>Megawidget L</v>
      </c>
      <c r="M1208">
        <f t="shared" si="75"/>
        <v>600</v>
      </c>
      <c r="N1208" s="14">
        <f t="shared" si="76"/>
        <v>954</v>
      </c>
      <c r="O1208">
        <f t="shared" si="77"/>
        <v>2010</v>
      </c>
      <c r="P1208" t="str">
        <f t="shared" si="78"/>
        <v>Apr</v>
      </c>
    </row>
    <row r="1209" spans="1:16" x14ac:dyDescent="0.3">
      <c r="A1209">
        <v>1215</v>
      </c>
      <c r="B1209" t="str">
        <f>Table6[[#This Row],[Initials]]</f>
        <v>B</v>
      </c>
      <c r="C1209" t="str">
        <f>Table6[[#This Row],[Last Name Correction]]</f>
        <v>Blake</v>
      </c>
      <c r="D1209" t="s">
        <v>4493</v>
      </c>
      <c r="E1209" t="str">
        <f>Table6[[#This Row],[Gender Correction]]</f>
        <v>M</v>
      </c>
      <c r="F1209">
        <v>90</v>
      </c>
      <c r="G1209" t="s">
        <v>5008</v>
      </c>
      <c r="H1209" t="s">
        <v>456</v>
      </c>
      <c r="I1209" s="10">
        <v>40164</v>
      </c>
      <c r="J1209">
        <v>10</v>
      </c>
      <c r="K1209" t="s">
        <v>1673</v>
      </c>
      <c r="L1209" t="str">
        <f>VLOOKUP(Portfolio43468[[#This Row],[Product]],ProductName,2)</f>
        <v>Megawidget S</v>
      </c>
      <c r="M1209">
        <f t="shared" si="75"/>
        <v>240</v>
      </c>
      <c r="N1209" s="14">
        <f t="shared" si="76"/>
        <v>189.60000000000002</v>
      </c>
      <c r="O1209">
        <f t="shared" si="77"/>
        <v>2009</v>
      </c>
      <c r="P1209" t="str">
        <f t="shared" si="78"/>
        <v>Dec</v>
      </c>
    </row>
    <row r="1210" spans="1:16" x14ac:dyDescent="0.3">
      <c r="A1210">
        <v>1216</v>
      </c>
      <c r="B1210" t="str">
        <f>Table6[[#This Row],[Initials]]</f>
        <v>L</v>
      </c>
      <c r="C1210" t="str">
        <f>Table6[[#This Row],[Last Name Correction]]</f>
        <v>Tobin</v>
      </c>
      <c r="D1210" t="s">
        <v>4493</v>
      </c>
      <c r="E1210" t="str">
        <f>Table6[[#This Row],[Gender Correction]]</f>
        <v>M</v>
      </c>
      <c r="F1210">
        <v>60</v>
      </c>
      <c r="G1210" t="s">
        <v>5010</v>
      </c>
      <c r="H1210" t="s">
        <v>3830</v>
      </c>
      <c r="I1210" s="10">
        <v>39756</v>
      </c>
      <c r="J1210">
        <v>32</v>
      </c>
      <c r="K1210" t="s">
        <v>1007</v>
      </c>
      <c r="L1210" t="str">
        <f>VLOOKUP(Portfolio43468[[#This Row],[Product]],ProductName,2)</f>
        <v>Superwossname</v>
      </c>
      <c r="M1210">
        <f t="shared" si="75"/>
        <v>640</v>
      </c>
      <c r="N1210" s="14">
        <f t="shared" si="76"/>
        <v>1990.3999999999999</v>
      </c>
      <c r="O1210">
        <f t="shared" si="77"/>
        <v>2008</v>
      </c>
      <c r="P1210" t="str">
        <f t="shared" si="78"/>
        <v>Nov</v>
      </c>
    </row>
    <row r="1211" spans="1:16" x14ac:dyDescent="0.3">
      <c r="A1211">
        <v>1217</v>
      </c>
      <c r="B1211" t="str">
        <f>Table6[[#This Row],[Initials]]</f>
        <v>B</v>
      </c>
      <c r="C1211" t="str">
        <f>Table6[[#This Row],[Last Name Correction]]</f>
        <v>Mccray</v>
      </c>
      <c r="D1211" t="s">
        <v>4493</v>
      </c>
      <c r="E1211" t="str">
        <f>Table6[[#This Row],[Gender Correction]]</f>
        <v>M</v>
      </c>
      <c r="F1211">
        <v>60</v>
      </c>
      <c r="G1211" t="s">
        <v>5012</v>
      </c>
      <c r="H1211" t="s">
        <v>608</v>
      </c>
      <c r="I1211" s="10">
        <v>39486</v>
      </c>
      <c r="J1211">
        <v>26</v>
      </c>
      <c r="K1211" t="s">
        <v>1700</v>
      </c>
      <c r="L1211" t="str">
        <f>VLOOKUP(Portfolio43468[[#This Row],[Product]],ProductName,2)</f>
        <v>Ultrathing V1</v>
      </c>
      <c r="M1211">
        <f t="shared" si="75"/>
        <v>442</v>
      </c>
      <c r="N1211" s="14">
        <f t="shared" si="76"/>
        <v>879.58</v>
      </c>
      <c r="O1211">
        <f t="shared" si="77"/>
        <v>2008</v>
      </c>
      <c r="P1211" t="str">
        <f t="shared" si="78"/>
        <v>Feb</v>
      </c>
    </row>
    <row r="1212" spans="1:16" x14ac:dyDescent="0.3">
      <c r="A1212">
        <v>1218</v>
      </c>
      <c r="B1212" t="str">
        <f>Table6[[#This Row],[Initials]]</f>
        <v>M</v>
      </c>
      <c r="C1212" t="str">
        <f>Table6[[#This Row],[Last Name Correction]]</f>
        <v>Oakley</v>
      </c>
      <c r="D1212" t="s">
        <v>4493</v>
      </c>
      <c r="E1212" t="str">
        <f>Table6[[#This Row],[Gender Correction]]</f>
        <v>M</v>
      </c>
      <c r="F1212">
        <v>90</v>
      </c>
      <c r="G1212" t="s">
        <v>5015</v>
      </c>
      <c r="H1212" t="s">
        <v>33</v>
      </c>
      <c r="I1212" s="10">
        <v>40117</v>
      </c>
      <c r="J1212">
        <v>63</v>
      </c>
      <c r="K1212" t="s">
        <v>1772</v>
      </c>
      <c r="L1212" t="str">
        <f>VLOOKUP(Portfolio43468[[#This Row],[Product]],ProductName,2)</f>
        <v>Gigastuff</v>
      </c>
      <c r="M1212">
        <f t="shared" si="75"/>
        <v>1134</v>
      </c>
      <c r="N1212" s="14">
        <f t="shared" si="76"/>
        <v>2143.2599999999998</v>
      </c>
      <c r="O1212">
        <f t="shared" si="77"/>
        <v>2009</v>
      </c>
      <c r="P1212" t="str">
        <f t="shared" si="78"/>
        <v>Oct</v>
      </c>
    </row>
    <row r="1213" spans="1:16" x14ac:dyDescent="0.3">
      <c r="A1213">
        <v>1219</v>
      </c>
      <c r="B1213" t="str">
        <f>Table6[[#This Row],[Initials]]</f>
        <v>J</v>
      </c>
      <c r="C1213" t="str">
        <f>Table6[[#This Row],[Last Name Correction]]</f>
        <v>Pace</v>
      </c>
      <c r="D1213" t="s">
        <v>4493</v>
      </c>
      <c r="E1213" t="str">
        <f>Table6[[#This Row],[Gender Correction]]</f>
        <v>M</v>
      </c>
      <c r="F1213">
        <v>30</v>
      </c>
      <c r="G1213" t="s">
        <v>5018</v>
      </c>
      <c r="H1213" t="s">
        <v>2103</v>
      </c>
      <c r="I1213" s="10">
        <v>40187</v>
      </c>
      <c r="J1213">
        <v>7</v>
      </c>
      <c r="K1213" t="s">
        <v>1696</v>
      </c>
      <c r="L1213" t="str">
        <f>VLOOKUP(Portfolio43468[[#This Row],[Product]],ProductName,2)</f>
        <v>Ultrathing V2</v>
      </c>
      <c r="M1213">
        <f t="shared" si="75"/>
        <v>140</v>
      </c>
      <c r="N1213" s="14">
        <f t="shared" si="76"/>
        <v>418.6</v>
      </c>
      <c r="O1213">
        <f t="shared" si="77"/>
        <v>2010</v>
      </c>
      <c r="P1213" t="str">
        <f t="shared" si="78"/>
        <v>Jan</v>
      </c>
    </row>
    <row r="1214" spans="1:16" x14ac:dyDescent="0.3">
      <c r="A1214">
        <v>1220</v>
      </c>
      <c r="B1214" t="str">
        <f>Table6[[#This Row],[Initials]]</f>
        <v>D</v>
      </c>
      <c r="C1214" t="str">
        <f>Table6[[#This Row],[Last Name Correction]]</f>
        <v>Ohara</v>
      </c>
      <c r="D1214" t="s">
        <v>4493</v>
      </c>
      <c r="E1214" t="str">
        <f>Table6[[#This Row],[Gender Correction]]</f>
        <v>M</v>
      </c>
      <c r="F1214">
        <v>30</v>
      </c>
      <c r="G1214" t="s">
        <v>5020</v>
      </c>
      <c r="H1214" t="s">
        <v>712</v>
      </c>
      <c r="I1214" s="10">
        <v>39520</v>
      </c>
      <c r="J1214">
        <v>96</v>
      </c>
      <c r="K1214" t="s">
        <v>1696</v>
      </c>
      <c r="L1214" t="str">
        <f>VLOOKUP(Portfolio43468[[#This Row],[Product]],ProductName,2)</f>
        <v>Ultrathing V2</v>
      </c>
      <c r="M1214">
        <f t="shared" si="75"/>
        <v>1920</v>
      </c>
      <c r="N1214" s="14">
        <f t="shared" si="76"/>
        <v>5740.8</v>
      </c>
      <c r="O1214">
        <f t="shared" si="77"/>
        <v>2008</v>
      </c>
      <c r="P1214" t="str">
        <f t="shared" si="78"/>
        <v>Mar</v>
      </c>
    </row>
    <row r="1215" spans="1:16" x14ac:dyDescent="0.3">
      <c r="A1215">
        <v>1221</v>
      </c>
      <c r="B1215" t="str">
        <f>Table6[[#This Row],[Initials]]</f>
        <v>D</v>
      </c>
      <c r="C1215" t="str">
        <f>Table6[[#This Row],[Last Name Correction]]</f>
        <v>Crowell</v>
      </c>
      <c r="D1215" t="s">
        <v>4493</v>
      </c>
      <c r="E1215" t="str">
        <f>Table6[[#This Row],[Gender Correction]]</f>
        <v>M</v>
      </c>
      <c r="F1215">
        <v>90</v>
      </c>
      <c r="G1215" t="s">
        <v>5023</v>
      </c>
      <c r="H1215" t="s">
        <v>5024</v>
      </c>
      <c r="I1215" s="10">
        <v>40015</v>
      </c>
      <c r="J1215">
        <v>87</v>
      </c>
      <c r="K1215" t="s">
        <v>1772</v>
      </c>
      <c r="L1215" t="str">
        <f>VLOOKUP(Portfolio43468[[#This Row],[Product]],ProductName,2)</f>
        <v>Gigastuff</v>
      </c>
      <c r="M1215">
        <f t="shared" si="75"/>
        <v>1566</v>
      </c>
      <c r="N1215" s="14">
        <f t="shared" si="76"/>
        <v>2959.74</v>
      </c>
      <c r="O1215">
        <f t="shared" si="77"/>
        <v>2009</v>
      </c>
      <c r="P1215" t="str">
        <f t="shared" si="78"/>
        <v>Jul</v>
      </c>
    </row>
    <row r="1216" spans="1:16" x14ac:dyDescent="0.3">
      <c r="A1216">
        <v>1222</v>
      </c>
      <c r="B1216" t="str">
        <f>Table6[[#This Row],[Initials]]</f>
        <v>L</v>
      </c>
      <c r="C1216" t="str">
        <f>Table6[[#This Row],[Last Name Correction]]</f>
        <v>Mckay</v>
      </c>
      <c r="D1216" t="s">
        <v>4493</v>
      </c>
      <c r="E1216" t="str">
        <f>Table6[[#This Row],[Gender Correction]]</f>
        <v>M</v>
      </c>
      <c r="F1216">
        <v>30</v>
      </c>
      <c r="G1216" t="s">
        <v>5027</v>
      </c>
      <c r="H1216" t="s">
        <v>128</v>
      </c>
      <c r="I1216" s="10">
        <v>39575</v>
      </c>
      <c r="J1216">
        <v>59</v>
      </c>
      <c r="K1216" t="s">
        <v>1673</v>
      </c>
      <c r="L1216" t="str">
        <f>VLOOKUP(Portfolio43468[[#This Row],[Product]],ProductName,2)</f>
        <v>Megawidget S</v>
      </c>
      <c r="M1216">
        <f t="shared" si="75"/>
        <v>1416</v>
      </c>
      <c r="N1216" s="14">
        <f t="shared" si="76"/>
        <v>1118.6400000000001</v>
      </c>
      <c r="O1216">
        <f t="shared" si="77"/>
        <v>2008</v>
      </c>
      <c r="P1216" t="str">
        <f t="shared" si="78"/>
        <v>May</v>
      </c>
    </row>
    <row r="1217" spans="1:16" x14ac:dyDescent="0.3">
      <c r="A1217">
        <v>1223</v>
      </c>
      <c r="B1217" t="str">
        <f>Table6[[#This Row],[Initials]]</f>
        <v>B</v>
      </c>
      <c r="C1217" t="str">
        <f>Table6[[#This Row],[Last Name Correction]]</f>
        <v>Gore</v>
      </c>
      <c r="D1217" t="s">
        <v>4493</v>
      </c>
      <c r="E1217" t="str">
        <f>Table6[[#This Row],[Gender Correction]]</f>
        <v>M</v>
      </c>
      <c r="F1217">
        <v>90</v>
      </c>
      <c r="G1217" t="s">
        <v>5028</v>
      </c>
      <c r="H1217" t="s">
        <v>264</v>
      </c>
      <c r="I1217" s="10">
        <v>40514</v>
      </c>
      <c r="J1217">
        <v>65</v>
      </c>
      <c r="K1217" t="s">
        <v>1772</v>
      </c>
      <c r="L1217" t="str">
        <f>VLOOKUP(Portfolio43468[[#This Row],[Product]],ProductName,2)</f>
        <v>Gigastuff</v>
      </c>
      <c r="M1217">
        <f t="shared" si="75"/>
        <v>1170</v>
      </c>
      <c r="N1217" s="14">
        <f t="shared" si="76"/>
        <v>2211.2999999999997</v>
      </c>
      <c r="O1217">
        <f t="shared" si="77"/>
        <v>2010</v>
      </c>
      <c r="P1217" t="str">
        <f t="shared" si="78"/>
        <v>Dec</v>
      </c>
    </row>
    <row r="1218" spans="1:16" x14ac:dyDescent="0.3">
      <c r="A1218">
        <v>1224</v>
      </c>
      <c r="B1218" t="str">
        <f>Table6[[#This Row],[Initials]]</f>
        <v>D</v>
      </c>
      <c r="C1218" t="str">
        <f>Table6[[#This Row],[Last Name Correction]]</f>
        <v>Latham</v>
      </c>
      <c r="D1218" t="s">
        <v>4493</v>
      </c>
      <c r="E1218" t="str">
        <f>Table6[[#This Row],[Gender Correction]]</f>
        <v>M</v>
      </c>
      <c r="F1218">
        <v>90</v>
      </c>
      <c r="G1218" t="s">
        <v>5029</v>
      </c>
      <c r="H1218" t="s">
        <v>1119</v>
      </c>
      <c r="I1218" s="10">
        <v>40337</v>
      </c>
      <c r="J1218">
        <v>6</v>
      </c>
      <c r="K1218" t="s">
        <v>1721</v>
      </c>
      <c r="L1218" t="str">
        <f>VLOOKUP(Portfolio43468[[#This Row],[Product]],ProductName,2)</f>
        <v>Ultrathing V4</v>
      </c>
      <c r="M1218">
        <f t="shared" ref="M1218:M1281" si="79">VLOOKUP(K1218,ProductName,4)*J1218</f>
        <v>144</v>
      </c>
      <c r="N1218" s="14">
        <f t="shared" ref="N1218:N1281" si="80">VLOOKUP(K1218,ProductName,3)*M1218</f>
        <v>574.56000000000006</v>
      </c>
      <c r="O1218">
        <f t="shared" ref="O1218:O1281" si="81">YEAR(I1218)</f>
        <v>2010</v>
      </c>
      <c r="P1218" t="str">
        <f t="shared" ref="P1218:P1281" si="82">TEXT(I1218,"MMM")</f>
        <v>Jun</v>
      </c>
    </row>
    <row r="1219" spans="1:16" x14ac:dyDescent="0.3">
      <c r="A1219">
        <v>1225</v>
      </c>
      <c r="B1219" t="str">
        <f>Table6[[#This Row],[Initials]]</f>
        <v>A</v>
      </c>
      <c r="C1219" t="str">
        <f>Table6[[#This Row],[Last Name Correction]]</f>
        <v>Stone</v>
      </c>
      <c r="D1219" t="s">
        <v>4493</v>
      </c>
      <c r="E1219" t="str">
        <f>Table6[[#This Row],[Gender Correction]]</f>
        <v>M</v>
      </c>
      <c r="F1219">
        <v>30</v>
      </c>
      <c r="G1219" t="s">
        <v>5030</v>
      </c>
      <c r="H1219" t="s">
        <v>2690</v>
      </c>
      <c r="I1219" s="10">
        <v>39953</v>
      </c>
      <c r="J1219">
        <v>32</v>
      </c>
      <c r="K1219" t="s">
        <v>1692</v>
      </c>
      <c r="L1219" t="str">
        <f>VLOOKUP(Portfolio43468[[#This Row],[Product]],ProductName,2)</f>
        <v>Megawidget L</v>
      </c>
      <c r="M1219">
        <f t="shared" si="79"/>
        <v>768</v>
      </c>
      <c r="N1219" s="14">
        <f t="shared" si="80"/>
        <v>1221.1200000000001</v>
      </c>
      <c r="O1219">
        <f t="shared" si="81"/>
        <v>2009</v>
      </c>
      <c r="P1219" t="str">
        <f t="shared" si="82"/>
        <v>May</v>
      </c>
    </row>
    <row r="1220" spans="1:16" x14ac:dyDescent="0.3">
      <c r="A1220">
        <v>1226</v>
      </c>
      <c r="B1220" t="str">
        <f>Table6[[#This Row],[Initials]]</f>
        <v>F</v>
      </c>
      <c r="C1220" t="str">
        <f>Table6[[#This Row],[Last Name Correction]]</f>
        <v>Abrams</v>
      </c>
      <c r="D1220" t="s">
        <v>4493</v>
      </c>
      <c r="E1220" t="str">
        <f>Table6[[#This Row],[Gender Correction]]</f>
        <v>M</v>
      </c>
      <c r="F1220">
        <v>60</v>
      </c>
      <c r="G1220" t="s">
        <v>5032</v>
      </c>
      <c r="H1220" t="s">
        <v>364</v>
      </c>
      <c r="I1220" s="10">
        <v>39948</v>
      </c>
      <c r="J1220">
        <v>13</v>
      </c>
      <c r="K1220" t="s">
        <v>1692</v>
      </c>
      <c r="L1220" t="str">
        <f>VLOOKUP(Portfolio43468[[#This Row],[Product]],ProductName,2)</f>
        <v>Megawidget L</v>
      </c>
      <c r="M1220">
        <f t="shared" si="79"/>
        <v>312</v>
      </c>
      <c r="N1220" s="14">
        <f t="shared" si="80"/>
        <v>496.08000000000004</v>
      </c>
      <c r="O1220">
        <f t="shared" si="81"/>
        <v>2009</v>
      </c>
      <c r="P1220" t="str">
        <f t="shared" si="82"/>
        <v>May</v>
      </c>
    </row>
    <row r="1221" spans="1:16" x14ac:dyDescent="0.3">
      <c r="A1221">
        <v>1227</v>
      </c>
      <c r="B1221" t="str">
        <f>Table6[[#This Row],[Initials]]</f>
        <v>M</v>
      </c>
      <c r="C1221" t="str">
        <f>Table6[[#This Row],[Last Name Correction]]</f>
        <v>Helton</v>
      </c>
      <c r="D1221" t="s">
        <v>4493</v>
      </c>
      <c r="E1221" t="str">
        <f>Table6[[#This Row],[Gender Correction]]</f>
        <v>M</v>
      </c>
      <c r="F1221">
        <v>30</v>
      </c>
      <c r="G1221" t="s">
        <v>5034</v>
      </c>
      <c r="H1221" t="s">
        <v>566</v>
      </c>
      <c r="I1221" s="10">
        <v>39684</v>
      </c>
      <c r="J1221">
        <v>36</v>
      </c>
      <c r="K1221" t="s">
        <v>1007</v>
      </c>
      <c r="L1221" t="str">
        <f>VLOOKUP(Portfolio43468[[#This Row],[Product]],ProductName,2)</f>
        <v>Superwossname</v>
      </c>
      <c r="M1221">
        <f t="shared" si="79"/>
        <v>720</v>
      </c>
      <c r="N1221" s="14">
        <f t="shared" si="80"/>
        <v>2239.1999999999998</v>
      </c>
      <c r="O1221">
        <f t="shared" si="81"/>
        <v>2008</v>
      </c>
      <c r="P1221" t="str">
        <f t="shared" si="82"/>
        <v>Aug</v>
      </c>
    </row>
    <row r="1222" spans="1:16" x14ac:dyDescent="0.3">
      <c r="A1222">
        <v>1228</v>
      </c>
      <c r="B1222" t="str">
        <f>Table6[[#This Row],[Initials]]</f>
        <v>L</v>
      </c>
      <c r="C1222" t="str">
        <f>Table6[[#This Row],[Last Name Correction]]</f>
        <v>Dunlap</v>
      </c>
      <c r="D1222" t="s">
        <v>4493</v>
      </c>
      <c r="E1222" t="str">
        <f>Table6[[#This Row],[Gender Correction]]</f>
        <v>M</v>
      </c>
      <c r="F1222">
        <v>60</v>
      </c>
      <c r="G1222" t="s">
        <v>5037</v>
      </c>
      <c r="H1222" t="s">
        <v>661</v>
      </c>
      <c r="I1222" s="10">
        <v>40032</v>
      </c>
      <c r="J1222">
        <v>5</v>
      </c>
      <c r="K1222" t="s">
        <v>1721</v>
      </c>
      <c r="L1222" t="str">
        <f>VLOOKUP(Portfolio43468[[#This Row],[Product]],ProductName,2)</f>
        <v>Ultrathing V4</v>
      </c>
      <c r="M1222">
        <f t="shared" si="79"/>
        <v>120</v>
      </c>
      <c r="N1222" s="14">
        <f t="shared" si="80"/>
        <v>478.8</v>
      </c>
      <c r="O1222">
        <f t="shared" si="81"/>
        <v>2009</v>
      </c>
      <c r="P1222" t="str">
        <f t="shared" si="82"/>
        <v>Aug</v>
      </c>
    </row>
    <row r="1223" spans="1:16" x14ac:dyDescent="0.3">
      <c r="A1223">
        <v>1229</v>
      </c>
      <c r="B1223" t="str">
        <f>Table6[[#This Row],[Initials]]</f>
        <v>K</v>
      </c>
      <c r="C1223" t="str">
        <f>Table6[[#This Row],[Last Name Correction]]</f>
        <v>Champagne</v>
      </c>
      <c r="D1223" t="s">
        <v>4493</v>
      </c>
      <c r="E1223" t="str">
        <f>Table6[[#This Row],[Gender Correction]]</f>
        <v>M</v>
      </c>
      <c r="F1223">
        <v>60</v>
      </c>
      <c r="G1223" t="s">
        <v>5040</v>
      </c>
      <c r="H1223" t="s">
        <v>3374</v>
      </c>
      <c r="I1223" s="10">
        <v>39803</v>
      </c>
      <c r="J1223">
        <v>70</v>
      </c>
      <c r="K1223" t="s">
        <v>1677</v>
      </c>
      <c r="L1223" t="str">
        <f>VLOOKUP(Portfolio43468[[#This Row],[Product]],ProductName,2)</f>
        <v>Ultrathing V3</v>
      </c>
      <c r="M1223">
        <f t="shared" si="79"/>
        <v>1680</v>
      </c>
      <c r="N1223" s="14">
        <f t="shared" si="80"/>
        <v>5863.2000000000007</v>
      </c>
      <c r="O1223">
        <f t="shared" si="81"/>
        <v>2008</v>
      </c>
      <c r="P1223" t="str">
        <f t="shared" si="82"/>
        <v>Dec</v>
      </c>
    </row>
    <row r="1224" spans="1:16" x14ac:dyDescent="0.3">
      <c r="A1224">
        <v>1230</v>
      </c>
      <c r="B1224" t="str">
        <f>Table6[[#This Row],[Initials]]</f>
        <v>M</v>
      </c>
      <c r="C1224" t="str">
        <f>Table6[[#This Row],[Last Name Correction]]</f>
        <v>Rose</v>
      </c>
      <c r="D1224" t="s">
        <v>4493</v>
      </c>
      <c r="E1224" t="str">
        <f>Table6[[#This Row],[Gender Correction]]</f>
        <v>M</v>
      </c>
      <c r="F1224">
        <v>90</v>
      </c>
      <c r="G1224" t="s">
        <v>4349</v>
      </c>
      <c r="H1224" t="s">
        <v>3065</v>
      </c>
      <c r="I1224" s="10">
        <v>40405</v>
      </c>
      <c r="J1224">
        <v>2</v>
      </c>
      <c r="K1224" t="s">
        <v>1721</v>
      </c>
      <c r="L1224" t="str">
        <f>VLOOKUP(Portfolio43468[[#This Row],[Product]],ProductName,2)</f>
        <v>Ultrathing V4</v>
      </c>
      <c r="M1224">
        <f t="shared" si="79"/>
        <v>48</v>
      </c>
      <c r="N1224" s="14">
        <f t="shared" si="80"/>
        <v>191.52</v>
      </c>
      <c r="O1224">
        <f t="shared" si="81"/>
        <v>2010</v>
      </c>
      <c r="P1224" t="str">
        <f t="shared" si="82"/>
        <v>Aug</v>
      </c>
    </row>
    <row r="1225" spans="1:16" x14ac:dyDescent="0.3">
      <c r="A1225">
        <v>1231</v>
      </c>
      <c r="B1225" t="str">
        <f>Table6[[#This Row],[Initials]]</f>
        <v>G</v>
      </c>
      <c r="C1225" t="str">
        <f>Table6[[#This Row],[Last Name Correction]]</f>
        <v>Robinson</v>
      </c>
      <c r="D1225" t="s">
        <v>4493</v>
      </c>
      <c r="E1225" t="str">
        <f>Table6[[#This Row],[Gender Correction]]</f>
        <v>M</v>
      </c>
      <c r="F1225">
        <v>30</v>
      </c>
      <c r="G1225" t="s">
        <v>5042</v>
      </c>
      <c r="H1225" t="s">
        <v>5043</v>
      </c>
      <c r="I1225" s="10">
        <v>39478</v>
      </c>
      <c r="J1225">
        <v>80</v>
      </c>
      <c r="K1225" t="s">
        <v>1700</v>
      </c>
      <c r="L1225" t="str">
        <f>VLOOKUP(Portfolio43468[[#This Row],[Product]],ProductName,2)</f>
        <v>Ultrathing V1</v>
      </c>
      <c r="M1225">
        <f t="shared" si="79"/>
        <v>1360</v>
      </c>
      <c r="N1225" s="14">
        <f t="shared" si="80"/>
        <v>2706.4</v>
      </c>
      <c r="O1225">
        <f t="shared" si="81"/>
        <v>2008</v>
      </c>
      <c r="P1225" t="str">
        <f t="shared" si="82"/>
        <v>Jan</v>
      </c>
    </row>
    <row r="1226" spans="1:16" x14ac:dyDescent="0.3">
      <c r="A1226">
        <v>1232</v>
      </c>
      <c r="B1226" t="str">
        <f>Table6[[#This Row],[Initials]]</f>
        <v>J</v>
      </c>
      <c r="C1226" t="str">
        <f>Table6[[#This Row],[Last Name Correction]]</f>
        <v>Quinones</v>
      </c>
      <c r="D1226" t="s">
        <v>4493</v>
      </c>
      <c r="E1226" t="str">
        <f>Table6[[#This Row],[Gender Correction]]</f>
        <v>M</v>
      </c>
      <c r="F1226">
        <v>30</v>
      </c>
      <c r="G1226" t="s">
        <v>5046</v>
      </c>
      <c r="H1226" t="s">
        <v>459</v>
      </c>
      <c r="I1226" s="10">
        <v>39533</v>
      </c>
      <c r="J1226">
        <v>90</v>
      </c>
      <c r="K1226" t="s">
        <v>1692</v>
      </c>
      <c r="L1226" t="str">
        <f>VLOOKUP(Portfolio43468[[#This Row],[Product]],ProductName,2)</f>
        <v>Megawidget L</v>
      </c>
      <c r="M1226">
        <f t="shared" si="79"/>
        <v>2160</v>
      </c>
      <c r="N1226" s="14">
        <f t="shared" si="80"/>
        <v>3434.4</v>
      </c>
      <c r="O1226">
        <f t="shared" si="81"/>
        <v>2008</v>
      </c>
      <c r="P1226" t="str">
        <f t="shared" si="82"/>
        <v>Mar</v>
      </c>
    </row>
    <row r="1227" spans="1:16" x14ac:dyDescent="0.3">
      <c r="A1227">
        <v>1233</v>
      </c>
      <c r="B1227" t="str">
        <f>Table6[[#This Row],[Initials]]</f>
        <v>T</v>
      </c>
      <c r="C1227" t="str">
        <f>Table6[[#This Row],[Last Name Correction]]</f>
        <v>Echols</v>
      </c>
      <c r="D1227" t="s">
        <v>4493</v>
      </c>
      <c r="E1227" t="str">
        <f>Table6[[#This Row],[Gender Correction]]</f>
        <v>M</v>
      </c>
      <c r="F1227">
        <v>60</v>
      </c>
      <c r="G1227" t="s">
        <v>5048</v>
      </c>
      <c r="H1227" t="s">
        <v>1213</v>
      </c>
      <c r="I1227" s="10">
        <v>39742</v>
      </c>
      <c r="J1227">
        <v>5</v>
      </c>
      <c r="K1227" t="s">
        <v>1696</v>
      </c>
      <c r="L1227" t="str">
        <f>VLOOKUP(Portfolio43468[[#This Row],[Product]],ProductName,2)</f>
        <v>Ultrathing V2</v>
      </c>
      <c r="M1227">
        <f t="shared" si="79"/>
        <v>100</v>
      </c>
      <c r="N1227" s="14">
        <f t="shared" si="80"/>
        <v>299</v>
      </c>
      <c r="O1227">
        <f t="shared" si="81"/>
        <v>2008</v>
      </c>
      <c r="P1227" t="str">
        <f t="shared" si="82"/>
        <v>Oct</v>
      </c>
    </row>
    <row r="1228" spans="1:16" x14ac:dyDescent="0.3">
      <c r="A1228">
        <v>1234</v>
      </c>
      <c r="B1228" t="str">
        <f>Table6[[#This Row],[Initials]]</f>
        <v>H</v>
      </c>
      <c r="C1228" t="str">
        <f>Table6[[#This Row],[Last Name Correction]]</f>
        <v>Corbett</v>
      </c>
      <c r="D1228" t="s">
        <v>4493</v>
      </c>
      <c r="E1228" t="str">
        <f>Table6[[#This Row],[Gender Correction]]</f>
        <v>M</v>
      </c>
      <c r="F1228">
        <v>60</v>
      </c>
      <c r="G1228" t="s">
        <v>5050</v>
      </c>
      <c r="H1228" t="s">
        <v>813</v>
      </c>
      <c r="I1228" s="10">
        <v>39655</v>
      </c>
      <c r="J1228">
        <v>28</v>
      </c>
      <c r="K1228" t="s">
        <v>1721</v>
      </c>
      <c r="L1228" t="str">
        <f>VLOOKUP(Portfolio43468[[#This Row],[Product]],ProductName,2)</f>
        <v>Ultrathing V4</v>
      </c>
      <c r="M1228">
        <f t="shared" si="79"/>
        <v>672</v>
      </c>
      <c r="N1228" s="14">
        <f t="shared" si="80"/>
        <v>2681.28</v>
      </c>
      <c r="O1228">
        <f t="shared" si="81"/>
        <v>2008</v>
      </c>
      <c r="P1228" t="str">
        <f t="shared" si="82"/>
        <v>Jul</v>
      </c>
    </row>
    <row r="1229" spans="1:16" x14ac:dyDescent="0.3">
      <c r="A1229">
        <v>1235</v>
      </c>
      <c r="B1229" t="str">
        <f>Table6[[#This Row],[Initials]]</f>
        <v>B</v>
      </c>
      <c r="C1229" t="str">
        <f>Table6[[#This Row],[Last Name Correction]]</f>
        <v>Mims</v>
      </c>
      <c r="D1229" t="s">
        <v>4493</v>
      </c>
      <c r="E1229" t="str">
        <f>Table6[[#This Row],[Gender Correction]]</f>
        <v>M</v>
      </c>
      <c r="F1229">
        <v>90</v>
      </c>
      <c r="G1229" t="s">
        <v>5053</v>
      </c>
      <c r="H1229" t="s">
        <v>194</v>
      </c>
      <c r="I1229" s="10">
        <v>39979</v>
      </c>
      <c r="J1229">
        <v>28</v>
      </c>
      <c r="K1229" t="s">
        <v>1007</v>
      </c>
      <c r="L1229" t="str">
        <f>VLOOKUP(Portfolio43468[[#This Row],[Product]],ProductName,2)</f>
        <v>Superwossname</v>
      </c>
      <c r="M1229">
        <f t="shared" si="79"/>
        <v>560</v>
      </c>
      <c r="N1229" s="14">
        <f t="shared" si="80"/>
        <v>1741.6</v>
      </c>
      <c r="O1229">
        <f t="shared" si="81"/>
        <v>2009</v>
      </c>
      <c r="P1229" t="str">
        <f t="shared" si="82"/>
        <v>Jun</v>
      </c>
    </row>
    <row r="1230" spans="1:16" x14ac:dyDescent="0.3">
      <c r="A1230">
        <v>1236</v>
      </c>
      <c r="B1230" t="str">
        <f>Table6[[#This Row],[Initials]]</f>
        <v>M</v>
      </c>
      <c r="C1230" t="str">
        <f>Table6[[#This Row],[Last Name Correction]]</f>
        <v>Perdue</v>
      </c>
      <c r="D1230" t="s">
        <v>4493</v>
      </c>
      <c r="E1230" t="str">
        <f>Table6[[#This Row],[Gender Correction]]</f>
        <v>M</v>
      </c>
      <c r="F1230">
        <v>90</v>
      </c>
      <c r="G1230" t="s">
        <v>5055</v>
      </c>
      <c r="H1230" t="s">
        <v>1246</v>
      </c>
      <c r="I1230" s="10">
        <v>40124</v>
      </c>
      <c r="J1230">
        <v>59</v>
      </c>
      <c r="K1230" t="s">
        <v>1721</v>
      </c>
      <c r="L1230" t="str">
        <f>VLOOKUP(Portfolio43468[[#This Row],[Product]],ProductName,2)</f>
        <v>Ultrathing V4</v>
      </c>
      <c r="M1230">
        <f t="shared" si="79"/>
        <v>1416</v>
      </c>
      <c r="N1230" s="14">
        <f t="shared" si="80"/>
        <v>5649.84</v>
      </c>
      <c r="O1230">
        <f t="shared" si="81"/>
        <v>2009</v>
      </c>
      <c r="P1230" t="str">
        <f t="shared" si="82"/>
        <v>Nov</v>
      </c>
    </row>
    <row r="1231" spans="1:16" x14ac:dyDescent="0.3">
      <c r="A1231">
        <v>1237</v>
      </c>
      <c r="B1231" t="str">
        <f>Table6[[#This Row],[Initials]]</f>
        <v>S</v>
      </c>
      <c r="C1231" t="str">
        <f>Table6[[#This Row],[Last Name Correction]]</f>
        <v>Fisher</v>
      </c>
      <c r="D1231" t="s">
        <v>4493</v>
      </c>
      <c r="E1231" t="str">
        <f>Table6[[#This Row],[Gender Correction]]</f>
        <v>M</v>
      </c>
      <c r="F1231">
        <v>90</v>
      </c>
      <c r="G1231" t="s">
        <v>5057</v>
      </c>
      <c r="H1231" t="s">
        <v>716</v>
      </c>
      <c r="I1231" s="10">
        <v>40169</v>
      </c>
      <c r="J1231">
        <v>75</v>
      </c>
      <c r="K1231" t="s">
        <v>1692</v>
      </c>
      <c r="L1231" t="str">
        <f>VLOOKUP(Portfolio43468[[#This Row],[Product]],ProductName,2)</f>
        <v>Megawidget L</v>
      </c>
      <c r="M1231">
        <f t="shared" si="79"/>
        <v>1800</v>
      </c>
      <c r="N1231" s="14">
        <f t="shared" si="80"/>
        <v>2862</v>
      </c>
      <c r="O1231">
        <f t="shared" si="81"/>
        <v>2009</v>
      </c>
      <c r="P1231" t="str">
        <f t="shared" si="82"/>
        <v>Dec</v>
      </c>
    </row>
    <row r="1232" spans="1:16" x14ac:dyDescent="0.3">
      <c r="A1232">
        <v>1238</v>
      </c>
      <c r="B1232" t="str">
        <f>Table6[[#This Row],[Initials]]</f>
        <v>T</v>
      </c>
      <c r="C1232" t="str">
        <f>Table6[[#This Row],[Last Name Correction]]</f>
        <v>Moody</v>
      </c>
      <c r="D1232" t="s">
        <v>4493</v>
      </c>
      <c r="E1232" t="str">
        <f>Table6[[#This Row],[Gender Correction]]</f>
        <v>M</v>
      </c>
      <c r="F1232">
        <v>60</v>
      </c>
      <c r="G1232" t="s">
        <v>5059</v>
      </c>
      <c r="H1232" t="s">
        <v>741</v>
      </c>
      <c r="I1232" s="10">
        <v>39782</v>
      </c>
      <c r="J1232">
        <v>72</v>
      </c>
      <c r="K1232" t="s">
        <v>1696</v>
      </c>
      <c r="L1232" t="str">
        <f>VLOOKUP(Portfolio43468[[#This Row],[Product]],ProductName,2)</f>
        <v>Ultrathing V2</v>
      </c>
      <c r="M1232">
        <f t="shared" si="79"/>
        <v>1440</v>
      </c>
      <c r="N1232" s="14">
        <f t="shared" si="80"/>
        <v>4305.6000000000004</v>
      </c>
      <c r="O1232">
        <f t="shared" si="81"/>
        <v>2008</v>
      </c>
      <c r="P1232" t="str">
        <f t="shared" si="82"/>
        <v>Nov</v>
      </c>
    </row>
    <row r="1233" spans="1:16" x14ac:dyDescent="0.3">
      <c r="A1233">
        <v>1239</v>
      </c>
      <c r="B1233" t="str">
        <f>Table6[[#This Row],[Initials]]</f>
        <v>W</v>
      </c>
      <c r="C1233" t="str">
        <f>Table6[[#This Row],[Last Name Correction]]</f>
        <v>Teague</v>
      </c>
      <c r="D1233" t="s">
        <v>4493</v>
      </c>
      <c r="E1233" t="str">
        <f>Table6[[#This Row],[Gender Correction]]</f>
        <v>M</v>
      </c>
      <c r="F1233">
        <v>60</v>
      </c>
      <c r="G1233" t="s">
        <v>5062</v>
      </c>
      <c r="H1233" t="s">
        <v>645</v>
      </c>
      <c r="I1233" s="10">
        <v>40120</v>
      </c>
      <c r="J1233">
        <v>19</v>
      </c>
      <c r="K1233" t="s">
        <v>1772</v>
      </c>
      <c r="L1233" t="str">
        <f>VLOOKUP(Portfolio43468[[#This Row],[Product]],ProductName,2)</f>
        <v>Gigastuff</v>
      </c>
      <c r="M1233">
        <f t="shared" si="79"/>
        <v>342</v>
      </c>
      <c r="N1233" s="14">
        <f t="shared" si="80"/>
        <v>646.38</v>
      </c>
      <c r="O1233">
        <f t="shared" si="81"/>
        <v>2009</v>
      </c>
      <c r="P1233" t="str">
        <f t="shared" si="82"/>
        <v>Nov</v>
      </c>
    </row>
    <row r="1234" spans="1:16" x14ac:dyDescent="0.3">
      <c r="A1234">
        <v>1240</v>
      </c>
      <c r="B1234" t="str">
        <f>Table6[[#This Row],[Initials]]</f>
        <v>C</v>
      </c>
      <c r="C1234" t="str">
        <f>Table6[[#This Row],[Last Name Correction]]</f>
        <v>Finch</v>
      </c>
      <c r="D1234" t="s">
        <v>4493</v>
      </c>
      <c r="E1234" t="str">
        <f>Table6[[#This Row],[Gender Correction]]</f>
        <v>M</v>
      </c>
      <c r="F1234">
        <v>90</v>
      </c>
      <c r="G1234" t="s">
        <v>5064</v>
      </c>
      <c r="H1234" t="s">
        <v>282</v>
      </c>
      <c r="I1234" s="10">
        <v>39617</v>
      </c>
      <c r="J1234">
        <v>62</v>
      </c>
      <c r="K1234" t="s">
        <v>1692</v>
      </c>
      <c r="L1234" t="str">
        <f>VLOOKUP(Portfolio43468[[#This Row],[Product]],ProductName,2)</f>
        <v>Megawidget L</v>
      </c>
      <c r="M1234">
        <f t="shared" si="79"/>
        <v>1488</v>
      </c>
      <c r="N1234" s="14">
        <f t="shared" si="80"/>
        <v>2365.92</v>
      </c>
      <c r="O1234">
        <f t="shared" si="81"/>
        <v>2008</v>
      </c>
      <c r="P1234" t="str">
        <f t="shared" si="82"/>
        <v>Jun</v>
      </c>
    </row>
    <row r="1235" spans="1:16" x14ac:dyDescent="0.3">
      <c r="A1235">
        <v>1241</v>
      </c>
      <c r="B1235" t="str">
        <f>Table6[[#This Row],[Initials]]</f>
        <v>R</v>
      </c>
      <c r="C1235" t="str">
        <f>Table6[[#This Row],[Last Name Correction]]</f>
        <v>Cardenas</v>
      </c>
      <c r="D1235" t="s">
        <v>4493</v>
      </c>
      <c r="E1235" t="str">
        <f>Table6[[#This Row],[Gender Correction]]</f>
        <v>M</v>
      </c>
      <c r="F1235">
        <v>30</v>
      </c>
      <c r="G1235" t="s">
        <v>5067</v>
      </c>
      <c r="H1235" t="s">
        <v>62</v>
      </c>
      <c r="I1235" s="10">
        <v>40063</v>
      </c>
      <c r="J1235">
        <v>13</v>
      </c>
      <c r="K1235" t="s">
        <v>1700</v>
      </c>
      <c r="L1235" t="str">
        <f>VLOOKUP(Portfolio43468[[#This Row],[Product]],ProductName,2)</f>
        <v>Ultrathing V1</v>
      </c>
      <c r="M1235">
        <f t="shared" si="79"/>
        <v>221</v>
      </c>
      <c r="N1235" s="14">
        <f t="shared" si="80"/>
        <v>439.79</v>
      </c>
      <c r="O1235">
        <f t="shared" si="81"/>
        <v>2009</v>
      </c>
      <c r="P1235" t="str">
        <f t="shared" si="82"/>
        <v>Sep</v>
      </c>
    </row>
    <row r="1236" spans="1:16" x14ac:dyDescent="0.3">
      <c r="A1236">
        <v>1242</v>
      </c>
      <c r="B1236" t="str">
        <f>Table6[[#This Row],[Initials]]</f>
        <v>C</v>
      </c>
      <c r="C1236" t="str">
        <f>Table6[[#This Row],[Last Name Correction]]</f>
        <v>Willis</v>
      </c>
      <c r="D1236" t="s">
        <v>4493</v>
      </c>
      <c r="E1236" t="str">
        <f>Table6[[#This Row],[Gender Correction]]</f>
        <v>M</v>
      </c>
      <c r="F1236">
        <v>90</v>
      </c>
      <c r="G1236" t="s">
        <v>5069</v>
      </c>
      <c r="H1236" t="s">
        <v>1600</v>
      </c>
      <c r="I1236" s="10">
        <v>40213</v>
      </c>
      <c r="J1236">
        <v>41</v>
      </c>
      <c r="K1236" t="s">
        <v>851</v>
      </c>
      <c r="L1236" t="str">
        <f>VLOOKUP(Portfolio43468[[#This Row],[Product]],ProductName,2)</f>
        <v>Hyperwotsit</v>
      </c>
      <c r="M1236">
        <f t="shared" si="79"/>
        <v>820</v>
      </c>
      <c r="N1236" s="14">
        <f t="shared" si="80"/>
        <v>1648.1999999999998</v>
      </c>
      <c r="O1236">
        <f t="shared" si="81"/>
        <v>2010</v>
      </c>
      <c r="P1236" t="str">
        <f t="shared" si="82"/>
        <v>Feb</v>
      </c>
    </row>
    <row r="1237" spans="1:16" x14ac:dyDescent="0.3">
      <c r="A1237">
        <v>1243</v>
      </c>
      <c r="B1237" t="str">
        <f>Table6[[#This Row],[Initials]]</f>
        <v>B</v>
      </c>
      <c r="C1237" t="str">
        <f>Table6[[#This Row],[Last Name Correction]]</f>
        <v>Ware</v>
      </c>
      <c r="D1237" t="s">
        <v>4493</v>
      </c>
      <c r="E1237" t="str">
        <f>Table6[[#This Row],[Gender Correction]]</f>
        <v>M</v>
      </c>
      <c r="F1237">
        <v>90</v>
      </c>
      <c r="G1237" t="s">
        <v>5070</v>
      </c>
      <c r="H1237" t="s">
        <v>1308</v>
      </c>
      <c r="I1237" s="10">
        <v>40432</v>
      </c>
      <c r="J1237">
        <v>58</v>
      </c>
      <c r="K1237" t="s">
        <v>1700</v>
      </c>
      <c r="L1237" t="str">
        <f>VLOOKUP(Portfolio43468[[#This Row],[Product]],ProductName,2)</f>
        <v>Ultrathing V1</v>
      </c>
      <c r="M1237">
        <f t="shared" si="79"/>
        <v>986</v>
      </c>
      <c r="N1237" s="14">
        <f t="shared" si="80"/>
        <v>1962.14</v>
      </c>
      <c r="O1237">
        <f t="shared" si="81"/>
        <v>2010</v>
      </c>
      <c r="P1237" t="str">
        <f t="shared" si="82"/>
        <v>Sep</v>
      </c>
    </row>
    <row r="1238" spans="1:16" x14ac:dyDescent="0.3">
      <c r="A1238">
        <v>1244</v>
      </c>
      <c r="B1238" t="str">
        <f>Table6[[#This Row],[Initials]]</f>
        <v>R</v>
      </c>
      <c r="C1238" t="str">
        <f>Table6[[#This Row],[Last Name Correction]]</f>
        <v>Coker</v>
      </c>
      <c r="D1238" t="s">
        <v>4493</v>
      </c>
      <c r="E1238" t="str">
        <f>Table6[[#This Row],[Gender Correction]]</f>
        <v>M</v>
      </c>
      <c r="F1238">
        <v>60</v>
      </c>
      <c r="G1238" t="s">
        <v>5072</v>
      </c>
      <c r="H1238" t="s">
        <v>364</v>
      </c>
      <c r="I1238" s="10">
        <v>39468</v>
      </c>
      <c r="J1238">
        <v>50</v>
      </c>
      <c r="K1238" t="s">
        <v>1677</v>
      </c>
      <c r="L1238" t="str">
        <f>VLOOKUP(Portfolio43468[[#This Row],[Product]],ProductName,2)</f>
        <v>Ultrathing V3</v>
      </c>
      <c r="M1238">
        <f t="shared" si="79"/>
        <v>1200</v>
      </c>
      <c r="N1238" s="14">
        <f t="shared" si="80"/>
        <v>4188</v>
      </c>
      <c r="O1238">
        <f t="shared" si="81"/>
        <v>2008</v>
      </c>
      <c r="P1238" t="str">
        <f t="shared" si="82"/>
        <v>Jan</v>
      </c>
    </row>
    <row r="1239" spans="1:16" x14ac:dyDescent="0.3">
      <c r="A1239">
        <v>1245</v>
      </c>
      <c r="B1239" t="str">
        <f>Table6[[#This Row],[Initials]]</f>
        <v>J</v>
      </c>
      <c r="C1239" t="str">
        <f>Table6[[#This Row],[Last Name Correction]]</f>
        <v>Rush</v>
      </c>
      <c r="D1239" t="s">
        <v>4493</v>
      </c>
      <c r="E1239" t="str">
        <f>Table6[[#This Row],[Gender Correction]]</f>
        <v>M</v>
      </c>
      <c r="F1239">
        <v>90</v>
      </c>
      <c r="G1239" t="s">
        <v>5075</v>
      </c>
      <c r="H1239" t="s">
        <v>1198</v>
      </c>
      <c r="I1239" s="10">
        <v>39722</v>
      </c>
      <c r="J1239">
        <v>85</v>
      </c>
      <c r="K1239" t="s">
        <v>1700</v>
      </c>
      <c r="L1239" t="str">
        <f>VLOOKUP(Portfolio43468[[#This Row],[Product]],ProductName,2)</f>
        <v>Ultrathing V1</v>
      </c>
      <c r="M1239">
        <f t="shared" si="79"/>
        <v>1445</v>
      </c>
      <c r="N1239" s="14">
        <f t="shared" si="80"/>
        <v>2875.55</v>
      </c>
      <c r="O1239">
        <f t="shared" si="81"/>
        <v>2008</v>
      </c>
      <c r="P1239" t="str">
        <f t="shared" si="82"/>
        <v>Oct</v>
      </c>
    </row>
    <row r="1240" spans="1:16" x14ac:dyDescent="0.3">
      <c r="A1240">
        <v>1246</v>
      </c>
      <c r="B1240" t="str">
        <f>Table6[[#This Row],[Initials]]</f>
        <v>D</v>
      </c>
      <c r="C1240" t="str">
        <f>Table6[[#This Row],[Last Name Correction]]</f>
        <v>Whitney</v>
      </c>
      <c r="D1240" t="s">
        <v>4493</v>
      </c>
      <c r="E1240" t="str">
        <f>Table6[[#This Row],[Gender Correction]]</f>
        <v>M</v>
      </c>
      <c r="F1240">
        <v>90</v>
      </c>
      <c r="G1240" t="s">
        <v>5076</v>
      </c>
      <c r="H1240" t="s">
        <v>159</v>
      </c>
      <c r="I1240" s="10">
        <v>40460</v>
      </c>
      <c r="J1240">
        <v>18</v>
      </c>
      <c r="K1240" t="s">
        <v>1692</v>
      </c>
      <c r="L1240" t="str">
        <f>VLOOKUP(Portfolio43468[[#This Row],[Product]],ProductName,2)</f>
        <v>Megawidget L</v>
      </c>
      <c r="M1240">
        <f t="shared" si="79"/>
        <v>432</v>
      </c>
      <c r="N1240" s="14">
        <f t="shared" si="80"/>
        <v>686.88</v>
      </c>
      <c r="O1240">
        <f t="shared" si="81"/>
        <v>2010</v>
      </c>
      <c r="P1240" t="str">
        <f t="shared" si="82"/>
        <v>Oct</v>
      </c>
    </row>
    <row r="1241" spans="1:16" x14ac:dyDescent="0.3">
      <c r="A1241">
        <v>1247</v>
      </c>
      <c r="B1241" t="str">
        <f>Table6[[#This Row],[Initials]]</f>
        <v>G</v>
      </c>
      <c r="C1241" t="str">
        <f>Table6[[#This Row],[Last Name Correction]]</f>
        <v>Holliday</v>
      </c>
      <c r="D1241" t="s">
        <v>4493</v>
      </c>
      <c r="E1241" t="str">
        <f>Table6[[#This Row],[Gender Correction]]</f>
        <v>M</v>
      </c>
      <c r="F1241">
        <v>30</v>
      </c>
      <c r="G1241" t="s">
        <v>1950</v>
      </c>
      <c r="H1241" t="s">
        <v>440</v>
      </c>
      <c r="I1241" s="10">
        <v>40294</v>
      </c>
      <c r="J1241">
        <v>66</v>
      </c>
      <c r="K1241" t="s">
        <v>1677</v>
      </c>
      <c r="L1241" t="str">
        <f>VLOOKUP(Portfolio43468[[#This Row],[Product]],ProductName,2)</f>
        <v>Ultrathing V3</v>
      </c>
      <c r="M1241">
        <f t="shared" si="79"/>
        <v>1584</v>
      </c>
      <c r="N1241" s="14">
        <f t="shared" si="80"/>
        <v>5528.1600000000008</v>
      </c>
      <c r="O1241">
        <f t="shared" si="81"/>
        <v>2010</v>
      </c>
      <c r="P1241" t="str">
        <f t="shared" si="82"/>
        <v>Apr</v>
      </c>
    </row>
    <row r="1242" spans="1:16" x14ac:dyDescent="0.3">
      <c r="A1242">
        <v>1248</v>
      </c>
      <c r="B1242" t="str">
        <f>Table6[[#This Row],[Initials]]</f>
        <v>J</v>
      </c>
      <c r="C1242" t="str">
        <f>Table6[[#This Row],[Last Name Correction]]</f>
        <v>David</v>
      </c>
      <c r="D1242" t="s">
        <v>4493</v>
      </c>
      <c r="E1242" t="str">
        <f>Table6[[#This Row],[Gender Correction]]</f>
        <v>M</v>
      </c>
      <c r="F1242">
        <v>30</v>
      </c>
      <c r="G1242" t="s">
        <v>5079</v>
      </c>
      <c r="H1242" t="s">
        <v>1429</v>
      </c>
      <c r="I1242" s="10">
        <v>39850</v>
      </c>
      <c r="J1242">
        <v>26</v>
      </c>
      <c r="K1242" t="s">
        <v>1696</v>
      </c>
      <c r="L1242" t="str">
        <f>VLOOKUP(Portfolio43468[[#This Row],[Product]],ProductName,2)</f>
        <v>Ultrathing V2</v>
      </c>
      <c r="M1242">
        <f t="shared" si="79"/>
        <v>520</v>
      </c>
      <c r="N1242" s="14">
        <f t="shared" si="80"/>
        <v>1554.8000000000002</v>
      </c>
      <c r="O1242">
        <f t="shared" si="81"/>
        <v>2009</v>
      </c>
      <c r="P1242" t="str">
        <f t="shared" si="82"/>
        <v>Feb</v>
      </c>
    </row>
    <row r="1243" spans="1:16" x14ac:dyDescent="0.3">
      <c r="A1243">
        <v>1249</v>
      </c>
      <c r="B1243" t="str">
        <f>Table6[[#This Row],[Initials]]</f>
        <v>G</v>
      </c>
      <c r="C1243" t="str">
        <f>Table6[[#This Row],[Last Name Correction]]</f>
        <v>Silva</v>
      </c>
      <c r="D1243" t="s">
        <v>1946</v>
      </c>
      <c r="E1243" t="str">
        <f>Table6[[#This Row],[Gender Correction]]</f>
        <v>M</v>
      </c>
      <c r="F1243">
        <v>60</v>
      </c>
      <c r="G1243" t="s">
        <v>4346</v>
      </c>
      <c r="H1243" t="s">
        <v>171</v>
      </c>
      <c r="I1243" s="10">
        <v>40211</v>
      </c>
      <c r="J1243">
        <v>50</v>
      </c>
      <c r="K1243" t="s">
        <v>1007</v>
      </c>
      <c r="L1243" t="str">
        <f>VLOOKUP(Portfolio43468[[#This Row],[Product]],ProductName,2)</f>
        <v>Superwossname</v>
      </c>
      <c r="M1243">
        <f t="shared" si="79"/>
        <v>1000</v>
      </c>
      <c r="N1243" s="14">
        <f t="shared" si="80"/>
        <v>3110</v>
      </c>
      <c r="O1243">
        <f t="shared" si="81"/>
        <v>2010</v>
      </c>
      <c r="P1243" t="str">
        <f t="shared" si="82"/>
        <v>Feb</v>
      </c>
    </row>
    <row r="1244" spans="1:16" x14ac:dyDescent="0.3">
      <c r="A1244">
        <v>1250</v>
      </c>
      <c r="B1244" t="str">
        <f>Table6[[#This Row],[Initials]]</f>
        <v>M</v>
      </c>
      <c r="C1244" t="str">
        <f>Table6[[#This Row],[Last Name Correction]]</f>
        <v>Street</v>
      </c>
      <c r="D1244" t="s">
        <v>4493</v>
      </c>
      <c r="E1244" t="str">
        <f>Table6[[#This Row],[Gender Correction]]</f>
        <v>M</v>
      </c>
      <c r="F1244">
        <v>30</v>
      </c>
      <c r="G1244" t="s">
        <v>5080</v>
      </c>
      <c r="H1244" t="s">
        <v>1159</v>
      </c>
      <c r="I1244" s="10">
        <v>39576</v>
      </c>
      <c r="J1244">
        <v>13</v>
      </c>
      <c r="K1244" t="s">
        <v>851</v>
      </c>
      <c r="L1244" t="str">
        <f>VLOOKUP(Portfolio43468[[#This Row],[Product]],ProductName,2)</f>
        <v>Hyperwotsit</v>
      </c>
      <c r="M1244">
        <f t="shared" si="79"/>
        <v>260</v>
      </c>
      <c r="N1244" s="14">
        <f t="shared" si="80"/>
        <v>522.59999999999991</v>
      </c>
      <c r="O1244">
        <f t="shared" si="81"/>
        <v>2008</v>
      </c>
      <c r="P1244" t="str">
        <f t="shared" si="82"/>
        <v>May</v>
      </c>
    </row>
    <row r="1245" spans="1:16" x14ac:dyDescent="0.3">
      <c r="A1245">
        <v>1251</v>
      </c>
      <c r="B1245" t="str">
        <f>Table6[[#This Row],[Initials]]</f>
        <v>Z</v>
      </c>
      <c r="C1245" t="str">
        <f>Table6[[#This Row],[Last Name Correction]]</f>
        <v>Kaufman</v>
      </c>
      <c r="D1245" t="s">
        <v>4493</v>
      </c>
      <c r="E1245" t="str">
        <f>Table6[[#This Row],[Gender Correction]]</f>
        <v>M</v>
      </c>
      <c r="F1245">
        <v>90</v>
      </c>
      <c r="G1245" t="s">
        <v>5083</v>
      </c>
      <c r="H1245" t="s">
        <v>1045</v>
      </c>
      <c r="I1245" s="10">
        <v>39585</v>
      </c>
      <c r="J1245">
        <v>26</v>
      </c>
      <c r="K1245" t="s">
        <v>851</v>
      </c>
      <c r="L1245" t="str">
        <f>VLOOKUP(Portfolio43468[[#This Row],[Product]],ProductName,2)</f>
        <v>Hyperwotsit</v>
      </c>
      <c r="M1245">
        <f t="shared" si="79"/>
        <v>520</v>
      </c>
      <c r="N1245" s="14">
        <f t="shared" si="80"/>
        <v>1045.1999999999998</v>
      </c>
      <c r="O1245">
        <f t="shared" si="81"/>
        <v>2008</v>
      </c>
      <c r="P1245" t="str">
        <f t="shared" si="82"/>
        <v>May</v>
      </c>
    </row>
    <row r="1246" spans="1:16" x14ac:dyDescent="0.3">
      <c r="A1246">
        <v>1252</v>
      </c>
      <c r="B1246" t="str">
        <f>Table6[[#This Row],[Initials]]</f>
        <v>V</v>
      </c>
      <c r="C1246" t="str">
        <f>Table6[[#This Row],[Last Name Correction]]</f>
        <v>Dailey</v>
      </c>
      <c r="D1246" t="s">
        <v>4493</v>
      </c>
      <c r="E1246" t="str">
        <f>Table6[[#This Row],[Gender Correction]]</f>
        <v>M</v>
      </c>
      <c r="F1246">
        <v>90</v>
      </c>
      <c r="G1246" t="s">
        <v>5085</v>
      </c>
      <c r="H1246" t="s">
        <v>33</v>
      </c>
      <c r="I1246" s="10">
        <v>40199</v>
      </c>
      <c r="J1246">
        <v>92</v>
      </c>
      <c r="K1246" t="s">
        <v>1707</v>
      </c>
      <c r="L1246" t="str">
        <f>VLOOKUP(Portfolio43468[[#This Row],[Product]],ProductName,2)</f>
        <v>Megawidget M</v>
      </c>
      <c r="M1246">
        <f t="shared" si="79"/>
        <v>2208</v>
      </c>
      <c r="N1246" s="14">
        <f t="shared" si="80"/>
        <v>2627.52</v>
      </c>
      <c r="O1246">
        <f t="shared" si="81"/>
        <v>2010</v>
      </c>
      <c r="P1246" t="str">
        <f t="shared" si="82"/>
        <v>Jan</v>
      </c>
    </row>
    <row r="1247" spans="1:16" x14ac:dyDescent="0.3">
      <c r="A1247">
        <v>1253</v>
      </c>
      <c r="B1247" t="str">
        <f>Table6[[#This Row],[Initials]]</f>
        <v>G</v>
      </c>
      <c r="C1247" t="str">
        <f>Table6[[#This Row],[Last Name Correction]]</f>
        <v>Ross</v>
      </c>
      <c r="D1247" t="s">
        <v>4493</v>
      </c>
      <c r="E1247" t="str">
        <f>Table6[[#This Row],[Gender Correction]]</f>
        <v>M</v>
      </c>
      <c r="F1247">
        <v>60</v>
      </c>
      <c r="G1247" t="s">
        <v>5086</v>
      </c>
      <c r="H1247" t="s">
        <v>2317</v>
      </c>
      <c r="I1247" s="10">
        <v>39535</v>
      </c>
      <c r="J1247">
        <v>5</v>
      </c>
      <c r="K1247" t="s">
        <v>1721</v>
      </c>
      <c r="L1247" t="str">
        <f>VLOOKUP(Portfolio43468[[#This Row],[Product]],ProductName,2)</f>
        <v>Ultrathing V4</v>
      </c>
      <c r="M1247">
        <f t="shared" si="79"/>
        <v>120</v>
      </c>
      <c r="N1247" s="14">
        <f t="shared" si="80"/>
        <v>478.8</v>
      </c>
      <c r="O1247">
        <f t="shared" si="81"/>
        <v>2008</v>
      </c>
      <c r="P1247" t="str">
        <f t="shared" si="82"/>
        <v>Mar</v>
      </c>
    </row>
    <row r="1248" spans="1:16" x14ac:dyDescent="0.3">
      <c r="A1248">
        <v>1254</v>
      </c>
      <c r="B1248" t="str">
        <f>Table6[[#This Row],[Initials]]</f>
        <v>C</v>
      </c>
      <c r="C1248" t="str">
        <f>Table6[[#This Row],[Last Name Correction]]</f>
        <v>Madrid</v>
      </c>
      <c r="D1248" t="s">
        <v>4493</v>
      </c>
      <c r="E1248" t="str">
        <f>Table6[[#This Row],[Gender Correction]]</f>
        <v>M</v>
      </c>
      <c r="F1248">
        <v>90</v>
      </c>
      <c r="G1248" t="s">
        <v>5088</v>
      </c>
      <c r="H1248" t="s">
        <v>2671</v>
      </c>
      <c r="I1248" s="10">
        <v>39986</v>
      </c>
      <c r="J1248">
        <v>11</v>
      </c>
      <c r="K1248" t="s">
        <v>1696</v>
      </c>
      <c r="L1248" t="str">
        <f>VLOOKUP(Portfolio43468[[#This Row],[Product]],ProductName,2)</f>
        <v>Ultrathing V2</v>
      </c>
      <c r="M1248">
        <f t="shared" si="79"/>
        <v>220</v>
      </c>
      <c r="N1248" s="14">
        <f t="shared" si="80"/>
        <v>657.80000000000007</v>
      </c>
      <c r="O1248">
        <f t="shared" si="81"/>
        <v>2009</v>
      </c>
      <c r="P1248" t="str">
        <f t="shared" si="82"/>
        <v>Jun</v>
      </c>
    </row>
    <row r="1249" spans="1:16" x14ac:dyDescent="0.3">
      <c r="A1249">
        <v>1255</v>
      </c>
      <c r="B1249" t="str">
        <f>Table6[[#This Row],[Initials]]</f>
        <v>N</v>
      </c>
      <c r="C1249" t="str">
        <f>Table6[[#This Row],[Last Name Correction]]</f>
        <v>Rodgers</v>
      </c>
      <c r="D1249" t="s">
        <v>4493</v>
      </c>
      <c r="E1249" t="str">
        <f>Table6[[#This Row],[Gender Correction]]</f>
        <v>M</v>
      </c>
      <c r="F1249">
        <v>90</v>
      </c>
      <c r="G1249" t="s">
        <v>5090</v>
      </c>
      <c r="H1249" t="s">
        <v>157</v>
      </c>
      <c r="I1249" s="10">
        <v>40322</v>
      </c>
      <c r="J1249">
        <v>35</v>
      </c>
      <c r="K1249" t="s">
        <v>1692</v>
      </c>
      <c r="L1249" t="str">
        <f>VLOOKUP(Portfolio43468[[#This Row],[Product]],ProductName,2)</f>
        <v>Megawidget L</v>
      </c>
      <c r="M1249">
        <f t="shared" si="79"/>
        <v>840</v>
      </c>
      <c r="N1249" s="14">
        <f t="shared" si="80"/>
        <v>1335.6000000000001</v>
      </c>
      <c r="O1249">
        <f t="shared" si="81"/>
        <v>2010</v>
      </c>
      <c r="P1249" t="str">
        <f t="shared" si="82"/>
        <v>May</v>
      </c>
    </row>
    <row r="1250" spans="1:16" x14ac:dyDescent="0.3">
      <c r="A1250">
        <v>1256</v>
      </c>
      <c r="B1250" t="str">
        <f>Table6[[#This Row],[Initials]]</f>
        <v>H</v>
      </c>
      <c r="C1250" t="str">
        <f>Table6[[#This Row],[Last Name Correction]]</f>
        <v>Muller</v>
      </c>
      <c r="D1250" t="s">
        <v>4493</v>
      </c>
      <c r="E1250" t="str">
        <f>Table6[[#This Row],[Gender Correction]]</f>
        <v>M</v>
      </c>
      <c r="F1250">
        <v>30</v>
      </c>
      <c r="G1250" t="s">
        <v>5091</v>
      </c>
      <c r="H1250" t="s">
        <v>3942</v>
      </c>
      <c r="I1250" s="10">
        <v>39764</v>
      </c>
      <c r="J1250">
        <v>8</v>
      </c>
      <c r="K1250" t="s">
        <v>851</v>
      </c>
      <c r="L1250" t="str">
        <f>VLOOKUP(Portfolio43468[[#This Row],[Product]],ProductName,2)</f>
        <v>Hyperwotsit</v>
      </c>
      <c r="M1250">
        <f t="shared" si="79"/>
        <v>160</v>
      </c>
      <c r="N1250" s="14">
        <f t="shared" si="80"/>
        <v>321.59999999999997</v>
      </c>
      <c r="O1250">
        <f t="shared" si="81"/>
        <v>2008</v>
      </c>
      <c r="P1250" t="str">
        <f t="shared" si="82"/>
        <v>Nov</v>
      </c>
    </row>
    <row r="1251" spans="1:16" x14ac:dyDescent="0.3">
      <c r="A1251">
        <v>1257</v>
      </c>
      <c r="B1251" t="str">
        <f>Table6[[#This Row],[Initials]]</f>
        <v>E</v>
      </c>
      <c r="C1251" t="str">
        <f>Table6[[#This Row],[Last Name Correction]]</f>
        <v>Barton</v>
      </c>
      <c r="D1251" t="s">
        <v>4493</v>
      </c>
      <c r="E1251" t="str">
        <f>Table6[[#This Row],[Gender Correction]]</f>
        <v>M</v>
      </c>
      <c r="F1251">
        <v>60</v>
      </c>
      <c r="G1251" t="s">
        <v>5094</v>
      </c>
      <c r="H1251" t="s">
        <v>394</v>
      </c>
      <c r="I1251" s="10">
        <v>39753</v>
      </c>
      <c r="J1251">
        <v>34</v>
      </c>
      <c r="K1251" t="s">
        <v>1677</v>
      </c>
      <c r="L1251" t="str">
        <f>VLOOKUP(Portfolio43468[[#This Row],[Product]],ProductName,2)</f>
        <v>Ultrathing V3</v>
      </c>
      <c r="M1251">
        <f t="shared" si="79"/>
        <v>816</v>
      </c>
      <c r="N1251" s="14">
        <f t="shared" si="80"/>
        <v>2847.84</v>
      </c>
      <c r="O1251">
        <f t="shared" si="81"/>
        <v>2008</v>
      </c>
      <c r="P1251" t="str">
        <f t="shared" si="82"/>
        <v>Nov</v>
      </c>
    </row>
    <row r="1252" spans="1:16" x14ac:dyDescent="0.3">
      <c r="A1252">
        <v>1258</v>
      </c>
      <c r="B1252" t="str">
        <f>Table6[[#This Row],[Initials]]</f>
        <v>W</v>
      </c>
      <c r="C1252" t="str">
        <f>Table6[[#This Row],[Last Name Correction]]</f>
        <v>Jarvis</v>
      </c>
      <c r="D1252" t="s">
        <v>4493</v>
      </c>
      <c r="E1252" t="str">
        <f>Table6[[#This Row],[Gender Correction]]</f>
        <v>M</v>
      </c>
      <c r="F1252">
        <v>30</v>
      </c>
      <c r="G1252" t="s">
        <v>5097</v>
      </c>
      <c r="H1252" t="s">
        <v>1621</v>
      </c>
      <c r="I1252" s="10">
        <v>40363</v>
      </c>
      <c r="J1252">
        <v>25</v>
      </c>
      <c r="K1252" t="s">
        <v>1673</v>
      </c>
      <c r="L1252" t="str">
        <f>VLOOKUP(Portfolio43468[[#This Row],[Product]],ProductName,2)</f>
        <v>Megawidget S</v>
      </c>
      <c r="M1252">
        <f t="shared" si="79"/>
        <v>600</v>
      </c>
      <c r="N1252" s="14">
        <f t="shared" si="80"/>
        <v>474</v>
      </c>
      <c r="O1252">
        <f t="shared" si="81"/>
        <v>2010</v>
      </c>
      <c r="P1252" t="str">
        <f t="shared" si="82"/>
        <v>Jul</v>
      </c>
    </row>
    <row r="1253" spans="1:16" x14ac:dyDescent="0.3">
      <c r="A1253">
        <v>1259</v>
      </c>
      <c r="B1253" t="str">
        <f>Table6[[#This Row],[Initials]]</f>
        <v>M</v>
      </c>
      <c r="C1253" t="str">
        <f>Table6[[#This Row],[Last Name Correction]]</f>
        <v>Montoya</v>
      </c>
      <c r="D1253" t="s">
        <v>4493</v>
      </c>
      <c r="E1253" t="str">
        <f>Table6[[#This Row],[Gender Correction]]</f>
        <v>M</v>
      </c>
      <c r="F1253">
        <v>30</v>
      </c>
      <c r="G1253" t="s">
        <v>5099</v>
      </c>
      <c r="H1253" t="s">
        <v>1516</v>
      </c>
      <c r="I1253" s="10">
        <v>39539</v>
      </c>
      <c r="J1253">
        <v>55</v>
      </c>
      <c r="K1253" t="s">
        <v>1007</v>
      </c>
      <c r="L1253" t="str">
        <f>VLOOKUP(Portfolio43468[[#This Row],[Product]],ProductName,2)</f>
        <v>Superwossname</v>
      </c>
      <c r="M1253">
        <f t="shared" si="79"/>
        <v>1100</v>
      </c>
      <c r="N1253" s="14">
        <f t="shared" si="80"/>
        <v>3421</v>
      </c>
      <c r="O1253">
        <f t="shared" si="81"/>
        <v>2008</v>
      </c>
      <c r="P1253" t="str">
        <f t="shared" si="82"/>
        <v>Apr</v>
      </c>
    </row>
    <row r="1254" spans="1:16" x14ac:dyDescent="0.3">
      <c r="A1254">
        <v>1260</v>
      </c>
      <c r="B1254" t="str">
        <f>Table6[[#This Row],[Initials]]</f>
        <v>B</v>
      </c>
      <c r="C1254" t="str">
        <f>Table6[[#This Row],[Last Name Correction]]</f>
        <v>Robinson</v>
      </c>
      <c r="D1254" t="s">
        <v>4493</v>
      </c>
      <c r="E1254" t="str">
        <f>Table6[[#This Row],[Gender Correction]]</f>
        <v>M</v>
      </c>
      <c r="F1254">
        <v>60</v>
      </c>
      <c r="G1254" t="s">
        <v>5100</v>
      </c>
      <c r="H1254" t="s">
        <v>812</v>
      </c>
      <c r="I1254" s="10">
        <v>40344</v>
      </c>
      <c r="J1254">
        <v>27</v>
      </c>
      <c r="K1254" t="s">
        <v>1007</v>
      </c>
      <c r="L1254" t="str">
        <f>VLOOKUP(Portfolio43468[[#This Row],[Product]],ProductName,2)</f>
        <v>Superwossname</v>
      </c>
      <c r="M1254">
        <f t="shared" si="79"/>
        <v>540</v>
      </c>
      <c r="N1254" s="14">
        <f t="shared" si="80"/>
        <v>1679.3999999999999</v>
      </c>
      <c r="O1254">
        <f t="shared" si="81"/>
        <v>2010</v>
      </c>
      <c r="P1254" t="str">
        <f t="shared" si="82"/>
        <v>Jun</v>
      </c>
    </row>
    <row r="1255" spans="1:16" x14ac:dyDescent="0.3">
      <c r="A1255">
        <v>1261</v>
      </c>
      <c r="B1255" t="str">
        <f>Table6[[#This Row],[Initials]]</f>
        <v>B</v>
      </c>
      <c r="C1255" t="str">
        <f>Table6[[#This Row],[Last Name Correction]]</f>
        <v>Crouch</v>
      </c>
      <c r="D1255" t="s">
        <v>4493</v>
      </c>
      <c r="E1255" t="str">
        <f>Table6[[#This Row],[Gender Correction]]</f>
        <v>M</v>
      </c>
      <c r="F1255">
        <v>90</v>
      </c>
      <c r="G1255" t="s">
        <v>5101</v>
      </c>
      <c r="H1255" t="s">
        <v>66</v>
      </c>
      <c r="I1255" s="10">
        <v>39862</v>
      </c>
      <c r="J1255">
        <v>64</v>
      </c>
      <c r="K1255" t="s">
        <v>1700</v>
      </c>
      <c r="L1255" t="str">
        <f>VLOOKUP(Portfolio43468[[#This Row],[Product]],ProductName,2)</f>
        <v>Ultrathing V1</v>
      </c>
      <c r="M1255">
        <f t="shared" si="79"/>
        <v>1088</v>
      </c>
      <c r="N1255" s="14">
        <f t="shared" si="80"/>
        <v>2165.12</v>
      </c>
      <c r="O1255">
        <f t="shared" si="81"/>
        <v>2009</v>
      </c>
      <c r="P1255" t="str">
        <f t="shared" si="82"/>
        <v>Feb</v>
      </c>
    </row>
    <row r="1256" spans="1:16" x14ac:dyDescent="0.3">
      <c r="A1256">
        <v>1262</v>
      </c>
      <c r="B1256" t="str">
        <f>Table6[[#This Row],[Initials]]</f>
        <v>W</v>
      </c>
      <c r="C1256" t="str">
        <f>Table6[[#This Row],[Last Name Correction]]</f>
        <v>Willis</v>
      </c>
      <c r="D1256" t="s">
        <v>4493</v>
      </c>
      <c r="E1256" t="str">
        <f>Table6[[#This Row],[Gender Correction]]</f>
        <v>M</v>
      </c>
      <c r="F1256">
        <v>30</v>
      </c>
      <c r="G1256" t="s">
        <v>5103</v>
      </c>
      <c r="H1256" t="s">
        <v>4987</v>
      </c>
      <c r="I1256" s="10">
        <v>39468</v>
      </c>
      <c r="J1256">
        <v>46</v>
      </c>
      <c r="K1256" t="s">
        <v>1677</v>
      </c>
      <c r="L1256" t="str">
        <f>VLOOKUP(Portfolio43468[[#This Row],[Product]],ProductName,2)</f>
        <v>Ultrathing V3</v>
      </c>
      <c r="M1256">
        <f t="shared" si="79"/>
        <v>1104</v>
      </c>
      <c r="N1256" s="14">
        <f t="shared" si="80"/>
        <v>3852.96</v>
      </c>
      <c r="O1256">
        <f t="shared" si="81"/>
        <v>2008</v>
      </c>
      <c r="P1256" t="str">
        <f t="shared" si="82"/>
        <v>Jan</v>
      </c>
    </row>
    <row r="1257" spans="1:16" x14ac:dyDescent="0.3">
      <c r="A1257">
        <v>1263</v>
      </c>
      <c r="B1257" t="str">
        <f>Table6[[#This Row],[Initials]]</f>
        <v>I</v>
      </c>
      <c r="C1257" t="str">
        <f>Table6[[#This Row],[Last Name Correction]]</f>
        <v>Gates</v>
      </c>
      <c r="D1257" t="s">
        <v>4493</v>
      </c>
      <c r="E1257" t="str">
        <f>Table6[[#This Row],[Gender Correction]]</f>
        <v>M</v>
      </c>
      <c r="F1257">
        <v>30</v>
      </c>
      <c r="G1257" t="s">
        <v>5105</v>
      </c>
      <c r="H1257" t="s">
        <v>3466</v>
      </c>
      <c r="I1257" s="10">
        <v>39701</v>
      </c>
      <c r="J1257">
        <v>61</v>
      </c>
      <c r="K1257" t="s">
        <v>1721</v>
      </c>
      <c r="L1257" t="str">
        <f>VLOOKUP(Portfolio43468[[#This Row],[Product]],ProductName,2)</f>
        <v>Ultrathing V4</v>
      </c>
      <c r="M1257">
        <f t="shared" si="79"/>
        <v>1464</v>
      </c>
      <c r="N1257" s="14">
        <f t="shared" si="80"/>
        <v>5841.3600000000006</v>
      </c>
      <c r="O1257">
        <f t="shared" si="81"/>
        <v>2008</v>
      </c>
      <c r="P1257" t="str">
        <f t="shared" si="82"/>
        <v>Sep</v>
      </c>
    </row>
    <row r="1258" spans="1:16" x14ac:dyDescent="0.3">
      <c r="A1258">
        <v>1264</v>
      </c>
      <c r="B1258" t="str">
        <f>Table6[[#This Row],[Initials]]</f>
        <v>H</v>
      </c>
      <c r="C1258" t="str">
        <f>Table6[[#This Row],[Last Name Correction]]</f>
        <v>Moreland</v>
      </c>
      <c r="D1258" t="s">
        <v>4493</v>
      </c>
      <c r="E1258" t="str">
        <f>Table6[[#This Row],[Gender Correction]]</f>
        <v>M</v>
      </c>
      <c r="F1258">
        <v>90</v>
      </c>
      <c r="G1258" t="s">
        <v>5107</v>
      </c>
      <c r="H1258" t="s">
        <v>788</v>
      </c>
      <c r="I1258" s="10">
        <v>40262</v>
      </c>
      <c r="J1258">
        <v>60</v>
      </c>
      <c r="K1258" t="s">
        <v>1673</v>
      </c>
      <c r="L1258" t="str">
        <f>VLOOKUP(Portfolio43468[[#This Row],[Product]],ProductName,2)</f>
        <v>Megawidget S</v>
      </c>
      <c r="M1258">
        <f t="shared" si="79"/>
        <v>1440</v>
      </c>
      <c r="N1258" s="14">
        <f t="shared" si="80"/>
        <v>1137.6000000000001</v>
      </c>
      <c r="O1258">
        <f t="shared" si="81"/>
        <v>2010</v>
      </c>
      <c r="P1258" t="str">
        <f t="shared" si="82"/>
        <v>Mar</v>
      </c>
    </row>
    <row r="1259" spans="1:16" x14ac:dyDescent="0.3">
      <c r="A1259">
        <v>1265</v>
      </c>
      <c r="B1259" t="str">
        <f>Table6[[#This Row],[Initials]]</f>
        <v>C</v>
      </c>
      <c r="C1259" t="str">
        <f>Table6[[#This Row],[Last Name Correction]]</f>
        <v>Arredondo</v>
      </c>
      <c r="D1259" t="s">
        <v>4493</v>
      </c>
      <c r="E1259" t="str">
        <f>Table6[[#This Row],[Gender Correction]]</f>
        <v>M</v>
      </c>
      <c r="F1259">
        <v>30</v>
      </c>
      <c r="G1259" t="s">
        <v>5109</v>
      </c>
      <c r="H1259" t="s">
        <v>1643</v>
      </c>
      <c r="I1259" s="10">
        <v>39627</v>
      </c>
      <c r="J1259">
        <v>9</v>
      </c>
      <c r="K1259" t="s">
        <v>1692</v>
      </c>
      <c r="L1259" t="str">
        <f>VLOOKUP(Portfolio43468[[#This Row],[Product]],ProductName,2)</f>
        <v>Megawidget L</v>
      </c>
      <c r="M1259">
        <f t="shared" si="79"/>
        <v>216</v>
      </c>
      <c r="N1259" s="14">
        <f t="shared" si="80"/>
        <v>343.44</v>
      </c>
      <c r="O1259">
        <f t="shared" si="81"/>
        <v>2008</v>
      </c>
      <c r="P1259" t="str">
        <f t="shared" si="82"/>
        <v>Jun</v>
      </c>
    </row>
    <row r="1260" spans="1:16" x14ac:dyDescent="0.3">
      <c r="A1260">
        <v>1266</v>
      </c>
      <c r="B1260" t="str">
        <f>Table6[[#This Row],[Initials]]</f>
        <v>C</v>
      </c>
      <c r="C1260" t="str">
        <f>Table6[[#This Row],[Last Name Correction]]</f>
        <v>Meier</v>
      </c>
      <c r="D1260" t="s">
        <v>4493</v>
      </c>
      <c r="E1260" t="str">
        <f>Table6[[#This Row],[Gender Correction]]</f>
        <v>M</v>
      </c>
      <c r="F1260">
        <v>30</v>
      </c>
      <c r="G1260" t="s">
        <v>5112</v>
      </c>
      <c r="H1260" t="s">
        <v>124</v>
      </c>
      <c r="I1260" s="10">
        <v>39983</v>
      </c>
      <c r="J1260">
        <v>89</v>
      </c>
      <c r="K1260" t="s">
        <v>851</v>
      </c>
      <c r="L1260" t="str">
        <f>VLOOKUP(Portfolio43468[[#This Row],[Product]],ProductName,2)</f>
        <v>Hyperwotsit</v>
      </c>
      <c r="M1260">
        <f t="shared" si="79"/>
        <v>1780</v>
      </c>
      <c r="N1260" s="14">
        <f t="shared" si="80"/>
        <v>3577.7999999999997</v>
      </c>
      <c r="O1260">
        <f t="shared" si="81"/>
        <v>2009</v>
      </c>
      <c r="P1260" t="str">
        <f t="shared" si="82"/>
        <v>Jun</v>
      </c>
    </row>
    <row r="1261" spans="1:16" x14ac:dyDescent="0.3">
      <c r="A1261">
        <v>1267</v>
      </c>
      <c r="B1261" t="str">
        <f>Table6[[#This Row],[Initials]]</f>
        <v>B</v>
      </c>
      <c r="C1261" t="str">
        <f>Table6[[#This Row],[Last Name Correction]]</f>
        <v>Sewell</v>
      </c>
      <c r="D1261" t="s">
        <v>4493</v>
      </c>
      <c r="E1261" t="str">
        <f>Table6[[#This Row],[Gender Correction]]</f>
        <v>M</v>
      </c>
      <c r="F1261">
        <v>60</v>
      </c>
      <c r="G1261" t="s">
        <v>5114</v>
      </c>
      <c r="H1261" t="s">
        <v>515</v>
      </c>
      <c r="I1261" s="10">
        <v>40479</v>
      </c>
      <c r="J1261">
        <v>95</v>
      </c>
      <c r="K1261" t="s">
        <v>1772</v>
      </c>
      <c r="L1261" t="str">
        <f>VLOOKUP(Portfolio43468[[#This Row],[Product]],ProductName,2)</f>
        <v>Gigastuff</v>
      </c>
      <c r="M1261">
        <f t="shared" si="79"/>
        <v>1710</v>
      </c>
      <c r="N1261" s="14">
        <f t="shared" si="80"/>
        <v>3231.8999999999996</v>
      </c>
      <c r="O1261">
        <f t="shared" si="81"/>
        <v>2010</v>
      </c>
      <c r="P1261" t="str">
        <f t="shared" si="82"/>
        <v>Oct</v>
      </c>
    </row>
    <row r="1262" spans="1:16" x14ac:dyDescent="0.3">
      <c r="A1262">
        <v>1268</v>
      </c>
      <c r="B1262" t="str">
        <f>Table6[[#This Row],[Initials]]</f>
        <v>R</v>
      </c>
      <c r="C1262" t="str">
        <f>Table6[[#This Row],[Last Name Correction]]</f>
        <v>Calvert</v>
      </c>
      <c r="D1262" t="s">
        <v>4493</v>
      </c>
      <c r="E1262" t="str">
        <f>Table6[[#This Row],[Gender Correction]]</f>
        <v>M</v>
      </c>
      <c r="F1262">
        <v>90</v>
      </c>
      <c r="G1262" t="s">
        <v>5116</v>
      </c>
      <c r="H1262" t="s">
        <v>80</v>
      </c>
      <c r="I1262" s="10">
        <v>40395</v>
      </c>
      <c r="J1262">
        <v>18</v>
      </c>
      <c r="K1262" t="s">
        <v>1673</v>
      </c>
      <c r="L1262" t="str">
        <f>VLOOKUP(Portfolio43468[[#This Row],[Product]],ProductName,2)</f>
        <v>Megawidget S</v>
      </c>
      <c r="M1262">
        <f t="shared" si="79"/>
        <v>432</v>
      </c>
      <c r="N1262" s="14">
        <f t="shared" si="80"/>
        <v>341.28000000000003</v>
      </c>
      <c r="O1262">
        <f t="shared" si="81"/>
        <v>2010</v>
      </c>
      <c r="P1262" t="str">
        <f t="shared" si="82"/>
        <v>Aug</v>
      </c>
    </row>
    <row r="1263" spans="1:16" x14ac:dyDescent="0.3">
      <c r="A1263">
        <v>1269</v>
      </c>
      <c r="B1263" t="str">
        <f>Table6[[#This Row],[Initials]]</f>
        <v>M</v>
      </c>
      <c r="C1263" t="str">
        <f>Table6[[#This Row],[Last Name Correction]]</f>
        <v>Spears</v>
      </c>
      <c r="D1263" t="s">
        <v>4493</v>
      </c>
      <c r="E1263" t="str">
        <f>Table6[[#This Row],[Gender Correction]]</f>
        <v>M</v>
      </c>
      <c r="F1263">
        <v>90</v>
      </c>
      <c r="G1263" t="s">
        <v>5118</v>
      </c>
      <c r="H1263" t="s">
        <v>1490</v>
      </c>
      <c r="I1263" s="10">
        <v>40133</v>
      </c>
      <c r="J1263">
        <v>21</v>
      </c>
      <c r="K1263" t="s">
        <v>1772</v>
      </c>
      <c r="L1263" t="str">
        <f>VLOOKUP(Portfolio43468[[#This Row],[Product]],ProductName,2)</f>
        <v>Gigastuff</v>
      </c>
      <c r="M1263">
        <f t="shared" si="79"/>
        <v>378</v>
      </c>
      <c r="N1263" s="14">
        <f t="shared" si="80"/>
        <v>714.42</v>
      </c>
      <c r="O1263">
        <f t="shared" si="81"/>
        <v>2009</v>
      </c>
      <c r="P1263" t="str">
        <f t="shared" si="82"/>
        <v>Nov</v>
      </c>
    </row>
    <row r="1264" spans="1:16" x14ac:dyDescent="0.3">
      <c r="A1264">
        <v>1270</v>
      </c>
      <c r="B1264" t="str">
        <f>Table6[[#This Row],[Initials]]</f>
        <v>J</v>
      </c>
      <c r="C1264" t="str">
        <f>Table6[[#This Row],[Last Name Correction]]</f>
        <v>Foote</v>
      </c>
      <c r="D1264" t="s">
        <v>4493</v>
      </c>
      <c r="E1264" t="str">
        <f>Table6[[#This Row],[Gender Correction]]</f>
        <v>M</v>
      </c>
      <c r="F1264">
        <v>90</v>
      </c>
      <c r="G1264" t="s">
        <v>5121</v>
      </c>
      <c r="H1264" t="s">
        <v>1243</v>
      </c>
      <c r="I1264" s="10">
        <v>40290</v>
      </c>
      <c r="J1264">
        <v>47</v>
      </c>
      <c r="K1264" t="s">
        <v>1007</v>
      </c>
      <c r="L1264" t="str">
        <f>VLOOKUP(Portfolio43468[[#This Row],[Product]],ProductName,2)</f>
        <v>Superwossname</v>
      </c>
      <c r="M1264">
        <f t="shared" si="79"/>
        <v>940</v>
      </c>
      <c r="N1264" s="14">
        <f t="shared" si="80"/>
        <v>2923.4</v>
      </c>
      <c r="O1264">
        <f t="shared" si="81"/>
        <v>2010</v>
      </c>
      <c r="P1264" t="str">
        <f t="shared" si="82"/>
        <v>Apr</v>
      </c>
    </row>
    <row r="1265" spans="1:16" x14ac:dyDescent="0.3">
      <c r="A1265">
        <v>1271</v>
      </c>
      <c r="B1265" t="str">
        <f>Table6[[#This Row],[Initials]]</f>
        <v>R</v>
      </c>
      <c r="C1265" t="str">
        <f>Table6[[#This Row],[Last Name Correction]]</f>
        <v>Mcdonough</v>
      </c>
      <c r="D1265" t="s">
        <v>4493</v>
      </c>
      <c r="E1265" t="str">
        <f>Table6[[#This Row],[Gender Correction]]</f>
        <v>M</v>
      </c>
      <c r="F1265">
        <v>60</v>
      </c>
      <c r="G1265" t="s">
        <v>5123</v>
      </c>
      <c r="H1265" t="s">
        <v>148</v>
      </c>
      <c r="I1265" s="10">
        <v>40398</v>
      </c>
      <c r="J1265">
        <v>10</v>
      </c>
      <c r="K1265" t="s">
        <v>1707</v>
      </c>
      <c r="L1265" t="str">
        <f>VLOOKUP(Portfolio43468[[#This Row],[Product]],ProductName,2)</f>
        <v>Megawidget M</v>
      </c>
      <c r="M1265">
        <f t="shared" si="79"/>
        <v>240</v>
      </c>
      <c r="N1265" s="14">
        <f t="shared" si="80"/>
        <v>285.59999999999997</v>
      </c>
      <c r="O1265">
        <f t="shared" si="81"/>
        <v>2010</v>
      </c>
      <c r="P1265" t="str">
        <f t="shared" si="82"/>
        <v>Aug</v>
      </c>
    </row>
    <row r="1266" spans="1:16" x14ac:dyDescent="0.3">
      <c r="A1266">
        <v>1272</v>
      </c>
      <c r="B1266" t="str">
        <f>Table6[[#This Row],[Initials]]</f>
        <v>I</v>
      </c>
      <c r="C1266" t="str">
        <f>Table6[[#This Row],[Last Name Correction]]</f>
        <v>Spangler</v>
      </c>
      <c r="D1266" t="s">
        <v>4493</v>
      </c>
      <c r="E1266" t="str">
        <f>Table6[[#This Row],[Gender Correction]]</f>
        <v>M</v>
      </c>
      <c r="F1266">
        <v>30</v>
      </c>
      <c r="G1266" t="s">
        <v>5126</v>
      </c>
      <c r="H1266" t="s">
        <v>289</v>
      </c>
      <c r="I1266" s="10">
        <v>40331</v>
      </c>
      <c r="J1266">
        <v>62</v>
      </c>
      <c r="K1266" t="s">
        <v>851</v>
      </c>
      <c r="L1266" t="str">
        <f>VLOOKUP(Portfolio43468[[#This Row],[Product]],ProductName,2)</f>
        <v>Hyperwotsit</v>
      </c>
      <c r="M1266">
        <f t="shared" si="79"/>
        <v>1240</v>
      </c>
      <c r="N1266" s="14">
        <f t="shared" si="80"/>
        <v>2492.3999999999996</v>
      </c>
      <c r="O1266">
        <f t="shared" si="81"/>
        <v>2010</v>
      </c>
      <c r="P1266" t="str">
        <f t="shared" si="82"/>
        <v>Jun</v>
      </c>
    </row>
    <row r="1267" spans="1:16" x14ac:dyDescent="0.3">
      <c r="A1267">
        <v>1273</v>
      </c>
      <c r="B1267" t="str">
        <f>Table6[[#This Row],[Initials]]</f>
        <v>G</v>
      </c>
      <c r="C1267" t="str">
        <f>Table6[[#This Row],[Last Name Correction]]</f>
        <v>Martin</v>
      </c>
      <c r="D1267" t="s">
        <v>4493</v>
      </c>
      <c r="E1267" t="str">
        <f>Table6[[#This Row],[Gender Correction]]</f>
        <v>M</v>
      </c>
      <c r="F1267">
        <v>30</v>
      </c>
      <c r="G1267" t="s">
        <v>5128</v>
      </c>
      <c r="H1267" t="s">
        <v>142</v>
      </c>
      <c r="I1267" s="10">
        <v>39947</v>
      </c>
      <c r="J1267">
        <v>43</v>
      </c>
      <c r="K1267" t="s">
        <v>1696</v>
      </c>
      <c r="L1267" t="str">
        <f>VLOOKUP(Portfolio43468[[#This Row],[Product]],ProductName,2)</f>
        <v>Ultrathing V2</v>
      </c>
      <c r="M1267">
        <f t="shared" si="79"/>
        <v>860</v>
      </c>
      <c r="N1267" s="14">
        <f t="shared" si="80"/>
        <v>2571.4</v>
      </c>
      <c r="O1267">
        <f t="shared" si="81"/>
        <v>2009</v>
      </c>
      <c r="P1267" t="str">
        <f t="shared" si="82"/>
        <v>May</v>
      </c>
    </row>
    <row r="1268" spans="1:16" x14ac:dyDescent="0.3">
      <c r="A1268">
        <v>1274</v>
      </c>
      <c r="B1268" t="str">
        <f>Table6[[#This Row],[Initials]]</f>
        <v>D</v>
      </c>
      <c r="C1268" t="str">
        <f>Table6[[#This Row],[Last Name Correction]]</f>
        <v>Pruitt</v>
      </c>
      <c r="D1268" t="s">
        <v>4493</v>
      </c>
      <c r="E1268" t="str">
        <f>Table6[[#This Row],[Gender Correction]]</f>
        <v>M</v>
      </c>
      <c r="F1268">
        <v>30</v>
      </c>
      <c r="G1268" t="s">
        <v>5129</v>
      </c>
      <c r="H1268" t="s">
        <v>5130</v>
      </c>
      <c r="I1268" s="10">
        <v>40502</v>
      </c>
      <c r="J1268">
        <v>38</v>
      </c>
      <c r="K1268" t="s">
        <v>1692</v>
      </c>
      <c r="L1268" t="str">
        <f>VLOOKUP(Portfolio43468[[#This Row],[Product]],ProductName,2)</f>
        <v>Megawidget L</v>
      </c>
      <c r="M1268">
        <f t="shared" si="79"/>
        <v>912</v>
      </c>
      <c r="N1268" s="14">
        <f t="shared" si="80"/>
        <v>1450.0800000000002</v>
      </c>
      <c r="O1268">
        <f t="shared" si="81"/>
        <v>2010</v>
      </c>
      <c r="P1268" t="str">
        <f t="shared" si="82"/>
        <v>Nov</v>
      </c>
    </row>
    <row r="1269" spans="1:16" x14ac:dyDescent="0.3">
      <c r="A1269">
        <v>1275</v>
      </c>
      <c r="B1269" t="str">
        <f>Table6[[#This Row],[Initials]]</f>
        <v>K</v>
      </c>
      <c r="C1269" t="str">
        <f>Table6[[#This Row],[Last Name Correction]]</f>
        <v>Hutchison</v>
      </c>
      <c r="D1269" t="s">
        <v>4493</v>
      </c>
      <c r="E1269" t="str">
        <f>Table6[[#This Row],[Gender Correction]]</f>
        <v>M</v>
      </c>
      <c r="F1269">
        <v>30</v>
      </c>
      <c r="G1269" t="s">
        <v>5133</v>
      </c>
      <c r="H1269" t="s">
        <v>506</v>
      </c>
      <c r="I1269" s="10">
        <v>39575</v>
      </c>
      <c r="J1269">
        <v>22</v>
      </c>
      <c r="K1269" t="s">
        <v>1677</v>
      </c>
      <c r="L1269" t="str">
        <f>VLOOKUP(Portfolio43468[[#This Row],[Product]],ProductName,2)</f>
        <v>Ultrathing V3</v>
      </c>
      <c r="M1269">
        <f t="shared" si="79"/>
        <v>528</v>
      </c>
      <c r="N1269" s="14">
        <f t="shared" si="80"/>
        <v>1842.72</v>
      </c>
      <c r="O1269">
        <f t="shared" si="81"/>
        <v>2008</v>
      </c>
      <c r="P1269" t="str">
        <f t="shared" si="82"/>
        <v>May</v>
      </c>
    </row>
    <row r="1270" spans="1:16" x14ac:dyDescent="0.3">
      <c r="A1270">
        <v>1276</v>
      </c>
      <c r="B1270" t="str">
        <f>Table6[[#This Row],[Initials]]</f>
        <v>M</v>
      </c>
      <c r="C1270" t="str">
        <f>Table6[[#This Row],[Last Name Correction]]</f>
        <v>Daly</v>
      </c>
      <c r="D1270" t="s">
        <v>4493</v>
      </c>
      <c r="E1270" t="str">
        <f>Table6[[#This Row],[Gender Correction]]</f>
        <v>M</v>
      </c>
      <c r="F1270">
        <v>60</v>
      </c>
      <c r="G1270" t="s">
        <v>5135</v>
      </c>
      <c r="H1270" t="s">
        <v>5136</v>
      </c>
      <c r="I1270" s="10">
        <v>40022</v>
      </c>
      <c r="J1270">
        <v>56</v>
      </c>
      <c r="K1270" t="s">
        <v>1721</v>
      </c>
      <c r="L1270" t="str">
        <f>VLOOKUP(Portfolio43468[[#This Row],[Product]],ProductName,2)</f>
        <v>Ultrathing V4</v>
      </c>
      <c r="M1270">
        <f t="shared" si="79"/>
        <v>1344</v>
      </c>
      <c r="N1270" s="14">
        <f t="shared" si="80"/>
        <v>5362.56</v>
      </c>
      <c r="O1270">
        <f t="shared" si="81"/>
        <v>2009</v>
      </c>
      <c r="P1270" t="str">
        <f t="shared" si="82"/>
        <v>Jul</v>
      </c>
    </row>
    <row r="1271" spans="1:16" x14ac:dyDescent="0.3">
      <c r="A1271">
        <v>1277</v>
      </c>
      <c r="B1271" t="str">
        <f>Table6[[#This Row],[Initials]]</f>
        <v>B</v>
      </c>
      <c r="C1271" t="str">
        <f>Table6[[#This Row],[Last Name Correction]]</f>
        <v>Paulson</v>
      </c>
      <c r="D1271" t="s">
        <v>4493</v>
      </c>
      <c r="E1271" t="str">
        <f>Table6[[#This Row],[Gender Correction]]</f>
        <v>M</v>
      </c>
      <c r="F1271">
        <v>90</v>
      </c>
      <c r="G1271" t="s">
        <v>3439</v>
      </c>
      <c r="H1271" t="s">
        <v>1037</v>
      </c>
      <c r="I1271" s="10">
        <v>40053</v>
      </c>
      <c r="J1271">
        <v>55</v>
      </c>
      <c r="K1271" t="s">
        <v>1700</v>
      </c>
      <c r="L1271" t="str">
        <f>VLOOKUP(Portfolio43468[[#This Row],[Product]],ProductName,2)</f>
        <v>Ultrathing V1</v>
      </c>
      <c r="M1271">
        <f t="shared" si="79"/>
        <v>935</v>
      </c>
      <c r="N1271" s="14">
        <f t="shared" si="80"/>
        <v>1860.65</v>
      </c>
      <c r="O1271">
        <f t="shared" si="81"/>
        <v>2009</v>
      </c>
      <c r="P1271" t="str">
        <f t="shared" si="82"/>
        <v>Aug</v>
      </c>
    </row>
    <row r="1272" spans="1:16" x14ac:dyDescent="0.3">
      <c r="A1272">
        <v>1278</v>
      </c>
      <c r="B1272" t="str">
        <f>Table6[[#This Row],[Initials]]</f>
        <v>L</v>
      </c>
      <c r="C1272" t="str">
        <f>Table6[[#This Row],[Last Name Correction]]</f>
        <v>Dahl</v>
      </c>
      <c r="D1272" t="s">
        <v>4493</v>
      </c>
      <c r="E1272" t="str">
        <f>Table6[[#This Row],[Gender Correction]]</f>
        <v>M</v>
      </c>
      <c r="F1272">
        <v>30</v>
      </c>
      <c r="G1272" t="s">
        <v>5139</v>
      </c>
      <c r="H1272" t="s">
        <v>542</v>
      </c>
      <c r="I1272" s="10">
        <v>39723</v>
      </c>
      <c r="J1272">
        <v>58</v>
      </c>
      <c r="K1272" t="s">
        <v>1772</v>
      </c>
      <c r="L1272" t="str">
        <f>VLOOKUP(Portfolio43468[[#This Row],[Product]],ProductName,2)</f>
        <v>Gigastuff</v>
      </c>
      <c r="M1272">
        <f t="shared" si="79"/>
        <v>1044</v>
      </c>
      <c r="N1272" s="14">
        <f t="shared" si="80"/>
        <v>1973.1599999999999</v>
      </c>
      <c r="O1272">
        <f t="shared" si="81"/>
        <v>2008</v>
      </c>
      <c r="P1272" t="str">
        <f t="shared" si="82"/>
        <v>Oct</v>
      </c>
    </row>
    <row r="1273" spans="1:16" x14ac:dyDescent="0.3">
      <c r="A1273">
        <v>1279</v>
      </c>
      <c r="B1273" t="str">
        <f>Table6[[#This Row],[Initials]]</f>
        <v>C</v>
      </c>
      <c r="C1273" t="str">
        <f>Table6[[#This Row],[Last Name Correction]]</f>
        <v>Diggs</v>
      </c>
      <c r="D1273" t="s">
        <v>4493</v>
      </c>
      <c r="E1273" t="str">
        <f>Table6[[#This Row],[Gender Correction]]</f>
        <v>M</v>
      </c>
      <c r="F1273">
        <v>90</v>
      </c>
      <c r="G1273" t="s">
        <v>5142</v>
      </c>
      <c r="H1273" t="s">
        <v>820</v>
      </c>
      <c r="I1273" s="10">
        <v>40267</v>
      </c>
      <c r="J1273">
        <v>65</v>
      </c>
      <c r="K1273" t="s">
        <v>1772</v>
      </c>
      <c r="L1273" t="str">
        <f>VLOOKUP(Portfolio43468[[#This Row],[Product]],ProductName,2)</f>
        <v>Gigastuff</v>
      </c>
      <c r="M1273">
        <f t="shared" si="79"/>
        <v>1170</v>
      </c>
      <c r="N1273" s="14">
        <f t="shared" si="80"/>
        <v>2211.2999999999997</v>
      </c>
      <c r="O1273">
        <f t="shared" si="81"/>
        <v>2010</v>
      </c>
      <c r="P1273" t="str">
        <f t="shared" si="82"/>
        <v>Mar</v>
      </c>
    </row>
    <row r="1274" spans="1:16" x14ac:dyDescent="0.3">
      <c r="A1274">
        <v>1280</v>
      </c>
      <c r="B1274" t="str">
        <f>Table6[[#This Row],[Initials]]</f>
        <v>D</v>
      </c>
      <c r="C1274" t="str">
        <f>Table6[[#This Row],[Last Name Correction]]</f>
        <v>Hoyt</v>
      </c>
      <c r="D1274" t="s">
        <v>4493</v>
      </c>
      <c r="E1274" t="str">
        <f>Table6[[#This Row],[Gender Correction]]</f>
        <v>M</v>
      </c>
      <c r="F1274">
        <v>60</v>
      </c>
      <c r="G1274" t="s">
        <v>5145</v>
      </c>
      <c r="H1274" t="s">
        <v>5146</v>
      </c>
      <c r="I1274" s="10">
        <v>40325</v>
      </c>
      <c r="J1274">
        <v>16</v>
      </c>
      <c r="K1274" t="s">
        <v>1692</v>
      </c>
      <c r="L1274" t="str">
        <f>VLOOKUP(Portfolio43468[[#This Row],[Product]],ProductName,2)</f>
        <v>Megawidget L</v>
      </c>
      <c r="M1274">
        <f t="shared" si="79"/>
        <v>384</v>
      </c>
      <c r="N1274" s="14">
        <f t="shared" si="80"/>
        <v>610.56000000000006</v>
      </c>
      <c r="O1274">
        <f t="shared" si="81"/>
        <v>2010</v>
      </c>
      <c r="P1274" t="str">
        <f t="shared" si="82"/>
        <v>May</v>
      </c>
    </row>
    <row r="1275" spans="1:16" x14ac:dyDescent="0.3">
      <c r="A1275">
        <v>1281</v>
      </c>
      <c r="B1275" t="str">
        <f>Table6[[#This Row],[Initials]]</f>
        <v>D</v>
      </c>
      <c r="C1275" t="str">
        <f>Table6[[#This Row],[Last Name Correction]]</f>
        <v>Walter</v>
      </c>
      <c r="D1275" t="s">
        <v>4493</v>
      </c>
      <c r="E1275" t="str">
        <f>Table6[[#This Row],[Gender Correction]]</f>
        <v>M</v>
      </c>
      <c r="F1275">
        <v>30</v>
      </c>
      <c r="G1275" t="s">
        <v>5148</v>
      </c>
      <c r="H1275" t="s">
        <v>325</v>
      </c>
      <c r="I1275" s="10">
        <v>40009</v>
      </c>
      <c r="J1275">
        <v>29</v>
      </c>
      <c r="K1275" t="s">
        <v>1007</v>
      </c>
      <c r="L1275" t="str">
        <f>VLOOKUP(Portfolio43468[[#This Row],[Product]],ProductName,2)</f>
        <v>Superwossname</v>
      </c>
      <c r="M1275">
        <f t="shared" si="79"/>
        <v>580</v>
      </c>
      <c r="N1275" s="14">
        <f t="shared" si="80"/>
        <v>1803.8</v>
      </c>
      <c r="O1275">
        <f t="shared" si="81"/>
        <v>2009</v>
      </c>
      <c r="P1275" t="str">
        <f t="shared" si="82"/>
        <v>Jul</v>
      </c>
    </row>
    <row r="1276" spans="1:16" x14ac:dyDescent="0.3">
      <c r="A1276">
        <v>1282</v>
      </c>
      <c r="B1276" t="str">
        <f>Table6[[#This Row],[Initials]]</f>
        <v>A</v>
      </c>
      <c r="C1276" t="str">
        <f>Table6[[#This Row],[Last Name Correction]]</f>
        <v>Rodrigues</v>
      </c>
      <c r="D1276" t="s">
        <v>4493</v>
      </c>
      <c r="E1276" t="str">
        <f>Table6[[#This Row],[Gender Correction]]</f>
        <v>M</v>
      </c>
      <c r="F1276">
        <v>30</v>
      </c>
      <c r="G1276" t="s">
        <v>5151</v>
      </c>
      <c r="H1276" t="s">
        <v>802</v>
      </c>
      <c r="I1276" s="10">
        <v>39881</v>
      </c>
      <c r="J1276">
        <v>30</v>
      </c>
      <c r="K1276" t="s">
        <v>1721</v>
      </c>
      <c r="L1276" t="str">
        <f>VLOOKUP(Portfolio43468[[#This Row],[Product]],ProductName,2)</f>
        <v>Ultrathing V4</v>
      </c>
      <c r="M1276">
        <f t="shared" si="79"/>
        <v>720</v>
      </c>
      <c r="N1276" s="14">
        <f t="shared" si="80"/>
        <v>2872.8</v>
      </c>
      <c r="O1276">
        <f t="shared" si="81"/>
        <v>2009</v>
      </c>
      <c r="P1276" t="str">
        <f t="shared" si="82"/>
        <v>Mar</v>
      </c>
    </row>
    <row r="1277" spans="1:16" x14ac:dyDescent="0.3">
      <c r="A1277">
        <v>1283</v>
      </c>
      <c r="B1277" t="str">
        <f>Table6[[#This Row],[Initials]]</f>
        <v>J</v>
      </c>
      <c r="C1277" t="str">
        <f>Table6[[#This Row],[Last Name Correction]]</f>
        <v>Oakes</v>
      </c>
      <c r="D1277" t="s">
        <v>4493</v>
      </c>
      <c r="E1277" t="str">
        <f>Table6[[#This Row],[Gender Correction]]</f>
        <v>M</v>
      </c>
      <c r="F1277">
        <v>60</v>
      </c>
      <c r="G1277" t="s">
        <v>5154</v>
      </c>
      <c r="H1277" t="s">
        <v>382</v>
      </c>
      <c r="I1277" s="10">
        <v>39750</v>
      </c>
      <c r="J1277">
        <v>35</v>
      </c>
      <c r="K1277" t="s">
        <v>1700</v>
      </c>
      <c r="L1277" t="str">
        <f>VLOOKUP(Portfolio43468[[#This Row],[Product]],ProductName,2)</f>
        <v>Ultrathing V1</v>
      </c>
      <c r="M1277">
        <f t="shared" si="79"/>
        <v>595</v>
      </c>
      <c r="N1277" s="14">
        <f t="shared" si="80"/>
        <v>1184.05</v>
      </c>
      <c r="O1277">
        <f t="shared" si="81"/>
        <v>2008</v>
      </c>
      <c r="P1277" t="str">
        <f t="shared" si="82"/>
        <v>Oct</v>
      </c>
    </row>
    <row r="1278" spans="1:16" x14ac:dyDescent="0.3">
      <c r="A1278">
        <v>1284</v>
      </c>
      <c r="B1278" t="str">
        <f>Table6[[#This Row],[Initials]]</f>
        <v>A</v>
      </c>
      <c r="C1278" t="str">
        <f>Table6[[#This Row],[Last Name Correction]]</f>
        <v>Wong</v>
      </c>
      <c r="D1278" t="s">
        <v>4493</v>
      </c>
      <c r="E1278" t="str">
        <f>Table6[[#This Row],[Gender Correction]]</f>
        <v>M</v>
      </c>
      <c r="F1278">
        <v>60</v>
      </c>
      <c r="G1278" t="s">
        <v>5155</v>
      </c>
      <c r="H1278" t="s">
        <v>220</v>
      </c>
      <c r="I1278" s="10">
        <v>40266</v>
      </c>
      <c r="J1278">
        <v>57</v>
      </c>
      <c r="K1278" t="s">
        <v>1721</v>
      </c>
      <c r="L1278" t="str">
        <f>VLOOKUP(Portfolio43468[[#This Row],[Product]],ProductName,2)</f>
        <v>Ultrathing V4</v>
      </c>
      <c r="M1278">
        <f t="shared" si="79"/>
        <v>1368</v>
      </c>
      <c r="N1278" s="14">
        <f t="shared" si="80"/>
        <v>5458.3200000000006</v>
      </c>
      <c r="O1278">
        <f t="shared" si="81"/>
        <v>2010</v>
      </c>
      <c r="P1278" t="str">
        <f t="shared" si="82"/>
        <v>Mar</v>
      </c>
    </row>
    <row r="1279" spans="1:16" x14ac:dyDescent="0.3">
      <c r="A1279">
        <v>1285</v>
      </c>
      <c r="B1279" t="str">
        <f>Table6[[#This Row],[Initials]]</f>
        <v>O</v>
      </c>
      <c r="C1279" t="str">
        <f>Table6[[#This Row],[Last Name Correction]]</f>
        <v>Hooker</v>
      </c>
      <c r="D1279" t="s">
        <v>4493</v>
      </c>
      <c r="E1279" t="str">
        <f>Table6[[#This Row],[Gender Correction]]</f>
        <v>M</v>
      </c>
      <c r="F1279">
        <v>30</v>
      </c>
      <c r="G1279" t="s">
        <v>5158</v>
      </c>
      <c r="H1279" t="s">
        <v>275</v>
      </c>
      <c r="I1279" s="10">
        <v>39600</v>
      </c>
      <c r="J1279">
        <v>72</v>
      </c>
      <c r="K1279" t="s">
        <v>1707</v>
      </c>
      <c r="L1279" t="str">
        <f>VLOOKUP(Portfolio43468[[#This Row],[Product]],ProductName,2)</f>
        <v>Megawidget M</v>
      </c>
      <c r="M1279">
        <f t="shared" si="79"/>
        <v>1728</v>
      </c>
      <c r="N1279" s="14">
        <f t="shared" si="80"/>
        <v>2056.3199999999997</v>
      </c>
      <c r="O1279">
        <f t="shared" si="81"/>
        <v>2008</v>
      </c>
      <c r="P1279" t="str">
        <f t="shared" si="82"/>
        <v>Jun</v>
      </c>
    </row>
    <row r="1280" spans="1:16" x14ac:dyDescent="0.3">
      <c r="A1280">
        <v>1286</v>
      </c>
      <c r="B1280" t="str">
        <f>Table6[[#This Row],[Initials]]</f>
        <v>I</v>
      </c>
      <c r="C1280" t="str">
        <f>Table6[[#This Row],[Last Name Correction]]</f>
        <v>Sawyer</v>
      </c>
      <c r="D1280" t="s">
        <v>4493</v>
      </c>
      <c r="E1280" t="str">
        <f>Table6[[#This Row],[Gender Correction]]</f>
        <v>M</v>
      </c>
      <c r="F1280">
        <v>60</v>
      </c>
      <c r="G1280" t="s">
        <v>4389</v>
      </c>
      <c r="H1280" t="s">
        <v>593</v>
      </c>
      <c r="I1280" s="10">
        <v>39700</v>
      </c>
      <c r="J1280">
        <v>52</v>
      </c>
      <c r="K1280" t="s">
        <v>1700</v>
      </c>
      <c r="L1280" t="str">
        <f>VLOOKUP(Portfolio43468[[#This Row],[Product]],ProductName,2)</f>
        <v>Ultrathing V1</v>
      </c>
      <c r="M1280">
        <f t="shared" si="79"/>
        <v>884</v>
      </c>
      <c r="N1280" s="14">
        <f t="shared" si="80"/>
        <v>1759.16</v>
      </c>
      <c r="O1280">
        <f t="shared" si="81"/>
        <v>2008</v>
      </c>
      <c r="P1280" t="str">
        <f t="shared" si="82"/>
        <v>Sep</v>
      </c>
    </row>
    <row r="1281" spans="1:16" x14ac:dyDescent="0.3">
      <c r="A1281">
        <v>1287</v>
      </c>
      <c r="B1281" t="str">
        <f>Table6[[#This Row],[Initials]]</f>
        <v>S</v>
      </c>
      <c r="C1281" t="str">
        <f>Table6[[#This Row],[Last Name Correction]]</f>
        <v>Walls</v>
      </c>
      <c r="D1281" t="s">
        <v>4493</v>
      </c>
      <c r="E1281" t="str">
        <f>Table6[[#This Row],[Gender Correction]]</f>
        <v>M</v>
      </c>
      <c r="F1281">
        <v>30</v>
      </c>
      <c r="G1281" t="s">
        <v>5163</v>
      </c>
      <c r="H1281" t="s">
        <v>722</v>
      </c>
      <c r="I1281" s="10">
        <v>39630</v>
      </c>
      <c r="J1281">
        <v>41</v>
      </c>
      <c r="K1281" t="s">
        <v>1696</v>
      </c>
      <c r="L1281" t="str">
        <f>VLOOKUP(Portfolio43468[[#This Row],[Product]],ProductName,2)</f>
        <v>Ultrathing V2</v>
      </c>
      <c r="M1281">
        <f t="shared" si="79"/>
        <v>820</v>
      </c>
      <c r="N1281" s="14">
        <f t="shared" si="80"/>
        <v>2451.8000000000002</v>
      </c>
      <c r="O1281">
        <f t="shared" si="81"/>
        <v>2008</v>
      </c>
      <c r="P1281" t="str">
        <f t="shared" si="82"/>
        <v>Jul</v>
      </c>
    </row>
    <row r="1282" spans="1:16" x14ac:dyDescent="0.3">
      <c r="A1282">
        <v>1288</v>
      </c>
      <c r="B1282" t="str">
        <f>Table6[[#This Row],[Initials]]</f>
        <v>W</v>
      </c>
      <c r="C1282" t="str">
        <f>Table6[[#This Row],[Last Name Correction]]</f>
        <v>Connors</v>
      </c>
      <c r="D1282" t="s">
        <v>4493</v>
      </c>
      <c r="E1282" t="str">
        <f>Table6[[#This Row],[Gender Correction]]</f>
        <v>M</v>
      </c>
      <c r="F1282">
        <v>60</v>
      </c>
      <c r="G1282" t="s">
        <v>5165</v>
      </c>
      <c r="H1282" t="s">
        <v>1091</v>
      </c>
      <c r="I1282" s="10">
        <v>39778</v>
      </c>
      <c r="J1282">
        <v>48</v>
      </c>
      <c r="K1282" t="s">
        <v>1721</v>
      </c>
      <c r="L1282" t="str">
        <f>VLOOKUP(Portfolio43468[[#This Row],[Product]],ProductName,2)</f>
        <v>Ultrathing V4</v>
      </c>
      <c r="M1282">
        <f t="shared" ref="M1282:M1345" si="83">VLOOKUP(K1282,ProductName,4)*J1282</f>
        <v>1152</v>
      </c>
      <c r="N1282" s="14">
        <f t="shared" ref="N1282:N1345" si="84">VLOOKUP(K1282,ProductName,3)*M1282</f>
        <v>4596.4800000000005</v>
      </c>
      <c r="O1282">
        <f t="shared" ref="O1282:O1345" si="85">YEAR(I1282)</f>
        <v>2008</v>
      </c>
      <c r="P1282" t="str">
        <f t="shared" ref="P1282:P1345" si="86">TEXT(I1282,"MMM")</f>
        <v>Nov</v>
      </c>
    </row>
    <row r="1283" spans="1:16" x14ac:dyDescent="0.3">
      <c r="A1283">
        <v>1289</v>
      </c>
      <c r="B1283" t="str">
        <f>Table6[[#This Row],[Initials]]</f>
        <v>B</v>
      </c>
      <c r="C1283" t="str">
        <f>Table6[[#This Row],[Last Name Correction]]</f>
        <v>Lara</v>
      </c>
      <c r="D1283" t="s">
        <v>4493</v>
      </c>
      <c r="E1283" t="str">
        <f>Table6[[#This Row],[Gender Correction]]</f>
        <v>M</v>
      </c>
      <c r="F1283">
        <v>30</v>
      </c>
      <c r="G1283" t="s">
        <v>5168</v>
      </c>
      <c r="H1283" t="s">
        <v>241</v>
      </c>
      <c r="I1283" s="10">
        <v>40475</v>
      </c>
      <c r="J1283">
        <v>84</v>
      </c>
      <c r="K1283" t="s">
        <v>1721</v>
      </c>
      <c r="L1283" t="str">
        <f>VLOOKUP(Portfolio43468[[#This Row],[Product]],ProductName,2)</f>
        <v>Ultrathing V4</v>
      </c>
      <c r="M1283">
        <f t="shared" si="83"/>
        <v>2016</v>
      </c>
      <c r="N1283" s="14">
        <f t="shared" si="84"/>
        <v>8043.84</v>
      </c>
      <c r="O1283">
        <f t="shared" si="85"/>
        <v>2010</v>
      </c>
      <c r="P1283" t="str">
        <f t="shared" si="86"/>
        <v>Oct</v>
      </c>
    </row>
    <row r="1284" spans="1:16" x14ac:dyDescent="0.3">
      <c r="A1284">
        <v>1290</v>
      </c>
      <c r="B1284" t="str">
        <f>Table6[[#This Row],[Initials]]</f>
        <v>L</v>
      </c>
      <c r="C1284" t="str">
        <f>Table6[[#This Row],[Last Name Correction]]</f>
        <v>Velazquez</v>
      </c>
      <c r="D1284" t="s">
        <v>4493</v>
      </c>
      <c r="E1284" t="str">
        <f>Table6[[#This Row],[Gender Correction]]</f>
        <v>M</v>
      </c>
      <c r="F1284">
        <v>60</v>
      </c>
      <c r="G1284" t="s">
        <v>5170</v>
      </c>
      <c r="H1284" t="s">
        <v>142</v>
      </c>
      <c r="I1284" s="10">
        <v>39637</v>
      </c>
      <c r="J1284">
        <v>50</v>
      </c>
      <c r="K1284" t="s">
        <v>1696</v>
      </c>
      <c r="L1284" t="str">
        <f>VLOOKUP(Portfolio43468[[#This Row],[Product]],ProductName,2)</f>
        <v>Ultrathing V2</v>
      </c>
      <c r="M1284">
        <f t="shared" si="83"/>
        <v>1000</v>
      </c>
      <c r="N1284" s="14">
        <f t="shared" si="84"/>
        <v>2990</v>
      </c>
      <c r="O1284">
        <f t="shared" si="85"/>
        <v>2008</v>
      </c>
      <c r="P1284" t="str">
        <f t="shared" si="86"/>
        <v>Jul</v>
      </c>
    </row>
    <row r="1285" spans="1:16" x14ac:dyDescent="0.3">
      <c r="A1285">
        <v>1291</v>
      </c>
      <c r="B1285" t="str">
        <f>Table6[[#This Row],[Initials]]</f>
        <v>T</v>
      </c>
      <c r="C1285" t="str">
        <f>Table6[[#This Row],[Last Name Correction]]</f>
        <v>Weston</v>
      </c>
      <c r="D1285" t="s">
        <v>4493</v>
      </c>
      <c r="E1285" t="str">
        <f>Table6[[#This Row],[Gender Correction]]</f>
        <v>M</v>
      </c>
      <c r="F1285">
        <v>90</v>
      </c>
      <c r="G1285" t="s">
        <v>4698</v>
      </c>
      <c r="H1285" t="s">
        <v>514</v>
      </c>
      <c r="I1285" s="10">
        <v>39819</v>
      </c>
      <c r="J1285">
        <v>57</v>
      </c>
      <c r="K1285" t="s">
        <v>1696</v>
      </c>
      <c r="L1285" t="str">
        <f>VLOOKUP(Portfolio43468[[#This Row],[Product]],ProductName,2)</f>
        <v>Ultrathing V2</v>
      </c>
      <c r="M1285">
        <f t="shared" si="83"/>
        <v>1140</v>
      </c>
      <c r="N1285" s="14">
        <f t="shared" si="84"/>
        <v>3408.6000000000004</v>
      </c>
      <c r="O1285">
        <f t="shared" si="85"/>
        <v>2009</v>
      </c>
      <c r="P1285" t="str">
        <f t="shared" si="86"/>
        <v>Jan</v>
      </c>
    </row>
    <row r="1286" spans="1:16" x14ac:dyDescent="0.3">
      <c r="A1286">
        <v>1292</v>
      </c>
      <c r="B1286" t="str">
        <f>Table6[[#This Row],[Initials]]</f>
        <v>C</v>
      </c>
      <c r="C1286" t="str">
        <f>Table6[[#This Row],[Last Name Correction]]</f>
        <v>Frazier</v>
      </c>
      <c r="D1286" t="s">
        <v>4493</v>
      </c>
      <c r="E1286" t="str">
        <f>Table6[[#This Row],[Gender Correction]]</f>
        <v>M</v>
      </c>
      <c r="F1286">
        <v>90</v>
      </c>
      <c r="G1286" t="s">
        <v>5173</v>
      </c>
      <c r="H1286" t="s">
        <v>1424</v>
      </c>
      <c r="I1286" s="10">
        <v>40250</v>
      </c>
      <c r="J1286">
        <v>60</v>
      </c>
      <c r="K1286" t="s">
        <v>1677</v>
      </c>
      <c r="L1286" t="str">
        <f>VLOOKUP(Portfolio43468[[#This Row],[Product]],ProductName,2)</f>
        <v>Ultrathing V3</v>
      </c>
      <c r="M1286">
        <f t="shared" si="83"/>
        <v>1440</v>
      </c>
      <c r="N1286" s="14">
        <f t="shared" si="84"/>
        <v>5025.6000000000004</v>
      </c>
      <c r="O1286">
        <f t="shared" si="85"/>
        <v>2010</v>
      </c>
      <c r="P1286" t="str">
        <f t="shared" si="86"/>
        <v>Mar</v>
      </c>
    </row>
    <row r="1287" spans="1:16" x14ac:dyDescent="0.3">
      <c r="A1287">
        <v>1293</v>
      </c>
      <c r="B1287" t="str">
        <f>Table6[[#This Row],[Initials]]</f>
        <v>R</v>
      </c>
      <c r="C1287" t="str">
        <f>Table6[[#This Row],[Last Name Correction]]</f>
        <v>Goldman</v>
      </c>
      <c r="D1287" t="s">
        <v>4493</v>
      </c>
      <c r="E1287" t="str">
        <f>Table6[[#This Row],[Gender Correction]]</f>
        <v>M</v>
      </c>
      <c r="F1287">
        <v>30</v>
      </c>
      <c r="G1287" t="s">
        <v>5175</v>
      </c>
      <c r="H1287" t="s">
        <v>5176</v>
      </c>
      <c r="I1287" s="10">
        <v>40123</v>
      </c>
      <c r="J1287">
        <v>4</v>
      </c>
      <c r="K1287" t="s">
        <v>1007</v>
      </c>
      <c r="L1287" t="str">
        <f>VLOOKUP(Portfolio43468[[#This Row],[Product]],ProductName,2)</f>
        <v>Superwossname</v>
      </c>
      <c r="M1287">
        <f t="shared" si="83"/>
        <v>80</v>
      </c>
      <c r="N1287" s="14">
        <f t="shared" si="84"/>
        <v>248.79999999999998</v>
      </c>
      <c r="O1287">
        <f t="shared" si="85"/>
        <v>2009</v>
      </c>
      <c r="P1287" t="str">
        <f t="shared" si="86"/>
        <v>Nov</v>
      </c>
    </row>
    <row r="1288" spans="1:16" x14ac:dyDescent="0.3">
      <c r="A1288">
        <v>1294</v>
      </c>
      <c r="B1288" t="str">
        <f>Table6[[#This Row],[Initials]]</f>
        <v>D</v>
      </c>
      <c r="C1288" t="str">
        <f>Table6[[#This Row],[Last Name Correction]]</f>
        <v>Livingston</v>
      </c>
      <c r="D1288" t="s">
        <v>4493</v>
      </c>
      <c r="E1288" t="str">
        <f>Table6[[#This Row],[Gender Correction]]</f>
        <v>M</v>
      </c>
      <c r="F1288">
        <v>90</v>
      </c>
      <c r="G1288" t="s">
        <v>5178</v>
      </c>
      <c r="H1288" t="s">
        <v>519</v>
      </c>
      <c r="I1288" s="10">
        <v>40232</v>
      </c>
      <c r="J1288">
        <v>26</v>
      </c>
      <c r="K1288" t="s">
        <v>1677</v>
      </c>
      <c r="L1288" t="str">
        <f>VLOOKUP(Portfolio43468[[#This Row],[Product]],ProductName,2)</f>
        <v>Ultrathing V3</v>
      </c>
      <c r="M1288">
        <f t="shared" si="83"/>
        <v>624</v>
      </c>
      <c r="N1288" s="14">
        <f t="shared" si="84"/>
        <v>2177.7600000000002</v>
      </c>
      <c r="O1288">
        <f t="shared" si="85"/>
        <v>2010</v>
      </c>
      <c r="P1288" t="str">
        <f t="shared" si="86"/>
        <v>Feb</v>
      </c>
    </row>
    <row r="1289" spans="1:16" x14ac:dyDescent="0.3">
      <c r="A1289">
        <v>1295</v>
      </c>
      <c r="B1289" t="str">
        <f>Table6[[#This Row],[Initials]]</f>
        <v>G</v>
      </c>
      <c r="C1289" t="str">
        <f>Table6[[#This Row],[Last Name Correction]]</f>
        <v>Brewer</v>
      </c>
      <c r="D1289" t="s">
        <v>4493</v>
      </c>
      <c r="E1289" t="str">
        <f>Table6[[#This Row],[Gender Correction]]</f>
        <v>M</v>
      </c>
      <c r="F1289">
        <v>30</v>
      </c>
      <c r="G1289" t="s">
        <v>5180</v>
      </c>
      <c r="H1289" t="s">
        <v>1629</v>
      </c>
      <c r="I1289" s="10">
        <v>40177</v>
      </c>
      <c r="J1289">
        <v>73</v>
      </c>
      <c r="K1289" t="s">
        <v>1707</v>
      </c>
      <c r="L1289" t="str">
        <f>VLOOKUP(Portfolio43468[[#This Row],[Product]],ProductName,2)</f>
        <v>Megawidget M</v>
      </c>
      <c r="M1289">
        <f t="shared" si="83"/>
        <v>1752</v>
      </c>
      <c r="N1289" s="14">
        <f t="shared" si="84"/>
        <v>2084.88</v>
      </c>
      <c r="O1289">
        <f t="shared" si="85"/>
        <v>2009</v>
      </c>
      <c r="P1289" t="str">
        <f t="shared" si="86"/>
        <v>Dec</v>
      </c>
    </row>
    <row r="1290" spans="1:16" x14ac:dyDescent="0.3">
      <c r="A1290">
        <v>1296</v>
      </c>
      <c r="B1290" t="str">
        <f>Table6[[#This Row],[Initials]]</f>
        <v>H</v>
      </c>
      <c r="C1290" t="str">
        <f>Table6[[#This Row],[Last Name Correction]]</f>
        <v>Riley</v>
      </c>
      <c r="D1290" t="s">
        <v>4493</v>
      </c>
      <c r="E1290" t="str">
        <f>Table6[[#This Row],[Gender Correction]]</f>
        <v>M</v>
      </c>
      <c r="F1290">
        <v>60</v>
      </c>
      <c r="G1290" t="s">
        <v>5182</v>
      </c>
      <c r="H1290" t="s">
        <v>253</v>
      </c>
      <c r="I1290" s="10">
        <v>39593</v>
      </c>
      <c r="J1290">
        <v>14</v>
      </c>
      <c r="K1290" t="s">
        <v>851</v>
      </c>
      <c r="L1290" t="str">
        <f>VLOOKUP(Portfolio43468[[#This Row],[Product]],ProductName,2)</f>
        <v>Hyperwotsit</v>
      </c>
      <c r="M1290">
        <f t="shared" si="83"/>
        <v>280</v>
      </c>
      <c r="N1290" s="14">
        <f t="shared" si="84"/>
        <v>562.79999999999995</v>
      </c>
      <c r="O1290">
        <f t="shared" si="85"/>
        <v>2008</v>
      </c>
      <c r="P1290" t="str">
        <f t="shared" si="86"/>
        <v>May</v>
      </c>
    </row>
    <row r="1291" spans="1:16" x14ac:dyDescent="0.3">
      <c r="A1291">
        <v>1297</v>
      </c>
      <c r="B1291" t="str">
        <f>Table6[[#This Row],[Initials]]</f>
        <v>T</v>
      </c>
      <c r="C1291" t="str">
        <f>Table6[[#This Row],[Last Name Correction]]</f>
        <v>Gagnon</v>
      </c>
      <c r="D1291" t="s">
        <v>4493</v>
      </c>
      <c r="E1291" t="str">
        <f>Table6[[#This Row],[Gender Correction]]</f>
        <v>M</v>
      </c>
      <c r="F1291">
        <v>60</v>
      </c>
      <c r="G1291" t="s">
        <v>5185</v>
      </c>
      <c r="H1291" t="s">
        <v>727</v>
      </c>
      <c r="I1291" s="10">
        <v>40090</v>
      </c>
      <c r="J1291">
        <v>55</v>
      </c>
      <c r="K1291" t="s">
        <v>1677</v>
      </c>
      <c r="L1291" t="str">
        <f>VLOOKUP(Portfolio43468[[#This Row],[Product]],ProductName,2)</f>
        <v>Ultrathing V3</v>
      </c>
      <c r="M1291">
        <f t="shared" si="83"/>
        <v>1320</v>
      </c>
      <c r="N1291" s="14">
        <f t="shared" si="84"/>
        <v>4606.8</v>
      </c>
      <c r="O1291">
        <f t="shared" si="85"/>
        <v>2009</v>
      </c>
      <c r="P1291" t="str">
        <f t="shared" si="86"/>
        <v>Oct</v>
      </c>
    </row>
    <row r="1292" spans="1:16" x14ac:dyDescent="0.3">
      <c r="A1292">
        <v>1298</v>
      </c>
      <c r="B1292" t="str">
        <f>Table6[[#This Row],[Initials]]</f>
        <v>M</v>
      </c>
      <c r="C1292" t="str">
        <f>Table6[[#This Row],[Last Name Correction]]</f>
        <v>Griffin</v>
      </c>
      <c r="D1292" t="s">
        <v>4493</v>
      </c>
      <c r="E1292" t="str">
        <f>Table6[[#This Row],[Gender Correction]]</f>
        <v>M</v>
      </c>
      <c r="F1292">
        <v>60</v>
      </c>
      <c r="G1292" t="s">
        <v>5187</v>
      </c>
      <c r="H1292" t="s">
        <v>588</v>
      </c>
      <c r="I1292" s="10">
        <v>40469</v>
      </c>
      <c r="J1292">
        <v>8</v>
      </c>
      <c r="K1292" t="s">
        <v>851</v>
      </c>
      <c r="L1292" t="str">
        <f>VLOOKUP(Portfolio43468[[#This Row],[Product]],ProductName,2)</f>
        <v>Hyperwotsit</v>
      </c>
      <c r="M1292">
        <f t="shared" si="83"/>
        <v>160</v>
      </c>
      <c r="N1292" s="14">
        <f t="shared" si="84"/>
        <v>321.59999999999997</v>
      </c>
      <c r="O1292">
        <f t="shared" si="85"/>
        <v>2010</v>
      </c>
      <c r="P1292" t="str">
        <f t="shared" si="86"/>
        <v>Oct</v>
      </c>
    </row>
    <row r="1293" spans="1:16" x14ac:dyDescent="0.3">
      <c r="A1293">
        <v>1299</v>
      </c>
      <c r="B1293" t="str">
        <f>Table6[[#This Row],[Initials]]</f>
        <v>M</v>
      </c>
      <c r="C1293" t="str">
        <f>Table6[[#This Row],[Last Name Correction]]</f>
        <v>Whalen</v>
      </c>
      <c r="D1293" t="s">
        <v>4493</v>
      </c>
      <c r="E1293" t="str">
        <f>Table6[[#This Row],[Gender Correction]]</f>
        <v>M</v>
      </c>
      <c r="F1293">
        <v>30</v>
      </c>
      <c r="G1293" t="s">
        <v>5189</v>
      </c>
      <c r="H1293" t="s">
        <v>239</v>
      </c>
      <c r="I1293" s="10">
        <v>39966</v>
      </c>
      <c r="J1293">
        <v>40</v>
      </c>
      <c r="K1293" t="s">
        <v>851</v>
      </c>
      <c r="L1293" t="str">
        <f>VLOOKUP(Portfolio43468[[#This Row],[Product]],ProductName,2)</f>
        <v>Hyperwotsit</v>
      </c>
      <c r="M1293">
        <f t="shared" si="83"/>
        <v>800</v>
      </c>
      <c r="N1293" s="14">
        <f t="shared" si="84"/>
        <v>1607.9999999999998</v>
      </c>
      <c r="O1293">
        <f t="shared" si="85"/>
        <v>2009</v>
      </c>
      <c r="P1293" t="str">
        <f t="shared" si="86"/>
        <v>Jun</v>
      </c>
    </row>
    <row r="1294" spans="1:16" x14ac:dyDescent="0.3">
      <c r="A1294">
        <v>1300</v>
      </c>
      <c r="B1294" t="str">
        <f>Table6[[#This Row],[Initials]]</f>
        <v>S</v>
      </c>
      <c r="C1294" t="str">
        <f>Table6[[#This Row],[Last Name Correction]]</f>
        <v>Hodges</v>
      </c>
      <c r="D1294" t="s">
        <v>4493</v>
      </c>
      <c r="E1294" t="str">
        <f>Table6[[#This Row],[Gender Correction]]</f>
        <v>M</v>
      </c>
      <c r="F1294">
        <v>60</v>
      </c>
      <c r="G1294" t="s">
        <v>5191</v>
      </c>
      <c r="H1294" t="s">
        <v>603</v>
      </c>
      <c r="I1294" s="10">
        <v>40465</v>
      </c>
      <c r="J1294">
        <v>31</v>
      </c>
      <c r="K1294" t="s">
        <v>1677</v>
      </c>
      <c r="L1294" t="str">
        <f>VLOOKUP(Portfolio43468[[#This Row],[Product]],ProductName,2)</f>
        <v>Ultrathing V3</v>
      </c>
      <c r="M1294">
        <f t="shared" si="83"/>
        <v>744</v>
      </c>
      <c r="N1294" s="14">
        <f t="shared" si="84"/>
        <v>2596.56</v>
      </c>
      <c r="O1294">
        <f t="shared" si="85"/>
        <v>2010</v>
      </c>
      <c r="P1294" t="str">
        <f t="shared" si="86"/>
        <v>Oct</v>
      </c>
    </row>
    <row r="1295" spans="1:16" x14ac:dyDescent="0.3">
      <c r="A1295">
        <v>1301</v>
      </c>
      <c r="B1295" t="str">
        <f>Table6[[#This Row],[Initials]]</f>
        <v>T</v>
      </c>
      <c r="C1295" t="str">
        <f>Table6[[#This Row],[Last Name Correction]]</f>
        <v>Law</v>
      </c>
      <c r="D1295" t="s">
        <v>4493</v>
      </c>
      <c r="E1295" t="str">
        <f>Table6[[#This Row],[Gender Correction]]</f>
        <v>M</v>
      </c>
      <c r="F1295">
        <v>90</v>
      </c>
      <c r="G1295" t="s">
        <v>5192</v>
      </c>
      <c r="H1295" t="s">
        <v>5146</v>
      </c>
      <c r="I1295" s="10">
        <v>39956</v>
      </c>
      <c r="J1295">
        <v>5</v>
      </c>
      <c r="K1295" t="s">
        <v>1692</v>
      </c>
      <c r="L1295" t="str">
        <f>VLOOKUP(Portfolio43468[[#This Row],[Product]],ProductName,2)</f>
        <v>Megawidget L</v>
      </c>
      <c r="M1295">
        <f t="shared" si="83"/>
        <v>120</v>
      </c>
      <c r="N1295" s="14">
        <f t="shared" si="84"/>
        <v>190.8</v>
      </c>
      <c r="O1295">
        <f t="shared" si="85"/>
        <v>2009</v>
      </c>
      <c r="P1295" t="str">
        <f t="shared" si="86"/>
        <v>May</v>
      </c>
    </row>
    <row r="1296" spans="1:16" x14ac:dyDescent="0.3">
      <c r="A1296">
        <v>1302</v>
      </c>
      <c r="B1296" t="str">
        <f>Table6[[#This Row],[Initials]]</f>
        <v>L</v>
      </c>
      <c r="C1296" t="str">
        <f>Table6[[#This Row],[Last Name Correction]]</f>
        <v>Muller</v>
      </c>
      <c r="D1296" t="s">
        <v>4493</v>
      </c>
      <c r="E1296" t="str">
        <f>Table6[[#This Row],[Gender Correction]]</f>
        <v>M</v>
      </c>
      <c r="F1296">
        <v>90</v>
      </c>
      <c r="G1296" t="s">
        <v>5194</v>
      </c>
      <c r="H1296" t="s">
        <v>447</v>
      </c>
      <c r="I1296" s="10">
        <v>40511</v>
      </c>
      <c r="J1296">
        <v>99</v>
      </c>
      <c r="K1296" t="s">
        <v>1007</v>
      </c>
      <c r="L1296" t="str">
        <f>VLOOKUP(Portfolio43468[[#This Row],[Product]],ProductName,2)</f>
        <v>Superwossname</v>
      </c>
      <c r="M1296">
        <f t="shared" si="83"/>
        <v>1980</v>
      </c>
      <c r="N1296" s="14">
        <f t="shared" si="84"/>
        <v>6157.8</v>
      </c>
      <c r="O1296">
        <f t="shared" si="85"/>
        <v>2010</v>
      </c>
      <c r="P1296" t="str">
        <f t="shared" si="86"/>
        <v>Nov</v>
      </c>
    </row>
    <row r="1297" spans="1:16" x14ac:dyDescent="0.3">
      <c r="A1297">
        <v>1303</v>
      </c>
      <c r="B1297" t="str">
        <f>Table6[[#This Row],[Initials]]</f>
        <v>A</v>
      </c>
      <c r="C1297" t="str">
        <f>Table6[[#This Row],[Last Name Correction]]</f>
        <v>Parson</v>
      </c>
      <c r="D1297" t="s">
        <v>4493</v>
      </c>
      <c r="E1297" t="str">
        <f>Table6[[#This Row],[Gender Correction]]</f>
        <v>M</v>
      </c>
      <c r="F1297">
        <v>90</v>
      </c>
      <c r="G1297" t="s">
        <v>5195</v>
      </c>
      <c r="H1297" t="s">
        <v>658</v>
      </c>
      <c r="I1297" s="10">
        <v>39491</v>
      </c>
      <c r="J1297">
        <v>25</v>
      </c>
      <c r="K1297" t="s">
        <v>1677</v>
      </c>
      <c r="L1297" t="str">
        <f>VLOOKUP(Portfolio43468[[#This Row],[Product]],ProductName,2)</f>
        <v>Ultrathing V3</v>
      </c>
      <c r="M1297">
        <f t="shared" si="83"/>
        <v>600</v>
      </c>
      <c r="N1297" s="14">
        <f t="shared" si="84"/>
        <v>2094</v>
      </c>
      <c r="O1297">
        <f t="shared" si="85"/>
        <v>2008</v>
      </c>
      <c r="P1297" t="str">
        <f t="shared" si="86"/>
        <v>Feb</v>
      </c>
    </row>
    <row r="1298" spans="1:16" x14ac:dyDescent="0.3">
      <c r="A1298">
        <v>1304</v>
      </c>
      <c r="B1298" t="str">
        <f>Table6[[#This Row],[Initials]]</f>
        <v>T</v>
      </c>
      <c r="C1298" t="str">
        <f>Table6[[#This Row],[Last Name Correction]]</f>
        <v>Jordan</v>
      </c>
      <c r="D1298" t="s">
        <v>4493</v>
      </c>
      <c r="E1298" t="str">
        <f>Table6[[#This Row],[Gender Correction]]</f>
        <v>M</v>
      </c>
      <c r="F1298">
        <v>60</v>
      </c>
      <c r="G1298" t="s">
        <v>5198</v>
      </c>
      <c r="H1298" t="s">
        <v>121</v>
      </c>
      <c r="I1298" s="10">
        <v>39852</v>
      </c>
      <c r="J1298">
        <v>88</v>
      </c>
      <c r="K1298" t="s">
        <v>1721</v>
      </c>
      <c r="L1298" t="str">
        <f>VLOOKUP(Portfolio43468[[#This Row],[Product]],ProductName,2)</f>
        <v>Ultrathing V4</v>
      </c>
      <c r="M1298">
        <f t="shared" si="83"/>
        <v>2112</v>
      </c>
      <c r="N1298" s="14">
        <f t="shared" si="84"/>
        <v>8426.880000000001</v>
      </c>
      <c r="O1298">
        <f t="shared" si="85"/>
        <v>2009</v>
      </c>
      <c r="P1298" t="str">
        <f t="shared" si="86"/>
        <v>Feb</v>
      </c>
    </row>
    <row r="1299" spans="1:16" x14ac:dyDescent="0.3">
      <c r="A1299">
        <v>1305</v>
      </c>
      <c r="B1299" t="str">
        <f>Table6[[#This Row],[Initials]]</f>
        <v>S</v>
      </c>
      <c r="C1299" t="str">
        <f>Table6[[#This Row],[Last Name Correction]]</f>
        <v>Jacobs</v>
      </c>
      <c r="D1299" t="s">
        <v>4493</v>
      </c>
      <c r="E1299" t="str">
        <f>Table6[[#This Row],[Gender Correction]]</f>
        <v>M</v>
      </c>
      <c r="F1299">
        <v>60</v>
      </c>
      <c r="G1299" t="s">
        <v>5201</v>
      </c>
      <c r="H1299" t="s">
        <v>2431</v>
      </c>
      <c r="I1299" s="10">
        <v>40068</v>
      </c>
      <c r="J1299">
        <v>8</v>
      </c>
      <c r="K1299" t="s">
        <v>1721</v>
      </c>
      <c r="L1299" t="str">
        <f>VLOOKUP(Portfolio43468[[#This Row],[Product]],ProductName,2)</f>
        <v>Ultrathing V4</v>
      </c>
      <c r="M1299">
        <f t="shared" si="83"/>
        <v>192</v>
      </c>
      <c r="N1299" s="14">
        <f t="shared" si="84"/>
        <v>766.08</v>
      </c>
      <c r="O1299">
        <f t="shared" si="85"/>
        <v>2009</v>
      </c>
      <c r="P1299" t="str">
        <f t="shared" si="86"/>
        <v>Sep</v>
      </c>
    </row>
    <row r="1300" spans="1:16" x14ac:dyDescent="0.3">
      <c r="A1300">
        <v>1306</v>
      </c>
      <c r="B1300" t="str">
        <f>Table6[[#This Row],[Initials]]</f>
        <v>C</v>
      </c>
      <c r="C1300" t="str">
        <f>Table6[[#This Row],[Last Name Correction]]</f>
        <v>Crawford</v>
      </c>
      <c r="D1300" t="s">
        <v>4601</v>
      </c>
      <c r="E1300" t="str">
        <f>Table6[[#This Row],[Gender Correction]]</f>
        <v>M</v>
      </c>
      <c r="F1300">
        <v>60</v>
      </c>
      <c r="G1300" t="s">
        <v>5204</v>
      </c>
      <c r="H1300" t="s">
        <v>73</v>
      </c>
      <c r="I1300" s="10">
        <v>40061</v>
      </c>
      <c r="J1300">
        <v>35</v>
      </c>
      <c r="K1300" t="s">
        <v>1673</v>
      </c>
      <c r="L1300" t="str">
        <f>VLOOKUP(Portfolio43468[[#This Row],[Product]],ProductName,2)</f>
        <v>Megawidget S</v>
      </c>
      <c r="M1300">
        <f t="shared" si="83"/>
        <v>840</v>
      </c>
      <c r="N1300" s="14">
        <f t="shared" si="84"/>
        <v>663.6</v>
      </c>
      <c r="O1300">
        <f t="shared" si="85"/>
        <v>2009</v>
      </c>
      <c r="P1300" t="str">
        <f t="shared" si="86"/>
        <v>Sep</v>
      </c>
    </row>
    <row r="1301" spans="1:16" x14ac:dyDescent="0.3">
      <c r="A1301">
        <v>1307</v>
      </c>
      <c r="B1301" t="str">
        <f>Table6[[#This Row],[Initials]]</f>
        <v>E</v>
      </c>
      <c r="C1301" t="str">
        <f>Table6[[#This Row],[Last Name Correction]]</f>
        <v>Kendrick</v>
      </c>
      <c r="D1301" t="s">
        <v>4493</v>
      </c>
      <c r="E1301" t="str">
        <f>Table6[[#This Row],[Gender Correction]]</f>
        <v>M</v>
      </c>
      <c r="F1301">
        <v>90</v>
      </c>
      <c r="G1301" t="s">
        <v>5207</v>
      </c>
      <c r="H1301" t="s">
        <v>5208</v>
      </c>
      <c r="I1301" s="10">
        <v>39553</v>
      </c>
      <c r="J1301">
        <v>57</v>
      </c>
      <c r="K1301" t="s">
        <v>1721</v>
      </c>
      <c r="L1301" t="str">
        <f>VLOOKUP(Portfolio43468[[#This Row],[Product]],ProductName,2)</f>
        <v>Ultrathing V4</v>
      </c>
      <c r="M1301">
        <f t="shared" si="83"/>
        <v>1368</v>
      </c>
      <c r="N1301" s="14">
        <f t="shared" si="84"/>
        <v>5458.3200000000006</v>
      </c>
      <c r="O1301">
        <f t="shared" si="85"/>
        <v>2008</v>
      </c>
      <c r="P1301" t="str">
        <f t="shared" si="86"/>
        <v>Apr</v>
      </c>
    </row>
    <row r="1302" spans="1:16" x14ac:dyDescent="0.3">
      <c r="A1302">
        <v>1308</v>
      </c>
      <c r="B1302" t="str">
        <f>Table6[[#This Row],[Initials]]</f>
        <v>D</v>
      </c>
      <c r="C1302" t="str">
        <f>Table6[[#This Row],[Last Name Correction]]</f>
        <v>Crawford</v>
      </c>
      <c r="D1302" t="s">
        <v>4493</v>
      </c>
      <c r="E1302" t="str">
        <f>Table6[[#This Row],[Gender Correction]]</f>
        <v>M</v>
      </c>
      <c r="F1302">
        <v>90</v>
      </c>
      <c r="G1302" t="s">
        <v>5209</v>
      </c>
      <c r="H1302" t="s">
        <v>467</v>
      </c>
      <c r="I1302" s="10">
        <v>39485</v>
      </c>
      <c r="J1302">
        <v>60</v>
      </c>
      <c r="K1302" t="s">
        <v>1007</v>
      </c>
      <c r="L1302" t="str">
        <f>VLOOKUP(Portfolio43468[[#This Row],[Product]],ProductName,2)</f>
        <v>Superwossname</v>
      </c>
      <c r="M1302">
        <f t="shared" si="83"/>
        <v>1200</v>
      </c>
      <c r="N1302" s="14">
        <f t="shared" si="84"/>
        <v>3732</v>
      </c>
      <c r="O1302">
        <f t="shared" si="85"/>
        <v>2008</v>
      </c>
      <c r="P1302" t="str">
        <f t="shared" si="86"/>
        <v>Feb</v>
      </c>
    </row>
    <row r="1303" spans="1:16" x14ac:dyDescent="0.3">
      <c r="A1303">
        <v>1309</v>
      </c>
      <c r="B1303" t="str">
        <f>Table6[[#This Row],[Initials]]</f>
        <v>L</v>
      </c>
      <c r="C1303" t="str">
        <f>Table6[[#This Row],[Last Name Correction]]</f>
        <v>Rudd</v>
      </c>
      <c r="D1303" t="s">
        <v>4493</v>
      </c>
      <c r="E1303" t="str">
        <f>Table6[[#This Row],[Gender Correction]]</f>
        <v>M</v>
      </c>
      <c r="F1303">
        <v>60</v>
      </c>
      <c r="G1303" t="s">
        <v>5212</v>
      </c>
      <c r="H1303" t="s">
        <v>5213</v>
      </c>
      <c r="I1303" s="10">
        <v>39901</v>
      </c>
      <c r="J1303">
        <v>57</v>
      </c>
      <c r="K1303" t="s">
        <v>1677</v>
      </c>
      <c r="L1303" t="str">
        <f>VLOOKUP(Portfolio43468[[#This Row],[Product]],ProductName,2)</f>
        <v>Ultrathing V3</v>
      </c>
      <c r="M1303">
        <f t="shared" si="83"/>
        <v>1368</v>
      </c>
      <c r="N1303" s="14">
        <f t="shared" si="84"/>
        <v>4774.3200000000006</v>
      </c>
      <c r="O1303">
        <f t="shared" si="85"/>
        <v>2009</v>
      </c>
      <c r="P1303" t="str">
        <f t="shared" si="86"/>
        <v>Mar</v>
      </c>
    </row>
    <row r="1304" spans="1:16" x14ac:dyDescent="0.3">
      <c r="A1304">
        <v>1310</v>
      </c>
      <c r="B1304" t="str">
        <f>Table6[[#This Row],[Initials]]</f>
        <v>C</v>
      </c>
      <c r="C1304" t="str">
        <f>Table6[[#This Row],[Last Name Correction]]</f>
        <v>Bartley</v>
      </c>
      <c r="D1304" t="s">
        <v>4493</v>
      </c>
      <c r="E1304" t="str">
        <f>Table6[[#This Row],[Gender Correction]]</f>
        <v>M</v>
      </c>
      <c r="F1304">
        <v>30</v>
      </c>
      <c r="G1304" t="s">
        <v>5215</v>
      </c>
      <c r="H1304" t="s">
        <v>1506</v>
      </c>
      <c r="I1304" s="10">
        <v>40002</v>
      </c>
      <c r="J1304">
        <v>21</v>
      </c>
      <c r="K1304" t="s">
        <v>1772</v>
      </c>
      <c r="L1304" t="str">
        <f>VLOOKUP(Portfolio43468[[#This Row],[Product]],ProductName,2)</f>
        <v>Gigastuff</v>
      </c>
      <c r="M1304">
        <f t="shared" si="83"/>
        <v>378</v>
      </c>
      <c r="N1304" s="14">
        <f t="shared" si="84"/>
        <v>714.42</v>
      </c>
      <c r="O1304">
        <f t="shared" si="85"/>
        <v>2009</v>
      </c>
      <c r="P1304" t="str">
        <f t="shared" si="86"/>
        <v>Jul</v>
      </c>
    </row>
    <row r="1305" spans="1:16" x14ac:dyDescent="0.3">
      <c r="A1305">
        <v>1311</v>
      </c>
      <c r="B1305" t="str">
        <f>Table6[[#This Row],[Initials]]</f>
        <v>D</v>
      </c>
      <c r="C1305" t="str">
        <f>Table6[[#This Row],[Last Name Correction]]</f>
        <v>Hatch</v>
      </c>
      <c r="D1305" t="s">
        <v>4493</v>
      </c>
      <c r="E1305" t="str">
        <f>Table6[[#This Row],[Gender Correction]]</f>
        <v>M</v>
      </c>
      <c r="F1305">
        <v>60</v>
      </c>
      <c r="G1305" t="s">
        <v>5217</v>
      </c>
      <c r="H1305" t="s">
        <v>749</v>
      </c>
      <c r="I1305" s="10">
        <v>39808</v>
      </c>
      <c r="J1305">
        <v>82</v>
      </c>
      <c r="K1305" t="s">
        <v>1696</v>
      </c>
      <c r="L1305" t="str">
        <f>VLOOKUP(Portfolio43468[[#This Row],[Product]],ProductName,2)</f>
        <v>Ultrathing V2</v>
      </c>
      <c r="M1305">
        <f t="shared" si="83"/>
        <v>1640</v>
      </c>
      <c r="N1305" s="14">
        <f t="shared" si="84"/>
        <v>4903.6000000000004</v>
      </c>
      <c r="O1305">
        <f t="shared" si="85"/>
        <v>2008</v>
      </c>
      <c r="P1305" t="str">
        <f t="shared" si="86"/>
        <v>Dec</v>
      </c>
    </row>
    <row r="1306" spans="1:16" x14ac:dyDescent="0.3">
      <c r="A1306">
        <v>1312</v>
      </c>
      <c r="B1306" t="str">
        <f>Table6[[#This Row],[Initials]]</f>
        <v>H</v>
      </c>
      <c r="C1306" t="str">
        <f>Table6[[#This Row],[Last Name Correction]]</f>
        <v>Medina</v>
      </c>
      <c r="D1306" t="s">
        <v>4493</v>
      </c>
      <c r="E1306" t="str">
        <f>Table6[[#This Row],[Gender Correction]]</f>
        <v>M</v>
      </c>
      <c r="F1306">
        <v>90</v>
      </c>
      <c r="G1306" t="s">
        <v>5219</v>
      </c>
      <c r="H1306" t="s">
        <v>4513</v>
      </c>
      <c r="I1306" s="10">
        <v>39813</v>
      </c>
      <c r="J1306">
        <v>75</v>
      </c>
      <c r="K1306" t="s">
        <v>1772</v>
      </c>
      <c r="L1306" t="str">
        <f>VLOOKUP(Portfolio43468[[#This Row],[Product]],ProductName,2)</f>
        <v>Gigastuff</v>
      </c>
      <c r="M1306">
        <f t="shared" si="83"/>
        <v>1350</v>
      </c>
      <c r="N1306" s="14">
        <f t="shared" si="84"/>
        <v>2551.5</v>
      </c>
      <c r="O1306">
        <f t="shared" si="85"/>
        <v>2008</v>
      </c>
      <c r="P1306" t="str">
        <f t="shared" si="86"/>
        <v>Dec</v>
      </c>
    </row>
    <row r="1307" spans="1:16" x14ac:dyDescent="0.3">
      <c r="A1307">
        <v>1313</v>
      </c>
      <c r="B1307" t="str">
        <f>Table6[[#This Row],[Initials]]</f>
        <v>M</v>
      </c>
      <c r="C1307" t="str">
        <f>Table6[[#This Row],[Last Name Correction]]</f>
        <v>Benson</v>
      </c>
      <c r="D1307" t="s">
        <v>4493</v>
      </c>
      <c r="E1307" t="str">
        <f>Table6[[#This Row],[Gender Correction]]</f>
        <v>M</v>
      </c>
      <c r="F1307">
        <v>30</v>
      </c>
      <c r="G1307" t="s">
        <v>5221</v>
      </c>
      <c r="H1307" t="s">
        <v>459</v>
      </c>
      <c r="I1307" s="10">
        <v>39700</v>
      </c>
      <c r="J1307">
        <v>36</v>
      </c>
      <c r="K1307" t="s">
        <v>1673</v>
      </c>
      <c r="L1307" t="str">
        <f>VLOOKUP(Portfolio43468[[#This Row],[Product]],ProductName,2)</f>
        <v>Megawidget S</v>
      </c>
      <c r="M1307">
        <f t="shared" si="83"/>
        <v>864</v>
      </c>
      <c r="N1307" s="14">
        <f t="shared" si="84"/>
        <v>682.56000000000006</v>
      </c>
      <c r="O1307">
        <f t="shared" si="85"/>
        <v>2008</v>
      </c>
      <c r="P1307" t="str">
        <f t="shared" si="86"/>
        <v>Sep</v>
      </c>
    </row>
    <row r="1308" spans="1:16" x14ac:dyDescent="0.3">
      <c r="A1308">
        <v>1314</v>
      </c>
      <c r="B1308" t="str">
        <f>Table6[[#This Row],[Initials]]</f>
        <v>M</v>
      </c>
      <c r="C1308" t="str">
        <f>Table6[[#This Row],[Last Name Correction]]</f>
        <v>Schultz</v>
      </c>
      <c r="D1308" t="s">
        <v>4493</v>
      </c>
      <c r="E1308" t="str">
        <f>Table6[[#This Row],[Gender Correction]]</f>
        <v>M</v>
      </c>
      <c r="F1308">
        <v>30</v>
      </c>
      <c r="G1308" t="s">
        <v>5223</v>
      </c>
      <c r="H1308" t="s">
        <v>1625</v>
      </c>
      <c r="I1308" s="10">
        <v>39659</v>
      </c>
      <c r="J1308">
        <v>91</v>
      </c>
      <c r="K1308" t="s">
        <v>1772</v>
      </c>
      <c r="L1308" t="str">
        <f>VLOOKUP(Portfolio43468[[#This Row],[Product]],ProductName,2)</f>
        <v>Gigastuff</v>
      </c>
      <c r="M1308">
        <f t="shared" si="83"/>
        <v>1638</v>
      </c>
      <c r="N1308" s="14">
        <f t="shared" si="84"/>
        <v>3095.8199999999997</v>
      </c>
      <c r="O1308">
        <f t="shared" si="85"/>
        <v>2008</v>
      </c>
      <c r="P1308" t="str">
        <f t="shared" si="86"/>
        <v>Jul</v>
      </c>
    </row>
    <row r="1309" spans="1:16" x14ac:dyDescent="0.3">
      <c r="A1309">
        <v>1315</v>
      </c>
      <c r="B1309" t="str">
        <f>Table6[[#This Row],[Initials]]</f>
        <v>D</v>
      </c>
      <c r="C1309" t="str">
        <f>Table6[[#This Row],[Last Name Correction]]</f>
        <v>Major</v>
      </c>
      <c r="D1309" t="s">
        <v>4493</v>
      </c>
      <c r="E1309" t="str">
        <f>Table6[[#This Row],[Gender Correction]]</f>
        <v>M</v>
      </c>
      <c r="F1309">
        <v>30</v>
      </c>
      <c r="G1309" t="s">
        <v>5224</v>
      </c>
      <c r="H1309" t="s">
        <v>5225</v>
      </c>
      <c r="I1309" s="10">
        <v>40408</v>
      </c>
      <c r="J1309">
        <v>9</v>
      </c>
      <c r="K1309" t="s">
        <v>1696</v>
      </c>
      <c r="L1309" t="str">
        <f>VLOOKUP(Portfolio43468[[#This Row],[Product]],ProductName,2)</f>
        <v>Ultrathing V2</v>
      </c>
      <c r="M1309">
        <f t="shared" si="83"/>
        <v>180</v>
      </c>
      <c r="N1309" s="14">
        <f t="shared" si="84"/>
        <v>538.20000000000005</v>
      </c>
      <c r="O1309">
        <f t="shared" si="85"/>
        <v>2010</v>
      </c>
      <c r="P1309" t="str">
        <f t="shared" si="86"/>
        <v>Aug</v>
      </c>
    </row>
    <row r="1310" spans="1:16" x14ac:dyDescent="0.3">
      <c r="A1310">
        <v>1316</v>
      </c>
      <c r="B1310" t="str">
        <f>Table6[[#This Row],[Initials]]</f>
        <v>M</v>
      </c>
      <c r="C1310" t="str">
        <f>Table6[[#This Row],[Last Name Correction]]</f>
        <v>Hoskins</v>
      </c>
      <c r="D1310" t="s">
        <v>4493</v>
      </c>
      <c r="E1310" t="str">
        <f>Table6[[#This Row],[Gender Correction]]</f>
        <v>M</v>
      </c>
      <c r="F1310">
        <v>90</v>
      </c>
      <c r="G1310" t="s">
        <v>5227</v>
      </c>
      <c r="H1310" t="s">
        <v>187</v>
      </c>
      <c r="I1310" s="10">
        <v>39448</v>
      </c>
      <c r="J1310">
        <v>63</v>
      </c>
      <c r="K1310" t="s">
        <v>1673</v>
      </c>
      <c r="L1310" t="str">
        <f>VLOOKUP(Portfolio43468[[#This Row],[Product]],ProductName,2)</f>
        <v>Megawidget S</v>
      </c>
      <c r="M1310">
        <f t="shared" si="83"/>
        <v>1512</v>
      </c>
      <c r="N1310" s="14">
        <f t="shared" si="84"/>
        <v>1194.48</v>
      </c>
      <c r="O1310">
        <f t="shared" si="85"/>
        <v>2008</v>
      </c>
      <c r="P1310" t="str">
        <f t="shared" si="86"/>
        <v>Jan</v>
      </c>
    </row>
    <row r="1311" spans="1:16" x14ac:dyDescent="0.3">
      <c r="A1311">
        <v>1317</v>
      </c>
      <c r="B1311" t="str">
        <f>Table6[[#This Row],[Initials]]</f>
        <v>R</v>
      </c>
      <c r="C1311" t="str">
        <f>Table6[[#This Row],[Last Name Correction]]</f>
        <v>Egan</v>
      </c>
      <c r="D1311" t="s">
        <v>4493</v>
      </c>
      <c r="E1311" t="str">
        <f>Table6[[#This Row],[Gender Correction]]</f>
        <v>M</v>
      </c>
      <c r="F1311">
        <v>60</v>
      </c>
      <c r="G1311" t="s">
        <v>5230</v>
      </c>
      <c r="H1311" t="s">
        <v>5231</v>
      </c>
      <c r="I1311" s="10">
        <v>39935</v>
      </c>
      <c r="J1311">
        <v>66</v>
      </c>
      <c r="K1311" t="s">
        <v>1721</v>
      </c>
      <c r="L1311" t="str">
        <f>VLOOKUP(Portfolio43468[[#This Row],[Product]],ProductName,2)</f>
        <v>Ultrathing V4</v>
      </c>
      <c r="M1311">
        <f t="shared" si="83"/>
        <v>1584</v>
      </c>
      <c r="N1311" s="14">
        <f t="shared" si="84"/>
        <v>6320.1600000000008</v>
      </c>
      <c r="O1311">
        <f t="shared" si="85"/>
        <v>2009</v>
      </c>
      <c r="P1311" t="str">
        <f t="shared" si="86"/>
        <v>May</v>
      </c>
    </row>
    <row r="1312" spans="1:16" x14ac:dyDescent="0.3">
      <c r="A1312">
        <v>1318</v>
      </c>
      <c r="B1312" t="str">
        <f>Table6[[#This Row],[Initials]]</f>
        <v>S</v>
      </c>
      <c r="C1312" t="str">
        <f>Table6[[#This Row],[Last Name Correction]]</f>
        <v>Lindsay</v>
      </c>
      <c r="D1312" t="s">
        <v>4493</v>
      </c>
      <c r="E1312" t="str">
        <f>Table6[[#This Row],[Gender Correction]]</f>
        <v>M</v>
      </c>
      <c r="F1312">
        <v>30</v>
      </c>
      <c r="G1312" t="s">
        <v>5232</v>
      </c>
      <c r="H1312" t="s">
        <v>618</v>
      </c>
      <c r="I1312" s="10">
        <v>39539</v>
      </c>
      <c r="J1312">
        <v>60</v>
      </c>
      <c r="K1312" t="s">
        <v>1692</v>
      </c>
      <c r="L1312" t="str">
        <f>VLOOKUP(Portfolio43468[[#This Row],[Product]],ProductName,2)</f>
        <v>Megawidget L</v>
      </c>
      <c r="M1312">
        <f t="shared" si="83"/>
        <v>1440</v>
      </c>
      <c r="N1312" s="14">
        <f t="shared" si="84"/>
        <v>2289.6</v>
      </c>
      <c r="O1312">
        <f t="shared" si="85"/>
        <v>2008</v>
      </c>
      <c r="P1312" t="str">
        <f t="shared" si="86"/>
        <v>Apr</v>
      </c>
    </row>
    <row r="1313" spans="1:16" x14ac:dyDescent="0.3">
      <c r="A1313">
        <v>1319</v>
      </c>
      <c r="B1313" t="str">
        <f>Table6[[#This Row],[Initials]]</f>
        <v>F</v>
      </c>
      <c r="C1313" t="str">
        <f>Table6[[#This Row],[Last Name Correction]]</f>
        <v>Sherwood</v>
      </c>
      <c r="D1313" t="s">
        <v>4493</v>
      </c>
      <c r="E1313" t="str">
        <f>Table6[[#This Row],[Gender Correction]]</f>
        <v>M</v>
      </c>
      <c r="F1313">
        <v>30</v>
      </c>
      <c r="G1313" t="s">
        <v>5235</v>
      </c>
      <c r="H1313" t="s">
        <v>76</v>
      </c>
      <c r="I1313" s="10">
        <v>40356</v>
      </c>
      <c r="J1313">
        <v>58</v>
      </c>
      <c r="K1313" t="s">
        <v>1696</v>
      </c>
      <c r="L1313" t="str">
        <f>VLOOKUP(Portfolio43468[[#This Row],[Product]],ProductName,2)</f>
        <v>Ultrathing V2</v>
      </c>
      <c r="M1313">
        <f t="shared" si="83"/>
        <v>1160</v>
      </c>
      <c r="N1313" s="14">
        <f t="shared" si="84"/>
        <v>3468.4</v>
      </c>
      <c r="O1313">
        <f t="shared" si="85"/>
        <v>2010</v>
      </c>
      <c r="P1313" t="str">
        <f t="shared" si="86"/>
        <v>Jun</v>
      </c>
    </row>
    <row r="1314" spans="1:16" x14ac:dyDescent="0.3">
      <c r="A1314">
        <v>1320</v>
      </c>
      <c r="B1314" t="str">
        <f>Table6[[#This Row],[Initials]]</f>
        <v>I</v>
      </c>
      <c r="C1314" t="str">
        <f>Table6[[#This Row],[Last Name Correction]]</f>
        <v>Dempsey</v>
      </c>
      <c r="D1314" t="s">
        <v>4493</v>
      </c>
      <c r="E1314" t="str">
        <f>Table6[[#This Row],[Gender Correction]]</f>
        <v>M</v>
      </c>
      <c r="F1314">
        <v>30</v>
      </c>
      <c r="G1314" t="s">
        <v>5237</v>
      </c>
      <c r="H1314" t="s">
        <v>1068</v>
      </c>
      <c r="I1314" s="10">
        <v>40106</v>
      </c>
      <c r="J1314">
        <v>4</v>
      </c>
      <c r="K1314" t="s">
        <v>1721</v>
      </c>
      <c r="L1314" t="str">
        <f>VLOOKUP(Portfolio43468[[#This Row],[Product]],ProductName,2)</f>
        <v>Ultrathing V4</v>
      </c>
      <c r="M1314">
        <f t="shared" si="83"/>
        <v>96</v>
      </c>
      <c r="N1314" s="14">
        <f t="shared" si="84"/>
        <v>383.04</v>
      </c>
      <c r="O1314">
        <f t="shared" si="85"/>
        <v>2009</v>
      </c>
      <c r="P1314" t="str">
        <f t="shared" si="86"/>
        <v>Oct</v>
      </c>
    </row>
    <row r="1315" spans="1:16" x14ac:dyDescent="0.3">
      <c r="A1315">
        <v>1321</v>
      </c>
      <c r="B1315" t="str">
        <f>Table6[[#This Row],[Initials]]</f>
        <v>D</v>
      </c>
      <c r="C1315" t="str">
        <f>Table6[[#This Row],[Last Name Correction]]</f>
        <v>Kirkland</v>
      </c>
      <c r="D1315" t="s">
        <v>4493</v>
      </c>
      <c r="E1315" t="str">
        <f>Table6[[#This Row],[Gender Correction]]</f>
        <v>M</v>
      </c>
      <c r="F1315">
        <v>30</v>
      </c>
      <c r="G1315" t="s">
        <v>5239</v>
      </c>
      <c r="H1315" t="s">
        <v>1211</v>
      </c>
      <c r="I1315" s="10">
        <v>39652</v>
      </c>
      <c r="J1315">
        <v>58</v>
      </c>
      <c r="K1315" t="s">
        <v>1673</v>
      </c>
      <c r="L1315" t="str">
        <f>VLOOKUP(Portfolio43468[[#This Row],[Product]],ProductName,2)</f>
        <v>Megawidget S</v>
      </c>
      <c r="M1315">
        <f t="shared" si="83"/>
        <v>1392</v>
      </c>
      <c r="N1315" s="14">
        <f t="shared" si="84"/>
        <v>1099.68</v>
      </c>
      <c r="O1315">
        <f t="shared" si="85"/>
        <v>2008</v>
      </c>
      <c r="P1315" t="str">
        <f t="shared" si="86"/>
        <v>Jul</v>
      </c>
    </row>
    <row r="1316" spans="1:16" x14ac:dyDescent="0.3">
      <c r="A1316">
        <v>1322</v>
      </c>
      <c r="B1316" t="str">
        <f>Table6[[#This Row],[Initials]]</f>
        <v>A</v>
      </c>
      <c r="C1316" t="str">
        <f>Table6[[#This Row],[Last Name Correction]]</f>
        <v>Rojas</v>
      </c>
      <c r="D1316" t="s">
        <v>4493</v>
      </c>
      <c r="E1316" t="str">
        <f>Table6[[#This Row],[Gender Correction]]</f>
        <v>M</v>
      </c>
      <c r="F1316">
        <v>90</v>
      </c>
      <c r="G1316" t="s">
        <v>5241</v>
      </c>
      <c r="H1316" t="s">
        <v>4744</v>
      </c>
      <c r="I1316" s="10">
        <v>39686</v>
      </c>
      <c r="J1316">
        <v>63</v>
      </c>
      <c r="K1316" t="s">
        <v>851</v>
      </c>
      <c r="L1316" t="str">
        <f>VLOOKUP(Portfolio43468[[#This Row],[Product]],ProductName,2)</f>
        <v>Hyperwotsit</v>
      </c>
      <c r="M1316">
        <f t="shared" si="83"/>
        <v>1260</v>
      </c>
      <c r="N1316" s="14">
        <f t="shared" si="84"/>
        <v>2532.6</v>
      </c>
      <c r="O1316">
        <f t="shared" si="85"/>
        <v>2008</v>
      </c>
      <c r="P1316" t="str">
        <f t="shared" si="86"/>
        <v>Aug</v>
      </c>
    </row>
    <row r="1317" spans="1:16" x14ac:dyDescent="0.3">
      <c r="A1317">
        <v>1323</v>
      </c>
      <c r="B1317" t="str">
        <f>Table6[[#This Row],[Initials]]</f>
        <v>J</v>
      </c>
      <c r="C1317" t="str">
        <f>Table6[[#This Row],[Last Name Correction]]</f>
        <v>Faulk</v>
      </c>
      <c r="D1317" t="s">
        <v>4493</v>
      </c>
      <c r="E1317" t="str">
        <f>Table6[[#This Row],[Gender Correction]]</f>
        <v>M</v>
      </c>
      <c r="F1317">
        <v>90</v>
      </c>
      <c r="G1317" t="s">
        <v>5243</v>
      </c>
      <c r="H1317" t="s">
        <v>1623</v>
      </c>
      <c r="I1317" s="10">
        <v>40250</v>
      </c>
      <c r="J1317">
        <v>19</v>
      </c>
      <c r="K1317" t="s">
        <v>1692</v>
      </c>
      <c r="L1317" t="str">
        <f>VLOOKUP(Portfolio43468[[#This Row],[Product]],ProductName,2)</f>
        <v>Megawidget L</v>
      </c>
      <c r="M1317">
        <f t="shared" si="83"/>
        <v>456</v>
      </c>
      <c r="N1317" s="14">
        <f t="shared" si="84"/>
        <v>725.04000000000008</v>
      </c>
      <c r="O1317">
        <f t="shared" si="85"/>
        <v>2010</v>
      </c>
      <c r="P1317" t="str">
        <f t="shared" si="86"/>
        <v>Mar</v>
      </c>
    </row>
    <row r="1318" spans="1:16" x14ac:dyDescent="0.3">
      <c r="A1318">
        <v>1324</v>
      </c>
      <c r="B1318" t="str">
        <f>Table6[[#This Row],[Initials]]</f>
        <v>T</v>
      </c>
      <c r="C1318" t="str">
        <f>Table6[[#This Row],[Last Name Correction]]</f>
        <v>Mcfadden</v>
      </c>
      <c r="D1318" t="s">
        <v>4493</v>
      </c>
      <c r="E1318" t="str">
        <f>Table6[[#This Row],[Gender Correction]]</f>
        <v>M</v>
      </c>
      <c r="F1318">
        <v>90</v>
      </c>
      <c r="G1318" t="s">
        <v>5244</v>
      </c>
      <c r="H1318" t="s">
        <v>731</v>
      </c>
      <c r="I1318" s="10">
        <v>39476</v>
      </c>
      <c r="J1318">
        <v>79</v>
      </c>
      <c r="K1318" t="s">
        <v>1772</v>
      </c>
      <c r="L1318" t="str">
        <f>VLOOKUP(Portfolio43468[[#This Row],[Product]],ProductName,2)</f>
        <v>Gigastuff</v>
      </c>
      <c r="M1318">
        <f t="shared" si="83"/>
        <v>1422</v>
      </c>
      <c r="N1318" s="14">
        <f t="shared" si="84"/>
        <v>2687.58</v>
      </c>
      <c r="O1318">
        <f t="shared" si="85"/>
        <v>2008</v>
      </c>
      <c r="P1318" t="str">
        <f t="shared" si="86"/>
        <v>Jan</v>
      </c>
    </row>
    <row r="1319" spans="1:16" x14ac:dyDescent="0.3">
      <c r="A1319">
        <v>1325</v>
      </c>
      <c r="B1319" t="str">
        <f>Table6[[#This Row],[Initials]]</f>
        <v>D</v>
      </c>
      <c r="C1319" t="str">
        <f>Table6[[#This Row],[Last Name Correction]]</f>
        <v>Conley</v>
      </c>
      <c r="D1319" t="s">
        <v>4493</v>
      </c>
      <c r="E1319" t="str">
        <f>Table6[[#This Row],[Gender Correction]]</f>
        <v>M</v>
      </c>
      <c r="F1319">
        <v>30</v>
      </c>
      <c r="G1319" t="s">
        <v>5246</v>
      </c>
      <c r="H1319" t="s">
        <v>1604</v>
      </c>
      <c r="I1319" s="10">
        <v>40312</v>
      </c>
      <c r="J1319">
        <v>62</v>
      </c>
      <c r="K1319" t="s">
        <v>1007</v>
      </c>
      <c r="L1319" t="str">
        <f>VLOOKUP(Portfolio43468[[#This Row],[Product]],ProductName,2)</f>
        <v>Superwossname</v>
      </c>
      <c r="M1319">
        <f t="shared" si="83"/>
        <v>1240</v>
      </c>
      <c r="N1319" s="14">
        <f t="shared" si="84"/>
        <v>3856.3999999999996</v>
      </c>
      <c r="O1319">
        <f t="shared" si="85"/>
        <v>2010</v>
      </c>
      <c r="P1319" t="str">
        <f t="shared" si="86"/>
        <v>May</v>
      </c>
    </row>
    <row r="1320" spans="1:16" x14ac:dyDescent="0.3">
      <c r="A1320">
        <v>1326</v>
      </c>
      <c r="B1320" t="str">
        <f>Table6[[#This Row],[Initials]]</f>
        <v>S</v>
      </c>
      <c r="C1320" t="str">
        <f>Table6[[#This Row],[Last Name Correction]]</f>
        <v>Boykin</v>
      </c>
      <c r="D1320" t="s">
        <v>4493</v>
      </c>
      <c r="E1320" t="str">
        <f>Table6[[#This Row],[Gender Correction]]</f>
        <v>M</v>
      </c>
      <c r="F1320">
        <v>90</v>
      </c>
      <c r="G1320" t="s">
        <v>5248</v>
      </c>
      <c r="H1320" t="s">
        <v>1606</v>
      </c>
      <c r="I1320" s="10">
        <v>40231</v>
      </c>
      <c r="J1320">
        <v>15</v>
      </c>
      <c r="K1320" t="s">
        <v>851</v>
      </c>
      <c r="L1320" t="str">
        <f>VLOOKUP(Portfolio43468[[#This Row],[Product]],ProductName,2)</f>
        <v>Hyperwotsit</v>
      </c>
      <c r="M1320">
        <f t="shared" si="83"/>
        <v>300</v>
      </c>
      <c r="N1320" s="14">
        <f t="shared" si="84"/>
        <v>602.99999999999989</v>
      </c>
      <c r="O1320">
        <f t="shared" si="85"/>
        <v>2010</v>
      </c>
      <c r="P1320" t="str">
        <f t="shared" si="86"/>
        <v>Feb</v>
      </c>
    </row>
    <row r="1321" spans="1:16" x14ac:dyDescent="0.3">
      <c r="A1321">
        <v>1327</v>
      </c>
      <c r="B1321" t="str">
        <f>Table6[[#This Row],[Initials]]</f>
        <v>V</v>
      </c>
      <c r="C1321" t="str">
        <f>Table6[[#This Row],[Last Name Correction]]</f>
        <v>Conrad</v>
      </c>
      <c r="D1321" t="s">
        <v>4493</v>
      </c>
      <c r="E1321" t="str">
        <f>Table6[[#This Row],[Gender Correction]]</f>
        <v>M</v>
      </c>
      <c r="F1321">
        <v>30</v>
      </c>
      <c r="G1321" t="s">
        <v>5251</v>
      </c>
      <c r="H1321" t="s">
        <v>10</v>
      </c>
      <c r="I1321" s="10">
        <v>39537</v>
      </c>
      <c r="J1321">
        <v>90</v>
      </c>
      <c r="K1321" t="s">
        <v>851</v>
      </c>
      <c r="L1321" t="str">
        <f>VLOOKUP(Portfolio43468[[#This Row],[Product]],ProductName,2)</f>
        <v>Hyperwotsit</v>
      </c>
      <c r="M1321">
        <f t="shared" si="83"/>
        <v>1800</v>
      </c>
      <c r="N1321" s="14">
        <f t="shared" si="84"/>
        <v>3617.9999999999995</v>
      </c>
      <c r="O1321">
        <f t="shared" si="85"/>
        <v>2008</v>
      </c>
      <c r="P1321" t="str">
        <f t="shared" si="86"/>
        <v>Mar</v>
      </c>
    </row>
    <row r="1322" spans="1:16" x14ac:dyDescent="0.3">
      <c r="A1322">
        <v>1328</v>
      </c>
      <c r="B1322" t="str">
        <f>Table6[[#This Row],[Initials]]</f>
        <v>C</v>
      </c>
      <c r="C1322" t="str">
        <f>Table6[[#This Row],[Last Name Correction]]</f>
        <v>Rollins</v>
      </c>
      <c r="D1322" t="s">
        <v>4493</v>
      </c>
      <c r="E1322" t="str">
        <f>Table6[[#This Row],[Gender Correction]]</f>
        <v>M</v>
      </c>
      <c r="F1322">
        <v>60</v>
      </c>
      <c r="G1322" t="s">
        <v>5252</v>
      </c>
      <c r="H1322" t="s">
        <v>747</v>
      </c>
      <c r="I1322" s="10">
        <v>40539</v>
      </c>
      <c r="J1322">
        <v>25</v>
      </c>
      <c r="K1322" t="s">
        <v>1007</v>
      </c>
      <c r="L1322" t="str">
        <f>VLOOKUP(Portfolio43468[[#This Row],[Product]],ProductName,2)</f>
        <v>Superwossname</v>
      </c>
      <c r="M1322">
        <f t="shared" si="83"/>
        <v>500</v>
      </c>
      <c r="N1322" s="14">
        <f t="shared" si="84"/>
        <v>1555</v>
      </c>
      <c r="O1322">
        <f t="shared" si="85"/>
        <v>2010</v>
      </c>
      <c r="P1322" t="str">
        <f t="shared" si="86"/>
        <v>Dec</v>
      </c>
    </row>
    <row r="1323" spans="1:16" x14ac:dyDescent="0.3">
      <c r="A1323">
        <v>1329</v>
      </c>
      <c r="B1323" t="str">
        <f>Table6[[#This Row],[Initials]]</f>
        <v>D</v>
      </c>
      <c r="C1323" t="str">
        <f>Table6[[#This Row],[Last Name Correction]]</f>
        <v>Shipley</v>
      </c>
      <c r="D1323" t="s">
        <v>4493</v>
      </c>
      <c r="E1323" t="str">
        <f>Table6[[#This Row],[Gender Correction]]</f>
        <v>M</v>
      </c>
      <c r="F1323">
        <v>30</v>
      </c>
      <c r="G1323" t="s">
        <v>5254</v>
      </c>
      <c r="H1323" t="s">
        <v>34</v>
      </c>
      <c r="I1323" s="10">
        <v>39763</v>
      </c>
      <c r="J1323">
        <v>18</v>
      </c>
      <c r="K1323" t="s">
        <v>1696</v>
      </c>
      <c r="L1323" t="str">
        <f>VLOOKUP(Portfolio43468[[#This Row],[Product]],ProductName,2)</f>
        <v>Ultrathing V2</v>
      </c>
      <c r="M1323">
        <f t="shared" si="83"/>
        <v>360</v>
      </c>
      <c r="N1323" s="14">
        <f t="shared" si="84"/>
        <v>1076.4000000000001</v>
      </c>
      <c r="O1323">
        <f t="shared" si="85"/>
        <v>2008</v>
      </c>
      <c r="P1323" t="str">
        <f t="shared" si="86"/>
        <v>Nov</v>
      </c>
    </row>
    <row r="1324" spans="1:16" x14ac:dyDescent="0.3">
      <c r="A1324">
        <v>1330</v>
      </c>
      <c r="B1324" t="str">
        <f>Table6[[#This Row],[Initials]]</f>
        <v>S</v>
      </c>
      <c r="C1324" t="str">
        <f>Table6[[#This Row],[Last Name Correction]]</f>
        <v>Raymond</v>
      </c>
      <c r="D1324" t="s">
        <v>4493</v>
      </c>
      <c r="E1324" t="str">
        <f>Table6[[#This Row],[Gender Correction]]</f>
        <v>M</v>
      </c>
      <c r="F1324">
        <v>30</v>
      </c>
      <c r="G1324" t="s">
        <v>5256</v>
      </c>
      <c r="H1324" t="s">
        <v>732</v>
      </c>
      <c r="I1324" s="10">
        <v>39745</v>
      </c>
      <c r="J1324">
        <v>56</v>
      </c>
      <c r="K1324" t="s">
        <v>1692</v>
      </c>
      <c r="L1324" t="str">
        <f>VLOOKUP(Portfolio43468[[#This Row],[Product]],ProductName,2)</f>
        <v>Megawidget L</v>
      </c>
      <c r="M1324">
        <f t="shared" si="83"/>
        <v>1344</v>
      </c>
      <c r="N1324" s="14">
        <f t="shared" si="84"/>
        <v>2136.96</v>
      </c>
      <c r="O1324">
        <f t="shared" si="85"/>
        <v>2008</v>
      </c>
      <c r="P1324" t="str">
        <f t="shared" si="86"/>
        <v>Oct</v>
      </c>
    </row>
    <row r="1325" spans="1:16" x14ac:dyDescent="0.3">
      <c r="A1325">
        <v>1331</v>
      </c>
      <c r="B1325" t="str">
        <f>Table6[[#This Row],[Initials]]</f>
        <v>B</v>
      </c>
      <c r="C1325" t="str">
        <f>Table6[[#This Row],[Last Name Correction]]</f>
        <v>Stubbs</v>
      </c>
      <c r="D1325" t="s">
        <v>4493</v>
      </c>
      <c r="E1325" t="str">
        <f>Table6[[#This Row],[Gender Correction]]</f>
        <v>M</v>
      </c>
      <c r="F1325">
        <v>90</v>
      </c>
      <c r="G1325" t="s">
        <v>5258</v>
      </c>
      <c r="H1325" t="s">
        <v>5259</v>
      </c>
      <c r="I1325" s="10">
        <v>40357</v>
      </c>
      <c r="J1325">
        <v>37</v>
      </c>
      <c r="K1325" t="s">
        <v>851</v>
      </c>
      <c r="L1325" t="str">
        <f>VLOOKUP(Portfolio43468[[#This Row],[Product]],ProductName,2)</f>
        <v>Hyperwotsit</v>
      </c>
      <c r="M1325">
        <f t="shared" si="83"/>
        <v>740</v>
      </c>
      <c r="N1325" s="14">
        <f t="shared" si="84"/>
        <v>1487.3999999999999</v>
      </c>
      <c r="O1325">
        <f t="shared" si="85"/>
        <v>2010</v>
      </c>
      <c r="P1325" t="str">
        <f t="shared" si="86"/>
        <v>Jun</v>
      </c>
    </row>
    <row r="1326" spans="1:16" x14ac:dyDescent="0.3">
      <c r="A1326">
        <v>1332</v>
      </c>
      <c r="B1326" t="str">
        <f>Table6[[#This Row],[Initials]]</f>
        <v>A</v>
      </c>
      <c r="C1326" t="str">
        <f>Table6[[#This Row],[Last Name Correction]]</f>
        <v>Mcghee</v>
      </c>
      <c r="D1326" t="s">
        <v>4493</v>
      </c>
      <c r="E1326" t="str">
        <f>Table6[[#This Row],[Gender Correction]]</f>
        <v>M</v>
      </c>
      <c r="F1326">
        <v>30</v>
      </c>
      <c r="G1326" t="s">
        <v>5262</v>
      </c>
      <c r="H1326" t="s">
        <v>1407</v>
      </c>
      <c r="I1326" s="10">
        <v>40060</v>
      </c>
      <c r="J1326">
        <v>74</v>
      </c>
      <c r="K1326" t="s">
        <v>851</v>
      </c>
      <c r="L1326" t="str">
        <f>VLOOKUP(Portfolio43468[[#This Row],[Product]],ProductName,2)</f>
        <v>Hyperwotsit</v>
      </c>
      <c r="M1326">
        <f t="shared" si="83"/>
        <v>1480</v>
      </c>
      <c r="N1326" s="14">
        <f t="shared" si="84"/>
        <v>2974.7999999999997</v>
      </c>
      <c r="O1326">
        <f t="shared" si="85"/>
        <v>2009</v>
      </c>
      <c r="P1326" t="str">
        <f t="shared" si="86"/>
        <v>Sep</v>
      </c>
    </row>
    <row r="1327" spans="1:16" x14ac:dyDescent="0.3">
      <c r="A1327">
        <v>1333</v>
      </c>
      <c r="B1327" t="str">
        <f>Table6[[#This Row],[Initials]]</f>
        <v>B</v>
      </c>
      <c r="C1327" t="str">
        <f>Table6[[#This Row],[Last Name Correction]]</f>
        <v>Tyler</v>
      </c>
      <c r="D1327" t="s">
        <v>4493</v>
      </c>
      <c r="E1327" t="str">
        <f>Table6[[#This Row],[Gender Correction]]</f>
        <v>M</v>
      </c>
      <c r="F1327">
        <v>60</v>
      </c>
      <c r="G1327" t="s">
        <v>5264</v>
      </c>
      <c r="H1327" t="s">
        <v>762</v>
      </c>
      <c r="I1327" s="10">
        <v>40461</v>
      </c>
      <c r="J1327">
        <v>3</v>
      </c>
      <c r="K1327" t="s">
        <v>1692</v>
      </c>
      <c r="L1327" t="str">
        <f>VLOOKUP(Portfolio43468[[#This Row],[Product]],ProductName,2)</f>
        <v>Megawidget L</v>
      </c>
      <c r="M1327">
        <f t="shared" si="83"/>
        <v>72</v>
      </c>
      <c r="N1327" s="14">
        <f t="shared" si="84"/>
        <v>114.48</v>
      </c>
      <c r="O1327">
        <f t="shared" si="85"/>
        <v>2010</v>
      </c>
      <c r="P1327" t="str">
        <f t="shared" si="86"/>
        <v>Oct</v>
      </c>
    </row>
    <row r="1328" spans="1:16" x14ac:dyDescent="0.3">
      <c r="A1328">
        <v>1334</v>
      </c>
      <c r="B1328" t="str">
        <f>Table6[[#This Row],[Initials]]</f>
        <v>J</v>
      </c>
      <c r="C1328" t="str">
        <f>Table6[[#This Row],[Last Name Correction]]</f>
        <v>Norman</v>
      </c>
      <c r="D1328" t="s">
        <v>4493</v>
      </c>
      <c r="E1328" t="str">
        <f>Table6[[#This Row],[Gender Correction]]</f>
        <v>M</v>
      </c>
      <c r="F1328">
        <v>90</v>
      </c>
      <c r="G1328" t="s">
        <v>5266</v>
      </c>
      <c r="H1328" t="s">
        <v>5267</v>
      </c>
      <c r="I1328" s="10">
        <v>40173</v>
      </c>
      <c r="J1328">
        <v>6</v>
      </c>
      <c r="K1328" t="s">
        <v>851</v>
      </c>
      <c r="L1328" t="str">
        <f>VLOOKUP(Portfolio43468[[#This Row],[Product]],ProductName,2)</f>
        <v>Hyperwotsit</v>
      </c>
      <c r="M1328">
        <f t="shared" si="83"/>
        <v>120</v>
      </c>
      <c r="N1328" s="14">
        <f t="shared" si="84"/>
        <v>241.2</v>
      </c>
      <c r="O1328">
        <f t="shared" si="85"/>
        <v>2009</v>
      </c>
      <c r="P1328" t="str">
        <f t="shared" si="86"/>
        <v>Dec</v>
      </c>
    </row>
    <row r="1329" spans="1:16" x14ac:dyDescent="0.3">
      <c r="A1329">
        <v>1335</v>
      </c>
      <c r="B1329" t="str">
        <f>Table6[[#This Row],[Initials]]</f>
        <v>G</v>
      </c>
      <c r="C1329" t="str">
        <f>Table6[[#This Row],[Last Name Correction]]</f>
        <v>Eddy</v>
      </c>
      <c r="D1329" t="s">
        <v>4493</v>
      </c>
      <c r="E1329" t="str">
        <f>Table6[[#This Row],[Gender Correction]]</f>
        <v>M</v>
      </c>
      <c r="F1329">
        <v>90</v>
      </c>
      <c r="G1329" t="s">
        <v>5268</v>
      </c>
      <c r="H1329" t="s">
        <v>790</v>
      </c>
      <c r="I1329" s="10">
        <v>40412</v>
      </c>
      <c r="J1329">
        <v>39</v>
      </c>
      <c r="K1329" t="s">
        <v>1692</v>
      </c>
      <c r="L1329" t="str">
        <f>VLOOKUP(Portfolio43468[[#This Row],[Product]],ProductName,2)</f>
        <v>Megawidget L</v>
      </c>
      <c r="M1329">
        <f t="shared" si="83"/>
        <v>936</v>
      </c>
      <c r="N1329" s="14">
        <f t="shared" si="84"/>
        <v>1488.24</v>
      </c>
      <c r="O1329">
        <f t="shared" si="85"/>
        <v>2010</v>
      </c>
      <c r="P1329" t="str">
        <f t="shared" si="86"/>
        <v>Aug</v>
      </c>
    </row>
    <row r="1330" spans="1:16" x14ac:dyDescent="0.3">
      <c r="A1330">
        <v>1336</v>
      </c>
      <c r="B1330" t="str">
        <f>Table6[[#This Row],[Initials]]</f>
        <v>B</v>
      </c>
      <c r="C1330" t="str">
        <f>Table6[[#This Row],[Last Name Correction]]</f>
        <v>Cline</v>
      </c>
      <c r="D1330" t="s">
        <v>4493</v>
      </c>
      <c r="E1330" t="str">
        <f>Table6[[#This Row],[Gender Correction]]</f>
        <v>M</v>
      </c>
      <c r="F1330">
        <v>90</v>
      </c>
      <c r="G1330" t="s">
        <v>5270</v>
      </c>
      <c r="H1330" t="s">
        <v>2003</v>
      </c>
      <c r="I1330" s="10">
        <v>40097</v>
      </c>
      <c r="J1330">
        <v>16</v>
      </c>
      <c r="K1330" t="s">
        <v>1673</v>
      </c>
      <c r="L1330" t="str">
        <f>VLOOKUP(Portfolio43468[[#This Row],[Product]],ProductName,2)</f>
        <v>Megawidget S</v>
      </c>
      <c r="M1330">
        <f t="shared" si="83"/>
        <v>384</v>
      </c>
      <c r="N1330" s="14">
        <f t="shared" si="84"/>
        <v>303.36</v>
      </c>
      <c r="O1330">
        <f t="shared" si="85"/>
        <v>2009</v>
      </c>
      <c r="P1330" t="str">
        <f t="shared" si="86"/>
        <v>Oct</v>
      </c>
    </row>
    <row r="1331" spans="1:16" x14ac:dyDescent="0.3">
      <c r="A1331">
        <v>1337</v>
      </c>
      <c r="B1331" t="str">
        <f>Table6[[#This Row],[Initials]]</f>
        <v>C</v>
      </c>
      <c r="C1331" t="str">
        <f>Table6[[#This Row],[Last Name Correction]]</f>
        <v>Parham</v>
      </c>
      <c r="D1331" t="s">
        <v>4601</v>
      </c>
      <c r="E1331" t="str">
        <f>Table6[[#This Row],[Gender Correction]]</f>
        <v>M</v>
      </c>
      <c r="F1331">
        <v>30</v>
      </c>
      <c r="G1331" t="s">
        <v>5271</v>
      </c>
      <c r="H1331" t="s">
        <v>518</v>
      </c>
      <c r="I1331" s="10">
        <v>40151</v>
      </c>
      <c r="J1331">
        <v>83</v>
      </c>
      <c r="K1331" t="s">
        <v>1700</v>
      </c>
      <c r="L1331" t="str">
        <f>VLOOKUP(Portfolio43468[[#This Row],[Product]],ProductName,2)</f>
        <v>Ultrathing V1</v>
      </c>
      <c r="M1331">
        <f t="shared" si="83"/>
        <v>1411</v>
      </c>
      <c r="N1331" s="14">
        <f t="shared" si="84"/>
        <v>2807.89</v>
      </c>
      <c r="O1331">
        <f t="shared" si="85"/>
        <v>2009</v>
      </c>
      <c r="P1331" t="str">
        <f t="shared" si="86"/>
        <v>Dec</v>
      </c>
    </row>
    <row r="1332" spans="1:16" x14ac:dyDescent="0.3">
      <c r="A1332">
        <v>1338</v>
      </c>
      <c r="B1332" t="str">
        <f>Table6[[#This Row],[Initials]]</f>
        <v>R</v>
      </c>
      <c r="C1332" t="str">
        <f>Table6[[#This Row],[Last Name Correction]]</f>
        <v>Goldman</v>
      </c>
      <c r="D1332" t="s">
        <v>4493</v>
      </c>
      <c r="E1332" t="str">
        <f>Table6[[#This Row],[Gender Correction]]</f>
        <v>M</v>
      </c>
      <c r="F1332">
        <v>30</v>
      </c>
      <c r="G1332" t="s">
        <v>5273</v>
      </c>
      <c r="H1332" t="s">
        <v>5274</v>
      </c>
      <c r="I1332" s="10">
        <v>39711</v>
      </c>
      <c r="J1332">
        <v>7</v>
      </c>
      <c r="K1332" t="s">
        <v>1696</v>
      </c>
      <c r="L1332" t="str">
        <f>VLOOKUP(Portfolio43468[[#This Row],[Product]],ProductName,2)</f>
        <v>Ultrathing V2</v>
      </c>
      <c r="M1332">
        <f t="shared" si="83"/>
        <v>140</v>
      </c>
      <c r="N1332" s="14">
        <f t="shared" si="84"/>
        <v>418.6</v>
      </c>
      <c r="O1332">
        <f t="shared" si="85"/>
        <v>2008</v>
      </c>
      <c r="P1332" t="str">
        <f t="shared" si="86"/>
        <v>Sep</v>
      </c>
    </row>
    <row r="1333" spans="1:16" x14ac:dyDescent="0.3">
      <c r="A1333">
        <v>1339</v>
      </c>
      <c r="B1333" t="str">
        <f>Table6[[#This Row],[Initials]]</f>
        <v>L</v>
      </c>
      <c r="C1333" t="str">
        <f>Table6[[#This Row],[Last Name Correction]]</f>
        <v>Driver</v>
      </c>
      <c r="D1333" t="s">
        <v>4493</v>
      </c>
      <c r="E1333" t="str">
        <f>Table6[[#This Row],[Gender Correction]]</f>
        <v>M</v>
      </c>
      <c r="F1333">
        <v>90</v>
      </c>
      <c r="G1333" t="s">
        <v>5277</v>
      </c>
      <c r="H1333" t="s">
        <v>270</v>
      </c>
      <c r="I1333" s="10">
        <v>40093</v>
      </c>
      <c r="J1333">
        <v>39</v>
      </c>
      <c r="K1333" t="s">
        <v>851</v>
      </c>
      <c r="L1333" t="str">
        <f>VLOOKUP(Portfolio43468[[#This Row],[Product]],ProductName,2)</f>
        <v>Hyperwotsit</v>
      </c>
      <c r="M1333">
        <f t="shared" si="83"/>
        <v>780</v>
      </c>
      <c r="N1333" s="14">
        <f t="shared" si="84"/>
        <v>1567.7999999999997</v>
      </c>
      <c r="O1333">
        <f t="shared" si="85"/>
        <v>2009</v>
      </c>
      <c r="P1333" t="str">
        <f t="shared" si="86"/>
        <v>Oct</v>
      </c>
    </row>
    <row r="1334" spans="1:16" x14ac:dyDescent="0.3">
      <c r="A1334">
        <v>1340</v>
      </c>
      <c r="B1334" t="str">
        <f>Table6[[#This Row],[Initials]]</f>
        <v>I</v>
      </c>
      <c r="C1334" t="str">
        <f>Table6[[#This Row],[Last Name Correction]]</f>
        <v>Spivey</v>
      </c>
      <c r="D1334" t="s">
        <v>4493</v>
      </c>
      <c r="E1334" t="str">
        <f>Table6[[#This Row],[Gender Correction]]</f>
        <v>M</v>
      </c>
      <c r="F1334">
        <v>60</v>
      </c>
      <c r="G1334" t="s">
        <v>5279</v>
      </c>
      <c r="H1334" t="s">
        <v>5280</v>
      </c>
      <c r="I1334" s="10">
        <v>39776</v>
      </c>
      <c r="J1334">
        <v>38</v>
      </c>
      <c r="K1334" t="s">
        <v>1772</v>
      </c>
      <c r="L1334" t="str">
        <f>VLOOKUP(Portfolio43468[[#This Row],[Product]],ProductName,2)</f>
        <v>Gigastuff</v>
      </c>
      <c r="M1334">
        <f t="shared" si="83"/>
        <v>684</v>
      </c>
      <c r="N1334" s="14">
        <f t="shared" si="84"/>
        <v>1292.76</v>
      </c>
      <c r="O1334">
        <f t="shared" si="85"/>
        <v>2008</v>
      </c>
      <c r="P1334" t="str">
        <f t="shared" si="86"/>
        <v>Nov</v>
      </c>
    </row>
    <row r="1335" spans="1:16" x14ac:dyDescent="0.3">
      <c r="A1335">
        <v>1341</v>
      </c>
      <c r="B1335" t="str">
        <f>Table6[[#This Row],[Initials]]</f>
        <v>J</v>
      </c>
      <c r="C1335" t="str">
        <f>Table6[[#This Row],[Last Name Correction]]</f>
        <v>Ogden</v>
      </c>
      <c r="D1335" t="s">
        <v>4493</v>
      </c>
      <c r="E1335" t="str">
        <f>Table6[[#This Row],[Gender Correction]]</f>
        <v>M</v>
      </c>
      <c r="F1335">
        <v>90</v>
      </c>
      <c r="G1335" t="s">
        <v>5282</v>
      </c>
      <c r="H1335" t="s">
        <v>2591</v>
      </c>
      <c r="I1335" s="10">
        <v>40088</v>
      </c>
      <c r="J1335">
        <v>66</v>
      </c>
      <c r="K1335" t="s">
        <v>1696</v>
      </c>
      <c r="L1335" t="str">
        <f>VLOOKUP(Portfolio43468[[#This Row],[Product]],ProductName,2)</f>
        <v>Ultrathing V2</v>
      </c>
      <c r="M1335">
        <f t="shared" si="83"/>
        <v>1320</v>
      </c>
      <c r="N1335" s="14">
        <f t="shared" si="84"/>
        <v>3946.8</v>
      </c>
      <c r="O1335">
        <f t="shared" si="85"/>
        <v>2009</v>
      </c>
      <c r="P1335" t="str">
        <f t="shared" si="86"/>
        <v>Oct</v>
      </c>
    </row>
    <row r="1336" spans="1:16" x14ac:dyDescent="0.3">
      <c r="A1336">
        <v>1342</v>
      </c>
      <c r="B1336" t="str">
        <f>Table6[[#This Row],[Initials]]</f>
        <v>C</v>
      </c>
      <c r="C1336" t="str">
        <f>Table6[[#This Row],[Last Name Correction]]</f>
        <v>Thorpe</v>
      </c>
      <c r="D1336" t="s">
        <v>4493</v>
      </c>
      <c r="E1336" t="str">
        <f>Table6[[#This Row],[Gender Correction]]</f>
        <v>M</v>
      </c>
      <c r="F1336">
        <v>90</v>
      </c>
      <c r="G1336" t="s">
        <v>5285</v>
      </c>
      <c r="H1336" t="s">
        <v>359</v>
      </c>
      <c r="I1336" s="10">
        <v>39927</v>
      </c>
      <c r="J1336">
        <v>80</v>
      </c>
      <c r="K1336" t="s">
        <v>1007</v>
      </c>
      <c r="L1336" t="str">
        <f>VLOOKUP(Portfolio43468[[#This Row],[Product]],ProductName,2)</f>
        <v>Superwossname</v>
      </c>
      <c r="M1336">
        <f t="shared" si="83"/>
        <v>1600</v>
      </c>
      <c r="N1336" s="14">
        <f t="shared" si="84"/>
        <v>4976</v>
      </c>
      <c r="O1336">
        <f t="shared" si="85"/>
        <v>2009</v>
      </c>
      <c r="P1336" t="str">
        <f t="shared" si="86"/>
        <v>Apr</v>
      </c>
    </row>
    <row r="1337" spans="1:16" x14ac:dyDescent="0.3">
      <c r="A1337">
        <v>1343</v>
      </c>
      <c r="B1337" t="str">
        <f>Table6[[#This Row],[Initials]]</f>
        <v>D</v>
      </c>
      <c r="C1337" t="str">
        <f>Table6[[#This Row],[Last Name Correction]]</f>
        <v>Sadler</v>
      </c>
      <c r="D1337" t="s">
        <v>4493</v>
      </c>
      <c r="E1337" t="str">
        <f>Table6[[#This Row],[Gender Correction]]</f>
        <v>M</v>
      </c>
      <c r="F1337">
        <v>90</v>
      </c>
      <c r="G1337" t="s">
        <v>5287</v>
      </c>
      <c r="H1337" t="s">
        <v>1519</v>
      </c>
      <c r="I1337" s="10">
        <v>39741</v>
      </c>
      <c r="J1337">
        <v>92</v>
      </c>
      <c r="K1337" t="s">
        <v>1696</v>
      </c>
      <c r="L1337" t="str">
        <f>VLOOKUP(Portfolio43468[[#This Row],[Product]],ProductName,2)</f>
        <v>Ultrathing V2</v>
      </c>
      <c r="M1337">
        <f t="shared" si="83"/>
        <v>1840</v>
      </c>
      <c r="N1337" s="14">
        <f t="shared" si="84"/>
        <v>5501.6</v>
      </c>
      <c r="O1337">
        <f t="shared" si="85"/>
        <v>2008</v>
      </c>
      <c r="P1337" t="str">
        <f t="shared" si="86"/>
        <v>Oct</v>
      </c>
    </row>
    <row r="1338" spans="1:16" x14ac:dyDescent="0.3">
      <c r="A1338">
        <v>1344</v>
      </c>
      <c r="B1338" t="str">
        <f>Table6[[#This Row],[Initials]]</f>
        <v>L</v>
      </c>
      <c r="C1338" t="str">
        <f>Table6[[#This Row],[Last Name Correction]]</f>
        <v>Dick</v>
      </c>
      <c r="D1338" t="s">
        <v>4493</v>
      </c>
      <c r="E1338" t="str">
        <f>Table6[[#This Row],[Gender Correction]]</f>
        <v>M</v>
      </c>
      <c r="F1338">
        <v>30</v>
      </c>
      <c r="G1338" t="s">
        <v>5290</v>
      </c>
      <c r="H1338" t="s">
        <v>1610</v>
      </c>
      <c r="I1338" s="10">
        <v>40230</v>
      </c>
      <c r="J1338">
        <v>81</v>
      </c>
      <c r="K1338" t="s">
        <v>1673</v>
      </c>
      <c r="L1338" t="str">
        <f>VLOOKUP(Portfolio43468[[#This Row],[Product]],ProductName,2)</f>
        <v>Megawidget S</v>
      </c>
      <c r="M1338">
        <f t="shared" si="83"/>
        <v>1944</v>
      </c>
      <c r="N1338" s="14">
        <f t="shared" si="84"/>
        <v>1535.76</v>
      </c>
      <c r="O1338">
        <f t="shared" si="85"/>
        <v>2010</v>
      </c>
      <c r="P1338" t="str">
        <f t="shared" si="86"/>
        <v>Feb</v>
      </c>
    </row>
    <row r="1339" spans="1:16" x14ac:dyDescent="0.3">
      <c r="A1339">
        <v>1345</v>
      </c>
      <c r="B1339" t="str">
        <f>Table6[[#This Row],[Initials]]</f>
        <v>K</v>
      </c>
      <c r="C1339" t="str">
        <f>Table6[[#This Row],[Last Name Correction]]</f>
        <v>Melvin</v>
      </c>
      <c r="D1339" t="s">
        <v>4493</v>
      </c>
      <c r="E1339" t="str">
        <f>Table6[[#This Row],[Gender Correction]]</f>
        <v>M</v>
      </c>
      <c r="F1339">
        <v>60</v>
      </c>
      <c r="G1339" t="s">
        <v>5292</v>
      </c>
      <c r="H1339" t="s">
        <v>1393</v>
      </c>
      <c r="I1339" s="10">
        <v>40108</v>
      </c>
      <c r="J1339">
        <v>47</v>
      </c>
      <c r="K1339" t="s">
        <v>1007</v>
      </c>
      <c r="L1339" t="str">
        <f>VLOOKUP(Portfolio43468[[#This Row],[Product]],ProductName,2)</f>
        <v>Superwossname</v>
      </c>
      <c r="M1339">
        <f t="shared" si="83"/>
        <v>940</v>
      </c>
      <c r="N1339" s="14">
        <f t="shared" si="84"/>
        <v>2923.4</v>
      </c>
      <c r="O1339">
        <f t="shared" si="85"/>
        <v>2009</v>
      </c>
      <c r="P1339" t="str">
        <f t="shared" si="86"/>
        <v>Oct</v>
      </c>
    </row>
    <row r="1340" spans="1:16" x14ac:dyDescent="0.3">
      <c r="A1340">
        <v>1346</v>
      </c>
      <c r="B1340" t="str">
        <f>Table6[[#This Row],[Initials]]</f>
        <v>G</v>
      </c>
      <c r="C1340" t="str">
        <f>Table6[[#This Row],[Last Name Correction]]</f>
        <v>Corbin</v>
      </c>
      <c r="D1340" t="s">
        <v>4493</v>
      </c>
      <c r="E1340" t="str">
        <f>Table6[[#This Row],[Gender Correction]]</f>
        <v>M</v>
      </c>
      <c r="F1340">
        <v>30</v>
      </c>
      <c r="G1340" t="s">
        <v>5294</v>
      </c>
      <c r="H1340" t="s">
        <v>676</v>
      </c>
      <c r="I1340" s="10">
        <v>39734</v>
      </c>
      <c r="J1340">
        <v>72</v>
      </c>
      <c r="K1340" t="s">
        <v>1700</v>
      </c>
      <c r="L1340" t="str">
        <f>VLOOKUP(Portfolio43468[[#This Row],[Product]],ProductName,2)</f>
        <v>Ultrathing V1</v>
      </c>
      <c r="M1340">
        <f t="shared" si="83"/>
        <v>1224</v>
      </c>
      <c r="N1340" s="14">
        <f t="shared" si="84"/>
        <v>2435.7599999999998</v>
      </c>
      <c r="O1340">
        <f t="shared" si="85"/>
        <v>2008</v>
      </c>
      <c r="P1340" t="str">
        <f t="shared" si="86"/>
        <v>Oct</v>
      </c>
    </row>
    <row r="1341" spans="1:16" x14ac:dyDescent="0.3">
      <c r="A1341">
        <v>1347</v>
      </c>
      <c r="B1341" t="str">
        <f>Table6[[#This Row],[Initials]]</f>
        <v>I</v>
      </c>
      <c r="C1341" t="str">
        <f>Table6[[#This Row],[Last Name Correction]]</f>
        <v>Lake</v>
      </c>
      <c r="D1341" t="s">
        <v>4493</v>
      </c>
      <c r="E1341" t="str">
        <f>Table6[[#This Row],[Gender Correction]]</f>
        <v>M</v>
      </c>
      <c r="F1341">
        <v>90</v>
      </c>
      <c r="G1341" t="s">
        <v>5295</v>
      </c>
      <c r="H1341" t="s">
        <v>359</v>
      </c>
      <c r="I1341" s="10">
        <v>40190</v>
      </c>
      <c r="J1341">
        <v>23</v>
      </c>
      <c r="K1341" t="s">
        <v>1696</v>
      </c>
      <c r="L1341" t="str">
        <f>VLOOKUP(Portfolio43468[[#This Row],[Product]],ProductName,2)</f>
        <v>Ultrathing V2</v>
      </c>
      <c r="M1341">
        <f t="shared" si="83"/>
        <v>460</v>
      </c>
      <c r="N1341" s="14">
        <f t="shared" si="84"/>
        <v>1375.4</v>
      </c>
      <c r="O1341">
        <f t="shared" si="85"/>
        <v>2010</v>
      </c>
      <c r="P1341" t="str">
        <f t="shared" si="86"/>
        <v>Jan</v>
      </c>
    </row>
    <row r="1342" spans="1:16" x14ac:dyDescent="0.3">
      <c r="A1342">
        <v>1348</v>
      </c>
      <c r="B1342" t="str">
        <f>Table6[[#This Row],[Initials]]</f>
        <v>T</v>
      </c>
      <c r="C1342" t="str">
        <f>Table6[[#This Row],[Last Name Correction]]</f>
        <v>Rollins</v>
      </c>
      <c r="D1342" t="s">
        <v>4493</v>
      </c>
      <c r="E1342" t="str">
        <f>Table6[[#This Row],[Gender Correction]]</f>
        <v>M</v>
      </c>
      <c r="F1342">
        <v>90</v>
      </c>
      <c r="G1342" t="s">
        <v>5296</v>
      </c>
      <c r="H1342" t="s">
        <v>5297</v>
      </c>
      <c r="I1342" s="10">
        <v>39663</v>
      </c>
      <c r="J1342">
        <v>86</v>
      </c>
      <c r="K1342" t="s">
        <v>1007</v>
      </c>
      <c r="L1342" t="str">
        <f>VLOOKUP(Portfolio43468[[#This Row],[Product]],ProductName,2)</f>
        <v>Superwossname</v>
      </c>
      <c r="M1342">
        <f t="shared" si="83"/>
        <v>1720</v>
      </c>
      <c r="N1342" s="14">
        <f t="shared" si="84"/>
        <v>5349.2</v>
      </c>
      <c r="O1342">
        <f t="shared" si="85"/>
        <v>2008</v>
      </c>
      <c r="P1342" t="str">
        <f t="shared" si="86"/>
        <v>Aug</v>
      </c>
    </row>
    <row r="1343" spans="1:16" x14ac:dyDescent="0.3">
      <c r="A1343">
        <v>1349</v>
      </c>
      <c r="B1343" t="str">
        <f>Table6[[#This Row],[Initials]]</f>
        <v>W</v>
      </c>
      <c r="C1343" t="str">
        <f>Table6[[#This Row],[Last Name Correction]]</f>
        <v>Spivey</v>
      </c>
      <c r="D1343" t="s">
        <v>4493</v>
      </c>
      <c r="E1343" t="str">
        <f>Table6[[#This Row],[Gender Correction]]</f>
        <v>M</v>
      </c>
      <c r="F1343">
        <v>60</v>
      </c>
      <c r="G1343" t="s">
        <v>5299</v>
      </c>
      <c r="H1343" t="s">
        <v>779</v>
      </c>
      <c r="I1343" s="10">
        <v>40267</v>
      </c>
      <c r="J1343">
        <v>60</v>
      </c>
      <c r="K1343" t="s">
        <v>851</v>
      </c>
      <c r="L1343" t="str">
        <f>VLOOKUP(Portfolio43468[[#This Row],[Product]],ProductName,2)</f>
        <v>Hyperwotsit</v>
      </c>
      <c r="M1343">
        <f t="shared" si="83"/>
        <v>1200</v>
      </c>
      <c r="N1343" s="14">
        <f t="shared" si="84"/>
        <v>2411.9999999999995</v>
      </c>
      <c r="O1343">
        <f t="shared" si="85"/>
        <v>2010</v>
      </c>
      <c r="P1343" t="str">
        <f t="shared" si="86"/>
        <v>Mar</v>
      </c>
    </row>
    <row r="1344" spans="1:16" x14ac:dyDescent="0.3">
      <c r="A1344">
        <v>1350</v>
      </c>
      <c r="B1344" t="str">
        <f>Table6[[#This Row],[Initials]]</f>
        <v>R</v>
      </c>
      <c r="C1344" t="str">
        <f>Table6[[#This Row],[Last Name Correction]]</f>
        <v>Crum</v>
      </c>
      <c r="D1344" t="s">
        <v>4493</v>
      </c>
      <c r="E1344" t="str">
        <f>Table6[[#This Row],[Gender Correction]]</f>
        <v>M</v>
      </c>
      <c r="F1344">
        <v>30</v>
      </c>
      <c r="G1344" t="s">
        <v>5301</v>
      </c>
      <c r="H1344" t="s">
        <v>553</v>
      </c>
      <c r="I1344" s="10">
        <v>40325</v>
      </c>
      <c r="J1344">
        <v>9</v>
      </c>
      <c r="K1344" t="s">
        <v>1007</v>
      </c>
      <c r="L1344" t="str">
        <f>VLOOKUP(Portfolio43468[[#This Row],[Product]],ProductName,2)</f>
        <v>Superwossname</v>
      </c>
      <c r="M1344">
        <f t="shared" si="83"/>
        <v>180</v>
      </c>
      <c r="N1344" s="14">
        <f t="shared" si="84"/>
        <v>559.79999999999995</v>
      </c>
      <c r="O1344">
        <f t="shared" si="85"/>
        <v>2010</v>
      </c>
      <c r="P1344" t="str">
        <f t="shared" si="86"/>
        <v>May</v>
      </c>
    </row>
    <row r="1345" spans="1:16" x14ac:dyDescent="0.3">
      <c r="A1345">
        <v>1351</v>
      </c>
      <c r="B1345" t="str">
        <f>Table6[[#This Row],[Initials]]</f>
        <v>R</v>
      </c>
      <c r="C1345" t="str">
        <f>Table6[[#This Row],[Last Name Correction]]</f>
        <v>Brantley</v>
      </c>
      <c r="D1345" t="s">
        <v>4493</v>
      </c>
      <c r="E1345" t="str">
        <f>Table6[[#This Row],[Gender Correction]]</f>
        <v>M</v>
      </c>
      <c r="F1345">
        <v>30</v>
      </c>
      <c r="G1345" t="s">
        <v>5303</v>
      </c>
      <c r="H1345" t="s">
        <v>746</v>
      </c>
      <c r="I1345" s="10">
        <v>40035</v>
      </c>
      <c r="J1345">
        <v>63</v>
      </c>
      <c r="K1345" t="s">
        <v>1772</v>
      </c>
      <c r="L1345" t="str">
        <f>VLOOKUP(Portfolio43468[[#This Row],[Product]],ProductName,2)</f>
        <v>Gigastuff</v>
      </c>
      <c r="M1345">
        <f t="shared" si="83"/>
        <v>1134</v>
      </c>
      <c r="N1345" s="14">
        <f t="shared" si="84"/>
        <v>2143.2599999999998</v>
      </c>
      <c r="O1345">
        <f t="shared" si="85"/>
        <v>2009</v>
      </c>
      <c r="P1345" t="str">
        <f t="shared" si="86"/>
        <v>Aug</v>
      </c>
    </row>
    <row r="1346" spans="1:16" x14ac:dyDescent="0.3">
      <c r="A1346">
        <v>1352</v>
      </c>
      <c r="B1346" t="str">
        <f>Table6[[#This Row],[Initials]]</f>
        <v>J</v>
      </c>
      <c r="C1346" t="str">
        <f>Table6[[#This Row],[Last Name Correction]]</f>
        <v>Boston</v>
      </c>
      <c r="D1346" t="s">
        <v>4493</v>
      </c>
      <c r="E1346" t="str">
        <f>Table6[[#This Row],[Gender Correction]]</f>
        <v>M</v>
      </c>
      <c r="F1346">
        <v>90</v>
      </c>
      <c r="G1346" t="s">
        <v>5304</v>
      </c>
      <c r="H1346" t="s">
        <v>1629</v>
      </c>
      <c r="I1346" s="10">
        <v>40474</v>
      </c>
      <c r="J1346">
        <v>48</v>
      </c>
      <c r="K1346" t="s">
        <v>1673</v>
      </c>
      <c r="L1346" t="str">
        <f>VLOOKUP(Portfolio43468[[#This Row],[Product]],ProductName,2)</f>
        <v>Megawidget S</v>
      </c>
      <c r="M1346">
        <f t="shared" ref="M1346:M1409" si="87">VLOOKUP(K1346,ProductName,4)*J1346</f>
        <v>1152</v>
      </c>
      <c r="N1346" s="14">
        <f t="shared" ref="N1346:N1409" si="88">VLOOKUP(K1346,ProductName,3)*M1346</f>
        <v>910.08</v>
      </c>
      <c r="O1346">
        <f t="shared" ref="O1346:O1409" si="89">YEAR(I1346)</f>
        <v>2010</v>
      </c>
      <c r="P1346" t="str">
        <f t="shared" ref="P1346:P1409" si="90">TEXT(I1346,"MMM")</f>
        <v>Oct</v>
      </c>
    </row>
    <row r="1347" spans="1:16" x14ac:dyDescent="0.3">
      <c r="A1347">
        <v>1353</v>
      </c>
      <c r="B1347" t="str">
        <f>Table6[[#This Row],[Initials]]</f>
        <v>R</v>
      </c>
      <c r="C1347" t="str">
        <f>Table6[[#This Row],[Last Name Correction]]</f>
        <v>Rushing</v>
      </c>
      <c r="D1347" t="s">
        <v>4493</v>
      </c>
      <c r="E1347" t="str">
        <f>Table6[[#This Row],[Gender Correction]]</f>
        <v>M</v>
      </c>
      <c r="F1347">
        <v>30</v>
      </c>
      <c r="G1347" t="s">
        <v>5305</v>
      </c>
      <c r="H1347" t="s">
        <v>28</v>
      </c>
      <c r="I1347" s="10">
        <v>40298</v>
      </c>
      <c r="J1347">
        <v>29</v>
      </c>
      <c r="K1347" t="s">
        <v>1696</v>
      </c>
      <c r="L1347" t="str">
        <f>VLOOKUP(Portfolio43468[[#This Row],[Product]],ProductName,2)</f>
        <v>Ultrathing V2</v>
      </c>
      <c r="M1347">
        <f t="shared" si="87"/>
        <v>580</v>
      </c>
      <c r="N1347" s="14">
        <f t="shared" si="88"/>
        <v>1734.2</v>
      </c>
      <c r="O1347">
        <f t="shared" si="89"/>
        <v>2010</v>
      </c>
      <c r="P1347" t="str">
        <f t="shared" si="90"/>
        <v>Apr</v>
      </c>
    </row>
    <row r="1348" spans="1:16" x14ac:dyDescent="0.3">
      <c r="A1348">
        <v>1354</v>
      </c>
      <c r="B1348" t="str">
        <f>Table6[[#This Row],[Initials]]</f>
        <v>C</v>
      </c>
      <c r="C1348" t="str">
        <f>Table6[[#This Row],[Last Name Correction]]</f>
        <v>Faulkner</v>
      </c>
      <c r="D1348" t="s">
        <v>4493</v>
      </c>
      <c r="E1348" t="str">
        <f>Table6[[#This Row],[Gender Correction]]</f>
        <v>M</v>
      </c>
      <c r="F1348">
        <v>90</v>
      </c>
      <c r="G1348" t="s">
        <v>5307</v>
      </c>
      <c r="H1348" t="s">
        <v>1166</v>
      </c>
      <c r="I1348" s="10">
        <v>40238</v>
      </c>
      <c r="J1348">
        <v>38</v>
      </c>
      <c r="K1348" t="s">
        <v>851</v>
      </c>
      <c r="L1348" t="str">
        <f>VLOOKUP(Portfolio43468[[#This Row],[Product]],ProductName,2)</f>
        <v>Hyperwotsit</v>
      </c>
      <c r="M1348">
        <f t="shared" si="87"/>
        <v>760</v>
      </c>
      <c r="N1348" s="14">
        <f t="shared" si="88"/>
        <v>1527.6</v>
      </c>
      <c r="O1348">
        <f t="shared" si="89"/>
        <v>2010</v>
      </c>
      <c r="P1348" t="str">
        <f t="shared" si="90"/>
        <v>Mar</v>
      </c>
    </row>
    <row r="1349" spans="1:16" x14ac:dyDescent="0.3">
      <c r="A1349">
        <v>1355</v>
      </c>
      <c r="B1349" t="str">
        <f>Table6[[#This Row],[Initials]]</f>
        <v>R</v>
      </c>
      <c r="C1349" t="str">
        <f>Table6[[#This Row],[Last Name Correction]]</f>
        <v>Leal</v>
      </c>
      <c r="D1349" t="s">
        <v>4493</v>
      </c>
      <c r="E1349" t="str">
        <f>Table6[[#This Row],[Gender Correction]]</f>
        <v>M</v>
      </c>
      <c r="F1349">
        <v>30</v>
      </c>
      <c r="G1349" t="s">
        <v>5310</v>
      </c>
      <c r="H1349" t="s">
        <v>786</v>
      </c>
      <c r="I1349" s="10">
        <v>39461</v>
      </c>
      <c r="J1349">
        <v>14</v>
      </c>
      <c r="K1349" t="s">
        <v>1673</v>
      </c>
      <c r="L1349" t="str">
        <f>VLOOKUP(Portfolio43468[[#This Row],[Product]],ProductName,2)</f>
        <v>Megawidget S</v>
      </c>
      <c r="M1349">
        <f t="shared" si="87"/>
        <v>336</v>
      </c>
      <c r="N1349" s="14">
        <f t="shared" si="88"/>
        <v>265.44</v>
      </c>
      <c r="O1349">
        <f t="shared" si="89"/>
        <v>2008</v>
      </c>
      <c r="P1349" t="str">
        <f t="shared" si="90"/>
        <v>Jan</v>
      </c>
    </row>
    <row r="1350" spans="1:16" x14ac:dyDescent="0.3">
      <c r="A1350">
        <v>1356</v>
      </c>
      <c r="B1350" t="str">
        <f>Table6[[#This Row],[Initials]]</f>
        <v>G</v>
      </c>
      <c r="C1350" t="str">
        <f>Table6[[#This Row],[Last Name Correction]]</f>
        <v>Felton</v>
      </c>
      <c r="D1350" t="s">
        <v>4493</v>
      </c>
      <c r="E1350" t="str">
        <f>Table6[[#This Row],[Gender Correction]]</f>
        <v>M</v>
      </c>
      <c r="F1350">
        <v>60</v>
      </c>
      <c r="G1350" t="s">
        <v>5312</v>
      </c>
      <c r="H1350" t="s">
        <v>720</v>
      </c>
      <c r="I1350" s="10">
        <v>39941</v>
      </c>
      <c r="J1350">
        <v>59</v>
      </c>
      <c r="K1350" t="s">
        <v>1692</v>
      </c>
      <c r="L1350" t="str">
        <f>VLOOKUP(Portfolio43468[[#This Row],[Product]],ProductName,2)</f>
        <v>Megawidget L</v>
      </c>
      <c r="M1350">
        <f t="shared" si="87"/>
        <v>1416</v>
      </c>
      <c r="N1350" s="14">
        <f t="shared" si="88"/>
        <v>2251.44</v>
      </c>
      <c r="O1350">
        <f t="shared" si="89"/>
        <v>2009</v>
      </c>
      <c r="P1350" t="str">
        <f t="shared" si="90"/>
        <v>May</v>
      </c>
    </row>
    <row r="1351" spans="1:16" x14ac:dyDescent="0.3">
      <c r="A1351">
        <v>1357</v>
      </c>
      <c r="B1351" t="str">
        <f>Table6[[#This Row],[Initials]]</f>
        <v>R</v>
      </c>
      <c r="C1351" t="str">
        <f>Table6[[#This Row],[Last Name Correction]]</f>
        <v>Good</v>
      </c>
      <c r="D1351" t="s">
        <v>4493</v>
      </c>
      <c r="E1351" t="str">
        <f>Table6[[#This Row],[Gender Correction]]</f>
        <v>M</v>
      </c>
      <c r="F1351">
        <v>90</v>
      </c>
      <c r="G1351" t="s">
        <v>5314</v>
      </c>
      <c r="H1351" t="s">
        <v>360</v>
      </c>
      <c r="I1351" s="10">
        <v>40155</v>
      </c>
      <c r="J1351">
        <v>16</v>
      </c>
      <c r="K1351" t="s">
        <v>1007</v>
      </c>
      <c r="L1351" t="str">
        <f>VLOOKUP(Portfolio43468[[#This Row],[Product]],ProductName,2)</f>
        <v>Superwossname</v>
      </c>
      <c r="M1351">
        <f t="shared" si="87"/>
        <v>320</v>
      </c>
      <c r="N1351" s="14">
        <f t="shared" si="88"/>
        <v>995.19999999999993</v>
      </c>
      <c r="O1351">
        <f t="shared" si="89"/>
        <v>2009</v>
      </c>
      <c r="P1351" t="str">
        <f t="shared" si="90"/>
        <v>Dec</v>
      </c>
    </row>
    <row r="1352" spans="1:16" x14ac:dyDescent="0.3">
      <c r="A1352">
        <v>1358</v>
      </c>
      <c r="B1352" t="str">
        <f>Table6[[#This Row],[Initials]]</f>
        <v>C</v>
      </c>
      <c r="C1352" t="str">
        <f>Table6[[#This Row],[Last Name Correction]]</f>
        <v>Gagnon</v>
      </c>
      <c r="D1352" t="s">
        <v>4493</v>
      </c>
      <c r="E1352" t="str">
        <f>Table6[[#This Row],[Gender Correction]]</f>
        <v>M</v>
      </c>
      <c r="F1352">
        <v>60</v>
      </c>
      <c r="G1352" t="s">
        <v>5316</v>
      </c>
      <c r="H1352" t="s">
        <v>1022</v>
      </c>
      <c r="I1352" s="10">
        <v>40287</v>
      </c>
      <c r="J1352">
        <v>88</v>
      </c>
      <c r="K1352" t="s">
        <v>1700</v>
      </c>
      <c r="L1352" t="str">
        <f>VLOOKUP(Portfolio43468[[#This Row],[Product]],ProductName,2)</f>
        <v>Ultrathing V1</v>
      </c>
      <c r="M1352">
        <f t="shared" si="87"/>
        <v>1496</v>
      </c>
      <c r="N1352" s="14">
        <f t="shared" si="88"/>
        <v>2977.04</v>
      </c>
      <c r="O1352">
        <f t="shared" si="89"/>
        <v>2010</v>
      </c>
      <c r="P1352" t="str">
        <f t="shared" si="90"/>
        <v>Apr</v>
      </c>
    </row>
    <row r="1353" spans="1:16" x14ac:dyDescent="0.3">
      <c r="A1353">
        <v>1359</v>
      </c>
      <c r="B1353" t="str">
        <f>Table6[[#This Row],[Initials]]</f>
        <v>R</v>
      </c>
      <c r="C1353" t="str">
        <f>Table6[[#This Row],[Last Name Correction]]</f>
        <v>Harvey</v>
      </c>
      <c r="D1353" t="s">
        <v>4493</v>
      </c>
      <c r="E1353" t="str">
        <f>Table6[[#This Row],[Gender Correction]]</f>
        <v>M</v>
      </c>
      <c r="F1353">
        <v>90</v>
      </c>
      <c r="G1353" t="s">
        <v>5319</v>
      </c>
      <c r="H1353" t="s">
        <v>5320</v>
      </c>
      <c r="I1353" s="10">
        <v>39699</v>
      </c>
      <c r="J1353">
        <v>87</v>
      </c>
      <c r="K1353" t="s">
        <v>1707</v>
      </c>
      <c r="L1353" t="str">
        <f>VLOOKUP(Portfolio43468[[#This Row],[Product]],ProductName,2)</f>
        <v>Megawidget M</v>
      </c>
      <c r="M1353">
        <f t="shared" si="87"/>
        <v>2088</v>
      </c>
      <c r="N1353" s="14">
        <f t="shared" si="88"/>
        <v>2484.7199999999998</v>
      </c>
      <c r="O1353">
        <f t="shared" si="89"/>
        <v>2008</v>
      </c>
      <c r="P1353" t="str">
        <f t="shared" si="90"/>
        <v>Sep</v>
      </c>
    </row>
    <row r="1354" spans="1:16" x14ac:dyDescent="0.3">
      <c r="A1354">
        <v>1360</v>
      </c>
      <c r="B1354" t="str">
        <f>Table6[[#This Row],[Initials]]</f>
        <v>C</v>
      </c>
      <c r="C1354" t="str">
        <f>Table6[[#This Row],[Last Name Correction]]</f>
        <v>Watson</v>
      </c>
      <c r="D1354" t="s">
        <v>4493</v>
      </c>
      <c r="E1354" t="str">
        <f>Table6[[#This Row],[Gender Correction]]</f>
        <v>M</v>
      </c>
      <c r="F1354">
        <v>90</v>
      </c>
      <c r="G1354" t="s">
        <v>5322</v>
      </c>
      <c r="H1354" t="s">
        <v>528</v>
      </c>
      <c r="I1354" s="10">
        <v>39538</v>
      </c>
      <c r="J1354">
        <v>68</v>
      </c>
      <c r="K1354" t="s">
        <v>1696</v>
      </c>
      <c r="L1354" t="str">
        <f>VLOOKUP(Portfolio43468[[#This Row],[Product]],ProductName,2)</f>
        <v>Ultrathing V2</v>
      </c>
      <c r="M1354">
        <f t="shared" si="87"/>
        <v>1360</v>
      </c>
      <c r="N1354" s="14">
        <f t="shared" si="88"/>
        <v>4066.4</v>
      </c>
      <c r="O1354">
        <f t="shared" si="89"/>
        <v>2008</v>
      </c>
      <c r="P1354" t="str">
        <f t="shared" si="90"/>
        <v>Mar</v>
      </c>
    </row>
    <row r="1355" spans="1:16" x14ac:dyDescent="0.3">
      <c r="A1355">
        <v>1361</v>
      </c>
      <c r="B1355" t="str">
        <f>Table6[[#This Row],[Initials]]</f>
        <v>W</v>
      </c>
      <c r="C1355" t="str">
        <f>Table6[[#This Row],[Last Name Correction]]</f>
        <v>Chu</v>
      </c>
      <c r="D1355" t="s">
        <v>4493</v>
      </c>
      <c r="E1355" t="str">
        <f>Table6[[#This Row],[Gender Correction]]</f>
        <v>M</v>
      </c>
      <c r="F1355">
        <v>90</v>
      </c>
      <c r="G1355" t="s">
        <v>5323</v>
      </c>
      <c r="H1355" t="s">
        <v>1600</v>
      </c>
      <c r="I1355" s="10">
        <v>39467</v>
      </c>
      <c r="J1355">
        <v>72</v>
      </c>
      <c r="K1355" t="s">
        <v>1721</v>
      </c>
      <c r="L1355" t="str">
        <f>VLOOKUP(Portfolio43468[[#This Row],[Product]],ProductName,2)</f>
        <v>Ultrathing V4</v>
      </c>
      <c r="M1355">
        <f t="shared" si="87"/>
        <v>1728</v>
      </c>
      <c r="N1355" s="14">
        <f t="shared" si="88"/>
        <v>6894.72</v>
      </c>
      <c r="O1355">
        <f t="shared" si="89"/>
        <v>2008</v>
      </c>
      <c r="P1355" t="str">
        <f t="shared" si="90"/>
        <v>Jan</v>
      </c>
    </row>
    <row r="1356" spans="1:16" x14ac:dyDescent="0.3">
      <c r="A1356">
        <v>1362</v>
      </c>
      <c r="B1356" t="str">
        <f>Table6[[#This Row],[Initials]]</f>
        <v>K</v>
      </c>
      <c r="C1356" t="str">
        <f>Table6[[#This Row],[Last Name Correction]]</f>
        <v>Field</v>
      </c>
      <c r="D1356" t="s">
        <v>4493</v>
      </c>
      <c r="E1356" t="str">
        <f>Table6[[#This Row],[Gender Correction]]</f>
        <v>M</v>
      </c>
      <c r="F1356">
        <v>30</v>
      </c>
      <c r="G1356" t="s">
        <v>5324</v>
      </c>
      <c r="H1356" t="s">
        <v>78</v>
      </c>
      <c r="I1356" s="10">
        <v>39729</v>
      </c>
      <c r="J1356">
        <v>12</v>
      </c>
      <c r="K1356" t="s">
        <v>1673</v>
      </c>
      <c r="L1356" t="str">
        <f>VLOOKUP(Portfolio43468[[#This Row],[Product]],ProductName,2)</f>
        <v>Megawidget S</v>
      </c>
      <c r="M1356">
        <f t="shared" si="87"/>
        <v>288</v>
      </c>
      <c r="N1356" s="14">
        <f t="shared" si="88"/>
        <v>227.52</v>
      </c>
      <c r="O1356">
        <f t="shared" si="89"/>
        <v>2008</v>
      </c>
      <c r="P1356" t="str">
        <f t="shared" si="90"/>
        <v>Oct</v>
      </c>
    </row>
    <row r="1357" spans="1:16" x14ac:dyDescent="0.3">
      <c r="A1357">
        <v>1363</v>
      </c>
      <c r="B1357" t="str">
        <f>Table6[[#This Row],[Initials]]</f>
        <v>L</v>
      </c>
      <c r="C1357" t="str">
        <f>Table6[[#This Row],[Last Name Correction]]</f>
        <v>Ziegler</v>
      </c>
      <c r="D1357" t="s">
        <v>4493</v>
      </c>
      <c r="E1357" t="str">
        <f>Table6[[#This Row],[Gender Correction]]</f>
        <v>M</v>
      </c>
      <c r="F1357">
        <v>30</v>
      </c>
      <c r="G1357" t="s">
        <v>5326</v>
      </c>
      <c r="H1357" t="s">
        <v>2774</v>
      </c>
      <c r="I1357" s="10">
        <v>40283</v>
      </c>
      <c r="J1357">
        <v>62</v>
      </c>
      <c r="K1357" t="s">
        <v>1700</v>
      </c>
      <c r="L1357" t="str">
        <f>VLOOKUP(Portfolio43468[[#This Row],[Product]],ProductName,2)</f>
        <v>Ultrathing V1</v>
      </c>
      <c r="M1357">
        <f t="shared" si="87"/>
        <v>1054</v>
      </c>
      <c r="N1357" s="14">
        <f t="shared" si="88"/>
        <v>2097.46</v>
      </c>
      <c r="O1357">
        <f t="shared" si="89"/>
        <v>2010</v>
      </c>
      <c r="P1357" t="str">
        <f t="shared" si="90"/>
        <v>Apr</v>
      </c>
    </row>
    <row r="1358" spans="1:16" x14ac:dyDescent="0.3">
      <c r="A1358">
        <v>1364</v>
      </c>
      <c r="B1358" t="str">
        <f>Table6[[#This Row],[Initials]]</f>
        <v>G</v>
      </c>
      <c r="C1358" t="str">
        <f>Table6[[#This Row],[Last Name Correction]]</f>
        <v>Ricks</v>
      </c>
      <c r="D1358" t="s">
        <v>4493</v>
      </c>
      <c r="E1358" t="str">
        <f>Table6[[#This Row],[Gender Correction]]</f>
        <v>M</v>
      </c>
      <c r="F1358">
        <v>30</v>
      </c>
      <c r="G1358" t="s">
        <v>5329</v>
      </c>
      <c r="H1358" t="s">
        <v>433</v>
      </c>
      <c r="I1358" s="10">
        <v>40004</v>
      </c>
      <c r="J1358">
        <v>22</v>
      </c>
      <c r="K1358" t="s">
        <v>1007</v>
      </c>
      <c r="L1358" t="str">
        <f>VLOOKUP(Portfolio43468[[#This Row],[Product]],ProductName,2)</f>
        <v>Superwossname</v>
      </c>
      <c r="M1358">
        <f t="shared" si="87"/>
        <v>440</v>
      </c>
      <c r="N1358" s="14">
        <f t="shared" si="88"/>
        <v>1368.3999999999999</v>
      </c>
      <c r="O1358">
        <f t="shared" si="89"/>
        <v>2009</v>
      </c>
      <c r="P1358" t="str">
        <f t="shared" si="90"/>
        <v>Jul</v>
      </c>
    </row>
    <row r="1359" spans="1:16" x14ac:dyDescent="0.3">
      <c r="A1359">
        <v>1365</v>
      </c>
      <c r="B1359" t="str">
        <f>Table6[[#This Row],[Initials]]</f>
        <v>M</v>
      </c>
      <c r="C1359" t="str">
        <f>Table6[[#This Row],[Last Name Correction]]</f>
        <v>Denny</v>
      </c>
      <c r="D1359" t="s">
        <v>4493</v>
      </c>
      <c r="E1359" t="str">
        <f>Table6[[#This Row],[Gender Correction]]</f>
        <v>M</v>
      </c>
      <c r="F1359">
        <v>90</v>
      </c>
      <c r="G1359" t="s">
        <v>5330</v>
      </c>
      <c r="H1359" t="s">
        <v>1136</v>
      </c>
      <c r="I1359" s="10">
        <v>40278</v>
      </c>
      <c r="J1359">
        <v>87</v>
      </c>
      <c r="K1359" t="s">
        <v>1677</v>
      </c>
      <c r="L1359" t="str">
        <f>VLOOKUP(Portfolio43468[[#This Row],[Product]],ProductName,2)</f>
        <v>Ultrathing V3</v>
      </c>
      <c r="M1359">
        <f t="shared" si="87"/>
        <v>2088</v>
      </c>
      <c r="N1359" s="14">
        <f t="shared" si="88"/>
        <v>7287.1200000000008</v>
      </c>
      <c r="O1359">
        <f t="shared" si="89"/>
        <v>2010</v>
      </c>
      <c r="P1359" t="str">
        <f t="shared" si="90"/>
        <v>Apr</v>
      </c>
    </row>
    <row r="1360" spans="1:16" x14ac:dyDescent="0.3">
      <c r="A1360">
        <v>1366</v>
      </c>
      <c r="B1360" t="str">
        <f>Table6[[#This Row],[Initials]]</f>
        <v>J</v>
      </c>
      <c r="C1360" t="str">
        <f>Table6[[#This Row],[Last Name Correction]]</f>
        <v>Lutz</v>
      </c>
      <c r="D1360" t="s">
        <v>4493</v>
      </c>
      <c r="E1360" t="str">
        <f>Table6[[#This Row],[Gender Correction]]</f>
        <v>M</v>
      </c>
      <c r="F1360">
        <v>30</v>
      </c>
      <c r="G1360" t="s">
        <v>5333</v>
      </c>
      <c r="H1360" t="s">
        <v>2003</v>
      </c>
      <c r="I1360" s="10">
        <v>40098</v>
      </c>
      <c r="J1360">
        <v>40</v>
      </c>
      <c r="K1360" t="s">
        <v>1772</v>
      </c>
      <c r="L1360" t="str">
        <f>VLOOKUP(Portfolio43468[[#This Row],[Product]],ProductName,2)</f>
        <v>Gigastuff</v>
      </c>
      <c r="M1360">
        <f t="shared" si="87"/>
        <v>720</v>
      </c>
      <c r="N1360" s="14">
        <f t="shared" si="88"/>
        <v>1360.8</v>
      </c>
      <c r="O1360">
        <f t="shared" si="89"/>
        <v>2009</v>
      </c>
      <c r="P1360" t="str">
        <f t="shared" si="90"/>
        <v>Oct</v>
      </c>
    </row>
    <row r="1361" spans="1:16" x14ac:dyDescent="0.3">
      <c r="A1361">
        <v>1367</v>
      </c>
      <c r="B1361" t="str">
        <f>Table6[[#This Row],[Initials]]</f>
        <v>L</v>
      </c>
      <c r="C1361" t="str">
        <f>Table6[[#This Row],[Last Name Correction]]</f>
        <v>David</v>
      </c>
      <c r="D1361" t="s">
        <v>4493</v>
      </c>
      <c r="E1361" t="str">
        <f>Table6[[#This Row],[Gender Correction]]</f>
        <v>M</v>
      </c>
      <c r="F1361">
        <v>60</v>
      </c>
      <c r="G1361" t="s">
        <v>5334</v>
      </c>
      <c r="H1361" t="s">
        <v>1423</v>
      </c>
      <c r="I1361" s="10">
        <v>39601</v>
      </c>
      <c r="J1361">
        <v>28</v>
      </c>
      <c r="K1361" t="s">
        <v>1696</v>
      </c>
      <c r="L1361" t="str">
        <f>VLOOKUP(Portfolio43468[[#This Row],[Product]],ProductName,2)</f>
        <v>Ultrathing V2</v>
      </c>
      <c r="M1361">
        <f t="shared" si="87"/>
        <v>560</v>
      </c>
      <c r="N1361" s="14">
        <f t="shared" si="88"/>
        <v>1674.4</v>
      </c>
      <c r="O1361">
        <f t="shared" si="89"/>
        <v>2008</v>
      </c>
      <c r="P1361" t="str">
        <f t="shared" si="90"/>
        <v>Jun</v>
      </c>
    </row>
    <row r="1362" spans="1:16" x14ac:dyDescent="0.3">
      <c r="A1362">
        <v>1368</v>
      </c>
      <c r="B1362" t="str">
        <f>Table6[[#This Row],[Initials]]</f>
        <v>L</v>
      </c>
      <c r="C1362" t="str">
        <f>Table6[[#This Row],[Last Name Correction]]</f>
        <v>Engel</v>
      </c>
      <c r="D1362" t="s">
        <v>4493</v>
      </c>
      <c r="E1362" t="str">
        <f>Table6[[#This Row],[Gender Correction]]</f>
        <v>M</v>
      </c>
      <c r="F1362">
        <v>90</v>
      </c>
      <c r="G1362" t="s">
        <v>5337</v>
      </c>
      <c r="H1362" t="s">
        <v>402</v>
      </c>
      <c r="I1362" s="10">
        <v>39696</v>
      </c>
      <c r="J1362">
        <v>21</v>
      </c>
      <c r="K1362" t="s">
        <v>1707</v>
      </c>
      <c r="L1362" t="str">
        <f>VLOOKUP(Portfolio43468[[#This Row],[Product]],ProductName,2)</f>
        <v>Megawidget M</v>
      </c>
      <c r="M1362">
        <f t="shared" si="87"/>
        <v>504</v>
      </c>
      <c r="N1362" s="14">
        <f t="shared" si="88"/>
        <v>599.76</v>
      </c>
      <c r="O1362">
        <f t="shared" si="89"/>
        <v>2008</v>
      </c>
      <c r="P1362" t="str">
        <f t="shared" si="90"/>
        <v>Sep</v>
      </c>
    </row>
    <row r="1363" spans="1:16" x14ac:dyDescent="0.3">
      <c r="A1363">
        <v>1369</v>
      </c>
      <c r="B1363" t="str">
        <f>Table6[[#This Row],[Initials]]</f>
        <v>G</v>
      </c>
      <c r="C1363" t="str">
        <f>Table6[[#This Row],[Last Name Correction]]</f>
        <v>Tate</v>
      </c>
      <c r="D1363" t="s">
        <v>4493</v>
      </c>
      <c r="E1363" t="str">
        <f>Table6[[#This Row],[Gender Correction]]</f>
        <v>M</v>
      </c>
      <c r="F1363">
        <v>60</v>
      </c>
      <c r="G1363" t="s">
        <v>5339</v>
      </c>
      <c r="H1363" t="s">
        <v>592</v>
      </c>
      <c r="I1363" s="10">
        <v>39922</v>
      </c>
      <c r="J1363">
        <v>44</v>
      </c>
      <c r="K1363" t="s">
        <v>1721</v>
      </c>
      <c r="L1363" t="str">
        <f>VLOOKUP(Portfolio43468[[#This Row],[Product]],ProductName,2)</f>
        <v>Ultrathing V4</v>
      </c>
      <c r="M1363">
        <f t="shared" si="87"/>
        <v>1056</v>
      </c>
      <c r="N1363" s="14">
        <f t="shared" si="88"/>
        <v>4213.4400000000005</v>
      </c>
      <c r="O1363">
        <f t="shared" si="89"/>
        <v>2009</v>
      </c>
      <c r="P1363" t="str">
        <f t="shared" si="90"/>
        <v>Apr</v>
      </c>
    </row>
    <row r="1364" spans="1:16" x14ac:dyDescent="0.3">
      <c r="A1364">
        <v>1370</v>
      </c>
      <c r="B1364" t="str">
        <f>Table6[[#This Row],[Initials]]</f>
        <v>B</v>
      </c>
      <c r="C1364" t="str">
        <f>Table6[[#This Row],[Last Name Correction]]</f>
        <v>Jordan</v>
      </c>
      <c r="D1364" t="s">
        <v>4493</v>
      </c>
      <c r="E1364" t="str">
        <f>Table6[[#This Row],[Gender Correction]]</f>
        <v>M</v>
      </c>
      <c r="F1364">
        <v>30</v>
      </c>
      <c r="G1364" t="s">
        <v>5340</v>
      </c>
      <c r="H1364" t="s">
        <v>696</v>
      </c>
      <c r="I1364" s="10">
        <v>40274</v>
      </c>
      <c r="J1364">
        <v>29</v>
      </c>
      <c r="K1364" t="s">
        <v>1677</v>
      </c>
      <c r="L1364" t="str">
        <f>VLOOKUP(Portfolio43468[[#This Row],[Product]],ProductName,2)</f>
        <v>Ultrathing V3</v>
      </c>
      <c r="M1364">
        <f t="shared" si="87"/>
        <v>696</v>
      </c>
      <c r="N1364" s="14">
        <f t="shared" si="88"/>
        <v>2429.04</v>
      </c>
      <c r="O1364">
        <f t="shared" si="89"/>
        <v>2010</v>
      </c>
      <c r="P1364" t="str">
        <f t="shared" si="90"/>
        <v>Apr</v>
      </c>
    </row>
    <row r="1365" spans="1:16" x14ac:dyDescent="0.3">
      <c r="A1365">
        <v>1371</v>
      </c>
      <c r="B1365" t="str">
        <f>Table6[[#This Row],[Initials]]</f>
        <v>L</v>
      </c>
      <c r="C1365" t="str">
        <f>Table6[[#This Row],[Last Name Correction]]</f>
        <v>Andersen</v>
      </c>
      <c r="D1365" t="s">
        <v>4493</v>
      </c>
      <c r="E1365" t="str">
        <f>Table6[[#This Row],[Gender Correction]]</f>
        <v>M</v>
      </c>
      <c r="F1365">
        <v>60</v>
      </c>
      <c r="G1365" t="s">
        <v>5342</v>
      </c>
      <c r="H1365" t="s">
        <v>103</v>
      </c>
      <c r="I1365" s="10">
        <v>39826</v>
      </c>
      <c r="J1365">
        <v>41</v>
      </c>
      <c r="K1365" t="s">
        <v>1700</v>
      </c>
      <c r="L1365" t="str">
        <f>VLOOKUP(Portfolio43468[[#This Row],[Product]],ProductName,2)</f>
        <v>Ultrathing V1</v>
      </c>
      <c r="M1365">
        <f t="shared" si="87"/>
        <v>697</v>
      </c>
      <c r="N1365" s="14">
        <f t="shared" si="88"/>
        <v>1387.03</v>
      </c>
      <c r="O1365">
        <f t="shared" si="89"/>
        <v>2009</v>
      </c>
      <c r="P1365" t="str">
        <f t="shared" si="90"/>
        <v>Jan</v>
      </c>
    </row>
    <row r="1366" spans="1:16" x14ac:dyDescent="0.3">
      <c r="A1366">
        <v>1372</v>
      </c>
      <c r="B1366" t="str">
        <f>Table6[[#This Row],[Initials]]</f>
        <v>J</v>
      </c>
      <c r="C1366" t="str">
        <f>Table6[[#This Row],[Last Name Correction]]</f>
        <v>Kearney</v>
      </c>
      <c r="D1366" t="s">
        <v>4493</v>
      </c>
      <c r="E1366" t="str">
        <f>Table6[[#This Row],[Gender Correction]]</f>
        <v>M</v>
      </c>
      <c r="F1366">
        <v>90</v>
      </c>
      <c r="G1366" t="s">
        <v>5344</v>
      </c>
      <c r="H1366" t="s">
        <v>403</v>
      </c>
      <c r="I1366" s="10">
        <v>39524</v>
      </c>
      <c r="J1366">
        <v>65</v>
      </c>
      <c r="K1366" t="s">
        <v>851</v>
      </c>
      <c r="L1366" t="str">
        <f>VLOOKUP(Portfolio43468[[#This Row],[Product]],ProductName,2)</f>
        <v>Hyperwotsit</v>
      </c>
      <c r="M1366">
        <f t="shared" si="87"/>
        <v>1300</v>
      </c>
      <c r="N1366" s="14">
        <f t="shared" si="88"/>
        <v>2612.9999999999995</v>
      </c>
      <c r="O1366">
        <f t="shared" si="89"/>
        <v>2008</v>
      </c>
      <c r="P1366" t="str">
        <f t="shared" si="90"/>
        <v>Mar</v>
      </c>
    </row>
    <row r="1367" spans="1:16" x14ac:dyDescent="0.3">
      <c r="A1367">
        <v>1373</v>
      </c>
      <c r="B1367" t="str">
        <f>Table6[[#This Row],[Initials]]</f>
        <v>F</v>
      </c>
      <c r="C1367" t="str">
        <f>Table6[[#This Row],[Last Name Correction]]</f>
        <v>Tracy</v>
      </c>
      <c r="D1367" t="s">
        <v>1719</v>
      </c>
      <c r="E1367" t="str">
        <f>Table6[[#This Row],[Gender Correction]]</f>
        <v>M</v>
      </c>
      <c r="F1367">
        <v>60</v>
      </c>
      <c r="G1367" t="s">
        <v>5347</v>
      </c>
      <c r="H1367" t="s">
        <v>218</v>
      </c>
      <c r="I1367" s="10">
        <v>40341</v>
      </c>
      <c r="J1367">
        <v>58</v>
      </c>
      <c r="K1367" t="s">
        <v>1007</v>
      </c>
      <c r="L1367" t="str">
        <f>VLOOKUP(Portfolio43468[[#This Row],[Product]],ProductName,2)</f>
        <v>Superwossname</v>
      </c>
      <c r="M1367">
        <f t="shared" si="87"/>
        <v>1160</v>
      </c>
      <c r="N1367" s="14">
        <f t="shared" si="88"/>
        <v>3607.6</v>
      </c>
      <c r="O1367">
        <f t="shared" si="89"/>
        <v>2010</v>
      </c>
      <c r="P1367" t="str">
        <f t="shared" si="90"/>
        <v>Jun</v>
      </c>
    </row>
    <row r="1368" spans="1:16" x14ac:dyDescent="0.3">
      <c r="A1368">
        <v>1374</v>
      </c>
      <c r="B1368" t="str">
        <f>Table6[[#This Row],[Initials]]</f>
        <v>A</v>
      </c>
      <c r="C1368" t="str">
        <f>Table6[[#This Row],[Last Name Correction]]</f>
        <v>Lowery</v>
      </c>
      <c r="D1368" t="s">
        <v>1946</v>
      </c>
      <c r="E1368" t="str">
        <f>Table6[[#This Row],[Gender Correction]]</f>
        <v>M</v>
      </c>
      <c r="F1368">
        <v>30</v>
      </c>
      <c r="G1368" t="s">
        <v>5349</v>
      </c>
      <c r="H1368" t="s">
        <v>5320</v>
      </c>
      <c r="I1368" s="10">
        <v>40319</v>
      </c>
      <c r="J1368">
        <v>12</v>
      </c>
      <c r="K1368" t="s">
        <v>1772</v>
      </c>
      <c r="L1368" t="str">
        <f>VLOOKUP(Portfolio43468[[#This Row],[Product]],ProductName,2)</f>
        <v>Gigastuff</v>
      </c>
      <c r="M1368">
        <f t="shared" si="87"/>
        <v>216</v>
      </c>
      <c r="N1368" s="14">
        <f t="shared" si="88"/>
        <v>408.23999999999995</v>
      </c>
      <c r="O1368">
        <f t="shared" si="89"/>
        <v>2010</v>
      </c>
      <c r="P1368" t="str">
        <f t="shared" si="90"/>
        <v>May</v>
      </c>
    </row>
    <row r="1369" spans="1:16" x14ac:dyDescent="0.3">
      <c r="A1369">
        <v>1375</v>
      </c>
      <c r="B1369" t="str">
        <f>Table6[[#This Row],[Initials]]</f>
        <v>S</v>
      </c>
      <c r="C1369" t="str">
        <f>Table6[[#This Row],[Last Name Correction]]</f>
        <v>Weber</v>
      </c>
      <c r="D1369" t="s">
        <v>1946</v>
      </c>
      <c r="E1369" t="str">
        <f>Table6[[#This Row],[Gender Correction]]</f>
        <v>M</v>
      </c>
      <c r="F1369">
        <v>60</v>
      </c>
      <c r="G1369" t="s">
        <v>5351</v>
      </c>
      <c r="H1369" t="s">
        <v>1232</v>
      </c>
      <c r="I1369" s="10">
        <v>39789</v>
      </c>
      <c r="J1369">
        <v>71</v>
      </c>
      <c r="K1369" t="s">
        <v>1700</v>
      </c>
      <c r="L1369" t="str">
        <f>VLOOKUP(Portfolio43468[[#This Row],[Product]],ProductName,2)</f>
        <v>Ultrathing V1</v>
      </c>
      <c r="M1369">
        <f t="shared" si="87"/>
        <v>1207</v>
      </c>
      <c r="N1369" s="14">
        <f t="shared" si="88"/>
        <v>2401.9299999999998</v>
      </c>
      <c r="O1369">
        <f t="shared" si="89"/>
        <v>2008</v>
      </c>
      <c r="P1369" t="str">
        <f t="shared" si="90"/>
        <v>Dec</v>
      </c>
    </row>
    <row r="1370" spans="1:16" x14ac:dyDescent="0.3">
      <c r="A1370">
        <v>1376</v>
      </c>
      <c r="B1370" t="str">
        <f>Table6[[#This Row],[Initials]]</f>
        <v>G</v>
      </c>
      <c r="C1370" t="str">
        <f>Table6[[#This Row],[Last Name Correction]]</f>
        <v>Fountain</v>
      </c>
      <c r="D1370" t="s">
        <v>4493</v>
      </c>
      <c r="E1370" t="str">
        <f>Table6[[#This Row],[Gender Correction]]</f>
        <v>M</v>
      </c>
      <c r="F1370">
        <v>90</v>
      </c>
      <c r="G1370" t="s">
        <v>5354</v>
      </c>
      <c r="H1370" t="s">
        <v>2271</v>
      </c>
      <c r="I1370" s="10">
        <v>40208</v>
      </c>
      <c r="J1370">
        <v>8</v>
      </c>
      <c r="K1370" t="s">
        <v>1677</v>
      </c>
      <c r="L1370" t="str">
        <f>VLOOKUP(Portfolio43468[[#This Row],[Product]],ProductName,2)</f>
        <v>Ultrathing V3</v>
      </c>
      <c r="M1370">
        <f t="shared" si="87"/>
        <v>192</v>
      </c>
      <c r="N1370" s="14">
        <f t="shared" si="88"/>
        <v>670.08</v>
      </c>
      <c r="O1370">
        <f t="shared" si="89"/>
        <v>2010</v>
      </c>
      <c r="P1370" t="str">
        <f t="shared" si="90"/>
        <v>Jan</v>
      </c>
    </row>
    <row r="1371" spans="1:16" x14ac:dyDescent="0.3">
      <c r="A1371">
        <v>1377</v>
      </c>
      <c r="B1371" t="str">
        <f>Table6[[#This Row],[Initials]]</f>
        <v>W</v>
      </c>
      <c r="C1371" t="str">
        <f>Table6[[#This Row],[Last Name Correction]]</f>
        <v>Byrd</v>
      </c>
      <c r="D1371" t="s">
        <v>4493</v>
      </c>
      <c r="E1371" t="str">
        <f>Table6[[#This Row],[Gender Correction]]</f>
        <v>M</v>
      </c>
      <c r="F1371">
        <v>30</v>
      </c>
      <c r="G1371" t="s">
        <v>5355</v>
      </c>
      <c r="H1371" t="s">
        <v>688</v>
      </c>
      <c r="I1371" s="10">
        <v>39862</v>
      </c>
      <c r="J1371">
        <v>38</v>
      </c>
      <c r="K1371" t="s">
        <v>1696</v>
      </c>
      <c r="L1371" t="str">
        <f>VLOOKUP(Portfolio43468[[#This Row],[Product]],ProductName,2)</f>
        <v>Ultrathing V2</v>
      </c>
      <c r="M1371">
        <f t="shared" si="87"/>
        <v>760</v>
      </c>
      <c r="N1371" s="14">
        <f t="shared" si="88"/>
        <v>2272.4</v>
      </c>
      <c r="O1371">
        <f t="shared" si="89"/>
        <v>2009</v>
      </c>
      <c r="P1371" t="str">
        <f t="shared" si="90"/>
        <v>Feb</v>
      </c>
    </row>
    <row r="1372" spans="1:16" x14ac:dyDescent="0.3">
      <c r="A1372">
        <v>1378</v>
      </c>
      <c r="B1372" t="str">
        <f>Table6[[#This Row],[Initials]]</f>
        <v>A</v>
      </c>
      <c r="C1372" t="str">
        <f>Table6[[#This Row],[Last Name Correction]]</f>
        <v>Belcher</v>
      </c>
      <c r="D1372" t="s">
        <v>4493</v>
      </c>
      <c r="E1372" t="str">
        <f>Table6[[#This Row],[Gender Correction]]</f>
        <v>M</v>
      </c>
      <c r="F1372">
        <v>60</v>
      </c>
      <c r="G1372" t="s">
        <v>5357</v>
      </c>
      <c r="H1372" t="s">
        <v>268</v>
      </c>
      <c r="I1372" s="10">
        <v>39832</v>
      </c>
      <c r="J1372">
        <v>47</v>
      </c>
      <c r="K1372" t="s">
        <v>1707</v>
      </c>
      <c r="L1372" t="str">
        <f>VLOOKUP(Portfolio43468[[#This Row],[Product]],ProductName,2)</f>
        <v>Megawidget M</v>
      </c>
      <c r="M1372">
        <f t="shared" si="87"/>
        <v>1128</v>
      </c>
      <c r="N1372" s="14">
        <f t="shared" si="88"/>
        <v>1342.32</v>
      </c>
      <c r="O1372">
        <f t="shared" si="89"/>
        <v>2009</v>
      </c>
      <c r="P1372" t="str">
        <f t="shared" si="90"/>
        <v>Jan</v>
      </c>
    </row>
    <row r="1373" spans="1:16" x14ac:dyDescent="0.3">
      <c r="A1373">
        <v>1379</v>
      </c>
      <c r="B1373" t="str">
        <f>Table6[[#This Row],[Initials]]</f>
        <v>E</v>
      </c>
      <c r="C1373" t="str">
        <f>Table6[[#This Row],[Last Name Correction]]</f>
        <v>Gibbons</v>
      </c>
      <c r="D1373" t="s">
        <v>4493</v>
      </c>
      <c r="E1373" t="str">
        <f>Table6[[#This Row],[Gender Correction]]</f>
        <v>M</v>
      </c>
      <c r="F1373">
        <v>90</v>
      </c>
      <c r="G1373" t="s">
        <v>5359</v>
      </c>
      <c r="H1373" t="s">
        <v>5146</v>
      </c>
      <c r="I1373" s="10">
        <v>39917</v>
      </c>
      <c r="J1373">
        <v>52</v>
      </c>
      <c r="K1373" t="s">
        <v>1673</v>
      </c>
      <c r="L1373" t="str">
        <f>VLOOKUP(Portfolio43468[[#This Row],[Product]],ProductName,2)</f>
        <v>Megawidget S</v>
      </c>
      <c r="M1373">
        <f t="shared" si="87"/>
        <v>1248</v>
      </c>
      <c r="N1373" s="14">
        <f t="shared" si="88"/>
        <v>985.92000000000007</v>
      </c>
      <c r="O1373">
        <f t="shared" si="89"/>
        <v>2009</v>
      </c>
      <c r="P1373" t="str">
        <f t="shared" si="90"/>
        <v>Apr</v>
      </c>
    </row>
    <row r="1374" spans="1:16" x14ac:dyDescent="0.3">
      <c r="A1374">
        <v>1380</v>
      </c>
      <c r="B1374" t="str">
        <f>Table6[[#This Row],[Initials]]</f>
        <v>S</v>
      </c>
      <c r="C1374" t="str">
        <f>Table6[[#This Row],[Last Name Correction]]</f>
        <v>Hardin</v>
      </c>
      <c r="D1374" t="s">
        <v>4493</v>
      </c>
      <c r="E1374" t="str">
        <f>Table6[[#This Row],[Gender Correction]]</f>
        <v>M</v>
      </c>
      <c r="F1374">
        <v>30</v>
      </c>
      <c r="G1374" t="s">
        <v>5361</v>
      </c>
      <c r="H1374" t="s">
        <v>5362</v>
      </c>
      <c r="I1374" s="10">
        <v>39541</v>
      </c>
      <c r="J1374">
        <v>3</v>
      </c>
      <c r="K1374" t="s">
        <v>1007</v>
      </c>
      <c r="L1374" t="str">
        <f>VLOOKUP(Portfolio43468[[#This Row],[Product]],ProductName,2)</f>
        <v>Superwossname</v>
      </c>
      <c r="M1374">
        <f t="shared" si="87"/>
        <v>60</v>
      </c>
      <c r="N1374" s="14">
        <f t="shared" si="88"/>
        <v>186.6</v>
      </c>
      <c r="O1374">
        <f t="shared" si="89"/>
        <v>2008</v>
      </c>
      <c r="P1374" t="str">
        <f t="shared" si="90"/>
        <v>Apr</v>
      </c>
    </row>
    <row r="1375" spans="1:16" x14ac:dyDescent="0.3">
      <c r="A1375">
        <v>1381</v>
      </c>
      <c r="B1375" t="str">
        <f>Table6[[#This Row],[Initials]]</f>
        <v>R</v>
      </c>
      <c r="C1375" t="str">
        <f>Table6[[#This Row],[Last Name Correction]]</f>
        <v>Land</v>
      </c>
      <c r="D1375" t="s">
        <v>4493</v>
      </c>
      <c r="E1375" t="str">
        <f>Table6[[#This Row],[Gender Correction]]</f>
        <v>M</v>
      </c>
      <c r="F1375">
        <v>60</v>
      </c>
      <c r="G1375" t="s">
        <v>5365</v>
      </c>
      <c r="H1375" t="s">
        <v>746</v>
      </c>
      <c r="I1375" s="10">
        <v>40322</v>
      </c>
      <c r="J1375">
        <v>31</v>
      </c>
      <c r="K1375" t="s">
        <v>1721</v>
      </c>
      <c r="L1375" t="str">
        <f>VLOOKUP(Portfolio43468[[#This Row],[Product]],ProductName,2)</f>
        <v>Ultrathing V4</v>
      </c>
      <c r="M1375">
        <f t="shared" si="87"/>
        <v>744</v>
      </c>
      <c r="N1375" s="14">
        <f t="shared" si="88"/>
        <v>2968.56</v>
      </c>
      <c r="O1375">
        <f t="shared" si="89"/>
        <v>2010</v>
      </c>
      <c r="P1375" t="str">
        <f t="shared" si="90"/>
        <v>May</v>
      </c>
    </row>
    <row r="1376" spans="1:16" x14ac:dyDescent="0.3">
      <c r="A1376">
        <v>1382</v>
      </c>
      <c r="B1376" t="str">
        <f>Table6[[#This Row],[Initials]]</f>
        <v>J</v>
      </c>
      <c r="C1376" t="str">
        <f>Table6[[#This Row],[Last Name Correction]]</f>
        <v>Franco</v>
      </c>
      <c r="D1376" t="s">
        <v>4493</v>
      </c>
      <c r="E1376" t="str">
        <f>Table6[[#This Row],[Gender Correction]]</f>
        <v>M</v>
      </c>
      <c r="F1376">
        <v>90</v>
      </c>
      <c r="G1376" t="s">
        <v>5367</v>
      </c>
      <c r="H1376" t="s">
        <v>4768</v>
      </c>
      <c r="I1376" s="10">
        <v>39593</v>
      </c>
      <c r="J1376">
        <v>72</v>
      </c>
      <c r="K1376" t="s">
        <v>1673</v>
      </c>
      <c r="L1376" t="str">
        <f>VLOOKUP(Portfolio43468[[#This Row],[Product]],ProductName,2)</f>
        <v>Megawidget S</v>
      </c>
      <c r="M1376">
        <f t="shared" si="87"/>
        <v>1728</v>
      </c>
      <c r="N1376" s="14">
        <f t="shared" si="88"/>
        <v>1365.1200000000001</v>
      </c>
      <c r="O1376">
        <f t="shared" si="89"/>
        <v>2008</v>
      </c>
      <c r="P1376" t="str">
        <f t="shared" si="90"/>
        <v>May</v>
      </c>
    </row>
    <row r="1377" spans="1:16" x14ac:dyDescent="0.3">
      <c r="A1377">
        <v>1383</v>
      </c>
      <c r="B1377" t="str">
        <f>Table6[[#This Row],[Initials]]</f>
        <v>A</v>
      </c>
      <c r="C1377" t="str">
        <f>Table6[[#This Row],[Last Name Correction]]</f>
        <v>Friedman</v>
      </c>
      <c r="D1377" t="s">
        <v>4493</v>
      </c>
      <c r="E1377" t="str">
        <f>Table6[[#This Row],[Gender Correction]]</f>
        <v>M</v>
      </c>
      <c r="F1377">
        <v>60</v>
      </c>
      <c r="G1377" t="s">
        <v>5370</v>
      </c>
      <c r="H1377" t="s">
        <v>3790</v>
      </c>
      <c r="I1377" s="10">
        <v>39488</v>
      </c>
      <c r="J1377">
        <v>30</v>
      </c>
      <c r="K1377" t="s">
        <v>851</v>
      </c>
      <c r="L1377" t="str">
        <f>VLOOKUP(Portfolio43468[[#This Row],[Product]],ProductName,2)</f>
        <v>Hyperwotsit</v>
      </c>
      <c r="M1377">
        <f t="shared" si="87"/>
        <v>600</v>
      </c>
      <c r="N1377" s="14">
        <f t="shared" si="88"/>
        <v>1205.9999999999998</v>
      </c>
      <c r="O1377">
        <f t="shared" si="89"/>
        <v>2008</v>
      </c>
      <c r="P1377" t="str">
        <f t="shared" si="90"/>
        <v>Feb</v>
      </c>
    </row>
    <row r="1378" spans="1:16" x14ac:dyDescent="0.3">
      <c r="A1378">
        <v>1384</v>
      </c>
      <c r="B1378" t="str">
        <f>Table6[[#This Row],[Initials]]</f>
        <v>L</v>
      </c>
      <c r="C1378" t="str">
        <f>Table6[[#This Row],[Last Name Correction]]</f>
        <v>Hampton</v>
      </c>
      <c r="D1378" t="s">
        <v>4493</v>
      </c>
      <c r="E1378" t="str">
        <f>Table6[[#This Row],[Gender Correction]]</f>
        <v>M</v>
      </c>
      <c r="F1378">
        <v>90</v>
      </c>
      <c r="G1378" t="s">
        <v>5372</v>
      </c>
      <c r="H1378" t="s">
        <v>1518</v>
      </c>
      <c r="I1378" s="10">
        <v>39511</v>
      </c>
      <c r="J1378">
        <v>56</v>
      </c>
      <c r="K1378" t="s">
        <v>1700</v>
      </c>
      <c r="L1378" t="str">
        <f>VLOOKUP(Portfolio43468[[#This Row],[Product]],ProductName,2)</f>
        <v>Ultrathing V1</v>
      </c>
      <c r="M1378">
        <f t="shared" si="87"/>
        <v>952</v>
      </c>
      <c r="N1378" s="14">
        <f t="shared" si="88"/>
        <v>1894.48</v>
      </c>
      <c r="O1378">
        <f t="shared" si="89"/>
        <v>2008</v>
      </c>
      <c r="P1378" t="str">
        <f t="shared" si="90"/>
        <v>Mar</v>
      </c>
    </row>
    <row r="1379" spans="1:16" x14ac:dyDescent="0.3">
      <c r="A1379">
        <v>1385</v>
      </c>
      <c r="B1379" t="str">
        <f>Table6[[#This Row],[Initials]]</f>
        <v>M</v>
      </c>
      <c r="C1379" t="str">
        <f>Table6[[#This Row],[Last Name Correction]]</f>
        <v>Lloyd</v>
      </c>
      <c r="D1379" t="s">
        <v>4493</v>
      </c>
      <c r="E1379" t="str">
        <f>Table6[[#This Row],[Gender Correction]]</f>
        <v>M</v>
      </c>
      <c r="F1379">
        <v>30</v>
      </c>
      <c r="G1379" t="s">
        <v>5374</v>
      </c>
      <c r="H1379" t="s">
        <v>241</v>
      </c>
      <c r="I1379" s="10">
        <v>39948</v>
      </c>
      <c r="J1379">
        <v>73</v>
      </c>
      <c r="K1379" t="s">
        <v>1721</v>
      </c>
      <c r="L1379" t="str">
        <f>VLOOKUP(Portfolio43468[[#This Row],[Product]],ProductName,2)</f>
        <v>Ultrathing V4</v>
      </c>
      <c r="M1379">
        <f t="shared" si="87"/>
        <v>1752</v>
      </c>
      <c r="N1379" s="14">
        <f t="shared" si="88"/>
        <v>6990.4800000000005</v>
      </c>
      <c r="O1379">
        <f t="shared" si="89"/>
        <v>2009</v>
      </c>
      <c r="P1379" t="str">
        <f t="shared" si="90"/>
        <v>May</v>
      </c>
    </row>
    <row r="1380" spans="1:16" x14ac:dyDescent="0.3">
      <c r="A1380">
        <v>1386</v>
      </c>
      <c r="B1380" t="str">
        <f>Table6[[#This Row],[Initials]]</f>
        <v>R</v>
      </c>
      <c r="C1380" t="str">
        <f>Table6[[#This Row],[Last Name Correction]]</f>
        <v>Beck</v>
      </c>
      <c r="D1380" t="s">
        <v>4493</v>
      </c>
      <c r="E1380" t="str">
        <f>Table6[[#This Row],[Gender Correction]]</f>
        <v>M</v>
      </c>
      <c r="F1380">
        <v>60</v>
      </c>
      <c r="G1380" t="s">
        <v>5376</v>
      </c>
      <c r="H1380" t="s">
        <v>410</v>
      </c>
      <c r="I1380" s="10">
        <v>39921</v>
      </c>
      <c r="J1380">
        <v>51</v>
      </c>
      <c r="K1380" t="s">
        <v>1707</v>
      </c>
      <c r="L1380" t="str">
        <f>VLOOKUP(Portfolio43468[[#This Row],[Product]],ProductName,2)</f>
        <v>Megawidget M</v>
      </c>
      <c r="M1380">
        <f t="shared" si="87"/>
        <v>1224</v>
      </c>
      <c r="N1380" s="14">
        <f t="shared" si="88"/>
        <v>1456.56</v>
      </c>
      <c r="O1380">
        <f t="shared" si="89"/>
        <v>2009</v>
      </c>
      <c r="P1380" t="str">
        <f t="shared" si="90"/>
        <v>Apr</v>
      </c>
    </row>
    <row r="1381" spans="1:16" x14ac:dyDescent="0.3">
      <c r="A1381">
        <v>1387</v>
      </c>
      <c r="B1381" t="str">
        <f>Table6[[#This Row],[Initials]]</f>
        <v>S</v>
      </c>
      <c r="C1381" t="str">
        <f>Table6[[#This Row],[Last Name Correction]]</f>
        <v>Howell</v>
      </c>
      <c r="D1381" t="s">
        <v>4493</v>
      </c>
      <c r="E1381" t="str">
        <f>Table6[[#This Row],[Gender Correction]]</f>
        <v>M</v>
      </c>
      <c r="F1381">
        <v>30</v>
      </c>
      <c r="G1381" t="s">
        <v>5378</v>
      </c>
      <c r="H1381" t="s">
        <v>1401</v>
      </c>
      <c r="I1381" s="10">
        <v>40468</v>
      </c>
      <c r="J1381">
        <v>18</v>
      </c>
      <c r="K1381" t="s">
        <v>1696</v>
      </c>
      <c r="L1381" t="str">
        <f>VLOOKUP(Portfolio43468[[#This Row],[Product]],ProductName,2)</f>
        <v>Ultrathing V2</v>
      </c>
      <c r="M1381">
        <f t="shared" si="87"/>
        <v>360</v>
      </c>
      <c r="N1381" s="14">
        <f t="shared" si="88"/>
        <v>1076.4000000000001</v>
      </c>
      <c r="O1381">
        <f t="shared" si="89"/>
        <v>2010</v>
      </c>
      <c r="P1381" t="str">
        <f t="shared" si="90"/>
        <v>Oct</v>
      </c>
    </row>
    <row r="1382" spans="1:16" x14ac:dyDescent="0.3">
      <c r="A1382">
        <v>1388</v>
      </c>
      <c r="B1382" t="str">
        <f>Table6[[#This Row],[Initials]]</f>
        <v>P</v>
      </c>
      <c r="C1382" t="str">
        <f>Table6[[#This Row],[Last Name Correction]]</f>
        <v>Lockwood</v>
      </c>
      <c r="D1382" t="s">
        <v>4493</v>
      </c>
      <c r="E1382" t="str">
        <f>Table6[[#This Row],[Gender Correction]]</f>
        <v>M</v>
      </c>
      <c r="F1382">
        <v>30</v>
      </c>
      <c r="G1382" t="s">
        <v>5380</v>
      </c>
      <c r="H1382" t="s">
        <v>722</v>
      </c>
      <c r="I1382" s="10">
        <v>40274</v>
      </c>
      <c r="J1382">
        <v>76</v>
      </c>
      <c r="K1382" t="s">
        <v>1696</v>
      </c>
      <c r="L1382" t="str">
        <f>VLOOKUP(Portfolio43468[[#This Row],[Product]],ProductName,2)</f>
        <v>Ultrathing V2</v>
      </c>
      <c r="M1382">
        <f t="shared" si="87"/>
        <v>1520</v>
      </c>
      <c r="N1382" s="14">
        <f t="shared" si="88"/>
        <v>4544.8</v>
      </c>
      <c r="O1382">
        <f t="shared" si="89"/>
        <v>2010</v>
      </c>
      <c r="P1382" t="str">
        <f t="shared" si="90"/>
        <v>Apr</v>
      </c>
    </row>
    <row r="1383" spans="1:16" x14ac:dyDescent="0.3">
      <c r="A1383">
        <v>1389</v>
      </c>
      <c r="B1383" t="str">
        <f>Table6[[#This Row],[Initials]]</f>
        <v>V</v>
      </c>
      <c r="C1383" t="str">
        <f>Table6[[#This Row],[Last Name Correction]]</f>
        <v>Lane</v>
      </c>
      <c r="D1383" t="s">
        <v>4493</v>
      </c>
      <c r="E1383" t="str">
        <f>Table6[[#This Row],[Gender Correction]]</f>
        <v>M</v>
      </c>
      <c r="F1383">
        <v>60</v>
      </c>
      <c r="G1383" t="s">
        <v>5383</v>
      </c>
      <c r="H1383" t="s">
        <v>477</v>
      </c>
      <c r="I1383" s="10">
        <v>40475</v>
      </c>
      <c r="J1383">
        <v>39</v>
      </c>
      <c r="K1383" t="s">
        <v>1007</v>
      </c>
      <c r="L1383" t="str">
        <f>VLOOKUP(Portfolio43468[[#This Row],[Product]],ProductName,2)</f>
        <v>Superwossname</v>
      </c>
      <c r="M1383">
        <f t="shared" si="87"/>
        <v>780</v>
      </c>
      <c r="N1383" s="14">
        <f t="shared" si="88"/>
        <v>2425.7999999999997</v>
      </c>
      <c r="O1383">
        <f t="shared" si="89"/>
        <v>2010</v>
      </c>
      <c r="P1383" t="str">
        <f t="shared" si="90"/>
        <v>Oct</v>
      </c>
    </row>
    <row r="1384" spans="1:16" x14ac:dyDescent="0.3">
      <c r="A1384">
        <v>1391</v>
      </c>
      <c r="B1384" t="str">
        <f>Table6[[#This Row],[Initials]]</f>
        <v>N</v>
      </c>
      <c r="C1384" t="str">
        <f>Table6[[#This Row],[Last Name Correction]]</f>
        <v>Nickerson</v>
      </c>
      <c r="D1384" t="s">
        <v>4493</v>
      </c>
      <c r="E1384" t="str">
        <f>Table6[[#This Row],[Gender Correction]]</f>
        <v>M</v>
      </c>
      <c r="F1384">
        <v>60</v>
      </c>
      <c r="G1384" t="s">
        <v>5387</v>
      </c>
      <c r="H1384" t="s">
        <v>801</v>
      </c>
      <c r="I1384" s="10">
        <v>40388</v>
      </c>
      <c r="J1384">
        <v>41</v>
      </c>
      <c r="K1384" t="s">
        <v>851</v>
      </c>
      <c r="L1384" t="str">
        <f>VLOOKUP(Portfolio43468[[#This Row],[Product]],ProductName,2)</f>
        <v>Hyperwotsit</v>
      </c>
      <c r="M1384">
        <f t="shared" si="87"/>
        <v>820</v>
      </c>
      <c r="N1384" s="14">
        <f t="shared" si="88"/>
        <v>1648.1999999999998</v>
      </c>
      <c r="O1384">
        <f t="shared" si="89"/>
        <v>2010</v>
      </c>
      <c r="P1384" t="str">
        <f t="shared" si="90"/>
        <v>Jul</v>
      </c>
    </row>
    <row r="1385" spans="1:16" x14ac:dyDescent="0.3">
      <c r="A1385">
        <v>1392</v>
      </c>
      <c r="B1385" t="str">
        <f>Table6[[#This Row],[Initials]]</f>
        <v>B</v>
      </c>
      <c r="C1385" t="str">
        <f>Table6[[#This Row],[Last Name Correction]]</f>
        <v>Mccormick</v>
      </c>
      <c r="D1385" t="s">
        <v>4493</v>
      </c>
      <c r="E1385" t="str">
        <f>Table6[[#This Row],[Gender Correction]]</f>
        <v>M</v>
      </c>
      <c r="F1385">
        <v>30</v>
      </c>
      <c r="G1385" t="s">
        <v>5389</v>
      </c>
      <c r="H1385" t="s">
        <v>696</v>
      </c>
      <c r="I1385" s="10">
        <v>39604</v>
      </c>
      <c r="J1385">
        <v>20</v>
      </c>
      <c r="K1385" t="s">
        <v>1772</v>
      </c>
      <c r="L1385" t="str">
        <f>VLOOKUP(Portfolio43468[[#This Row],[Product]],ProductName,2)</f>
        <v>Gigastuff</v>
      </c>
      <c r="M1385">
        <f t="shared" si="87"/>
        <v>360</v>
      </c>
      <c r="N1385" s="14">
        <f t="shared" si="88"/>
        <v>680.4</v>
      </c>
      <c r="O1385">
        <f t="shared" si="89"/>
        <v>2008</v>
      </c>
      <c r="P1385" t="str">
        <f t="shared" si="90"/>
        <v>Jun</v>
      </c>
    </row>
    <row r="1386" spans="1:16" x14ac:dyDescent="0.3">
      <c r="A1386">
        <v>1393</v>
      </c>
      <c r="B1386" t="str">
        <f>Table6[[#This Row],[Initials]]</f>
        <v>D</v>
      </c>
      <c r="C1386" t="str">
        <f>Table6[[#This Row],[Last Name Correction]]</f>
        <v>Champion</v>
      </c>
      <c r="D1386" t="s">
        <v>4493</v>
      </c>
      <c r="E1386" t="str">
        <f>Table6[[#This Row],[Gender Correction]]</f>
        <v>M</v>
      </c>
      <c r="F1386">
        <v>90</v>
      </c>
      <c r="G1386" t="s">
        <v>5392</v>
      </c>
      <c r="H1386" t="s">
        <v>5393</v>
      </c>
      <c r="I1386" s="10">
        <v>40024</v>
      </c>
      <c r="J1386">
        <v>92</v>
      </c>
      <c r="K1386" t="s">
        <v>1007</v>
      </c>
      <c r="L1386" t="str">
        <f>VLOOKUP(Portfolio43468[[#This Row],[Product]],ProductName,2)</f>
        <v>Superwossname</v>
      </c>
      <c r="M1386">
        <f t="shared" si="87"/>
        <v>1840</v>
      </c>
      <c r="N1386" s="14">
        <f t="shared" si="88"/>
        <v>5722.4</v>
      </c>
      <c r="O1386">
        <f t="shared" si="89"/>
        <v>2009</v>
      </c>
      <c r="P1386" t="str">
        <f t="shared" si="90"/>
        <v>Jul</v>
      </c>
    </row>
    <row r="1387" spans="1:16" x14ac:dyDescent="0.3">
      <c r="A1387">
        <v>1394</v>
      </c>
      <c r="B1387" t="str">
        <f>Table6[[#This Row],[Initials]]</f>
        <v>L</v>
      </c>
      <c r="C1387" t="str">
        <f>Table6[[#This Row],[Last Name Correction]]</f>
        <v>Goddard</v>
      </c>
      <c r="D1387" t="s">
        <v>4493</v>
      </c>
      <c r="E1387" t="str">
        <f>Table6[[#This Row],[Gender Correction]]</f>
        <v>M</v>
      </c>
      <c r="F1387">
        <v>30</v>
      </c>
      <c r="G1387" t="s">
        <v>5396</v>
      </c>
      <c r="H1387" t="s">
        <v>3880</v>
      </c>
      <c r="I1387" s="10">
        <v>40146</v>
      </c>
      <c r="J1387">
        <v>49</v>
      </c>
      <c r="K1387" t="s">
        <v>1700</v>
      </c>
      <c r="L1387" t="str">
        <f>VLOOKUP(Portfolio43468[[#This Row],[Product]],ProductName,2)</f>
        <v>Ultrathing V1</v>
      </c>
      <c r="M1387">
        <f t="shared" si="87"/>
        <v>833</v>
      </c>
      <c r="N1387" s="14">
        <f t="shared" si="88"/>
        <v>1657.67</v>
      </c>
      <c r="O1387">
        <f t="shared" si="89"/>
        <v>2009</v>
      </c>
      <c r="P1387" t="str">
        <f t="shared" si="90"/>
        <v>Nov</v>
      </c>
    </row>
    <row r="1388" spans="1:16" x14ac:dyDescent="0.3">
      <c r="A1388">
        <v>1395</v>
      </c>
      <c r="B1388" t="str">
        <f>Table6[[#This Row],[Initials]]</f>
        <v>G</v>
      </c>
      <c r="C1388" t="str">
        <f>Table6[[#This Row],[Last Name Correction]]</f>
        <v>Estrada</v>
      </c>
      <c r="D1388" t="s">
        <v>4493</v>
      </c>
      <c r="E1388" t="str">
        <f>Table6[[#This Row],[Gender Correction]]</f>
        <v>M</v>
      </c>
      <c r="F1388">
        <v>90</v>
      </c>
      <c r="G1388" t="s">
        <v>5398</v>
      </c>
      <c r="H1388" t="s">
        <v>496</v>
      </c>
      <c r="I1388" s="10">
        <v>39469</v>
      </c>
      <c r="J1388">
        <v>88</v>
      </c>
      <c r="K1388" t="s">
        <v>1700</v>
      </c>
      <c r="L1388" t="str">
        <f>VLOOKUP(Portfolio43468[[#This Row],[Product]],ProductName,2)</f>
        <v>Ultrathing V1</v>
      </c>
      <c r="M1388">
        <f t="shared" si="87"/>
        <v>1496</v>
      </c>
      <c r="N1388" s="14">
        <f t="shared" si="88"/>
        <v>2977.04</v>
      </c>
      <c r="O1388">
        <f t="shared" si="89"/>
        <v>2008</v>
      </c>
      <c r="P1388" t="str">
        <f t="shared" si="90"/>
        <v>Jan</v>
      </c>
    </row>
    <row r="1389" spans="1:16" x14ac:dyDescent="0.3">
      <c r="A1389">
        <v>1396</v>
      </c>
      <c r="B1389" t="str">
        <f>Table6[[#This Row],[Initials]]</f>
        <v>W</v>
      </c>
      <c r="C1389" t="str">
        <f>Table6[[#This Row],[Last Name Correction]]</f>
        <v>Stephenson</v>
      </c>
      <c r="D1389" t="s">
        <v>4493</v>
      </c>
      <c r="E1389" t="str">
        <f>Table6[[#This Row],[Gender Correction]]</f>
        <v>M</v>
      </c>
      <c r="F1389">
        <v>30</v>
      </c>
      <c r="G1389" t="s">
        <v>5400</v>
      </c>
      <c r="H1389" t="s">
        <v>5401</v>
      </c>
      <c r="I1389" s="10">
        <v>40022</v>
      </c>
      <c r="J1389">
        <v>50</v>
      </c>
      <c r="K1389" t="s">
        <v>1707</v>
      </c>
      <c r="L1389" t="str">
        <f>VLOOKUP(Portfolio43468[[#This Row],[Product]],ProductName,2)</f>
        <v>Megawidget M</v>
      </c>
      <c r="M1389">
        <f t="shared" si="87"/>
        <v>1200</v>
      </c>
      <c r="N1389" s="14">
        <f t="shared" si="88"/>
        <v>1428</v>
      </c>
      <c r="O1389">
        <f t="shared" si="89"/>
        <v>2009</v>
      </c>
      <c r="P1389" t="str">
        <f t="shared" si="90"/>
        <v>Jul</v>
      </c>
    </row>
    <row r="1390" spans="1:16" x14ac:dyDescent="0.3">
      <c r="A1390">
        <v>1397</v>
      </c>
      <c r="B1390" t="str">
        <f>Table6[[#This Row],[Initials]]</f>
        <v>B</v>
      </c>
      <c r="C1390" t="str">
        <f>Table6[[#This Row],[Last Name Correction]]</f>
        <v>Velasquez</v>
      </c>
      <c r="D1390" t="s">
        <v>4493</v>
      </c>
      <c r="E1390" t="str">
        <f>Table6[[#This Row],[Gender Correction]]</f>
        <v>M</v>
      </c>
      <c r="F1390">
        <v>30</v>
      </c>
      <c r="G1390" t="s">
        <v>5404</v>
      </c>
      <c r="H1390" t="s">
        <v>3980</v>
      </c>
      <c r="I1390" s="10">
        <v>40229</v>
      </c>
      <c r="J1390">
        <v>37</v>
      </c>
      <c r="K1390" t="s">
        <v>1707</v>
      </c>
      <c r="L1390" t="str">
        <f>VLOOKUP(Portfolio43468[[#This Row],[Product]],ProductName,2)</f>
        <v>Megawidget M</v>
      </c>
      <c r="M1390">
        <f t="shared" si="87"/>
        <v>888</v>
      </c>
      <c r="N1390" s="14">
        <f t="shared" si="88"/>
        <v>1056.72</v>
      </c>
      <c r="O1390">
        <f t="shared" si="89"/>
        <v>2010</v>
      </c>
      <c r="P1390" t="str">
        <f t="shared" si="90"/>
        <v>Feb</v>
      </c>
    </row>
    <row r="1391" spans="1:16" x14ac:dyDescent="0.3">
      <c r="A1391">
        <v>1398</v>
      </c>
      <c r="B1391" t="str">
        <f>Table6[[#This Row],[Initials]]</f>
        <v>Z</v>
      </c>
      <c r="C1391" t="str">
        <f>Table6[[#This Row],[Last Name Correction]]</f>
        <v>Connolly</v>
      </c>
      <c r="D1391" t="s">
        <v>4493</v>
      </c>
      <c r="E1391" t="str">
        <f>Table6[[#This Row],[Gender Correction]]</f>
        <v>M</v>
      </c>
      <c r="F1391">
        <v>90</v>
      </c>
      <c r="G1391" t="s">
        <v>5406</v>
      </c>
      <c r="H1391" t="s">
        <v>5407</v>
      </c>
      <c r="I1391" s="10">
        <v>40010</v>
      </c>
      <c r="J1391">
        <v>78</v>
      </c>
      <c r="K1391" t="s">
        <v>851</v>
      </c>
      <c r="L1391" t="str">
        <f>VLOOKUP(Portfolio43468[[#This Row],[Product]],ProductName,2)</f>
        <v>Hyperwotsit</v>
      </c>
      <c r="M1391">
        <f t="shared" si="87"/>
        <v>1560</v>
      </c>
      <c r="N1391" s="14">
        <f t="shared" si="88"/>
        <v>3135.5999999999995</v>
      </c>
      <c r="O1391">
        <f t="shared" si="89"/>
        <v>2009</v>
      </c>
      <c r="P1391" t="str">
        <f t="shared" si="90"/>
        <v>Jul</v>
      </c>
    </row>
    <row r="1392" spans="1:16" x14ac:dyDescent="0.3">
      <c r="A1392">
        <v>1399</v>
      </c>
      <c r="B1392" t="str">
        <f>Table6[[#This Row],[Initials]]</f>
        <v>H</v>
      </c>
      <c r="C1392" t="str">
        <f>Table6[[#This Row],[Last Name Correction]]</f>
        <v>Haas</v>
      </c>
      <c r="D1392" t="s">
        <v>4493</v>
      </c>
      <c r="E1392" t="str">
        <f>Table6[[#This Row],[Gender Correction]]</f>
        <v>M</v>
      </c>
      <c r="F1392">
        <v>30</v>
      </c>
      <c r="G1392" t="s">
        <v>5410</v>
      </c>
      <c r="H1392" t="s">
        <v>1820</v>
      </c>
      <c r="I1392" s="10">
        <v>40071</v>
      </c>
      <c r="J1392">
        <v>66</v>
      </c>
      <c r="K1392" t="s">
        <v>1700</v>
      </c>
      <c r="L1392" t="str">
        <f>VLOOKUP(Portfolio43468[[#This Row],[Product]],ProductName,2)</f>
        <v>Ultrathing V1</v>
      </c>
      <c r="M1392">
        <f t="shared" si="87"/>
        <v>1122</v>
      </c>
      <c r="N1392" s="14">
        <f t="shared" si="88"/>
        <v>2232.7800000000002</v>
      </c>
      <c r="O1392">
        <f t="shared" si="89"/>
        <v>2009</v>
      </c>
      <c r="P1392" t="str">
        <f t="shared" si="90"/>
        <v>Sep</v>
      </c>
    </row>
    <row r="1393" spans="1:16" x14ac:dyDescent="0.3">
      <c r="A1393">
        <v>1400</v>
      </c>
      <c r="B1393" t="str">
        <f>Table6[[#This Row],[Initials]]</f>
        <v>A</v>
      </c>
      <c r="C1393" t="str">
        <f>Table6[[#This Row],[Last Name Correction]]</f>
        <v>Cornell</v>
      </c>
      <c r="D1393" t="s">
        <v>4493</v>
      </c>
      <c r="E1393" t="str">
        <f>Table6[[#This Row],[Gender Correction]]</f>
        <v>M</v>
      </c>
      <c r="F1393">
        <v>30</v>
      </c>
      <c r="G1393" t="s">
        <v>5412</v>
      </c>
      <c r="H1393" t="s">
        <v>1519</v>
      </c>
      <c r="I1393" s="10">
        <v>39473</v>
      </c>
      <c r="J1393">
        <v>76</v>
      </c>
      <c r="K1393" t="s">
        <v>1696</v>
      </c>
      <c r="L1393" t="str">
        <f>VLOOKUP(Portfolio43468[[#This Row],[Product]],ProductName,2)</f>
        <v>Ultrathing V2</v>
      </c>
      <c r="M1393">
        <f t="shared" si="87"/>
        <v>1520</v>
      </c>
      <c r="N1393" s="14">
        <f t="shared" si="88"/>
        <v>4544.8</v>
      </c>
      <c r="O1393">
        <f t="shared" si="89"/>
        <v>2008</v>
      </c>
      <c r="P1393" t="str">
        <f t="shared" si="90"/>
        <v>Jan</v>
      </c>
    </row>
    <row r="1394" spans="1:16" x14ac:dyDescent="0.3">
      <c r="A1394">
        <v>1401</v>
      </c>
      <c r="B1394" t="str">
        <f>Table6[[#This Row],[Initials]]</f>
        <v>H</v>
      </c>
      <c r="C1394" t="str">
        <f>Table6[[#This Row],[Last Name Correction]]</f>
        <v>Guerra</v>
      </c>
      <c r="D1394" t="s">
        <v>4493</v>
      </c>
      <c r="E1394" t="str">
        <f>Table6[[#This Row],[Gender Correction]]</f>
        <v>M</v>
      </c>
      <c r="F1394">
        <v>90</v>
      </c>
      <c r="G1394" t="s">
        <v>5415</v>
      </c>
      <c r="H1394" t="s">
        <v>1013</v>
      </c>
      <c r="I1394" s="10">
        <v>40204</v>
      </c>
      <c r="J1394">
        <v>64</v>
      </c>
      <c r="K1394" t="s">
        <v>1707</v>
      </c>
      <c r="L1394" t="str">
        <f>VLOOKUP(Portfolio43468[[#This Row],[Product]],ProductName,2)</f>
        <v>Megawidget M</v>
      </c>
      <c r="M1394">
        <f t="shared" si="87"/>
        <v>1536</v>
      </c>
      <c r="N1394" s="14">
        <f t="shared" si="88"/>
        <v>1827.84</v>
      </c>
      <c r="O1394">
        <f t="shared" si="89"/>
        <v>2010</v>
      </c>
      <c r="P1394" t="str">
        <f t="shared" si="90"/>
        <v>Jan</v>
      </c>
    </row>
    <row r="1395" spans="1:16" x14ac:dyDescent="0.3">
      <c r="A1395">
        <v>1402</v>
      </c>
      <c r="B1395" t="str">
        <f>Table6[[#This Row],[Initials]]</f>
        <v>R</v>
      </c>
      <c r="C1395" t="str">
        <f>Table6[[#This Row],[Last Name Correction]]</f>
        <v>Holloway</v>
      </c>
      <c r="D1395" t="s">
        <v>4493</v>
      </c>
      <c r="E1395" t="str">
        <f>Table6[[#This Row],[Gender Correction]]</f>
        <v>M</v>
      </c>
      <c r="F1395">
        <v>60</v>
      </c>
      <c r="G1395" t="s">
        <v>5418</v>
      </c>
      <c r="H1395" t="s">
        <v>1609</v>
      </c>
      <c r="I1395" s="10">
        <v>40380</v>
      </c>
      <c r="J1395">
        <v>76</v>
      </c>
      <c r="K1395" t="s">
        <v>1007</v>
      </c>
      <c r="L1395" t="str">
        <f>VLOOKUP(Portfolio43468[[#This Row],[Product]],ProductName,2)</f>
        <v>Superwossname</v>
      </c>
      <c r="M1395">
        <f t="shared" si="87"/>
        <v>1520</v>
      </c>
      <c r="N1395" s="14">
        <f t="shared" si="88"/>
        <v>4727.2</v>
      </c>
      <c r="O1395">
        <f t="shared" si="89"/>
        <v>2010</v>
      </c>
      <c r="P1395" t="str">
        <f t="shared" si="90"/>
        <v>Jul</v>
      </c>
    </row>
    <row r="1396" spans="1:16" x14ac:dyDescent="0.3">
      <c r="A1396">
        <v>1403</v>
      </c>
      <c r="B1396" t="str">
        <f>Table6[[#This Row],[Initials]]</f>
        <v>L</v>
      </c>
      <c r="C1396" t="str">
        <f>Table6[[#This Row],[Last Name Correction]]</f>
        <v>Sampson</v>
      </c>
      <c r="D1396" t="s">
        <v>4493</v>
      </c>
      <c r="E1396" t="str">
        <f>Table6[[#This Row],[Gender Correction]]</f>
        <v>M</v>
      </c>
      <c r="F1396">
        <v>60</v>
      </c>
      <c r="G1396" t="s">
        <v>5421</v>
      </c>
      <c r="H1396" t="s">
        <v>965</v>
      </c>
      <c r="I1396" s="10">
        <v>39572</v>
      </c>
      <c r="J1396">
        <v>40</v>
      </c>
      <c r="K1396" t="s">
        <v>1696</v>
      </c>
      <c r="L1396" t="str">
        <f>VLOOKUP(Portfolio43468[[#This Row],[Product]],ProductName,2)</f>
        <v>Ultrathing V2</v>
      </c>
      <c r="M1396">
        <f t="shared" si="87"/>
        <v>800</v>
      </c>
      <c r="N1396" s="14">
        <f t="shared" si="88"/>
        <v>2392</v>
      </c>
      <c r="O1396">
        <f t="shared" si="89"/>
        <v>2008</v>
      </c>
      <c r="P1396" t="str">
        <f t="shared" si="90"/>
        <v>May</v>
      </c>
    </row>
    <row r="1397" spans="1:16" x14ac:dyDescent="0.3">
      <c r="A1397">
        <v>1404</v>
      </c>
      <c r="B1397" t="str">
        <f>Table6[[#This Row],[Initials]]</f>
        <v>H</v>
      </c>
      <c r="C1397" t="str">
        <f>Table6[[#This Row],[Last Name Correction]]</f>
        <v>Salgado</v>
      </c>
      <c r="D1397" t="s">
        <v>4493</v>
      </c>
      <c r="E1397" t="str">
        <f>Table6[[#This Row],[Gender Correction]]</f>
        <v>M</v>
      </c>
      <c r="F1397">
        <v>30</v>
      </c>
      <c r="G1397" t="s">
        <v>5423</v>
      </c>
      <c r="H1397" t="s">
        <v>2785</v>
      </c>
      <c r="I1397" s="10">
        <v>39552</v>
      </c>
      <c r="J1397">
        <v>15</v>
      </c>
      <c r="K1397" t="s">
        <v>1707</v>
      </c>
      <c r="L1397" t="str">
        <f>VLOOKUP(Portfolio43468[[#This Row],[Product]],ProductName,2)</f>
        <v>Megawidget M</v>
      </c>
      <c r="M1397">
        <f t="shared" si="87"/>
        <v>360</v>
      </c>
      <c r="N1397" s="14">
        <f t="shared" si="88"/>
        <v>428.4</v>
      </c>
      <c r="O1397">
        <f t="shared" si="89"/>
        <v>2008</v>
      </c>
      <c r="P1397" t="str">
        <f t="shared" si="90"/>
        <v>Apr</v>
      </c>
    </row>
    <row r="1398" spans="1:16" x14ac:dyDescent="0.3">
      <c r="A1398">
        <v>1405</v>
      </c>
      <c r="B1398" t="str">
        <f>Table6[[#This Row],[Initials]]</f>
        <v>J</v>
      </c>
      <c r="C1398" t="str">
        <f>Table6[[#This Row],[Last Name Correction]]</f>
        <v>Sweeney</v>
      </c>
      <c r="D1398" t="s">
        <v>4493</v>
      </c>
      <c r="E1398" t="str">
        <f>Table6[[#This Row],[Gender Correction]]</f>
        <v>M</v>
      </c>
      <c r="F1398">
        <v>60</v>
      </c>
      <c r="G1398" t="s">
        <v>5426</v>
      </c>
      <c r="H1398" t="s">
        <v>466</v>
      </c>
      <c r="I1398" s="10">
        <v>40385</v>
      </c>
      <c r="J1398">
        <v>7</v>
      </c>
      <c r="K1398" t="s">
        <v>1677</v>
      </c>
      <c r="L1398" t="str">
        <f>VLOOKUP(Portfolio43468[[#This Row],[Product]],ProductName,2)</f>
        <v>Ultrathing V3</v>
      </c>
      <c r="M1398">
        <f t="shared" si="87"/>
        <v>168</v>
      </c>
      <c r="N1398" s="14">
        <f t="shared" si="88"/>
        <v>586.32000000000005</v>
      </c>
      <c r="O1398">
        <f t="shared" si="89"/>
        <v>2010</v>
      </c>
      <c r="P1398" t="str">
        <f t="shared" si="90"/>
        <v>Jul</v>
      </c>
    </row>
    <row r="1399" spans="1:16" x14ac:dyDescent="0.3">
      <c r="A1399">
        <v>1406</v>
      </c>
      <c r="B1399" t="str">
        <f>Table6[[#This Row],[Initials]]</f>
        <v>C</v>
      </c>
      <c r="C1399" t="str">
        <f>Table6[[#This Row],[Last Name Correction]]</f>
        <v>Crowley</v>
      </c>
      <c r="D1399" t="s">
        <v>4601</v>
      </c>
      <c r="E1399" t="str">
        <f>Table6[[#This Row],[Gender Correction]]</f>
        <v>M</v>
      </c>
      <c r="F1399">
        <v>30</v>
      </c>
      <c r="G1399" t="s">
        <v>5427</v>
      </c>
      <c r="H1399" t="s">
        <v>595</v>
      </c>
      <c r="I1399" s="10">
        <v>39809</v>
      </c>
      <c r="J1399">
        <v>89</v>
      </c>
      <c r="K1399" t="s">
        <v>1692</v>
      </c>
      <c r="L1399" t="str">
        <f>VLOOKUP(Portfolio43468[[#This Row],[Product]],ProductName,2)</f>
        <v>Megawidget L</v>
      </c>
      <c r="M1399">
        <f t="shared" si="87"/>
        <v>2136</v>
      </c>
      <c r="N1399" s="14">
        <f t="shared" si="88"/>
        <v>3396.2400000000002</v>
      </c>
      <c r="O1399">
        <f t="shared" si="89"/>
        <v>2008</v>
      </c>
      <c r="P1399" t="str">
        <f t="shared" si="90"/>
        <v>Dec</v>
      </c>
    </row>
    <row r="1400" spans="1:16" x14ac:dyDescent="0.3">
      <c r="A1400">
        <v>1407</v>
      </c>
      <c r="B1400" t="str">
        <f>Table6[[#This Row],[Initials]]</f>
        <v>T</v>
      </c>
      <c r="C1400" t="str">
        <f>Table6[[#This Row],[Last Name Correction]]</f>
        <v>Hoskins</v>
      </c>
      <c r="D1400" t="s">
        <v>4493</v>
      </c>
      <c r="E1400" t="str">
        <f>Table6[[#This Row],[Gender Correction]]</f>
        <v>M</v>
      </c>
      <c r="F1400">
        <v>60</v>
      </c>
      <c r="G1400" t="s">
        <v>5430</v>
      </c>
      <c r="H1400" t="s">
        <v>1072</v>
      </c>
      <c r="I1400" s="10">
        <v>39681</v>
      </c>
      <c r="J1400">
        <v>92</v>
      </c>
      <c r="K1400" t="s">
        <v>1673</v>
      </c>
      <c r="L1400" t="str">
        <f>VLOOKUP(Portfolio43468[[#This Row],[Product]],ProductName,2)</f>
        <v>Megawidget S</v>
      </c>
      <c r="M1400">
        <f t="shared" si="87"/>
        <v>2208</v>
      </c>
      <c r="N1400" s="14">
        <f t="shared" si="88"/>
        <v>1744.3200000000002</v>
      </c>
      <c r="O1400">
        <f t="shared" si="89"/>
        <v>2008</v>
      </c>
      <c r="P1400" t="str">
        <f t="shared" si="90"/>
        <v>Aug</v>
      </c>
    </row>
    <row r="1401" spans="1:16" x14ac:dyDescent="0.3">
      <c r="A1401">
        <v>1408</v>
      </c>
      <c r="B1401" t="str">
        <f>Table6[[#This Row],[Initials]]</f>
        <v>G</v>
      </c>
      <c r="C1401" t="str">
        <f>Table6[[#This Row],[Last Name Correction]]</f>
        <v>Haley</v>
      </c>
      <c r="D1401" t="s">
        <v>4493</v>
      </c>
      <c r="E1401" t="str">
        <f>Table6[[#This Row],[Gender Correction]]</f>
        <v>M</v>
      </c>
      <c r="F1401">
        <v>30</v>
      </c>
      <c r="G1401" t="s">
        <v>5433</v>
      </c>
      <c r="H1401" t="s">
        <v>1435</v>
      </c>
      <c r="I1401" s="10">
        <v>39472</v>
      </c>
      <c r="J1401">
        <v>29</v>
      </c>
      <c r="K1401" t="s">
        <v>1700</v>
      </c>
      <c r="L1401" t="str">
        <f>VLOOKUP(Portfolio43468[[#This Row],[Product]],ProductName,2)</f>
        <v>Ultrathing V1</v>
      </c>
      <c r="M1401">
        <f t="shared" si="87"/>
        <v>493</v>
      </c>
      <c r="N1401" s="14">
        <f t="shared" si="88"/>
        <v>981.07</v>
      </c>
      <c r="O1401">
        <f t="shared" si="89"/>
        <v>2008</v>
      </c>
      <c r="P1401" t="str">
        <f t="shared" si="90"/>
        <v>Jan</v>
      </c>
    </row>
    <row r="1402" spans="1:16" x14ac:dyDescent="0.3">
      <c r="A1402">
        <v>1409</v>
      </c>
      <c r="B1402" t="str">
        <f>Table6[[#This Row],[Initials]]</f>
        <v>R</v>
      </c>
      <c r="C1402" t="str">
        <f>Table6[[#This Row],[Last Name Correction]]</f>
        <v>Valenzuela</v>
      </c>
      <c r="D1402" t="s">
        <v>4493</v>
      </c>
      <c r="E1402" t="str">
        <f>Table6[[#This Row],[Gender Correction]]</f>
        <v>M</v>
      </c>
      <c r="F1402">
        <v>90</v>
      </c>
      <c r="G1402" t="s">
        <v>5435</v>
      </c>
      <c r="H1402" t="s">
        <v>1090</v>
      </c>
      <c r="I1402" s="10">
        <v>39783</v>
      </c>
      <c r="J1402">
        <v>82</v>
      </c>
      <c r="K1402" t="s">
        <v>1696</v>
      </c>
      <c r="L1402" t="str">
        <f>VLOOKUP(Portfolio43468[[#This Row],[Product]],ProductName,2)</f>
        <v>Ultrathing V2</v>
      </c>
      <c r="M1402">
        <f t="shared" si="87"/>
        <v>1640</v>
      </c>
      <c r="N1402" s="14">
        <f t="shared" si="88"/>
        <v>4903.6000000000004</v>
      </c>
      <c r="O1402">
        <f t="shared" si="89"/>
        <v>2008</v>
      </c>
      <c r="P1402" t="str">
        <f t="shared" si="90"/>
        <v>Dec</v>
      </c>
    </row>
    <row r="1403" spans="1:16" x14ac:dyDescent="0.3">
      <c r="A1403">
        <v>1410</v>
      </c>
      <c r="B1403" t="str">
        <f>Table6[[#This Row],[Initials]]</f>
        <v>I</v>
      </c>
      <c r="C1403" t="str">
        <f>Table6[[#This Row],[Last Name Correction]]</f>
        <v>Shepard</v>
      </c>
      <c r="D1403" t="s">
        <v>4493</v>
      </c>
      <c r="E1403" t="str">
        <f>Table6[[#This Row],[Gender Correction]]</f>
        <v>M</v>
      </c>
      <c r="F1403">
        <v>90</v>
      </c>
      <c r="G1403" t="s">
        <v>5437</v>
      </c>
      <c r="H1403" t="s">
        <v>4791</v>
      </c>
      <c r="I1403" s="10">
        <v>39677</v>
      </c>
      <c r="J1403">
        <v>90</v>
      </c>
      <c r="K1403" t="s">
        <v>1772</v>
      </c>
      <c r="L1403" t="str">
        <f>VLOOKUP(Portfolio43468[[#This Row],[Product]],ProductName,2)</f>
        <v>Gigastuff</v>
      </c>
      <c r="M1403">
        <f t="shared" si="87"/>
        <v>1620</v>
      </c>
      <c r="N1403" s="14">
        <f t="shared" si="88"/>
        <v>3061.7999999999997</v>
      </c>
      <c r="O1403">
        <f t="shared" si="89"/>
        <v>2008</v>
      </c>
      <c r="P1403" t="str">
        <f t="shared" si="90"/>
        <v>Aug</v>
      </c>
    </row>
    <row r="1404" spans="1:16" x14ac:dyDescent="0.3">
      <c r="A1404">
        <v>1411</v>
      </c>
      <c r="B1404" t="str">
        <f>Table6[[#This Row],[Initials]]</f>
        <v>A</v>
      </c>
      <c r="C1404" t="str">
        <f>Table6[[#This Row],[Last Name Correction]]</f>
        <v>Waters</v>
      </c>
      <c r="D1404" t="s">
        <v>4493</v>
      </c>
      <c r="E1404" t="str">
        <f>Table6[[#This Row],[Gender Correction]]</f>
        <v>M</v>
      </c>
      <c r="F1404">
        <v>90</v>
      </c>
      <c r="G1404" t="s">
        <v>5438</v>
      </c>
      <c r="H1404" t="s">
        <v>1623</v>
      </c>
      <c r="I1404" s="10">
        <v>40412</v>
      </c>
      <c r="J1404">
        <v>70</v>
      </c>
      <c r="K1404" t="s">
        <v>1772</v>
      </c>
      <c r="L1404" t="str">
        <f>VLOOKUP(Portfolio43468[[#This Row],[Product]],ProductName,2)</f>
        <v>Gigastuff</v>
      </c>
      <c r="M1404">
        <f t="shared" si="87"/>
        <v>1260</v>
      </c>
      <c r="N1404" s="14">
        <f t="shared" si="88"/>
        <v>2381.4</v>
      </c>
      <c r="O1404">
        <f t="shared" si="89"/>
        <v>2010</v>
      </c>
      <c r="P1404" t="str">
        <f t="shared" si="90"/>
        <v>Aug</v>
      </c>
    </row>
    <row r="1405" spans="1:16" x14ac:dyDescent="0.3">
      <c r="A1405">
        <v>1412</v>
      </c>
      <c r="B1405" t="str">
        <f>Table6[[#This Row],[Initials]]</f>
        <v>L</v>
      </c>
      <c r="C1405" t="str">
        <f>Table6[[#This Row],[Last Name Correction]]</f>
        <v>Warren</v>
      </c>
      <c r="D1405" t="s">
        <v>4493</v>
      </c>
      <c r="E1405" t="str">
        <f>Table6[[#This Row],[Gender Correction]]</f>
        <v>M</v>
      </c>
      <c r="F1405">
        <v>90</v>
      </c>
      <c r="G1405" t="s">
        <v>5440</v>
      </c>
      <c r="H1405" t="s">
        <v>976</v>
      </c>
      <c r="I1405" s="10">
        <v>39904</v>
      </c>
      <c r="J1405">
        <v>85</v>
      </c>
      <c r="K1405" t="s">
        <v>1007</v>
      </c>
      <c r="L1405" t="str">
        <f>VLOOKUP(Portfolio43468[[#This Row],[Product]],ProductName,2)</f>
        <v>Superwossname</v>
      </c>
      <c r="M1405">
        <f t="shared" si="87"/>
        <v>1700</v>
      </c>
      <c r="N1405" s="14">
        <f t="shared" si="88"/>
        <v>5287</v>
      </c>
      <c r="O1405">
        <f t="shared" si="89"/>
        <v>2009</v>
      </c>
      <c r="P1405" t="str">
        <f t="shared" si="90"/>
        <v>Apr</v>
      </c>
    </row>
    <row r="1406" spans="1:16" x14ac:dyDescent="0.3">
      <c r="A1406">
        <v>1413</v>
      </c>
      <c r="B1406" t="str">
        <f>Table6[[#This Row],[Initials]]</f>
        <v>N</v>
      </c>
      <c r="C1406" t="str">
        <f>Table6[[#This Row],[Last Name Correction]]</f>
        <v>Brunson</v>
      </c>
      <c r="D1406" t="s">
        <v>4493</v>
      </c>
      <c r="E1406" t="str">
        <f>Table6[[#This Row],[Gender Correction]]</f>
        <v>M</v>
      </c>
      <c r="F1406">
        <v>90</v>
      </c>
      <c r="G1406" t="s">
        <v>5442</v>
      </c>
      <c r="H1406" t="s">
        <v>509</v>
      </c>
      <c r="I1406" s="10">
        <v>39826</v>
      </c>
      <c r="J1406">
        <v>52</v>
      </c>
      <c r="K1406" t="s">
        <v>1696</v>
      </c>
      <c r="L1406" t="str">
        <f>VLOOKUP(Portfolio43468[[#This Row],[Product]],ProductName,2)</f>
        <v>Ultrathing V2</v>
      </c>
      <c r="M1406">
        <f t="shared" si="87"/>
        <v>1040</v>
      </c>
      <c r="N1406" s="14">
        <f t="shared" si="88"/>
        <v>3109.6000000000004</v>
      </c>
      <c r="O1406">
        <f t="shared" si="89"/>
        <v>2009</v>
      </c>
      <c r="P1406" t="str">
        <f t="shared" si="90"/>
        <v>Jan</v>
      </c>
    </row>
    <row r="1407" spans="1:16" x14ac:dyDescent="0.3">
      <c r="A1407">
        <v>1414</v>
      </c>
      <c r="B1407" t="str">
        <f>Table6[[#This Row],[Initials]]</f>
        <v>G</v>
      </c>
      <c r="C1407" t="str">
        <f>Table6[[#This Row],[Last Name Correction]]</f>
        <v>Harrison</v>
      </c>
      <c r="D1407" t="s">
        <v>4493</v>
      </c>
      <c r="E1407" t="str">
        <f>Table6[[#This Row],[Gender Correction]]</f>
        <v>M</v>
      </c>
      <c r="F1407">
        <v>30</v>
      </c>
      <c r="G1407" t="s">
        <v>5444</v>
      </c>
      <c r="H1407" t="s">
        <v>485</v>
      </c>
      <c r="I1407" s="10">
        <v>40356</v>
      </c>
      <c r="J1407">
        <v>28</v>
      </c>
      <c r="K1407" t="s">
        <v>1696</v>
      </c>
      <c r="L1407" t="str">
        <f>VLOOKUP(Portfolio43468[[#This Row],[Product]],ProductName,2)</f>
        <v>Ultrathing V2</v>
      </c>
      <c r="M1407">
        <f t="shared" si="87"/>
        <v>560</v>
      </c>
      <c r="N1407" s="14">
        <f t="shared" si="88"/>
        <v>1674.4</v>
      </c>
      <c r="O1407">
        <f t="shared" si="89"/>
        <v>2010</v>
      </c>
      <c r="P1407" t="str">
        <f t="shared" si="90"/>
        <v>Jun</v>
      </c>
    </row>
    <row r="1408" spans="1:16" x14ac:dyDescent="0.3">
      <c r="A1408">
        <v>1415</v>
      </c>
      <c r="B1408" t="str">
        <f>Table6[[#This Row],[Initials]]</f>
        <v>M</v>
      </c>
      <c r="C1408" t="str">
        <f>Table6[[#This Row],[Last Name Correction]]</f>
        <v>Dominguez</v>
      </c>
      <c r="D1408" t="s">
        <v>4493</v>
      </c>
      <c r="E1408" t="str">
        <f>Table6[[#This Row],[Gender Correction]]</f>
        <v>M</v>
      </c>
      <c r="F1408">
        <v>90</v>
      </c>
      <c r="G1408" t="s">
        <v>5446</v>
      </c>
      <c r="H1408" t="s">
        <v>3434</v>
      </c>
      <c r="I1408" s="10">
        <v>39537</v>
      </c>
      <c r="J1408">
        <v>33</v>
      </c>
      <c r="K1408" t="s">
        <v>1721</v>
      </c>
      <c r="L1408" t="str">
        <f>VLOOKUP(Portfolio43468[[#This Row],[Product]],ProductName,2)</f>
        <v>Ultrathing V4</v>
      </c>
      <c r="M1408">
        <f t="shared" si="87"/>
        <v>792</v>
      </c>
      <c r="N1408" s="14">
        <f t="shared" si="88"/>
        <v>3160.0800000000004</v>
      </c>
      <c r="O1408">
        <f t="shared" si="89"/>
        <v>2008</v>
      </c>
      <c r="P1408" t="str">
        <f t="shared" si="90"/>
        <v>Mar</v>
      </c>
    </row>
    <row r="1409" spans="1:16" x14ac:dyDescent="0.3">
      <c r="A1409">
        <v>1416</v>
      </c>
      <c r="B1409" t="str">
        <f>Table6[[#This Row],[Initials]]</f>
        <v>J</v>
      </c>
      <c r="C1409" t="str">
        <f>Table6[[#This Row],[Last Name Correction]]</f>
        <v>Cooke</v>
      </c>
      <c r="D1409" t="s">
        <v>4493</v>
      </c>
      <c r="E1409" t="str">
        <f>Table6[[#This Row],[Gender Correction]]</f>
        <v>M</v>
      </c>
      <c r="F1409">
        <v>30</v>
      </c>
      <c r="G1409" t="s">
        <v>5449</v>
      </c>
      <c r="H1409" t="s">
        <v>105</v>
      </c>
      <c r="I1409" s="10">
        <v>40232</v>
      </c>
      <c r="J1409">
        <v>4</v>
      </c>
      <c r="K1409" t="s">
        <v>1721</v>
      </c>
      <c r="L1409" t="str">
        <f>VLOOKUP(Portfolio43468[[#This Row],[Product]],ProductName,2)</f>
        <v>Ultrathing V4</v>
      </c>
      <c r="M1409">
        <f t="shared" si="87"/>
        <v>96</v>
      </c>
      <c r="N1409" s="14">
        <f t="shared" si="88"/>
        <v>383.04</v>
      </c>
      <c r="O1409">
        <f t="shared" si="89"/>
        <v>2010</v>
      </c>
      <c r="P1409" t="str">
        <f t="shared" si="90"/>
        <v>Feb</v>
      </c>
    </row>
    <row r="1410" spans="1:16" x14ac:dyDescent="0.3">
      <c r="A1410">
        <v>1417</v>
      </c>
      <c r="B1410" t="str">
        <f>Table6[[#This Row],[Initials]]</f>
        <v>S</v>
      </c>
      <c r="C1410" t="str">
        <f>Table6[[#This Row],[Last Name Correction]]</f>
        <v>Patterson</v>
      </c>
      <c r="D1410" t="s">
        <v>4493</v>
      </c>
      <c r="E1410" t="str">
        <f>Table6[[#This Row],[Gender Correction]]</f>
        <v>M</v>
      </c>
      <c r="F1410">
        <v>60</v>
      </c>
      <c r="G1410" t="s">
        <v>5450</v>
      </c>
      <c r="H1410" t="s">
        <v>1624</v>
      </c>
      <c r="I1410" s="10">
        <v>40520</v>
      </c>
      <c r="J1410">
        <v>64</v>
      </c>
      <c r="K1410" t="s">
        <v>1696</v>
      </c>
      <c r="L1410" t="str">
        <f>VLOOKUP(Portfolio43468[[#This Row],[Product]],ProductName,2)</f>
        <v>Ultrathing V2</v>
      </c>
      <c r="M1410">
        <f t="shared" ref="M1410:M1473" si="91">VLOOKUP(K1410,ProductName,4)*J1410</f>
        <v>1280</v>
      </c>
      <c r="N1410" s="14">
        <f t="shared" ref="N1410:N1473" si="92">VLOOKUP(K1410,ProductName,3)*M1410</f>
        <v>3827.2000000000003</v>
      </c>
      <c r="O1410">
        <f t="shared" ref="O1410:O1473" si="93">YEAR(I1410)</f>
        <v>2010</v>
      </c>
      <c r="P1410" t="str">
        <f t="shared" ref="P1410:P1473" si="94">TEXT(I1410,"MMM")</f>
        <v>Dec</v>
      </c>
    </row>
    <row r="1411" spans="1:16" x14ac:dyDescent="0.3">
      <c r="A1411">
        <v>1418</v>
      </c>
      <c r="B1411" t="str">
        <f>Table6[[#This Row],[Initials]]</f>
        <v>R</v>
      </c>
      <c r="C1411" t="str">
        <f>Table6[[#This Row],[Last Name Correction]]</f>
        <v>Hart</v>
      </c>
      <c r="D1411" t="s">
        <v>4493</v>
      </c>
      <c r="E1411" t="str">
        <f>Table6[[#This Row],[Gender Correction]]</f>
        <v>M</v>
      </c>
      <c r="F1411">
        <v>30</v>
      </c>
      <c r="G1411" t="s">
        <v>5452</v>
      </c>
      <c r="H1411" t="s">
        <v>1182</v>
      </c>
      <c r="I1411" s="10">
        <v>39559</v>
      </c>
      <c r="J1411">
        <v>76</v>
      </c>
      <c r="K1411" t="s">
        <v>1677</v>
      </c>
      <c r="L1411" t="str">
        <f>VLOOKUP(Portfolio43468[[#This Row],[Product]],ProductName,2)</f>
        <v>Ultrathing V3</v>
      </c>
      <c r="M1411">
        <f t="shared" si="91"/>
        <v>1824</v>
      </c>
      <c r="N1411" s="14">
        <f t="shared" si="92"/>
        <v>6365.76</v>
      </c>
      <c r="O1411">
        <f t="shared" si="93"/>
        <v>2008</v>
      </c>
      <c r="P1411" t="str">
        <f t="shared" si="94"/>
        <v>Apr</v>
      </c>
    </row>
    <row r="1412" spans="1:16" x14ac:dyDescent="0.3">
      <c r="A1412">
        <v>1419</v>
      </c>
      <c r="B1412" t="str">
        <f>Table6[[#This Row],[Initials]]</f>
        <v>A</v>
      </c>
      <c r="C1412" t="str">
        <f>Table6[[#This Row],[Last Name Correction]]</f>
        <v>Hamm</v>
      </c>
      <c r="D1412" t="s">
        <v>4493</v>
      </c>
      <c r="E1412" t="str">
        <f>Table6[[#This Row],[Gender Correction]]</f>
        <v>M</v>
      </c>
      <c r="F1412">
        <v>30</v>
      </c>
      <c r="G1412" t="s">
        <v>5453</v>
      </c>
      <c r="H1412" t="s">
        <v>3329</v>
      </c>
      <c r="I1412" s="10">
        <v>39707</v>
      </c>
      <c r="J1412">
        <v>6</v>
      </c>
      <c r="K1412" t="s">
        <v>1696</v>
      </c>
      <c r="L1412" t="str">
        <f>VLOOKUP(Portfolio43468[[#This Row],[Product]],ProductName,2)</f>
        <v>Ultrathing V2</v>
      </c>
      <c r="M1412">
        <f t="shared" si="91"/>
        <v>120</v>
      </c>
      <c r="N1412" s="14">
        <f t="shared" si="92"/>
        <v>358.8</v>
      </c>
      <c r="O1412">
        <f t="shared" si="93"/>
        <v>2008</v>
      </c>
      <c r="P1412" t="str">
        <f t="shared" si="94"/>
        <v>Sep</v>
      </c>
    </row>
    <row r="1413" spans="1:16" x14ac:dyDescent="0.3">
      <c r="A1413">
        <v>1420</v>
      </c>
      <c r="B1413" t="str">
        <f>Table6[[#This Row],[Initials]]</f>
        <v>A</v>
      </c>
      <c r="C1413" t="str">
        <f>Table6[[#This Row],[Last Name Correction]]</f>
        <v>Mack</v>
      </c>
      <c r="D1413" t="s">
        <v>4493</v>
      </c>
      <c r="E1413" t="str">
        <f>Table6[[#This Row],[Gender Correction]]</f>
        <v>M</v>
      </c>
      <c r="F1413">
        <v>60</v>
      </c>
      <c r="G1413" t="s">
        <v>5455</v>
      </c>
      <c r="H1413" t="s">
        <v>1067</v>
      </c>
      <c r="I1413" s="10">
        <v>40201</v>
      </c>
      <c r="J1413">
        <v>4</v>
      </c>
      <c r="K1413" t="s">
        <v>1696</v>
      </c>
      <c r="L1413" t="str">
        <f>VLOOKUP(Portfolio43468[[#This Row],[Product]],ProductName,2)</f>
        <v>Ultrathing V2</v>
      </c>
      <c r="M1413">
        <f t="shared" si="91"/>
        <v>80</v>
      </c>
      <c r="N1413" s="14">
        <f t="shared" si="92"/>
        <v>239.20000000000002</v>
      </c>
      <c r="O1413">
        <f t="shared" si="93"/>
        <v>2010</v>
      </c>
      <c r="P1413" t="str">
        <f t="shared" si="94"/>
        <v>Jan</v>
      </c>
    </row>
    <row r="1414" spans="1:16" x14ac:dyDescent="0.3">
      <c r="A1414">
        <v>1421</v>
      </c>
      <c r="B1414" t="str">
        <f>Table6[[#This Row],[Initials]]</f>
        <v>D</v>
      </c>
      <c r="C1414" t="str">
        <f>Table6[[#This Row],[Last Name Correction]]</f>
        <v>Brewster</v>
      </c>
      <c r="D1414" t="s">
        <v>4493</v>
      </c>
      <c r="E1414" t="str">
        <f>Table6[[#This Row],[Gender Correction]]</f>
        <v>M</v>
      </c>
      <c r="F1414">
        <v>30</v>
      </c>
      <c r="G1414" t="s">
        <v>5458</v>
      </c>
      <c r="H1414" t="s">
        <v>22</v>
      </c>
      <c r="I1414" s="10">
        <v>39901</v>
      </c>
      <c r="J1414">
        <v>7</v>
      </c>
      <c r="K1414" t="s">
        <v>1677</v>
      </c>
      <c r="L1414" t="str">
        <f>VLOOKUP(Portfolio43468[[#This Row],[Product]],ProductName,2)</f>
        <v>Ultrathing V3</v>
      </c>
      <c r="M1414">
        <f t="shared" si="91"/>
        <v>168</v>
      </c>
      <c r="N1414" s="14">
        <f t="shared" si="92"/>
        <v>586.32000000000005</v>
      </c>
      <c r="O1414">
        <f t="shared" si="93"/>
        <v>2009</v>
      </c>
      <c r="P1414" t="str">
        <f t="shared" si="94"/>
        <v>Mar</v>
      </c>
    </row>
    <row r="1415" spans="1:16" x14ac:dyDescent="0.3">
      <c r="A1415">
        <v>1422</v>
      </c>
      <c r="B1415" t="str">
        <f>Table6[[#This Row],[Initials]]</f>
        <v>C</v>
      </c>
      <c r="C1415" t="str">
        <f>Table6[[#This Row],[Last Name Correction]]</f>
        <v>Bright</v>
      </c>
      <c r="D1415" t="s">
        <v>4493</v>
      </c>
      <c r="E1415" t="str">
        <f>Table6[[#This Row],[Gender Correction]]</f>
        <v>M</v>
      </c>
      <c r="F1415">
        <v>60</v>
      </c>
      <c r="G1415" t="s">
        <v>5461</v>
      </c>
      <c r="H1415" t="s">
        <v>547</v>
      </c>
      <c r="I1415" s="10">
        <v>39472</v>
      </c>
      <c r="J1415">
        <v>88</v>
      </c>
      <c r="K1415" t="s">
        <v>1707</v>
      </c>
      <c r="L1415" t="str">
        <f>VLOOKUP(Portfolio43468[[#This Row],[Product]],ProductName,2)</f>
        <v>Megawidget M</v>
      </c>
      <c r="M1415">
        <f t="shared" si="91"/>
        <v>2112</v>
      </c>
      <c r="N1415" s="14">
        <f t="shared" si="92"/>
        <v>2513.2799999999997</v>
      </c>
      <c r="O1415">
        <f t="shared" si="93"/>
        <v>2008</v>
      </c>
      <c r="P1415" t="str">
        <f t="shared" si="94"/>
        <v>Jan</v>
      </c>
    </row>
    <row r="1416" spans="1:16" x14ac:dyDescent="0.3">
      <c r="A1416">
        <v>1423</v>
      </c>
      <c r="B1416" t="str">
        <f>Table6[[#This Row],[Initials]]</f>
        <v>F</v>
      </c>
      <c r="C1416" t="str">
        <f>Table6[[#This Row],[Last Name Correction]]</f>
        <v>Heller</v>
      </c>
      <c r="D1416" t="s">
        <v>4493</v>
      </c>
      <c r="E1416" t="str">
        <f>Table6[[#This Row],[Gender Correction]]</f>
        <v>M</v>
      </c>
      <c r="F1416">
        <v>60</v>
      </c>
      <c r="G1416" t="s">
        <v>5463</v>
      </c>
      <c r="H1416" t="s">
        <v>380</v>
      </c>
      <c r="I1416" s="10">
        <v>40235</v>
      </c>
      <c r="J1416">
        <v>25</v>
      </c>
      <c r="K1416" t="s">
        <v>1696</v>
      </c>
      <c r="L1416" t="str">
        <f>VLOOKUP(Portfolio43468[[#This Row],[Product]],ProductName,2)</f>
        <v>Ultrathing V2</v>
      </c>
      <c r="M1416">
        <f t="shared" si="91"/>
        <v>500</v>
      </c>
      <c r="N1416" s="14">
        <f t="shared" si="92"/>
        <v>1495</v>
      </c>
      <c r="O1416">
        <f t="shared" si="93"/>
        <v>2010</v>
      </c>
      <c r="P1416" t="str">
        <f t="shared" si="94"/>
        <v>Feb</v>
      </c>
    </row>
    <row r="1417" spans="1:16" x14ac:dyDescent="0.3">
      <c r="A1417">
        <v>1424</v>
      </c>
      <c r="B1417" t="str">
        <f>Table6[[#This Row],[Initials]]</f>
        <v>J</v>
      </c>
      <c r="C1417" t="str">
        <f>Table6[[#This Row],[Last Name Correction]]</f>
        <v>Robbins</v>
      </c>
      <c r="D1417" t="s">
        <v>4493</v>
      </c>
      <c r="E1417" t="str">
        <f>Table6[[#This Row],[Gender Correction]]</f>
        <v>M</v>
      </c>
      <c r="F1417">
        <v>30</v>
      </c>
      <c r="G1417" t="s">
        <v>5464</v>
      </c>
      <c r="H1417" t="s">
        <v>4069</v>
      </c>
      <c r="I1417" s="10">
        <v>40463</v>
      </c>
      <c r="J1417">
        <v>55</v>
      </c>
      <c r="K1417" t="s">
        <v>1721</v>
      </c>
      <c r="L1417" t="str">
        <f>VLOOKUP(Portfolio43468[[#This Row],[Product]],ProductName,2)</f>
        <v>Ultrathing V4</v>
      </c>
      <c r="M1417">
        <f t="shared" si="91"/>
        <v>1320</v>
      </c>
      <c r="N1417" s="14">
        <f t="shared" si="92"/>
        <v>5266.8</v>
      </c>
      <c r="O1417">
        <f t="shared" si="93"/>
        <v>2010</v>
      </c>
      <c r="P1417" t="str">
        <f t="shared" si="94"/>
        <v>Oct</v>
      </c>
    </row>
    <row r="1418" spans="1:16" x14ac:dyDescent="0.3">
      <c r="A1418">
        <v>1425</v>
      </c>
      <c r="B1418" t="str">
        <f>Table6[[#This Row],[Initials]]</f>
        <v>S</v>
      </c>
      <c r="C1418" t="str">
        <f>Table6[[#This Row],[Last Name Correction]]</f>
        <v>Bravo</v>
      </c>
      <c r="D1418" t="s">
        <v>4493</v>
      </c>
      <c r="E1418" t="str">
        <f>Table6[[#This Row],[Gender Correction]]</f>
        <v>M</v>
      </c>
      <c r="F1418">
        <v>90</v>
      </c>
      <c r="G1418" t="s">
        <v>5465</v>
      </c>
      <c r="H1418" t="s">
        <v>220</v>
      </c>
      <c r="I1418" s="10">
        <v>40064</v>
      </c>
      <c r="J1418">
        <v>54</v>
      </c>
      <c r="K1418" t="s">
        <v>1007</v>
      </c>
      <c r="L1418" t="str">
        <f>VLOOKUP(Portfolio43468[[#This Row],[Product]],ProductName,2)</f>
        <v>Superwossname</v>
      </c>
      <c r="M1418">
        <f t="shared" si="91"/>
        <v>1080</v>
      </c>
      <c r="N1418" s="14">
        <f t="shared" si="92"/>
        <v>3358.7999999999997</v>
      </c>
      <c r="O1418">
        <f t="shared" si="93"/>
        <v>2009</v>
      </c>
      <c r="P1418" t="str">
        <f t="shared" si="94"/>
        <v>Sep</v>
      </c>
    </row>
    <row r="1419" spans="1:16" x14ac:dyDescent="0.3">
      <c r="A1419">
        <v>1426</v>
      </c>
      <c r="B1419" t="str">
        <f>Table6[[#This Row],[Initials]]</f>
        <v>S</v>
      </c>
      <c r="C1419" t="str">
        <f>Table6[[#This Row],[Last Name Correction]]</f>
        <v>Stovall</v>
      </c>
      <c r="D1419" t="s">
        <v>4493</v>
      </c>
      <c r="E1419" t="str">
        <f>Table6[[#This Row],[Gender Correction]]</f>
        <v>M</v>
      </c>
      <c r="F1419">
        <v>30</v>
      </c>
      <c r="G1419" t="s">
        <v>5467</v>
      </c>
      <c r="H1419" t="s">
        <v>669</v>
      </c>
      <c r="I1419" s="10">
        <v>39626</v>
      </c>
      <c r="J1419">
        <v>43</v>
      </c>
      <c r="K1419" t="s">
        <v>1707</v>
      </c>
      <c r="L1419" t="str">
        <f>VLOOKUP(Portfolio43468[[#This Row],[Product]],ProductName,2)</f>
        <v>Megawidget M</v>
      </c>
      <c r="M1419">
        <f t="shared" si="91"/>
        <v>1032</v>
      </c>
      <c r="N1419" s="14">
        <f t="shared" si="92"/>
        <v>1228.08</v>
      </c>
      <c r="O1419">
        <f t="shared" si="93"/>
        <v>2008</v>
      </c>
      <c r="P1419" t="str">
        <f t="shared" si="94"/>
        <v>Jun</v>
      </c>
    </row>
    <row r="1420" spans="1:16" x14ac:dyDescent="0.3">
      <c r="A1420">
        <v>1427</v>
      </c>
      <c r="B1420" t="str">
        <f>Table6[[#This Row],[Initials]]</f>
        <v>M</v>
      </c>
      <c r="C1420" t="str">
        <f>Table6[[#This Row],[Last Name Correction]]</f>
        <v>Terrell</v>
      </c>
      <c r="D1420" t="s">
        <v>4601</v>
      </c>
      <c r="E1420" t="str">
        <f>Table6[[#This Row],[Gender Correction]]</f>
        <v>M</v>
      </c>
      <c r="F1420">
        <v>60</v>
      </c>
      <c r="G1420" t="s">
        <v>5469</v>
      </c>
      <c r="H1420" t="s">
        <v>208</v>
      </c>
      <c r="I1420" s="10">
        <v>39834</v>
      </c>
      <c r="J1420">
        <v>93</v>
      </c>
      <c r="K1420" t="s">
        <v>1692</v>
      </c>
      <c r="L1420" t="str">
        <f>VLOOKUP(Portfolio43468[[#This Row],[Product]],ProductName,2)</f>
        <v>Megawidget L</v>
      </c>
      <c r="M1420">
        <f t="shared" si="91"/>
        <v>2232</v>
      </c>
      <c r="N1420" s="14">
        <f t="shared" si="92"/>
        <v>3548.88</v>
      </c>
      <c r="O1420">
        <f t="shared" si="93"/>
        <v>2009</v>
      </c>
      <c r="P1420" t="str">
        <f t="shared" si="94"/>
        <v>Jan</v>
      </c>
    </row>
    <row r="1421" spans="1:16" x14ac:dyDescent="0.3">
      <c r="A1421">
        <v>1428</v>
      </c>
      <c r="B1421" t="str">
        <f>Table6[[#This Row],[Initials]]</f>
        <v>T</v>
      </c>
      <c r="C1421" t="str">
        <f>Table6[[#This Row],[Last Name Correction]]</f>
        <v>Chambers</v>
      </c>
      <c r="D1421" t="s">
        <v>4493</v>
      </c>
      <c r="E1421" t="str">
        <f>Table6[[#This Row],[Gender Correction]]</f>
        <v>M</v>
      </c>
      <c r="F1421">
        <v>60</v>
      </c>
      <c r="G1421" t="s">
        <v>5471</v>
      </c>
      <c r="H1421" t="s">
        <v>131</v>
      </c>
      <c r="I1421" s="10">
        <v>39839</v>
      </c>
      <c r="J1421">
        <v>32</v>
      </c>
      <c r="K1421" t="s">
        <v>1721</v>
      </c>
      <c r="L1421" t="str">
        <f>VLOOKUP(Portfolio43468[[#This Row],[Product]],ProductName,2)</f>
        <v>Ultrathing V4</v>
      </c>
      <c r="M1421">
        <f t="shared" si="91"/>
        <v>768</v>
      </c>
      <c r="N1421" s="14">
        <f t="shared" si="92"/>
        <v>3064.32</v>
      </c>
      <c r="O1421">
        <f t="shared" si="93"/>
        <v>2009</v>
      </c>
      <c r="P1421" t="str">
        <f t="shared" si="94"/>
        <v>Jan</v>
      </c>
    </row>
    <row r="1422" spans="1:16" x14ac:dyDescent="0.3">
      <c r="A1422">
        <v>1429</v>
      </c>
      <c r="B1422" t="str">
        <f>Table6[[#This Row],[Initials]]</f>
        <v>S</v>
      </c>
      <c r="C1422" t="str">
        <f>Table6[[#This Row],[Last Name Correction]]</f>
        <v>Williams</v>
      </c>
      <c r="D1422" t="s">
        <v>4493</v>
      </c>
      <c r="E1422" t="str">
        <f>Table6[[#This Row],[Gender Correction]]</f>
        <v>M</v>
      </c>
      <c r="F1422">
        <v>30</v>
      </c>
      <c r="G1422" t="s">
        <v>5473</v>
      </c>
      <c r="H1422" t="s">
        <v>765</v>
      </c>
      <c r="I1422" s="10">
        <v>40039</v>
      </c>
      <c r="J1422">
        <v>25</v>
      </c>
      <c r="K1422" t="s">
        <v>1700</v>
      </c>
      <c r="L1422" t="str">
        <f>VLOOKUP(Portfolio43468[[#This Row],[Product]],ProductName,2)</f>
        <v>Ultrathing V1</v>
      </c>
      <c r="M1422">
        <f t="shared" si="91"/>
        <v>425</v>
      </c>
      <c r="N1422" s="14">
        <f t="shared" si="92"/>
        <v>845.75</v>
      </c>
      <c r="O1422">
        <f t="shared" si="93"/>
        <v>2009</v>
      </c>
      <c r="P1422" t="str">
        <f t="shared" si="94"/>
        <v>Aug</v>
      </c>
    </row>
    <row r="1423" spans="1:16" x14ac:dyDescent="0.3">
      <c r="A1423">
        <v>1430</v>
      </c>
      <c r="B1423" t="str">
        <f>Table6[[#This Row],[Initials]]</f>
        <v>E</v>
      </c>
      <c r="C1423" t="str">
        <f>Table6[[#This Row],[Last Name Correction]]</f>
        <v>Hollis</v>
      </c>
      <c r="D1423" t="s">
        <v>4493</v>
      </c>
      <c r="E1423" t="str">
        <f>Table6[[#This Row],[Gender Correction]]</f>
        <v>M</v>
      </c>
      <c r="F1423">
        <v>30</v>
      </c>
      <c r="G1423" t="s">
        <v>5475</v>
      </c>
      <c r="H1423" t="s">
        <v>1611</v>
      </c>
      <c r="I1423" s="10">
        <v>39637</v>
      </c>
      <c r="J1423">
        <v>93</v>
      </c>
      <c r="K1423" t="s">
        <v>1700</v>
      </c>
      <c r="L1423" t="str">
        <f>VLOOKUP(Portfolio43468[[#This Row],[Product]],ProductName,2)</f>
        <v>Ultrathing V1</v>
      </c>
      <c r="M1423">
        <f t="shared" si="91"/>
        <v>1581</v>
      </c>
      <c r="N1423" s="14">
        <f t="shared" si="92"/>
        <v>3146.19</v>
      </c>
      <c r="O1423">
        <f t="shared" si="93"/>
        <v>2008</v>
      </c>
      <c r="P1423" t="str">
        <f t="shared" si="94"/>
        <v>Jul</v>
      </c>
    </row>
    <row r="1424" spans="1:16" x14ac:dyDescent="0.3">
      <c r="A1424">
        <v>1431</v>
      </c>
      <c r="B1424" t="str">
        <f>Table6[[#This Row],[Initials]]</f>
        <v>K</v>
      </c>
      <c r="C1424" t="str">
        <f>Table6[[#This Row],[Last Name Correction]]</f>
        <v>Goddard</v>
      </c>
      <c r="D1424" t="s">
        <v>4493</v>
      </c>
      <c r="E1424" t="str">
        <f>Table6[[#This Row],[Gender Correction]]</f>
        <v>M</v>
      </c>
      <c r="F1424">
        <v>30</v>
      </c>
      <c r="G1424" t="s">
        <v>5476</v>
      </c>
      <c r="H1424" t="s">
        <v>476</v>
      </c>
      <c r="I1424" s="10">
        <v>40453</v>
      </c>
      <c r="J1424">
        <v>29</v>
      </c>
      <c r="K1424" t="s">
        <v>1696</v>
      </c>
      <c r="L1424" t="str">
        <f>VLOOKUP(Portfolio43468[[#This Row],[Product]],ProductName,2)</f>
        <v>Ultrathing V2</v>
      </c>
      <c r="M1424">
        <f t="shared" si="91"/>
        <v>580</v>
      </c>
      <c r="N1424" s="14">
        <f t="shared" si="92"/>
        <v>1734.2</v>
      </c>
      <c r="O1424">
        <f t="shared" si="93"/>
        <v>2010</v>
      </c>
      <c r="P1424" t="str">
        <f t="shared" si="94"/>
        <v>Oct</v>
      </c>
    </row>
    <row r="1425" spans="1:16" x14ac:dyDescent="0.3">
      <c r="A1425">
        <v>1432</v>
      </c>
      <c r="B1425" t="str">
        <f>Table6[[#This Row],[Initials]]</f>
        <v>W</v>
      </c>
      <c r="C1425" t="str">
        <f>Table6[[#This Row],[Last Name Correction]]</f>
        <v>Goff</v>
      </c>
      <c r="D1425" t="s">
        <v>4493</v>
      </c>
      <c r="E1425" t="str">
        <f>Table6[[#This Row],[Gender Correction]]</f>
        <v>M</v>
      </c>
      <c r="F1425">
        <v>90</v>
      </c>
      <c r="G1425" t="s">
        <v>5478</v>
      </c>
      <c r="H1425" t="s">
        <v>1608</v>
      </c>
      <c r="I1425" s="10">
        <v>40248</v>
      </c>
      <c r="J1425">
        <v>59</v>
      </c>
      <c r="K1425" t="s">
        <v>1692</v>
      </c>
      <c r="L1425" t="str">
        <f>VLOOKUP(Portfolio43468[[#This Row],[Product]],ProductName,2)</f>
        <v>Megawidget L</v>
      </c>
      <c r="M1425">
        <f t="shared" si="91"/>
        <v>1416</v>
      </c>
      <c r="N1425" s="14">
        <f t="shared" si="92"/>
        <v>2251.44</v>
      </c>
      <c r="O1425">
        <f t="shared" si="93"/>
        <v>2010</v>
      </c>
      <c r="P1425" t="str">
        <f t="shared" si="94"/>
        <v>Mar</v>
      </c>
    </row>
    <row r="1426" spans="1:16" x14ac:dyDescent="0.3">
      <c r="A1426">
        <v>1433</v>
      </c>
      <c r="B1426" t="str">
        <f>Table6[[#This Row],[Initials]]</f>
        <v>D</v>
      </c>
      <c r="C1426" t="str">
        <f>Table6[[#This Row],[Last Name Correction]]</f>
        <v>Wilkinson</v>
      </c>
      <c r="D1426" t="s">
        <v>4493</v>
      </c>
      <c r="E1426" t="str">
        <f>Table6[[#This Row],[Gender Correction]]</f>
        <v>M</v>
      </c>
      <c r="F1426">
        <v>30</v>
      </c>
      <c r="G1426" t="s">
        <v>5479</v>
      </c>
      <c r="H1426" t="s">
        <v>501</v>
      </c>
      <c r="I1426" s="10">
        <v>39627</v>
      </c>
      <c r="J1426">
        <v>21</v>
      </c>
      <c r="K1426" t="s">
        <v>1696</v>
      </c>
      <c r="L1426" t="str">
        <f>VLOOKUP(Portfolio43468[[#This Row],[Product]],ProductName,2)</f>
        <v>Ultrathing V2</v>
      </c>
      <c r="M1426">
        <f t="shared" si="91"/>
        <v>420</v>
      </c>
      <c r="N1426" s="14">
        <f t="shared" si="92"/>
        <v>1255.8000000000002</v>
      </c>
      <c r="O1426">
        <f t="shared" si="93"/>
        <v>2008</v>
      </c>
      <c r="P1426" t="str">
        <f t="shared" si="94"/>
        <v>Jun</v>
      </c>
    </row>
    <row r="1427" spans="1:16" x14ac:dyDescent="0.3">
      <c r="A1427">
        <v>1434</v>
      </c>
      <c r="B1427" t="str">
        <f>Table6[[#This Row],[Initials]]</f>
        <v>R</v>
      </c>
      <c r="C1427" t="str">
        <f>Table6[[#This Row],[Last Name Correction]]</f>
        <v>Browne</v>
      </c>
      <c r="D1427" t="s">
        <v>4493</v>
      </c>
      <c r="E1427" t="str">
        <f>Table6[[#This Row],[Gender Correction]]</f>
        <v>M</v>
      </c>
      <c r="F1427">
        <v>30</v>
      </c>
      <c r="G1427" t="s">
        <v>5482</v>
      </c>
      <c r="H1427" t="s">
        <v>5483</v>
      </c>
      <c r="I1427" s="10">
        <v>39754</v>
      </c>
      <c r="J1427">
        <v>24</v>
      </c>
      <c r="K1427" t="s">
        <v>1692</v>
      </c>
      <c r="L1427" t="str">
        <f>VLOOKUP(Portfolio43468[[#This Row],[Product]],ProductName,2)</f>
        <v>Megawidget L</v>
      </c>
      <c r="M1427">
        <f t="shared" si="91"/>
        <v>576</v>
      </c>
      <c r="N1427" s="14">
        <f t="shared" si="92"/>
        <v>915.84</v>
      </c>
      <c r="O1427">
        <f t="shared" si="93"/>
        <v>2008</v>
      </c>
      <c r="P1427" t="str">
        <f t="shared" si="94"/>
        <v>Nov</v>
      </c>
    </row>
    <row r="1428" spans="1:16" x14ac:dyDescent="0.3">
      <c r="A1428">
        <v>1435</v>
      </c>
      <c r="B1428" t="str">
        <f>Table6[[#This Row],[Initials]]</f>
        <v>O</v>
      </c>
      <c r="C1428" t="str">
        <f>Table6[[#This Row],[Last Name Correction]]</f>
        <v>Reed</v>
      </c>
      <c r="D1428" t="s">
        <v>4493</v>
      </c>
      <c r="E1428" t="str">
        <f>Table6[[#This Row],[Gender Correction]]</f>
        <v>M</v>
      </c>
      <c r="F1428">
        <v>60</v>
      </c>
      <c r="G1428" t="s">
        <v>5485</v>
      </c>
      <c r="H1428" t="s">
        <v>204</v>
      </c>
      <c r="I1428" s="10">
        <v>40154</v>
      </c>
      <c r="J1428">
        <v>10</v>
      </c>
      <c r="K1428" t="s">
        <v>1677</v>
      </c>
      <c r="L1428" t="str">
        <f>VLOOKUP(Portfolio43468[[#This Row],[Product]],ProductName,2)</f>
        <v>Ultrathing V3</v>
      </c>
      <c r="M1428">
        <f t="shared" si="91"/>
        <v>240</v>
      </c>
      <c r="N1428" s="14">
        <f t="shared" si="92"/>
        <v>837.6</v>
      </c>
      <c r="O1428">
        <f t="shared" si="93"/>
        <v>2009</v>
      </c>
      <c r="P1428" t="str">
        <f t="shared" si="94"/>
        <v>Dec</v>
      </c>
    </row>
    <row r="1429" spans="1:16" x14ac:dyDescent="0.3">
      <c r="A1429">
        <v>1436</v>
      </c>
      <c r="B1429" t="str">
        <f>Table6[[#This Row],[Initials]]</f>
        <v>G</v>
      </c>
      <c r="C1429" t="str">
        <f>Table6[[#This Row],[Last Name Correction]]</f>
        <v>Lacey</v>
      </c>
      <c r="D1429" t="s">
        <v>4493</v>
      </c>
      <c r="E1429" t="str">
        <f>Table6[[#This Row],[Gender Correction]]</f>
        <v>M</v>
      </c>
      <c r="F1429">
        <v>90</v>
      </c>
      <c r="G1429" t="s">
        <v>5488</v>
      </c>
      <c r="H1429" t="s">
        <v>972</v>
      </c>
      <c r="I1429" s="10">
        <v>39584</v>
      </c>
      <c r="J1429">
        <v>63</v>
      </c>
      <c r="K1429" t="s">
        <v>1007</v>
      </c>
      <c r="L1429" t="str">
        <f>VLOOKUP(Portfolio43468[[#This Row],[Product]],ProductName,2)</f>
        <v>Superwossname</v>
      </c>
      <c r="M1429">
        <f t="shared" si="91"/>
        <v>1260</v>
      </c>
      <c r="N1429" s="14">
        <f t="shared" si="92"/>
        <v>3918.6</v>
      </c>
      <c r="O1429">
        <f t="shared" si="93"/>
        <v>2008</v>
      </c>
      <c r="P1429" t="str">
        <f t="shared" si="94"/>
        <v>May</v>
      </c>
    </row>
    <row r="1430" spans="1:16" x14ac:dyDescent="0.3">
      <c r="A1430">
        <v>1437</v>
      </c>
      <c r="B1430" t="str">
        <f>Table6[[#This Row],[Initials]]</f>
        <v>J</v>
      </c>
      <c r="C1430" t="str">
        <f>Table6[[#This Row],[Last Name Correction]]</f>
        <v>Eason</v>
      </c>
      <c r="D1430" t="s">
        <v>4493</v>
      </c>
      <c r="E1430" t="str">
        <f>Table6[[#This Row],[Gender Correction]]</f>
        <v>M</v>
      </c>
      <c r="F1430">
        <v>30</v>
      </c>
      <c r="G1430" t="s">
        <v>5490</v>
      </c>
      <c r="H1430" t="s">
        <v>87</v>
      </c>
      <c r="I1430" s="10">
        <v>39946</v>
      </c>
      <c r="J1430">
        <v>86</v>
      </c>
      <c r="K1430" t="s">
        <v>1700</v>
      </c>
      <c r="L1430" t="str">
        <f>VLOOKUP(Portfolio43468[[#This Row],[Product]],ProductName,2)</f>
        <v>Ultrathing V1</v>
      </c>
      <c r="M1430">
        <f t="shared" si="91"/>
        <v>1462</v>
      </c>
      <c r="N1430" s="14">
        <f t="shared" si="92"/>
        <v>2909.38</v>
      </c>
      <c r="O1430">
        <f t="shared" si="93"/>
        <v>2009</v>
      </c>
      <c r="P1430" t="str">
        <f t="shared" si="94"/>
        <v>May</v>
      </c>
    </row>
    <row r="1431" spans="1:16" x14ac:dyDescent="0.3">
      <c r="A1431">
        <v>1438</v>
      </c>
      <c r="B1431" t="str">
        <f>Table6[[#This Row],[Initials]]</f>
        <v>R</v>
      </c>
      <c r="C1431" t="str">
        <f>Table6[[#This Row],[Last Name Correction]]</f>
        <v>Rivers</v>
      </c>
      <c r="D1431" t="s">
        <v>4493</v>
      </c>
      <c r="E1431" t="str">
        <f>Table6[[#This Row],[Gender Correction]]</f>
        <v>M</v>
      </c>
      <c r="F1431">
        <v>60</v>
      </c>
      <c r="G1431" t="s">
        <v>5493</v>
      </c>
      <c r="H1431" t="s">
        <v>5494</v>
      </c>
      <c r="I1431" s="10">
        <v>40314</v>
      </c>
      <c r="J1431">
        <v>89</v>
      </c>
      <c r="K1431" t="s">
        <v>1707</v>
      </c>
      <c r="L1431" t="str">
        <f>VLOOKUP(Portfolio43468[[#This Row],[Product]],ProductName,2)</f>
        <v>Megawidget M</v>
      </c>
      <c r="M1431">
        <f t="shared" si="91"/>
        <v>2136</v>
      </c>
      <c r="N1431" s="14">
        <f t="shared" si="92"/>
        <v>2541.8399999999997</v>
      </c>
      <c r="O1431">
        <f t="shared" si="93"/>
        <v>2010</v>
      </c>
      <c r="P1431" t="str">
        <f t="shared" si="94"/>
        <v>May</v>
      </c>
    </row>
    <row r="1432" spans="1:16" x14ac:dyDescent="0.3">
      <c r="A1432">
        <v>1439</v>
      </c>
      <c r="B1432" t="str">
        <f>Table6[[#This Row],[Initials]]</f>
        <v>B</v>
      </c>
      <c r="C1432" t="str">
        <f>Table6[[#This Row],[Last Name Correction]]</f>
        <v>Vann</v>
      </c>
      <c r="D1432" t="s">
        <v>4493</v>
      </c>
      <c r="E1432" t="str">
        <f>Table6[[#This Row],[Gender Correction]]</f>
        <v>M</v>
      </c>
      <c r="F1432">
        <v>60</v>
      </c>
      <c r="G1432" t="s">
        <v>5496</v>
      </c>
      <c r="H1432" t="s">
        <v>2733</v>
      </c>
      <c r="I1432" s="10">
        <v>40237</v>
      </c>
      <c r="J1432">
        <v>33</v>
      </c>
      <c r="K1432" t="s">
        <v>1673</v>
      </c>
      <c r="L1432" t="str">
        <f>VLOOKUP(Portfolio43468[[#This Row],[Product]],ProductName,2)</f>
        <v>Megawidget S</v>
      </c>
      <c r="M1432">
        <f t="shared" si="91"/>
        <v>792</v>
      </c>
      <c r="N1432" s="14">
        <f t="shared" si="92"/>
        <v>625.68000000000006</v>
      </c>
      <c r="O1432">
        <f t="shared" si="93"/>
        <v>2010</v>
      </c>
      <c r="P1432" t="str">
        <f t="shared" si="94"/>
        <v>Feb</v>
      </c>
    </row>
    <row r="1433" spans="1:16" x14ac:dyDescent="0.3">
      <c r="A1433">
        <v>1440</v>
      </c>
      <c r="B1433" t="str">
        <f>Table6[[#This Row],[Initials]]</f>
        <v>C</v>
      </c>
      <c r="C1433" t="str">
        <f>Table6[[#This Row],[Last Name Correction]]</f>
        <v>Jack</v>
      </c>
      <c r="D1433" t="s">
        <v>4493</v>
      </c>
      <c r="E1433" t="str">
        <f>Table6[[#This Row],[Gender Correction]]</f>
        <v>M</v>
      </c>
      <c r="F1433">
        <v>30</v>
      </c>
      <c r="G1433" t="s">
        <v>5498</v>
      </c>
      <c r="H1433" t="s">
        <v>257</v>
      </c>
      <c r="I1433" s="10">
        <v>39940</v>
      </c>
      <c r="J1433">
        <v>21</v>
      </c>
      <c r="K1433" t="s">
        <v>1707</v>
      </c>
      <c r="L1433" t="str">
        <f>VLOOKUP(Portfolio43468[[#This Row],[Product]],ProductName,2)</f>
        <v>Megawidget M</v>
      </c>
      <c r="M1433">
        <f t="shared" si="91"/>
        <v>504</v>
      </c>
      <c r="N1433" s="14">
        <f t="shared" si="92"/>
        <v>599.76</v>
      </c>
      <c r="O1433">
        <f t="shared" si="93"/>
        <v>2009</v>
      </c>
      <c r="P1433" t="str">
        <f t="shared" si="94"/>
        <v>May</v>
      </c>
    </row>
    <row r="1434" spans="1:16" x14ac:dyDescent="0.3">
      <c r="A1434">
        <v>1441</v>
      </c>
      <c r="B1434" t="str">
        <f>Table6[[#This Row],[Initials]]</f>
        <v>A</v>
      </c>
      <c r="C1434" t="str">
        <f>Table6[[#This Row],[Last Name Correction]]</f>
        <v>Burger</v>
      </c>
      <c r="D1434" t="s">
        <v>4493</v>
      </c>
      <c r="E1434" t="str">
        <f>Table6[[#This Row],[Gender Correction]]</f>
        <v>M</v>
      </c>
      <c r="F1434">
        <v>60</v>
      </c>
      <c r="G1434" t="s">
        <v>5385</v>
      </c>
      <c r="H1434" t="s">
        <v>198</v>
      </c>
      <c r="I1434" s="10">
        <v>39599</v>
      </c>
      <c r="J1434">
        <v>56</v>
      </c>
      <c r="K1434" t="s">
        <v>1677</v>
      </c>
      <c r="L1434" t="str">
        <f>VLOOKUP(Portfolio43468[[#This Row],[Product]],ProductName,2)</f>
        <v>Ultrathing V3</v>
      </c>
      <c r="M1434">
        <f t="shared" si="91"/>
        <v>1344</v>
      </c>
      <c r="N1434" s="14">
        <f t="shared" si="92"/>
        <v>4690.5600000000004</v>
      </c>
      <c r="O1434">
        <f t="shared" si="93"/>
        <v>2008</v>
      </c>
      <c r="P1434" t="str">
        <f t="shared" si="94"/>
        <v>May</v>
      </c>
    </row>
    <row r="1435" spans="1:16" x14ac:dyDescent="0.3">
      <c r="A1435">
        <v>1442</v>
      </c>
      <c r="B1435" t="str">
        <f>Table6[[#This Row],[Initials]]</f>
        <v>J</v>
      </c>
      <c r="C1435" t="str">
        <f>Table6[[#This Row],[Last Name Correction]]</f>
        <v>Ames</v>
      </c>
      <c r="D1435" t="s">
        <v>4493</v>
      </c>
      <c r="E1435" t="str">
        <f>Table6[[#This Row],[Gender Correction]]</f>
        <v>M</v>
      </c>
      <c r="F1435">
        <v>60</v>
      </c>
      <c r="G1435" t="s">
        <v>5502</v>
      </c>
      <c r="H1435" t="s">
        <v>219</v>
      </c>
      <c r="I1435" s="10">
        <v>40094</v>
      </c>
      <c r="J1435">
        <v>77</v>
      </c>
      <c r="K1435" t="s">
        <v>1707</v>
      </c>
      <c r="L1435" t="str">
        <f>VLOOKUP(Portfolio43468[[#This Row],[Product]],ProductName,2)</f>
        <v>Megawidget M</v>
      </c>
      <c r="M1435">
        <f t="shared" si="91"/>
        <v>1848</v>
      </c>
      <c r="N1435" s="14">
        <f t="shared" si="92"/>
        <v>2199.12</v>
      </c>
      <c r="O1435">
        <f t="shared" si="93"/>
        <v>2009</v>
      </c>
      <c r="P1435" t="str">
        <f t="shared" si="94"/>
        <v>Oct</v>
      </c>
    </row>
    <row r="1436" spans="1:16" x14ac:dyDescent="0.3">
      <c r="A1436">
        <v>1443</v>
      </c>
      <c r="B1436" t="str">
        <f>Table6[[#This Row],[Initials]]</f>
        <v>T</v>
      </c>
      <c r="C1436" t="str">
        <f>Table6[[#This Row],[Last Name Correction]]</f>
        <v>Putnam</v>
      </c>
      <c r="D1436" t="s">
        <v>4493</v>
      </c>
      <c r="E1436" t="str">
        <f>Table6[[#This Row],[Gender Correction]]</f>
        <v>M</v>
      </c>
      <c r="F1436">
        <v>90</v>
      </c>
      <c r="G1436" t="s">
        <v>5504</v>
      </c>
      <c r="H1436" t="s">
        <v>531</v>
      </c>
      <c r="I1436" s="10">
        <v>40304</v>
      </c>
      <c r="J1436">
        <v>54</v>
      </c>
      <c r="K1436" t="s">
        <v>1721</v>
      </c>
      <c r="L1436" t="str">
        <f>VLOOKUP(Portfolio43468[[#This Row],[Product]],ProductName,2)</f>
        <v>Ultrathing V4</v>
      </c>
      <c r="M1436">
        <f t="shared" si="91"/>
        <v>1296</v>
      </c>
      <c r="N1436" s="14">
        <f t="shared" si="92"/>
        <v>5171.04</v>
      </c>
      <c r="O1436">
        <f t="shared" si="93"/>
        <v>2010</v>
      </c>
      <c r="P1436" t="str">
        <f t="shared" si="94"/>
        <v>May</v>
      </c>
    </row>
    <row r="1437" spans="1:16" x14ac:dyDescent="0.3">
      <c r="A1437">
        <v>1444</v>
      </c>
      <c r="B1437" t="str">
        <f>Table6[[#This Row],[Initials]]</f>
        <v>D</v>
      </c>
      <c r="C1437" t="str">
        <f>Table6[[#This Row],[Last Name Correction]]</f>
        <v>Hebert</v>
      </c>
      <c r="D1437" t="s">
        <v>4493</v>
      </c>
      <c r="E1437" t="str">
        <f>Table6[[#This Row],[Gender Correction]]</f>
        <v>M</v>
      </c>
      <c r="F1437">
        <v>30</v>
      </c>
      <c r="G1437" t="s">
        <v>5506</v>
      </c>
      <c r="H1437" t="s">
        <v>52</v>
      </c>
      <c r="I1437" s="10">
        <v>40478</v>
      </c>
      <c r="J1437">
        <v>11</v>
      </c>
      <c r="K1437" t="s">
        <v>1721</v>
      </c>
      <c r="L1437" t="str">
        <f>VLOOKUP(Portfolio43468[[#This Row],[Product]],ProductName,2)</f>
        <v>Ultrathing V4</v>
      </c>
      <c r="M1437">
        <f t="shared" si="91"/>
        <v>264</v>
      </c>
      <c r="N1437" s="14">
        <f t="shared" si="92"/>
        <v>1053.3600000000001</v>
      </c>
      <c r="O1437">
        <f t="shared" si="93"/>
        <v>2010</v>
      </c>
      <c r="P1437" t="str">
        <f t="shared" si="94"/>
        <v>Oct</v>
      </c>
    </row>
    <row r="1438" spans="1:16" x14ac:dyDescent="0.3">
      <c r="A1438">
        <v>1445</v>
      </c>
      <c r="B1438" t="str">
        <f>Table6[[#This Row],[Initials]]</f>
        <v>D</v>
      </c>
      <c r="C1438" t="str">
        <f>Table6[[#This Row],[Last Name Correction]]</f>
        <v>Fuentes</v>
      </c>
      <c r="D1438" t="s">
        <v>4493</v>
      </c>
      <c r="E1438" t="str">
        <f>Table6[[#This Row],[Gender Correction]]</f>
        <v>M</v>
      </c>
      <c r="F1438">
        <v>30</v>
      </c>
      <c r="G1438" t="s">
        <v>5509</v>
      </c>
      <c r="H1438" t="s">
        <v>1232</v>
      </c>
      <c r="I1438" s="10">
        <v>39601</v>
      </c>
      <c r="J1438">
        <v>99</v>
      </c>
      <c r="K1438" t="s">
        <v>1696</v>
      </c>
      <c r="L1438" t="str">
        <f>VLOOKUP(Portfolio43468[[#This Row],[Product]],ProductName,2)</f>
        <v>Ultrathing V2</v>
      </c>
      <c r="M1438">
        <f t="shared" si="91"/>
        <v>1980</v>
      </c>
      <c r="N1438" s="14">
        <f t="shared" si="92"/>
        <v>5920.2000000000007</v>
      </c>
      <c r="O1438">
        <f t="shared" si="93"/>
        <v>2008</v>
      </c>
      <c r="P1438" t="str">
        <f t="shared" si="94"/>
        <v>Jun</v>
      </c>
    </row>
    <row r="1439" spans="1:16" x14ac:dyDescent="0.3">
      <c r="A1439">
        <v>1446</v>
      </c>
      <c r="B1439" t="str">
        <f>Table6[[#This Row],[Initials]]</f>
        <v>P</v>
      </c>
      <c r="C1439" t="str">
        <f>Table6[[#This Row],[Last Name Correction]]</f>
        <v>Duke</v>
      </c>
      <c r="D1439" t="s">
        <v>4493</v>
      </c>
      <c r="E1439" t="str">
        <f>Table6[[#This Row],[Gender Correction]]</f>
        <v>M</v>
      </c>
      <c r="F1439">
        <v>90</v>
      </c>
      <c r="G1439" t="s">
        <v>5510</v>
      </c>
      <c r="H1439" t="s">
        <v>194</v>
      </c>
      <c r="I1439" s="10">
        <v>40148</v>
      </c>
      <c r="J1439">
        <v>48</v>
      </c>
      <c r="K1439" t="s">
        <v>1007</v>
      </c>
      <c r="L1439" t="str">
        <f>VLOOKUP(Portfolio43468[[#This Row],[Product]],ProductName,2)</f>
        <v>Superwossname</v>
      </c>
      <c r="M1439">
        <f t="shared" si="91"/>
        <v>960</v>
      </c>
      <c r="N1439" s="14">
        <f t="shared" si="92"/>
        <v>2985.6</v>
      </c>
      <c r="O1439">
        <f t="shared" si="93"/>
        <v>2009</v>
      </c>
      <c r="P1439" t="str">
        <f t="shared" si="94"/>
        <v>Dec</v>
      </c>
    </row>
    <row r="1440" spans="1:16" x14ac:dyDescent="0.3">
      <c r="A1440">
        <v>1447</v>
      </c>
      <c r="B1440" t="str">
        <f>Table6[[#This Row],[Initials]]</f>
        <v>H</v>
      </c>
      <c r="C1440" t="str">
        <f>Table6[[#This Row],[Last Name Correction]]</f>
        <v>Jarrett</v>
      </c>
      <c r="D1440" t="s">
        <v>4493</v>
      </c>
      <c r="E1440" t="str">
        <f>Table6[[#This Row],[Gender Correction]]</f>
        <v>M</v>
      </c>
      <c r="F1440">
        <v>30</v>
      </c>
      <c r="G1440" t="s">
        <v>5511</v>
      </c>
      <c r="H1440" t="s">
        <v>5512</v>
      </c>
      <c r="I1440" s="10">
        <v>39908</v>
      </c>
      <c r="J1440">
        <v>48</v>
      </c>
      <c r="K1440" t="s">
        <v>1772</v>
      </c>
      <c r="L1440" t="str">
        <f>VLOOKUP(Portfolio43468[[#This Row],[Product]],ProductName,2)</f>
        <v>Gigastuff</v>
      </c>
      <c r="M1440">
        <f t="shared" si="91"/>
        <v>864</v>
      </c>
      <c r="N1440" s="14">
        <f t="shared" si="92"/>
        <v>1632.9599999999998</v>
      </c>
      <c r="O1440">
        <f t="shared" si="93"/>
        <v>2009</v>
      </c>
      <c r="P1440" t="str">
        <f t="shared" si="94"/>
        <v>Apr</v>
      </c>
    </row>
    <row r="1441" spans="1:16" x14ac:dyDescent="0.3">
      <c r="A1441">
        <v>1448</v>
      </c>
      <c r="B1441" t="str">
        <f>Table6[[#This Row],[Initials]]</f>
        <v>M</v>
      </c>
      <c r="C1441" t="str">
        <f>Table6[[#This Row],[Last Name Correction]]</f>
        <v>Nguyen</v>
      </c>
      <c r="D1441" t="s">
        <v>4493</v>
      </c>
      <c r="E1441" t="str">
        <f>Table6[[#This Row],[Gender Correction]]</f>
        <v>M</v>
      </c>
      <c r="F1441">
        <v>60</v>
      </c>
      <c r="G1441" t="s">
        <v>5514</v>
      </c>
      <c r="H1441" t="s">
        <v>1405</v>
      </c>
      <c r="I1441" s="10">
        <v>40170</v>
      </c>
      <c r="J1441">
        <v>65</v>
      </c>
      <c r="K1441" t="s">
        <v>1696</v>
      </c>
      <c r="L1441" t="str">
        <f>VLOOKUP(Portfolio43468[[#This Row],[Product]],ProductName,2)</f>
        <v>Ultrathing V2</v>
      </c>
      <c r="M1441">
        <f t="shared" si="91"/>
        <v>1300</v>
      </c>
      <c r="N1441" s="14">
        <f t="shared" si="92"/>
        <v>3887.0000000000005</v>
      </c>
      <c r="O1441">
        <f t="shared" si="93"/>
        <v>2009</v>
      </c>
      <c r="P1441" t="str">
        <f t="shared" si="94"/>
        <v>Dec</v>
      </c>
    </row>
    <row r="1442" spans="1:16" x14ac:dyDescent="0.3">
      <c r="A1442">
        <v>1449</v>
      </c>
      <c r="B1442" t="str">
        <f>Table6[[#This Row],[Initials]]</f>
        <v>E</v>
      </c>
      <c r="C1442" t="str">
        <f>Table6[[#This Row],[Last Name Correction]]</f>
        <v>Whitaker</v>
      </c>
      <c r="D1442" t="s">
        <v>4493</v>
      </c>
      <c r="E1442" t="str">
        <f>Table6[[#This Row],[Gender Correction]]</f>
        <v>M</v>
      </c>
      <c r="F1442">
        <v>30</v>
      </c>
      <c r="G1442" t="s">
        <v>5517</v>
      </c>
      <c r="H1442" t="s">
        <v>73</v>
      </c>
      <c r="I1442" s="10">
        <v>39547</v>
      </c>
      <c r="J1442">
        <v>79</v>
      </c>
      <c r="K1442" t="s">
        <v>1721</v>
      </c>
      <c r="L1442" t="str">
        <f>VLOOKUP(Portfolio43468[[#This Row],[Product]],ProductName,2)</f>
        <v>Ultrathing V4</v>
      </c>
      <c r="M1442">
        <f t="shared" si="91"/>
        <v>1896</v>
      </c>
      <c r="N1442" s="14">
        <f t="shared" si="92"/>
        <v>7565.04</v>
      </c>
      <c r="O1442">
        <f t="shared" si="93"/>
        <v>2008</v>
      </c>
      <c r="P1442" t="str">
        <f t="shared" si="94"/>
        <v>Apr</v>
      </c>
    </row>
    <row r="1443" spans="1:16" x14ac:dyDescent="0.3">
      <c r="A1443">
        <v>1450</v>
      </c>
      <c r="B1443" t="str">
        <f>Table6[[#This Row],[Initials]]</f>
        <v>A</v>
      </c>
      <c r="C1443" t="str">
        <f>Table6[[#This Row],[Last Name Correction]]</f>
        <v>Padgett</v>
      </c>
      <c r="D1443" t="s">
        <v>4493</v>
      </c>
      <c r="E1443" t="str">
        <f>Table6[[#This Row],[Gender Correction]]</f>
        <v>M</v>
      </c>
      <c r="F1443">
        <v>30</v>
      </c>
      <c r="G1443" t="s">
        <v>5519</v>
      </c>
      <c r="H1443" t="s">
        <v>2733</v>
      </c>
      <c r="I1443" s="10">
        <v>39972</v>
      </c>
      <c r="J1443">
        <v>89</v>
      </c>
      <c r="K1443" t="s">
        <v>1700</v>
      </c>
      <c r="L1443" t="str">
        <f>VLOOKUP(Portfolio43468[[#This Row],[Product]],ProductName,2)</f>
        <v>Ultrathing V1</v>
      </c>
      <c r="M1443">
        <f t="shared" si="91"/>
        <v>1513</v>
      </c>
      <c r="N1443" s="14">
        <f t="shared" si="92"/>
        <v>3010.87</v>
      </c>
      <c r="O1443">
        <f t="shared" si="93"/>
        <v>2009</v>
      </c>
      <c r="P1443" t="str">
        <f t="shared" si="94"/>
        <v>Jun</v>
      </c>
    </row>
    <row r="1444" spans="1:16" x14ac:dyDescent="0.3">
      <c r="A1444">
        <v>1451</v>
      </c>
      <c r="B1444" t="str">
        <f>Table6[[#This Row],[Initials]]</f>
        <v>J</v>
      </c>
      <c r="C1444" t="str">
        <f>Table6[[#This Row],[Last Name Correction]]</f>
        <v>Burch</v>
      </c>
      <c r="D1444" t="s">
        <v>4493</v>
      </c>
      <c r="E1444" t="str">
        <f>Table6[[#This Row],[Gender Correction]]</f>
        <v>M</v>
      </c>
      <c r="F1444">
        <v>30</v>
      </c>
      <c r="G1444" t="s">
        <v>3956</v>
      </c>
      <c r="H1444" t="s">
        <v>1198</v>
      </c>
      <c r="I1444" s="10">
        <v>40193</v>
      </c>
      <c r="J1444">
        <v>51</v>
      </c>
      <c r="K1444" t="s">
        <v>1772</v>
      </c>
      <c r="L1444" t="str">
        <f>VLOOKUP(Portfolio43468[[#This Row],[Product]],ProductName,2)</f>
        <v>Gigastuff</v>
      </c>
      <c r="M1444">
        <f t="shared" si="91"/>
        <v>918</v>
      </c>
      <c r="N1444" s="14">
        <f t="shared" si="92"/>
        <v>1735.02</v>
      </c>
      <c r="O1444">
        <f t="shared" si="93"/>
        <v>2010</v>
      </c>
      <c r="P1444" t="str">
        <f t="shared" si="94"/>
        <v>Jan</v>
      </c>
    </row>
    <row r="1445" spans="1:16" x14ac:dyDescent="0.3">
      <c r="A1445">
        <v>1452</v>
      </c>
      <c r="B1445" t="str">
        <f>Table6[[#This Row],[Initials]]</f>
        <v>H</v>
      </c>
      <c r="C1445" t="str">
        <f>Table6[[#This Row],[Last Name Correction]]</f>
        <v>Bernal</v>
      </c>
      <c r="D1445" t="s">
        <v>4493</v>
      </c>
      <c r="E1445" t="str">
        <f>Table6[[#This Row],[Gender Correction]]</f>
        <v>M</v>
      </c>
      <c r="F1445">
        <v>90</v>
      </c>
      <c r="G1445" t="s">
        <v>5522</v>
      </c>
      <c r="H1445" t="s">
        <v>4128</v>
      </c>
      <c r="I1445" s="10">
        <v>39449</v>
      </c>
      <c r="J1445">
        <v>17</v>
      </c>
      <c r="K1445" t="s">
        <v>1772</v>
      </c>
      <c r="L1445" t="str">
        <f>VLOOKUP(Portfolio43468[[#This Row],[Product]],ProductName,2)</f>
        <v>Gigastuff</v>
      </c>
      <c r="M1445">
        <f t="shared" si="91"/>
        <v>306</v>
      </c>
      <c r="N1445" s="14">
        <f t="shared" si="92"/>
        <v>578.33999999999992</v>
      </c>
      <c r="O1445">
        <f t="shared" si="93"/>
        <v>2008</v>
      </c>
      <c r="P1445" t="str">
        <f t="shared" si="94"/>
        <v>Jan</v>
      </c>
    </row>
    <row r="1446" spans="1:16" x14ac:dyDescent="0.3">
      <c r="A1446">
        <v>1453</v>
      </c>
      <c r="B1446" t="str">
        <f>Table6[[#This Row],[Initials]]</f>
        <v>A</v>
      </c>
      <c r="C1446" t="str">
        <f>Table6[[#This Row],[Last Name Correction]]</f>
        <v>Staton</v>
      </c>
      <c r="D1446" t="s">
        <v>4493</v>
      </c>
      <c r="E1446" t="str">
        <f>Table6[[#This Row],[Gender Correction]]</f>
        <v>M</v>
      </c>
      <c r="F1446">
        <v>90</v>
      </c>
      <c r="G1446" t="s">
        <v>3673</v>
      </c>
      <c r="H1446" t="s">
        <v>484</v>
      </c>
      <c r="I1446" s="10">
        <v>40351</v>
      </c>
      <c r="J1446">
        <v>93</v>
      </c>
      <c r="K1446" t="s">
        <v>1721</v>
      </c>
      <c r="L1446" t="str">
        <f>VLOOKUP(Portfolio43468[[#This Row],[Product]],ProductName,2)</f>
        <v>Ultrathing V4</v>
      </c>
      <c r="M1446">
        <f t="shared" si="91"/>
        <v>2232</v>
      </c>
      <c r="N1446" s="14">
        <f t="shared" si="92"/>
        <v>8905.68</v>
      </c>
      <c r="O1446">
        <f t="shared" si="93"/>
        <v>2010</v>
      </c>
      <c r="P1446" t="str">
        <f t="shared" si="94"/>
        <v>Jun</v>
      </c>
    </row>
    <row r="1447" spans="1:16" x14ac:dyDescent="0.3">
      <c r="A1447">
        <v>1454</v>
      </c>
      <c r="B1447" t="str">
        <f>Table6[[#This Row],[Initials]]</f>
        <v>K</v>
      </c>
      <c r="C1447" t="str">
        <f>Table6[[#This Row],[Last Name Correction]]</f>
        <v>Rucker</v>
      </c>
      <c r="D1447" t="s">
        <v>4601</v>
      </c>
      <c r="E1447" t="str">
        <f>Table6[[#This Row],[Gender Correction]]</f>
        <v>M</v>
      </c>
      <c r="F1447">
        <v>30</v>
      </c>
      <c r="G1447" t="s">
        <v>5526</v>
      </c>
      <c r="H1447" t="s">
        <v>9</v>
      </c>
      <c r="I1447" s="10">
        <v>40246</v>
      </c>
      <c r="J1447">
        <v>65</v>
      </c>
      <c r="K1447" t="s">
        <v>1707</v>
      </c>
      <c r="L1447" t="str">
        <f>VLOOKUP(Portfolio43468[[#This Row],[Product]],ProductName,2)</f>
        <v>Megawidget M</v>
      </c>
      <c r="M1447">
        <f t="shared" si="91"/>
        <v>1560</v>
      </c>
      <c r="N1447" s="14">
        <f t="shared" si="92"/>
        <v>1856.3999999999999</v>
      </c>
      <c r="O1447">
        <f t="shared" si="93"/>
        <v>2010</v>
      </c>
      <c r="P1447" t="str">
        <f t="shared" si="94"/>
        <v>Mar</v>
      </c>
    </row>
    <row r="1448" spans="1:16" x14ac:dyDescent="0.3">
      <c r="A1448">
        <v>1455</v>
      </c>
      <c r="B1448" t="str">
        <f>Table6[[#This Row],[Initials]]</f>
        <v>I</v>
      </c>
      <c r="C1448" t="str">
        <f>Table6[[#This Row],[Last Name Correction]]</f>
        <v>Mccullough</v>
      </c>
      <c r="D1448" t="s">
        <v>4493</v>
      </c>
      <c r="E1448" t="str">
        <f>Table6[[#This Row],[Gender Correction]]</f>
        <v>M</v>
      </c>
      <c r="F1448">
        <v>60</v>
      </c>
      <c r="G1448" t="s">
        <v>5528</v>
      </c>
      <c r="H1448" t="s">
        <v>5529</v>
      </c>
      <c r="I1448" s="10">
        <v>40062</v>
      </c>
      <c r="J1448">
        <v>14</v>
      </c>
      <c r="K1448" t="s">
        <v>1677</v>
      </c>
      <c r="L1448" t="str">
        <f>VLOOKUP(Portfolio43468[[#This Row],[Product]],ProductName,2)</f>
        <v>Ultrathing V3</v>
      </c>
      <c r="M1448">
        <f t="shared" si="91"/>
        <v>336</v>
      </c>
      <c r="N1448" s="14">
        <f t="shared" si="92"/>
        <v>1172.6400000000001</v>
      </c>
      <c r="O1448">
        <f t="shared" si="93"/>
        <v>2009</v>
      </c>
      <c r="P1448" t="str">
        <f t="shared" si="94"/>
        <v>Sep</v>
      </c>
    </row>
    <row r="1449" spans="1:16" x14ac:dyDescent="0.3">
      <c r="A1449">
        <v>1456</v>
      </c>
      <c r="B1449" t="str">
        <f>Table6[[#This Row],[Initials]]</f>
        <v>A</v>
      </c>
      <c r="C1449" t="str">
        <f>Table6[[#This Row],[Last Name Correction]]</f>
        <v>Jensen</v>
      </c>
      <c r="D1449" t="s">
        <v>4493</v>
      </c>
      <c r="E1449" t="str">
        <f>Table6[[#This Row],[Gender Correction]]</f>
        <v>M</v>
      </c>
      <c r="F1449">
        <v>60</v>
      </c>
      <c r="G1449" t="s">
        <v>5531</v>
      </c>
      <c r="H1449" t="s">
        <v>673</v>
      </c>
      <c r="I1449" s="10">
        <v>39650</v>
      </c>
      <c r="J1449">
        <v>48</v>
      </c>
      <c r="K1449" t="s">
        <v>1772</v>
      </c>
      <c r="L1449" t="str">
        <f>VLOOKUP(Portfolio43468[[#This Row],[Product]],ProductName,2)</f>
        <v>Gigastuff</v>
      </c>
      <c r="M1449">
        <f t="shared" si="91"/>
        <v>864</v>
      </c>
      <c r="N1449" s="14">
        <f t="shared" si="92"/>
        <v>1632.9599999999998</v>
      </c>
      <c r="O1449">
        <f t="shared" si="93"/>
        <v>2008</v>
      </c>
      <c r="P1449" t="str">
        <f t="shared" si="94"/>
        <v>Jul</v>
      </c>
    </row>
    <row r="1450" spans="1:16" x14ac:dyDescent="0.3">
      <c r="A1450">
        <v>1457</v>
      </c>
      <c r="B1450" t="str">
        <f>Table6[[#This Row],[Initials]]</f>
        <v>W</v>
      </c>
      <c r="C1450" t="str">
        <f>Table6[[#This Row],[Last Name Correction]]</f>
        <v>Crenshaw</v>
      </c>
      <c r="D1450" t="s">
        <v>4493</v>
      </c>
      <c r="E1450" t="str">
        <f>Table6[[#This Row],[Gender Correction]]</f>
        <v>M</v>
      </c>
      <c r="F1450">
        <v>60</v>
      </c>
      <c r="G1450" t="s">
        <v>5533</v>
      </c>
      <c r="H1450" t="s">
        <v>3547</v>
      </c>
      <c r="I1450" s="10">
        <v>40409</v>
      </c>
      <c r="J1450">
        <v>33</v>
      </c>
      <c r="K1450" t="s">
        <v>851</v>
      </c>
      <c r="L1450" t="str">
        <f>VLOOKUP(Portfolio43468[[#This Row],[Product]],ProductName,2)</f>
        <v>Hyperwotsit</v>
      </c>
      <c r="M1450">
        <f t="shared" si="91"/>
        <v>660</v>
      </c>
      <c r="N1450" s="14">
        <f t="shared" si="92"/>
        <v>1326.6</v>
      </c>
      <c r="O1450">
        <f t="shared" si="93"/>
        <v>2010</v>
      </c>
      <c r="P1450" t="str">
        <f t="shared" si="94"/>
        <v>Aug</v>
      </c>
    </row>
    <row r="1451" spans="1:16" x14ac:dyDescent="0.3">
      <c r="A1451">
        <v>1458</v>
      </c>
      <c r="B1451" t="str">
        <f>Table6[[#This Row],[Initials]]</f>
        <v>C</v>
      </c>
      <c r="C1451" t="str">
        <f>Table6[[#This Row],[Last Name Correction]]</f>
        <v>Gray</v>
      </c>
      <c r="D1451" t="s">
        <v>4493</v>
      </c>
      <c r="E1451" t="str">
        <f>Table6[[#This Row],[Gender Correction]]</f>
        <v>M</v>
      </c>
      <c r="F1451">
        <v>30</v>
      </c>
      <c r="G1451" t="s">
        <v>5535</v>
      </c>
      <c r="H1451" t="s">
        <v>3462</v>
      </c>
      <c r="I1451" s="10">
        <v>40088</v>
      </c>
      <c r="J1451">
        <v>67</v>
      </c>
      <c r="K1451" t="s">
        <v>1772</v>
      </c>
      <c r="L1451" t="str">
        <f>VLOOKUP(Portfolio43468[[#This Row],[Product]],ProductName,2)</f>
        <v>Gigastuff</v>
      </c>
      <c r="M1451">
        <f t="shared" si="91"/>
        <v>1206</v>
      </c>
      <c r="N1451" s="14">
        <f t="shared" si="92"/>
        <v>2279.3399999999997</v>
      </c>
      <c r="O1451">
        <f t="shared" si="93"/>
        <v>2009</v>
      </c>
      <c r="P1451" t="str">
        <f t="shared" si="94"/>
        <v>Oct</v>
      </c>
    </row>
    <row r="1452" spans="1:16" x14ac:dyDescent="0.3">
      <c r="A1452">
        <v>1459</v>
      </c>
      <c r="B1452" t="str">
        <f>Table6[[#This Row],[Initials]]</f>
        <v>M</v>
      </c>
      <c r="C1452" t="str">
        <f>Table6[[#This Row],[Last Name Correction]]</f>
        <v>Crews</v>
      </c>
      <c r="D1452" t="s">
        <v>4493</v>
      </c>
      <c r="E1452" t="str">
        <f>Table6[[#This Row],[Gender Correction]]</f>
        <v>M</v>
      </c>
      <c r="F1452">
        <v>90</v>
      </c>
      <c r="G1452" t="s">
        <v>5537</v>
      </c>
      <c r="H1452" t="s">
        <v>4803</v>
      </c>
      <c r="I1452" s="10">
        <v>40007</v>
      </c>
      <c r="J1452">
        <v>50</v>
      </c>
      <c r="K1452" t="s">
        <v>851</v>
      </c>
      <c r="L1452" t="str">
        <f>VLOOKUP(Portfolio43468[[#This Row],[Product]],ProductName,2)</f>
        <v>Hyperwotsit</v>
      </c>
      <c r="M1452">
        <f t="shared" si="91"/>
        <v>1000</v>
      </c>
      <c r="N1452" s="14">
        <f t="shared" si="92"/>
        <v>2009.9999999999998</v>
      </c>
      <c r="O1452">
        <f t="shared" si="93"/>
        <v>2009</v>
      </c>
      <c r="P1452" t="str">
        <f t="shared" si="94"/>
        <v>Jul</v>
      </c>
    </row>
    <row r="1453" spans="1:16" x14ac:dyDescent="0.3">
      <c r="A1453">
        <v>1460</v>
      </c>
      <c r="B1453" t="str">
        <f>Table6[[#This Row],[Initials]]</f>
        <v>E</v>
      </c>
      <c r="C1453" t="str">
        <f>Table6[[#This Row],[Last Name Correction]]</f>
        <v>Kincaid</v>
      </c>
      <c r="D1453" t="s">
        <v>4493</v>
      </c>
      <c r="E1453" t="str">
        <f>Table6[[#This Row],[Gender Correction]]</f>
        <v>M</v>
      </c>
      <c r="F1453">
        <v>60</v>
      </c>
      <c r="G1453" t="s">
        <v>5540</v>
      </c>
      <c r="H1453" t="s">
        <v>20</v>
      </c>
      <c r="I1453" s="10">
        <v>40278</v>
      </c>
      <c r="J1453">
        <v>44</v>
      </c>
      <c r="K1453" t="s">
        <v>851</v>
      </c>
      <c r="L1453" t="str">
        <f>VLOOKUP(Portfolio43468[[#This Row],[Product]],ProductName,2)</f>
        <v>Hyperwotsit</v>
      </c>
      <c r="M1453">
        <f t="shared" si="91"/>
        <v>880</v>
      </c>
      <c r="N1453" s="14">
        <f t="shared" si="92"/>
        <v>1768.7999999999997</v>
      </c>
      <c r="O1453">
        <f t="shared" si="93"/>
        <v>2010</v>
      </c>
      <c r="P1453" t="str">
        <f t="shared" si="94"/>
        <v>Apr</v>
      </c>
    </row>
    <row r="1454" spans="1:16" x14ac:dyDescent="0.3">
      <c r="A1454">
        <v>1461</v>
      </c>
      <c r="B1454" t="str">
        <f>Table6[[#This Row],[Initials]]</f>
        <v>I</v>
      </c>
      <c r="C1454" t="str">
        <f>Table6[[#This Row],[Last Name Correction]]</f>
        <v>Bland</v>
      </c>
      <c r="D1454" t="s">
        <v>4493</v>
      </c>
      <c r="E1454" t="str">
        <f>Table6[[#This Row],[Gender Correction]]</f>
        <v>M</v>
      </c>
      <c r="F1454">
        <v>30</v>
      </c>
      <c r="G1454" t="s">
        <v>5542</v>
      </c>
      <c r="H1454" t="s">
        <v>354</v>
      </c>
      <c r="I1454" s="10">
        <v>40532</v>
      </c>
      <c r="J1454">
        <v>25</v>
      </c>
      <c r="K1454" t="s">
        <v>851</v>
      </c>
      <c r="L1454" t="str">
        <f>VLOOKUP(Portfolio43468[[#This Row],[Product]],ProductName,2)</f>
        <v>Hyperwotsit</v>
      </c>
      <c r="M1454">
        <f t="shared" si="91"/>
        <v>500</v>
      </c>
      <c r="N1454" s="14">
        <f t="shared" si="92"/>
        <v>1004.9999999999999</v>
      </c>
      <c r="O1454">
        <f t="shared" si="93"/>
        <v>2010</v>
      </c>
      <c r="P1454" t="str">
        <f t="shared" si="94"/>
        <v>Dec</v>
      </c>
    </row>
    <row r="1455" spans="1:16" x14ac:dyDescent="0.3">
      <c r="A1455">
        <v>1462</v>
      </c>
      <c r="B1455" t="str">
        <f>Table6[[#This Row],[Initials]]</f>
        <v>R</v>
      </c>
      <c r="C1455" t="str">
        <f>Table6[[#This Row],[Last Name Correction]]</f>
        <v>Mack</v>
      </c>
      <c r="D1455" t="s">
        <v>4493</v>
      </c>
      <c r="E1455" t="str">
        <f>Table6[[#This Row],[Gender Correction]]</f>
        <v>M</v>
      </c>
      <c r="F1455">
        <v>60</v>
      </c>
      <c r="G1455" t="s">
        <v>5543</v>
      </c>
      <c r="H1455" t="s">
        <v>518</v>
      </c>
      <c r="I1455" s="10">
        <v>39800</v>
      </c>
      <c r="J1455">
        <v>63</v>
      </c>
      <c r="K1455" t="s">
        <v>1007</v>
      </c>
      <c r="L1455" t="str">
        <f>VLOOKUP(Portfolio43468[[#This Row],[Product]],ProductName,2)</f>
        <v>Superwossname</v>
      </c>
      <c r="M1455">
        <f t="shared" si="91"/>
        <v>1260</v>
      </c>
      <c r="N1455" s="14">
        <f t="shared" si="92"/>
        <v>3918.6</v>
      </c>
      <c r="O1455">
        <f t="shared" si="93"/>
        <v>2008</v>
      </c>
      <c r="P1455" t="str">
        <f t="shared" si="94"/>
        <v>Dec</v>
      </c>
    </row>
    <row r="1456" spans="1:16" x14ac:dyDescent="0.3">
      <c r="A1456">
        <v>1463</v>
      </c>
      <c r="B1456" t="str">
        <f>Table6[[#This Row],[Initials]]</f>
        <v>N</v>
      </c>
      <c r="C1456" t="str">
        <f>Table6[[#This Row],[Last Name Correction]]</f>
        <v>Boyle</v>
      </c>
      <c r="D1456" t="s">
        <v>4493</v>
      </c>
      <c r="E1456" t="str">
        <f>Table6[[#This Row],[Gender Correction]]</f>
        <v>M</v>
      </c>
      <c r="F1456">
        <v>90</v>
      </c>
      <c r="G1456" t="s">
        <v>5545</v>
      </c>
      <c r="H1456" t="s">
        <v>1612</v>
      </c>
      <c r="I1456" s="10">
        <v>40471</v>
      </c>
      <c r="J1456">
        <v>90</v>
      </c>
      <c r="K1456" t="s">
        <v>1677</v>
      </c>
      <c r="L1456" t="str">
        <f>VLOOKUP(Portfolio43468[[#This Row],[Product]],ProductName,2)</f>
        <v>Ultrathing V3</v>
      </c>
      <c r="M1456">
        <f t="shared" si="91"/>
        <v>2160</v>
      </c>
      <c r="N1456" s="14">
        <f t="shared" si="92"/>
        <v>7538.4000000000005</v>
      </c>
      <c r="O1456">
        <f t="shared" si="93"/>
        <v>2010</v>
      </c>
      <c r="P1456" t="str">
        <f t="shared" si="94"/>
        <v>Oct</v>
      </c>
    </row>
    <row r="1457" spans="1:16" x14ac:dyDescent="0.3">
      <c r="A1457">
        <v>1464</v>
      </c>
      <c r="B1457" t="str">
        <f>Table6[[#This Row],[Initials]]</f>
        <v>A</v>
      </c>
      <c r="C1457" t="str">
        <f>Table6[[#This Row],[Last Name Correction]]</f>
        <v>Palmer</v>
      </c>
      <c r="D1457" t="s">
        <v>4601</v>
      </c>
      <c r="E1457" t="str">
        <f>Table6[[#This Row],[Gender Correction]]</f>
        <v>M</v>
      </c>
      <c r="F1457">
        <v>60</v>
      </c>
      <c r="G1457" t="s">
        <v>5547</v>
      </c>
      <c r="H1457" t="s">
        <v>655</v>
      </c>
      <c r="I1457" s="10">
        <v>39555</v>
      </c>
      <c r="J1457">
        <v>44</v>
      </c>
      <c r="K1457" t="s">
        <v>1772</v>
      </c>
      <c r="L1457" t="str">
        <f>VLOOKUP(Portfolio43468[[#This Row],[Product]],ProductName,2)</f>
        <v>Gigastuff</v>
      </c>
      <c r="M1457">
        <f t="shared" si="91"/>
        <v>792</v>
      </c>
      <c r="N1457" s="14">
        <f t="shared" si="92"/>
        <v>1496.8799999999999</v>
      </c>
      <c r="O1457">
        <f t="shared" si="93"/>
        <v>2008</v>
      </c>
      <c r="P1457" t="str">
        <f t="shared" si="94"/>
        <v>Apr</v>
      </c>
    </row>
    <row r="1458" spans="1:16" x14ac:dyDescent="0.3">
      <c r="A1458">
        <v>1465</v>
      </c>
      <c r="B1458" t="str">
        <f>Table6[[#This Row],[Initials]]</f>
        <v>S</v>
      </c>
      <c r="C1458" t="str">
        <f>Table6[[#This Row],[Last Name Correction]]</f>
        <v>Fischer</v>
      </c>
      <c r="D1458" t="s">
        <v>4493</v>
      </c>
      <c r="E1458" t="str">
        <f>Table6[[#This Row],[Gender Correction]]</f>
        <v>M</v>
      </c>
      <c r="F1458">
        <v>30</v>
      </c>
      <c r="G1458" t="s">
        <v>5548</v>
      </c>
      <c r="H1458" t="s">
        <v>1603</v>
      </c>
      <c r="I1458" s="10">
        <v>40108</v>
      </c>
      <c r="J1458">
        <v>86</v>
      </c>
      <c r="K1458" t="s">
        <v>1677</v>
      </c>
      <c r="L1458" t="str">
        <f>VLOOKUP(Portfolio43468[[#This Row],[Product]],ProductName,2)</f>
        <v>Ultrathing V3</v>
      </c>
      <c r="M1458">
        <f t="shared" si="91"/>
        <v>2064</v>
      </c>
      <c r="N1458" s="14">
        <f t="shared" si="92"/>
        <v>7203.3600000000006</v>
      </c>
      <c r="O1458">
        <f t="shared" si="93"/>
        <v>2009</v>
      </c>
      <c r="P1458" t="str">
        <f t="shared" si="94"/>
        <v>Oct</v>
      </c>
    </row>
    <row r="1459" spans="1:16" x14ac:dyDescent="0.3">
      <c r="A1459">
        <v>1466</v>
      </c>
      <c r="B1459" t="str">
        <f>Table6[[#This Row],[Initials]]</f>
        <v>T</v>
      </c>
      <c r="C1459" t="str">
        <f>Table6[[#This Row],[Last Name Correction]]</f>
        <v>Dickerson</v>
      </c>
      <c r="D1459" t="s">
        <v>4493</v>
      </c>
      <c r="E1459" t="str">
        <f>Table6[[#This Row],[Gender Correction]]</f>
        <v>M</v>
      </c>
      <c r="F1459">
        <v>90</v>
      </c>
      <c r="G1459" t="s">
        <v>5549</v>
      </c>
      <c r="H1459" t="s">
        <v>351</v>
      </c>
      <c r="I1459" s="10">
        <v>40316</v>
      </c>
      <c r="J1459">
        <v>46</v>
      </c>
      <c r="K1459" t="s">
        <v>1692</v>
      </c>
      <c r="L1459" t="str">
        <f>VLOOKUP(Portfolio43468[[#This Row],[Product]],ProductName,2)</f>
        <v>Megawidget L</v>
      </c>
      <c r="M1459">
        <f t="shared" si="91"/>
        <v>1104</v>
      </c>
      <c r="N1459" s="14">
        <f t="shared" si="92"/>
        <v>1755.3600000000001</v>
      </c>
      <c r="O1459">
        <f t="shared" si="93"/>
        <v>2010</v>
      </c>
      <c r="P1459" t="str">
        <f t="shared" si="94"/>
        <v>May</v>
      </c>
    </row>
    <row r="1460" spans="1:16" x14ac:dyDescent="0.3">
      <c r="A1460">
        <v>1467</v>
      </c>
      <c r="B1460" t="str">
        <f>Table6[[#This Row],[Initials]]</f>
        <v>E</v>
      </c>
      <c r="C1460" t="str">
        <f>Table6[[#This Row],[Last Name Correction]]</f>
        <v>Metcalf</v>
      </c>
      <c r="D1460" t="s">
        <v>4493</v>
      </c>
      <c r="E1460" t="str">
        <f>Table6[[#This Row],[Gender Correction]]</f>
        <v>M</v>
      </c>
      <c r="F1460">
        <v>30</v>
      </c>
      <c r="G1460" t="s">
        <v>5551</v>
      </c>
      <c r="H1460" t="s">
        <v>5552</v>
      </c>
      <c r="I1460" s="10">
        <v>40202</v>
      </c>
      <c r="J1460">
        <v>26</v>
      </c>
      <c r="K1460" t="s">
        <v>1692</v>
      </c>
      <c r="L1460" t="str">
        <f>VLOOKUP(Portfolio43468[[#This Row],[Product]],ProductName,2)</f>
        <v>Megawidget L</v>
      </c>
      <c r="M1460">
        <f t="shared" si="91"/>
        <v>624</v>
      </c>
      <c r="N1460" s="14">
        <f t="shared" si="92"/>
        <v>992.16000000000008</v>
      </c>
      <c r="O1460">
        <f t="shared" si="93"/>
        <v>2010</v>
      </c>
      <c r="P1460" t="str">
        <f t="shared" si="94"/>
        <v>Jan</v>
      </c>
    </row>
    <row r="1461" spans="1:16" x14ac:dyDescent="0.3">
      <c r="A1461">
        <v>1468</v>
      </c>
      <c r="B1461" t="str">
        <f>Table6[[#This Row],[Initials]]</f>
        <v>H</v>
      </c>
      <c r="C1461" t="str">
        <f>Table6[[#This Row],[Last Name Correction]]</f>
        <v>Cullen</v>
      </c>
      <c r="D1461" t="s">
        <v>4493</v>
      </c>
      <c r="E1461" t="str">
        <f>Table6[[#This Row],[Gender Correction]]</f>
        <v>M</v>
      </c>
      <c r="F1461">
        <v>60</v>
      </c>
      <c r="G1461" t="s">
        <v>5553</v>
      </c>
      <c r="H1461" t="s">
        <v>139</v>
      </c>
      <c r="I1461" s="10">
        <v>40445</v>
      </c>
      <c r="J1461">
        <v>85</v>
      </c>
      <c r="K1461" t="s">
        <v>1696</v>
      </c>
      <c r="L1461" t="str">
        <f>VLOOKUP(Portfolio43468[[#This Row],[Product]],ProductName,2)</f>
        <v>Ultrathing V2</v>
      </c>
      <c r="M1461">
        <f t="shared" si="91"/>
        <v>1700</v>
      </c>
      <c r="N1461" s="14">
        <f t="shared" si="92"/>
        <v>5083</v>
      </c>
      <c r="O1461">
        <f t="shared" si="93"/>
        <v>2010</v>
      </c>
      <c r="P1461" t="str">
        <f t="shared" si="94"/>
        <v>Sep</v>
      </c>
    </row>
    <row r="1462" spans="1:16" x14ac:dyDescent="0.3">
      <c r="A1462">
        <v>1469</v>
      </c>
      <c r="B1462" t="str">
        <f>Table6[[#This Row],[Initials]]</f>
        <v>R</v>
      </c>
      <c r="C1462" t="str">
        <f>Table6[[#This Row],[Last Name Correction]]</f>
        <v>Chatman</v>
      </c>
      <c r="D1462" t="s">
        <v>4493</v>
      </c>
      <c r="E1462" t="str">
        <f>Table6[[#This Row],[Gender Correction]]</f>
        <v>M</v>
      </c>
      <c r="F1462">
        <v>60</v>
      </c>
      <c r="G1462" t="s">
        <v>5555</v>
      </c>
      <c r="H1462" t="s">
        <v>1494</v>
      </c>
      <c r="I1462" s="10">
        <v>39847</v>
      </c>
      <c r="J1462">
        <v>74</v>
      </c>
      <c r="K1462" t="s">
        <v>1673</v>
      </c>
      <c r="L1462" t="str">
        <f>VLOOKUP(Portfolio43468[[#This Row],[Product]],ProductName,2)</f>
        <v>Megawidget S</v>
      </c>
      <c r="M1462">
        <f t="shared" si="91"/>
        <v>1776</v>
      </c>
      <c r="N1462" s="14">
        <f t="shared" si="92"/>
        <v>1403.04</v>
      </c>
      <c r="O1462">
        <f t="shared" si="93"/>
        <v>2009</v>
      </c>
      <c r="P1462" t="str">
        <f t="shared" si="94"/>
        <v>Feb</v>
      </c>
    </row>
    <row r="1463" spans="1:16" x14ac:dyDescent="0.3">
      <c r="A1463">
        <v>1470</v>
      </c>
      <c r="B1463" t="str">
        <f>Table6[[#This Row],[Initials]]</f>
        <v>E</v>
      </c>
      <c r="C1463" t="str">
        <f>Table6[[#This Row],[Last Name Correction]]</f>
        <v>Hightower</v>
      </c>
      <c r="D1463" t="s">
        <v>4493</v>
      </c>
      <c r="E1463" t="str">
        <f>Table6[[#This Row],[Gender Correction]]</f>
        <v>M</v>
      </c>
      <c r="F1463">
        <v>30</v>
      </c>
      <c r="G1463" t="s">
        <v>5558</v>
      </c>
      <c r="H1463" t="s">
        <v>1472</v>
      </c>
      <c r="I1463" s="10">
        <v>40466</v>
      </c>
      <c r="J1463">
        <v>87</v>
      </c>
      <c r="K1463" t="s">
        <v>1673</v>
      </c>
      <c r="L1463" t="str">
        <f>VLOOKUP(Portfolio43468[[#This Row],[Product]],ProductName,2)</f>
        <v>Megawidget S</v>
      </c>
      <c r="M1463">
        <f t="shared" si="91"/>
        <v>2088</v>
      </c>
      <c r="N1463" s="14">
        <f t="shared" si="92"/>
        <v>1649.52</v>
      </c>
      <c r="O1463">
        <f t="shared" si="93"/>
        <v>2010</v>
      </c>
      <c r="P1463" t="str">
        <f t="shared" si="94"/>
        <v>Oct</v>
      </c>
    </row>
    <row r="1464" spans="1:16" x14ac:dyDescent="0.3">
      <c r="A1464">
        <v>1471</v>
      </c>
      <c r="B1464" t="str">
        <f>Table6[[#This Row],[Initials]]</f>
        <v>B</v>
      </c>
      <c r="C1464" t="str">
        <f>Table6[[#This Row],[Last Name Correction]]</f>
        <v>Kim</v>
      </c>
      <c r="D1464" t="s">
        <v>4493</v>
      </c>
      <c r="E1464" t="str">
        <f>Table6[[#This Row],[Gender Correction]]</f>
        <v>M</v>
      </c>
      <c r="F1464">
        <v>30</v>
      </c>
      <c r="G1464" t="s">
        <v>5559</v>
      </c>
      <c r="H1464" t="s">
        <v>1418</v>
      </c>
      <c r="I1464" s="10">
        <v>40087</v>
      </c>
      <c r="J1464">
        <v>65</v>
      </c>
      <c r="K1464" t="s">
        <v>851</v>
      </c>
      <c r="L1464" t="str">
        <f>VLOOKUP(Portfolio43468[[#This Row],[Product]],ProductName,2)</f>
        <v>Hyperwotsit</v>
      </c>
      <c r="M1464">
        <f t="shared" si="91"/>
        <v>1300</v>
      </c>
      <c r="N1464" s="14">
        <f t="shared" si="92"/>
        <v>2612.9999999999995</v>
      </c>
      <c r="O1464">
        <f t="shared" si="93"/>
        <v>2009</v>
      </c>
      <c r="P1464" t="str">
        <f t="shared" si="94"/>
        <v>Oct</v>
      </c>
    </row>
    <row r="1465" spans="1:16" x14ac:dyDescent="0.3">
      <c r="A1465">
        <v>1472</v>
      </c>
      <c r="B1465" t="str">
        <f>Table6[[#This Row],[Initials]]</f>
        <v>E</v>
      </c>
      <c r="C1465" t="str">
        <f>Table6[[#This Row],[Last Name Correction]]</f>
        <v>Grady</v>
      </c>
      <c r="D1465" t="s">
        <v>4493</v>
      </c>
      <c r="E1465" t="str">
        <f>Table6[[#This Row],[Gender Correction]]</f>
        <v>M</v>
      </c>
      <c r="F1465">
        <v>90</v>
      </c>
      <c r="G1465" t="s">
        <v>5561</v>
      </c>
      <c r="H1465" t="s">
        <v>2612</v>
      </c>
      <c r="I1465" s="10">
        <v>40242</v>
      </c>
      <c r="J1465">
        <v>58</v>
      </c>
      <c r="K1465" t="s">
        <v>851</v>
      </c>
      <c r="L1465" t="str">
        <f>VLOOKUP(Portfolio43468[[#This Row],[Product]],ProductName,2)</f>
        <v>Hyperwotsit</v>
      </c>
      <c r="M1465">
        <f t="shared" si="91"/>
        <v>1160</v>
      </c>
      <c r="N1465" s="14">
        <f t="shared" si="92"/>
        <v>2331.6</v>
      </c>
      <c r="O1465">
        <f t="shared" si="93"/>
        <v>2010</v>
      </c>
      <c r="P1465" t="str">
        <f t="shared" si="94"/>
        <v>Mar</v>
      </c>
    </row>
    <row r="1466" spans="1:16" x14ac:dyDescent="0.3">
      <c r="A1466">
        <v>1473</v>
      </c>
      <c r="B1466" t="str">
        <f>Table6[[#This Row],[Initials]]</f>
        <v>M</v>
      </c>
      <c r="C1466" t="str">
        <f>Table6[[#This Row],[Last Name Correction]]</f>
        <v>Gibbs</v>
      </c>
      <c r="D1466" t="s">
        <v>4493</v>
      </c>
      <c r="E1466" t="str">
        <f>Table6[[#This Row],[Gender Correction]]</f>
        <v>M</v>
      </c>
      <c r="F1466">
        <v>60</v>
      </c>
      <c r="G1466" t="s">
        <v>5563</v>
      </c>
      <c r="H1466" t="s">
        <v>1643</v>
      </c>
      <c r="I1466" s="10">
        <v>40131</v>
      </c>
      <c r="J1466">
        <v>34</v>
      </c>
      <c r="K1466" t="s">
        <v>1677</v>
      </c>
      <c r="L1466" t="str">
        <f>VLOOKUP(Portfolio43468[[#This Row],[Product]],ProductName,2)</f>
        <v>Ultrathing V3</v>
      </c>
      <c r="M1466">
        <f t="shared" si="91"/>
        <v>816</v>
      </c>
      <c r="N1466" s="14">
        <f t="shared" si="92"/>
        <v>2847.84</v>
      </c>
      <c r="O1466">
        <f t="shared" si="93"/>
        <v>2009</v>
      </c>
      <c r="P1466" t="str">
        <f t="shared" si="94"/>
        <v>Nov</v>
      </c>
    </row>
    <row r="1467" spans="1:16" x14ac:dyDescent="0.3">
      <c r="A1467">
        <v>1474</v>
      </c>
      <c r="B1467" t="str">
        <f>Table6[[#This Row],[Initials]]</f>
        <v>W</v>
      </c>
      <c r="C1467" t="str">
        <f>Table6[[#This Row],[Last Name Correction]]</f>
        <v>Haywood</v>
      </c>
      <c r="D1467" t="s">
        <v>4493</v>
      </c>
      <c r="E1467" t="str">
        <f>Table6[[#This Row],[Gender Correction]]</f>
        <v>M</v>
      </c>
      <c r="F1467">
        <v>60</v>
      </c>
      <c r="G1467" t="s">
        <v>5564</v>
      </c>
      <c r="H1467" t="s">
        <v>1331</v>
      </c>
      <c r="I1467" s="10">
        <v>39711</v>
      </c>
      <c r="J1467">
        <v>83</v>
      </c>
      <c r="K1467" t="s">
        <v>1007</v>
      </c>
      <c r="L1467" t="str">
        <f>VLOOKUP(Portfolio43468[[#This Row],[Product]],ProductName,2)</f>
        <v>Superwossname</v>
      </c>
      <c r="M1467">
        <f t="shared" si="91"/>
        <v>1660</v>
      </c>
      <c r="N1467" s="14">
        <f t="shared" si="92"/>
        <v>5162.5999999999995</v>
      </c>
      <c r="O1467">
        <f t="shared" si="93"/>
        <v>2008</v>
      </c>
      <c r="P1467" t="str">
        <f t="shared" si="94"/>
        <v>Sep</v>
      </c>
    </row>
    <row r="1468" spans="1:16" x14ac:dyDescent="0.3">
      <c r="A1468">
        <v>1475</v>
      </c>
      <c r="B1468" t="str">
        <f>Table6[[#This Row],[Initials]]</f>
        <v>B</v>
      </c>
      <c r="C1468" t="str">
        <f>Table6[[#This Row],[Last Name Correction]]</f>
        <v>Bonilla</v>
      </c>
      <c r="D1468" t="s">
        <v>4493</v>
      </c>
      <c r="E1468" t="str">
        <f>Table6[[#This Row],[Gender Correction]]</f>
        <v>M</v>
      </c>
      <c r="F1468">
        <v>60</v>
      </c>
      <c r="G1468" t="s">
        <v>5567</v>
      </c>
      <c r="H1468" t="s">
        <v>800</v>
      </c>
      <c r="I1468" s="10">
        <v>40415</v>
      </c>
      <c r="J1468">
        <v>78</v>
      </c>
      <c r="K1468" t="s">
        <v>851</v>
      </c>
      <c r="L1468" t="str">
        <f>VLOOKUP(Portfolio43468[[#This Row],[Product]],ProductName,2)</f>
        <v>Hyperwotsit</v>
      </c>
      <c r="M1468">
        <f t="shared" si="91"/>
        <v>1560</v>
      </c>
      <c r="N1468" s="14">
        <f t="shared" si="92"/>
        <v>3135.5999999999995</v>
      </c>
      <c r="O1468">
        <f t="shared" si="93"/>
        <v>2010</v>
      </c>
      <c r="P1468" t="str">
        <f t="shared" si="94"/>
        <v>Aug</v>
      </c>
    </row>
    <row r="1469" spans="1:16" x14ac:dyDescent="0.3">
      <c r="A1469">
        <v>1476</v>
      </c>
      <c r="B1469" t="str">
        <f>Table6[[#This Row],[Initials]]</f>
        <v>T</v>
      </c>
      <c r="C1469" t="str">
        <f>Table6[[#This Row],[Last Name Correction]]</f>
        <v>Hanks</v>
      </c>
      <c r="D1469" t="s">
        <v>4493</v>
      </c>
      <c r="E1469" t="str">
        <f>Table6[[#This Row],[Gender Correction]]</f>
        <v>M</v>
      </c>
      <c r="F1469">
        <v>90</v>
      </c>
      <c r="G1469" t="s">
        <v>5570</v>
      </c>
      <c r="H1469" t="s">
        <v>159</v>
      </c>
      <c r="I1469" s="10">
        <v>39892</v>
      </c>
      <c r="J1469">
        <v>54</v>
      </c>
      <c r="K1469" t="s">
        <v>1673</v>
      </c>
      <c r="L1469" t="str">
        <f>VLOOKUP(Portfolio43468[[#This Row],[Product]],ProductName,2)</f>
        <v>Megawidget S</v>
      </c>
      <c r="M1469">
        <f t="shared" si="91"/>
        <v>1296</v>
      </c>
      <c r="N1469" s="14">
        <f t="shared" si="92"/>
        <v>1023.84</v>
      </c>
      <c r="O1469">
        <f t="shared" si="93"/>
        <v>2009</v>
      </c>
      <c r="P1469" t="str">
        <f t="shared" si="94"/>
        <v>Mar</v>
      </c>
    </row>
    <row r="1470" spans="1:16" x14ac:dyDescent="0.3">
      <c r="A1470">
        <v>1477</v>
      </c>
      <c r="B1470" t="str">
        <f>Table6[[#This Row],[Initials]]</f>
        <v>N</v>
      </c>
      <c r="C1470" t="str">
        <f>Table6[[#This Row],[Last Name Correction]]</f>
        <v>Cohen</v>
      </c>
      <c r="D1470" t="s">
        <v>4493</v>
      </c>
      <c r="E1470" t="str">
        <f>Table6[[#This Row],[Gender Correction]]</f>
        <v>M</v>
      </c>
      <c r="F1470">
        <v>90</v>
      </c>
      <c r="G1470" t="s">
        <v>5572</v>
      </c>
      <c r="H1470" t="s">
        <v>3126</v>
      </c>
      <c r="I1470" s="10">
        <v>40468</v>
      </c>
      <c r="J1470">
        <v>48</v>
      </c>
      <c r="K1470" t="s">
        <v>1696</v>
      </c>
      <c r="L1470" t="str">
        <f>VLOOKUP(Portfolio43468[[#This Row],[Product]],ProductName,2)</f>
        <v>Ultrathing V2</v>
      </c>
      <c r="M1470">
        <f t="shared" si="91"/>
        <v>960</v>
      </c>
      <c r="N1470" s="14">
        <f t="shared" si="92"/>
        <v>2870.4</v>
      </c>
      <c r="O1470">
        <f t="shared" si="93"/>
        <v>2010</v>
      </c>
      <c r="P1470" t="str">
        <f t="shared" si="94"/>
        <v>Oct</v>
      </c>
    </row>
    <row r="1471" spans="1:16" x14ac:dyDescent="0.3">
      <c r="A1471">
        <v>1478</v>
      </c>
      <c r="B1471" t="str">
        <f>Table6[[#This Row],[Initials]]</f>
        <v>W</v>
      </c>
      <c r="C1471" t="str">
        <f>Table6[[#This Row],[Last Name Correction]]</f>
        <v>Hutchins</v>
      </c>
      <c r="D1471" t="s">
        <v>4493</v>
      </c>
      <c r="E1471" t="str">
        <f>Table6[[#This Row],[Gender Correction]]</f>
        <v>M</v>
      </c>
      <c r="F1471">
        <v>60</v>
      </c>
      <c r="G1471" t="s">
        <v>5575</v>
      </c>
      <c r="H1471" t="s">
        <v>273</v>
      </c>
      <c r="I1471" s="10">
        <v>39791</v>
      </c>
      <c r="J1471">
        <v>10</v>
      </c>
      <c r="K1471" t="s">
        <v>1692</v>
      </c>
      <c r="L1471" t="str">
        <f>VLOOKUP(Portfolio43468[[#This Row],[Product]],ProductName,2)</f>
        <v>Megawidget L</v>
      </c>
      <c r="M1471">
        <f t="shared" si="91"/>
        <v>240</v>
      </c>
      <c r="N1471" s="14">
        <f t="shared" si="92"/>
        <v>381.6</v>
      </c>
      <c r="O1471">
        <f t="shared" si="93"/>
        <v>2008</v>
      </c>
      <c r="P1471" t="str">
        <f t="shared" si="94"/>
        <v>Dec</v>
      </c>
    </row>
    <row r="1472" spans="1:16" x14ac:dyDescent="0.3">
      <c r="A1472">
        <v>1479</v>
      </c>
      <c r="B1472" t="str">
        <f>Table6[[#This Row],[Initials]]</f>
        <v>B</v>
      </c>
      <c r="C1472" t="str">
        <f>Table6[[#This Row],[Last Name Correction]]</f>
        <v>North</v>
      </c>
      <c r="D1472" t="s">
        <v>4493</v>
      </c>
      <c r="E1472" t="str">
        <f>Table6[[#This Row],[Gender Correction]]</f>
        <v>M</v>
      </c>
      <c r="F1472">
        <v>30</v>
      </c>
      <c r="G1472" t="s">
        <v>5578</v>
      </c>
      <c r="H1472" t="s">
        <v>727</v>
      </c>
      <c r="I1472" s="10">
        <v>40327</v>
      </c>
      <c r="J1472">
        <v>50</v>
      </c>
      <c r="K1472" t="s">
        <v>1692</v>
      </c>
      <c r="L1472" t="str">
        <f>VLOOKUP(Portfolio43468[[#This Row],[Product]],ProductName,2)</f>
        <v>Megawidget L</v>
      </c>
      <c r="M1472">
        <f t="shared" si="91"/>
        <v>1200</v>
      </c>
      <c r="N1472" s="14">
        <f t="shared" si="92"/>
        <v>1908</v>
      </c>
      <c r="O1472">
        <f t="shared" si="93"/>
        <v>2010</v>
      </c>
      <c r="P1472" t="str">
        <f t="shared" si="94"/>
        <v>May</v>
      </c>
    </row>
    <row r="1473" spans="1:16" x14ac:dyDescent="0.3">
      <c r="A1473">
        <v>1480</v>
      </c>
      <c r="B1473" t="str">
        <f>Table6[[#This Row],[Initials]]</f>
        <v>Q</v>
      </c>
      <c r="C1473" t="str">
        <f>Table6[[#This Row],[Last Name Correction]]</f>
        <v>Dickerson</v>
      </c>
      <c r="D1473" t="s">
        <v>4493</v>
      </c>
      <c r="E1473" t="str">
        <f>Table6[[#This Row],[Gender Correction]]</f>
        <v>M</v>
      </c>
      <c r="F1473">
        <v>90</v>
      </c>
      <c r="G1473" t="s">
        <v>5580</v>
      </c>
      <c r="H1473" t="s">
        <v>1504</v>
      </c>
      <c r="I1473" s="10">
        <v>40149</v>
      </c>
      <c r="J1473">
        <v>17</v>
      </c>
      <c r="K1473" t="s">
        <v>1677</v>
      </c>
      <c r="L1473" t="str">
        <f>VLOOKUP(Portfolio43468[[#This Row],[Product]],ProductName,2)</f>
        <v>Ultrathing V3</v>
      </c>
      <c r="M1473">
        <f t="shared" si="91"/>
        <v>408</v>
      </c>
      <c r="N1473" s="14">
        <f t="shared" si="92"/>
        <v>1423.92</v>
      </c>
      <c r="O1473">
        <f t="shared" si="93"/>
        <v>2009</v>
      </c>
      <c r="P1473" t="str">
        <f t="shared" si="94"/>
        <v>Dec</v>
      </c>
    </row>
    <row r="1474" spans="1:16" x14ac:dyDescent="0.3">
      <c r="A1474">
        <v>1481</v>
      </c>
      <c r="B1474" t="str">
        <f>Table6[[#This Row],[Initials]]</f>
        <v>A</v>
      </c>
      <c r="C1474" t="str">
        <f>Table6[[#This Row],[Last Name Correction]]</f>
        <v>Shearer</v>
      </c>
      <c r="D1474" t="s">
        <v>4493</v>
      </c>
      <c r="E1474" t="str">
        <f>Table6[[#This Row],[Gender Correction]]</f>
        <v>M</v>
      </c>
      <c r="F1474">
        <v>90</v>
      </c>
      <c r="G1474" t="s">
        <v>5582</v>
      </c>
      <c r="H1474" t="s">
        <v>99</v>
      </c>
      <c r="I1474" s="10">
        <v>40044</v>
      </c>
      <c r="J1474">
        <v>91</v>
      </c>
      <c r="K1474" t="s">
        <v>1772</v>
      </c>
      <c r="L1474" t="str">
        <f>VLOOKUP(Portfolio43468[[#This Row],[Product]],ProductName,2)</f>
        <v>Gigastuff</v>
      </c>
      <c r="M1474">
        <f t="shared" ref="M1474:M1537" si="95">VLOOKUP(K1474,ProductName,4)*J1474</f>
        <v>1638</v>
      </c>
      <c r="N1474" s="14">
        <f t="shared" ref="N1474:N1537" si="96">VLOOKUP(K1474,ProductName,3)*M1474</f>
        <v>3095.8199999999997</v>
      </c>
      <c r="O1474">
        <f t="shared" ref="O1474:O1537" si="97">YEAR(I1474)</f>
        <v>2009</v>
      </c>
      <c r="P1474" t="str">
        <f t="shared" ref="P1474:P1537" si="98">TEXT(I1474,"MMM")</f>
        <v>Aug</v>
      </c>
    </row>
    <row r="1475" spans="1:16" x14ac:dyDescent="0.3">
      <c r="A1475">
        <v>1482</v>
      </c>
      <c r="B1475" t="str">
        <f>Table6[[#This Row],[Initials]]</f>
        <v>D</v>
      </c>
      <c r="C1475" t="str">
        <f>Table6[[#This Row],[Last Name Correction]]</f>
        <v>Koch</v>
      </c>
      <c r="D1475" t="s">
        <v>4493</v>
      </c>
      <c r="E1475" t="str">
        <f>Table6[[#This Row],[Gender Correction]]</f>
        <v>M</v>
      </c>
      <c r="F1475">
        <v>90</v>
      </c>
      <c r="G1475" t="s">
        <v>5585</v>
      </c>
      <c r="H1475" t="s">
        <v>5586</v>
      </c>
      <c r="I1475" s="10">
        <v>39792</v>
      </c>
      <c r="J1475">
        <v>65</v>
      </c>
      <c r="K1475" t="s">
        <v>1700</v>
      </c>
      <c r="L1475" t="str">
        <f>VLOOKUP(Portfolio43468[[#This Row],[Product]],ProductName,2)</f>
        <v>Ultrathing V1</v>
      </c>
      <c r="M1475">
        <f t="shared" si="95"/>
        <v>1105</v>
      </c>
      <c r="N1475" s="14">
        <f t="shared" si="96"/>
        <v>2198.9499999999998</v>
      </c>
      <c r="O1475">
        <f t="shared" si="97"/>
        <v>2008</v>
      </c>
      <c r="P1475" t="str">
        <f t="shared" si="98"/>
        <v>Dec</v>
      </c>
    </row>
    <row r="1476" spans="1:16" x14ac:dyDescent="0.3">
      <c r="A1476">
        <v>1483</v>
      </c>
      <c r="B1476" t="str">
        <f>Table6[[#This Row],[Initials]]</f>
        <v>H</v>
      </c>
      <c r="C1476" t="str">
        <f>Table6[[#This Row],[Last Name Correction]]</f>
        <v>Rivera</v>
      </c>
      <c r="D1476" t="s">
        <v>4493</v>
      </c>
      <c r="E1476" t="str">
        <f>Table6[[#This Row],[Gender Correction]]</f>
        <v>M</v>
      </c>
      <c r="F1476">
        <v>60</v>
      </c>
      <c r="G1476" t="s">
        <v>5588</v>
      </c>
      <c r="H1476" t="s">
        <v>356</v>
      </c>
      <c r="I1476" s="10">
        <v>39461</v>
      </c>
      <c r="J1476">
        <v>31</v>
      </c>
      <c r="K1476" t="s">
        <v>1673</v>
      </c>
      <c r="L1476" t="str">
        <f>VLOOKUP(Portfolio43468[[#This Row],[Product]],ProductName,2)</f>
        <v>Megawidget S</v>
      </c>
      <c r="M1476">
        <f t="shared" si="95"/>
        <v>744</v>
      </c>
      <c r="N1476" s="14">
        <f t="shared" si="96"/>
        <v>587.76</v>
      </c>
      <c r="O1476">
        <f t="shared" si="97"/>
        <v>2008</v>
      </c>
      <c r="P1476" t="str">
        <f t="shared" si="98"/>
        <v>Jan</v>
      </c>
    </row>
    <row r="1477" spans="1:16" x14ac:dyDescent="0.3">
      <c r="A1477">
        <v>1484</v>
      </c>
      <c r="B1477" t="str">
        <f>Table6[[#This Row],[Initials]]</f>
        <v>T</v>
      </c>
      <c r="C1477" t="str">
        <f>Table6[[#This Row],[Last Name Correction]]</f>
        <v>Ward</v>
      </c>
      <c r="D1477" t="s">
        <v>4493</v>
      </c>
      <c r="E1477" t="str">
        <f>Table6[[#This Row],[Gender Correction]]</f>
        <v>M</v>
      </c>
      <c r="F1477">
        <v>30</v>
      </c>
      <c r="G1477" t="s">
        <v>5590</v>
      </c>
      <c r="H1477" t="s">
        <v>192</v>
      </c>
      <c r="I1477" s="10">
        <v>39935</v>
      </c>
      <c r="J1477">
        <v>90</v>
      </c>
      <c r="K1477" t="s">
        <v>1700</v>
      </c>
      <c r="L1477" t="str">
        <f>VLOOKUP(Portfolio43468[[#This Row],[Product]],ProductName,2)</f>
        <v>Ultrathing V1</v>
      </c>
      <c r="M1477">
        <f t="shared" si="95"/>
        <v>1530</v>
      </c>
      <c r="N1477" s="14">
        <f t="shared" si="96"/>
        <v>3044.7</v>
      </c>
      <c r="O1477">
        <f t="shared" si="97"/>
        <v>2009</v>
      </c>
      <c r="P1477" t="str">
        <f t="shared" si="98"/>
        <v>May</v>
      </c>
    </row>
    <row r="1478" spans="1:16" x14ac:dyDescent="0.3">
      <c r="A1478">
        <v>1485</v>
      </c>
      <c r="B1478" t="str">
        <f>Table6[[#This Row],[Initials]]</f>
        <v>S</v>
      </c>
      <c r="C1478" t="str">
        <f>Table6[[#This Row],[Last Name Correction]]</f>
        <v>Logan</v>
      </c>
      <c r="D1478" t="s">
        <v>4493</v>
      </c>
      <c r="E1478" t="str">
        <f>Table6[[#This Row],[Gender Correction]]</f>
        <v>M</v>
      </c>
      <c r="F1478">
        <v>90</v>
      </c>
      <c r="G1478" t="s">
        <v>5592</v>
      </c>
      <c r="H1478" t="s">
        <v>2393</v>
      </c>
      <c r="I1478" s="10">
        <v>40455</v>
      </c>
      <c r="J1478">
        <v>75</v>
      </c>
      <c r="K1478" t="s">
        <v>1007</v>
      </c>
      <c r="L1478" t="str">
        <f>VLOOKUP(Portfolio43468[[#This Row],[Product]],ProductName,2)</f>
        <v>Superwossname</v>
      </c>
      <c r="M1478">
        <f t="shared" si="95"/>
        <v>1500</v>
      </c>
      <c r="N1478" s="14">
        <f t="shared" si="96"/>
        <v>4665</v>
      </c>
      <c r="O1478">
        <f t="shared" si="97"/>
        <v>2010</v>
      </c>
      <c r="P1478" t="str">
        <f t="shared" si="98"/>
        <v>Oct</v>
      </c>
    </row>
    <row r="1479" spans="1:16" x14ac:dyDescent="0.3">
      <c r="A1479">
        <v>1486</v>
      </c>
      <c r="B1479" t="str">
        <f>Table6[[#This Row],[Initials]]</f>
        <v>A</v>
      </c>
      <c r="C1479" t="str">
        <f>Table6[[#This Row],[Last Name Correction]]</f>
        <v>Abraham</v>
      </c>
      <c r="D1479" t="s">
        <v>4493</v>
      </c>
      <c r="E1479" t="str">
        <f>Table6[[#This Row],[Gender Correction]]</f>
        <v>M</v>
      </c>
      <c r="F1479">
        <v>60</v>
      </c>
      <c r="G1479" t="s">
        <v>5594</v>
      </c>
      <c r="H1479" t="s">
        <v>706</v>
      </c>
      <c r="I1479" s="10">
        <v>39980</v>
      </c>
      <c r="J1479">
        <v>27</v>
      </c>
      <c r="K1479" t="s">
        <v>1677</v>
      </c>
      <c r="L1479" t="str">
        <f>VLOOKUP(Portfolio43468[[#This Row],[Product]],ProductName,2)</f>
        <v>Ultrathing V3</v>
      </c>
      <c r="M1479">
        <f t="shared" si="95"/>
        <v>648</v>
      </c>
      <c r="N1479" s="14">
        <f t="shared" si="96"/>
        <v>2261.52</v>
      </c>
      <c r="O1479">
        <f t="shared" si="97"/>
        <v>2009</v>
      </c>
      <c r="P1479" t="str">
        <f t="shared" si="98"/>
        <v>Jun</v>
      </c>
    </row>
    <row r="1480" spans="1:16" x14ac:dyDescent="0.3">
      <c r="A1480">
        <v>1487</v>
      </c>
      <c r="B1480" t="str">
        <f>Table6[[#This Row],[Initials]]</f>
        <v>P</v>
      </c>
      <c r="C1480" t="str">
        <f>Table6[[#This Row],[Last Name Correction]]</f>
        <v>Lange</v>
      </c>
      <c r="D1480" t="s">
        <v>4493</v>
      </c>
      <c r="E1480" t="str">
        <f>Table6[[#This Row],[Gender Correction]]</f>
        <v>M</v>
      </c>
      <c r="F1480">
        <v>30</v>
      </c>
      <c r="G1480" t="s">
        <v>5596</v>
      </c>
      <c r="H1480" t="s">
        <v>1621</v>
      </c>
      <c r="I1480" s="10">
        <v>39594</v>
      </c>
      <c r="J1480">
        <v>83</v>
      </c>
      <c r="K1480" t="s">
        <v>1692</v>
      </c>
      <c r="L1480" t="str">
        <f>VLOOKUP(Portfolio43468[[#This Row],[Product]],ProductName,2)</f>
        <v>Megawidget L</v>
      </c>
      <c r="M1480">
        <f t="shared" si="95"/>
        <v>1992</v>
      </c>
      <c r="N1480" s="14">
        <f t="shared" si="96"/>
        <v>3167.28</v>
      </c>
      <c r="O1480">
        <f t="shared" si="97"/>
        <v>2008</v>
      </c>
      <c r="P1480" t="str">
        <f t="shared" si="98"/>
        <v>May</v>
      </c>
    </row>
    <row r="1481" spans="1:16" x14ac:dyDescent="0.3">
      <c r="A1481">
        <v>1488</v>
      </c>
      <c r="B1481" t="str">
        <f>Table6[[#This Row],[Initials]]</f>
        <v>D</v>
      </c>
      <c r="C1481" t="str">
        <f>Table6[[#This Row],[Last Name Correction]]</f>
        <v>Snow</v>
      </c>
      <c r="D1481" t="s">
        <v>4493</v>
      </c>
      <c r="E1481" t="str">
        <f>Table6[[#This Row],[Gender Correction]]</f>
        <v>M</v>
      </c>
      <c r="F1481">
        <v>60</v>
      </c>
      <c r="G1481" t="s">
        <v>5598</v>
      </c>
      <c r="H1481" t="s">
        <v>273</v>
      </c>
      <c r="I1481" s="10">
        <v>40177</v>
      </c>
      <c r="J1481">
        <v>73</v>
      </c>
      <c r="K1481" t="s">
        <v>1673</v>
      </c>
      <c r="L1481" t="str">
        <f>VLOOKUP(Portfolio43468[[#This Row],[Product]],ProductName,2)</f>
        <v>Megawidget S</v>
      </c>
      <c r="M1481">
        <f t="shared" si="95"/>
        <v>1752</v>
      </c>
      <c r="N1481" s="14">
        <f t="shared" si="96"/>
        <v>1384.0800000000002</v>
      </c>
      <c r="O1481">
        <f t="shared" si="97"/>
        <v>2009</v>
      </c>
      <c r="P1481" t="str">
        <f t="shared" si="98"/>
        <v>Dec</v>
      </c>
    </row>
    <row r="1482" spans="1:16" x14ac:dyDescent="0.3">
      <c r="A1482">
        <v>1489</v>
      </c>
      <c r="B1482" t="str">
        <f>Table6[[#This Row],[Initials]]</f>
        <v>G</v>
      </c>
      <c r="C1482" t="str">
        <f>Table6[[#This Row],[Last Name Correction]]</f>
        <v>Edwards</v>
      </c>
      <c r="D1482" t="s">
        <v>4493</v>
      </c>
      <c r="E1482" t="str">
        <f>Table6[[#This Row],[Gender Correction]]</f>
        <v>M</v>
      </c>
      <c r="F1482">
        <v>60</v>
      </c>
      <c r="G1482" t="s">
        <v>5600</v>
      </c>
      <c r="H1482" t="s">
        <v>585</v>
      </c>
      <c r="I1482" s="10">
        <v>39689</v>
      </c>
      <c r="J1482">
        <v>4</v>
      </c>
      <c r="K1482" t="s">
        <v>1673</v>
      </c>
      <c r="L1482" t="str">
        <f>VLOOKUP(Portfolio43468[[#This Row],[Product]],ProductName,2)</f>
        <v>Megawidget S</v>
      </c>
      <c r="M1482">
        <f t="shared" si="95"/>
        <v>96</v>
      </c>
      <c r="N1482" s="14">
        <f t="shared" si="96"/>
        <v>75.84</v>
      </c>
      <c r="O1482">
        <f t="shared" si="97"/>
        <v>2008</v>
      </c>
      <c r="P1482" t="str">
        <f t="shared" si="98"/>
        <v>Aug</v>
      </c>
    </row>
    <row r="1483" spans="1:16" x14ac:dyDescent="0.3">
      <c r="A1483">
        <v>1490</v>
      </c>
      <c r="B1483" t="str">
        <f>Table6[[#This Row],[Initials]]</f>
        <v>E</v>
      </c>
      <c r="C1483" t="str">
        <f>Table6[[#This Row],[Last Name Correction]]</f>
        <v>Sylvester</v>
      </c>
      <c r="D1483" t="s">
        <v>4493</v>
      </c>
      <c r="E1483" t="str">
        <f>Table6[[#This Row],[Gender Correction]]</f>
        <v>M</v>
      </c>
      <c r="F1483">
        <v>90</v>
      </c>
      <c r="G1483" t="s">
        <v>5603</v>
      </c>
      <c r="H1483" t="s">
        <v>186</v>
      </c>
      <c r="I1483" s="10">
        <v>40161</v>
      </c>
      <c r="J1483">
        <v>98</v>
      </c>
      <c r="K1483" t="s">
        <v>851</v>
      </c>
      <c r="L1483" t="str">
        <f>VLOOKUP(Portfolio43468[[#This Row],[Product]],ProductName,2)</f>
        <v>Hyperwotsit</v>
      </c>
      <c r="M1483">
        <f t="shared" si="95"/>
        <v>1960</v>
      </c>
      <c r="N1483" s="14">
        <f t="shared" si="96"/>
        <v>3939.5999999999995</v>
      </c>
      <c r="O1483">
        <f t="shared" si="97"/>
        <v>2009</v>
      </c>
      <c r="P1483" t="str">
        <f t="shared" si="98"/>
        <v>Dec</v>
      </c>
    </row>
    <row r="1484" spans="1:16" x14ac:dyDescent="0.3">
      <c r="A1484">
        <v>1491</v>
      </c>
      <c r="B1484" t="str">
        <f>Table6[[#This Row],[Initials]]</f>
        <v>L</v>
      </c>
      <c r="C1484" t="str">
        <f>Table6[[#This Row],[Last Name Correction]]</f>
        <v>Vaughan</v>
      </c>
      <c r="D1484" t="s">
        <v>4493</v>
      </c>
      <c r="E1484" t="str">
        <f>Table6[[#This Row],[Gender Correction]]</f>
        <v>M</v>
      </c>
      <c r="F1484">
        <v>90</v>
      </c>
      <c r="G1484" t="s">
        <v>5606</v>
      </c>
      <c r="H1484" t="s">
        <v>5607</v>
      </c>
      <c r="I1484" s="10">
        <v>39714</v>
      </c>
      <c r="J1484">
        <v>35</v>
      </c>
      <c r="K1484" t="s">
        <v>1721</v>
      </c>
      <c r="L1484" t="str">
        <f>VLOOKUP(Portfolio43468[[#This Row],[Product]],ProductName,2)</f>
        <v>Ultrathing V4</v>
      </c>
      <c r="M1484">
        <f t="shared" si="95"/>
        <v>840</v>
      </c>
      <c r="N1484" s="14">
        <f t="shared" si="96"/>
        <v>3351.6000000000004</v>
      </c>
      <c r="O1484">
        <f t="shared" si="97"/>
        <v>2008</v>
      </c>
      <c r="P1484" t="str">
        <f t="shared" si="98"/>
        <v>Sep</v>
      </c>
    </row>
    <row r="1485" spans="1:16" x14ac:dyDescent="0.3">
      <c r="A1485">
        <v>1492</v>
      </c>
      <c r="B1485" t="str">
        <f>Table6[[#This Row],[Initials]]</f>
        <v>D</v>
      </c>
      <c r="C1485" t="str">
        <f>Table6[[#This Row],[Last Name Correction]]</f>
        <v>Small</v>
      </c>
      <c r="D1485" t="s">
        <v>4493</v>
      </c>
      <c r="E1485" t="str">
        <f>Table6[[#This Row],[Gender Correction]]</f>
        <v>M</v>
      </c>
      <c r="F1485">
        <v>90</v>
      </c>
      <c r="G1485" t="s">
        <v>5609</v>
      </c>
      <c r="H1485" t="s">
        <v>1165</v>
      </c>
      <c r="I1485" s="10">
        <v>39969</v>
      </c>
      <c r="J1485">
        <v>61</v>
      </c>
      <c r="K1485" t="s">
        <v>1007</v>
      </c>
      <c r="L1485" t="str">
        <f>VLOOKUP(Portfolio43468[[#This Row],[Product]],ProductName,2)</f>
        <v>Superwossname</v>
      </c>
      <c r="M1485">
        <f t="shared" si="95"/>
        <v>1220</v>
      </c>
      <c r="N1485" s="14">
        <f t="shared" si="96"/>
        <v>3794.2</v>
      </c>
      <c r="O1485">
        <f t="shared" si="97"/>
        <v>2009</v>
      </c>
      <c r="P1485" t="str">
        <f t="shared" si="98"/>
        <v>Jun</v>
      </c>
    </row>
    <row r="1486" spans="1:16" x14ac:dyDescent="0.3">
      <c r="A1486">
        <v>1493</v>
      </c>
      <c r="B1486" t="str">
        <f>Table6[[#This Row],[Initials]]</f>
        <v>E</v>
      </c>
      <c r="C1486" t="str">
        <f>Table6[[#This Row],[Last Name Correction]]</f>
        <v>Goff</v>
      </c>
      <c r="D1486" t="s">
        <v>4493</v>
      </c>
      <c r="E1486" t="str">
        <f>Table6[[#This Row],[Gender Correction]]</f>
        <v>M</v>
      </c>
      <c r="F1486">
        <v>60</v>
      </c>
      <c r="G1486" t="s">
        <v>5610</v>
      </c>
      <c r="H1486" t="s">
        <v>1108</v>
      </c>
      <c r="I1486" s="10">
        <v>40336</v>
      </c>
      <c r="J1486">
        <v>15</v>
      </c>
      <c r="K1486" t="s">
        <v>1677</v>
      </c>
      <c r="L1486" t="str">
        <f>VLOOKUP(Portfolio43468[[#This Row],[Product]],ProductName,2)</f>
        <v>Ultrathing V3</v>
      </c>
      <c r="M1486">
        <f t="shared" si="95"/>
        <v>360</v>
      </c>
      <c r="N1486" s="14">
        <f t="shared" si="96"/>
        <v>1256.4000000000001</v>
      </c>
      <c r="O1486">
        <f t="shared" si="97"/>
        <v>2010</v>
      </c>
      <c r="P1486" t="str">
        <f t="shared" si="98"/>
        <v>Jun</v>
      </c>
    </row>
    <row r="1487" spans="1:16" x14ac:dyDescent="0.3">
      <c r="A1487">
        <v>1494</v>
      </c>
      <c r="B1487" t="str">
        <f>Table6[[#This Row],[Initials]]</f>
        <v>S</v>
      </c>
      <c r="C1487" t="str">
        <f>Table6[[#This Row],[Last Name Correction]]</f>
        <v>Sosa</v>
      </c>
      <c r="D1487" t="s">
        <v>4493</v>
      </c>
      <c r="E1487" t="str">
        <f>Table6[[#This Row],[Gender Correction]]</f>
        <v>M</v>
      </c>
      <c r="F1487">
        <v>30</v>
      </c>
      <c r="G1487" t="s">
        <v>5611</v>
      </c>
      <c r="H1487" t="s">
        <v>670</v>
      </c>
      <c r="I1487" s="10">
        <v>40225</v>
      </c>
      <c r="J1487">
        <v>60</v>
      </c>
      <c r="K1487" t="s">
        <v>1677</v>
      </c>
      <c r="L1487" t="str">
        <f>VLOOKUP(Portfolio43468[[#This Row],[Product]],ProductName,2)</f>
        <v>Ultrathing V3</v>
      </c>
      <c r="M1487">
        <f t="shared" si="95"/>
        <v>1440</v>
      </c>
      <c r="N1487" s="14">
        <f t="shared" si="96"/>
        <v>5025.6000000000004</v>
      </c>
      <c r="O1487">
        <f t="shared" si="97"/>
        <v>2010</v>
      </c>
      <c r="P1487" t="str">
        <f t="shared" si="98"/>
        <v>Feb</v>
      </c>
    </row>
    <row r="1488" spans="1:16" x14ac:dyDescent="0.3">
      <c r="A1488">
        <v>1495</v>
      </c>
      <c r="B1488" t="str">
        <f>Table6[[#This Row],[Initials]]</f>
        <v>L</v>
      </c>
      <c r="C1488" t="str">
        <f>Table6[[#This Row],[Last Name Correction]]</f>
        <v>Fields</v>
      </c>
      <c r="D1488" t="s">
        <v>4493</v>
      </c>
      <c r="E1488" t="str">
        <f>Table6[[#This Row],[Gender Correction]]</f>
        <v>M</v>
      </c>
      <c r="F1488">
        <v>30</v>
      </c>
      <c r="G1488" t="s">
        <v>5614</v>
      </c>
      <c r="H1488" t="s">
        <v>976</v>
      </c>
      <c r="I1488" s="10">
        <v>39853</v>
      </c>
      <c r="J1488">
        <v>26</v>
      </c>
      <c r="K1488" t="s">
        <v>1677</v>
      </c>
      <c r="L1488" t="str">
        <f>VLOOKUP(Portfolio43468[[#This Row],[Product]],ProductName,2)</f>
        <v>Ultrathing V3</v>
      </c>
      <c r="M1488">
        <f t="shared" si="95"/>
        <v>624</v>
      </c>
      <c r="N1488" s="14">
        <f t="shared" si="96"/>
        <v>2177.7600000000002</v>
      </c>
      <c r="O1488">
        <f t="shared" si="97"/>
        <v>2009</v>
      </c>
      <c r="P1488" t="str">
        <f t="shared" si="98"/>
        <v>Feb</v>
      </c>
    </row>
    <row r="1489" spans="1:16" x14ac:dyDescent="0.3">
      <c r="A1489">
        <v>1496</v>
      </c>
      <c r="B1489" t="str">
        <f>Table6[[#This Row],[Initials]]</f>
        <v>R</v>
      </c>
      <c r="C1489" t="str">
        <f>Table6[[#This Row],[Last Name Correction]]</f>
        <v>Michaud</v>
      </c>
      <c r="D1489" t="s">
        <v>4493</v>
      </c>
      <c r="E1489" t="str">
        <f>Table6[[#This Row],[Gender Correction]]</f>
        <v>M</v>
      </c>
      <c r="F1489">
        <v>90</v>
      </c>
      <c r="G1489" t="s">
        <v>5617</v>
      </c>
      <c r="H1489" t="s">
        <v>1616</v>
      </c>
      <c r="I1489" s="10">
        <v>40409</v>
      </c>
      <c r="J1489">
        <v>6</v>
      </c>
      <c r="K1489" t="s">
        <v>1707</v>
      </c>
      <c r="L1489" t="str">
        <f>VLOOKUP(Portfolio43468[[#This Row],[Product]],ProductName,2)</f>
        <v>Megawidget M</v>
      </c>
      <c r="M1489">
        <f t="shared" si="95"/>
        <v>144</v>
      </c>
      <c r="N1489" s="14">
        <f t="shared" si="96"/>
        <v>171.35999999999999</v>
      </c>
      <c r="O1489">
        <f t="shared" si="97"/>
        <v>2010</v>
      </c>
      <c r="P1489" t="str">
        <f t="shared" si="98"/>
        <v>Aug</v>
      </c>
    </row>
    <row r="1490" spans="1:16" x14ac:dyDescent="0.3">
      <c r="A1490">
        <v>1497</v>
      </c>
      <c r="B1490" t="str">
        <f>Table6[[#This Row],[Initials]]</f>
        <v>D</v>
      </c>
      <c r="C1490" t="str">
        <f>Table6[[#This Row],[Last Name Correction]]</f>
        <v>Shields</v>
      </c>
      <c r="D1490" t="s">
        <v>4493</v>
      </c>
      <c r="E1490" t="str">
        <f>Table6[[#This Row],[Gender Correction]]</f>
        <v>M</v>
      </c>
      <c r="F1490">
        <v>60</v>
      </c>
      <c r="G1490" t="s">
        <v>5620</v>
      </c>
      <c r="H1490" t="s">
        <v>2125</v>
      </c>
      <c r="I1490" s="10">
        <v>40278</v>
      </c>
      <c r="J1490">
        <v>39</v>
      </c>
      <c r="K1490" t="s">
        <v>1707</v>
      </c>
      <c r="L1490" t="str">
        <f>VLOOKUP(Portfolio43468[[#This Row],[Product]],ProductName,2)</f>
        <v>Megawidget M</v>
      </c>
      <c r="M1490">
        <f t="shared" si="95"/>
        <v>936</v>
      </c>
      <c r="N1490" s="14">
        <f t="shared" si="96"/>
        <v>1113.8399999999999</v>
      </c>
      <c r="O1490">
        <f t="shared" si="97"/>
        <v>2010</v>
      </c>
      <c r="P1490" t="str">
        <f t="shared" si="98"/>
        <v>Apr</v>
      </c>
    </row>
    <row r="1491" spans="1:16" x14ac:dyDescent="0.3">
      <c r="A1491">
        <v>1498</v>
      </c>
      <c r="B1491" t="str">
        <f>Table6[[#This Row],[Initials]]</f>
        <v>A</v>
      </c>
      <c r="C1491" t="str">
        <f>Table6[[#This Row],[Last Name Correction]]</f>
        <v>Marshall</v>
      </c>
      <c r="D1491" t="s">
        <v>4493</v>
      </c>
      <c r="E1491" t="str">
        <f>Table6[[#This Row],[Gender Correction]]</f>
        <v>M</v>
      </c>
      <c r="F1491">
        <v>30</v>
      </c>
      <c r="G1491" t="s">
        <v>5621</v>
      </c>
      <c r="H1491" t="s">
        <v>521</v>
      </c>
      <c r="I1491" s="10">
        <v>39599</v>
      </c>
      <c r="J1491">
        <v>19</v>
      </c>
      <c r="K1491" t="s">
        <v>1721</v>
      </c>
      <c r="L1491" t="str">
        <f>VLOOKUP(Portfolio43468[[#This Row],[Product]],ProductName,2)</f>
        <v>Ultrathing V4</v>
      </c>
      <c r="M1491">
        <f t="shared" si="95"/>
        <v>456</v>
      </c>
      <c r="N1491" s="14">
        <f t="shared" si="96"/>
        <v>1819.44</v>
      </c>
      <c r="O1491">
        <f t="shared" si="97"/>
        <v>2008</v>
      </c>
      <c r="P1491" t="str">
        <f t="shared" si="98"/>
        <v>May</v>
      </c>
    </row>
    <row r="1492" spans="1:16" x14ac:dyDescent="0.3">
      <c r="A1492">
        <v>1499</v>
      </c>
      <c r="B1492" t="str">
        <f>Table6[[#This Row],[Initials]]</f>
        <v>H</v>
      </c>
      <c r="C1492" t="str">
        <f>Table6[[#This Row],[Last Name Correction]]</f>
        <v>Parham</v>
      </c>
      <c r="D1492" t="s">
        <v>4493</v>
      </c>
      <c r="E1492" t="str">
        <f>Table6[[#This Row],[Gender Correction]]</f>
        <v>M</v>
      </c>
      <c r="F1492">
        <v>60</v>
      </c>
      <c r="G1492" t="s">
        <v>5622</v>
      </c>
      <c r="H1492" t="s">
        <v>1336</v>
      </c>
      <c r="I1492" s="10">
        <v>40538</v>
      </c>
      <c r="J1492">
        <v>63</v>
      </c>
      <c r="K1492" t="s">
        <v>1692</v>
      </c>
      <c r="L1492" t="str">
        <f>VLOOKUP(Portfolio43468[[#This Row],[Product]],ProductName,2)</f>
        <v>Megawidget L</v>
      </c>
      <c r="M1492">
        <f t="shared" si="95"/>
        <v>1512</v>
      </c>
      <c r="N1492" s="14">
        <f t="shared" si="96"/>
        <v>2404.08</v>
      </c>
      <c r="O1492">
        <f t="shared" si="97"/>
        <v>2010</v>
      </c>
      <c r="P1492" t="str">
        <f t="shared" si="98"/>
        <v>Dec</v>
      </c>
    </row>
    <row r="1493" spans="1:16" x14ac:dyDescent="0.3">
      <c r="A1493">
        <v>1500</v>
      </c>
      <c r="B1493" t="str">
        <f>Table6[[#This Row],[Initials]]</f>
        <v>M</v>
      </c>
      <c r="C1493" t="str">
        <f>Table6[[#This Row],[Last Name Correction]]</f>
        <v>Hutchison</v>
      </c>
      <c r="D1493" t="s">
        <v>4493</v>
      </c>
      <c r="E1493" t="str">
        <f>Table6[[#This Row],[Gender Correction]]</f>
        <v>M</v>
      </c>
      <c r="F1493">
        <v>30</v>
      </c>
      <c r="G1493" t="s">
        <v>5624</v>
      </c>
      <c r="H1493" t="s">
        <v>235</v>
      </c>
      <c r="I1493" s="10">
        <v>39666</v>
      </c>
      <c r="J1493">
        <v>56</v>
      </c>
      <c r="K1493" t="s">
        <v>1721</v>
      </c>
      <c r="L1493" t="str">
        <f>VLOOKUP(Portfolio43468[[#This Row],[Product]],ProductName,2)</f>
        <v>Ultrathing V4</v>
      </c>
      <c r="M1493">
        <f t="shared" si="95"/>
        <v>1344</v>
      </c>
      <c r="N1493" s="14">
        <f t="shared" si="96"/>
        <v>5362.56</v>
      </c>
      <c r="O1493">
        <f t="shared" si="97"/>
        <v>2008</v>
      </c>
      <c r="P1493" t="str">
        <f t="shared" si="98"/>
        <v>Aug</v>
      </c>
    </row>
    <row r="1494" spans="1:16" x14ac:dyDescent="0.3">
      <c r="A1494">
        <v>1501</v>
      </c>
      <c r="B1494" t="str">
        <f>Table6[[#This Row],[Initials]]</f>
        <v>R</v>
      </c>
      <c r="C1494" t="str">
        <f>Table6[[#This Row],[Last Name Correction]]</f>
        <v>Bragg</v>
      </c>
      <c r="D1494" t="s">
        <v>4493</v>
      </c>
      <c r="E1494" t="str">
        <f>Table6[[#This Row],[Gender Correction]]</f>
        <v>M</v>
      </c>
      <c r="F1494">
        <v>30</v>
      </c>
      <c r="G1494" t="s">
        <v>5626</v>
      </c>
      <c r="H1494" t="s">
        <v>1637</v>
      </c>
      <c r="I1494" s="10">
        <v>39813</v>
      </c>
      <c r="J1494">
        <v>44</v>
      </c>
      <c r="K1494" t="s">
        <v>1673</v>
      </c>
      <c r="L1494" t="str">
        <f>VLOOKUP(Portfolio43468[[#This Row],[Product]],ProductName,2)</f>
        <v>Megawidget S</v>
      </c>
      <c r="M1494">
        <f t="shared" si="95"/>
        <v>1056</v>
      </c>
      <c r="N1494" s="14">
        <f t="shared" si="96"/>
        <v>834.24</v>
      </c>
      <c r="O1494">
        <f t="shared" si="97"/>
        <v>2008</v>
      </c>
      <c r="P1494" t="str">
        <f t="shared" si="98"/>
        <v>Dec</v>
      </c>
    </row>
    <row r="1495" spans="1:16" x14ac:dyDescent="0.3">
      <c r="A1495">
        <v>1502</v>
      </c>
      <c r="B1495" t="str">
        <f>Table6[[#This Row],[Initials]]</f>
        <v>A</v>
      </c>
      <c r="C1495" t="str">
        <f>Table6[[#This Row],[Last Name Correction]]</f>
        <v>Post</v>
      </c>
      <c r="D1495" t="s">
        <v>4493</v>
      </c>
      <c r="E1495" t="str">
        <f>Table6[[#This Row],[Gender Correction]]</f>
        <v>M</v>
      </c>
      <c r="F1495">
        <v>60</v>
      </c>
      <c r="G1495" t="s">
        <v>5629</v>
      </c>
      <c r="H1495" t="s">
        <v>417</v>
      </c>
      <c r="I1495" s="10">
        <v>39989</v>
      </c>
      <c r="J1495">
        <v>56</v>
      </c>
      <c r="K1495" t="s">
        <v>1772</v>
      </c>
      <c r="L1495" t="str">
        <f>VLOOKUP(Portfolio43468[[#This Row],[Product]],ProductName,2)</f>
        <v>Gigastuff</v>
      </c>
      <c r="M1495">
        <f t="shared" si="95"/>
        <v>1008</v>
      </c>
      <c r="N1495" s="14">
        <f t="shared" si="96"/>
        <v>1905.12</v>
      </c>
      <c r="O1495">
        <f t="shared" si="97"/>
        <v>2009</v>
      </c>
      <c r="P1495" t="str">
        <f t="shared" si="98"/>
        <v>Jun</v>
      </c>
    </row>
    <row r="1496" spans="1:16" x14ac:dyDescent="0.3">
      <c r="A1496">
        <v>1503</v>
      </c>
      <c r="B1496" t="str">
        <f>Table6[[#This Row],[Initials]]</f>
        <v>L</v>
      </c>
      <c r="C1496" t="str">
        <f>Table6[[#This Row],[Last Name Correction]]</f>
        <v>Bynum</v>
      </c>
      <c r="D1496" t="s">
        <v>4493</v>
      </c>
      <c r="E1496" t="str">
        <f>Table6[[#This Row],[Gender Correction]]</f>
        <v>M</v>
      </c>
      <c r="F1496">
        <v>60</v>
      </c>
      <c r="G1496" t="s">
        <v>5630</v>
      </c>
      <c r="H1496" t="s">
        <v>167</v>
      </c>
      <c r="I1496" s="10">
        <v>40055</v>
      </c>
      <c r="J1496">
        <v>66</v>
      </c>
      <c r="K1496" t="s">
        <v>1696</v>
      </c>
      <c r="L1496" t="str">
        <f>VLOOKUP(Portfolio43468[[#This Row],[Product]],ProductName,2)</f>
        <v>Ultrathing V2</v>
      </c>
      <c r="M1496">
        <f t="shared" si="95"/>
        <v>1320</v>
      </c>
      <c r="N1496" s="14">
        <f t="shared" si="96"/>
        <v>3946.8</v>
      </c>
      <c r="O1496">
        <f t="shared" si="97"/>
        <v>2009</v>
      </c>
      <c r="P1496" t="str">
        <f t="shared" si="98"/>
        <v>Aug</v>
      </c>
    </row>
    <row r="1497" spans="1:16" x14ac:dyDescent="0.3">
      <c r="A1497">
        <v>1504</v>
      </c>
      <c r="B1497" t="str">
        <f>Table6[[#This Row],[Initials]]</f>
        <v>H</v>
      </c>
      <c r="C1497" t="str">
        <f>Table6[[#This Row],[Last Name Correction]]</f>
        <v>Connor</v>
      </c>
      <c r="D1497" t="s">
        <v>4493</v>
      </c>
      <c r="E1497" t="str">
        <f>Table6[[#This Row],[Gender Correction]]</f>
        <v>M</v>
      </c>
      <c r="F1497">
        <v>60</v>
      </c>
      <c r="G1497" t="s">
        <v>5631</v>
      </c>
      <c r="H1497" t="s">
        <v>1056</v>
      </c>
      <c r="I1497" s="10">
        <v>40105</v>
      </c>
      <c r="J1497">
        <v>16</v>
      </c>
      <c r="K1497" t="s">
        <v>1673</v>
      </c>
      <c r="L1497" t="str">
        <f>VLOOKUP(Portfolio43468[[#This Row],[Product]],ProductName,2)</f>
        <v>Megawidget S</v>
      </c>
      <c r="M1497">
        <f t="shared" si="95"/>
        <v>384</v>
      </c>
      <c r="N1497" s="14">
        <f t="shared" si="96"/>
        <v>303.36</v>
      </c>
      <c r="O1497">
        <f t="shared" si="97"/>
        <v>2009</v>
      </c>
      <c r="P1497" t="str">
        <f t="shared" si="98"/>
        <v>Oct</v>
      </c>
    </row>
    <row r="1498" spans="1:16" x14ac:dyDescent="0.3">
      <c r="A1498">
        <v>1505</v>
      </c>
      <c r="B1498" t="str">
        <f>Table6[[#This Row],[Initials]]</f>
        <v>M</v>
      </c>
      <c r="C1498" t="str">
        <f>Table6[[#This Row],[Last Name Correction]]</f>
        <v>Abernathy</v>
      </c>
      <c r="D1498" t="s">
        <v>4493</v>
      </c>
      <c r="E1498" t="str">
        <f>Table6[[#This Row],[Gender Correction]]</f>
        <v>M</v>
      </c>
      <c r="F1498">
        <v>60</v>
      </c>
      <c r="G1498" t="s">
        <v>5633</v>
      </c>
      <c r="H1498" t="s">
        <v>3703</v>
      </c>
      <c r="I1498" s="10">
        <v>40008</v>
      </c>
      <c r="J1498">
        <v>89</v>
      </c>
      <c r="K1498" t="s">
        <v>1692</v>
      </c>
      <c r="L1498" t="str">
        <f>VLOOKUP(Portfolio43468[[#This Row],[Product]],ProductName,2)</f>
        <v>Megawidget L</v>
      </c>
      <c r="M1498">
        <f t="shared" si="95"/>
        <v>2136</v>
      </c>
      <c r="N1498" s="14">
        <f t="shared" si="96"/>
        <v>3396.2400000000002</v>
      </c>
      <c r="O1498">
        <f t="shared" si="97"/>
        <v>2009</v>
      </c>
      <c r="P1498" t="str">
        <f t="shared" si="98"/>
        <v>Jul</v>
      </c>
    </row>
    <row r="1499" spans="1:16" x14ac:dyDescent="0.3">
      <c r="A1499">
        <v>1506</v>
      </c>
      <c r="B1499" t="str">
        <f>Table6[[#This Row],[Initials]]</f>
        <v>R</v>
      </c>
      <c r="C1499" t="str">
        <f>Table6[[#This Row],[Last Name Correction]]</f>
        <v>Frank</v>
      </c>
      <c r="D1499" t="s">
        <v>4493</v>
      </c>
      <c r="E1499" t="str">
        <f>Table6[[#This Row],[Gender Correction]]</f>
        <v>M</v>
      </c>
      <c r="F1499">
        <v>90</v>
      </c>
      <c r="G1499" t="s">
        <v>5634</v>
      </c>
      <c r="H1499" t="s">
        <v>1001</v>
      </c>
      <c r="I1499" s="10">
        <v>40446</v>
      </c>
      <c r="J1499">
        <v>83</v>
      </c>
      <c r="K1499" t="s">
        <v>1007</v>
      </c>
      <c r="L1499" t="str">
        <f>VLOOKUP(Portfolio43468[[#This Row],[Product]],ProductName,2)</f>
        <v>Superwossname</v>
      </c>
      <c r="M1499">
        <f t="shared" si="95"/>
        <v>1660</v>
      </c>
      <c r="N1499" s="14">
        <f t="shared" si="96"/>
        <v>5162.5999999999995</v>
      </c>
      <c r="O1499">
        <f t="shared" si="97"/>
        <v>2010</v>
      </c>
      <c r="P1499" t="str">
        <f t="shared" si="98"/>
        <v>Sep</v>
      </c>
    </row>
    <row r="1500" spans="1:16" x14ac:dyDescent="0.3">
      <c r="A1500">
        <v>1507</v>
      </c>
      <c r="B1500" t="str">
        <f>Table6[[#This Row],[Initials]]</f>
        <v>R</v>
      </c>
      <c r="C1500" t="str">
        <f>Table6[[#This Row],[Last Name Correction]]</f>
        <v>Wheeler</v>
      </c>
      <c r="D1500" t="s">
        <v>4493</v>
      </c>
      <c r="E1500" t="str">
        <f>Table6[[#This Row],[Gender Correction]]</f>
        <v>M</v>
      </c>
      <c r="F1500">
        <v>90</v>
      </c>
      <c r="G1500" t="s">
        <v>5637</v>
      </c>
      <c r="H1500" t="s">
        <v>669</v>
      </c>
      <c r="I1500" s="10">
        <v>40472</v>
      </c>
      <c r="J1500">
        <v>17</v>
      </c>
      <c r="K1500" t="s">
        <v>1696</v>
      </c>
      <c r="L1500" t="str">
        <f>VLOOKUP(Portfolio43468[[#This Row],[Product]],ProductName,2)</f>
        <v>Ultrathing V2</v>
      </c>
      <c r="M1500">
        <f t="shared" si="95"/>
        <v>340</v>
      </c>
      <c r="N1500" s="14">
        <f t="shared" si="96"/>
        <v>1016.6</v>
      </c>
      <c r="O1500">
        <f t="shared" si="97"/>
        <v>2010</v>
      </c>
      <c r="P1500" t="str">
        <f t="shared" si="98"/>
        <v>Oct</v>
      </c>
    </row>
    <row r="1501" spans="1:16" x14ac:dyDescent="0.3">
      <c r="A1501">
        <v>1508</v>
      </c>
      <c r="B1501" t="str">
        <f>Table6[[#This Row],[Initials]]</f>
        <v>L</v>
      </c>
      <c r="C1501" t="str">
        <f>Table6[[#This Row],[Last Name Correction]]</f>
        <v>Lehman</v>
      </c>
      <c r="D1501" t="s">
        <v>4493</v>
      </c>
      <c r="E1501" t="str">
        <f>Table6[[#This Row],[Gender Correction]]</f>
        <v>M</v>
      </c>
      <c r="F1501">
        <v>30</v>
      </c>
      <c r="G1501" t="s">
        <v>2457</v>
      </c>
      <c r="H1501" t="s">
        <v>332</v>
      </c>
      <c r="I1501" s="10">
        <v>40065</v>
      </c>
      <c r="J1501">
        <v>88</v>
      </c>
      <c r="K1501" t="s">
        <v>1700</v>
      </c>
      <c r="L1501" t="str">
        <f>VLOOKUP(Portfolio43468[[#This Row],[Product]],ProductName,2)</f>
        <v>Ultrathing V1</v>
      </c>
      <c r="M1501">
        <f t="shared" si="95"/>
        <v>1496</v>
      </c>
      <c r="N1501" s="14">
        <f t="shared" si="96"/>
        <v>2977.04</v>
      </c>
      <c r="O1501">
        <f t="shared" si="97"/>
        <v>2009</v>
      </c>
      <c r="P1501" t="str">
        <f t="shared" si="98"/>
        <v>Sep</v>
      </c>
    </row>
    <row r="1502" spans="1:16" x14ac:dyDescent="0.3">
      <c r="A1502">
        <v>1509</v>
      </c>
      <c r="B1502" t="str">
        <f>Table6[[#This Row],[Initials]]</f>
        <v>O</v>
      </c>
      <c r="C1502" t="str">
        <f>Table6[[#This Row],[Last Name Correction]]</f>
        <v>Jewell</v>
      </c>
      <c r="D1502" t="s">
        <v>4493</v>
      </c>
      <c r="E1502" t="str">
        <f>Table6[[#This Row],[Gender Correction]]</f>
        <v>M</v>
      </c>
      <c r="F1502">
        <v>90</v>
      </c>
      <c r="G1502" t="s">
        <v>5639</v>
      </c>
      <c r="H1502" t="s">
        <v>392</v>
      </c>
      <c r="I1502" s="10">
        <v>39962</v>
      </c>
      <c r="J1502">
        <v>72</v>
      </c>
      <c r="K1502" t="s">
        <v>1692</v>
      </c>
      <c r="L1502" t="str">
        <f>VLOOKUP(Portfolio43468[[#This Row],[Product]],ProductName,2)</f>
        <v>Megawidget L</v>
      </c>
      <c r="M1502">
        <f t="shared" si="95"/>
        <v>1728</v>
      </c>
      <c r="N1502" s="14">
        <f t="shared" si="96"/>
        <v>2747.52</v>
      </c>
      <c r="O1502">
        <f t="shared" si="97"/>
        <v>2009</v>
      </c>
      <c r="P1502" t="str">
        <f t="shared" si="98"/>
        <v>May</v>
      </c>
    </row>
    <row r="1503" spans="1:16" x14ac:dyDescent="0.3">
      <c r="A1503">
        <v>1510</v>
      </c>
      <c r="B1503" t="str">
        <f>Table6[[#This Row],[Initials]]</f>
        <v>G</v>
      </c>
      <c r="C1503" t="str">
        <f>Table6[[#This Row],[Last Name Correction]]</f>
        <v>Hartman</v>
      </c>
      <c r="D1503" t="s">
        <v>4493</v>
      </c>
      <c r="E1503" t="str">
        <f>Table6[[#This Row],[Gender Correction]]</f>
        <v>M</v>
      </c>
      <c r="F1503">
        <v>30</v>
      </c>
      <c r="G1503" t="s">
        <v>5642</v>
      </c>
      <c r="H1503" t="s">
        <v>525</v>
      </c>
      <c r="I1503" s="10">
        <v>40108</v>
      </c>
      <c r="J1503">
        <v>86</v>
      </c>
      <c r="K1503" t="s">
        <v>1673</v>
      </c>
      <c r="L1503" t="str">
        <f>VLOOKUP(Portfolio43468[[#This Row],[Product]],ProductName,2)</f>
        <v>Megawidget S</v>
      </c>
      <c r="M1503">
        <f t="shared" si="95"/>
        <v>2064</v>
      </c>
      <c r="N1503" s="14">
        <f t="shared" si="96"/>
        <v>1630.5600000000002</v>
      </c>
      <c r="O1503">
        <f t="shared" si="97"/>
        <v>2009</v>
      </c>
      <c r="P1503" t="str">
        <f t="shared" si="98"/>
        <v>Oct</v>
      </c>
    </row>
    <row r="1504" spans="1:16" x14ac:dyDescent="0.3">
      <c r="A1504">
        <v>1511</v>
      </c>
      <c r="B1504" t="str">
        <f>Table6[[#This Row],[Initials]]</f>
        <v>H</v>
      </c>
      <c r="C1504" t="str">
        <f>Table6[[#This Row],[Last Name Correction]]</f>
        <v>Bright</v>
      </c>
      <c r="D1504" t="s">
        <v>4493</v>
      </c>
      <c r="E1504" t="str">
        <f>Table6[[#This Row],[Gender Correction]]</f>
        <v>M</v>
      </c>
      <c r="F1504">
        <v>60</v>
      </c>
      <c r="G1504" t="s">
        <v>5644</v>
      </c>
      <c r="H1504" t="s">
        <v>165</v>
      </c>
      <c r="I1504" s="10">
        <v>40521</v>
      </c>
      <c r="J1504">
        <v>15</v>
      </c>
      <c r="K1504" t="s">
        <v>1772</v>
      </c>
      <c r="L1504" t="str">
        <f>VLOOKUP(Portfolio43468[[#This Row],[Product]],ProductName,2)</f>
        <v>Gigastuff</v>
      </c>
      <c r="M1504">
        <f t="shared" si="95"/>
        <v>270</v>
      </c>
      <c r="N1504" s="14">
        <f t="shared" si="96"/>
        <v>510.29999999999995</v>
      </c>
      <c r="O1504">
        <f t="shared" si="97"/>
        <v>2010</v>
      </c>
      <c r="P1504" t="str">
        <f t="shared" si="98"/>
        <v>Dec</v>
      </c>
    </row>
    <row r="1505" spans="1:16" x14ac:dyDescent="0.3">
      <c r="A1505">
        <v>1512</v>
      </c>
      <c r="B1505" t="str">
        <f>Table6[[#This Row],[Initials]]</f>
        <v>F</v>
      </c>
      <c r="C1505" t="str">
        <f>Table6[[#This Row],[Last Name Correction]]</f>
        <v>Pena</v>
      </c>
      <c r="D1505" t="s">
        <v>4493</v>
      </c>
      <c r="E1505" t="str">
        <f>Table6[[#This Row],[Gender Correction]]</f>
        <v>M</v>
      </c>
      <c r="F1505">
        <v>60</v>
      </c>
      <c r="G1505" t="s">
        <v>5646</v>
      </c>
      <c r="H1505" t="s">
        <v>549</v>
      </c>
      <c r="I1505" s="10">
        <v>39892</v>
      </c>
      <c r="J1505">
        <v>32</v>
      </c>
      <c r="K1505" t="s">
        <v>1772</v>
      </c>
      <c r="L1505" t="str">
        <f>VLOOKUP(Portfolio43468[[#This Row],[Product]],ProductName,2)</f>
        <v>Gigastuff</v>
      </c>
      <c r="M1505">
        <f t="shared" si="95"/>
        <v>576</v>
      </c>
      <c r="N1505" s="14">
        <f t="shared" si="96"/>
        <v>1088.6399999999999</v>
      </c>
      <c r="O1505">
        <f t="shared" si="97"/>
        <v>2009</v>
      </c>
      <c r="P1505" t="str">
        <f t="shared" si="98"/>
        <v>Mar</v>
      </c>
    </row>
    <row r="1506" spans="1:16" x14ac:dyDescent="0.3">
      <c r="A1506">
        <v>1513</v>
      </c>
      <c r="B1506" t="str">
        <f>Table6[[#This Row],[Initials]]</f>
        <v>W</v>
      </c>
      <c r="C1506" t="str">
        <f>Table6[[#This Row],[Last Name Correction]]</f>
        <v>Stafford</v>
      </c>
      <c r="D1506" t="s">
        <v>1946</v>
      </c>
      <c r="E1506" t="str">
        <f>Table6[[#This Row],[Gender Correction]]</f>
        <v>M</v>
      </c>
      <c r="F1506">
        <v>30</v>
      </c>
      <c r="G1506" t="s">
        <v>5647</v>
      </c>
      <c r="H1506" t="s">
        <v>1237</v>
      </c>
      <c r="I1506" s="10">
        <v>39544</v>
      </c>
      <c r="J1506">
        <v>76</v>
      </c>
      <c r="K1506" t="s">
        <v>1007</v>
      </c>
      <c r="L1506" t="str">
        <f>VLOOKUP(Portfolio43468[[#This Row],[Product]],ProductName,2)</f>
        <v>Superwossname</v>
      </c>
      <c r="M1506">
        <f t="shared" si="95"/>
        <v>1520</v>
      </c>
      <c r="N1506" s="14">
        <f t="shared" si="96"/>
        <v>4727.2</v>
      </c>
      <c r="O1506">
        <f t="shared" si="97"/>
        <v>2008</v>
      </c>
      <c r="P1506" t="str">
        <f t="shared" si="98"/>
        <v>Apr</v>
      </c>
    </row>
    <row r="1507" spans="1:16" x14ac:dyDescent="0.3">
      <c r="A1507">
        <v>1514</v>
      </c>
      <c r="B1507" t="str">
        <f>Table6[[#This Row],[Initials]]</f>
        <v>G</v>
      </c>
      <c r="C1507" t="str">
        <f>Table6[[#This Row],[Last Name Correction]]</f>
        <v>Ames</v>
      </c>
      <c r="D1507" t="s">
        <v>4493</v>
      </c>
      <c r="E1507" t="str">
        <f>Table6[[#This Row],[Gender Correction]]</f>
        <v>M</v>
      </c>
      <c r="F1507">
        <v>30</v>
      </c>
      <c r="G1507" t="s">
        <v>5648</v>
      </c>
      <c r="H1507" t="s">
        <v>407</v>
      </c>
      <c r="I1507" s="10">
        <v>39839</v>
      </c>
      <c r="J1507">
        <v>78</v>
      </c>
      <c r="K1507" t="s">
        <v>1692</v>
      </c>
      <c r="L1507" t="str">
        <f>VLOOKUP(Portfolio43468[[#This Row],[Product]],ProductName,2)</f>
        <v>Megawidget L</v>
      </c>
      <c r="M1507">
        <f t="shared" si="95"/>
        <v>1872</v>
      </c>
      <c r="N1507" s="14">
        <f t="shared" si="96"/>
        <v>2976.48</v>
      </c>
      <c r="O1507">
        <f t="shared" si="97"/>
        <v>2009</v>
      </c>
      <c r="P1507" t="str">
        <f t="shared" si="98"/>
        <v>Jan</v>
      </c>
    </row>
    <row r="1508" spans="1:16" x14ac:dyDescent="0.3">
      <c r="A1508">
        <v>1515</v>
      </c>
      <c r="B1508" t="str">
        <f>Table6[[#This Row],[Initials]]</f>
        <v>B</v>
      </c>
      <c r="C1508" t="str">
        <f>Table6[[#This Row],[Last Name Correction]]</f>
        <v>Kern</v>
      </c>
      <c r="D1508" t="s">
        <v>4493</v>
      </c>
      <c r="E1508" t="str">
        <f>Table6[[#This Row],[Gender Correction]]</f>
        <v>M</v>
      </c>
      <c r="F1508">
        <v>60</v>
      </c>
      <c r="G1508" t="s">
        <v>5651</v>
      </c>
      <c r="H1508" t="s">
        <v>73</v>
      </c>
      <c r="I1508" s="10">
        <v>40523</v>
      </c>
      <c r="J1508">
        <v>20</v>
      </c>
      <c r="K1508" t="s">
        <v>1007</v>
      </c>
      <c r="L1508" t="str">
        <f>VLOOKUP(Portfolio43468[[#This Row],[Product]],ProductName,2)</f>
        <v>Superwossname</v>
      </c>
      <c r="M1508">
        <f t="shared" si="95"/>
        <v>400</v>
      </c>
      <c r="N1508" s="14">
        <f t="shared" si="96"/>
        <v>1244</v>
      </c>
      <c r="O1508">
        <f t="shared" si="97"/>
        <v>2010</v>
      </c>
      <c r="P1508" t="str">
        <f t="shared" si="98"/>
        <v>Dec</v>
      </c>
    </row>
    <row r="1509" spans="1:16" x14ac:dyDescent="0.3">
      <c r="A1509">
        <v>1516</v>
      </c>
      <c r="B1509" t="str">
        <f>Table6[[#This Row],[Initials]]</f>
        <v>L</v>
      </c>
      <c r="C1509" t="str">
        <f>Table6[[#This Row],[Last Name Correction]]</f>
        <v>Arredondo</v>
      </c>
      <c r="D1509" t="s">
        <v>4493</v>
      </c>
      <c r="E1509" t="str">
        <f>Table6[[#This Row],[Gender Correction]]</f>
        <v>M</v>
      </c>
      <c r="F1509">
        <v>60</v>
      </c>
      <c r="G1509" t="s">
        <v>5652</v>
      </c>
      <c r="H1509" t="s">
        <v>1616</v>
      </c>
      <c r="I1509" s="10">
        <v>40289</v>
      </c>
      <c r="J1509">
        <v>2</v>
      </c>
      <c r="K1509" t="s">
        <v>1772</v>
      </c>
      <c r="L1509" t="str">
        <f>VLOOKUP(Portfolio43468[[#This Row],[Product]],ProductName,2)</f>
        <v>Gigastuff</v>
      </c>
      <c r="M1509">
        <f t="shared" si="95"/>
        <v>36</v>
      </c>
      <c r="N1509" s="14">
        <f t="shared" si="96"/>
        <v>68.039999999999992</v>
      </c>
      <c r="O1509">
        <f t="shared" si="97"/>
        <v>2010</v>
      </c>
      <c r="P1509" t="str">
        <f t="shared" si="98"/>
        <v>Apr</v>
      </c>
    </row>
    <row r="1510" spans="1:16" x14ac:dyDescent="0.3">
      <c r="A1510">
        <v>1517</v>
      </c>
      <c r="B1510" t="str">
        <f>Table6[[#This Row],[Initials]]</f>
        <v>D</v>
      </c>
      <c r="C1510" t="str">
        <f>Table6[[#This Row],[Last Name Correction]]</f>
        <v>Landry</v>
      </c>
      <c r="D1510" t="s">
        <v>4493</v>
      </c>
      <c r="E1510" t="str">
        <f>Table6[[#This Row],[Gender Correction]]</f>
        <v>M</v>
      </c>
      <c r="F1510">
        <v>30</v>
      </c>
      <c r="G1510" t="s">
        <v>5655</v>
      </c>
      <c r="H1510" t="s">
        <v>1225</v>
      </c>
      <c r="I1510" s="10">
        <v>39940</v>
      </c>
      <c r="J1510">
        <v>28</v>
      </c>
      <c r="K1510" t="s">
        <v>1673</v>
      </c>
      <c r="L1510" t="str">
        <f>VLOOKUP(Portfolio43468[[#This Row],[Product]],ProductName,2)</f>
        <v>Megawidget S</v>
      </c>
      <c r="M1510">
        <f t="shared" si="95"/>
        <v>672</v>
      </c>
      <c r="N1510" s="14">
        <f t="shared" si="96"/>
        <v>530.88</v>
      </c>
      <c r="O1510">
        <f t="shared" si="97"/>
        <v>2009</v>
      </c>
      <c r="P1510" t="str">
        <f t="shared" si="98"/>
        <v>May</v>
      </c>
    </row>
    <row r="1511" spans="1:16" x14ac:dyDescent="0.3">
      <c r="A1511">
        <v>1518</v>
      </c>
      <c r="B1511" t="str">
        <f>Table6[[#This Row],[Initials]]</f>
        <v>S</v>
      </c>
      <c r="C1511" t="str">
        <f>Table6[[#This Row],[Last Name Correction]]</f>
        <v>Roberts</v>
      </c>
      <c r="D1511" t="s">
        <v>4493</v>
      </c>
      <c r="E1511" t="str">
        <f>Table6[[#This Row],[Gender Correction]]</f>
        <v>M</v>
      </c>
      <c r="F1511">
        <v>30</v>
      </c>
      <c r="G1511" t="s">
        <v>5658</v>
      </c>
      <c r="H1511" t="s">
        <v>284</v>
      </c>
      <c r="I1511" s="10">
        <v>39498</v>
      </c>
      <c r="J1511">
        <v>47</v>
      </c>
      <c r="K1511" t="s">
        <v>851</v>
      </c>
      <c r="L1511" t="str">
        <f>VLOOKUP(Portfolio43468[[#This Row],[Product]],ProductName,2)</f>
        <v>Hyperwotsit</v>
      </c>
      <c r="M1511">
        <f t="shared" si="95"/>
        <v>940</v>
      </c>
      <c r="N1511" s="14">
        <f t="shared" si="96"/>
        <v>1889.3999999999999</v>
      </c>
      <c r="O1511">
        <f t="shared" si="97"/>
        <v>2008</v>
      </c>
      <c r="P1511" t="str">
        <f t="shared" si="98"/>
        <v>Feb</v>
      </c>
    </row>
    <row r="1512" spans="1:16" x14ac:dyDescent="0.3">
      <c r="A1512">
        <v>1519</v>
      </c>
      <c r="B1512" t="str">
        <f>Table6[[#This Row],[Initials]]</f>
        <v>W</v>
      </c>
      <c r="C1512" t="str">
        <f>Table6[[#This Row],[Last Name Correction]]</f>
        <v>Dunbar</v>
      </c>
      <c r="D1512" t="s">
        <v>4493</v>
      </c>
      <c r="E1512" t="str">
        <f>Table6[[#This Row],[Gender Correction]]</f>
        <v>M</v>
      </c>
      <c r="F1512">
        <v>90</v>
      </c>
      <c r="G1512" t="s">
        <v>5660</v>
      </c>
      <c r="H1512" t="s">
        <v>218</v>
      </c>
      <c r="I1512" s="10">
        <v>39654</v>
      </c>
      <c r="J1512">
        <v>9</v>
      </c>
      <c r="K1512" t="s">
        <v>1692</v>
      </c>
      <c r="L1512" t="str">
        <f>VLOOKUP(Portfolio43468[[#This Row],[Product]],ProductName,2)</f>
        <v>Megawidget L</v>
      </c>
      <c r="M1512">
        <f t="shared" si="95"/>
        <v>216</v>
      </c>
      <c r="N1512" s="14">
        <f t="shared" si="96"/>
        <v>343.44</v>
      </c>
      <c r="O1512">
        <f t="shared" si="97"/>
        <v>2008</v>
      </c>
      <c r="P1512" t="str">
        <f t="shared" si="98"/>
        <v>Jul</v>
      </c>
    </row>
    <row r="1513" spans="1:16" x14ac:dyDescent="0.3">
      <c r="A1513">
        <v>1520</v>
      </c>
      <c r="B1513" t="str">
        <f>Table6[[#This Row],[Initials]]</f>
        <v>M</v>
      </c>
      <c r="C1513" t="str">
        <f>Table6[[#This Row],[Last Name Correction]]</f>
        <v>Duvall</v>
      </c>
      <c r="D1513" t="s">
        <v>4493</v>
      </c>
      <c r="E1513" t="str">
        <f>Table6[[#This Row],[Gender Correction]]</f>
        <v>M</v>
      </c>
      <c r="F1513">
        <v>30</v>
      </c>
      <c r="G1513" t="s">
        <v>5662</v>
      </c>
      <c r="H1513" t="s">
        <v>4047</v>
      </c>
      <c r="I1513" s="10">
        <v>39580</v>
      </c>
      <c r="J1513">
        <v>7</v>
      </c>
      <c r="K1513" t="s">
        <v>1007</v>
      </c>
      <c r="L1513" t="str">
        <f>VLOOKUP(Portfolio43468[[#This Row],[Product]],ProductName,2)</f>
        <v>Superwossname</v>
      </c>
      <c r="M1513">
        <f t="shared" si="95"/>
        <v>140</v>
      </c>
      <c r="N1513" s="14">
        <f t="shared" si="96"/>
        <v>435.4</v>
      </c>
      <c r="O1513">
        <f t="shared" si="97"/>
        <v>2008</v>
      </c>
      <c r="P1513" t="str">
        <f t="shared" si="98"/>
        <v>May</v>
      </c>
    </row>
    <row r="1514" spans="1:16" x14ac:dyDescent="0.3">
      <c r="A1514">
        <v>1521</v>
      </c>
      <c r="B1514" t="str">
        <f>Table6[[#This Row],[Initials]]</f>
        <v>C</v>
      </c>
      <c r="C1514" t="str">
        <f>Table6[[#This Row],[Last Name Correction]]</f>
        <v>Benjamin</v>
      </c>
      <c r="D1514" t="s">
        <v>4493</v>
      </c>
      <c r="E1514" t="str">
        <f>Table6[[#This Row],[Gender Correction]]</f>
        <v>M</v>
      </c>
      <c r="F1514">
        <v>30</v>
      </c>
      <c r="G1514" t="s">
        <v>5663</v>
      </c>
      <c r="H1514" t="s">
        <v>5664</v>
      </c>
      <c r="I1514" s="10">
        <v>39822</v>
      </c>
      <c r="J1514">
        <v>40</v>
      </c>
      <c r="K1514" t="s">
        <v>1721</v>
      </c>
      <c r="L1514" t="str">
        <f>VLOOKUP(Portfolio43468[[#This Row],[Product]],ProductName,2)</f>
        <v>Ultrathing V4</v>
      </c>
      <c r="M1514">
        <f t="shared" si="95"/>
        <v>960</v>
      </c>
      <c r="N1514" s="14">
        <f t="shared" si="96"/>
        <v>3830.4</v>
      </c>
      <c r="O1514">
        <f t="shared" si="97"/>
        <v>2009</v>
      </c>
      <c r="P1514" t="str">
        <f t="shared" si="98"/>
        <v>Jan</v>
      </c>
    </row>
    <row r="1515" spans="1:16" x14ac:dyDescent="0.3">
      <c r="A1515">
        <v>1522</v>
      </c>
      <c r="B1515" t="str">
        <f>Table6[[#This Row],[Initials]]</f>
        <v>D</v>
      </c>
      <c r="C1515" t="str">
        <f>Table6[[#This Row],[Last Name Correction]]</f>
        <v>Eldridge</v>
      </c>
      <c r="D1515" t="s">
        <v>4493</v>
      </c>
      <c r="E1515" t="str">
        <f>Table6[[#This Row],[Gender Correction]]</f>
        <v>M</v>
      </c>
      <c r="F1515">
        <v>30</v>
      </c>
      <c r="G1515" t="s">
        <v>5665</v>
      </c>
      <c r="H1515" t="s">
        <v>373</v>
      </c>
      <c r="I1515" s="10">
        <v>39572</v>
      </c>
      <c r="J1515">
        <v>11</v>
      </c>
      <c r="K1515" t="s">
        <v>1700</v>
      </c>
      <c r="L1515" t="str">
        <f>VLOOKUP(Portfolio43468[[#This Row],[Product]],ProductName,2)</f>
        <v>Ultrathing V1</v>
      </c>
      <c r="M1515">
        <f t="shared" si="95"/>
        <v>187</v>
      </c>
      <c r="N1515" s="14">
        <f t="shared" si="96"/>
        <v>372.13</v>
      </c>
      <c r="O1515">
        <f t="shared" si="97"/>
        <v>2008</v>
      </c>
      <c r="P1515" t="str">
        <f t="shared" si="98"/>
        <v>May</v>
      </c>
    </row>
    <row r="1516" spans="1:16" x14ac:dyDescent="0.3">
      <c r="A1516">
        <v>1523</v>
      </c>
      <c r="B1516" t="str">
        <f>Table6[[#This Row],[Initials]]</f>
        <v>M</v>
      </c>
      <c r="C1516" t="str">
        <f>Table6[[#This Row],[Last Name Correction]]</f>
        <v>Shipman</v>
      </c>
      <c r="D1516" t="s">
        <v>4493</v>
      </c>
      <c r="E1516" t="str">
        <f>Table6[[#This Row],[Gender Correction]]</f>
        <v>M</v>
      </c>
      <c r="F1516">
        <v>30</v>
      </c>
      <c r="G1516" t="s">
        <v>5667</v>
      </c>
      <c r="H1516" t="s">
        <v>4142</v>
      </c>
      <c r="I1516" s="10">
        <v>39778</v>
      </c>
      <c r="J1516">
        <v>22</v>
      </c>
      <c r="K1516" t="s">
        <v>1007</v>
      </c>
      <c r="L1516" t="str">
        <f>VLOOKUP(Portfolio43468[[#This Row],[Product]],ProductName,2)</f>
        <v>Superwossname</v>
      </c>
      <c r="M1516">
        <f t="shared" si="95"/>
        <v>440</v>
      </c>
      <c r="N1516" s="14">
        <f t="shared" si="96"/>
        <v>1368.3999999999999</v>
      </c>
      <c r="O1516">
        <f t="shared" si="97"/>
        <v>2008</v>
      </c>
      <c r="P1516" t="str">
        <f t="shared" si="98"/>
        <v>Nov</v>
      </c>
    </row>
    <row r="1517" spans="1:16" x14ac:dyDescent="0.3">
      <c r="A1517">
        <v>1524</v>
      </c>
      <c r="B1517" t="str">
        <f>Table6[[#This Row],[Initials]]</f>
        <v>P</v>
      </c>
      <c r="C1517" t="str">
        <f>Table6[[#This Row],[Last Name Correction]]</f>
        <v>Evans</v>
      </c>
      <c r="D1517" t="s">
        <v>4493</v>
      </c>
      <c r="E1517" t="str">
        <f>Table6[[#This Row],[Gender Correction]]</f>
        <v>M</v>
      </c>
      <c r="F1517">
        <v>30</v>
      </c>
      <c r="G1517" t="s">
        <v>5668</v>
      </c>
      <c r="H1517" t="s">
        <v>441</v>
      </c>
      <c r="I1517" s="10">
        <v>39734</v>
      </c>
      <c r="J1517">
        <v>58</v>
      </c>
      <c r="K1517" t="s">
        <v>1673</v>
      </c>
      <c r="L1517" t="str">
        <f>VLOOKUP(Portfolio43468[[#This Row],[Product]],ProductName,2)</f>
        <v>Megawidget S</v>
      </c>
      <c r="M1517">
        <f t="shared" si="95"/>
        <v>1392</v>
      </c>
      <c r="N1517" s="14">
        <f t="shared" si="96"/>
        <v>1099.68</v>
      </c>
      <c r="O1517">
        <f t="shared" si="97"/>
        <v>2008</v>
      </c>
      <c r="P1517" t="str">
        <f t="shared" si="98"/>
        <v>Oct</v>
      </c>
    </row>
    <row r="1518" spans="1:16" x14ac:dyDescent="0.3">
      <c r="A1518">
        <v>1525</v>
      </c>
      <c r="B1518" t="str">
        <f>Table6[[#This Row],[Initials]]</f>
        <v>S</v>
      </c>
      <c r="C1518" t="str">
        <f>Table6[[#This Row],[Last Name Correction]]</f>
        <v>Madden</v>
      </c>
      <c r="D1518" t="s">
        <v>4493</v>
      </c>
      <c r="E1518" t="str">
        <f>Table6[[#This Row],[Gender Correction]]</f>
        <v>M</v>
      </c>
      <c r="F1518">
        <v>30</v>
      </c>
      <c r="G1518" t="s">
        <v>5671</v>
      </c>
      <c r="H1518" t="s">
        <v>466</v>
      </c>
      <c r="I1518" s="10">
        <v>40273</v>
      </c>
      <c r="J1518">
        <v>67</v>
      </c>
      <c r="K1518" t="s">
        <v>1007</v>
      </c>
      <c r="L1518" t="str">
        <f>VLOOKUP(Portfolio43468[[#This Row],[Product]],ProductName,2)</f>
        <v>Superwossname</v>
      </c>
      <c r="M1518">
        <f t="shared" si="95"/>
        <v>1340</v>
      </c>
      <c r="N1518" s="14">
        <f t="shared" si="96"/>
        <v>4167.3999999999996</v>
      </c>
      <c r="O1518">
        <f t="shared" si="97"/>
        <v>2010</v>
      </c>
      <c r="P1518" t="str">
        <f t="shared" si="98"/>
        <v>Apr</v>
      </c>
    </row>
    <row r="1519" spans="1:16" x14ac:dyDescent="0.3">
      <c r="A1519">
        <v>1526</v>
      </c>
      <c r="B1519" t="str">
        <f>Table6[[#This Row],[Initials]]</f>
        <v>Q</v>
      </c>
      <c r="C1519" t="str">
        <f>Table6[[#This Row],[Last Name Correction]]</f>
        <v>Raymond</v>
      </c>
      <c r="D1519" t="s">
        <v>4493</v>
      </c>
      <c r="E1519" t="str">
        <f>Table6[[#This Row],[Gender Correction]]</f>
        <v>M</v>
      </c>
      <c r="F1519">
        <v>30</v>
      </c>
      <c r="G1519" t="s">
        <v>5673</v>
      </c>
      <c r="H1519" t="s">
        <v>5529</v>
      </c>
      <c r="I1519" s="10">
        <v>39542</v>
      </c>
      <c r="J1519">
        <v>60</v>
      </c>
      <c r="K1519" t="s">
        <v>1692</v>
      </c>
      <c r="L1519" t="str">
        <f>VLOOKUP(Portfolio43468[[#This Row],[Product]],ProductName,2)</f>
        <v>Megawidget L</v>
      </c>
      <c r="M1519">
        <f t="shared" si="95"/>
        <v>1440</v>
      </c>
      <c r="N1519" s="14">
        <f t="shared" si="96"/>
        <v>2289.6</v>
      </c>
      <c r="O1519">
        <f t="shared" si="97"/>
        <v>2008</v>
      </c>
      <c r="P1519" t="str">
        <f t="shared" si="98"/>
        <v>Apr</v>
      </c>
    </row>
    <row r="1520" spans="1:16" x14ac:dyDescent="0.3">
      <c r="A1520">
        <v>1527</v>
      </c>
      <c r="B1520" t="str">
        <f>Table6[[#This Row],[Initials]]</f>
        <v>W</v>
      </c>
      <c r="C1520" t="str">
        <f>Table6[[#This Row],[Last Name Correction]]</f>
        <v>Grady</v>
      </c>
      <c r="D1520" t="s">
        <v>4493</v>
      </c>
      <c r="E1520" t="str">
        <f>Table6[[#This Row],[Gender Correction]]</f>
        <v>M</v>
      </c>
      <c r="F1520">
        <v>60</v>
      </c>
      <c r="G1520" t="s">
        <v>5675</v>
      </c>
      <c r="H1520" t="s">
        <v>3778</v>
      </c>
      <c r="I1520" s="10">
        <v>40515</v>
      </c>
      <c r="J1520">
        <v>12</v>
      </c>
      <c r="K1520" t="s">
        <v>1673</v>
      </c>
      <c r="L1520" t="str">
        <f>VLOOKUP(Portfolio43468[[#This Row],[Product]],ProductName,2)</f>
        <v>Megawidget S</v>
      </c>
      <c r="M1520">
        <f t="shared" si="95"/>
        <v>288</v>
      </c>
      <c r="N1520" s="14">
        <f t="shared" si="96"/>
        <v>227.52</v>
      </c>
      <c r="O1520">
        <f t="shared" si="97"/>
        <v>2010</v>
      </c>
      <c r="P1520" t="str">
        <f t="shared" si="98"/>
        <v>Dec</v>
      </c>
    </row>
    <row r="1521" spans="1:16" x14ac:dyDescent="0.3">
      <c r="A1521">
        <v>1528</v>
      </c>
      <c r="B1521" t="str">
        <f>Table6[[#This Row],[Initials]]</f>
        <v>S</v>
      </c>
      <c r="C1521" t="str">
        <f>Table6[[#This Row],[Last Name Correction]]</f>
        <v>Burr</v>
      </c>
      <c r="D1521" t="s">
        <v>4493</v>
      </c>
      <c r="E1521" t="str">
        <f>Table6[[#This Row],[Gender Correction]]</f>
        <v>M</v>
      </c>
      <c r="F1521">
        <v>60</v>
      </c>
      <c r="G1521" t="s">
        <v>5677</v>
      </c>
      <c r="H1521" t="s">
        <v>367</v>
      </c>
      <c r="I1521" s="10">
        <v>40344</v>
      </c>
      <c r="J1521">
        <v>18</v>
      </c>
      <c r="K1521" t="s">
        <v>1007</v>
      </c>
      <c r="L1521" t="str">
        <f>VLOOKUP(Portfolio43468[[#This Row],[Product]],ProductName,2)</f>
        <v>Superwossname</v>
      </c>
      <c r="M1521">
        <f t="shared" si="95"/>
        <v>360</v>
      </c>
      <c r="N1521" s="14">
        <f t="shared" si="96"/>
        <v>1119.5999999999999</v>
      </c>
      <c r="O1521">
        <f t="shared" si="97"/>
        <v>2010</v>
      </c>
      <c r="P1521" t="str">
        <f t="shared" si="98"/>
        <v>Jun</v>
      </c>
    </row>
    <row r="1522" spans="1:16" x14ac:dyDescent="0.3">
      <c r="A1522">
        <v>1529</v>
      </c>
      <c r="B1522" t="str">
        <f>Table6[[#This Row],[Initials]]</f>
        <v>D</v>
      </c>
      <c r="C1522" t="str">
        <f>Table6[[#This Row],[Last Name Correction]]</f>
        <v>Barrera</v>
      </c>
      <c r="D1522" t="s">
        <v>4493</v>
      </c>
      <c r="E1522" t="str">
        <f>Table6[[#This Row],[Gender Correction]]</f>
        <v>M</v>
      </c>
      <c r="F1522">
        <v>90</v>
      </c>
      <c r="G1522" t="s">
        <v>5678</v>
      </c>
      <c r="H1522" t="s">
        <v>5679</v>
      </c>
      <c r="I1522" s="10">
        <v>39862</v>
      </c>
      <c r="J1522">
        <v>50</v>
      </c>
      <c r="K1522" t="s">
        <v>1772</v>
      </c>
      <c r="L1522" t="str">
        <f>VLOOKUP(Portfolio43468[[#This Row],[Product]],ProductName,2)</f>
        <v>Gigastuff</v>
      </c>
      <c r="M1522">
        <f t="shared" si="95"/>
        <v>900</v>
      </c>
      <c r="N1522" s="14">
        <f t="shared" si="96"/>
        <v>1701</v>
      </c>
      <c r="O1522">
        <f t="shared" si="97"/>
        <v>2009</v>
      </c>
      <c r="P1522" t="str">
        <f t="shared" si="98"/>
        <v>Feb</v>
      </c>
    </row>
    <row r="1523" spans="1:16" x14ac:dyDescent="0.3">
      <c r="A1523">
        <v>1530</v>
      </c>
      <c r="B1523" t="str">
        <f>Table6[[#This Row],[Initials]]</f>
        <v>S</v>
      </c>
      <c r="C1523" t="str">
        <f>Table6[[#This Row],[Last Name Correction]]</f>
        <v>Inman</v>
      </c>
      <c r="D1523" t="s">
        <v>4493</v>
      </c>
      <c r="E1523" t="str">
        <f>Table6[[#This Row],[Gender Correction]]</f>
        <v>M</v>
      </c>
      <c r="F1523">
        <v>90</v>
      </c>
      <c r="G1523" t="s">
        <v>5680</v>
      </c>
      <c r="H1523" t="s">
        <v>1622</v>
      </c>
      <c r="I1523" s="10">
        <v>39520</v>
      </c>
      <c r="J1523">
        <v>16</v>
      </c>
      <c r="K1523" t="s">
        <v>1696</v>
      </c>
      <c r="L1523" t="str">
        <f>VLOOKUP(Portfolio43468[[#This Row],[Product]],ProductName,2)</f>
        <v>Ultrathing V2</v>
      </c>
      <c r="M1523">
        <f t="shared" si="95"/>
        <v>320</v>
      </c>
      <c r="N1523" s="14">
        <f t="shared" si="96"/>
        <v>956.80000000000007</v>
      </c>
      <c r="O1523">
        <f t="shared" si="97"/>
        <v>2008</v>
      </c>
      <c r="P1523" t="str">
        <f t="shared" si="98"/>
        <v>Mar</v>
      </c>
    </row>
    <row r="1524" spans="1:16" x14ac:dyDescent="0.3">
      <c r="A1524">
        <v>1531</v>
      </c>
      <c r="B1524" t="str">
        <f>Table6[[#This Row],[Initials]]</f>
        <v>H</v>
      </c>
      <c r="C1524" t="str">
        <f>Table6[[#This Row],[Last Name Correction]]</f>
        <v>Sorensen</v>
      </c>
      <c r="D1524" t="s">
        <v>4493</v>
      </c>
      <c r="E1524" t="str">
        <f>Table6[[#This Row],[Gender Correction]]</f>
        <v>M</v>
      </c>
      <c r="F1524">
        <v>90</v>
      </c>
      <c r="G1524" t="s">
        <v>5682</v>
      </c>
      <c r="H1524" t="s">
        <v>386</v>
      </c>
      <c r="I1524" s="10">
        <v>39792</v>
      </c>
      <c r="J1524">
        <v>96</v>
      </c>
      <c r="K1524" t="s">
        <v>851</v>
      </c>
      <c r="L1524" t="str">
        <f>VLOOKUP(Portfolio43468[[#This Row],[Product]],ProductName,2)</f>
        <v>Hyperwotsit</v>
      </c>
      <c r="M1524">
        <f t="shared" si="95"/>
        <v>1920</v>
      </c>
      <c r="N1524" s="14">
        <f t="shared" si="96"/>
        <v>3859.2</v>
      </c>
      <c r="O1524">
        <f t="shared" si="97"/>
        <v>2008</v>
      </c>
      <c r="P1524" t="str">
        <f t="shared" si="98"/>
        <v>Dec</v>
      </c>
    </row>
    <row r="1525" spans="1:16" x14ac:dyDescent="0.3">
      <c r="A1525">
        <v>1532</v>
      </c>
      <c r="B1525" t="str">
        <f>Table6[[#This Row],[Initials]]</f>
        <v>C</v>
      </c>
      <c r="C1525" t="str">
        <f>Table6[[#This Row],[Last Name Correction]]</f>
        <v>Presley</v>
      </c>
      <c r="D1525" t="s">
        <v>4493</v>
      </c>
      <c r="E1525" t="str">
        <f>Table6[[#This Row],[Gender Correction]]</f>
        <v>M</v>
      </c>
      <c r="F1525">
        <v>60</v>
      </c>
      <c r="G1525" t="s">
        <v>5685</v>
      </c>
      <c r="H1525" t="s">
        <v>289</v>
      </c>
      <c r="I1525" s="10">
        <v>40263</v>
      </c>
      <c r="J1525">
        <v>50</v>
      </c>
      <c r="K1525" t="s">
        <v>1692</v>
      </c>
      <c r="L1525" t="str">
        <f>VLOOKUP(Portfolio43468[[#This Row],[Product]],ProductName,2)</f>
        <v>Megawidget L</v>
      </c>
      <c r="M1525">
        <f t="shared" si="95"/>
        <v>1200</v>
      </c>
      <c r="N1525" s="14">
        <f t="shared" si="96"/>
        <v>1908</v>
      </c>
      <c r="O1525">
        <f t="shared" si="97"/>
        <v>2010</v>
      </c>
      <c r="P1525" t="str">
        <f t="shared" si="98"/>
        <v>Mar</v>
      </c>
    </row>
    <row r="1526" spans="1:16" x14ac:dyDescent="0.3">
      <c r="A1526">
        <v>1533</v>
      </c>
      <c r="B1526" t="str">
        <f>Table6[[#This Row],[Initials]]</f>
        <v>B</v>
      </c>
      <c r="C1526" t="str">
        <f>Table6[[#This Row],[Last Name Correction]]</f>
        <v>Holloway</v>
      </c>
      <c r="D1526" t="s">
        <v>4493</v>
      </c>
      <c r="E1526" t="str">
        <f>Table6[[#This Row],[Gender Correction]]</f>
        <v>M</v>
      </c>
      <c r="F1526">
        <v>90</v>
      </c>
      <c r="G1526" t="s">
        <v>5687</v>
      </c>
      <c r="H1526" t="s">
        <v>629</v>
      </c>
      <c r="I1526" s="10">
        <v>39570</v>
      </c>
      <c r="J1526">
        <v>71</v>
      </c>
      <c r="K1526" t="s">
        <v>1700</v>
      </c>
      <c r="L1526" t="str">
        <f>VLOOKUP(Portfolio43468[[#This Row],[Product]],ProductName,2)</f>
        <v>Ultrathing V1</v>
      </c>
      <c r="M1526">
        <f t="shared" si="95"/>
        <v>1207</v>
      </c>
      <c r="N1526" s="14">
        <f t="shared" si="96"/>
        <v>2401.9299999999998</v>
      </c>
      <c r="O1526">
        <f t="shared" si="97"/>
        <v>2008</v>
      </c>
      <c r="P1526" t="str">
        <f t="shared" si="98"/>
        <v>May</v>
      </c>
    </row>
    <row r="1527" spans="1:16" x14ac:dyDescent="0.3">
      <c r="A1527">
        <v>1534</v>
      </c>
      <c r="B1527" t="str">
        <f>Table6[[#This Row],[Initials]]</f>
        <v>F</v>
      </c>
      <c r="C1527" t="str">
        <f>Table6[[#This Row],[Last Name Correction]]</f>
        <v>Hogan</v>
      </c>
      <c r="D1527" t="s">
        <v>4493</v>
      </c>
      <c r="E1527" t="str">
        <f>Table6[[#This Row],[Gender Correction]]</f>
        <v>M</v>
      </c>
      <c r="F1527">
        <v>90</v>
      </c>
      <c r="G1527" t="s">
        <v>5689</v>
      </c>
      <c r="H1527" t="s">
        <v>431</v>
      </c>
      <c r="I1527" s="10">
        <v>39706</v>
      </c>
      <c r="J1527">
        <v>72</v>
      </c>
      <c r="K1527" t="s">
        <v>1707</v>
      </c>
      <c r="L1527" t="str">
        <f>VLOOKUP(Portfolio43468[[#This Row],[Product]],ProductName,2)</f>
        <v>Megawidget M</v>
      </c>
      <c r="M1527">
        <f t="shared" si="95"/>
        <v>1728</v>
      </c>
      <c r="N1527" s="14">
        <f t="shared" si="96"/>
        <v>2056.3199999999997</v>
      </c>
      <c r="O1527">
        <f t="shared" si="97"/>
        <v>2008</v>
      </c>
      <c r="P1527" t="str">
        <f t="shared" si="98"/>
        <v>Sep</v>
      </c>
    </row>
    <row r="1528" spans="1:16" x14ac:dyDescent="0.3">
      <c r="A1528">
        <v>1535</v>
      </c>
      <c r="B1528" t="str">
        <f>Table6[[#This Row],[Initials]]</f>
        <v>H</v>
      </c>
      <c r="C1528" t="str">
        <f>Table6[[#This Row],[Last Name Correction]]</f>
        <v>Fisher</v>
      </c>
      <c r="D1528" t="s">
        <v>4493</v>
      </c>
      <c r="E1528" t="str">
        <f>Table6[[#This Row],[Gender Correction]]</f>
        <v>M</v>
      </c>
      <c r="F1528">
        <v>90</v>
      </c>
      <c r="G1528" t="s">
        <v>4512</v>
      </c>
      <c r="H1528" t="s">
        <v>5691</v>
      </c>
      <c r="I1528" s="10">
        <v>39865</v>
      </c>
      <c r="J1528">
        <v>10</v>
      </c>
      <c r="K1528" t="s">
        <v>1696</v>
      </c>
      <c r="L1528" t="str">
        <f>VLOOKUP(Portfolio43468[[#This Row],[Product]],ProductName,2)</f>
        <v>Ultrathing V2</v>
      </c>
      <c r="M1528">
        <f t="shared" si="95"/>
        <v>200</v>
      </c>
      <c r="N1528" s="14">
        <f t="shared" si="96"/>
        <v>598</v>
      </c>
      <c r="O1528">
        <f t="shared" si="97"/>
        <v>2009</v>
      </c>
      <c r="P1528" t="str">
        <f t="shared" si="98"/>
        <v>Feb</v>
      </c>
    </row>
    <row r="1529" spans="1:16" x14ac:dyDescent="0.3">
      <c r="A1529">
        <v>1536</v>
      </c>
      <c r="B1529" t="str">
        <f>Table6[[#This Row],[Initials]]</f>
        <v>B</v>
      </c>
      <c r="C1529" t="str">
        <f>Table6[[#This Row],[Last Name Correction]]</f>
        <v>Price</v>
      </c>
      <c r="D1529" t="s">
        <v>4493</v>
      </c>
      <c r="E1529" t="str">
        <f>Table6[[#This Row],[Gender Correction]]</f>
        <v>M</v>
      </c>
      <c r="F1529">
        <v>90</v>
      </c>
      <c r="G1529" t="s">
        <v>5694</v>
      </c>
      <c r="H1529" t="s">
        <v>995</v>
      </c>
      <c r="I1529" s="10">
        <v>40349</v>
      </c>
      <c r="J1529">
        <v>68</v>
      </c>
      <c r="K1529" t="s">
        <v>1772</v>
      </c>
      <c r="L1529" t="str">
        <f>VLOOKUP(Portfolio43468[[#This Row],[Product]],ProductName,2)</f>
        <v>Gigastuff</v>
      </c>
      <c r="M1529">
        <f t="shared" si="95"/>
        <v>1224</v>
      </c>
      <c r="N1529" s="14">
        <f t="shared" si="96"/>
        <v>2313.3599999999997</v>
      </c>
      <c r="O1529">
        <f t="shared" si="97"/>
        <v>2010</v>
      </c>
      <c r="P1529" t="str">
        <f t="shared" si="98"/>
        <v>Jun</v>
      </c>
    </row>
    <row r="1530" spans="1:16" x14ac:dyDescent="0.3">
      <c r="A1530">
        <v>1537</v>
      </c>
      <c r="B1530" t="str">
        <f>Table6[[#This Row],[Initials]]</f>
        <v>T</v>
      </c>
      <c r="C1530" t="str">
        <f>Table6[[#This Row],[Last Name Correction]]</f>
        <v>Overton</v>
      </c>
      <c r="D1530" t="s">
        <v>4493</v>
      </c>
      <c r="E1530" t="str">
        <f>Table6[[#This Row],[Gender Correction]]</f>
        <v>M</v>
      </c>
      <c r="F1530">
        <v>90</v>
      </c>
      <c r="G1530" t="s">
        <v>5697</v>
      </c>
      <c r="H1530" t="s">
        <v>1645</v>
      </c>
      <c r="I1530" s="10">
        <v>40054</v>
      </c>
      <c r="J1530">
        <v>100</v>
      </c>
      <c r="K1530" t="s">
        <v>1692</v>
      </c>
      <c r="L1530" t="str">
        <f>VLOOKUP(Portfolio43468[[#This Row],[Product]],ProductName,2)</f>
        <v>Megawidget L</v>
      </c>
      <c r="M1530">
        <f t="shared" si="95"/>
        <v>2400</v>
      </c>
      <c r="N1530" s="14">
        <f t="shared" si="96"/>
        <v>3816</v>
      </c>
      <c r="O1530">
        <f t="shared" si="97"/>
        <v>2009</v>
      </c>
      <c r="P1530" t="str">
        <f t="shared" si="98"/>
        <v>Aug</v>
      </c>
    </row>
    <row r="1531" spans="1:16" x14ac:dyDescent="0.3">
      <c r="A1531">
        <v>1538</v>
      </c>
      <c r="B1531" t="str">
        <f>Table6[[#This Row],[Initials]]</f>
        <v>O</v>
      </c>
      <c r="C1531" t="str">
        <f>Table6[[#This Row],[Last Name Correction]]</f>
        <v>Boyle</v>
      </c>
      <c r="D1531" t="s">
        <v>4493</v>
      </c>
      <c r="E1531" t="str">
        <f>Table6[[#This Row],[Gender Correction]]</f>
        <v>M</v>
      </c>
      <c r="F1531">
        <v>90</v>
      </c>
      <c r="G1531" t="s">
        <v>5698</v>
      </c>
      <c r="H1531" t="s">
        <v>260</v>
      </c>
      <c r="I1531" s="10">
        <v>39834</v>
      </c>
      <c r="J1531">
        <v>52</v>
      </c>
      <c r="K1531" t="s">
        <v>1772</v>
      </c>
      <c r="L1531" t="str">
        <f>VLOOKUP(Portfolio43468[[#This Row],[Product]],ProductName,2)</f>
        <v>Gigastuff</v>
      </c>
      <c r="M1531">
        <f t="shared" si="95"/>
        <v>936</v>
      </c>
      <c r="N1531" s="14">
        <f t="shared" si="96"/>
        <v>1769.04</v>
      </c>
      <c r="O1531">
        <f t="shared" si="97"/>
        <v>2009</v>
      </c>
      <c r="P1531" t="str">
        <f t="shared" si="98"/>
        <v>Jan</v>
      </c>
    </row>
    <row r="1532" spans="1:16" x14ac:dyDescent="0.3">
      <c r="A1532">
        <v>1539</v>
      </c>
      <c r="B1532" t="str">
        <f>Table6[[#This Row],[Initials]]</f>
        <v>E</v>
      </c>
      <c r="C1532" t="str">
        <f>Table6[[#This Row],[Last Name Correction]]</f>
        <v>Costa</v>
      </c>
      <c r="D1532" t="s">
        <v>4493</v>
      </c>
      <c r="E1532" t="str">
        <f>Table6[[#This Row],[Gender Correction]]</f>
        <v>M</v>
      </c>
      <c r="F1532">
        <v>30</v>
      </c>
      <c r="G1532" t="s">
        <v>5700</v>
      </c>
      <c r="H1532" t="s">
        <v>1430</v>
      </c>
      <c r="I1532" s="10">
        <v>40200</v>
      </c>
      <c r="J1532">
        <v>46</v>
      </c>
      <c r="K1532" t="s">
        <v>1673</v>
      </c>
      <c r="L1532" t="str">
        <f>VLOOKUP(Portfolio43468[[#This Row],[Product]],ProductName,2)</f>
        <v>Megawidget S</v>
      </c>
      <c r="M1532">
        <f t="shared" si="95"/>
        <v>1104</v>
      </c>
      <c r="N1532" s="14">
        <f t="shared" si="96"/>
        <v>872.16000000000008</v>
      </c>
      <c r="O1532">
        <f t="shared" si="97"/>
        <v>2010</v>
      </c>
      <c r="P1532" t="str">
        <f t="shared" si="98"/>
        <v>Jan</v>
      </c>
    </row>
    <row r="1533" spans="1:16" x14ac:dyDescent="0.3">
      <c r="A1533">
        <v>1540</v>
      </c>
      <c r="B1533" t="str">
        <f>Table6[[#This Row],[Initials]]</f>
        <v>J</v>
      </c>
      <c r="C1533" t="str">
        <f>Table6[[#This Row],[Last Name Correction]]</f>
        <v>Tovar</v>
      </c>
      <c r="D1533" t="s">
        <v>1946</v>
      </c>
      <c r="E1533" t="str">
        <f>Table6[[#This Row],[Gender Correction]]</f>
        <v>M</v>
      </c>
      <c r="F1533">
        <v>60</v>
      </c>
      <c r="G1533" t="s">
        <v>5703</v>
      </c>
      <c r="H1533" t="s">
        <v>5494</v>
      </c>
      <c r="I1533" s="10">
        <v>39627</v>
      </c>
      <c r="J1533">
        <v>91</v>
      </c>
      <c r="K1533" t="s">
        <v>1007</v>
      </c>
      <c r="L1533" t="str">
        <f>VLOOKUP(Portfolio43468[[#This Row],[Product]],ProductName,2)</f>
        <v>Superwossname</v>
      </c>
      <c r="M1533">
        <f t="shared" si="95"/>
        <v>1820</v>
      </c>
      <c r="N1533" s="14">
        <f t="shared" si="96"/>
        <v>5660.2</v>
      </c>
      <c r="O1533">
        <f t="shared" si="97"/>
        <v>2008</v>
      </c>
      <c r="P1533" t="str">
        <f t="shared" si="98"/>
        <v>Jun</v>
      </c>
    </row>
    <row r="1534" spans="1:16" x14ac:dyDescent="0.3">
      <c r="A1534">
        <v>1541</v>
      </c>
      <c r="B1534" t="str">
        <f>Table6[[#This Row],[Initials]]</f>
        <v>O</v>
      </c>
      <c r="C1534" t="str">
        <f>Table6[[#This Row],[Last Name Correction]]</f>
        <v>Plummer</v>
      </c>
      <c r="D1534" t="s">
        <v>4493</v>
      </c>
      <c r="E1534" t="str">
        <f>Table6[[#This Row],[Gender Correction]]</f>
        <v>M</v>
      </c>
      <c r="F1534">
        <v>90</v>
      </c>
      <c r="G1534" t="s">
        <v>5705</v>
      </c>
      <c r="H1534" t="s">
        <v>1182</v>
      </c>
      <c r="I1534" s="10">
        <v>40001</v>
      </c>
      <c r="J1534">
        <v>47</v>
      </c>
      <c r="K1534" t="s">
        <v>1700</v>
      </c>
      <c r="L1534" t="str">
        <f>VLOOKUP(Portfolio43468[[#This Row],[Product]],ProductName,2)</f>
        <v>Ultrathing V1</v>
      </c>
      <c r="M1534">
        <f t="shared" si="95"/>
        <v>799</v>
      </c>
      <c r="N1534" s="14">
        <f t="shared" si="96"/>
        <v>1590.01</v>
      </c>
      <c r="O1534">
        <f t="shared" si="97"/>
        <v>2009</v>
      </c>
      <c r="P1534" t="str">
        <f t="shared" si="98"/>
        <v>Jul</v>
      </c>
    </row>
    <row r="1535" spans="1:16" x14ac:dyDescent="0.3">
      <c r="A1535">
        <v>1542</v>
      </c>
      <c r="B1535" t="str">
        <f>Table6[[#This Row],[Initials]]</f>
        <v>F</v>
      </c>
      <c r="C1535" t="str">
        <f>Table6[[#This Row],[Last Name Correction]]</f>
        <v>Kaplan</v>
      </c>
      <c r="D1535" t="s">
        <v>4493</v>
      </c>
      <c r="E1535" t="str">
        <f>Table6[[#This Row],[Gender Correction]]</f>
        <v>M</v>
      </c>
      <c r="F1535">
        <v>30</v>
      </c>
      <c r="G1535" t="s">
        <v>5707</v>
      </c>
      <c r="H1535" t="s">
        <v>5708</v>
      </c>
      <c r="I1535" s="10">
        <v>39727</v>
      </c>
      <c r="J1535">
        <v>54</v>
      </c>
      <c r="K1535" t="s">
        <v>1673</v>
      </c>
      <c r="L1535" t="str">
        <f>VLOOKUP(Portfolio43468[[#This Row],[Product]],ProductName,2)</f>
        <v>Megawidget S</v>
      </c>
      <c r="M1535">
        <f t="shared" si="95"/>
        <v>1296</v>
      </c>
      <c r="N1535" s="14">
        <f t="shared" si="96"/>
        <v>1023.84</v>
      </c>
      <c r="O1535">
        <f t="shared" si="97"/>
        <v>2008</v>
      </c>
      <c r="P1535" t="str">
        <f t="shared" si="98"/>
        <v>Oct</v>
      </c>
    </row>
    <row r="1536" spans="1:16" x14ac:dyDescent="0.3">
      <c r="A1536">
        <v>1543</v>
      </c>
      <c r="B1536" t="str">
        <f>Table6[[#This Row],[Initials]]</f>
        <v>A</v>
      </c>
      <c r="C1536" t="str">
        <f>Table6[[#This Row],[Last Name Correction]]</f>
        <v>Avila</v>
      </c>
      <c r="D1536" t="s">
        <v>4493</v>
      </c>
      <c r="E1536" t="str">
        <f>Table6[[#This Row],[Gender Correction]]</f>
        <v>M</v>
      </c>
      <c r="F1536">
        <v>30</v>
      </c>
      <c r="G1536" t="s">
        <v>5710</v>
      </c>
      <c r="H1536" t="s">
        <v>663</v>
      </c>
      <c r="I1536" s="10">
        <v>40214</v>
      </c>
      <c r="J1536">
        <v>15</v>
      </c>
      <c r="K1536" t="s">
        <v>851</v>
      </c>
      <c r="L1536" t="str">
        <f>VLOOKUP(Portfolio43468[[#This Row],[Product]],ProductName,2)</f>
        <v>Hyperwotsit</v>
      </c>
      <c r="M1536">
        <f t="shared" si="95"/>
        <v>300</v>
      </c>
      <c r="N1536" s="14">
        <f t="shared" si="96"/>
        <v>602.99999999999989</v>
      </c>
      <c r="O1536">
        <f t="shared" si="97"/>
        <v>2010</v>
      </c>
      <c r="P1536" t="str">
        <f t="shared" si="98"/>
        <v>Feb</v>
      </c>
    </row>
    <row r="1537" spans="1:16" x14ac:dyDescent="0.3">
      <c r="A1537">
        <v>1544</v>
      </c>
      <c r="B1537" t="str">
        <f>Table6[[#This Row],[Initials]]</f>
        <v>A</v>
      </c>
      <c r="C1537" t="str">
        <f>Table6[[#This Row],[Last Name Correction]]</f>
        <v>Moore</v>
      </c>
      <c r="D1537" t="s">
        <v>4493</v>
      </c>
      <c r="E1537" t="str">
        <f>Table6[[#This Row],[Gender Correction]]</f>
        <v>M</v>
      </c>
      <c r="F1537">
        <v>60</v>
      </c>
      <c r="G1537" t="s">
        <v>5712</v>
      </c>
      <c r="H1537" t="s">
        <v>531</v>
      </c>
      <c r="I1537" s="10">
        <v>40223</v>
      </c>
      <c r="J1537">
        <v>86</v>
      </c>
      <c r="K1537" t="s">
        <v>1772</v>
      </c>
      <c r="L1537" t="str">
        <f>VLOOKUP(Portfolio43468[[#This Row],[Product]],ProductName,2)</f>
        <v>Gigastuff</v>
      </c>
      <c r="M1537">
        <f t="shared" si="95"/>
        <v>1548</v>
      </c>
      <c r="N1537" s="14">
        <f t="shared" si="96"/>
        <v>2925.72</v>
      </c>
      <c r="O1537">
        <f t="shared" si="97"/>
        <v>2010</v>
      </c>
      <c r="P1537" t="str">
        <f t="shared" si="98"/>
        <v>Feb</v>
      </c>
    </row>
    <row r="1538" spans="1:16" x14ac:dyDescent="0.3">
      <c r="A1538">
        <v>1545</v>
      </c>
      <c r="B1538" t="str">
        <f>Table6[[#This Row],[Initials]]</f>
        <v>B</v>
      </c>
      <c r="C1538" t="str">
        <f>Table6[[#This Row],[Last Name Correction]]</f>
        <v>Weiss</v>
      </c>
      <c r="D1538" t="s">
        <v>4493</v>
      </c>
      <c r="E1538" t="str">
        <f>Table6[[#This Row],[Gender Correction]]</f>
        <v>M</v>
      </c>
      <c r="F1538">
        <v>30</v>
      </c>
      <c r="G1538" t="s">
        <v>5713</v>
      </c>
      <c r="H1538" t="s">
        <v>563</v>
      </c>
      <c r="I1538" s="10">
        <v>39966</v>
      </c>
      <c r="J1538">
        <v>9</v>
      </c>
      <c r="K1538" t="s">
        <v>1700</v>
      </c>
      <c r="L1538" t="str">
        <f>VLOOKUP(Portfolio43468[[#This Row],[Product]],ProductName,2)</f>
        <v>Ultrathing V1</v>
      </c>
      <c r="M1538">
        <f t="shared" ref="M1538:M1601" si="99">VLOOKUP(K1538,ProductName,4)*J1538</f>
        <v>153</v>
      </c>
      <c r="N1538" s="14">
        <f t="shared" ref="N1538:N1601" si="100">VLOOKUP(K1538,ProductName,3)*M1538</f>
        <v>304.46999999999997</v>
      </c>
      <c r="O1538">
        <f t="shared" ref="O1538:O1601" si="101">YEAR(I1538)</f>
        <v>2009</v>
      </c>
      <c r="P1538" t="str">
        <f t="shared" ref="P1538:P1601" si="102">TEXT(I1538,"MMM")</f>
        <v>Jun</v>
      </c>
    </row>
    <row r="1539" spans="1:16" x14ac:dyDescent="0.3">
      <c r="A1539">
        <v>1546</v>
      </c>
      <c r="B1539" t="str">
        <f>Table6[[#This Row],[Initials]]</f>
        <v>D</v>
      </c>
      <c r="C1539" t="str">
        <f>Table6[[#This Row],[Last Name Correction]]</f>
        <v>Alfaro</v>
      </c>
      <c r="D1539" t="s">
        <v>4493</v>
      </c>
      <c r="E1539" t="str">
        <f>Table6[[#This Row],[Gender Correction]]</f>
        <v>M</v>
      </c>
      <c r="F1539">
        <v>90</v>
      </c>
      <c r="G1539" t="s">
        <v>5714</v>
      </c>
      <c r="H1539" t="s">
        <v>452</v>
      </c>
      <c r="I1539" s="10">
        <v>39841</v>
      </c>
      <c r="J1539">
        <v>4</v>
      </c>
      <c r="K1539" t="s">
        <v>1677</v>
      </c>
      <c r="L1539" t="str">
        <f>VLOOKUP(Portfolio43468[[#This Row],[Product]],ProductName,2)</f>
        <v>Ultrathing V3</v>
      </c>
      <c r="M1539">
        <f t="shared" si="99"/>
        <v>96</v>
      </c>
      <c r="N1539" s="14">
        <f t="shared" si="100"/>
        <v>335.04</v>
      </c>
      <c r="O1539">
        <f t="shared" si="101"/>
        <v>2009</v>
      </c>
      <c r="P1539" t="str">
        <f t="shared" si="102"/>
        <v>Jan</v>
      </c>
    </row>
    <row r="1540" spans="1:16" x14ac:dyDescent="0.3">
      <c r="A1540">
        <v>1547</v>
      </c>
      <c r="B1540" t="str">
        <f>Table6[[#This Row],[Initials]]</f>
        <v>N</v>
      </c>
      <c r="C1540" t="str">
        <f>Table6[[#This Row],[Last Name Correction]]</f>
        <v>Keen</v>
      </c>
      <c r="D1540" t="s">
        <v>4493</v>
      </c>
      <c r="E1540" t="str">
        <f>Table6[[#This Row],[Gender Correction]]</f>
        <v>M</v>
      </c>
      <c r="F1540">
        <v>60</v>
      </c>
      <c r="G1540" t="s">
        <v>5715</v>
      </c>
      <c r="H1540" t="s">
        <v>1603</v>
      </c>
      <c r="I1540" s="10">
        <v>39818</v>
      </c>
      <c r="J1540">
        <v>92</v>
      </c>
      <c r="K1540" t="s">
        <v>1700</v>
      </c>
      <c r="L1540" t="str">
        <f>VLOOKUP(Portfolio43468[[#This Row],[Product]],ProductName,2)</f>
        <v>Ultrathing V1</v>
      </c>
      <c r="M1540">
        <f t="shared" si="99"/>
        <v>1564</v>
      </c>
      <c r="N1540" s="14">
        <f t="shared" si="100"/>
        <v>3112.36</v>
      </c>
      <c r="O1540">
        <f t="shared" si="101"/>
        <v>2009</v>
      </c>
      <c r="P1540" t="str">
        <f t="shared" si="102"/>
        <v>Jan</v>
      </c>
    </row>
    <row r="1541" spans="1:16" x14ac:dyDescent="0.3">
      <c r="A1541">
        <v>1548</v>
      </c>
      <c r="B1541" t="str">
        <f>Table6[[#This Row],[Initials]]</f>
        <v>M</v>
      </c>
      <c r="C1541" t="str">
        <f>Table6[[#This Row],[Last Name Correction]]</f>
        <v>Howell</v>
      </c>
      <c r="D1541" t="s">
        <v>4493</v>
      </c>
      <c r="E1541" t="str">
        <f>Table6[[#This Row],[Gender Correction]]</f>
        <v>M</v>
      </c>
      <c r="F1541">
        <v>30</v>
      </c>
      <c r="G1541" t="s">
        <v>5716</v>
      </c>
      <c r="H1541" t="s">
        <v>653</v>
      </c>
      <c r="I1541" s="10">
        <v>40238</v>
      </c>
      <c r="J1541">
        <v>23</v>
      </c>
      <c r="K1541" t="s">
        <v>1673</v>
      </c>
      <c r="L1541" t="str">
        <f>VLOOKUP(Portfolio43468[[#This Row],[Product]],ProductName,2)</f>
        <v>Megawidget S</v>
      </c>
      <c r="M1541">
        <f t="shared" si="99"/>
        <v>552</v>
      </c>
      <c r="N1541" s="14">
        <f t="shared" si="100"/>
        <v>436.08000000000004</v>
      </c>
      <c r="O1541">
        <f t="shared" si="101"/>
        <v>2010</v>
      </c>
      <c r="P1541" t="str">
        <f t="shared" si="102"/>
        <v>Mar</v>
      </c>
    </row>
    <row r="1542" spans="1:16" x14ac:dyDescent="0.3">
      <c r="A1542">
        <v>1549</v>
      </c>
      <c r="B1542" t="str">
        <f>Table6[[#This Row],[Initials]]</f>
        <v>K</v>
      </c>
      <c r="C1542" t="str">
        <f>Table6[[#This Row],[Last Name Correction]]</f>
        <v>Langford</v>
      </c>
      <c r="D1542" t="s">
        <v>4493</v>
      </c>
      <c r="E1542" t="str">
        <f>Table6[[#This Row],[Gender Correction]]</f>
        <v>M</v>
      </c>
      <c r="F1542">
        <v>60</v>
      </c>
      <c r="G1542" t="s">
        <v>5719</v>
      </c>
      <c r="H1542" t="s">
        <v>45</v>
      </c>
      <c r="I1542" s="10">
        <v>39627</v>
      </c>
      <c r="J1542">
        <v>24</v>
      </c>
      <c r="K1542" t="s">
        <v>1772</v>
      </c>
      <c r="L1542" t="str">
        <f>VLOOKUP(Portfolio43468[[#This Row],[Product]],ProductName,2)</f>
        <v>Gigastuff</v>
      </c>
      <c r="M1542">
        <f t="shared" si="99"/>
        <v>432</v>
      </c>
      <c r="N1542" s="14">
        <f t="shared" si="100"/>
        <v>816.4799999999999</v>
      </c>
      <c r="O1542">
        <f t="shared" si="101"/>
        <v>2008</v>
      </c>
      <c r="P1542" t="str">
        <f t="shared" si="102"/>
        <v>Jun</v>
      </c>
    </row>
    <row r="1543" spans="1:16" x14ac:dyDescent="0.3">
      <c r="A1543">
        <v>1550</v>
      </c>
      <c r="B1543" t="str">
        <f>Table6[[#This Row],[Initials]]</f>
        <v>J</v>
      </c>
      <c r="C1543" t="str">
        <f>Table6[[#This Row],[Last Name Correction]]</f>
        <v>Bond</v>
      </c>
      <c r="D1543" t="s">
        <v>4493</v>
      </c>
      <c r="E1543" t="str">
        <f>Table6[[#This Row],[Gender Correction]]</f>
        <v>M</v>
      </c>
      <c r="F1543">
        <v>60</v>
      </c>
      <c r="G1543" t="s">
        <v>5722</v>
      </c>
      <c r="H1543" t="s">
        <v>2222</v>
      </c>
      <c r="I1543" s="10">
        <v>39620</v>
      </c>
      <c r="J1543">
        <v>3</v>
      </c>
      <c r="K1543" t="s">
        <v>1673</v>
      </c>
      <c r="L1543" t="str">
        <f>VLOOKUP(Portfolio43468[[#This Row],[Product]],ProductName,2)</f>
        <v>Megawidget S</v>
      </c>
      <c r="M1543">
        <f t="shared" si="99"/>
        <v>72</v>
      </c>
      <c r="N1543" s="14">
        <f t="shared" si="100"/>
        <v>56.88</v>
      </c>
      <c r="O1543">
        <f t="shared" si="101"/>
        <v>2008</v>
      </c>
      <c r="P1543" t="str">
        <f t="shared" si="102"/>
        <v>Jun</v>
      </c>
    </row>
    <row r="1544" spans="1:16" x14ac:dyDescent="0.3">
      <c r="A1544">
        <v>1551</v>
      </c>
      <c r="B1544" t="str">
        <f>Table6[[#This Row],[Initials]]</f>
        <v>R</v>
      </c>
      <c r="C1544" t="str">
        <f>Table6[[#This Row],[Last Name Correction]]</f>
        <v>Mims</v>
      </c>
      <c r="D1544" t="s">
        <v>4493</v>
      </c>
      <c r="E1544" t="str">
        <f>Table6[[#This Row],[Gender Correction]]</f>
        <v>M</v>
      </c>
      <c r="F1544">
        <v>90</v>
      </c>
      <c r="G1544" t="s">
        <v>5724</v>
      </c>
      <c r="H1544" t="s">
        <v>263</v>
      </c>
      <c r="I1544" s="10">
        <v>39967</v>
      </c>
      <c r="J1544">
        <v>65</v>
      </c>
      <c r="K1544" t="s">
        <v>851</v>
      </c>
      <c r="L1544" t="str">
        <f>VLOOKUP(Portfolio43468[[#This Row],[Product]],ProductName,2)</f>
        <v>Hyperwotsit</v>
      </c>
      <c r="M1544">
        <f t="shared" si="99"/>
        <v>1300</v>
      </c>
      <c r="N1544" s="14">
        <f t="shared" si="100"/>
        <v>2612.9999999999995</v>
      </c>
      <c r="O1544">
        <f t="shared" si="101"/>
        <v>2009</v>
      </c>
      <c r="P1544" t="str">
        <f t="shared" si="102"/>
        <v>Jun</v>
      </c>
    </row>
    <row r="1545" spans="1:16" x14ac:dyDescent="0.3">
      <c r="A1545">
        <v>1552</v>
      </c>
      <c r="B1545" t="str">
        <f>Table6[[#This Row],[Initials]]</f>
        <v>A</v>
      </c>
      <c r="C1545" t="str">
        <f>Table6[[#This Row],[Last Name Correction]]</f>
        <v>Duncan</v>
      </c>
      <c r="D1545" t="s">
        <v>4493</v>
      </c>
      <c r="E1545" t="str">
        <f>Table6[[#This Row],[Gender Correction]]</f>
        <v>M</v>
      </c>
      <c r="F1545">
        <v>90</v>
      </c>
      <c r="G1545" t="s">
        <v>5725</v>
      </c>
      <c r="H1545" t="s">
        <v>130</v>
      </c>
      <c r="I1545" s="10">
        <v>39775</v>
      </c>
      <c r="J1545">
        <v>23</v>
      </c>
      <c r="K1545" t="s">
        <v>851</v>
      </c>
      <c r="L1545" t="str">
        <f>VLOOKUP(Portfolio43468[[#This Row],[Product]],ProductName,2)</f>
        <v>Hyperwotsit</v>
      </c>
      <c r="M1545">
        <f t="shared" si="99"/>
        <v>460</v>
      </c>
      <c r="N1545" s="14">
        <f t="shared" si="100"/>
        <v>924.59999999999991</v>
      </c>
      <c r="O1545">
        <f t="shared" si="101"/>
        <v>2008</v>
      </c>
      <c r="P1545" t="str">
        <f t="shared" si="102"/>
        <v>Nov</v>
      </c>
    </row>
    <row r="1546" spans="1:16" x14ac:dyDescent="0.3">
      <c r="A1546">
        <v>1553</v>
      </c>
      <c r="B1546" t="str">
        <f>Table6[[#This Row],[Initials]]</f>
        <v>D</v>
      </c>
      <c r="C1546" t="str">
        <f>Table6[[#This Row],[Last Name Correction]]</f>
        <v>Love</v>
      </c>
      <c r="D1546" t="s">
        <v>4493</v>
      </c>
      <c r="E1546" t="str">
        <f>Table6[[#This Row],[Gender Correction]]</f>
        <v>M</v>
      </c>
      <c r="F1546">
        <v>30</v>
      </c>
      <c r="G1546" t="s">
        <v>5727</v>
      </c>
      <c r="H1546" t="s">
        <v>5691</v>
      </c>
      <c r="I1546" s="10">
        <v>40534</v>
      </c>
      <c r="J1546">
        <v>18</v>
      </c>
      <c r="K1546" t="s">
        <v>1692</v>
      </c>
      <c r="L1546" t="str">
        <f>VLOOKUP(Portfolio43468[[#This Row],[Product]],ProductName,2)</f>
        <v>Megawidget L</v>
      </c>
      <c r="M1546">
        <f t="shared" si="99"/>
        <v>432</v>
      </c>
      <c r="N1546" s="14">
        <f t="shared" si="100"/>
        <v>686.88</v>
      </c>
      <c r="O1546">
        <f t="shared" si="101"/>
        <v>2010</v>
      </c>
      <c r="P1546" t="str">
        <f t="shared" si="102"/>
        <v>Dec</v>
      </c>
    </row>
    <row r="1547" spans="1:16" x14ac:dyDescent="0.3">
      <c r="A1547">
        <v>1554</v>
      </c>
      <c r="B1547" t="str">
        <f>Table6[[#This Row],[Initials]]</f>
        <v>M</v>
      </c>
      <c r="C1547" t="str">
        <f>Table6[[#This Row],[Last Name Correction]]</f>
        <v>Adair</v>
      </c>
      <c r="D1547" t="s">
        <v>4493</v>
      </c>
      <c r="E1547" t="str">
        <f>Table6[[#This Row],[Gender Correction]]</f>
        <v>M</v>
      </c>
      <c r="F1547">
        <v>60</v>
      </c>
      <c r="G1547" t="s">
        <v>5728</v>
      </c>
      <c r="H1547" t="s">
        <v>5512</v>
      </c>
      <c r="I1547" s="10">
        <v>40239</v>
      </c>
      <c r="J1547">
        <v>79</v>
      </c>
      <c r="K1547" t="s">
        <v>1772</v>
      </c>
      <c r="L1547" t="str">
        <f>VLOOKUP(Portfolio43468[[#This Row],[Product]],ProductName,2)</f>
        <v>Gigastuff</v>
      </c>
      <c r="M1547">
        <f t="shared" si="99"/>
        <v>1422</v>
      </c>
      <c r="N1547" s="14">
        <f t="shared" si="100"/>
        <v>2687.58</v>
      </c>
      <c r="O1547">
        <f t="shared" si="101"/>
        <v>2010</v>
      </c>
      <c r="P1547" t="str">
        <f t="shared" si="102"/>
        <v>Mar</v>
      </c>
    </row>
    <row r="1548" spans="1:16" x14ac:dyDescent="0.3">
      <c r="A1548">
        <v>1555</v>
      </c>
      <c r="B1548" t="str">
        <f>Table6[[#This Row],[Initials]]</f>
        <v>B</v>
      </c>
      <c r="C1548" t="str">
        <f>Table6[[#This Row],[Last Name Correction]]</f>
        <v>Sterling</v>
      </c>
      <c r="D1548" t="s">
        <v>4493</v>
      </c>
      <c r="E1548" t="str">
        <f>Table6[[#This Row],[Gender Correction]]</f>
        <v>M</v>
      </c>
      <c r="F1548">
        <v>60</v>
      </c>
      <c r="G1548" t="s">
        <v>5730</v>
      </c>
      <c r="H1548" t="s">
        <v>304</v>
      </c>
      <c r="I1548" s="10">
        <v>39924</v>
      </c>
      <c r="J1548">
        <v>85</v>
      </c>
      <c r="K1548" t="s">
        <v>1007</v>
      </c>
      <c r="L1548" t="str">
        <f>VLOOKUP(Portfolio43468[[#This Row],[Product]],ProductName,2)</f>
        <v>Superwossname</v>
      </c>
      <c r="M1548">
        <f t="shared" si="99"/>
        <v>1700</v>
      </c>
      <c r="N1548" s="14">
        <f t="shared" si="100"/>
        <v>5287</v>
      </c>
      <c r="O1548">
        <f t="shared" si="101"/>
        <v>2009</v>
      </c>
      <c r="P1548" t="str">
        <f t="shared" si="102"/>
        <v>Apr</v>
      </c>
    </row>
    <row r="1549" spans="1:16" x14ac:dyDescent="0.3">
      <c r="A1549">
        <v>1556</v>
      </c>
      <c r="B1549" t="str">
        <f>Table6[[#This Row],[Initials]]</f>
        <v>A</v>
      </c>
      <c r="C1549" t="str">
        <f>Table6[[#This Row],[Last Name Correction]]</f>
        <v>Otero</v>
      </c>
      <c r="D1549" t="s">
        <v>4493</v>
      </c>
      <c r="E1549" t="str">
        <f>Table6[[#This Row],[Gender Correction]]</f>
        <v>M</v>
      </c>
      <c r="F1549">
        <v>90</v>
      </c>
      <c r="G1549" t="s">
        <v>3428</v>
      </c>
      <c r="H1549" t="s">
        <v>5267</v>
      </c>
      <c r="I1549" s="10">
        <v>40395</v>
      </c>
      <c r="J1549">
        <v>10</v>
      </c>
      <c r="K1549" t="s">
        <v>1696</v>
      </c>
      <c r="L1549" t="str">
        <f>VLOOKUP(Portfolio43468[[#This Row],[Product]],ProductName,2)</f>
        <v>Ultrathing V2</v>
      </c>
      <c r="M1549">
        <f t="shared" si="99"/>
        <v>200</v>
      </c>
      <c r="N1549" s="14">
        <f t="shared" si="100"/>
        <v>598</v>
      </c>
      <c r="O1549">
        <f t="shared" si="101"/>
        <v>2010</v>
      </c>
      <c r="P1549" t="str">
        <f t="shared" si="102"/>
        <v>Aug</v>
      </c>
    </row>
    <row r="1550" spans="1:16" x14ac:dyDescent="0.3">
      <c r="A1550">
        <v>1557</v>
      </c>
      <c r="B1550" t="str">
        <f>Table6[[#This Row],[Initials]]</f>
        <v>M</v>
      </c>
      <c r="C1550" t="str">
        <f>Table6[[#This Row],[Last Name Correction]]</f>
        <v>Chapman</v>
      </c>
      <c r="D1550" t="s">
        <v>4493</v>
      </c>
      <c r="E1550" t="str">
        <f>Table6[[#This Row],[Gender Correction]]</f>
        <v>M</v>
      </c>
      <c r="F1550">
        <v>60</v>
      </c>
      <c r="G1550" t="s">
        <v>5731</v>
      </c>
      <c r="H1550" t="s">
        <v>364</v>
      </c>
      <c r="I1550" s="10">
        <v>40071</v>
      </c>
      <c r="J1550">
        <v>58</v>
      </c>
      <c r="K1550" t="s">
        <v>1707</v>
      </c>
      <c r="L1550" t="str">
        <f>VLOOKUP(Portfolio43468[[#This Row],[Product]],ProductName,2)</f>
        <v>Megawidget M</v>
      </c>
      <c r="M1550">
        <f t="shared" si="99"/>
        <v>1392</v>
      </c>
      <c r="N1550" s="14">
        <f t="shared" si="100"/>
        <v>1656.48</v>
      </c>
      <c r="O1550">
        <f t="shared" si="101"/>
        <v>2009</v>
      </c>
      <c r="P1550" t="str">
        <f t="shared" si="102"/>
        <v>Sep</v>
      </c>
    </row>
    <row r="1551" spans="1:16" x14ac:dyDescent="0.3">
      <c r="A1551">
        <v>1558</v>
      </c>
      <c r="B1551" t="str">
        <f>Table6[[#This Row],[Initials]]</f>
        <v>S</v>
      </c>
      <c r="C1551" t="str">
        <f>Table6[[#This Row],[Last Name Correction]]</f>
        <v>Hamilton</v>
      </c>
      <c r="D1551" t="s">
        <v>4493</v>
      </c>
      <c r="E1551" t="str">
        <f>Table6[[#This Row],[Gender Correction]]</f>
        <v>M</v>
      </c>
      <c r="F1551">
        <v>90</v>
      </c>
      <c r="G1551" t="s">
        <v>5734</v>
      </c>
      <c r="H1551" t="s">
        <v>1796</v>
      </c>
      <c r="I1551" s="10">
        <v>39670</v>
      </c>
      <c r="J1551">
        <v>39</v>
      </c>
      <c r="K1551" t="s">
        <v>1700</v>
      </c>
      <c r="L1551" t="str">
        <f>VLOOKUP(Portfolio43468[[#This Row],[Product]],ProductName,2)</f>
        <v>Ultrathing V1</v>
      </c>
      <c r="M1551">
        <f t="shared" si="99"/>
        <v>663</v>
      </c>
      <c r="N1551" s="14">
        <f t="shared" si="100"/>
        <v>1319.37</v>
      </c>
      <c r="O1551">
        <f t="shared" si="101"/>
        <v>2008</v>
      </c>
      <c r="P1551" t="str">
        <f t="shared" si="102"/>
        <v>Aug</v>
      </c>
    </row>
    <row r="1552" spans="1:16" x14ac:dyDescent="0.3">
      <c r="A1552">
        <v>1559</v>
      </c>
      <c r="B1552" t="str">
        <f>Table6[[#This Row],[Initials]]</f>
        <v>J</v>
      </c>
      <c r="C1552" t="str">
        <f>Table6[[#This Row],[Last Name Correction]]</f>
        <v>Street</v>
      </c>
      <c r="D1552" t="s">
        <v>4493</v>
      </c>
      <c r="E1552" t="str">
        <f>Table6[[#This Row],[Gender Correction]]</f>
        <v>M</v>
      </c>
      <c r="F1552">
        <v>30</v>
      </c>
      <c r="G1552" t="s">
        <v>5735</v>
      </c>
      <c r="H1552" t="s">
        <v>28</v>
      </c>
      <c r="I1552" s="10">
        <v>39993</v>
      </c>
      <c r="J1552">
        <v>22</v>
      </c>
      <c r="K1552" t="s">
        <v>1721</v>
      </c>
      <c r="L1552" t="str">
        <f>VLOOKUP(Portfolio43468[[#This Row],[Product]],ProductName,2)</f>
        <v>Ultrathing V4</v>
      </c>
      <c r="M1552">
        <f t="shared" si="99"/>
        <v>528</v>
      </c>
      <c r="N1552" s="14">
        <f t="shared" si="100"/>
        <v>2106.7200000000003</v>
      </c>
      <c r="O1552">
        <f t="shared" si="101"/>
        <v>2009</v>
      </c>
      <c r="P1552" t="str">
        <f t="shared" si="102"/>
        <v>Jun</v>
      </c>
    </row>
    <row r="1553" spans="1:16" x14ac:dyDescent="0.3">
      <c r="A1553">
        <v>1560</v>
      </c>
      <c r="B1553" t="str">
        <f>Table6[[#This Row],[Initials]]</f>
        <v>R</v>
      </c>
      <c r="C1553" t="str">
        <f>Table6[[#This Row],[Last Name Correction]]</f>
        <v>Fontenot</v>
      </c>
      <c r="D1553" t="s">
        <v>4493</v>
      </c>
      <c r="E1553" t="str">
        <f>Table6[[#This Row],[Gender Correction]]</f>
        <v>M</v>
      </c>
      <c r="F1553">
        <v>60</v>
      </c>
      <c r="G1553" t="s">
        <v>5738</v>
      </c>
      <c r="H1553" t="s">
        <v>1408</v>
      </c>
      <c r="I1553" s="10">
        <v>40181</v>
      </c>
      <c r="J1553">
        <v>57</v>
      </c>
      <c r="K1553" t="s">
        <v>1007</v>
      </c>
      <c r="L1553" t="str">
        <f>VLOOKUP(Portfolio43468[[#This Row],[Product]],ProductName,2)</f>
        <v>Superwossname</v>
      </c>
      <c r="M1553">
        <f t="shared" si="99"/>
        <v>1140</v>
      </c>
      <c r="N1553" s="14">
        <f t="shared" si="100"/>
        <v>3545.3999999999996</v>
      </c>
      <c r="O1553">
        <f t="shared" si="101"/>
        <v>2010</v>
      </c>
      <c r="P1553" t="str">
        <f t="shared" si="102"/>
        <v>Jan</v>
      </c>
    </row>
    <row r="1554" spans="1:16" x14ac:dyDescent="0.3">
      <c r="A1554">
        <v>1561</v>
      </c>
      <c r="B1554" t="str">
        <f>Table6[[#This Row],[Initials]]</f>
        <v>T</v>
      </c>
      <c r="C1554" t="str">
        <f>Table6[[#This Row],[Last Name Correction]]</f>
        <v>Lanier</v>
      </c>
      <c r="D1554" t="s">
        <v>4493</v>
      </c>
      <c r="E1554" t="str">
        <f>Table6[[#This Row],[Gender Correction]]</f>
        <v>M</v>
      </c>
      <c r="F1554">
        <v>60</v>
      </c>
      <c r="G1554" t="s">
        <v>5740</v>
      </c>
      <c r="H1554" t="s">
        <v>5741</v>
      </c>
      <c r="I1554" s="10">
        <v>39683</v>
      </c>
      <c r="J1554">
        <v>97</v>
      </c>
      <c r="K1554" t="s">
        <v>1700</v>
      </c>
      <c r="L1554" t="str">
        <f>VLOOKUP(Portfolio43468[[#This Row],[Product]],ProductName,2)</f>
        <v>Ultrathing V1</v>
      </c>
      <c r="M1554">
        <f t="shared" si="99"/>
        <v>1649</v>
      </c>
      <c r="N1554" s="14">
        <f t="shared" si="100"/>
        <v>3281.5099999999998</v>
      </c>
      <c r="O1554">
        <f t="shared" si="101"/>
        <v>2008</v>
      </c>
      <c r="P1554" t="str">
        <f t="shared" si="102"/>
        <v>Aug</v>
      </c>
    </row>
    <row r="1555" spans="1:16" x14ac:dyDescent="0.3">
      <c r="A1555">
        <v>1562</v>
      </c>
      <c r="B1555" t="str">
        <f>Table6[[#This Row],[Initials]]</f>
        <v>H</v>
      </c>
      <c r="C1555" t="str">
        <f>Table6[[#This Row],[Last Name Correction]]</f>
        <v>Gibbons</v>
      </c>
      <c r="D1555" t="s">
        <v>4493</v>
      </c>
      <c r="E1555" t="str">
        <f>Table6[[#This Row],[Gender Correction]]</f>
        <v>M</v>
      </c>
      <c r="F1555">
        <v>90</v>
      </c>
      <c r="G1555" t="s">
        <v>5742</v>
      </c>
      <c r="H1555" t="s">
        <v>5043</v>
      </c>
      <c r="I1555" s="10">
        <v>39807</v>
      </c>
      <c r="J1555">
        <v>14</v>
      </c>
      <c r="K1555" t="s">
        <v>851</v>
      </c>
      <c r="L1555" t="str">
        <f>VLOOKUP(Portfolio43468[[#This Row],[Product]],ProductName,2)</f>
        <v>Hyperwotsit</v>
      </c>
      <c r="M1555">
        <f t="shared" si="99"/>
        <v>280</v>
      </c>
      <c r="N1555" s="14">
        <f t="shared" si="100"/>
        <v>562.79999999999995</v>
      </c>
      <c r="O1555">
        <f t="shared" si="101"/>
        <v>2008</v>
      </c>
      <c r="P1555" t="str">
        <f t="shared" si="102"/>
        <v>Dec</v>
      </c>
    </row>
    <row r="1556" spans="1:16" x14ac:dyDescent="0.3">
      <c r="A1556">
        <v>1563</v>
      </c>
      <c r="B1556" t="str">
        <f>Table6[[#This Row],[Initials]]</f>
        <v>J</v>
      </c>
      <c r="C1556" t="str">
        <f>Table6[[#This Row],[Last Name Correction]]</f>
        <v>Manuel</v>
      </c>
      <c r="D1556" t="s">
        <v>4493</v>
      </c>
      <c r="E1556" t="str">
        <f>Table6[[#This Row],[Gender Correction]]</f>
        <v>M</v>
      </c>
      <c r="F1556">
        <v>60</v>
      </c>
      <c r="G1556" t="s">
        <v>5744</v>
      </c>
      <c r="H1556" t="s">
        <v>742</v>
      </c>
      <c r="I1556" s="10">
        <v>39881</v>
      </c>
      <c r="J1556">
        <v>2</v>
      </c>
      <c r="K1556" t="s">
        <v>851</v>
      </c>
      <c r="L1556" t="str">
        <f>VLOOKUP(Portfolio43468[[#This Row],[Product]],ProductName,2)</f>
        <v>Hyperwotsit</v>
      </c>
      <c r="M1556">
        <f t="shared" si="99"/>
        <v>40</v>
      </c>
      <c r="N1556" s="14">
        <f t="shared" si="100"/>
        <v>80.399999999999991</v>
      </c>
      <c r="O1556">
        <f t="shared" si="101"/>
        <v>2009</v>
      </c>
      <c r="P1556" t="str">
        <f t="shared" si="102"/>
        <v>Mar</v>
      </c>
    </row>
    <row r="1557" spans="1:16" x14ac:dyDescent="0.3">
      <c r="A1557">
        <v>1564</v>
      </c>
      <c r="B1557" t="str">
        <f>Table6[[#This Row],[Initials]]</f>
        <v>A</v>
      </c>
      <c r="C1557" t="str">
        <f>Table6[[#This Row],[Last Name Correction]]</f>
        <v>Bryan</v>
      </c>
      <c r="D1557" t="s">
        <v>4493</v>
      </c>
      <c r="E1557" t="str">
        <f>Table6[[#This Row],[Gender Correction]]</f>
        <v>M</v>
      </c>
      <c r="F1557">
        <v>30</v>
      </c>
      <c r="G1557" t="s">
        <v>5747</v>
      </c>
      <c r="H1557" t="s">
        <v>991</v>
      </c>
      <c r="I1557" s="10">
        <v>39769</v>
      </c>
      <c r="J1557">
        <v>42</v>
      </c>
      <c r="K1557" t="s">
        <v>1721</v>
      </c>
      <c r="L1557" t="str">
        <f>VLOOKUP(Portfolio43468[[#This Row],[Product]],ProductName,2)</f>
        <v>Ultrathing V4</v>
      </c>
      <c r="M1557">
        <f t="shared" si="99"/>
        <v>1008</v>
      </c>
      <c r="N1557" s="14">
        <f t="shared" si="100"/>
        <v>4021.92</v>
      </c>
      <c r="O1557">
        <f t="shared" si="101"/>
        <v>2008</v>
      </c>
      <c r="P1557" t="str">
        <f t="shared" si="102"/>
        <v>Nov</v>
      </c>
    </row>
    <row r="1558" spans="1:16" x14ac:dyDescent="0.3">
      <c r="A1558">
        <v>1565</v>
      </c>
      <c r="B1558" t="str">
        <f>Table6[[#This Row],[Initials]]</f>
        <v>A</v>
      </c>
      <c r="C1558" t="str">
        <f>Table6[[#This Row],[Last Name Correction]]</f>
        <v>Belanger</v>
      </c>
      <c r="D1558" t="s">
        <v>4493</v>
      </c>
      <c r="E1558" t="str">
        <f>Table6[[#This Row],[Gender Correction]]</f>
        <v>M</v>
      </c>
      <c r="F1558">
        <v>60</v>
      </c>
      <c r="G1558" t="s">
        <v>5749</v>
      </c>
      <c r="H1558" t="s">
        <v>1108</v>
      </c>
      <c r="I1558" s="10">
        <v>39941</v>
      </c>
      <c r="J1558">
        <v>31</v>
      </c>
      <c r="K1558" t="s">
        <v>1772</v>
      </c>
      <c r="L1558" t="str">
        <f>VLOOKUP(Portfolio43468[[#This Row],[Product]],ProductName,2)</f>
        <v>Gigastuff</v>
      </c>
      <c r="M1558">
        <f t="shared" si="99"/>
        <v>558</v>
      </c>
      <c r="N1558" s="14">
        <f t="shared" si="100"/>
        <v>1054.6199999999999</v>
      </c>
      <c r="O1558">
        <f t="shared" si="101"/>
        <v>2009</v>
      </c>
      <c r="P1558" t="str">
        <f t="shared" si="102"/>
        <v>May</v>
      </c>
    </row>
    <row r="1559" spans="1:16" x14ac:dyDescent="0.3">
      <c r="A1559">
        <v>1566</v>
      </c>
      <c r="B1559" t="str">
        <f>Table6[[#This Row],[Initials]]</f>
        <v>L</v>
      </c>
      <c r="C1559" t="str">
        <f>Table6[[#This Row],[Last Name Correction]]</f>
        <v>Allison</v>
      </c>
      <c r="D1559" t="s">
        <v>4493</v>
      </c>
      <c r="E1559" t="str">
        <f>Table6[[#This Row],[Gender Correction]]</f>
        <v>M</v>
      </c>
      <c r="F1559">
        <v>90</v>
      </c>
      <c r="G1559" t="s">
        <v>5752</v>
      </c>
      <c r="H1559" t="s">
        <v>470</v>
      </c>
      <c r="I1559" s="10">
        <v>40438</v>
      </c>
      <c r="J1559">
        <v>11</v>
      </c>
      <c r="K1559" t="s">
        <v>1772</v>
      </c>
      <c r="L1559" t="str">
        <f>VLOOKUP(Portfolio43468[[#This Row],[Product]],ProductName,2)</f>
        <v>Gigastuff</v>
      </c>
      <c r="M1559">
        <f t="shared" si="99"/>
        <v>198</v>
      </c>
      <c r="N1559" s="14">
        <f t="shared" si="100"/>
        <v>374.21999999999997</v>
      </c>
      <c r="O1559">
        <f t="shared" si="101"/>
        <v>2010</v>
      </c>
      <c r="P1559" t="str">
        <f t="shared" si="102"/>
        <v>Sep</v>
      </c>
    </row>
    <row r="1560" spans="1:16" x14ac:dyDescent="0.3">
      <c r="A1560">
        <v>1567</v>
      </c>
      <c r="B1560" t="str">
        <f>Table6[[#This Row],[Initials]]</f>
        <v>D</v>
      </c>
      <c r="C1560" t="str">
        <f>Table6[[#This Row],[Last Name Correction]]</f>
        <v>Chamberlain</v>
      </c>
      <c r="D1560" t="s">
        <v>4493</v>
      </c>
      <c r="E1560" t="str">
        <f>Table6[[#This Row],[Gender Correction]]</f>
        <v>M</v>
      </c>
      <c r="F1560">
        <v>30</v>
      </c>
      <c r="G1560" t="s">
        <v>5754</v>
      </c>
      <c r="H1560" t="s">
        <v>489</v>
      </c>
      <c r="I1560" s="10">
        <v>40339</v>
      </c>
      <c r="J1560">
        <v>71</v>
      </c>
      <c r="K1560" t="s">
        <v>1772</v>
      </c>
      <c r="L1560" t="str">
        <f>VLOOKUP(Portfolio43468[[#This Row],[Product]],ProductName,2)</f>
        <v>Gigastuff</v>
      </c>
      <c r="M1560">
        <f t="shared" si="99"/>
        <v>1278</v>
      </c>
      <c r="N1560" s="14">
        <f t="shared" si="100"/>
        <v>2415.42</v>
      </c>
      <c r="O1560">
        <f t="shared" si="101"/>
        <v>2010</v>
      </c>
      <c r="P1560" t="str">
        <f t="shared" si="102"/>
        <v>Jun</v>
      </c>
    </row>
    <row r="1561" spans="1:16" x14ac:dyDescent="0.3">
      <c r="A1561">
        <v>1568</v>
      </c>
      <c r="B1561" t="str">
        <f>Table6[[#This Row],[Initials]]</f>
        <v>W</v>
      </c>
      <c r="C1561" t="str">
        <f>Table6[[#This Row],[Last Name Correction]]</f>
        <v>Hartman</v>
      </c>
      <c r="D1561" t="s">
        <v>4493</v>
      </c>
      <c r="E1561" t="str">
        <f>Table6[[#This Row],[Gender Correction]]</f>
        <v>M</v>
      </c>
      <c r="F1561">
        <v>90</v>
      </c>
      <c r="G1561" t="s">
        <v>5756</v>
      </c>
      <c r="H1561" t="s">
        <v>5267</v>
      </c>
      <c r="I1561" s="10">
        <v>39605</v>
      </c>
      <c r="J1561">
        <v>91</v>
      </c>
      <c r="K1561" t="s">
        <v>1696</v>
      </c>
      <c r="L1561" t="str">
        <f>VLOOKUP(Portfolio43468[[#This Row],[Product]],ProductName,2)</f>
        <v>Ultrathing V2</v>
      </c>
      <c r="M1561">
        <f t="shared" si="99"/>
        <v>1820</v>
      </c>
      <c r="N1561" s="14">
        <f t="shared" si="100"/>
        <v>5441.8</v>
      </c>
      <c r="O1561">
        <f t="shared" si="101"/>
        <v>2008</v>
      </c>
      <c r="P1561" t="str">
        <f t="shared" si="102"/>
        <v>Jun</v>
      </c>
    </row>
    <row r="1562" spans="1:16" x14ac:dyDescent="0.3">
      <c r="A1562">
        <v>1569</v>
      </c>
      <c r="B1562" t="str">
        <f>Table6[[#This Row],[Initials]]</f>
        <v>J</v>
      </c>
      <c r="C1562" t="str">
        <f>Table6[[#This Row],[Last Name Correction]]</f>
        <v>Watkins</v>
      </c>
      <c r="D1562" t="s">
        <v>4493</v>
      </c>
      <c r="E1562" t="str">
        <f>Table6[[#This Row],[Gender Correction]]</f>
        <v>M</v>
      </c>
      <c r="F1562">
        <v>60</v>
      </c>
      <c r="G1562" t="s">
        <v>5758</v>
      </c>
      <c r="H1562" t="s">
        <v>197</v>
      </c>
      <c r="I1562" s="10">
        <v>39994</v>
      </c>
      <c r="J1562">
        <v>40</v>
      </c>
      <c r="K1562" t="s">
        <v>851</v>
      </c>
      <c r="L1562" t="str">
        <f>VLOOKUP(Portfolio43468[[#This Row],[Product]],ProductName,2)</f>
        <v>Hyperwotsit</v>
      </c>
      <c r="M1562">
        <f t="shared" si="99"/>
        <v>800</v>
      </c>
      <c r="N1562" s="14">
        <f t="shared" si="100"/>
        <v>1607.9999999999998</v>
      </c>
      <c r="O1562">
        <f t="shared" si="101"/>
        <v>2009</v>
      </c>
      <c r="P1562" t="str">
        <f t="shared" si="102"/>
        <v>Jun</v>
      </c>
    </row>
    <row r="1563" spans="1:16" x14ac:dyDescent="0.3">
      <c r="A1563">
        <v>1570</v>
      </c>
      <c r="B1563" t="str">
        <f>Table6[[#This Row],[Initials]]</f>
        <v>M</v>
      </c>
      <c r="C1563" t="str">
        <f>Table6[[#This Row],[Last Name Correction]]</f>
        <v>Sanders</v>
      </c>
      <c r="D1563" t="s">
        <v>4493</v>
      </c>
      <c r="E1563" t="str">
        <f>Table6[[#This Row],[Gender Correction]]</f>
        <v>M</v>
      </c>
      <c r="F1563">
        <v>60</v>
      </c>
      <c r="G1563" t="s">
        <v>5760</v>
      </c>
      <c r="H1563" t="s">
        <v>1613</v>
      </c>
      <c r="I1563" s="10">
        <v>39792</v>
      </c>
      <c r="J1563">
        <v>65</v>
      </c>
      <c r="K1563" t="s">
        <v>1700</v>
      </c>
      <c r="L1563" t="str">
        <f>VLOOKUP(Portfolio43468[[#This Row],[Product]],ProductName,2)</f>
        <v>Ultrathing V1</v>
      </c>
      <c r="M1563">
        <f t="shared" si="99"/>
        <v>1105</v>
      </c>
      <c r="N1563" s="14">
        <f t="shared" si="100"/>
        <v>2198.9499999999998</v>
      </c>
      <c r="O1563">
        <f t="shared" si="101"/>
        <v>2008</v>
      </c>
      <c r="P1563" t="str">
        <f t="shared" si="102"/>
        <v>Dec</v>
      </c>
    </row>
    <row r="1564" spans="1:16" x14ac:dyDescent="0.3">
      <c r="A1564">
        <v>1571</v>
      </c>
      <c r="B1564" t="str">
        <f>Table6[[#This Row],[Initials]]</f>
        <v>R</v>
      </c>
      <c r="C1564" t="str">
        <f>Table6[[#This Row],[Last Name Correction]]</f>
        <v>Melton</v>
      </c>
      <c r="D1564" t="s">
        <v>4493</v>
      </c>
      <c r="E1564" t="str">
        <f>Table6[[#This Row],[Gender Correction]]</f>
        <v>M</v>
      </c>
      <c r="F1564">
        <v>60</v>
      </c>
      <c r="G1564" t="s">
        <v>5761</v>
      </c>
      <c r="H1564" t="s">
        <v>1407</v>
      </c>
      <c r="I1564" s="10">
        <v>40422</v>
      </c>
      <c r="J1564">
        <v>39</v>
      </c>
      <c r="K1564" t="s">
        <v>1677</v>
      </c>
      <c r="L1564" t="str">
        <f>VLOOKUP(Portfolio43468[[#This Row],[Product]],ProductName,2)</f>
        <v>Ultrathing V3</v>
      </c>
      <c r="M1564">
        <f t="shared" si="99"/>
        <v>936</v>
      </c>
      <c r="N1564" s="14">
        <f t="shared" si="100"/>
        <v>3266.6400000000003</v>
      </c>
      <c r="O1564">
        <f t="shared" si="101"/>
        <v>2010</v>
      </c>
      <c r="P1564" t="str">
        <f t="shared" si="102"/>
        <v>Sep</v>
      </c>
    </row>
    <row r="1565" spans="1:16" x14ac:dyDescent="0.3">
      <c r="A1565">
        <v>1572</v>
      </c>
      <c r="B1565" t="str">
        <f>Table6[[#This Row],[Initials]]</f>
        <v>M</v>
      </c>
      <c r="C1565" t="str">
        <f>Table6[[#This Row],[Last Name Correction]]</f>
        <v>Boswell</v>
      </c>
      <c r="D1565" t="s">
        <v>4493</v>
      </c>
      <c r="E1565" t="str">
        <f>Table6[[#This Row],[Gender Correction]]</f>
        <v>M</v>
      </c>
      <c r="F1565">
        <v>90</v>
      </c>
      <c r="G1565" t="s">
        <v>5764</v>
      </c>
      <c r="H1565" t="s">
        <v>671</v>
      </c>
      <c r="I1565" s="10">
        <v>40496</v>
      </c>
      <c r="J1565">
        <v>36</v>
      </c>
      <c r="K1565" t="s">
        <v>1707</v>
      </c>
      <c r="L1565" t="str">
        <f>VLOOKUP(Portfolio43468[[#This Row],[Product]],ProductName,2)</f>
        <v>Megawidget M</v>
      </c>
      <c r="M1565">
        <f t="shared" si="99"/>
        <v>864</v>
      </c>
      <c r="N1565" s="14">
        <f t="shared" si="100"/>
        <v>1028.1599999999999</v>
      </c>
      <c r="O1565">
        <f t="shared" si="101"/>
        <v>2010</v>
      </c>
      <c r="P1565" t="str">
        <f t="shared" si="102"/>
        <v>Nov</v>
      </c>
    </row>
    <row r="1566" spans="1:16" x14ac:dyDescent="0.3">
      <c r="A1566">
        <v>1573</v>
      </c>
      <c r="B1566" t="str">
        <f>Table6[[#This Row],[Initials]]</f>
        <v>C</v>
      </c>
      <c r="C1566" t="str">
        <f>Table6[[#This Row],[Last Name Correction]]</f>
        <v>Valentine</v>
      </c>
      <c r="D1566" t="s">
        <v>4493</v>
      </c>
      <c r="E1566" t="str">
        <f>Table6[[#This Row],[Gender Correction]]</f>
        <v>M</v>
      </c>
      <c r="F1566">
        <v>60</v>
      </c>
      <c r="G1566" t="s">
        <v>5766</v>
      </c>
      <c r="H1566" t="s">
        <v>4339</v>
      </c>
      <c r="I1566" s="10">
        <v>40311</v>
      </c>
      <c r="J1566">
        <v>47</v>
      </c>
      <c r="K1566" t="s">
        <v>1772</v>
      </c>
      <c r="L1566" t="str">
        <f>VLOOKUP(Portfolio43468[[#This Row],[Product]],ProductName,2)</f>
        <v>Gigastuff</v>
      </c>
      <c r="M1566">
        <f t="shared" si="99"/>
        <v>846</v>
      </c>
      <c r="N1566" s="14">
        <f t="shared" si="100"/>
        <v>1598.9399999999998</v>
      </c>
      <c r="O1566">
        <f t="shared" si="101"/>
        <v>2010</v>
      </c>
      <c r="P1566" t="str">
        <f t="shared" si="102"/>
        <v>May</v>
      </c>
    </row>
    <row r="1567" spans="1:16" x14ac:dyDescent="0.3">
      <c r="A1567">
        <v>1574</v>
      </c>
      <c r="B1567" t="str">
        <f>Table6[[#This Row],[Initials]]</f>
        <v>C</v>
      </c>
      <c r="C1567" t="str">
        <f>Table6[[#This Row],[Last Name Correction]]</f>
        <v>Toney</v>
      </c>
      <c r="D1567" t="s">
        <v>4493</v>
      </c>
      <c r="E1567" t="str">
        <f>Table6[[#This Row],[Gender Correction]]</f>
        <v>M</v>
      </c>
      <c r="F1567">
        <v>90</v>
      </c>
      <c r="G1567" t="s">
        <v>5767</v>
      </c>
      <c r="H1567" t="s">
        <v>387</v>
      </c>
      <c r="I1567" s="10">
        <v>39472</v>
      </c>
      <c r="J1567">
        <v>87</v>
      </c>
      <c r="K1567" t="s">
        <v>1707</v>
      </c>
      <c r="L1567" t="str">
        <f>VLOOKUP(Portfolio43468[[#This Row],[Product]],ProductName,2)</f>
        <v>Megawidget M</v>
      </c>
      <c r="M1567">
        <f t="shared" si="99"/>
        <v>2088</v>
      </c>
      <c r="N1567" s="14">
        <f t="shared" si="100"/>
        <v>2484.7199999999998</v>
      </c>
      <c r="O1567">
        <f t="shared" si="101"/>
        <v>2008</v>
      </c>
      <c r="P1567" t="str">
        <f t="shared" si="102"/>
        <v>Jan</v>
      </c>
    </row>
    <row r="1568" spans="1:16" x14ac:dyDescent="0.3">
      <c r="A1568">
        <v>1575</v>
      </c>
      <c r="B1568" t="str">
        <f>Table6[[#This Row],[Initials]]</f>
        <v>M</v>
      </c>
      <c r="C1568" t="str">
        <f>Table6[[#This Row],[Last Name Correction]]</f>
        <v>Mosley</v>
      </c>
      <c r="D1568" t="s">
        <v>4493</v>
      </c>
      <c r="E1568" t="str">
        <f>Table6[[#This Row],[Gender Correction]]</f>
        <v>M</v>
      </c>
      <c r="F1568">
        <v>60</v>
      </c>
      <c r="G1568" t="s">
        <v>5769</v>
      </c>
      <c r="H1568" t="s">
        <v>1372</v>
      </c>
      <c r="I1568" s="10">
        <v>40230</v>
      </c>
      <c r="J1568">
        <v>28</v>
      </c>
      <c r="K1568" t="s">
        <v>1700</v>
      </c>
      <c r="L1568" t="str">
        <f>VLOOKUP(Portfolio43468[[#This Row],[Product]],ProductName,2)</f>
        <v>Ultrathing V1</v>
      </c>
      <c r="M1568">
        <f t="shared" si="99"/>
        <v>476</v>
      </c>
      <c r="N1568" s="14">
        <f t="shared" si="100"/>
        <v>947.24</v>
      </c>
      <c r="O1568">
        <f t="shared" si="101"/>
        <v>2010</v>
      </c>
      <c r="P1568" t="str">
        <f t="shared" si="102"/>
        <v>Feb</v>
      </c>
    </row>
    <row r="1569" spans="1:16" x14ac:dyDescent="0.3">
      <c r="A1569">
        <v>1576</v>
      </c>
      <c r="B1569" t="str">
        <f>Table6[[#This Row],[Initials]]</f>
        <v>H</v>
      </c>
      <c r="C1569" t="str">
        <f>Table6[[#This Row],[Last Name Correction]]</f>
        <v>Hughes</v>
      </c>
      <c r="D1569" t="s">
        <v>4493</v>
      </c>
      <c r="E1569" t="str">
        <f>Table6[[#This Row],[Gender Correction]]</f>
        <v>M</v>
      </c>
      <c r="F1569">
        <v>90</v>
      </c>
      <c r="G1569" t="s">
        <v>5770</v>
      </c>
      <c r="H1569" t="s">
        <v>1211</v>
      </c>
      <c r="I1569" s="10">
        <v>39772</v>
      </c>
      <c r="J1569">
        <v>54</v>
      </c>
      <c r="K1569" t="s">
        <v>1700</v>
      </c>
      <c r="L1569" t="str">
        <f>VLOOKUP(Portfolio43468[[#This Row],[Product]],ProductName,2)</f>
        <v>Ultrathing V1</v>
      </c>
      <c r="M1569">
        <f t="shared" si="99"/>
        <v>918</v>
      </c>
      <c r="N1569" s="14">
        <f t="shared" si="100"/>
        <v>1826.82</v>
      </c>
      <c r="O1569">
        <f t="shared" si="101"/>
        <v>2008</v>
      </c>
      <c r="P1569" t="str">
        <f t="shared" si="102"/>
        <v>Nov</v>
      </c>
    </row>
    <row r="1570" spans="1:16" x14ac:dyDescent="0.3">
      <c r="A1570">
        <v>1577</v>
      </c>
      <c r="B1570" t="str">
        <f>Table6[[#This Row],[Initials]]</f>
        <v>F</v>
      </c>
      <c r="C1570" t="str">
        <f>Table6[[#This Row],[Last Name Correction]]</f>
        <v>Walters</v>
      </c>
      <c r="D1570" t="s">
        <v>4493</v>
      </c>
      <c r="E1570" t="str">
        <f>Table6[[#This Row],[Gender Correction]]</f>
        <v>M</v>
      </c>
      <c r="F1570">
        <v>60</v>
      </c>
      <c r="G1570" t="s">
        <v>5773</v>
      </c>
      <c r="H1570" t="s">
        <v>74</v>
      </c>
      <c r="I1570" s="10">
        <v>39939</v>
      </c>
      <c r="J1570">
        <v>64</v>
      </c>
      <c r="K1570" t="s">
        <v>851</v>
      </c>
      <c r="L1570" t="str">
        <f>VLOOKUP(Portfolio43468[[#This Row],[Product]],ProductName,2)</f>
        <v>Hyperwotsit</v>
      </c>
      <c r="M1570">
        <f t="shared" si="99"/>
        <v>1280</v>
      </c>
      <c r="N1570" s="14">
        <f t="shared" si="100"/>
        <v>2572.7999999999997</v>
      </c>
      <c r="O1570">
        <f t="shared" si="101"/>
        <v>2009</v>
      </c>
      <c r="P1570" t="str">
        <f t="shared" si="102"/>
        <v>May</v>
      </c>
    </row>
    <row r="1571" spans="1:16" x14ac:dyDescent="0.3">
      <c r="A1571">
        <v>1578</v>
      </c>
      <c r="B1571" t="str">
        <f>Table6[[#This Row],[Initials]]</f>
        <v>M</v>
      </c>
      <c r="C1571" t="str">
        <f>Table6[[#This Row],[Last Name Correction]]</f>
        <v>Stacy</v>
      </c>
      <c r="D1571" t="s">
        <v>4493</v>
      </c>
      <c r="E1571" t="str">
        <f>Table6[[#This Row],[Gender Correction]]</f>
        <v>M</v>
      </c>
      <c r="F1571">
        <v>60</v>
      </c>
      <c r="G1571" t="s">
        <v>5775</v>
      </c>
      <c r="H1571" t="s">
        <v>5776</v>
      </c>
      <c r="I1571" s="10">
        <v>39522</v>
      </c>
      <c r="J1571">
        <v>17</v>
      </c>
      <c r="K1571" t="s">
        <v>1700</v>
      </c>
      <c r="L1571" t="str">
        <f>VLOOKUP(Portfolio43468[[#This Row],[Product]],ProductName,2)</f>
        <v>Ultrathing V1</v>
      </c>
      <c r="M1571">
        <f t="shared" si="99"/>
        <v>289</v>
      </c>
      <c r="N1571" s="14">
        <f t="shared" si="100"/>
        <v>575.11</v>
      </c>
      <c r="O1571">
        <f t="shared" si="101"/>
        <v>2008</v>
      </c>
      <c r="P1571" t="str">
        <f t="shared" si="102"/>
        <v>Mar</v>
      </c>
    </row>
    <row r="1572" spans="1:16" x14ac:dyDescent="0.3">
      <c r="A1572">
        <v>1579</v>
      </c>
      <c r="B1572" t="str">
        <f>Table6[[#This Row],[Initials]]</f>
        <v>J</v>
      </c>
      <c r="C1572" t="str">
        <f>Table6[[#This Row],[Last Name Correction]]</f>
        <v>Marrero</v>
      </c>
      <c r="D1572" t="s">
        <v>4493</v>
      </c>
      <c r="E1572" t="str">
        <f>Table6[[#This Row],[Gender Correction]]</f>
        <v>M</v>
      </c>
      <c r="F1572">
        <v>60</v>
      </c>
      <c r="G1572" t="s">
        <v>5778</v>
      </c>
      <c r="H1572" t="s">
        <v>241</v>
      </c>
      <c r="I1572" s="10">
        <v>40360</v>
      </c>
      <c r="J1572">
        <v>23</v>
      </c>
      <c r="K1572" t="s">
        <v>1707</v>
      </c>
      <c r="L1572" t="str">
        <f>VLOOKUP(Portfolio43468[[#This Row],[Product]],ProductName,2)</f>
        <v>Megawidget M</v>
      </c>
      <c r="M1572">
        <f t="shared" si="99"/>
        <v>552</v>
      </c>
      <c r="N1572" s="14">
        <f t="shared" si="100"/>
        <v>656.88</v>
      </c>
      <c r="O1572">
        <f t="shared" si="101"/>
        <v>2010</v>
      </c>
      <c r="P1572" t="str">
        <f t="shared" si="102"/>
        <v>Jul</v>
      </c>
    </row>
    <row r="1573" spans="1:16" x14ac:dyDescent="0.3">
      <c r="A1573">
        <v>1580</v>
      </c>
      <c r="B1573" t="str">
        <f>Table6[[#This Row],[Initials]]</f>
        <v>C</v>
      </c>
      <c r="C1573" t="str">
        <f>Table6[[#This Row],[Last Name Correction]]</f>
        <v>Wall</v>
      </c>
      <c r="D1573" t="s">
        <v>4493</v>
      </c>
      <c r="E1573" t="str">
        <f>Table6[[#This Row],[Gender Correction]]</f>
        <v>M</v>
      </c>
      <c r="F1573">
        <v>60</v>
      </c>
      <c r="G1573" t="s">
        <v>5779</v>
      </c>
      <c r="H1573" t="s">
        <v>1108</v>
      </c>
      <c r="I1573" s="10">
        <v>39507</v>
      </c>
      <c r="J1573">
        <v>30</v>
      </c>
      <c r="K1573" t="s">
        <v>1696</v>
      </c>
      <c r="L1573" t="str">
        <f>VLOOKUP(Portfolio43468[[#This Row],[Product]],ProductName,2)</f>
        <v>Ultrathing V2</v>
      </c>
      <c r="M1573">
        <f t="shared" si="99"/>
        <v>600</v>
      </c>
      <c r="N1573" s="14">
        <f t="shared" si="100"/>
        <v>1794.0000000000002</v>
      </c>
      <c r="O1573">
        <f t="shared" si="101"/>
        <v>2008</v>
      </c>
      <c r="P1573" t="str">
        <f t="shared" si="102"/>
        <v>Feb</v>
      </c>
    </row>
    <row r="1574" spans="1:16" x14ac:dyDescent="0.3">
      <c r="A1574">
        <v>1581</v>
      </c>
      <c r="B1574" t="str">
        <f>Table6[[#This Row],[Initials]]</f>
        <v>E</v>
      </c>
      <c r="C1574" t="str">
        <f>Table6[[#This Row],[Last Name Correction]]</f>
        <v>Whitaker</v>
      </c>
      <c r="D1574" t="s">
        <v>4493</v>
      </c>
      <c r="E1574" t="str">
        <f>Table6[[#This Row],[Gender Correction]]</f>
        <v>M</v>
      </c>
      <c r="F1574">
        <v>60</v>
      </c>
      <c r="G1574" t="s">
        <v>5781</v>
      </c>
      <c r="H1574" t="s">
        <v>2393</v>
      </c>
      <c r="I1574" s="10">
        <v>40339</v>
      </c>
      <c r="J1574">
        <v>39</v>
      </c>
      <c r="K1574" t="s">
        <v>1673</v>
      </c>
      <c r="L1574" t="str">
        <f>VLOOKUP(Portfolio43468[[#This Row],[Product]],ProductName,2)</f>
        <v>Megawidget S</v>
      </c>
      <c r="M1574">
        <f t="shared" si="99"/>
        <v>936</v>
      </c>
      <c r="N1574" s="14">
        <f t="shared" si="100"/>
        <v>739.44</v>
      </c>
      <c r="O1574">
        <f t="shared" si="101"/>
        <v>2010</v>
      </c>
      <c r="P1574" t="str">
        <f t="shared" si="102"/>
        <v>Jun</v>
      </c>
    </row>
    <row r="1575" spans="1:16" x14ac:dyDescent="0.3">
      <c r="A1575">
        <v>1582</v>
      </c>
      <c r="B1575" t="str">
        <f>Table6[[#This Row],[Initials]]</f>
        <v>C</v>
      </c>
      <c r="C1575" t="str">
        <f>Table6[[#This Row],[Last Name Correction]]</f>
        <v>Bacon</v>
      </c>
      <c r="D1575" t="s">
        <v>4493</v>
      </c>
      <c r="E1575" t="str">
        <f>Table6[[#This Row],[Gender Correction]]</f>
        <v>M</v>
      </c>
      <c r="F1575">
        <v>90</v>
      </c>
      <c r="G1575" t="s">
        <v>5784</v>
      </c>
      <c r="H1575" t="s">
        <v>330</v>
      </c>
      <c r="I1575" s="10">
        <v>40072</v>
      </c>
      <c r="J1575">
        <v>67</v>
      </c>
      <c r="K1575" t="s">
        <v>1700</v>
      </c>
      <c r="L1575" t="str">
        <f>VLOOKUP(Portfolio43468[[#This Row],[Product]],ProductName,2)</f>
        <v>Ultrathing V1</v>
      </c>
      <c r="M1575">
        <f t="shared" si="99"/>
        <v>1139</v>
      </c>
      <c r="N1575" s="14">
        <f t="shared" si="100"/>
        <v>2266.61</v>
      </c>
      <c r="O1575">
        <f t="shared" si="101"/>
        <v>2009</v>
      </c>
      <c r="P1575" t="str">
        <f t="shared" si="102"/>
        <v>Sep</v>
      </c>
    </row>
    <row r="1576" spans="1:16" x14ac:dyDescent="0.3">
      <c r="A1576">
        <v>1583</v>
      </c>
      <c r="B1576" t="str">
        <f>Table6[[#This Row],[Initials]]</f>
        <v>W</v>
      </c>
      <c r="C1576" t="str">
        <f>Table6[[#This Row],[Last Name Correction]]</f>
        <v>Randall</v>
      </c>
      <c r="D1576" t="s">
        <v>4493</v>
      </c>
      <c r="E1576" t="str">
        <f>Table6[[#This Row],[Gender Correction]]</f>
        <v>M</v>
      </c>
      <c r="F1576">
        <v>60</v>
      </c>
      <c r="G1576" t="s">
        <v>5786</v>
      </c>
      <c r="H1576" t="s">
        <v>121</v>
      </c>
      <c r="I1576" s="10">
        <v>40261</v>
      </c>
      <c r="J1576">
        <v>27</v>
      </c>
      <c r="K1576" t="s">
        <v>1692</v>
      </c>
      <c r="L1576" t="str">
        <f>VLOOKUP(Portfolio43468[[#This Row],[Product]],ProductName,2)</f>
        <v>Megawidget L</v>
      </c>
      <c r="M1576">
        <f t="shared" si="99"/>
        <v>648</v>
      </c>
      <c r="N1576" s="14">
        <f t="shared" si="100"/>
        <v>1030.3200000000002</v>
      </c>
      <c r="O1576">
        <f t="shared" si="101"/>
        <v>2010</v>
      </c>
      <c r="P1576" t="str">
        <f t="shared" si="102"/>
        <v>Mar</v>
      </c>
    </row>
    <row r="1577" spans="1:16" x14ac:dyDescent="0.3">
      <c r="A1577">
        <v>1584</v>
      </c>
      <c r="B1577" t="str">
        <f>Table6[[#This Row],[Initials]]</f>
        <v>R</v>
      </c>
      <c r="C1577" t="str">
        <f>Table6[[#This Row],[Last Name Correction]]</f>
        <v>Thornton</v>
      </c>
      <c r="D1577" t="s">
        <v>4493</v>
      </c>
      <c r="E1577" t="str">
        <f>Table6[[#This Row],[Gender Correction]]</f>
        <v>M</v>
      </c>
      <c r="F1577">
        <v>90</v>
      </c>
      <c r="G1577" t="s">
        <v>5788</v>
      </c>
      <c r="H1577" t="s">
        <v>668</v>
      </c>
      <c r="I1577" s="10">
        <v>40490</v>
      </c>
      <c r="J1577">
        <v>97</v>
      </c>
      <c r="K1577" t="s">
        <v>1007</v>
      </c>
      <c r="L1577" t="str">
        <f>VLOOKUP(Portfolio43468[[#This Row],[Product]],ProductName,2)</f>
        <v>Superwossname</v>
      </c>
      <c r="M1577">
        <f t="shared" si="99"/>
        <v>1940</v>
      </c>
      <c r="N1577" s="14">
        <f t="shared" si="100"/>
        <v>6033.4</v>
      </c>
      <c r="O1577">
        <f t="shared" si="101"/>
        <v>2010</v>
      </c>
      <c r="P1577" t="str">
        <f t="shared" si="102"/>
        <v>Nov</v>
      </c>
    </row>
    <row r="1578" spans="1:16" x14ac:dyDescent="0.3">
      <c r="A1578">
        <v>1585</v>
      </c>
      <c r="B1578" t="str">
        <f>Table6[[#This Row],[Initials]]</f>
        <v>K</v>
      </c>
      <c r="C1578" t="str">
        <f>Table6[[#This Row],[Last Name Correction]]</f>
        <v>Mcclure</v>
      </c>
      <c r="D1578" t="s">
        <v>4493</v>
      </c>
      <c r="E1578" t="str">
        <f>Table6[[#This Row],[Gender Correction]]</f>
        <v>M</v>
      </c>
      <c r="F1578">
        <v>60</v>
      </c>
      <c r="G1578" t="s">
        <v>5790</v>
      </c>
      <c r="H1578" t="s">
        <v>233</v>
      </c>
      <c r="I1578" s="10">
        <v>40455</v>
      </c>
      <c r="J1578">
        <v>13</v>
      </c>
      <c r="K1578" t="s">
        <v>1692</v>
      </c>
      <c r="L1578" t="str">
        <f>VLOOKUP(Portfolio43468[[#This Row],[Product]],ProductName,2)</f>
        <v>Megawidget L</v>
      </c>
      <c r="M1578">
        <f t="shared" si="99"/>
        <v>312</v>
      </c>
      <c r="N1578" s="14">
        <f t="shared" si="100"/>
        <v>496.08000000000004</v>
      </c>
      <c r="O1578">
        <f t="shared" si="101"/>
        <v>2010</v>
      </c>
      <c r="P1578" t="str">
        <f t="shared" si="102"/>
        <v>Oct</v>
      </c>
    </row>
    <row r="1579" spans="1:16" x14ac:dyDescent="0.3">
      <c r="A1579">
        <v>1586</v>
      </c>
      <c r="B1579" t="str">
        <f>Table6[[#This Row],[Initials]]</f>
        <v>K</v>
      </c>
      <c r="C1579" t="str">
        <f>Table6[[#This Row],[Last Name Correction]]</f>
        <v>Small</v>
      </c>
      <c r="D1579" t="s">
        <v>4493</v>
      </c>
      <c r="E1579" t="str">
        <f>Table6[[#This Row],[Gender Correction]]</f>
        <v>M</v>
      </c>
      <c r="F1579">
        <v>30</v>
      </c>
      <c r="G1579" t="s">
        <v>5791</v>
      </c>
      <c r="H1579" t="s">
        <v>1440</v>
      </c>
      <c r="I1579" s="10">
        <v>39694</v>
      </c>
      <c r="J1579">
        <v>79</v>
      </c>
      <c r="K1579" t="s">
        <v>851</v>
      </c>
      <c r="L1579" t="str">
        <f>VLOOKUP(Portfolio43468[[#This Row],[Product]],ProductName,2)</f>
        <v>Hyperwotsit</v>
      </c>
      <c r="M1579">
        <f t="shared" si="99"/>
        <v>1580</v>
      </c>
      <c r="N1579" s="14">
        <f t="shared" si="100"/>
        <v>3175.7999999999997</v>
      </c>
      <c r="O1579">
        <f t="shared" si="101"/>
        <v>2008</v>
      </c>
      <c r="P1579" t="str">
        <f t="shared" si="102"/>
        <v>Sep</v>
      </c>
    </row>
    <row r="1580" spans="1:16" x14ac:dyDescent="0.3">
      <c r="A1580">
        <v>1587</v>
      </c>
      <c r="B1580" t="str">
        <f>Table6[[#This Row],[Initials]]</f>
        <v>C</v>
      </c>
      <c r="C1580" t="str">
        <f>Table6[[#This Row],[Last Name Correction]]</f>
        <v>Hoyt</v>
      </c>
      <c r="D1580" t="s">
        <v>4493</v>
      </c>
      <c r="E1580" t="str">
        <f>Table6[[#This Row],[Gender Correction]]</f>
        <v>M</v>
      </c>
      <c r="F1580">
        <v>90</v>
      </c>
      <c r="G1580" t="s">
        <v>5792</v>
      </c>
      <c r="H1580" t="s">
        <v>234</v>
      </c>
      <c r="I1580" s="10">
        <v>39879</v>
      </c>
      <c r="J1580">
        <v>3</v>
      </c>
      <c r="K1580" t="s">
        <v>851</v>
      </c>
      <c r="L1580" t="str">
        <f>VLOOKUP(Portfolio43468[[#This Row],[Product]],ProductName,2)</f>
        <v>Hyperwotsit</v>
      </c>
      <c r="M1580">
        <f t="shared" si="99"/>
        <v>60</v>
      </c>
      <c r="N1580" s="14">
        <f t="shared" si="100"/>
        <v>120.6</v>
      </c>
      <c r="O1580">
        <f t="shared" si="101"/>
        <v>2009</v>
      </c>
      <c r="P1580" t="str">
        <f t="shared" si="102"/>
        <v>Mar</v>
      </c>
    </row>
    <row r="1581" spans="1:16" x14ac:dyDescent="0.3">
      <c r="A1581">
        <v>1588</v>
      </c>
      <c r="B1581" t="str">
        <f>Table6[[#This Row],[Initials]]</f>
        <v>B</v>
      </c>
      <c r="C1581" t="str">
        <f>Table6[[#This Row],[Last Name Correction]]</f>
        <v>Mccray</v>
      </c>
      <c r="D1581" t="s">
        <v>4493</v>
      </c>
      <c r="E1581" t="str">
        <f>Table6[[#This Row],[Gender Correction]]</f>
        <v>M</v>
      </c>
      <c r="F1581">
        <v>30</v>
      </c>
      <c r="G1581" t="s">
        <v>5794</v>
      </c>
      <c r="H1581" t="s">
        <v>995</v>
      </c>
      <c r="I1581" s="10">
        <v>39486</v>
      </c>
      <c r="J1581">
        <v>91</v>
      </c>
      <c r="K1581" t="s">
        <v>1707</v>
      </c>
      <c r="L1581" t="str">
        <f>VLOOKUP(Portfolio43468[[#This Row],[Product]],ProductName,2)</f>
        <v>Megawidget M</v>
      </c>
      <c r="M1581">
        <f t="shared" si="99"/>
        <v>2184</v>
      </c>
      <c r="N1581" s="14">
        <f t="shared" si="100"/>
        <v>2598.96</v>
      </c>
      <c r="O1581">
        <f t="shared" si="101"/>
        <v>2008</v>
      </c>
      <c r="P1581" t="str">
        <f t="shared" si="102"/>
        <v>Feb</v>
      </c>
    </row>
    <row r="1582" spans="1:16" x14ac:dyDescent="0.3">
      <c r="A1582">
        <v>1589</v>
      </c>
      <c r="B1582" t="str">
        <f>Table6[[#This Row],[Initials]]</f>
        <v>B</v>
      </c>
      <c r="C1582" t="str">
        <f>Table6[[#This Row],[Last Name Correction]]</f>
        <v>Askew</v>
      </c>
      <c r="D1582" t="s">
        <v>4493</v>
      </c>
      <c r="E1582" t="str">
        <f>Table6[[#This Row],[Gender Correction]]</f>
        <v>M</v>
      </c>
      <c r="F1582">
        <v>90</v>
      </c>
      <c r="G1582" t="s">
        <v>5795</v>
      </c>
      <c r="H1582" t="s">
        <v>721</v>
      </c>
      <c r="I1582" s="10">
        <v>39454</v>
      </c>
      <c r="J1582">
        <v>62</v>
      </c>
      <c r="K1582" t="s">
        <v>1007</v>
      </c>
      <c r="L1582" t="str">
        <f>VLOOKUP(Portfolio43468[[#This Row],[Product]],ProductName,2)</f>
        <v>Superwossname</v>
      </c>
      <c r="M1582">
        <f t="shared" si="99"/>
        <v>1240</v>
      </c>
      <c r="N1582" s="14">
        <f t="shared" si="100"/>
        <v>3856.3999999999996</v>
      </c>
      <c r="O1582">
        <f t="shared" si="101"/>
        <v>2008</v>
      </c>
      <c r="P1582" t="str">
        <f t="shared" si="102"/>
        <v>Jan</v>
      </c>
    </row>
    <row r="1583" spans="1:16" x14ac:dyDescent="0.3">
      <c r="A1583">
        <v>1590</v>
      </c>
      <c r="B1583" t="str">
        <f>Table6[[#This Row],[Initials]]</f>
        <v>J</v>
      </c>
      <c r="C1583" t="str">
        <f>Table6[[#This Row],[Last Name Correction]]</f>
        <v>Conley</v>
      </c>
      <c r="D1583" t="s">
        <v>4493</v>
      </c>
      <c r="E1583" t="str">
        <f>Table6[[#This Row],[Gender Correction]]</f>
        <v>M</v>
      </c>
      <c r="F1583">
        <v>60</v>
      </c>
      <c r="G1583" t="s">
        <v>3098</v>
      </c>
      <c r="H1583" t="s">
        <v>774</v>
      </c>
      <c r="I1583" s="10">
        <v>40334</v>
      </c>
      <c r="J1583">
        <v>71</v>
      </c>
      <c r="K1583" t="s">
        <v>1673</v>
      </c>
      <c r="L1583" t="str">
        <f>VLOOKUP(Portfolio43468[[#This Row],[Product]],ProductName,2)</f>
        <v>Megawidget S</v>
      </c>
      <c r="M1583">
        <f t="shared" si="99"/>
        <v>1704</v>
      </c>
      <c r="N1583" s="14">
        <f t="shared" si="100"/>
        <v>1346.16</v>
      </c>
      <c r="O1583">
        <f t="shared" si="101"/>
        <v>2010</v>
      </c>
      <c r="P1583" t="str">
        <f t="shared" si="102"/>
        <v>Jun</v>
      </c>
    </row>
    <row r="1584" spans="1:16" x14ac:dyDescent="0.3">
      <c r="A1584">
        <v>1591</v>
      </c>
      <c r="B1584" t="str">
        <f>Table6[[#This Row],[Initials]]</f>
        <v>V</v>
      </c>
      <c r="C1584" t="str">
        <f>Table6[[#This Row],[Last Name Correction]]</f>
        <v>Huber</v>
      </c>
      <c r="D1584" t="s">
        <v>4493</v>
      </c>
      <c r="E1584" t="str">
        <f>Table6[[#This Row],[Gender Correction]]</f>
        <v>M</v>
      </c>
      <c r="F1584">
        <v>60</v>
      </c>
      <c r="G1584" t="s">
        <v>5797</v>
      </c>
      <c r="H1584" t="s">
        <v>137</v>
      </c>
      <c r="I1584" s="10">
        <v>40204</v>
      </c>
      <c r="J1584">
        <v>31</v>
      </c>
      <c r="K1584" t="s">
        <v>1700</v>
      </c>
      <c r="L1584" t="str">
        <f>VLOOKUP(Portfolio43468[[#This Row],[Product]],ProductName,2)</f>
        <v>Ultrathing V1</v>
      </c>
      <c r="M1584">
        <f t="shared" si="99"/>
        <v>527</v>
      </c>
      <c r="N1584" s="14">
        <f t="shared" si="100"/>
        <v>1048.73</v>
      </c>
      <c r="O1584">
        <f t="shared" si="101"/>
        <v>2010</v>
      </c>
      <c r="P1584" t="str">
        <f t="shared" si="102"/>
        <v>Jan</v>
      </c>
    </row>
    <row r="1585" spans="1:16" x14ac:dyDescent="0.3">
      <c r="A1585">
        <v>1592</v>
      </c>
      <c r="B1585" t="str">
        <f>Table6[[#This Row],[Initials]]</f>
        <v>D</v>
      </c>
      <c r="C1585" t="str">
        <f>Table6[[#This Row],[Last Name Correction]]</f>
        <v>Washington</v>
      </c>
      <c r="D1585" t="s">
        <v>4493</v>
      </c>
      <c r="E1585" t="str">
        <f>Table6[[#This Row],[Gender Correction]]</f>
        <v>M</v>
      </c>
      <c r="F1585">
        <v>30</v>
      </c>
      <c r="G1585" t="s">
        <v>5799</v>
      </c>
      <c r="H1585" t="s">
        <v>1226</v>
      </c>
      <c r="I1585" s="10">
        <v>39647</v>
      </c>
      <c r="J1585">
        <v>98</v>
      </c>
      <c r="K1585" t="s">
        <v>1772</v>
      </c>
      <c r="L1585" t="str">
        <f>VLOOKUP(Portfolio43468[[#This Row],[Product]],ProductName,2)</f>
        <v>Gigastuff</v>
      </c>
      <c r="M1585">
        <f t="shared" si="99"/>
        <v>1764</v>
      </c>
      <c r="N1585" s="14">
        <f t="shared" si="100"/>
        <v>3333.96</v>
      </c>
      <c r="O1585">
        <f t="shared" si="101"/>
        <v>2008</v>
      </c>
      <c r="P1585" t="str">
        <f t="shared" si="102"/>
        <v>Jul</v>
      </c>
    </row>
    <row r="1586" spans="1:16" x14ac:dyDescent="0.3">
      <c r="A1586">
        <v>1593</v>
      </c>
      <c r="B1586" t="str">
        <f>Table6[[#This Row],[Initials]]</f>
        <v>D</v>
      </c>
      <c r="C1586" t="str">
        <f>Table6[[#This Row],[Last Name Correction]]</f>
        <v>Gary</v>
      </c>
      <c r="D1586" t="s">
        <v>4493</v>
      </c>
      <c r="E1586" t="str">
        <f>Table6[[#This Row],[Gender Correction]]</f>
        <v>M</v>
      </c>
      <c r="F1586">
        <v>30</v>
      </c>
      <c r="G1586" t="s">
        <v>5801</v>
      </c>
      <c r="H1586" t="s">
        <v>572</v>
      </c>
      <c r="I1586" s="10">
        <v>39466</v>
      </c>
      <c r="J1586">
        <v>55</v>
      </c>
      <c r="K1586" t="s">
        <v>1772</v>
      </c>
      <c r="L1586" t="str">
        <f>VLOOKUP(Portfolio43468[[#This Row],[Product]],ProductName,2)</f>
        <v>Gigastuff</v>
      </c>
      <c r="M1586">
        <f t="shared" si="99"/>
        <v>990</v>
      </c>
      <c r="N1586" s="14">
        <f t="shared" si="100"/>
        <v>1871.1</v>
      </c>
      <c r="O1586">
        <f t="shared" si="101"/>
        <v>2008</v>
      </c>
      <c r="P1586" t="str">
        <f t="shared" si="102"/>
        <v>Jan</v>
      </c>
    </row>
    <row r="1587" spans="1:16" x14ac:dyDescent="0.3">
      <c r="A1587">
        <v>1594</v>
      </c>
      <c r="B1587" t="str">
        <f>Table6[[#This Row],[Initials]]</f>
        <v>J</v>
      </c>
      <c r="C1587" t="str">
        <f>Table6[[#This Row],[Last Name Correction]]</f>
        <v>Frank</v>
      </c>
      <c r="D1587" t="s">
        <v>4493</v>
      </c>
      <c r="E1587" t="str">
        <f>Table6[[#This Row],[Gender Correction]]</f>
        <v>M</v>
      </c>
      <c r="F1587">
        <v>60</v>
      </c>
      <c r="G1587" t="s">
        <v>5803</v>
      </c>
      <c r="H1587" t="s">
        <v>184</v>
      </c>
      <c r="I1587" s="10">
        <v>40185</v>
      </c>
      <c r="J1587">
        <v>86</v>
      </c>
      <c r="K1587" t="s">
        <v>1772</v>
      </c>
      <c r="L1587" t="str">
        <f>VLOOKUP(Portfolio43468[[#This Row],[Product]],ProductName,2)</f>
        <v>Gigastuff</v>
      </c>
      <c r="M1587">
        <f t="shared" si="99"/>
        <v>1548</v>
      </c>
      <c r="N1587" s="14">
        <f t="shared" si="100"/>
        <v>2925.72</v>
      </c>
      <c r="O1587">
        <f t="shared" si="101"/>
        <v>2010</v>
      </c>
      <c r="P1587" t="str">
        <f t="shared" si="102"/>
        <v>Jan</v>
      </c>
    </row>
    <row r="1588" spans="1:16" x14ac:dyDescent="0.3">
      <c r="A1588">
        <v>1595</v>
      </c>
      <c r="B1588" t="str">
        <f>Table6[[#This Row],[Initials]]</f>
        <v>R</v>
      </c>
      <c r="C1588" t="str">
        <f>Table6[[#This Row],[Last Name Correction]]</f>
        <v>Ambrose</v>
      </c>
      <c r="D1588" t="s">
        <v>4493</v>
      </c>
      <c r="E1588" t="str">
        <f>Table6[[#This Row],[Gender Correction]]</f>
        <v>M</v>
      </c>
      <c r="F1588">
        <v>90</v>
      </c>
      <c r="G1588" t="s">
        <v>5806</v>
      </c>
      <c r="H1588" t="s">
        <v>638</v>
      </c>
      <c r="I1588" s="10">
        <v>40533</v>
      </c>
      <c r="J1588">
        <v>53</v>
      </c>
      <c r="K1588" t="s">
        <v>1007</v>
      </c>
      <c r="L1588" t="str">
        <f>VLOOKUP(Portfolio43468[[#This Row],[Product]],ProductName,2)</f>
        <v>Superwossname</v>
      </c>
      <c r="M1588">
        <f t="shared" si="99"/>
        <v>1060</v>
      </c>
      <c r="N1588" s="14">
        <f t="shared" si="100"/>
        <v>3296.6</v>
      </c>
      <c r="O1588">
        <f t="shared" si="101"/>
        <v>2010</v>
      </c>
      <c r="P1588" t="str">
        <f t="shared" si="102"/>
        <v>Dec</v>
      </c>
    </row>
    <row r="1589" spans="1:16" x14ac:dyDescent="0.3">
      <c r="A1589">
        <v>1596</v>
      </c>
      <c r="B1589" t="str">
        <f>Table6[[#This Row],[Initials]]</f>
        <v>F</v>
      </c>
      <c r="C1589" t="str">
        <f>Table6[[#This Row],[Last Name Correction]]</f>
        <v>Vaughan</v>
      </c>
      <c r="D1589" t="s">
        <v>4493</v>
      </c>
      <c r="E1589" t="str">
        <f>Table6[[#This Row],[Gender Correction]]</f>
        <v>M</v>
      </c>
      <c r="F1589">
        <v>90</v>
      </c>
      <c r="G1589" t="s">
        <v>5807</v>
      </c>
      <c r="H1589" t="s">
        <v>4560</v>
      </c>
      <c r="I1589" s="10">
        <v>40103</v>
      </c>
      <c r="J1589">
        <v>9</v>
      </c>
      <c r="K1589" t="s">
        <v>1007</v>
      </c>
      <c r="L1589" t="str">
        <f>VLOOKUP(Portfolio43468[[#This Row],[Product]],ProductName,2)</f>
        <v>Superwossname</v>
      </c>
      <c r="M1589">
        <f t="shared" si="99"/>
        <v>180</v>
      </c>
      <c r="N1589" s="14">
        <f t="shared" si="100"/>
        <v>559.79999999999995</v>
      </c>
      <c r="O1589">
        <f t="shared" si="101"/>
        <v>2009</v>
      </c>
      <c r="P1589" t="str">
        <f t="shared" si="102"/>
        <v>Oct</v>
      </c>
    </row>
    <row r="1590" spans="1:16" x14ac:dyDescent="0.3">
      <c r="A1590">
        <v>1597</v>
      </c>
      <c r="B1590" t="str">
        <f>Table6[[#This Row],[Initials]]</f>
        <v>C</v>
      </c>
      <c r="C1590" t="str">
        <f>Table6[[#This Row],[Last Name Correction]]</f>
        <v>Hogan</v>
      </c>
      <c r="D1590" t="s">
        <v>4493</v>
      </c>
      <c r="E1590" t="str">
        <f>Table6[[#This Row],[Gender Correction]]</f>
        <v>M</v>
      </c>
      <c r="F1590">
        <v>90</v>
      </c>
      <c r="G1590" t="s">
        <v>5808</v>
      </c>
      <c r="H1590" t="s">
        <v>21</v>
      </c>
      <c r="I1590" s="10">
        <v>39555</v>
      </c>
      <c r="J1590">
        <v>96</v>
      </c>
      <c r="K1590" t="s">
        <v>1673</v>
      </c>
      <c r="L1590" t="str">
        <f>VLOOKUP(Portfolio43468[[#This Row],[Product]],ProductName,2)</f>
        <v>Megawidget S</v>
      </c>
      <c r="M1590">
        <f t="shared" si="99"/>
        <v>2304</v>
      </c>
      <c r="N1590" s="14">
        <f t="shared" si="100"/>
        <v>1820.16</v>
      </c>
      <c r="O1590">
        <f t="shared" si="101"/>
        <v>2008</v>
      </c>
      <c r="P1590" t="str">
        <f t="shared" si="102"/>
        <v>Apr</v>
      </c>
    </row>
    <row r="1591" spans="1:16" x14ac:dyDescent="0.3">
      <c r="A1591">
        <v>1598</v>
      </c>
      <c r="B1591" t="str">
        <f>Table6[[#This Row],[Initials]]</f>
        <v>B</v>
      </c>
      <c r="C1591" t="str">
        <f>Table6[[#This Row],[Last Name Correction]]</f>
        <v>Ash</v>
      </c>
      <c r="D1591" t="s">
        <v>4493</v>
      </c>
      <c r="E1591" t="str">
        <f>Table6[[#This Row],[Gender Correction]]</f>
        <v>M</v>
      </c>
      <c r="F1591">
        <v>90</v>
      </c>
      <c r="G1591" t="s">
        <v>5810</v>
      </c>
      <c r="H1591" t="s">
        <v>762</v>
      </c>
      <c r="I1591" s="10">
        <v>39721</v>
      </c>
      <c r="J1591">
        <v>46</v>
      </c>
      <c r="K1591" t="s">
        <v>1677</v>
      </c>
      <c r="L1591" t="str">
        <f>VLOOKUP(Portfolio43468[[#This Row],[Product]],ProductName,2)</f>
        <v>Ultrathing V3</v>
      </c>
      <c r="M1591">
        <f t="shared" si="99"/>
        <v>1104</v>
      </c>
      <c r="N1591" s="14">
        <f t="shared" si="100"/>
        <v>3852.96</v>
      </c>
      <c r="O1591">
        <f t="shared" si="101"/>
        <v>2008</v>
      </c>
      <c r="P1591" t="str">
        <f t="shared" si="102"/>
        <v>Sep</v>
      </c>
    </row>
    <row r="1592" spans="1:16" x14ac:dyDescent="0.3">
      <c r="A1592">
        <v>1599</v>
      </c>
      <c r="B1592" t="str">
        <f>Table6[[#This Row],[Initials]]</f>
        <v>M</v>
      </c>
      <c r="C1592" t="str">
        <f>Table6[[#This Row],[Last Name Correction]]</f>
        <v>Manning</v>
      </c>
      <c r="D1592" t="s">
        <v>4493</v>
      </c>
      <c r="E1592" t="str">
        <f>Table6[[#This Row],[Gender Correction]]</f>
        <v>M</v>
      </c>
      <c r="F1592">
        <v>60</v>
      </c>
      <c r="G1592" t="s">
        <v>5813</v>
      </c>
      <c r="H1592" t="s">
        <v>356</v>
      </c>
      <c r="I1592" s="10">
        <v>40109</v>
      </c>
      <c r="J1592">
        <v>27</v>
      </c>
      <c r="K1592" t="s">
        <v>1700</v>
      </c>
      <c r="L1592" t="str">
        <f>VLOOKUP(Portfolio43468[[#This Row],[Product]],ProductName,2)</f>
        <v>Ultrathing V1</v>
      </c>
      <c r="M1592">
        <f t="shared" si="99"/>
        <v>459</v>
      </c>
      <c r="N1592" s="14">
        <f t="shared" si="100"/>
        <v>913.41</v>
      </c>
      <c r="O1592">
        <f t="shared" si="101"/>
        <v>2009</v>
      </c>
      <c r="P1592" t="str">
        <f t="shared" si="102"/>
        <v>Oct</v>
      </c>
    </row>
    <row r="1593" spans="1:16" x14ac:dyDescent="0.3">
      <c r="A1593">
        <v>1600</v>
      </c>
      <c r="B1593" t="str">
        <f>Table6[[#This Row],[Initials]]</f>
        <v>L</v>
      </c>
      <c r="C1593" t="str">
        <f>Table6[[#This Row],[Last Name Correction]]</f>
        <v>Rangel</v>
      </c>
      <c r="D1593" t="s">
        <v>4493</v>
      </c>
      <c r="E1593" t="str">
        <f>Table6[[#This Row],[Gender Correction]]</f>
        <v>M</v>
      </c>
      <c r="F1593">
        <v>60</v>
      </c>
      <c r="G1593" t="s">
        <v>5816</v>
      </c>
      <c r="H1593" t="s">
        <v>2176</v>
      </c>
      <c r="I1593" s="10">
        <v>39792</v>
      </c>
      <c r="J1593">
        <v>61</v>
      </c>
      <c r="K1593" t="s">
        <v>1007</v>
      </c>
      <c r="L1593" t="str">
        <f>VLOOKUP(Portfolio43468[[#This Row],[Product]],ProductName,2)</f>
        <v>Superwossname</v>
      </c>
      <c r="M1593">
        <f t="shared" si="99"/>
        <v>1220</v>
      </c>
      <c r="N1593" s="14">
        <f t="shared" si="100"/>
        <v>3794.2</v>
      </c>
      <c r="O1593">
        <f t="shared" si="101"/>
        <v>2008</v>
      </c>
      <c r="P1593" t="str">
        <f t="shared" si="102"/>
        <v>Dec</v>
      </c>
    </row>
    <row r="1594" spans="1:16" x14ac:dyDescent="0.3">
      <c r="A1594">
        <v>1601</v>
      </c>
      <c r="B1594" t="str">
        <f>Table6[[#This Row],[Initials]]</f>
        <v>F</v>
      </c>
      <c r="C1594" t="str">
        <f>Table6[[#This Row],[Last Name Correction]]</f>
        <v>Crain</v>
      </c>
      <c r="D1594" t="s">
        <v>4493</v>
      </c>
      <c r="E1594" t="str">
        <f>Table6[[#This Row],[Gender Correction]]</f>
        <v>M</v>
      </c>
      <c r="F1594">
        <v>30</v>
      </c>
      <c r="G1594" t="s">
        <v>5818</v>
      </c>
      <c r="H1594" t="s">
        <v>373</v>
      </c>
      <c r="I1594" s="10">
        <v>39554</v>
      </c>
      <c r="J1594">
        <v>83</v>
      </c>
      <c r="K1594" t="s">
        <v>851</v>
      </c>
      <c r="L1594" t="str">
        <f>VLOOKUP(Portfolio43468[[#This Row],[Product]],ProductName,2)</f>
        <v>Hyperwotsit</v>
      </c>
      <c r="M1594">
        <f t="shared" si="99"/>
        <v>1660</v>
      </c>
      <c r="N1594" s="14">
        <f t="shared" si="100"/>
        <v>3336.5999999999995</v>
      </c>
      <c r="O1594">
        <f t="shared" si="101"/>
        <v>2008</v>
      </c>
      <c r="P1594" t="str">
        <f t="shared" si="102"/>
        <v>Apr</v>
      </c>
    </row>
    <row r="1595" spans="1:16" x14ac:dyDescent="0.3">
      <c r="A1595">
        <v>1602</v>
      </c>
      <c r="B1595" t="str">
        <f>Table6[[#This Row],[Initials]]</f>
        <v>I</v>
      </c>
      <c r="C1595" t="str">
        <f>Table6[[#This Row],[Last Name Correction]]</f>
        <v>Strong</v>
      </c>
      <c r="D1595" t="s">
        <v>4493</v>
      </c>
      <c r="E1595" t="str">
        <f>Table6[[#This Row],[Gender Correction]]</f>
        <v>M</v>
      </c>
      <c r="F1595">
        <v>90</v>
      </c>
      <c r="G1595" t="s">
        <v>5820</v>
      </c>
      <c r="H1595" t="s">
        <v>37</v>
      </c>
      <c r="I1595" s="10">
        <v>40047</v>
      </c>
      <c r="J1595">
        <v>96</v>
      </c>
      <c r="K1595" t="s">
        <v>1700</v>
      </c>
      <c r="L1595" t="str">
        <f>VLOOKUP(Portfolio43468[[#This Row],[Product]],ProductName,2)</f>
        <v>Ultrathing V1</v>
      </c>
      <c r="M1595">
        <f t="shared" si="99"/>
        <v>1632</v>
      </c>
      <c r="N1595" s="14">
        <f t="shared" si="100"/>
        <v>3247.68</v>
      </c>
      <c r="O1595">
        <f t="shared" si="101"/>
        <v>2009</v>
      </c>
      <c r="P1595" t="str">
        <f t="shared" si="102"/>
        <v>Aug</v>
      </c>
    </row>
    <row r="1596" spans="1:16" x14ac:dyDescent="0.3">
      <c r="A1596">
        <v>1603</v>
      </c>
      <c r="B1596" t="str">
        <f>Table6[[#This Row],[Initials]]</f>
        <v>H</v>
      </c>
      <c r="C1596" t="str">
        <f>Table6[[#This Row],[Last Name Correction]]</f>
        <v>Boswell</v>
      </c>
      <c r="D1596" t="s">
        <v>4493</v>
      </c>
      <c r="E1596" t="str">
        <f>Table6[[#This Row],[Gender Correction]]</f>
        <v>M</v>
      </c>
      <c r="F1596">
        <v>60</v>
      </c>
      <c r="G1596" t="s">
        <v>5823</v>
      </c>
      <c r="H1596" t="s">
        <v>5043</v>
      </c>
      <c r="I1596" s="10">
        <v>39767</v>
      </c>
      <c r="J1596">
        <v>73</v>
      </c>
      <c r="K1596" t="s">
        <v>1673</v>
      </c>
      <c r="L1596" t="str">
        <f>VLOOKUP(Portfolio43468[[#This Row],[Product]],ProductName,2)</f>
        <v>Megawidget S</v>
      </c>
      <c r="M1596">
        <f t="shared" si="99"/>
        <v>1752</v>
      </c>
      <c r="N1596" s="14">
        <f t="shared" si="100"/>
        <v>1384.0800000000002</v>
      </c>
      <c r="O1596">
        <f t="shared" si="101"/>
        <v>2008</v>
      </c>
      <c r="P1596" t="str">
        <f t="shared" si="102"/>
        <v>Nov</v>
      </c>
    </row>
    <row r="1597" spans="1:16" x14ac:dyDescent="0.3">
      <c r="A1597">
        <v>1604</v>
      </c>
      <c r="B1597" t="str">
        <f>Table6[[#This Row],[Initials]]</f>
        <v>D</v>
      </c>
      <c r="C1597" t="str">
        <f>Table6[[#This Row],[Last Name Correction]]</f>
        <v>Worley</v>
      </c>
      <c r="D1597" t="s">
        <v>4493</v>
      </c>
      <c r="E1597" t="str">
        <f>Table6[[#This Row],[Gender Correction]]</f>
        <v>M</v>
      </c>
      <c r="F1597">
        <v>60</v>
      </c>
      <c r="G1597" t="s">
        <v>5825</v>
      </c>
      <c r="H1597" t="s">
        <v>1646</v>
      </c>
      <c r="I1597" s="10">
        <v>40206</v>
      </c>
      <c r="J1597">
        <v>97</v>
      </c>
      <c r="K1597" t="s">
        <v>1721</v>
      </c>
      <c r="L1597" t="str">
        <f>VLOOKUP(Portfolio43468[[#This Row],[Product]],ProductName,2)</f>
        <v>Ultrathing V4</v>
      </c>
      <c r="M1597">
        <f t="shared" si="99"/>
        <v>2328</v>
      </c>
      <c r="N1597" s="14">
        <f t="shared" si="100"/>
        <v>9288.7200000000012</v>
      </c>
      <c r="O1597">
        <f t="shared" si="101"/>
        <v>2010</v>
      </c>
      <c r="P1597" t="str">
        <f t="shared" si="102"/>
        <v>Jan</v>
      </c>
    </row>
    <row r="1598" spans="1:16" x14ac:dyDescent="0.3">
      <c r="A1598">
        <v>1605</v>
      </c>
      <c r="B1598" t="str">
        <f>Table6[[#This Row],[Initials]]</f>
        <v>J</v>
      </c>
      <c r="C1598" t="str">
        <f>Table6[[#This Row],[Last Name Correction]]</f>
        <v>Holbrook</v>
      </c>
      <c r="D1598" t="s">
        <v>4493</v>
      </c>
      <c r="E1598" t="str">
        <f>Table6[[#This Row],[Gender Correction]]</f>
        <v>M</v>
      </c>
      <c r="F1598">
        <v>30</v>
      </c>
      <c r="G1598" t="s">
        <v>5828</v>
      </c>
      <c r="H1598" t="s">
        <v>2733</v>
      </c>
      <c r="I1598" s="10">
        <v>39522</v>
      </c>
      <c r="J1598">
        <v>49</v>
      </c>
      <c r="K1598" t="s">
        <v>1692</v>
      </c>
      <c r="L1598" t="str">
        <f>VLOOKUP(Portfolio43468[[#This Row],[Product]],ProductName,2)</f>
        <v>Megawidget L</v>
      </c>
      <c r="M1598">
        <f t="shared" si="99"/>
        <v>1176</v>
      </c>
      <c r="N1598" s="14">
        <f t="shared" si="100"/>
        <v>1869.8400000000001</v>
      </c>
      <c r="O1598">
        <f t="shared" si="101"/>
        <v>2008</v>
      </c>
      <c r="P1598" t="str">
        <f t="shared" si="102"/>
        <v>Mar</v>
      </c>
    </row>
    <row r="1599" spans="1:16" x14ac:dyDescent="0.3">
      <c r="A1599">
        <v>1606</v>
      </c>
      <c r="B1599" t="str">
        <f>Table6[[#This Row],[Initials]]</f>
        <v>D</v>
      </c>
      <c r="C1599" t="str">
        <f>Table6[[#This Row],[Last Name Correction]]</f>
        <v>Durham</v>
      </c>
      <c r="D1599" t="s">
        <v>4493</v>
      </c>
      <c r="E1599" t="str">
        <f>Table6[[#This Row],[Gender Correction]]</f>
        <v>M</v>
      </c>
      <c r="F1599">
        <v>60</v>
      </c>
      <c r="G1599" t="s">
        <v>5829</v>
      </c>
      <c r="H1599" t="s">
        <v>570</v>
      </c>
      <c r="I1599" s="10">
        <v>40164</v>
      </c>
      <c r="J1599">
        <v>62</v>
      </c>
      <c r="K1599" t="s">
        <v>1673</v>
      </c>
      <c r="L1599" t="str">
        <f>VLOOKUP(Portfolio43468[[#This Row],[Product]],ProductName,2)</f>
        <v>Megawidget S</v>
      </c>
      <c r="M1599">
        <f t="shared" si="99"/>
        <v>1488</v>
      </c>
      <c r="N1599" s="14">
        <f t="shared" si="100"/>
        <v>1175.52</v>
      </c>
      <c r="O1599">
        <f t="shared" si="101"/>
        <v>2009</v>
      </c>
      <c r="P1599" t="str">
        <f t="shared" si="102"/>
        <v>Dec</v>
      </c>
    </row>
    <row r="1600" spans="1:16" x14ac:dyDescent="0.3">
      <c r="A1600">
        <v>1607</v>
      </c>
      <c r="B1600" t="str">
        <f>Table6[[#This Row],[Initials]]</f>
        <v>B</v>
      </c>
      <c r="C1600" t="str">
        <f>Table6[[#This Row],[Last Name Correction]]</f>
        <v>Casey</v>
      </c>
      <c r="D1600" t="s">
        <v>4493</v>
      </c>
      <c r="E1600" t="str">
        <f>Table6[[#This Row],[Gender Correction]]</f>
        <v>M</v>
      </c>
      <c r="F1600">
        <v>60</v>
      </c>
      <c r="G1600" t="s">
        <v>5831</v>
      </c>
      <c r="H1600" t="s">
        <v>173</v>
      </c>
      <c r="I1600" s="10">
        <v>40294</v>
      </c>
      <c r="J1600">
        <v>27</v>
      </c>
      <c r="K1600" t="s">
        <v>1007</v>
      </c>
      <c r="L1600" t="str">
        <f>VLOOKUP(Portfolio43468[[#This Row],[Product]],ProductName,2)</f>
        <v>Superwossname</v>
      </c>
      <c r="M1600">
        <f t="shared" si="99"/>
        <v>540</v>
      </c>
      <c r="N1600" s="14">
        <f t="shared" si="100"/>
        <v>1679.3999999999999</v>
      </c>
      <c r="O1600">
        <f t="shared" si="101"/>
        <v>2010</v>
      </c>
      <c r="P1600" t="str">
        <f t="shared" si="102"/>
        <v>Apr</v>
      </c>
    </row>
    <row r="1601" spans="1:16" x14ac:dyDescent="0.3">
      <c r="A1601">
        <v>1608</v>
      </c>
      <c r="B1601" t="str">
        <f>Table6[[#This Row],[Initials]]</f>
        <v>B</v>
      </c>
      <c r="C1601" t="str">
        <f>Table6[[#This Row],[Last Name Correction]]</f>
        <v>Hewitt</v>
      </c>
      <c r="D1601" t="s">
        <v>4493</v>
      </c>
      <c r="E1601" t="str">
        <f>Table6[[#This Row],[Gender Correction]]</f>
        <v>M</v>
      </c>
      <c r="F1601">
        <v>60</v>
      </c>
      <c r="G1601" t="s">
        <v>5834</v>
      </c>
      <c r="H1601" t="s">
        <v>5835</v>
      </c>
      <c r="I1601" s="10">
        <v>40457</v>
      </c>
      <c r="J1601">
        <v>12</v>
      </c>
      <c r="K1601" t="s">
        <v>851</v>
      </c>
      <c r="L1601" t="str">
        <f>VLOOKUP(Portfolio43468[[#This Row],[Product]],ProductName,2)</f>
        <v>Hyperwotsit</v>
      </c>
      <c r="M1601">
        <f t="shared" si="99"/>
        <v>240</v>
      </c>
      <c r="N1601" s="14">
        <f t="shared" si="100"/>
        <v>482.4</v>
      </c>
      <c r="O1601">
        <f t="shared" si="101"/>
        <v>2010</v>
      </c>
      <c r="P1601" t="str">
        <f t="shared" si="102"/>
        <v>Oct</v>
      </c>
    </row>
    <row r="1602" spans="1:16" x14ac:dyDescent="0.3">
      <c r="A1602">
        <v>1609</v>
      </c>
      <c r="B1602" t="str">
        <f>Table6[[#This Row],[Initials]]</f>
        <v>P</v>
      </c>
      <c r="C1602" t="str">
        <f>Table6[[#This Row],[Last Name Correction]]</f>
        <v>Jeffers</v>
      </c>
      <c r="D1602" t="s">
        <v>4493</v>
      </c>
      <c r="E1602" t="str">
        <f>Table6[[#This Row],[Gender Correction]]</f>
        <v>M</v>
      </c>
      <c r="F1602">
        <v>90</v>
      </c>
      <c r="G1602" t="s">
        <v>5837</v>
      </c>
      <c r="H1602" t="s">
        <v>603</v>
      </c>
      <c r="I1602" s="10">
        <v>40286</v>
      </c>
      <c r="J1602">
        <v>17</v>
      </c>
      <c r="K1602" t="s">
        <v>851</v>
      </c>
      <c r="L1602" t="str">
        <f>VLOOKUP(Portfolio43468[[#This Row],[Product]],ProductName,2)</f>
        <v>Hyperwotsit</v>
      </c>
      <c r="M1602">
        <f t="shared" ref="M1602:M1665" si="103">VLOOKUP(K1602,ProductName,4)*J1602</f>
        <v>340</v>
      </c>
      <c r="N1602" s="14">
        <f t="shared" ref="N1602:N1665" si="104">VLOOKUP(K1602,ProductName,3)*M1602</f>
        <v>683.4</v>
      </c>
      <c r="O1602">
        <f t="shared" ref="O1602:O1665" si="105">YEAR(I1602)</f>
        <v>2010</v>
      </c>
      <c r="P1602" t="str">
        <f t="shared" ref="P1602:P1665" si="106">TEXT(I1602,"MMM")</f>
        <v>Apr</v>
      </c>
    </row>
    <row r="1603" spans="1:16" x14ac:dyDescent="0.3">
      <c r="A1603">
        <v>1610</v>
      </c>
      <c r="B1603" t="str">
        <f>Table6[[#This Row],[Initials]]</f>
        <v>K</v>
      </c>
      <c r="C1603" t="str">
        <f>Table6[[#This Row],[Last Name Correction]]</f>
        <v>Ho</v>
      </c>
      <c r="D1603" t="s">
        <v>4493</v>
      </c>
      <c r="E1603" t="str">
        <f>Table6[[#This Row],[Gender Correction]]</f>
        <v>M</v>
      </c>
      <c r="F1603">
        <v>90</v>
      </c>
      <c r="G1603" t="s">
        <v>5839</v>
      </c>
      <c r="H1603" t="s">
        <v>26</v>
      </c>
      <c r="I1603" s="10">
        <v>39706</v>
      </c>
      <c r="J1603">
        <v>93</v>
      </c>
      <c r="K1603" t="s">
        <v>1700</v>
      </c>
      <c r="L1603" t="str">
        <f>VLOOKUP(Portfolio43468[[#This Row],[Product]],ProductName,2)</f>
        <v>Ultrathing V1</v>
      </c>
      <c r="M1603">
        <f t="shared" si="103"/>
        <v>1581</v>
      </c>
      <c r="N1603" s="14">
        <f t="shared" si="104"/>
        <v>3146.19</v>
      </c>
      <c r="O1603">
        <f t="shared" si="105"/>
        <v>2008</v>
      </c>
      <c r="P1603" t="str">
        <f t="shared" si="106"/>
        <v>Sep</v>
      </c>
    </row>
    <row r="1604" spans="1:16" x14ac:dyDescent="0.3">
      <c r="A1604">
        <v>1611</v>
      </c>
      <c r="B1604" t="str">
        <f>Table6[[#This Row],[Initials]]</f>
        <v>M</v>
      </c>
      <c r="C1604" t="str">
        <f>Table6[[#This Row],[Last Name Correction]]</f>
        <v>Hannah</v>
      </c>
      <c r="D1604" t="s">
        <v>4493</v>
      </c>
      <c r="E1604" t="str">
        <f>Table6[[#This Row],[Gender Correction]]</f>
        <v>M</v>
      </c>
      <c r="F1604">
        <v>90</v>
      </c>
      <c r="G1604" t="s">
        <v>5840</v>
      </c>
      <c r="H1604" t="s">
        <v>792</v>
      </c>
      <c r="I1604" s="10">
        <v>39683</v>
      </c>
      <c r="J1604">
        <v>87</v>
      </c>
      <c r="K1604" t="s">
        <v>1772</v>
      </c>
      <c r="L1604" t="str">
        <f>VLOOKUP(Portfolio43468[[#This Row],[Product]],ProductName,2)</f>
        <v>Gigastuff</v>
      </c>
      <c r="M1604">
        <f t="shared" si="103"/>
        <v>1566</v>
      </c>
      <c r="N1604" s="14">
        <f t="shared" si="104"/>
        <v>2959.74</v>
      </c>
      <c r="O1604">
        <f t="shared" si="105"/>
        <v>2008</v>
      </c>
      <c r="P1604" t="str">
        <f t="shared" si="106"/>
        <v>Aug</v>
      </c>
    </row>
    <row r="1605" spans="1:16" x14ac:dyDescent="0.3">
      <c r="A1605">
        <v>1612</v>
      </c>
      <c r="B1605" t="str">
        <f>Table6[[#This Row],[Initials]]</f>
        <v>B</v>
      </c>
      <c r="C1605" t="str">
        <f>Table6[[#This Row],[Last Name Correction]]</f>
        <v>Curry</v>
      </c>
      <c r="D1605" t="s">
        <v>4493</v>
      </c>
      <c r="E1605" t="str">
        <f>Table6[[#This Row],[Gender Correction]]</f>
        <v>M</v>
      </c>
      <c r="F1605">
        <v>60</v>
      </c>
      <c r="G1605" t="s">
        <v>5843</v>
      </c>
      <c r="H1605" t="s">
        <v>400</v>
      </c>
      <c r="I1605" s="10">
        <v>40015</v>
      </c>
      <c r="J1605">
        <v>98</v>
      </c>
      <c r="K1605" t="s">
        <v>851</v>
      </c>
      <c r="L1605" t="str">
        <f>VLOOKUP(Portfolio43468[[#This Row],[Product]],ProductName,2)</f>
        <v>Hyperwotsit</v>
      </c>
      <c r="M1605">
        <f t="shared" si="103"/>
        <v>1960</v>
      </c>
      <c r="N1605" s="14">
        <f t="shared" si="104"/>
        <v>3939.5999999999995</v>
      </c>
      <c r="O1605">
        <f t="shared" si="105"/>
        <v>2009</v>
      </c>
      <c r="P1605" t="str">
        <f t="shared" si="106"/>
        <v>Jul</v>
      </c>
    </row>
    <row r="1606" spans="1:16" x14ac:dyDescent="0.3">
      <c r="A1606">
        <v>1613</v>
      </c>
      <c r="B1606" t="str">
        <f>Table6[[#This Row],[Initials]]</f>
        <v>T</v>
      </c>
      <c r="C1606" t="str">
        <f>Table6[[#This Row],[Last Name Correction]]</f>
        <v>Bridges</v>
      </c>
      <c r="D1606" t="s">
        <v>4493</v>
      </c>
      <c r="E1606" t="str">
        <f>Table6[[#This Row],[Gender Correction]]</f>
        <v>M</v>
      </c>
      <c r="F1606">
        <v>90</v>
      </c>
      <c r="G1606" t="s">
        <v>5844</v>
      </c>
      <c r="H1606" t="s">
        <v>5845</v>
      </c>
      <c r="I1606" s="10">
        <v>39609</v>
      </c>
      <c r="J1606">
        <v>50</v>
      </c>
      <c r="K1606" t="s">
        <v>1700</v>
      </c>
      <c r="L1606" t="str">
        <f>VLOOKUP(Portfolio43468[[#This Row],[Product]],ProductName,2)</f>
        <v>Ultrathing V1</v>
      </c>
      <c r="M1606">
        <f t="shared" si="103"/>
        <v>850</v>
      </c>
      <c r="N1606" s="14">
        <f t="shared" si="104"/>
        <v>1691.5</v>
      </c>
      <c r="O1606">
        <f t="shared" si="105"/>
        <v>2008</v>
      </c>
      <c r="P1606" t="str">
        <f t="shared" si="106"/>
        <v>Jun</v>
      </c>
    </row>
    <row r="1607" spans="1:16" x14ac:dyDescent="0.3">
      <c r="A1607">
        <v>1614</v>
      </c>
      <c r="B1607" t="str">
        <f>Table6[[#This Row],[Initials]]</f>
        <v>E</v>
      </c>
      <c r="C1607" t="str">
        <f>Table6[[#This Row],[Last Name Correction]]</f>
        <v>Seals</v>
      </c>
      <c r="D1607" t="s">
        <v>4493</v>
      </c>
      <c r="E1607" t="str">
        <f>Table6[[#This Row],[Gender Correction]]</f>
        <v>M</v>
      </c>
      <c r="F1607">
        <v>90</v>
      </c>
      <c r="G1607" t="s">
        <v>5846</v>
      </c>
      <c r="H1607" t="s">
        <v>3442</v>
      </c>
      <c r="I1607" s="10">
        <v>39486</v>
      </c>
      <c r="J1607">
        <v>17</v>
      </c>
      <c r="K1607" t="s">
        <v>851</v>
      </c>
      <c r="L1607" t="str">
        <f>VLOOKUP(Portfolio43468[[#This Row],[Product]],ProductName,2)</f>
        <v>Hyperwotsit</v>
      </c>
      <c r="M1607">
        <f t="shared" si="103"/>
        <v>340</v>
      </c>
      <c r="N1607" s="14">
        <f t="shared" si="104"/>
        <v>683.4</v>
      </c>
      <c r="O1607">
        <f t="shared" si="105"/>
        <v>2008</v>
      </c>
      <c r="P1607" t="str">
        <f t="shared" si="106"/>
        <v>Feb</v>
      </c>
    </row>
    <row r="1608" spans="1:16" x14ac:dyDescent="0.3">
      <c r="A1608">
        <v>1615</v>
      </c>
      <c r="B1608" t="str">
        <f>Table6[[#This Row],[Initials]]</f>
        <v>D</v>
      </c>
      <c r="C1608" t="str">
        <f>Table6[[#This Row],[Last Name Correction]]</f>
        <v>Shook</v>
      </c>
      <c r="D1608" t="s">
        <v>4493</v>
      </c>
      <c r="E1608" t="str">
        <f>Table6[[#This Row],[Gender Correction]]</f>
        <v>M</v>
      </c>
      <c r="F1608">
        <v>90</v>
      </c>
      <c r="G1608" t="s">
        <v>5493</v>
      </c>
      <c r="H1608" t="s">
        <v>630</v>
      </c>
      <c r="I1608" s="10">
        <v>40260</v>
      </c>
      <c r="J1608">
        <v>68</v>
      </c>
      <c r="K1608" t="s">
        <v>1721</v>
      </c>
      <c r="L1608" t="str">
        <f>VLOOKUP(Portfolio43468[[#This Row],[Product]],ProductName,2)</f>
        <v>Ultrathing V4</v>
      </c>
      <c r="M1608">
        <f t="shared" si="103"/>
        <v>1632</v>
      </c>
      <c r="N1608" s="14">
        <f t="shared" si="104"/>
        <v>6511.68</v>
      </c>
      <c r="O1608">
        <f t="shared" si="105"/>
        <v>2010</v>
      </c>
      <c r="P1608" t="str">
        <f t="shared" si="106"/>
        <v>Mar</v>
      </c>
    </row>
    <row r="1609" spans="1:16" x14ac:dyDescent="0.3">
      <c r="A1609">
        <v>1616</v>
      </c>
      <c r="B1609" t="str">
        <f>Table6[[#This Row],[Initials]]</f>
        <v>M</v>
      </c>
      <c r="C1609" t="str">
        <f>Table6[[#This Row],[Last Name Correction]]</f>
        <v>Landry</v>
      </c>
      <c r="D1609" t="s">
        <v>4493</v>
      </c>
      <c r="E1609" t="str">
        <f>Table6[[#This Row],[Gender Correction]]</f>
        <v>M</v>
      </c>
      <c r="F1609">
        <v>30</v>
      </c>
      <c r="G1609" t="s">
        <v>5848</v>
      </c>
      <c r="H1609" t="s">
        <v>3830</v>
      </c>
      <c r="I1609" s="10">
        <v>40354</v>
      </c>
      <c r="J1609">
        <v>5</v>
      </c>
      <c r="K1609" t="s">
        <v>1677</v>
      </c>
      <c r="L1609" t="str">
        <f>VLOOKUP(Portfolio43468[[#This Row],[Product]],ProductName,2)</f>
        <v>Ultrathing V3</v>
      </c>
      <c r="M1609">
        <f t="shared" si="103"/>
        <v>120</v>
      </c>
      <c r="N1609" s="14">
        <f t="shared" si="104"/>
        <v>418.8</v>
      </c>
      <c r="O1609">
        <f t="shared" si="105"/>
        <v>2010</v>
      </c>
      <c r="P1609" t="str">
        <f t="shared" si="106"/>
        <v>Jun</v>
      </c>
    </row>
    <row r="1610" spans="1:16" x14ac:dyDescent="0.3">
      <c r="A1610">
        <v>1617</v>
      </c>
      <c r="B1610" t="str">
        <f>Table6[[#This Row],[Initials]]</f>
        <v>C</v>
      </c>
      <c r="C1610" t="str">
        <f>Table6[[#This Row],[Last Name Correction]]</f>
        <v>Sanchez</v>
      </c>
      <c r="D1610" t="s">
        <v>4493</v>
      </c>
      <c r="E1610" t="str">
        <f>Table6[[#This Row],[Gender Correction]]</f>
        <v>M</v>
      </c>
      <c r="F1610">
        <v>90</v>
      </c>
      <c r="G1610" t="s">
        <v>5851</v>
      </c>
      <c r="H1610" t="s">
        <v>5852</v>
      </c>
      <c r="I1610" s="10">
        <v>40407</v>
      </c>
      <c r="J1610">
        <v>98</v>
      </c>
      <c r="K1610" t="s">
        <v>1700</v>
      </c>
      <c r="L1610" t="str">
        <f>VLOOKUP(Portfolio43468[[#This Row],[Product]],ProductName,2)</f>
        <v>Ultrathing V1</v>
      </c>
      <c r="M1610">
        <f t="shared" si="103"/>
        <v>1666</v>
      </c>
      <c r="N1610" s="14">
        <f t="shared" si="104"/>
        <v>3315.34</v>
      </c>
      <c r="O1610">
        <f t="shared" si="105"/>
        <v>2010</v>
      </c>
      <c r="P1610" t="str">
        <f t="shared" si="106"/>
        <v>Aug</v>
      </c>
    </row>
    <row r="1611" spans="1:16" x14ac:dyDescent="0.3">
      <c r="A1611">
        <v>1618</v>
      </c>
      <c r="B1611" t="str">
        <f>Table6[[#This Row],[Initials]]</f>
        <v>M</v>
      </c>
      <c r="C1611" t="str">
        <f>Table6[[#This Row],[Last Name Correction]]</f>
        <v>Stanley</v>
      </c>
      <c r="D1611" t="s">
        <v>4493</v>
      </c>
      <c r="E1611" t="str">
        <f>Table6[[#This Row],[Gender Correction]]</f>
        <v>M</v>
      </c>
      <c r="F1611">
        <v>90</v>
      </c>
      <c r="G1611" t="s">
        <v>5853</v>
      </c>
      <c r="H1611" t="s">
        <v>1086</v>
      </c>
      <c r="I1611" s="10">
        <v>39858</v>
      </c>
      <c r="J1611">
        <v>86</v>
      </c>
      <c r="K1611" t="s">
        <v>1696</v>
      </c>
      <c r="L1611" t="str">
        <f>VLOOKUP(Portfolio43468[[#This Row],[Product]],ProductName,2)</f>
        <v>Ultrathing V2</v>
      </c>
      <c r="M1611">
        <f t="shared" si="103"/>
        <v>1720</v>
      </c>
      <c r="N1611" s="14">
        <f t="shared" si="104"/>
        <v>5142.8</v>
      </c>
      <c r="O1611">
        <f t="shared" si="105"/>
        <v>2009</v>
      </c>
      <c r="P1611" t="str">
        <f t="shared" si="106"/>
        <v>Feb</v>
      </c>
    </row>
    <row r="1612" spans="1:16" x14ac:dyDescent="0.3">
      <c r="A1612">
        <v>1619</v>
      </c>
      <c r="B1612" t="str">
        <f>Table6[[#This Row],[Initials]]</f>
        <v>A</v>
      </c>
      <c r="C1612" t="str">
        <f>Table6[[#This Row],[Last Name Correction]]</f>
        <v>Vela</v>
      </c>
      <c r="D1612" t="s">
        <v>4493</v>
      </c>
      <c r="E1612" t="str">
        <f>Table6[[#This Row],[Gender Correction]]</f>
        <v>M</v>
      </c>
      <c r="F1612">
        <v>60</v>
      </c>
      <c r="G1612" t="s">
        <v>5856</v>
      </c>
      <c r="H1612" t="s">
        <v>257</v>
      </c>
      <c r="I1612" s="10">
        <v>40464</v>
      </c>
      <c r="J1612">
        <v>47</v>
      </c>
      <c r="K1612" t="s">
        <v>1772</v>
      </c>
      <c r="L1612" t="str">
        <f>VLOOKUP(Portfolio43468[[#This Row],[Product]],ProductName,2)</f>
        <v>Gigastuff</v>
      </c>
      <c r="M1612">
        <f t="shared" si="103"/>
        <v>846</v>
      </c>
      <c r="N1612" s="14">
        <f t="shared" si="104"/>
        <v>1598.9399999999998</v>
      </c>
      <c r="O1612">
        <f t="shared" si="105"/>
        <v>2010</v>
      </c>
      <c r="P1612" t="str">
        <f t="shared" si="106"/>
        <v>Oct</v>
      </c>
    </row>
    <row r="1613" spans="1:16" x14ac:dyDescent="0.3">
      <c r="A1613">
        <v>1620</v>
      </c>
      <c r="B1613" t="str">
        <f>Table6[[#This Row],[Initials]]</f>
        <v>B</v>
      </c>
      <c r="C1613" t="str">
        <f>Table6[[#This Row],[Last Name Correction]]</f>
        <v>Ivey</v>
      </c>
      <c r="D1613" t="s">
        <v>4493</v>
      </c>
      <c r="E1613" t="str">
        <f>Table6[[#This Row],[Gender Correction]]</f>
        <v>M</v>
      </c>
      <c r="F1613">
        <v>90</v>
      </c>
      <c r="G1613" t="s">
        <v>5859</v>
      </c>
      <c r="H1613" t="s">
        <v>1438</v>
      </c>
      <c r="I1613" s="10">
        <v>40020</v>
      </c>
      <c r="J1613">
        <v>77</v>
      </c>
      <c r="K1613" t="s">
        <v>1696</v>
      </c>
      <c r="L1613" t="str">
        <f>VLOOKUP(Portfolio43468[[#This Row],[Product]],ProductName,2)</f>
        <v>Ultrathing V2</v>
      </c>
      <c r="M1613">
        <f t="shared" si="103"/>
        <v>1540</v>
      </c>
      <c r="N1613" s="14">
        <f t="shared" si="104"/>
        <v>4604.6000000000004</v>
      </c>
      <c r="O1613">
        <f t="shared" si="105"/>
        <v>2009</v>
      </c>
      <c r="P1613" t="str">
        <f t="shared" si="106"/>
        <v>Jul</v>
      </c>
    </row>
    <row r="1614" spans="1:16" x14ac:dyDescent="0.3">
      <c r="A1614">
        <v>1621</v>
      </c>
      <c r="B1614" t="str">
        <f>Table6[[#This Row],[Initials]]</f>
        <v>M</v>
      </c>
      <c r="C1614" t="str">
        <f>Table6[[#This Row],[Last Name Correction]]</f>
        <v>Pritchard</v>
      </c>
      <c r="D1614" t="s">
        <v>4493</v>
      </c>
      <c r="E1614" t="str">
        <f>Table6[[#This Row],[Gender Correction]]</f>
        <v>M</v>
      </c>
      <c r="F1614">
        <v>60</v>
      </c>
      <c r="G1614" t="s">
        <v>5861</v>
      </c>
      <c r="H1614" t="s">
        <v>219</v>
      </c>
      <c r="I1614" s="10">
        <v>40342</v>
      </c>
      <c r="J1614">
        <v>55</v>
      </c>
      <c r="K1614" t="s">
        <v>1707</v>
      </c>
      <c r="L1614" t="str">
        <f>VLOOKUP(Portfolio43468[[#This Row],[Product]],ProductName,2)</f>
        <v>Megawidget M</v>
      </c>
      <c r="M1614">
        <f t="shared" si="103"/>
        <v>1320</v>
      </c>
      <c r="N1614" s="14">
        <f t="shared" si="104"/>
        <v>1570.8</v>
      </c>
      <c r="O1614">
        <f t="shared" si="105"/>
        <v>2010</v>
      </c>
      <c r="P1614" t="str">
        <f t="shared" si="106"/>
        <v>Jun</v>
      </c>
    </row>
    <row r="1615" spans="1:16" x14ac:dyDescent="0.3">
      <c r="A1615">
        <v>1622</v>
      </c>
      <c r="B1615" t="str">
        <f>Table6[[#This Row],[Initials]]</f>
        <v>A</v>
      </c>
      <c r="C1615" t="str">
        <f>Table6[[#This Row],[Last Name Correction]]</f>
        <v>Carter</v>
      </c>
      <c r="D1615" t="s">
        <v>4493</v>
      </c>
      <c r="E1615" t="str">
        <f>Table6[[#This Row],[Gender Correction]]</f>
        <v>M</v>
      </c>
      <c r="F1615">
        <v>30</v>
      </c>
      <c r="G1615" t="s">
        <v>5863</v>
      </c>
      <c r="H1615" t="s">
        <v>1507</v>
      </c>
      <c r="I1615" s="10">
        <v>40164</v>
      </c>
      <c r="J1615">
        <v>32</v>
      </c>
      <c r="K1615" t="s">
        <v>1772</v>
      </c>
      <c r="L1615" t="str">
        <f>VLOOKUP(Portfolio43468[[#This Row],[Product]],ProductName,2)</f>
        <v>Gigastuff</v>
      </c>
      <c r="M1615">
        <f t="shared" si="103"/>
        <v>576</v>
      </c>
      <c r="N1615" s="14">
        <f t="shared" si="104"/>
        <v>1088.6399999999999</v>
      </c>
      <c r="O1615">
        <f t="shared" si="105"/>
        <v>2009</v>
      </c>
      <c r="P1615" t="str">
        <f t="shared" si="106"/>
        <v>Dec</v>
      </c>
    </row>
    <row r="1616" spans="1:16" x14ac:dyDescent="0.3">
      <c r="A1616">
        <v>1623</v>
      </c>
      <c r="B1616" t="str">
        <f>Table6[[#This Row],[Initials]]</f>
        <v>A</v>
      </c>
      <c r="C1616" t="str">
        <f>Table6[[#This Row],[Last Name Correction]]</f>
        <v>Latham</v>
      </c>
      <c r="D1616" t="s">
        <v>4493</v>
      </c>
      <c r="E1616" t="str">
        <f>Table6[[#This Row],[Gender Correction]]</f>
        <v>M</v>
      </c>
      <c r="F1616">
        <v>60</v>
      </c>
      <c r="G1616" t="s">
        <v>5865</v>
      </c>
      <c r="H1616" t="s">
        <v>170</v>
      </c>
      <c r="I1616" s="10">
        <v>39779</v>
      </c>
      <c r="J1616">
        <v>14</v>
      </c>
      <c r="K1616" t="s">
        <v>1007</v>
      </c>
      <c r="L1616" t="str">
        <f>VLOOKUP(Portfolio43468[[#This Row],[Product]],ProductName,2)</f>
        <v>Superwossname</v>
      </c>
      <c r="M1616">
        <f t="shared" si="103"/>
        <v>280</v>
      </c>
      <c r="N1616" s="14">
        <f t="shared" si="104"/>
        <v>870.8</v>
      </c>
      <c r="O1616">
        <f t="shared" si="105"/>
        <v>2008</v>
      </c>
      <c r="P1616" t="str">
        <f t="shared" si="106"/>
        <v>Nov</v>
      </c>
    </row>
    <row r="1617" spans="1:16" x14ac:dyDescent="0.3">
      <c r="A1617">
        <v>1624</v>
      </c>
      <c r="B1617" t="str">
        <f>Table6[[#This Row],[Initials]]</f>
        <v>R</v>
      </c>
      <c r="C1617" t="str">
        <f>Table6[[#This Row],[Last Name Correction]]</f>
        <v>Bacon</v>
      </c>
      <c r="D1617" t="s">
        <v>4493</v>
      </c>
      <c r="E1617" t="str">
        <f>Table6[[#This Row],[Gender Correction]]</f>
        <v>M</v>
      </c>
      <c r="F1617">
        <v>90</v>
      </c>
      <c r="G1617" t="s">
        <v>5867</v>
      </c>
      <c r="H1617" t="s">
        <v>719</v>
      </c>
      <c r="I1617" s="10">
        <v>39564</v>
      </c>
      <c r="J1617">
        <v>17</v>
      </c>
      <c r="K1617" t="s">
        <v>1700</v>
      </c>
      <c r="L1617" t="str">
        <f>VLOOKUP(Portfolio43468[[#This Row],[Product]],ProductName,2)</f>
        <v>Ultrathing V1</v>
      </c>
      <c r="M1617">
        <f t="shared" si="103"/>
        <v>289</v>
      </c>
      <c r="N1617" s="14">
        <f t="shared" si="104"/>
        <v>575.11</v>
      </c>
      <c r="O1617">
        <f t="shared" si="105"/>
        <v>2008</v>
      </c>
      <c r="P1617" t="str">
        <f t="shared" si="106"/>
        <v>Apr</v>
      </c>
    </row>
    <row r="1618" spans="1:16" x14ac:dyDescent="0.3">
      <c r="A1618">
        <v>1625</v>
      </c>
      <c r="B1618" t="str">
        <f>Table6[[#This Row],[Initials]]</f>
        <v>D</v>
      </c>
      <c r="C1618" t="str">
        <f>Table6[[#This Row],[Last Name Correction]]</f>
        <v>Thomson</v>
      </c>
      <c r="D1618" t="s">
        <v>4493</v>
      </c>
      <c r="E1618" t="str">
        <f>Table6[[#This Row],[Gender Correction]]</f>
        <v>M</v>
      </c>
      <c r="F1618">
        <v>90</v>
      </c>
      <c r="G1618" t="s">
        <v>5868</v>
      </c>
      <c r="H1618" t="s">
        <v>5869</v>
      </c>
      <c r="I1618" s="10">
        <v>40034</v>
      </c>
      <c r="J1618">
        <v>97</v>
      </c>
      <c r="K1618" t="s">
        <v>1696</v>
      </c>
      <c r="L1618" t="str">
        <f>VLOOKUP(Portfolio43468[[#This Row],[Product]],ProductName,2)</f>
        <v>Ultrathing V2</v>
      </c>
      <c r="M1618">
        <f t="shared" si="103"/>
        <v>1940</v>
      </c>
      <c r="N1618" s="14">
        <f t="shared" si="104"/>
        <v>5800.6</v>
      </c>
      <c r="O1618">
        <f t="shared" si="105"/>
        <v>2009</v>
      </c>
      <c r="P1618" t="str">
        <f t="shared" si="106"/>
        <v>Aug</v>
      </c>
    </row>
    <row r="1619" spans="1:16" x14ac:dyDescent="0.3">
      <c r="A1619">
        <v>1626</v>
      </c>
      <c r="B1619" t="str">
        <f>Table6[[#This Row],[Initials]]</f>
        <v>S</v>
      </c>
      <c r="C1619" t="str">
        <f>Table6[[#This Row],[Last Name Correction]]</f>
        <v>Kelley</v>
      </c>
      <c r="D1619" t="s">
        <v>4493</v>
      </c>
      <c r="E1619" t="str">
        <f>Table6[[#This Row],[Gender Correction]]</f>
        <v>M</v>
      </c>
      <c r="F1619">
        <v>30</v>
      </c>
      <c r="G1619" t="s">
        <v>5872</v>
      </c>
      <c r="H1619" t="s">
        <v>291</v>
      </c>
      <c r="I1619" s="10">
        <v>40379</v>
      </c>
      <c r="J1619">
        <v>10</v>
      </c>
      <c r="K1619" t="s">
        <v>1007</v>
      </c>
      <c r="L1619" t="str">
        <f>VLOOKUP(Portfolio43468[[#This Row],[Product]],ProductName,2)</f>
        <v>Superwossname</v>
      </c>
      <c r="M1619">
        <f t="shared" si="103"/>
        <v>200</v>
      </c>
      <c r="N1619" s="14">
        <f t="shared" si="104"/>
        <v>622</v>
      </c>
      <c r="O1619">
        <f t="shared" si="105"/>
        <v>2010</v>
      </c>
      <c r="P1619" t="str">
        <f t="shared" si="106"/>
        <v>Jul</v>
      </c>
    </row>
    <row r="1620" spans="1:16" x14ac:dyDescent="0.3">
      <c r="A1620">
        <v>1627</v>
      </c>
      <c r="B1620" t="str">
        <f>Table6[[#This Row],[Initials]]</f>
        <v>L</v>
      </c>
      <c r="C1620" t="str">
        <f>Table6[[#This Row],[Last Name Correction]]</f>
        <v>Parks</v>
      </c>
      <c r="D1620" t="s">
        <v>4493</v>
      </c>
      <c r="E1620" t="str">
        <f>Table6[[#This Row],[Gender Correction]]</f>
        <v>M</v>
      </c>
      <c r="F1620">
        <v>60</v>
      </c>
      <c r="G1620" t="s">
        <v>5873</v>
      </c>
      <c r="H1620" t="s">
        <v>1287</v>
      </c>
      <c r="I1620" s="10">
        <v>40377</v>
      </c>
      <c r="J1620">
        <v>25</v>
      </c>
      <c r="K1620" t="s">
        <v>1772</v>
      </c>
      <c r="L1620" t="str">
        <f>VLOOKUP(Portfolio43468[[#This Row],[Product]],ProductName,2)</f>
        <v>Gigastuff</v>
      </c>
      <c r="M1620">
        <f t="shared" si="103"/>
        <v>450</v>
      </c>
      <c r="N1620" s="14">
        <f t="shared" si="104"/>
        <v>850.5</v>
      </c>
      <c r="O1620">
        <f t="shared" si="105"/>
        <v>2010</v>
      </c>
      <c r="P1620" t="str">
        <f t="shared" si="106"/>
        <v>Jul</v>
      </c>
    </row>
    <row r="1621" spans="1:16" x14ac:dyDescent="0.3">
      <c r="A1621">
        <v>1628</v>
      </c>
      <c r="B1621" t="str">
        <f>Table6[[#This Row],[Initials]]</f>
        <v>D</v>
      </c>
      <c r="C1621" t="str">
        <f>Table6[[#This Row],[Last Name Correction]]</f>
        <v>Manning</v>
      </c>
      <c r="D1621" t="s">
        <v>4493</v>
      </c>
      <c r="E1621" t="str">
        <f>Table6[[#This Row],[Gender Correction]]</f>
        <v>M</v>
      </c>
      <c r="F1621">
        <v>60</v>
      </c>
      <c r="G1621" t="s">
        <v>5875</v>
      </c>
      <c r="H1621" t="s">
        <v>1614</v>
      </c>
      <c r="I1621" s="10">
        <v>39894</v>
      </c>
      <c r="J1621">
        <v>23</v>
      </c>
      <c r="K1621" t="s">
        <v>1772</v>
      </c>
      <c r="L1621" t="str">
        <f>VLOOKUP(Portfolio43468[[#This Row],[Product]],ProductName,2)</f>
        <v>Gigastuff</v>
      </c>
      <c r="M1621">
        <f t="shared" si="103"/>
        <v>414</v>
      </c>
      <c r="N1621" s="14">
        <f t="shared" si="104"/>
        <v>782.45999999999992</v>
      </c>
      <c r="O1621">
        <f t="shared" si="105"/>
        <v>2009</v>
      </c>
      <c r="P1621" t="str">
        <f t="shared" si="106"/>
        <v>Mar</v>
      </c>
    </row>
    <row r="1622" spans="1:16" x14ac:dyDescent="0.3">
      <c r="A1622">
        <v>1629</v>
      </c>
      <c r="B1622" t="str">
        <f>Table6[[#This Row],[Initials]]</f>
        <v>V</v>
      </c>
      <c r="C1622" t="str">
        <f>Table6[[#This Row],[Last Name Correction]]</f>
        <v>Delong</v>
      </c>
      <c r="D1622" t="s">
        <v>1946</v>
      </c>
      <c r="E1622" t="str">
        <f>Table6[[#This Row],[Gender Correction]]</f>
        <v>M</v>
      </c>
      <c r="F1622">
        <v>60</v>
      </c>
      <c r="G1622" t="s">
        <v>5878</v>
      </c>
      <c r="H1622" t="s">
        <v>4954</v>
      </c>
      <c r="I1622" s="10">
        <v>40330</v>
      </c>
      <c r="J1622">
        <v>45</v>
      </c>
      <c r="K1622" t="s">
        <v>1772</v>
      </c>
      <c r="L1622" t="str">
        <f>VLOOKUP(Portfolio43468[[#This Row],[Product]],ProductName,2)</f>
        <v>Gigastuff</v>
      </c>
      <c r="M1622">
        <f t="shared" si="103"/>
        <v>810</v>
      </c>
      <c r="N1622" s="14">
        <f t="shared" si="104"/>
        <v>1530.8999999999999</v>
      </c>
      <c r="O1622">
        <f t="shared" si="105"/>
        <v>2010</v>
      </c>
      <c r="P1622" t="str">
        <f t="shared" si="106"/>
        <v>Jun</v>
      </c>
    </row>
    <row r="1623" spans="1:16" x14ac:dyDescent="0.3">
      <c r="A1623">
        <v>1630</v>
      </c>
      <c r="B1623" t="str">
        <f>Table6[[#This Row],[Initials]]</f>
        <v>C</v>
      </c>
      <c r="C1623" t="str">
        <f>Table6[[#This Row],[Last Name Correction]]</f>
        <v>Dubois</v>
      </c>
      <c r="D1623" t="s">
        <v>4493</v>
      </c>
      <c r="E1623" t="str">
        <f>Table6[[#This Row],[Gender Correction]]</f>
        <v>M</v>
      </c>
      <c r="F1623">
        <v>30</v>
      </c>
      <c r="G1623" t="s">
        <v>5879</v>
      </c>
      <c r="H1623" t="s">
        <v>1615</v>
      </c>
      <c r="I1623" s="10">
        <v>39471</v>
      </c>
      <c r="J1623">
        <v>53</v>
      </c>
      <c r="K1623" t="s">
        <v>1692</v>
      </c>
      <c r="L1623" t="str">
        <f>VLOOKUP(Portfolio43468[[#This Row],[Product]],ProductName,2)</f>
        <v>Megawidget L</v>
      </c>
      <c r="M1623">
        <f t="shared" si="103"/>
        <v>1272</v>
      </c>
      <c r="N1623" s="14">
        <f t="shared" si="104"/>
        <v>2022.48</v>
      </c>
      <c r="O1623">
        <f t="shared" si="105"/>
        <v>2008</v>
      </c>
      <c r="P1623" t="str">
        <f t="shared" si="106"/>
        <v>Jan</v>
      </c>
    </row>
    <row r="1624" spans="1:16" x14ac:dyDescent="0.3">
      <c r="A1624">
        <v>1631</v>
      </c>
      <c r="B1624" t="str">
        <f>Table6[[#This Row],[Initials]]</f>
        <v>L</v>
      </c>
      <c r="C1624" t="str">
        <f>Table6[[#This Row],[Last Name Correction]]</f>
        <v>Lackey</v>
      </c>
      <c r="D1624" t="s">
        <v>4493</v>
      </c>
      <c r="E1624" t="str">
        <f>Table6[[#This Row],[Gender Correction]]</f>
        <v>M</v>
      </c>
      <c r="F1624">
        <v>90</v>
      </c>
      <c r="G1624" t="s">
        <v>5881</v>
      </c>
      <c r="H1624" t="s">
        <v>1652</v>
      </c>
      <c r="I1624" s="10">
        <v>39995</v>
      </c>
      <c r="J1624">
        <v>49</v>
      </c>
      <c r="K1624" t="s">
        <v>1673</v>
      </c>
      <c r="L1624" t="str">
        <f>VLOOKUP(Portfolio43468[[#This Row],[Product]],ProductName,2)</f>
        <v>Megawidget S</v>
      </c>
      <c r="M1624">
        <f t="shared" si="103"/>
        <v>1176</v>
      </c>
      <c r="N1624" s="14">
        <f t="shared" si="104"/>
        <v>929.04000000000008</v>
      </c>
      <c r="O1624">
        <f t="shared" si="105"/>
        <v>2009</v>
      </c>
      <c r="P1624" t="str">
        <f t="shared" si="106"/>
        <v>Jul</v>
      </c>
    </row>
    <row r="1625" spans="1:16" x14ac:dyDescent="0.3">
      <c r="A1625">
        <v>1632</v>
      </c>
      <c r="B1625" t="str">
        <f>Table6[[#This Row],[Initials]]</f>
        <v>L</v>
      </c>
      <c r="C1625" t="str">
        <f>Table6[[#This Row],[Last Name Correction]]</f>
        <v>Bouchard</v>
      </c>
      <c r="D1625" t="s">
        <v>4493</v>
      </c>
      <c r="E1625" t="str">
        <f>Table6[[#This Row],[Gender Correction]]</f>
        <v>M</v>
      </c>
      <c r="F1625">
        <v>90</v>
      </c>
      <c r="G1625" t="s">
        <v>5883</v>
      </c>
      <c r="H1625" t="s">
        <v>797</v>
      </c>
      <c r="I1625" s="10">
        <v>39538</v>
      </c>
      <c r="J1625">
        <v>50</v>
      </c>
      <c r="K1625" t="s">
        <v>1677</v>
      </c>
      <c r="L1625" t="str">
        <f>VLOOKUP(Portfolio43468[[#This Row],[Product]],ProductName,2)</f>
        <v>Ultrathing V3</v>
      </c>
      <c r="M1625">
        <f t="shared" si="103"/>
        <v>1200</v>
      </c>
      <c r="N1625" s="14">
        <f t="shared" si="104"/>
        <v>4188</v>
      </c>
      <c r="O1625">
        <f t="shared" si="105"/>
        <v>2008</v>
      </c>
      <c r="P1625" t="str">
        <f t="shared" si="106"/>
        <v>Mar</v>
      </c>
    </row>
    <row r="1626" spans="1:16" x14ac:dyDescent="0.3">
      <c r="A1626">
        <v>1633</v>
      </c>
      <c r="B1626" t="str">
        <f>Table6[[#This Row],[Initials]]</f>
        <v>G</v>
      </c>
      <c r="C1626" t="str">
        <f>Table6[[#This Row],[Last Name Correction]]</f>
        <v>Acosta</v>
      </c>
      <c r="D1626" t="s">
        <v>4493</v>
      </c>
      <c r="E1626" t="str">
        <f>Table6[[#This Row],[Gender Correction]]</f>
        <v>M</v>
      </c>
      <c r="F1626">
        <v>90</v>
      </c>
      <c r="G1626" t="s">
        <v>5884</v>
      </c>
      <c r="H1626" t="s">
        <v>687</v>
      </c>
      <c r="I1626" s="10">
        <v>39556</v>
      </c>
      <c r="J1626">
        <v>6</v>
      </c>
      <c r="K1626" t="s">
        <v>1673</v>
      </c>
      <c r="L1626" t="str">
        <f>VLOOKUP(Portfolio43468[[#This Row],[Product]],ProductName,2)</f>
        <v>Megawidget S</v>
      </c>
      <c r="M1626">
        <f t="shared" si="103"/>
        <v>144</v>
      </c>
      <c r="N1626" s="14">
        <f t="shared" si="104"/>
        <v>113.76</v>
      </c>
      <c r="O1626">
        <f t="shared" si="105"/>
        <v>2008</v>
      </c>
      <c r="P1626" t="str">
        <f t="shared" si="106"/>
        <v>Apr</v>
      </c>
    </row>
    <row r="1627" spans="1:16" x14ac:dyDescent="0.3">
      <c r="A1627">
        <v>1634</v>
      </c>
      <c r="B1627" t="str">
        <f>Table6[[#This Row],[Initials]]</f>
        <v>T</v>
      </c>
      <c r="C1627" t="str">
        <f>Table6[[#This Row],[Last Name Correction]]</f>
        <v>Lovett</v>
      </c>
      <c r="D1627" t="s">
        <v>4493</v>
      </c>
      <c r="E1627" t="str">
        <f>Table6[[#This Row],[Gender Correction]]</f>
        <v>M</v>
      </c>
      <c r="F1627">
        <v>90</v>
      </c>
      <c r="G1627" t="s">
        <v>5886</v>
      </c>
      <c r="H1627" t="s">
        <v>5887</v>
      </c>
      <c r="I1627" s="10">
        <v>40324</v>
      </c>
      <c r="J1627">
        <v>22</v>
      </c>
      <c r="K1627" t="s">
        <v>1677</v>
      </c>
      <c r="L1627" t="str">
        <f>VLOOKUP(Portfolio43468[[#This Row],[Product]],ProductName,2)</f>
        <v>Ultrathing V3</v>
      </c>
      <c r="M1627">
        <f t="shared" si="103"/>
        <v>528</v>
      </c>
      <c r="N1627" s="14">
        <f t="shared" si="104"/>
        <v>1842.72</v>
      </c>
      <c r="O1627">
        <f t="shared" si="105"/>
        <v>2010</v>
      </c>
      <c r="P1627" t="str">
        <f t="shared" si="106"/>
        <v>May</v>
      </c>
    </row>
    <row r="1628" spans="1:16" x14ac:dyDescent="0.3">
      <c r="A1628">
        <v>1635</v>
      </c>
      <c r="B1628" t="str">
        <f>Table6[[#This Row],[Initials]]</f>
        <v>J</v>
      </c>
      <c r="C1628" t="str">
        <f>Table6[[#This Row],[Last Name Correction]]</f>
        <v>Cruz</v>
      </c>
      <c r="D1628" t="s">
        <v>4493</v>
      </c>
      <c r="E1628" t="str">
        <f>Table6[[#This Row],[Gender Correction]]</f>
        <v>M</v>
      </c>
      <c r="F1628">
        <v>30</v>
      </c>
      <c r="G1628" t="s">
        <v>5889</v>
      </c>
      <c r="H1628" t="s">
        <v>1634</v>
      </c>
      <c r="I1628" s="10">
        <v>40154</v>
      </c>
      <c r="J1628">
        <v>22</v>
      </c>
      <c r="K1628" t="s">
        <v>1007</v>
      </c>
      <c r="L1628" t="str">
        <f>VLOOKUP(Portfolio43468[[#This Row],[Product]],ProductName,2)</f>
        <v>Superwossname</v>
      </c>
      <c r="M1628">
        <f t="shared" si="103"/>
        <v>440</v>
      </c>
      <c r="N1628" s="14">
        <f t="shared" si="104"/>
        <v>1368.3999999999999</v>
      </c>
      <c r="O1628">
        <f t="shared" si="105"/>
        <v>2009</v>
      </c>
      <c r="P1628" t="str">
        <f t="shared" si="106"/>
        <v>Dec</v>
      </c>
    </row>
    <row r="1629" spans="1:16" x14ac:dyDescent="0.3">
      <c r="A1629">
        <v>1636</v>
      </c>
      <c r="B1629" t="str">
        <f>Table6[[#This Row],[Initials]]</f>
        <v>C</v>
      </c>
      <c r="C1629" t="str">
        <f>Table6[[#This Row],[Last Name Correction]]</f>
        <v>Mcknight</v>
      </c>
      <c r="D1629" t="s">
        <v>4493</v>
      </c>
      <c r="E1629" t="str">
        <f>Table6[[#This Row],[Gender Correction]]</f>
        <v>M</v>
      </c>
      <c r="F1629">
        <v>90</v>
      </c>
      <c r="G1629" t="s">
        <v>5891</v>
      </c>
      <c r="H1629" t="s">
        <v>437</v>
      </c>
      <c r="I1629" s="10">
        <v>39579</v>
      </c>
      <c r="J1629">
        <v>52</v>
      </c>
      <c r="K1629" t="s">
        <v>1721</v>
      </c>
      <c r="L1629" t="str">
        <f>VLOOKUP(Portfolio43468[[#This Row],[Product]],ProductName,2)</f>
        <v>Ultrathing V4</v>
      </c>
      <c r="M1629">
        <f t="shared" si="103"/>
        <v>1248</v>
      </c>
      <c r="N1629" s="14">
        <f t="shared" si="104"/>
        <v>4979.5200000000004</v>
      </c>
      <c r="O1629">
        <f t="shared" si="105"/>
        <v>2008</v>
      </c>
      <c r="P1629" t="str">
        <f t="shared" si="106"/>
        <v>May</v>
      </c>
    </row>
    <row r="1630" spans="1:16" x14ac:dyDescent="0.3">
      <c r="A1630">
        <v>1637</v>
      </c>
      <c r="B1630" t="str">
        <f>Table6[[#This Row],[Initials]]</f>
        <v>D</v>
      </c>
      <c r="C1630" t="str">
        <f>Table6[[#This Row],[Last Name Correction]]</f>
        <v>Jimenez</v>
      </c>
      <c r="D1630" t="s">
        <v>4493</v>
      </c>
      <c r="E1630" t="str">
        <f>Table6[[#This Row],[Gender Correction]]</f>
        <v>M</v>
      </c>
      <c r="F1630">
        <v>90</v>
      </c>
      <c r="G1630" t="s">
        <v>5894</v>
      </c>
      <c r="H1630" t="s">
        <v>800</v>
      </c>
      <c r="I1630" s="10">
        <v>39551</v>
      </c>
      <c r="J1630">
        <v>27</v>
      </c>
      <c r="K1630" t="s">
        <v>851</v>
      </c>
      <c r="L1630" t="str">
        <f>VLOOKUP(Portfolio43468[[#This Row],[Product]],ProductName,2)</f>
        <v>Hyperwotsit</v>
      </c>
      <c r="M1630">
        <f t="shared" si="103"/>
        <v>540</v>
      </c>
      <c r="N1630" s="14">
        <f t="shared" si="104"/>
        <v>1085.3999999999999</v>
      </c>
      <c r="O1630">
        <f t="shared" si="105"/>
        <v>2008</v>
      </c>
      <c r="P1630" t="str">
        <f t="shared" si="106"/>
        <v>Apr</v>
      </c>
    </row>
    <row r="1631" spans="1:16" x14ac:dyDescent="0.3">
      <c r="A1631">
        <v>1638</v>
      </c>
      <c r="B1631" t="str">
        <f>Table6[[#This Row],[Initials]]</f>
        <v>S</v>
      </c>
      <c r="C1631" t="str">
        <f>Table6[[#This Row],[Last Name Correction]]</f>
        <v>Bland</v>
      </c>
      <c r="D1631" t="s">
        <v>4493</v>
      </c>
      <c r="E1631" t="str">
        <f>Table6[[#This Row],[Gender Correction]]</f>
        <v>M</v>
      </c>
      <c r="F1631">
        <v>90</v>
      </c>
      <c r="G1631" t="s">
        <v>5896</v>
      </c>
      <c r="H1631" t="s">
        <v>916</v>
      </c>
      <c r="I1631" s="10">
        <v>40434</v>
      </c>
      <c r="J1631">
        <v>52</v>
      </c>
      <c r="K1631" t="s">
        <v>1700</v>
      </c>
      <c r="L1631" t="str">
        <f>VLOOKUP(Portfolio43468[[#This Row],[Product]],ProductName,2)</f>
        <v>Ultrathing V1</v>
      </c>
      <c r="M1631">
        <f t="shared" si="103"/>
        <v>884</v>
      </c>
      <c r="N1631" s="14">
        <f t="shared" si="104"/>
        <v>1759.16</v>
      </c>
      <c r="O1631">
        <f t="shared" si="105"/>
        <v>2010</v>
      </c>
      <c r="P1631" t="str">
        <f t="shared" si="106"/>
        <v>Sep</v>
      </c>
    </row>
    <row r="1632" spans="1:16" x14ac:dyDescent="0.3">
      <c r="A1632">
        <v>1639</v>
      </c>
      <c r="B1632" t="str">
        <f>Table6[[#This Row],[Initials]]</f>
        <v>V</v>
      </c>
      <c r="C1632" t="str">
        <f>Table6[[#This Row],[Last Name Correction]]</f>
        <v>Young</v>
      </c>
      <c r="D1632" t="s">
        <v>4493</v>
      </c>
      <c r="E1632" t="str">
        <f>Table6[[#This Row],[Gender Correction]]</f>
        <v>M</v>
      </c>
      <c r="F1632">
        <v>30</v>
      </c>
      <c r="G1632" t="s">
        <v>5899</v>
      </c>
      <c r="H1632" t="s">
        <v>3065</v>
      </c>
      <c r="I1632" s="10">
        <v>40132</v>
      </c>
      <c r="J1632">
        <v>87</v>
      </c>
      <c r="K1632" t="s">
        <v>1677</v>
      </c>
      <c r="L1632" t="str">
        <f>VLOOKUP(Portfolio43468[[#This Row],[Product]],ProductName,2)</f>
        <v>Ultrathing V3</v>
      </c>
      <c r="M1632">
        <f t="shared" si="103"/>
        <v>2088</v>
      </c>
      <c r="N1632" s="14">
        <f t="shared" si="104"/>
        <v>7287.1200000000008</v>
      </c>
      <c r="O1632">
        <f t="shared" si="105"/>
        <v>2009</v>
      </c>
      <c r="P1632" t="str">
        <f t="shared" si="106"/>
        <v>Nov</v>
      </c>
    </row>
    <row r="1633" spans="1:16" x14ac:dyDescent="0.3">
      <c r="A1633">
        <v>1640</v>
      </c>
      <c r="B1633" t="str">
        <f>Table6[[#This Row],[Initials]]</f>
        <v>L</v>
      </c>
      <c r="C1633" t="str">
        <f>Table6[[#This Row],[Last Name Correction]]</f>
        <v>Simms</v>
      </c>
      <c r="D1633" t="s">
        <v>4493</v>
      </c>
      <c r="E1633" t="str">
        <f>Table6[[#This Row],[Gender Correction]]</f>
        <v>M</v>
      </c>
      <c r="F1633">
        <v>30</v>
      </c>
      <c r="G1633" t="s">
        <v>5900</v>
      </c>
      <c r="H1633" t="s">
        <v>4594</v>
      </c>
      <c r="I1633" s="10">
        <v>39811</v>
      </c>
      <c r="J1633">
        <v>34</v>
      </c>
      <c r="K1633" t="s">
        <v>851</v>
      </c>
      <c r="L1633" t="str">
        <f>VLOOKUP(Portfolio43468[[#This Row],[Product]],ProductName,2)</f>
        <v>Hyperwotsit</v>
      </c>
      <c r="M1633">
        <f t="shared" si="103"/>
        <v>680</v>
      </c>
      <c r="N1633" s="14">
        <f t="shared" si="104"/>
        <v>1366.8</v>
      </c>
      <c r="O1633">
        <f t="shared" si="105"/>
        <v>2008</v>
      </c>
      <c r="P1633" t="str">
        <f t="shared" si="106"/>
        <v>Dec</v>
      </c>
    </row>
    <row r="1634" spans="1:16" x14ac:dyDescent="0.3">
      <c r="A1634">
        <v>1641</v>
      </c>
      <c r="B1634" t="str">
        <f>Table6[[#This Row],[Initials]]</f>
        <v>D</v>
      </c>
      <c r="C1634" t="str">
        <f>Table6[[#This Row],[Last Name Correction]]</f>
        <v>Good</v>
      </c>
      <c r="D1634" t="s">
        <v>4493</v>
      </c>
      <c r="E1634" t="str">
        <f>Table6[[#This Row],[Gender Correction]]</f>
        <v>M</v>
      </c>
      <c r="F1634">
        <v>90</v>
      </c>
      <c r="G1634" t="s">
        <v>5902</v>
      </c>
      <c r="H1634" t="s">
        <v>242</v>
      </c>
      <c r="I1634" s="10">
        <v>39636</v>
      </c>
      <c r="J1634">
        <v>43</v>
      </c>
      <c r="K1634" t="s">
        <v>1707</v>
      </c>
      <c r="L1634" t="str">
        <f>VLOOKUP(Portfolio43468[[#This Row],[Product]],ProductName,2)</f>
        <v>Megawidget M</v>
      </c>
      <c r="M1634">
        <f t="shared" si="103"/>
        <v>1032</v>
      </c>
      <c r="N1634" s="14">
        <f t="shared" si="104"/>
        <v>1228.08</v>
      </c>
      <c r="O1634">
        <f t="shared" si="105"/>
        <v>2008</v>
      </c>
      <c r="P1634" t="str">
        <f t="shared" si="106"/>
        <v>Jul</v>
      </c>
    </row>
    <row r="1635" spans="1:16" x14ac:dyDescent="0.3">
      <c r="A1635">
        <v>1642</v>
      </c>
      <c r="B1635" t="str">
        <f>Table6[[#This Row],[Initials]]</f>
        <v>M</v>
      </c>
      <c r="C1635" t="str">
        <f>Table6[[#This Row],[Last Name Correction]]</f>
        <v>Adair</v>
      </c>
      <c r="D1635" t="s">
        <v>4493</v>
      </c>
      <c r="E1635" t="str">
        <f>Table6[[#This Row],[Gender Correction]]</f>
        <v>M</v>
      </c>
      <c r="F1635">
        <v>90</v>
      </c>
      <c r="G1635" t="s">
        <v>5904</v>
      </c>
      <c r="H1635" t="s">
        <v>754</v>
      </c>
      <c r="I1635" s="10">
        <v>40117</v>
      </c>
      <c r="J1635">
        <v>7</v>
      </c>
      <c r="K1635" t="s">
        <v>1692</v>
      </c>
      <c r="L1635" t="str">
        <f>VLOOKUP(Portfolio43468[[#This Row],[Product]],ProductName,2)</f>
        <v>Megawidget L</v>
      </c>
      <c r="M1635">
        <f t="shared" si="103"/>
        <v>168</v>
      </c>
      <c r="N1635" s="14">
        <f t="shared" si="104"/>
        <v>267.12</v>
      </c>
      <c r="O1635">
        <f t="shared" si="105"/>
        <v>2009</v>
      </c>
      <c r="P1635" t="str">
        <f t="shared" si="106"/>
        <v>Oct</v>
      </c>
    </row>
    <row r="1636" spans="1:16" x14ac:dyDescent="0.3">
      <c r="A1636">
        <v>1643</v>
      </c>
      <c r="B1636" t="str">
        <f>Table6[[#This Row],[Initials]]</f>
        <v>G</v>
      </c>
      <c r="C1636" t="str">
        <f>Table6[[#This Row],[Last Name Correction]]</f>
        <v>Meyer</v>
      </c>
      <c r="D1636" t="s">
        <v>4493</v>
      </c>
      <c r="E1636" t="str">
        <f>Table6[[#This Row],[Gender Correction]]</f>
        <v>M</v>
      </c>
      <c r="F1636">
        <v>90</v>
      </c>
      <c r="G1636" t="s">
        <v>5905</v>
      </c>
      <c r="H1636" t="s">
        <v>2125</v>
      </c>
      <c r="I1636" s="10">
        <v>39704</v>
      </c>
      <c r="J1636">
        <v>61</v>
      </c>
      <c r="K1636" t="s">
        <v>1692</v>
      </c>
      <c r="L1636" t="str">
        <f>VLOOKUP(Portfolio43468[[#This Row],[Product]],ProductName,2)</f>
        <v>Megawidget L</v>
      </c>
      <c r="M1636">
        <f t="shared" si="103"/>
        <v>1464</v>
      </c>
      <c r="N1636" s="14">
        <f t="shared" si="104"/>
        <v>2327.7600000000002</v>
      </c>
      <c r="O1636">
        <f t="shared" si="105"/>
        <v>2008</v>
      </c>
      <c r="P1636" t="str">
        <f t="shared" si="106"/>
        <v>Sep</v>
      </c>
    </row>
    <row r="1637" spans="1:16" x14ac:dyDescent="0.3">
      <c r="A1637">
        <v>1644</v>
      </c>
      <c r="B1637" t="str">
        <f>Table6[[#This Row],[Initials]]</f>
        <v>N</v>
      </c>
      <c r="C1637" t="str">
        <f>Table6[[#This Row],[Last Name Correction]]</f>
        <v>Lancaster</v>
      </c>
      <c r="D1637" t="s">
        <v>4493</v>
      </c>
      <c r="E1637" t="str">
        <f>Table6[[#This Row],[Gender Correction]]</f>
        <v>M</v>
      </c>
      <c r="F1637">
        <v>30</v>
      </c>
      <c r="G1637" t="s">
        <v>5906</v>
      </c>
      <c r="H1637" t="s">
        <v>1643</v>
      </c>
      <c r="I1637" s="10">
        <v>40390</v>
      </c>
      <c r="J1637">
        <v>4</v>
      </c>
      <c r="K1637" t="s">
        <v>1007</v>
      </c>
      <c r="L1637" t="str">
        <f>VLOOKUP(Portfolio43468[[#This Row],[Product]],ProductName,2)</f>
        <v>Superwossname</v>
      </c>
      <c r="M1637">
        <f t="shared" si="103"/>
        <v>80</v>
      </c>
      <c r="N1637" s="14">
        <f t="shared" si="104"/>
        <v>248.79999999999998</v>
      </c>
      <c r="O1637">
        <f t="shared" si="105"/>
        <v>2010</v>
      </c>
      <c r="P1637" t="str">
        <f t="shared" si="106"/>
        <v>Jul</v>
      </c>
    </row>
    <row r="1638" spans="1:16" x14ac:dyDescent="0.3">
      <c r="A1638">
        <v>1645</v>
      </c>
      <c r="B1638" t="str">
        <f>Table6[[#This Row],[Initials]]</f>
        <v>T</v>
      </c>
      <c r="C1638" t="str">
        <f>Table6[[#This Row],[Last Name Correction]]</f>
        <v>Joyce</v>
      </c>
      <c r="D1638" t="s">
        <v>4493</v>
      </c>
      <c r="E1638" t="str">
        <f>Table6[[#This Row],[Gender Correction]]</f>
        <v>M</v>
      </c>
      <c r="F1638">
        <v>60</v>
      </c>
      <c r="G1638" t="s">
        <v>5908</v>
      </c>
      <c r="H1638" t="s">
        <v>256</v>
      </c>
      <c r="I1638" s="10">
        <v>40450</v>
      </c>
      <c r="J1638">
        <v>30</v>
      </c>
      <c r="K1638" t="s">
        <v>1721</v>
      </c>
      <c r="L1638" t="str">
        <f>VLOOKUP(Portfolio43468[[#This Row],[Product]],ProductName,2)</f>
        <v>Ultrathing V4</v>
      </c>
      <c r="M1638">
        <f t="shared" si="103"/>
        <v>720</v>
      </c>
      <c r="N1638" s="14">
        <f t="shared" si="104"/>
        <v>2872.8</v>
      </c>
      <c r="O1638">
        <f t="shared" si="105"/>
        <v>2010</v>
      </c>
      <c r="P1638" t="str">
        <f t="shared" si="106"/>
        <v>Sep</v>
      </c>
    </row>
    <row r="1639" spans="1:16" x14ac:dyDescent="0.3">
      <c r="A1639">
        <v>1646</v>
      </c>
      <c r="B1639" t="str">
        <f>Table6[[#This Row],[Initials]]</f>
        <v>D</v>
      </c>
      <c r="C1639" t="str">
        <f>Table6[[#This Row],[Last Name Correction]]</f>
        <v>Dawkins</v>
      </c>
      <c r="D1639" t="s">
        <v>4493</v>
      </c>
      <c r="E1639" t="str">
        <f>Table6[[#This Row],[Gender Correction]]</f>
        <v>M</v>
      </c>
      <c r="F1639">
        <v>90</v>
      </c>
      <c r="G1639" t="s">
        <v>5910</v>
      </c>
      <c r="H1639" t="s">
        <v>138</v>
      </c>
      <c r="I1639" s="10">
        <v>39778</v>
      </c>
      <c r="J1639">
        <v>26</v>
      </c>
      <c r="K1639" t="s">
        <v>851</v>
      </c>
      <c r="L1639" t="str">
        <f>VLOOKUP(Portfolio43468[[#This Row],[Product]],ProductName,2)</f>
        <v>Hyperwotsit</v>
      </c>
      <c r="M1639">
        <f t="shared" si="103"/>
        <v>520</v>
      </c>
      <c r="N1639" s="14">
        <f t="shared" si="104"/>
        <v>1045.1999999999998</v>
      </c>
      <c r="O1639">
        <f t="shared" si="105"/>
        <v>2008</v>
      </c>
      <c r="P1639" t="str">
        <f t="shared" si="106"/>
        <v>Nov</v>
      </c>
    </row>
    <row r="1640" spans="1:16" x14ac:dyDescent="0.3">
      <c r="A1640">
        <v>1647</v>
      </c>
      <c r="B1640" t="str">
        <f>Table6[[#This Row],[Initials]]</f>
        <v>D</v>
      </c>
      <c r="C1640" t="str">
        <f>Table6[[#This Row],[Last Name Correction]]</f>
        <v>Sandoval</v>
      </c>
      <c r="D1640" t="s">
        <v>4493</v>
      </c>
      <c r="E1640" t="str">
        <f>Table6[[#This Row],[Gender Correction]]</f>
        <v>M</v>
      </c>
      <c r="F1640">
        <v>90</v>
      </c>
      <c r="G1640" t="s">
        <v>5913</v>
      </c>
      <c r="H1640" t="s">
        <v>1632</v>
      </c>
      <c r="I1640" s="10">
        <v>39690</v>
      </c>
      <c r="J1640">
        <v>66</v>
      </c>
      <c r="K1640" t="s">
        <v>1696</v>
      </c>
      <c r="L1640" t="str">
        <f>VLOOKUP(Portfolio43468[[#This Row],[Product]],ProductName,2)</f>
        <v>Ultrathing V2</v>
      </c>
      <c r="M1640">
        <f t="shared" si="103"/>
        <v>1320</v>
      </c>
      <c r="N1640" s="14">
        <f t="shared" si="104"/>
        <v>3946.8</v>
      </c>
      <c r="O1640">
        <f t="shared" si="105"/>
        <v>2008</v>
      </c>
      <c r="P1640" t="str">
        <f t="shared" si="106"/>
        <v>Aug</v>
      </c>
    </row>
    <row r="1641" spans="1:16" x14ac:dyDescent="0.3">
      <c r="A1641">
        <v>1648</v>
      </c>
      <c r="B1641" t="str">
        <f>Table6[[#This Row],[Initials]]</f>
        <v>C</v>
      </c>
      <c r="C1641" t="str">
        <f>Table6[[#This Row],[Last Name Correction]]</f>
        <v>Bautista</v>
      </c>
      <c r="D1641" t="s">
        <v>4493</v>
      </c>
      <c r="E1641" t="str">
        <f>Table6[[#This Row],[Gender Correction]]</f>
        <v>M</v>
      </c>
      <c r="F1641">
        <v>60</v>
      </c>
      <c r="G1641" t="s">
        <v>5915</v>
      </c>
      <c r="H1641" t="s">
        <v>3848</v>
      </c>
      <c r="I1641" s="10">
        <v>40189</v>
      </c>
      <c r="J1641">
        <v>20</v>
      </c>
      <c r="K1641" t="s">
        <v>1707</v>
      </c>
      <c r="L1641" t="str">
        <f>VLOOKUP(Portfolio43468[[#This Row],[Product]],ProductName,2)</f>
        <v>Megawidget M</v>
      </c>
      <c r="M1641">
        <f t="shared" si="103"/>
        <v>480</v>
      </c>
      <c r="N1641" s="14">
        <f t="shared" si="104"/>
        <v>571.19999999999993</v>
      </c>
      <c r="O1641">
        <f t="shared" si="105"/>
        <v>2010</v>
      </c>
      <c r="P1641" t="str">
        <f t="shared" si="106"/>
        <v>Jan</v>
      </c>
    </row>
    <row r="1642" spans="1:16" x14ac:dyDescent="0.3">
      <c r="A1642">
        <v>1649</v>
      </c>
      <c r="B1642" t="str">
        <f>Table6[[#This Row],[Initials]]</f>
        <v>T</v>
      </c>
      <c r="C1642" t="str">
        <f>Table6[[#This Row],[Last Name Correction]]</f>
        <v>Durham</v>
      </c>
      <c r="D1642" t="s">
        <v>4493</v>
      </c>
      <c r="E1642" t="str">
        <f>Table6[[#This Row],[Gender Correction]]</f>
        <v>M</v>
      </c>
      <c r="F1642">
        <v>60</v>
      </c>
      <c r="G1642" t="s">
        <v>5916</v>
      </c>
      <c r="H1642" t="s">
        <v>718</v>
      </c>
      <c r="I1642" s="10">
        <v>40116</v>
      </c>
      <c r="J1642">
        <v>51</v>
      </c>
      <c r="K1642" t="s">
        <v>1677</v>
      </c>
      <c r="L1642" t="str">
        <f>VLOOKUP(Portfolio43468[[#This Row],[Product]],ProductName,2)</f>
        <v>Ultrathing V3</v>
      </c>
      <c r="M1642">
        <f t="shared" si="103"/>
        <v>1224</v>
      </c>
      <c r="N1642" s="14">
        <f t="shared" si="104"/>
        <v>4271.76</v>
      </c>
      <c r="O1642">
        <f t="shared" si="105"/>
        <v>2009</v>
      </c>
      <c r="P1642" t="str">
        <f t="shared" si="106"/>
        <v>Oct</v>
      </c>
    </row>
    <row r="1643" spans="1:16" x14ac:dyDescent="0.3">
      <c r="A1643">
        <v>1650</v>
      </c>
      <c r="B1643" t="str">
        <f>Table6[[#This Row],[Initials]]</f>
        <v>T</v>
      </c>
      <c r="C1643" t="str">
        <f>Table6[[#This Row],[Last Name Correction]]</f>
        <v>Seay</v>
      </c>
      <c r="D1643" t="s">
        <v>4493</v>
      </c>
      <c r="E1643" t="str">
        <f>Table6[[#This Row],[Gender Correction]]</f>
        <v>M</v>
      </c>
      <c r="F1643">
        <v>90</v>
      </c>
      <c r="G1643" t="s">
        <v>5917</v>
      </c>
      <c r="H1643" t="s">
        <v>5845</v>
      </c>
      <c r="I1643" s="10">
        <v>40454</v>
      </c>
      <c r="J1643">
        <v>74</v>
      </c>
      <c r="K1643" t="s">
        <v>1700</v>
      </c>
      <c r="L1643" t="str">
        <f>VLOOKUP(Portfolio43468[[#This Row],[Product]],ProductName,2)</f>
        <v>Ultrathing V1</v>
      </c>
      <c r="M1643">
        <f t="shared" si="103"/>
        <v>1258</v>
      </c>
      <c r="N1643" s="14">
        <f t="shared" si="104"/>
        <v>2503.42</v>
      </c>
      <c r="O1643">
        <f t="shared" si="105"/>
        <v>2010</v>
      </c>
      <c r="P1643" t="str">
        <f t="shared" si="106"/>
        <v>Oct</v>
      </c>
    </row>
    <row r="1644" spans="1:16" x14ac:dyDescent="0.3">
      <c r="A1644">
        <v>1651</v>
      </c>
      <c r="B1644" t="str">
        <f>Table6[[#This Row],[Initials]]</f>
        <v>S</v>
      </c>
      <c r="C1644" t="str">
        <f>Table6[[#This Row],[Last Name Correction]]</f>
        <v>Staples</v>
      </c>
      <c r="D1644" t="s">
        <v>4493</v>
      </c>
      <c r="E1644" t="str">
        <f>Table6[[#This Row],[Gender Correction]]</f>
        <v>M</v>
      </c>
      <c r="F1644">
        <v>60</v>
      </c>
      <c r="G1644" t="s">
        <v>5918</v>
      </c>
      <c r="H1644" t="s">
        <v>223</v>
      </c>
      <c r="I1644" s="10">
        <v>40309</v>
      </c>
      <c r="J1644">
        <v>93</v>
      </c>
      <c r="K1644" t="s">
        <v>851</v>
      </c>
      <c r="L1644" t="str">
        <f>VLOOKUP(Portfolio43468[[#This Row],[Product]],ProductName,2)</f>
        <v>Hyperwotsit</v>
      </c>
      <c r="M1644">
        <f t="shared" si="103"/>
        <v>1860</v>
      </c>
      <c r="N1644" s="14">
        <f t="shared" si="104"/>
        <v>3738.5999999999995</v>
      </c>
      <c r="O1644">
        <f t="shared" si="105"/>
        <v>2010</v>
      </c>
      <c r="P1644" t="str">
        <f t="shared" si="106"/>
        <v>May</v>
      </c>
    </row>
    <row r="1645" spans="1:16" x14ac:dyDescent="0.3">
      <c r="A1645">
        <v>1652</v>
      </c>
      <c r="B1645" t="str">
        <f>Table6[[#This Row],[Initials]]</f>
        <v>B</v>
      </c>
      <c r="C1645" t="str">
        <f>Table6[[#This Row],[Last Name Correction]]</f>
        <v>Vogt</v>
      </c>
      <c r="D1645" t="s">
        <v>4493</v>
      </c>
      <c r="E1645" t="str">
        <f>Table6[[#This Row],[Gender Correction]]</f>
        <v>M</v>
      </c>
      <c r="F1645">
        <v>90</v>
      </c>
      <c r="G1645" t="s">
        <v>5920</v>
      </c>
      <c r="H1645" t="s">
        <v>1204</v>
      </c>
      <c r="I1645" s="10">
        <v>39533</v>
      </c>
      <c r="J1645">
        <v>43</v>
      </c>
      <c r="K1645" t="s">
        <v>1677</v>
      </c>
      <c r="L1645" t="str">
        <f>VLOOKUP(Portfolio43468[[#This Row],[Product]],ProductName,2)</f>
        <v>Ultrathing V3</v>
      </c>
      <c r="M1645">
        <f t="shared" si="103"/>
        <v>1032</v>
      </c>
      <c r="N1645" s="14">
        <f t="shared" si="104"/>
        <v>3601.6800000000003</v>
      </c>
      <c r="O1645">
        <f t="shared" si="105"/>
        <v>2008</v>
      </c>
      <c r="P1645" t="str">
        <f t="shared" si="106"/>
        <v>Mar</v>
      </c>
    </row>
    <row r="1646" spans="1:16" x14ac:dyDescent="0.3">
      <c r="A1646">
        <v>1653</v>
      </c>
      <c r="B1646" t="str">
        <f>Table6[[#This Row],[Initials]]</f>
        <v>T</v>
      </c>
      <c r="C1646" t="str">
        <f>Table6[[#This Row],[Last Name Correction]]</f>
        <v>Dumas</v>
      </c>
      <c r="D1646" t="s">
        <v>4493</v>
      </c>
      <c r="E1646" t="str">
        <f>Table6[[#This Row],[Gender Correction]]</f>
        <v>M</v>
      </c>
      <c r="F1646">
        <v>30</v>
      </c>
      <c r="G1646" t="s">
        <v>5244</v>
      </c>
      <c r="H1646" t="s">
        <v>2631</v>
      </c>
      <c r="I1646" s="10">
        <v>40267</v>
      </c>
      <c r="J1646">
        <v>11</v>
      </c>
      <c r="K1646" t="s">
        <v>851</v>
      </c>
      <c r="L1646" t="str">
        <f>VLOOKUP(Portfolio43468[[#This Row],[Product]],ProductName,2)</f>
        <v>Hyperwotsit</v>
      </c>
      <c r="M1646">
        <f t="shared" si="103"/>
        <v>220</v>
      </c>
      <c r="N1646" s="14">
        <f t="shared" si="104"/>
        <v>442.19999999999993</v>
      </c>
      <c r="O1646">
        <f t="shared" si="105"/>
        <v>2010</v>
      </c>
      <c r="P1646" t="str">
        <f t="shared" si="106"/>
        <v>Mar</v>
      </c>
    </row>
    <row r="1647" spans="1:16" x14ac:dyDescent="0.3">
      <c r="A1647">
        <v>1654</v>
      </c>
      <c r="B1647" t="str">
        <f>Table6[[#This Row],[Initials]]</f>
        <v>R</v>
      </c>
      <c r="C1647" t="str">
        <f>Table6[[#This Row],[Last Name Correction]]</f>
        <v>Prince</v>
      </c>
      <c r="D1647" t="s">
        <v>4493</v>
      </c>
      <c r="E1647" t="str">
        <f>Table6[[#This Row],[Gender Correction]]</f>
        <v>M</v>
      </c>
      <c r="F1647">
        <v>90</v>
      </c>
      <c r="G1647" t="s">
        <v>5922</v>
      </c>
      <c r="H1647" t="s">
        <v>1646</v>
      </c>
      <c r="I1647" s="10">
        <v>39982</v>
      </c>
      <c r="J1647">
        <v>94</v>
      </c>
      <c r="K1647" t="s">
        <v>1696</v>
      </c>
      <c r="L1647" t="str">
        <f>VLOOKUP(Portfolio43468[[#This Row],[Product]],ProductName,2)</f>
        <v>Ultrathing V2</v>
      </c>
      <c r="M1647">
        <f t="shared" si="103"/>
        <v>1880</v>
      </c>
      <c r="N1647" s="14">
        <f t="shared" si="104"/>
        <v>5621.2000000000007</v>
      </c>
      <c r="O1647">
        <f t="shared" si="105"/>
        <v>2009</v>
      </c>
      <c r="P1647" t="str">
        <f t="shared" si="106"/>
        <v>Jun</v>
      </c>
    </row>
    <row r="1648" spans="1:16" x14ac:dyDescent="0.3">
      <c r="A1648">
        <v>1655</v>
      </c>
      <c r="B1648" t="str">
        <f>Table6[[#This Row],[Initials]]</f>
        <v>G</v>
      </c>
      <c r="C1648" t="str">
        <f>Table6[[#This Row],[Last Name Correction]]</f>
        <v>Miller</v>
      </c>
      <c r="D1648" t="s">
        <v>4493</v>
      </c>
      <c r="E1648" t="str">
        <f>Table6[[#This Row],[Gender Correction]]</f>
        <v>M</v>
      </c>
      <c r="F1648">
        <v>60</v>
      </c>
      <c r="G1648" t="s">
        <v>5925</v>
      </c>
      <c r="H1648" t="s">
        <v>1450</v>
      </c>
      <c r="I1648" s="10">
        <v>39538</v>
      </c>
      <c r="J1648">
        <v>46</v>
      </c>
      <c r="K1648" t="s">
        <v>1007</v>
      </c>
      <c r="L1648" t="str">
        <f>VLOOKUP(Portfolio43468[[#This Row],[Product]],ProductName,2)</f>
        <v>Superwossname</v>
      </c>
      <c r="M1648">
        <f t="shared" si="103"/>
        <v>920</v>
      </c>
      <c r="N1648" s="14">
        <f t="shared" si="104"/>
        <v>2861.2</v>
      </c>
      <c r="O1648">
        <f t="shared" si="105"/>
        <v>2008</v>
      </c>
      <c r="P1648" t="str">
        <f t="shared" si="106"/>
        <v>Mar</v>
      </c>
    </row>
    <row r="1649" spans="1:16" x14ac:dyDescent="0.3">
      <c r="A1649">
        <v>1656</v>
      </c>
      <c r="B1649" t="str">
        <f>Table6[[#This Row],[Initials]]</f>
        <v>W</v>
      </c>
      <c r="C1649" t="str">
        <f>Table6[[#This Row],[Last Name Correction]]</f>
        <v>Frank</v>
      </c>
      <c r="D1649" t="s">
        <v>4493</v>
      </c>
      <c r="E1649" t="str">
        <f>Table6[[#This Row],[Gender Correction]]</f>
        <v>M</v>
      </c>
      <c r="F1649">
        <v>90</v>
      </c>
      <c r="G1649" t="s">
        <v>5927</v>
      </c>
      <c r="H1649" t="s">
        <v>3065</v>
      </c>
      <c r="I1649" s="10">
        <v>39657</v>
      </c>
      <c r="J1649">
        <v>85</v>
      </c>
      <c r="K1649" t="s">
        <v>1696</v>
      </c>
      <c r="L1649" t="str">
        <f>VLOOKUP(Portfolio43468[[#This Row],[Product]],ProductName,2)</f>
        <v>Ultrathing V2</v>
      </c>
      <c r="M1649">
        <f t="shared" si="103"/>
        <v>1700</v>
      </c>
      <c r="N1649" s="14">
        <f t="shared" si="104"/>
        <v>5083</v>
      </c>
      <c r="O1649">
        <f t="shared" si="105"/>
        <v>2008</v>
      </c>
      <c r="P1649" t="str">
        <f t="shared" si="106"/>
        <v>Jul</v>
      </c>
    </row>
    <row r="1650" spans="1:16" x14ac:dyDescent="0.3">
      <c r="A1650">
        <v>1657</v>
      </c>
      <c r="B1650" t="str">
        <f>Table6[[#This Row],[Initials]]</f>
        <v>O</v>
      </c>
      <c r="C1650" t="str">
        <f>Table6[[#This Row],[Last Name Correction]]</f>
        <v>Mercer</v>
      </c>
      <c r="D1650" t="s">
        <v>4493</v>
      </c>
      <c r="E1650" t="str">
        <f>Table6[[#This Row],[Gender Correction]]</f>
        <v>M</v>
      </c>
      <c r="F1650">
        <v>30</v>
      </c>
      <c r="G1650" t="s">
        <v>2564</v>
      </c>
      <c r="H1650" t="s">
        <v>1636</v>
      </c>
      <c r="I1650" s="10">
        <v>40016</v>
      </c>
      <c r="J1650">
        <v>100</v>
      </c>
      <c r="K1650" t="s">
        <v>1696</v>
      </c>
      <c r="L1650" t="str">
        <f>VLOOKUP(Portfolio43468[[#This Row],[Product]],ProductName,2)</f>
        <v>Ultrathing V2</v>
      </c>
      <c r="M1650">
        <f t="shared" si="103"/>
        <v>2000</v>
      </c>
      <c r="N1650" s="14">
        <f t="shared" si="104"/>
        <v>5980</v>
      </c>
      <c r="O1650">
        <f t="shared" si="105"/>
        <v>2009</v>
      </c>
      <c r="P1650" t="str">
        <f t="shared" si="106"/>
        <v>Jul</v>
      </c>
    </row>
    <row r="1651" spans="1:16" x14ac:dyDescent="0.3">
      <c r="A1651">
        <v>1658</v>
      </c>
      <c r="B1651" t="str">
        <f>Table6[[#This Row],[Initials]]</f>
        <v>J</v>
      </c>
      <c r="C1651" t="str">
        <f>Table6[[#This Row],[Last Name Correction]]</f>
        <v>Thomason</v>
      </c>
      <c r="D1651" t="s">
        <v>4493</v>
      </c>
      <c r="E1651" t="str">
        <f>Table6[[#This Row],[Gender Correction]]</f>
        <v>M</v>
      </c>
      <c r="F1651">
        <v>30</v>
      </c>
      <c r="G1651" t="s">
        <v>5929</v>
      </c>
      <c r="H1651" t="s">
        <v>286</v>
      </c>
      <c r="I1651" s="10">
        <v>40117</v>
      </c>
      <c r="J1651">
        <v>57</v>
      </c>
      <c r="K1651" t="s">
        <v>1707</v>
      </c>
      <c r="L1651" t="str">
        <f>VLOOKUP(Portfolio43468[[#This Row],[Product]],ProductName,2)</f>
        <v>Megawidget M</v>
      </c>
      <c r="M1651">
        <f t="shared" si="103"/>
        <v>1368</v>
      </c>
      <c r="N1651" s="14">
        <f t="shared" si="104"/>
        <v>1627.9199999999998</v>
      </c>
      <c r="O1651">
        <f t="shared" si="105"/>
        <v>2009</v>
      </c>
      <c r="P1651" t="str">
        <f t="shared" si="106"/>
        <v>Oct</v>
      </c>
    </row>
    <row r="1652" spans="1:16" x14ac:dyDescent="0.3">
      <c r="A1652">
        <v>1659</v>
      </c>
      <c r="B1652" t="str">
        <f>Table6[[#This Row],[Initials]]</f>
        <v>B</v>
      </c>
      <c r="C1652" t="str">
        <f>Table6[[#This Row],[Last Name Correction]]</f>
        <v>Compton</v>
      </c>
      <c r="D1652" t="s">
        <v>4493</v>
      </c>
      <c r="E1652" t="str">
        <f>Table6[[#This Row],[Gender Correction]]</f>
        <v>M</v>
      </c>
      <c r="F1652">
        <v>60</v>
      </c>
      <c r="G1652" t="s">
        <v>5932</v>
      </c>
      <c r="H1652" t="s">
        <v>239</v>
      </c>
      <c r="I1652" s="10">
        <v>40234</v>
      </c>
      <c r="J1652">
        <v>93</v>
      </c>
      <c r="K1652" t="s">
        <v>1007</v>
      </c>
      <c r="L1652" t="str">
        <f>VLOOKUP(Portfolio43468[[#This Row],[Product]],ProductName,2)</f>
        <v>Superwossname</v>
      </c>
      <c r="M1652">
        <f t="shared" si="103"/>
        <v>1860</v>
      </c>
      <c r="N1652" s="14">
        <f t="shared" si="104"/>
        <v>5784.5999999999995</v>
      </c>
      <c r="O1652">
        <f t="shared" si="105"/>
        <v>2010</v>
      </c>
      <c r="P1652" t="str">
        <f t="shared" si="106"/>
        <v>Feb</v>
      </c>
    </row>
    <row r="1653" spans="1:16" x14ac:dyDescent="0.3">
      <c r="A1653">
        <v>1660</v>
      </c>
      <c r="B1653" t="str">
        <f>Table6[[#This Row],[Initials]]</f>
        <v>R</v>
      </c>
      <c r="C1653" t="str">
        <f>Table6[[#This Row],[Last Name Correction]]</f>
        <v>Brady</v>
      </c>
      <c r="D1653" t="s">
        <v>4493</v>
      </c>
      <c r="E1653" t="str">
        <f>Table6[[#This Row],[Gender Correction]]</f>
        <v>M</v>
      </c>
      <c r="F1653">
        <v>30</v>
      </c>
      <c r="G1653" t="s">
        <v>5933</v>
      </c>
      <c r="H1653" t="s">
        <v>2516</v>
      </c>
      <c r="I1653" s="10">
        <v>39964</v>
      </c>
      <c r="J1653">
        <v>61</v>
      </c>
      <c r="K1653" t="s">
        <v>1007</v>
      </c>
      <c r="L1653" t="str">
        <f>VLOOKUP(Portfolio43468[[#This Row],[Product]],ProductName,2)</f>
        <v>Superwossname</v>
      </c>
      <c r="M1653">
        <f t="shared" si="103"/>
        <v>1220</v>
      </c>
      <c r="N1653" s="14">
        <f t="shared" si="104"/>
        <v>3794.2</v>
      </c>
      <c r="O1653">
        <f t="shared" si="105"/>
        <v>2009</v>
      </c>
      <c r="P1653" t="str">
        <f t="shared" si="106"/>
        <v>May</v>
      </c>
    </row>
    <row r="1654" spans="1:16" x14ac:dyDescent="0.3">
      <c r="A1654">
        <v>1661</v>
      </c>
      <c r="B1654" t="str">
        <f>Table6[[#This Row],[Initials]]</f>
        <v>R</v>
      </c>
      <c r="C1654" t="str">
        <f>Table6[[#This Row],[Last Name Correction]]</f>
        <v>Schmitt</v>
      </c>
      <c r="D1654" t="s">
        <v>4493</v>
      </c>
      <c r="E1654" t="str">
        <f>Table6[[#This Row],[Gender Correction]]</f>
        <v>M</v>
      </c>
      <c r="F1654">
        <v>30</v>
      </c>
      <c r="G1654" t="s">
        <v>5935</v>
      </c>
      <c r="H1654" t="s">
        <v>5936</v>
      </c>
      <c r="I1654" s="10">
        <v>39800</v>
      </c>
      <c r="J1654">
        <v>51</v>
      </c>
      <c r="K1654" t="s">
        <v>1772</v>
      </c>
      <c r="L1654" t="str">
        <f>VLOOKUP(Portfolio43468[[#This Row],[Product]],ProductName,2)</f>
        <v>Gigastuff</v>
      </c>
      <c r="M1654">
        <f t="shared" si="103"/>
        <v>918</v>
      </c>
      <c r="N1654" s="14">
        <f t="shared" si="104"/>
        <v>1735.02</v>
      </c>
      <c r="O1654">
        <f t="shared" si="105"/>
        <v>2008</v>
      </c>
      <c r="P1654" t="str">
        <f t="shared" si="106"/>
        <v>Dec</v>
      </c>
    </row>
    <row r="1655" spans="1:16" x14ac:dyDescent="0.3">
      <c r="A1655">
        <v>1662</v>
      </c>
      <c r="B1655" t="str">
        <f>Table6[[#This Row],[Initials]]</f>
        <v>D</v>
      </c>
      <c r="C1655" t="str">
        <f>Table6[[#This Row],[Last Name Correction]]</f>
        <v>Gage</v>
      </c>
      <c r="D1655" t="s">
        <v>4493</v>
      </c>
      <c r="E1655" t="str">
        <f>Table6[[#This Row],[Gender Correction]]</f>
        <v>M</v>
      </c>
      <c r="F1655">
        <v>60</v>
      </c>
      <c r="G1655" t="s">
        <v>5938</v>
      </c>
      <c r="H1655" t="s">
        <v>395</v>
      </c>
      <c r="I1655" s="10">
        <v>40510</v>
      </c>
      <c r="J1655">
        <v>7</v>
      </c>
      <c r="K1655" t="s">
        <v>1700</v>
      </c>
      <c r="L1655" t="str">
        <f>VLOOKUP(Portfolio43468[[#This Row],[Product]],ProductName,2)</f>
        <v>Ultrathing V1</v>
      </c>
      <c r="M1655">
        <f t="shared" si="103"/>
        <v>119</v>
      </c>
      <c r="N1655" s="14">
        <f t="shared" si="104"/>
        <v>236.81</v>
      </c>
      <c r="O1655">
        <f t="shared" si="105"/>
        <v>2010</v>
      </c>
      <c r="P1655" t="str">
        <f t="shared" si="106"/>
        <v>Nov</v>
      </c>
    </row>
    <row r="1656" spans="1:16" x14ac:dyDescent="0.3">
      <c r="A1656">
        <v>1663</v>
      </c>
      <c r="B1656" t="str">
        <f>Table6[[#This Row],[Initials]]</f>
        <v>M</v>
      </c>
      <c r="C1656" t="str">
        <f>Table6[[#This Row],[Last Name Correction]]</f>
        <v>Cortez</v>
      </c>
      <c r="D1656" t="s">
        <v>4493</v>
      </c>
      <c r="E1656" t="str">
        <f>Table6[[#This Row],[Gender Correction]]</f>
        <v>M</v>
      </c>
      <c r="F1656">
        <v>90</v>
      </c>
      <c r="G1656" t="s">
        <v>5940</v>
      </c>
      <c r="H1656" t="s">
        <v>792</v>
      </c>
      <c r="I1656" s="10">
        <v>39723</v>
      </c>
      <c r="J1656">
        <v>16</v>
      </c>
      <c r="K1656" t="s">
        <v>851</v>
      </c>
      <c r="L1656" t="str">
        <f>VLOOKUP(Portfolio43468[[#This Row],[Product]],ProductName,2)</f>
        <v>Hyperwotsit</v>
      </c>
      <c r="M1656">
        <f t="shared" si="103"/>
        <v>320</v>
      </c>
      <c r="N1656" s="14">
        <f t="shared" si="104"/>
        <v>643.19999999999993</v>
      </c>
      <c r="O1656">
        <f t="shared" si="105"/>
        <v>2008</v>
      </c>
      <c r="P1656" t="str">
        <f t="shared" si="106"/>
        <v>Oct</v>
      </c>
    </row>
    <row r="1657" spans="1:16" x14ac:dyDescent="0.3">
      <c r="A1657">
        <v>1664</v>
      </c>
      <c r="B1657" t="str">
        <f>Table6[[#This Row],[Initials]]</f>
        <v>J</v>
      </c>
      <c r="C1657" t="str">
        <f>Table6[[#This Row],[Last Name Correction]]</f>
        <v>Posey</v>
      </c>
      <c r="D1657" t="s">
        <v>4493</v>
      </c>
      <c r="E1657" t="str">
        <f>Table6[[#This Row],[Gender Correction]]</f>
        <v>M</v>
      </c>
      <c r="F1657">
        <v>60</v>
      </c>
      <c r="G1657" t="s">
        <v>5941</v>
      </c>
      <c r="H1657" t="s">
        <v>405</v>
      </c>
      <c r="I1657" s="10">
        <v>39667</v>
      </c>
      <c r="J1657">
        <v>35</v>
      </c>
      <c r="K1657" t="s">
        <v>1700</v>
      </c>
      <c r="L1657" t="str">
        <f>VLOOKUP(Portfolio43468[[#This Row],[Product]],ProductName,2)</f>
        <v>Ultrathing V1</v>
      </c>
      <c r="M1657">
        <f t="shared" si="103"/>
        <v>595</v>
      </c>
      <c r="N1657" s="14">
        <f t="shared" si="104"/>
        <v>1184.05</v>
      </c>
      <c r="O1657">
        <f t="shared" si="105"/>
        <v>2008</v>
      </c>
      <c r="P1657" t="str">
        <f t="shared" si="106"/>
        <v>Aug</v>
      </c>
    </row>
    <row r="1658" spans="1:16" x14ac:dyDescent="0.3">
      <c r="A1658">
        <v>1665</v>
      </c>
      <c r="B1658" t="str">
        <f>Table6[[#This Row],[Initials]]</f>
        <v>M</v>
      </c>
      <c r="C1658" t="str">
        <f>Table6[[#This Row],[Last Name Correction]]</f>
        <v>Bullock</v>
      </c>
      <c r="D1658" t="s">
        <v>4493</v>
      </c>
      <c r="E1658" t="str">
        <f>Table6[[#This Row],[Gender Correction]]</f>
        <v>M</v>
      </c>
      <c r="F1658">
        <v>30</v>
      </c>
      <c r="G1658" t="s">
        <v>5944</v>
      </c>
      <c r="H1658" t="s">
        <v>376</v>
      </c>
      <c r="I1658" s="10">
        <v>39726</v>
      </c>
      <c r="J1658">
        <v>82</v>
      </c>
      <c r="K1658" t="s">
        <v>1673</v>
      </c>
      <c r="L1658" t="str">
        <f>VLOOKUP(Portfolio43468[[#This Row],[Product]],ProductName,2)</f>
        <v>Megawidget S</v>
      </c>
      <c r="M1658">
        <f t="shared" si="103"/>
        <v>1968</v>
      </c>
      <c r="N1658" s="14">
        <f t="shared" si="104"/>
        <v>1554.72</v>
      </c>
      <c r="O1658">
        <f t="shared" si="105"/>
        <v>2008</v>
      </c>
      <c r="P1658" t="str">
        <f t="shared" si="106"/>
        <v>Oct</v>
      </c>
    </row>
    <row r="1659" spans="1:16" x14ac:dyDescent="0.3">
      <c r="A1659">
        <v>1666</v>
      </c>
      <c r="B1659" t="str">
        <f>Table6[[#This Row],[Initials]]</f>
        <v>S</v>
      </c>
      <c r="C1659" t="str">
        <f>Table6[[#This Row],[Last Name Correction]]</f>
        <v>Martinez</v>
      </c>
      <c r="D1659" t="s">
        <v>4493</v>
      </c>
      <c r="E1659" t="str">
        <f>Table6[[#This Row],[Gender Correction]]</f>
        <v>M</v>
      </c>
      <c r="F1659">
        <v>90</v>
      </c>
      <c r="G1659" t="s">
        <v>5946</v>
      </c>
      <c r="H1659" t="s">
        <v>738</v>
      </c>
      <c r="I1659" s="10">
        <v>40350</v>
      </c>
      <c r="J1659">
        <v>16</v>
      </c>
      <c r="K1659" t="s">
        <v>1721</v>
      </c>
      <c r="L1659" t="str">
        <f>VLOOKUP(Portfolio43468[[#This Row],[Product]],ProductName,2)</f>
        <v>Ultrathing V4</v>
      </c>
      <c r="M1659">
        <f t="shared" si="103"/>
        <v>384</v>
      </c>
      <c r="N1659" s="14">
        <f t="shared" si="104"/>
        <v>1532.16</v>
      </c>
      <c r="O1659">
        <f t="shared" si="105"/>
        <v>2010</v>
      </c>
      <c r="P1659" t="str">
        <f t="shared" si="106"/>
        <v>Jun</v>
      </c>
    </row>
    <row r="1660" spans="1:16" x14ac:dyDescent="0.3">
      <c r="A1660">
        <v>1667</v>
      </c>
      <c r="B1660" t="str">
        <f>Table6[[#This Row],[Initials]]</f>
        <v>D</v>
      </c>
      <c r="C1660" t="str">
        <f>Table6[[#This Row],[Last Name Correction]]</f>
        <v>Putnam</v>
      </c>
      <c r="D1660" t="s">
        <v>4493</v>
      </c>
      <c r="E1660" t="str">
        <f>Table6[[#This Row],[Gender Correction]]</f>
        <v>M</v>
      </c>
      <c r="F1660">
        <v>90</v>
      </c>
      <c r="G1660" t="s">
        <v>5947</v>
      </c>
      <c r="H1660" t="s">
        <v>277</v>
      </c>
      <c r="I1660" s="10">
        <v>40211</v>
      </c>
      <c r="J1660">
        <v>60</v>
      </c>
      <c r="K1660" t="s">
        <v>1707</v>
      </c>
      <c r="L1660" t="str">
        <f>VLOOKUP(Portfolio43468[[#This Row],[Product]],ProductName,2)</f>
        <v>Megawidget M</v>
      </c>
      <c r="M1660">
        <f t="shared" si="103"/>
        <v>1440</v>
      </c>
      <c r="N1660" s="14">
        <f t="shared" si="104"/>
        <v>1713.6</v>
      </c>
      <c r="O1660">
        <f t="shared" si="105"/>
        <v>2010</v>
      </c>
      <c r="P1660" t="str">
        <f t="shared" si="106"/>
        <v>Feb</v>
      </c>
    </row>
    <row r="1661" spans="1:16" x14ac:dyDescent="0.3">
      <c r="A1661">
        <v>1668</v>
      </c>
      <c r="B1661" t="str">
        <f>Table6[[#This Row],[Initials]]</f>
        <v>O</v>
      </c>
      <c r="C1661" t="str">
        <f>Table6[[#This Row],[Last Name Correction]]</f>
        <v>Kyle</v>
      </c>
      <c r="D1661" t="s">
        <v>4493</v>
      </c>
      <c r="E1661" t="str">
        <f>Table6[[#This Row],[Gender Correction]]</f>
        <v>M</v>
      </c>
      <c r="F1661">
        <v>90</v>
      </c>
      <c r="G1661" t="s">
        <v>5948</v>
      </c>
      <c r="H1661" t="s">
        <v>828</v>
      </c>
      <c r="I1661" s="10">
        <v>40532</v>
      </c>
      <c r="J1661">
        <v>73</v>
      </c>
      <c r="K1661" t="s">
        <v>1696</v>
      </c>
      <c r="L1661" t="str">
        <f>VLOOKUP(Portfolio43468[[#This Row],[Product]],ProductName,2)</f>
        <v>Ultrathing V2</v>
      </c>
      <c r="M1661">
        <f t="shared" si="103"/>
        <v>1460</v>
      </c>
      <c r="N1661" s="14">
        <f t="shared" si="104"/>
        <v>4365.4000000000005</v>
      </c>
      <c r="O1661">
        <f t="shared" si="105"/>
        <v>2010</v>
      </c>
      <c r="P1661" t="str">
        <f t="shared" si="106"/>
        <v>Dec</v>
      </c>
    </row>
    <row r="1662" spans="1:16" x14ac:dyDescent="0.3">
      <c r="A1662">
        <v>1669</v>
      </c>
      <c r="B1662" t="str">
        <f>Table6[[#This Row],[Initials]]</f>
        <v>R</v>
      </c>
      <c r="C1662" t="str">
        <f>Table6[[#This Row],[Last Name Correction]]</f>
        <v>Olsen</v>
      </c>
      <c r="D1662" t="s">
        <v>4493</v>
      </c>
      <c r="E1662" t="str">
        <f>Table6[[#This Row],[Gender Correction]]</f>
        <v>M</v>
      </c>
      <c r="F1662">
        <v>60</v>
      </c>
      <c r="G1662" t="s">
        <v>4024</v>
      </c>
      <c r="H1662" t="s">
        <v>1600</v>
      </c>
      <c r="I1662" s="10">
        <v>40125</v>
      </c>
      <c r="J1662">
        <v>55</v>
      </c>
      <c r="K1662" t="s">
        <v>1772</v>
      </c>
      <c r="L1662" t="str">
        <f>VLOOKUP(Portfolio43468[[#This Row],[Product]],ProductName,2)</f>
        <v>Gigastuff</v>
      </c>
      <c r="M1662">
        <f t="shared" si="103"/>
        <v>990</v>
      </c>
      <c r="N1662" s="14">
        <f t="shared" si="104"/>
        <v>1871.1</v>
      </c>
      <c r="O1662">
        <f t="shared" si="105"/>
        <v>2009</v>
      </c>
      <c r="P1662" t="str">
        <f t="shared" si="106"/>
        <v>Nov</v>
      </c>
    </row>
    <row r="1663" spans="1:16" x14ac:dyDescent="0.3">
      <c r="A1663">
        <v>1670</v>
      </c>
      <c r="B1663" t="str">
        <f>Table6[[#This Row],[Initials]]</f>
        <v>G</v>
      </c>
      <c r="C1663" t="str">
        <f>Table6[[#This Row],[Last Name Correction]]</f>
        <v>Blake</v>
      </c>
      <c r="D1663" t="s">
        <v>4493</v>
      </c>
      <c r="E1663" t="str">
        <f>Table6[[#This Row],[Gender Correction]]</f>
        <v>M</v>
      </c>
      <c r="F1663">
        <v>60</v>
      </c>
      <c r="G1663" t="s">
        <v>5950</v>
      </c>
      <c r="H1663" t="s">
        <v>187</v>
      </c>
      <c r="I1663" s="10">
        <v>40006</v>
      </c>
      <c r="J1663">
        <v>33</v>
      </c>
      <c r="K1663" t="s">
        <v>1673</v>
      </c>
      <c r="L1663" t="str">
        <f>VLOOKUP(Portfolio43468[[#This Row],[Product]],ProductName,2)</f>
        <v>Megawidget S</v>
      </c>
      <c r="M1663">
        <f t="shared" si="103"/>
        <v>792</v>
      </c>
      <c r="N1663" s="14">
        <f t="shared" si="104"/>
        <v>625.68000000000006</v>
      </c>
      <c r="O1663">
        <f t="shared" si="105"/>
        <v>2009</v>
      </c>
      <c r="P1663" t="str">
        <f t="shared" si="106"/>
        <v>Jul</v>
      </c>
    </row>
    <row r="1664" spans="1:16" x14ac:dyDescent="0.3">
      <c r="A1664">
        <v>1671</v>
      </c>
      <c r="B1664" t="str">
        <f>Table6[[#This Row],[Initials]]</f>
        <v>A</v>
      </c>
      <c r="C1664" t="str">
        <f>Table6[[#This Row],[Last Name Correction]]</f>
        <v>Mcgowan</v>
      </c>
      <c r="D1664" t="s">
        <v>4493</v>
      </c>
      <c r="E1664" t="str">
        <f>Table6[[#This Row],[Gender Correction]]</f>
        <v>M</v>
      </c>
      <c r="F1664">
        <v>90</v>
      </c>
      <c r="G1664" t="s">
        <v>5951</v>
      </c>
      <c r="H1664" t="s">
        <v>1796</v>
      </c>
      <c r="I1664" s="10">
        <v>39470</v>
      </c>
      <c r="J1664">
        <v>85</v>
      </c>
      <c r="K1664" t="s">
        <v>1707</v>
      </c>
      <c r="L1664" t="str">
        <f>VLOOKUP(Portfolio43468[[#This Row],[Product]],ProductName,2)</f>
        <v>Megawidget M</v>
      </c>
      <c r="M1664">
        <f t="shared" si="103"/>
        <v>2040</v>
      </c>
      <c r="N1664" s="14">
        <f t="shared" si="104"/>
        <v>2427.6</v>
      </c>
      <c r="O1664">
        <f t="shared" si="105"/>
        <v>2008</v>
      </c>
      <c r="P1664" t="str">
        <f t="shared" si="106"/>
        <v>Jan</v>
      </c>
    </row>
    <row r="1665" spans="1:16" x14ac:dyDescent="0.3">
      <c r="A1665">
        <v>1672</v>
      </c>
      <c r="B1665" t="str">
        <f>Table6[[#This Row],[Initials]]</f>
        <v>L</v>
      </c>
      <c r="C1665" t="str">
        <f>Table6[[#This Row],[Last Name Correction]]</f>
        <v>Cleveland</v>
      </c>
      <c r="D1665" t="s">
        <v>4493</v>
      </c>
      <c r="E1665" t="str">
        <f>Table6[[#This Row],[Gender Correction]]</f>
        <v>M</v>
      </c>
      <c r="F1665">
        <v>90</v>
      </c>
      <c r="G1665" t="s">
        <v>5354</v>
      </c>
      <c r="H1665" t="s">
        <v>557</v>
      </c>
      <c r="I1665" s="10">
        <v>39753</v>
      </c>
      <c r="J1665">
        <v>94</v>
      </c>
      <c r="K1665" t="s">
        <v>1692</v>
      </c>
      <c r="L1665" t="str">
        <f>VLOOKUP(Portfolio43468[[#This Row],[Product]],ProductName,2)</f>
        <v>Megawidget L</v>
      </c>
      <c r="M1665">
        <f t="shared" si="103"/>
        <v>2256</v>
      </c>
      <c r="N1665" s="14">
        <f t="shared" si="104"/>
        <v>3587.04</v>
      </c>
      <c r="O1665">
        <f t="shared" si="105"/>
        <v>2008</v>
      </c>
      <c r="P1665" t="str">
        <f t="shared" si="106"/>
        <v>Nov</v>
      </c>
    </row>
    <row r="1666" spans="1:16" x14ac:dyDescent="0.3">
      <c r="A1666">
        <v>1673</v>
      </c>
      <c r="B1666" t="str">
        <f>Table6[[#This Row],[Initials]]</f>
        <v>R</v>
      </c>
      <c r="C1666" t="str">
        <f>Table6[[#This Row],[Last Name Correction]]</f>
        <v>Moody</v>
      </c>
      <c r="D1666" t="s">
        <v>4493</v>
      </c>
      <c r="E1666" t="str">
        <f>Table6[[#This Row],[Gender Correction]]</f>
        <v>M</v>
      </c>
      <c r="F1666">
        <v>60</v>
      </c>
      <c r="G1666" t="s">
        <v>5954</v>
      </c>
      <c r="H1666" t="s">
        <v>604</v>
      </c>
      <c r="I1666" s="10">
        <v>39908</v>
      </c>
      <c r="J1666">
        <v>17</v>
      </c>
      <c r="K1666" t="s">
        <v>1700</v>
      </c>
      <c r="L1666" t="str">
        <f>VLOOKUP(Portfolio43468[[#This Row],[Product]],ProductName,2)</f>
        <v>Ultrathing V1</v>
      </c>
      <c r="M1666">
        <f t="shared" ref="M1666:M1729" si="107">VLOOKUP(K1666,ProductName,4)*J1666</f>
        <v>289</v>
      </c>
      <c r="N1666" s="14">
        <f t="shared" ref="N1666:N1729" si="108">VLOOKUP(K1666,ProductName,3)*M1666</f>
        <v>575.11</v>
      </c>
      <c r="O1666">
        <f t="shared" ref="O1666:O1729" si="109">YEAR(I1666)</f>
        <v>2009</v>
      </c>
      <c r="P1666" t="str">
        <f t="shared" ref="P1666:P1729" si="110">TEXT(I1666,"MMM")</f>
        <v>Apr</v>
      </c>
    </row>
    <row r="1667" spans="1:16" x14ac:dyDescent="0.3">
      <c r="A1667">
        <v>1674</v>
      </c>
      <c r="B1667" t="str">
        <f>Table6[[#This Row],[Initials]]</f>
        <v>T</v>
      </c>
      <c r="C1667" t="str">
        <f>Table6[[#This Row],[Last Name Correction]]</f>
        <v>Fleming</v>
      </c>
      <c r="D1667" t="s">
        <v>4493</v>
      </c>
      <c r="E1667" t="str">
        <f>Table6[[#This Row],[Gender Correction]]</f>
        <v>M</v>
      </c>
      <c r="F1667">
        <v>30</v>
      </c>
      <c r="G1667" t="s">
        <v>5957</v>
      </c>
      <c r="H1667" t="s">
        <v>5958</v>
      </c>
      <c r="I1667" s="10">
        <v>40482</v>
      </c>
      <c r="J1667">
        <v>33</v>
      </c>
      <c r="K1667" t="s">
        <v>1677</v>
      </c>
      <c r="L1667" t="str">
        <f>VLOOKUP(Portfolio43468[[#This Row],[Product]],ProductName,2)</f>
        <v>Ultrathing V3</v>
      </c>
      <c r="M1667">
        <f t="shared" si="107"/>
        <v>792</v>
      </c>
      <c r="N1667" s="14">
        <f t="shared" si="108"/>
        <v>2764.0800000000004</v>
      </c>
      <c r="O1667">
        <f t="shared" si="109"/>
        <v>2010</v>
      </c>
      <c r="P1667" t="str">
        <f t="shared" si="110"/>
        <v>Oct</v>
      </c>
    </row>
    <row r="1668" spans="1:16" x14ac:dyDescent="0.3">
      <c r="A1668">
        <v>1675</v>
      </c>
      <c r="B1668" t="str">
        <f>Table6[[#This Row],[Initials]]</f>
        <v>W</v>
      </c>
      <c r="C1668" t="str">
        <f>Table6[[#This Row],[Last Name Correction]]</f>
        <v>Barr</v>
      </c>
      <c r="D1668" t="s">
        <v>4493</v>
      </c>
      <c r="E1668" t="str">
        <f>Table6[[#This Row],[Gender Correction]]</f>
        <v>M</v>
      </c>
      <c r="F1668">
        <v>90</v>
      </c>
      <c r="G1668" t="s">
        <v>5961</v>
      </c>
      <c r="H1668" t="s">
        <v>708</v>
      </c>
      <c r="I1668" s="10">
        <v>40151</v>
      </c>
      <c r="J1668">
        <v>18</v>
      </c>
      <c r="K1668" t="s">
        <v>1707</v>
      </c>
      <c r="L1668" t="str">
        <f>VLOOKUP(Portfolio43468[[#This Row],[Product]],ProductName,2)</f>
        <v>Megawidget M</v>
      </c>
      <c r="M1668">
        <f t="shared" si="107"/>
        <v>432</v>
      </c>
      <c r="N1668" s="14">
        <f t="shared" si="108"/>
        <v>514.07999999999993</v>
      </c>
      <c r="O1668">
        <f t="shared" si="109"/>
        <v>2009</v>
      </c>
      <c r="P1668" t="str">
        <f t="shared" si="110"/>
        <v>Dec</v>
      </c>
    </row>
    <row r="1669" spans="1:16" x14ac:dyDescent="0.3">
      <c r="A1669">
        <v>1676</v>
      </c>
      <c r="B1669" t="str">
        <f>Table6[[#This Row],[Initials]]</f>
        <v>N</v>
      </c>
      <c r="C1669" t="str">
        <f>Table6[[#This Row],[Last Name Correction]]</f>
        <v>Light</v>
      </c>
      <c r="D1669" t="s">
        <v>4493</v>
      </c>
      <c r="E1669" t="str">
        <f>Table6[[#This Row],[Gender Correction]]</f>
        <v>M</v>
      </c>
      <c r="F1669">
        <v>90</v>
      </c>
      <c r="G1669" t="s">
        <v>5963</v>
      </c>
      <c r="H1669" t="s">
        <v>5607</v>
      </c>
      <c r="I1669" s="10">
        <v>40361</v>
      </c>
      <c r="J1669">
        <v>19</v>
      </c>
      <c r="K1669" t="s">
        <v>1692</v>
      </c>
      <c r="L1669" t="str">
        <f>VLOOKUP(Portfolio43468[[#This Row],[Product]],ProductName,2)</f>
        <v>Megawidget L</v>
      </c>
      <c r="M1669">
        <f t="shared" si="107"/>
        <v>456</v>
      </c>
      <c r="N1669" s="14">
        <f t="shared" si="108"/>
        <v>725.04000000000008</v>
      </c>
      <c r="O1669">
        <f t="shared" si="109"/>
        <v>2010</v>
      </c>
      <c r="P1669" t="str">
        <f t="shared" si="110"/>
        <v>Jul</v>
      </c>
    </row>
    <row r="1670" spans="1:16" x14ac:dyDescent="0.3">
      <c r="A1670">
        <v>1677</v>
      </c>
      <c r="B1670" t="str">
        <f>Table6[[#This Row],[Initials]]</f>
        <v>R</v>
      </c>
      <c r="C1670" t="str">
        <f>Table6[[#This Row],[Last Name Correction]]</f>
        <v>Lloyd</v>
      </c>
      <c r="D1670" t="s">
        <v>4493</v>
      </c>
      <c r="E1670" t="str">
        <f>Table6[[#This Row],[Gender Correction]]</f>
        <v>M</v>
      </c>
      <c r="F1670">
        <v>60</v>
      </c>
      <c r="G1670" t="s">
        <v>4066</v>
      </c>
      <c r="H1670" t="s">
        <v>541</v>
      </c>
      <c r="I1670" s="10">
        <v>40399</v>
      </c>
      <c r="J1670">
        <v>54</v>
      </c>
      <c r="K1670" t="s">
        <v>1677</v>
      </c>
      <c r="L1670" t="str">
        <f>VLOOKUP(Portfolio43468[[#This Row],[Product]],ProductName,2)</f>
        <v>Ultrathing V3</v>
      </c>
      <c r="M1670">
        <f t="shared" si="107"/>
        <v>1296</v>
      </c>
      <c r="N1670" s="14">
        <f t="shared" si="108"/>
        <v>4523.04</v>
      </c>
      <c r="O1670">
        <f t="shared" si="109"/>
        <v>2010</v>
      </c>
      <c r="P1670" t="str">
        <f t="shared" si="110"/>
        <v>Aug</v>
      </c>
    </row>
    <row r="1671" spans="1:16" x14ac:dyDescent="0.3">
      <c r="A1671">
        <v>1678</v>
      </c>
      <c r="B1671" t="str">
        <f>Table6[[#This Row],[Initials]]</f>
        <v>D</v>
      </c>
      <c r="C1671" t="str">
        <f>Table6[[#This Row],[Last Name Correction]]</f>
        <v>Roland</v>
      </c>
      <c r="D1671" t="s">
        <v>4493</v>
      </c>
      <c r="E1671" t="str">
        <f>Table6[[#This Row],[Gender Correction]]</f>
        <v>M</v>
      </c>
      <c r="F1671">
        <v>30</v>
      </c>
      <c r="G1671" t="s">
        <v>5964</v>
      </c>
      <c r="H1671" t="s">
        <v>647</v>
      </c>
      <c r="I1671" s="10">
        <v>39579</v>
      </c>
      <c r="J1671">
        <v>68</v>
      </c>
      <c r="K1671" t="s">
        <v>1700</v>
      </c>
      <c r="L1671" t="str">
        <f>VLOOKUP(Portfolio43468[[#This Row],[Product]],ProductName,2)</f>
        <v>Ultrathing V1</v>
      </c>
      <c r="M1671">
        <f t="shared" si="107"/>
        <v>1156</v>
      </c>
      <c r="N1671" s="14">
        <f t="shared" si="108"/>
        <v>2300.44</v>
      </c>
      <c r="O1671">
        <f t="shared" si="109"/>
        <v>2008</v>
      </c>
      <c r="P1671" t="str">
        <f t="shared" si="110"/>
        <v>May</v>
      </c>
    </row>
    <row r="1672" spans="1:16" x14ac:dyDescent="0.3">
      <c r="A1672">
        <v>1679</v>
      </c>
      <c r="B1672" t="str">
        <f>Table6[[#This Row],[Initials]]</f>
        <v>P</v>
      </c>
      <c r="C1672" t="str">
        <f>Table6[[#This Row],[Last Name Correction]]</f>
        <v>Dotson</v>
      </c>
      <c r="D1672" t="s">
        <v>4493</v>
      </c>
      <c r="E1672" t="str">
        <f>Table6[[#This Row],[Gender Correction]]</f>
        <v>M</v>
      </c>
      <c r="F1672">
        <v>60</v>
      </c>
      <c r="G1672" t="s">
        <v>5967</v>
      </c>
      <c r="H1672" t="s">
        <v>1607</v>
      </c>
      <c r="I1672" s="10">
        <v>40470</v>
      </c>
      <c r="J1672">
        <v>94</v>
      </c>
      <c r="K1672" t="s">
        <v>1700</v>
      </c>
      <c r="L1672" t="str">
        <f>VLOOKUP(Portfolio43468[[#This Row],[Product]],ProductName,2)</f>
        <v>Ultrathing V1</v>
      </c>
      <c r="M1672">
        <f t="shared" si="107"/>
        <v>1598</v>
      </c>
      <c r="N1672" s="14">
        <f t="shared" si="108"/>
        <v>3180.02</v>
      </c>
      <c r="O1672">
        <f t="shared" si="109"/>
        <v>2010</v>
      </c>
      <c r="P1672" t="str">
        <f t="shared" si="110"/>
        <v>Oct</v>
      </c>
    </row>
    <row r="1673" spans="1:16" x14ac:dyDescent="0.3">
      <c r="A1673">
        <v>1680</v>
      </c>
      <c r="B1673" t="str">
        <f>Table6[[#This Row],[Initials]]</f>
        <v>T</v>
      </c>
      <c r="C1673" t="str">
        <f>Table6[[#This Row],[Last Name Correction]]</f>
        <v>Timmons</v>
      </c>
      <c r="D1673" t="s">
        <v>4493</v>
      </c>
      <c r="E1673" t="str">
        <f>Table6[[#This Row],[Gender Correction]]</f>
        <v>M</v>
      </c>
      <c r="F1673">
        <v>60</v>
      </c>
      <c r="G1673" t="s">
        <v>5970</v>
      </c>
      <c r="H1673" t="s">
        <v>440</v>
      </c>
      <c r="I1673" s="10">
        <v>39721</v>
      </c>
      <c r="J1673">
        <v>18</v>
      </c>
      <c r="K1673" t="s">
        <v>1673</v>
      </c>
      <c r="L1673" t="str">
        <f>VLOOKUP(Portfolio43468[[#This Row],[Product]],ProductName,2)</f>
        <v>Megawidget S</v>
      </c>
      <c r="M1673">
        <f t="shared" si="107"/>
        <v>432</v>
      </c>
      <c r="N1673" s="14">
        <f t="shared" si="108"/>
        <v>341.28000000000003</v>
      </c>
      <c r="O1673">
        <f t="shared" si="109"/>
        <v>2008</v>
      </c>
      <c r="P1673" t="str">
        <f t="shared" si="110"/>
        <v>Sep</v>
      </c>
    </row>
    <row r="1674" spans="1:16" x14ac:dyDescent="0.3">
      <c r="A1674">
        <v>1681</v>
      </c>
      <c r="B1674" t="str">
        <f>Table6[[#This Row],[Initials]]</f>
        <v>S</v>
      </c>
      <c r="C1674" t="str">
        <f>Table6[[#This Row],[Last Name Correction]]</f>
        <v>Ochoa</v>
      </c>
      <c r="D1674" t="s">
        <v>4493</v>
      </c>
      <c r="E1674" t="str">
        <f>Table6[[#This Row],[Gender Correction]]</f>
        <v>M</v>
      </c>
      <c r="F1674">
        <v>30</v>
      </c>
      <c r="G1674" t="s">
        <v>5972</v>
      </c>
      <c r="H1674" t="s">
        <v>1625</v>
      </c>
      <c r="I1674" s="10">
        <v>40405</v>
      </c>
      <c r="J1674">
        <v>46</v>
      </c>
      <c r="K1674" t="s">
        <v>1677</v>
      </c>
      <c r="L1674" t="str">
        <f>VLOOKUP(Portfolio43468[[#This Row],[Product]],ProductName,2)</f>
        <v>Ultrathing V3</v>
      </c>
      <c r="M1674">
        <f t="shared" si="107"/>
        <v>1104</v>
      </c>
      <c r="N1674" s="14">
        <f t="shared" si="108"/>
        <v>3852.96</v>
      </c>
      <c r="O1674">
        <f t="shared" si="109"/>
        <v>2010</v>
      </c>
      <c r="P1674" t="str">
        <f t="shared" si="110"/>
        <v>Aug</v>
      </c>
    </row>
    <row r="1675" spans="1:16" x14ac:dyDescent="0.3">
      <c r="A1675">
        <v>1682</v>
      </c>
      <c r="B1675" t="str">
        <f>Table6[[#This Row],[Initials]]</f>
        <v>B</v>
      </c>
      <c r="C1675" t="str">
        <f>Table6[[#This Row],[Last Name Correction]]</f>
        <v>Chavez</v>
      </c>
      <c r="D1675" t="s">
        <v>4493</v>
      </c>
      <c r="E1675" t="str">
        <f>Table6[[#This Row],[Gender Correction]]</f>
        <v>M</v>
      </c>
      <c r="F1675">
        <v>60</v>
      </c>
      <c r="G1675" t="s">
        <v>5974</v>
      </c>
      <c r="H1675" t="s">
        <v>367</v>
      </c>
      <c r="I1675" s="10">
        <v>40115</v>
      </c>
      <c r="J1675">
        <v>18</v>
      </c>
      <c r="K1675" t="s">
        <v>1696</v>
      </c>
      <c r="L1675" t="str">
        <f>VLOOKUP(Portfolio43468[[#This Row],[Product]],ProductName,2)</f>
        <v>Ultrathing V2</v>
      </c>
      <c r="M1675">
        <f t="shared" si="107"/>
        <v>360</v>
      </c>
      <c r="N1675" s="14">
        <f t="shared" si="108"/>
        <v>1076.4000000000001</v>
      </c>
      <c r="O1675">
        <f t="shared" si="109"/>
        <v>2009</v>
      </c>
      <c r="P1675" t="str">
        <f t="shared" si="110"/>
        <v>Oct</v>
      </c>
    </row>
    <row r="1676" spans="1:16" x14ac:dyDescent="0.3">
      <c r="A1676">
        <v>1683</v>
      </c>
      <c r="B1676" t="str">
        <f>Table6[[#This Row],[Initials]]</f>
        <v>A</v>
      </c>
      <c r="C1676" t="str">
        <f>Table6[[#This Row],[Last Name Correction]]</f>
        <v>Tatum</v>
      </c>
      <c r="D1676" t="s">
        <v>4493</v>
      </c>
      <c r="E1676" t="str">
        <f>Table6[[#This Row],[Gender Correction]]</f>
        <v>M</v>
      </c>
      <c r="F1676">
        <v>90</v>
      </c>
      <c r="G1676" t="s">
        <v>5976</v>
      </c>
      <c r="H1676" t="s">
        <v>1444</v>
      </c>
      <c r="I1676" s="10">
        <v>40237</v>
      </c>
      <c r="J1676">
        <v>18</v>
      </c>
      <c r="K1676" t="s">
        <v>1700</v>
      </c>
      <c r="L1676" t="str">
        <f>VLOOKUP(Portfolio43468[[#This Row],[Product]],ProductName,2)</f>
        <v>Ultrathing V1</v>
      </c>
      <c r="M1676">
        <f t="shared" si="107"/>
        <v>306</v>
      </c>
      <c r="N1676" s="14">
        <f t="shared" si="108"/>
        <v>608.93999999999994</v>
      </c>
      <c r="O1676">
        <f t="shared" si="109"/>
        <v>2010</v>
      </c>
      <c r="P1676" t="str">
        <f t="shared" si="110"/>
        <v>Feb</v>
      </c>
    </row>
    <row r="1677" spans="1:16" x14ac:dyDescent="0.3">
      <c r="A1677">
        <v>1684</v>
      </c>
      <c r="B1677" t="str">
        <f>Table6[[#This Row],[Initials]]</f>
        <v>D</v>
      </c>
      <c r="C1677" t="str">
        <f>Table6[[#This Row],[Last Name Correction]]</f>
        <v>York</v>
      </c>
      <c r="D1677" t="s">
        <v>4493</v>
      </c>
      <c r="E1677" t="str">
        <f>Table6[[#This Row],[Gender Correction]]</f>
        <v>M</v>
      </c>
      <c r="F1677">
        <v>90</v>
      </c>
      <c r="G1677" t="s">
        <v>5978</v>
      </c>
      <c r="H1677" t="s">
        <v>5</v>
      </c>
      <c r="I1677" s="10">
        <v>39941</v>
      </c>
      <c r="J1677">
        <v>64</v>
      </c>
      <c r="K1677" t="s">
        <v>1673</v>
      </c>
      <c r="L1677" t="str">
        <f>VLOOKUP(Portfolio43468[[#This Row],[Product]],ProductName,2)</f>
        <v>Megawidget S</v>
      </c>
      <c r="M1677">
        <f t="shared" si="107"/>
        <v>1536</v>
      </c>
      <c r="N1677" s="14">
        <f t="shared" si="108"/>
        <v>1213.44</v>
      </c>
      <c r="O1677">
        <f t="shared" si="109"/>
        <v>2009</v>
      </c>
      <c r="P1677" t="str">
        <f t="shared" si="110"/>
        <v>May</v>
      </c>
    </row>
    <row r="1678" spans="1:16" x14ac:dyDescent="0.3">
      <c r="A1678">
        <v>1685</v>
      </c>
      <c r="B1678" t="str">
        <f>Table6[[#This Row],[Initials]]</f>
        <v>C</v>
      </c>
      <c r="C1678" t="str">
        <f>Table6[[#This Row],[Last Name Correction]]</f>
        <v>Siegel</v>
      </c>
      <c r="D1678" t="s">
        <v>4493</v>
      </c>
      <c r="E1678" t="str">
        <f>Table6[[#This Row],[Gender Correction]]</f>
        <v>M</v>
      </c>
      <c r="F1678">
        <v>90</v>
      </c>
      <c r="G1678" t="s">
        <v>5980</v>
      </c>
      <c r="H1678" t="s">
        <v>1621</v>
      </c>
      <c r="I1678" s="10">
        <v>40051</v>
      </c>
      <c r="J1678">
        <v>6</v>
      </c>
      <c r="K1678" t="s">
        <v>1700</v>
      </c>
      <c r="L1678" t="str">
        <f>VLOOKUP(Portfolio43468[[#This Row],[Product]],ProductName,2)</f>
        <v>Ultrathing V1</v>
      </c>
      <c r="M1678">
        <f t="shared" si="107"/>
        <v>102</v>
      </c>
      <c r="N1678" s="14">
        <f t="shared" si="108"/>
        <v>202.98</v>
      </c>
      <c r="O1678">
        <f t="shared" si="109"/>
        <v>2009</v>
      </c>
      <c r="P1678" t="str">
        <f t="shared" si="110"/>
        <v>Aug</v>
      </c>
    </row>
    <row r="1679" spans="1:16" x14ac:dyDescent="0.3">
      <c r="A1679">
        <v>1686</v>
      </c>
      <c r="B1679" t="str">
        <f>Table6[[#This Row],[Initials]]</f>
        <v>C</v>
      </c>
      <c r="C1679" t="str">
        <f>Table6[[#This Row],[Last Name Correction]]</f>
        <v>Barnett</v>
      </c>
      <c r="D1679" t="s">
        <v>4493</v>
      </c>
      <c r="E1679" t="str">
        <f>Table6[[#This Row],[Gender Correction]]</f>
        <v>M</v>
      </c>
      <c r="F1679">
        <v>60</v>
      </c>
      <c r="G1679" t="s">
        <v>5982</v>
      </c>
      <c r="H1679" t="s">
        <v>598</v>
      </c>
      <c r="I1679" s="10">
        <v>39514</v>
      </c>
      <c r="J1679">
        <v>37</v>
      </c>
      <c r="K1679" t="s">
        <v>1772</v>
      </c>
      <c r="L1679" t="str">
        <f>VLOOKUP(Portfolio43468[[#This Row],[Product]],ProductName,2)</f>
        <v>Gigastuff</v>
      </c>
      <c r="M1679">
        <f t="shared" si="107"/>
        <v>666</v>
      </c>
      <c r="N1679" s="14">
        <f t="shared" si="108"/>
        <v>1258.74</v>
      </c>
      <c r="O1679">
        <f t="shared" si="109"/>
        <v>2008</v>
      </c>
      <c r="P1679" t="str">
        <f t="shared" si="110"/>
        <v>Mar</v>
      </c>
    </row>
    <row r="1680" spans="1:16" x14ac:dyDescent="0.3">
      <c r="A1680">
        <v>1687</v>
      </c>
      <c r="B1680" t="str">
        <f>Table6[[#This Row],[Initials]]</f>
        <v>R</v>
      </c>
      <c r="C1680" t="str">
        <f>Table6[[#This Row],[Last Name Correction]]</f>
        <v>Lancaster</v>
      </c>
      <c r="D1680" t="s">
        <v>4493</v>
      </c>
      <c r="E1680" t="str">
        <f>Table6[[#This Row],[Gender Correction]]</f>
        <v>M</v>
      </c>
      <c r="F1680">
        <v>90</v>
      </c>
      <c r="G1680" t="s">
        <v>5983</v>
      </c>
      <c r="H1680" t="s">
        <v>1487</v>
      </c>
      <c r="I1680" s="10">
        <v>40305</v>
      </c>
      <c r="J1680">
        <v>4</v>
      </c>
      <c r="K1680" t="s">
        <v>1692</v>
      </c>
      <c r="L1680" t="str">
        <f>VLOOKUP(Portfolio43468[[#This Row],[Product]],ProductName,2)</f>
        <v>Megawidget L</v>
      </c>
      <c r="M1680">
        <f t="shared" si="107"/>
        <v>96</v>
      </c>
      <c r="N1680" s="14">
        <f t="shared" si="108"/>
        <v>152.64000000000001</v>
      </c>
      <c r="O1680">
        <f t="shared" si="109"/>
        <v>2010</v>
      </c>
      <c r="P1680" t="str">
        <f t="shared" si="110"/>
        <v>May</v>
      </c>
    </row>
    <row r="1681" spans="1:16" x14ac:dyDescent="0.3">
      <c r="A1681">
        <v>1688</v>
      </c>
      <c r="B1681" t="str">
        <f>Table6[[#This Row],[Initials]]</f>
        <v>H</v>
      </c>
      <c r="C1681" t="str">
        <f>Table6[[#This Row],[Last Name Correction]]</f>
        <v>Richmond</v>
      </c>
      <c r="D1681" t="s">
        <v>4493</v>
      </c>
      <c r="E1681" t="str">
        <f>Table6[[#This Row],[Gender Correction]]</f>
        <v>M</v>
      </c>
      <c r="F1681">
        <v>90</v>
      </c>
      <c r="G1681" t="s">
        <v>5984</v>
      </c>
      <c r="H1681" t="s">
        <v>2516</v>
      </c>
      <c r="I1681" s="10">
        <v>39653</v>
      </c>
      <c r="J1681">
        <v>81</v>
      </c>
      <c r="K1681" t="s">
        <v>1721</v>
      </c>
      <c r="L1681" t="str">
        <f>VLOOKUP(Portfolio43468[[#This Row],[Product]],ProductName,2)</f>
        <v>Ultrathing V4</v>
      </c>
      <c r="M1681">
        <f t="shared" si="107"/>
        <v>1944</v>
      </c>
      <c r="N1681" s="14">
        <f t="shared" si="108"/>
        <v>7756.56</v>
      </c>
      <c r="O1681">
        <f t="shared" si="109"/>
        <v>2008</v>
      </c>
      <c r="P1681" t="str">
        <f t="shared" si="110"/>
        <v>Jul</v>
      </c>
    </row>
    <row r="1682" spans="1:16" x14ac:dyDescent="0.3">
      <c r="A1682">
        <v>1689</v>
      </c>
      <c r="B1682" t="str">
        <f>Table6[[#This Row],[Initials]]</f>
        <v>R</v>
      </c>
      <c r="C1682" t="str">
        <f>Table6[[#This Row],[Last Name Correction]]</f>
        <v>Silver</v>
      </c>
      <c r="D1682" t="s">
        <v>4493</v>
      </c>
      <c r="E1682" t="str">
        <f>Table6[[#This Row],[Gender Correction]]</f>
        <v>M</v>
      </c>
      <c r="F1682">
        <v>30</v>
      </c>
      <c r="G1682" t="s">
        <v>5985</v>
      </c>
      <c r="H1682" t="s">
        <v>170</v>
      </c>
      <c r="I1682" s="10">
        <v>40235</v>
      </c>
      <c r="J1682">
        <v>38</v>
      </c>
      <c r="K1682" t="s">
        <v>1700</v>
      </c>
      <c r="L1682" t="str">
        <f>VLOOKUP(Portfolio43468[[#This Row],[Product]],ProductName,2)</f>
        <v>Ultrathing V1</v>
      </c>
      <c r="M1682">
        <f t="shared" si="107"/>
        <v>646</v>
      </c>
      <c r="N1682" s="14">
        <f t="shared" si="108"/>
        <v>1285.54</v>
      </c>
      <c r="O1682">
        <f t="shared" si="109"/>
        <v>2010</v>
      </c>
      <c r="P1682" t="str">
        <f t="shared" si="110"/>
        <v>Feb</v>
      </c>
    </row>
    <row r="1683" spans="1:16" x14ac:dyDescent="0.3">
      <c r="A1683">
        <v>1690</v>
      </c>
      <c r="B1683" t="str">
        <f>Table6[[#This Row],[Initials]]</f>
        <v>B</v>
      </c>
      <c r="C1683" t="str">
        <f>Table6[[#This Row],[Last Name Correction]]</f>
        <v>Richmond</v>
      </c>
      <c r="D1683" t="s">
        <v>4493</v>
      </c>
      <c r="E1683" t="str">
        <f>Table6[[#This Row],[Gender Correction]]</f>
        <v>M</v>
      </c>
      <c r="F1683">
        <v>30</v>
      </c>
      <c r="G1683" t="s">
        <v>5986</v>
      </c>
      <c r="H1683" t="s">
        <v>34</v>
      </c>
      <c r="I1683" s="10">
        <v>40220</v>
      </c>
      <c r="J1683">
        <v>6</v>
      </c>
      <c r="K1683" t="s">
        <v>1700</v>
      </c>
      <c r="L1683" t="str">
        <f>VLOOKUP(Portfolio43468[[#This Row],[Product]],ProductName,2)</f>
        <v>Ultrathing V1</v>
      </c>
      <c r="M1683">
        <f t="shared" si="107"/>
        <v>102</v>
      </c>
      <c r="N1683" s="14">
        <f t="shared" si="108"/>
        <v>202.98</v>
      </c>
      <c r="O1683">
        <f t="shared" si="109"/>
        <v>2010</v>
      </c>
      <c r="P1683" t="str">
        <f t="shared" si="110"/>
        <v>Feb</v>
      </c>
    </row>
    <row r="1684" spans="1:16" x14ac:dyDescent="0.3">
      <c r="A1684">
        <v>1691</v>
      </c>
      <c r="B1684" t="str">
        <f>Table6[[#This Row],[Initials]]</f>
        <v>J</v>
      </c>
      <c r="C1684" t="str">
        <f>Table6[[#This Row],[Last Name Correction]]</f>
        <v>Zimmerman</v>
      </c>
      <c r="D1684" t="s">
        <v>4493</v>
      </c>
      <c r="E1684" t="str">
        <f>Table6[[#This Row],[Gender Correction]]</f>
        <v>M</v>
      </c>
      <c r="F1684">
        <v>60</v>
      </c>
      <c r="G1684" t="s">
        <v>5988</v>
      </c>
      <c r="H1684" t="s">
        <v>1642</v>
      </c>
      <c r="I1684" s="10">
        <v>39832</v>
      </c>
      <c r="J1684">
        <v>33</v>
      </c>
      <c r="K1684" t="s">
        <v>1772</v>
      </c>
      <c r="L1684" t="str">
        <f>VLOOKUP(Portfolio43468[[#This Row],[Product]],ProductName,2)</f>
        <v>Gigastuff</v>
      </c>
      <c r="M1684">
        <f t="shared" si="107"/>
        <v>594</v>
      </c>
      <c r="N1684" s="14">
        <f t="shared" si="108"/>
        <v>1122.6599999999999</v>
      </c>
      <c r="O1684">
        <f t="shared" si="109"/>
        <v>2009</v>
      </c>
      <c r="P1684" t="str">
        <f t="shared" si="110"/>
        <v>Jan</v>
      </c>
    </row>
    <row r="1685" spans="1:16" x14ac:dyDescent="0.3">
      <c r="A1685">
        <v>1692</v>
      </c>
      <c r="B1685" t="str">
        <f>Table6[[#This Row],[Initials]]</f>
        <v>B</v>
      </c>
      <c r="C1685" t="str">
        <f>Table6[[#This Row],[Last Name Correction]]</f>
        <v>Wiggins</v>
      </c>
      <c r="D1685" t="s">
        <v>4493</v>
      </c>
      <c r="E1685" t="str">
        <f>Table6[[#This Row],[Gender Correction]]</f>
        <v>M</v>
      </c>
      <c r="F1685">
        <v>90</v>
      </c>
      <c r="G1685" t="s">
        <v>5989</v>
      </c>
      <c r="H1685" t="s">
        <v>1392</v>
      </c>
      <c r="I1685" s="10">
        <v>40039</v>
      </c>
      <c r="J1685">
        <v>97</v>
      </c>
      <c r="K1685" t="s">
        <v>1707</v>
      </c>
      <c r="L1685" t="str">
        <f>VLOOKUP(Portfolio43468[[#This Row],[Product]],ProductName,2)</f>
        <v>Megawidget M</v>
      </c>
      <c r="M1685">
        <f t="shared" si="107"/>
        <v>2328</v>
      </c>
      <c r="N1685" s="14">
        <f t="shared" si="108"/>
        <v>2770.3199999999997</v>
      </c>
      <c r="O1685">
        <f t="shared" si="109"/>
        <v>2009</v>
      </c>
      <c r="P1685" t="str">
        <f t="shared" si="110"/>
        <v>Aug</v>
      </c>
    </row>
    <row r="1686" spans="1:16" x14ac:dyDescent="0.3">
      <c r="A1686">
        <v>1693</v>
      </c>
      <c r="B1686" t="str">
        <f>Table6[[#This Row],[Initials]]</f>
        <v>D</v>
      </c>
      <c r="C1686" t="str">
        <f>Table6[[#This Row],[Last Name Correction]]</f>
        <v>Sapp</v>
      </c>
      <c r="D1686" t="s">
        <v>4493</v>
      </c>
      <c r="E1686" t="str">
        <f>Table6[[#This Row],[Gender Correction]]</f>
        <v>M</v>
      </c>
      <c r="F1686">
        <v>90</v>
      </c>
      <c r="G1686" t="s">
        <v>5992</v>
      </c>
      <c r="H1686" t="s">
        <v>5494</v>
      </c>
      <c r="I1686" s="10">
        <v>39884</v>
      </c>
      <c r="J1686">
        <v>88</v>
      </c>
      <c r="K1686" t="s">
        <v>1772</v>
      </c>
      <c r="L1686" t="str">
        <f>VLOOKUP(Portfolio43468[[#This Row],[Product]],ProductName,2)</f>
        <v>Gigastuff</v>
      </c>
      <c r="M1686">
        <f t="shared" si="107"/>
        <v>1584</v>
      </c>
      <c r="N1686" s="14">
        <f t="shared" si="108"/>
        <v>2993.7599999999998</v>
      </c>
      <c r="O1686">
        <f t="shared" si="109"/>
        <v>2009</v>
      </c>
      <c r="P1686" t="str">
        <f t="shared" si="110"/>
        <v>Mar</v>
      </c>
    </row>
    <row r="1687" spans="1:16" x14ac:dyDescent="0.3">
      <c r="A1687">
        <v>1694</v>
      </c>
      <c r="B1687" t="str">
        <f>Table6[[#This Row],[Initials]]</f>
        <v>K</v>
      </c>
      <c r="C1687" t="str">
        <f>Table6[[#This Row],[Last Name Correction]]</f>
        <v>Dooley</v>
      </c>
      <c r="D1687" t="s">
        <v>4493</v>
      </c>
      <c r="E1687" t="str">
        <f>Table6[[#This Row],[Gender Correction]]</f>
        <v>M</v>
      </c>
      <c r="F1687">
        <v>90</v>
      </c>
      <c r="G1687" t="s">
        <v>5994</v>
      </c>
      <c r="H1687" t="s">
        <v>622</v>
      </c>
      <c r="I1687" s="10">
        <v>40374</v>
      </c>
      <c r="J1687">
        <v>82</v>
      </c>
      <c r="K1687" t="s">
        <v>1673</v>
      </c>
      <c r="L1687" t="str">
        <f>VLOOKUP(Portfolio43468[[#This Row],[Product]],ProductName,2)</f>
        <v>Megawidget S</v>
      </c>
      <c r="M1687">
        <f t="shared" si="107"/>
        <v>1968</v>
      </c>
      <c r="N1687" s="14">
        <f t="shared" si="108"/>
        <v>1554.72</v>
      </c>
      <c r="O1687">
        <f t="shared" si="109"/>
        <v>2010</v>
      </c>
      <c r="P1687" t="str">
        <f t="shared" si="110"/>
        <v>Jul</v>
      </c>
    </row>
    <row r="1688" spans="1:16" x14ac:dyDescent="0.3">
      <c r="A1688">
        <v>1695</v>
      </c>
      <c r="B1688" t="str">
        <f>Table6[[#This Row],[Initials]]</f>
        <v>L</v>
      </c>
      <c r="C1688" t="str">
        <f>Table6[[#This Row],[Last Name Correction]]</f>
        <v>Sheppard</v>
      </c>
      <c r="D1688" t="s">
        <v>4493</v>
      </c>
      <c r="E1688" t="str">
        <f>Table6[[#This Row],[Gender Correction]]</f>
        <v>M</v>
      </c>
      <c r="F1688">
        <v>60</v>
      </c>
      <c r="G1688" t="s">
        <v>5997</v>
      </c>
      <c r="H1688" t="s">
        <v>1618</v>
      </c>
      <c r="I1688" s="10">
        <v>40116</v>
      </c>
      <c r="J1688">
        <v>99</v>
      </c>
      <c r="K1688" t="s">
        <v>1673</v>
      </c>
      <c r="L1688" t="str">
        <f>VLOOKUP(Portfolio43468[[#This Row],[Product]],ProductName,2)</f>
        <v>Megawidget S</v>
      </c>
      <c r="M1688">
        <f t="shared" si="107"/>
        <v>2376</v>
      </c>
      <c r="N1688" s="14">
        <f t="shared" si="108"/>
        <v>1877.0400000000002</v>
      </c>
      <c r="O1688">
        <f t="shared" si="109"/>
        <v>2009</v>
      </c>
      <c r="P1688" t="str">
        <f t="shared" si="110"/>
        <v>Oct</v>
      </c>
    </row>
    <row r="1689" spans="1:16" x14ac:dyDescent="0.3">
      <c r="A1689">
        <v>1696</v>
      </c>
      <c r="B1689" t="str">
        <f>Table6[[#This Row],[Initials]]</f>
        <v>W</v>
      </c>
      <c r="C1689" t="str">
        <f>Table6[[#This Row],[Last Name Correction]]</f>
        <v>Poole</v>
      </c>
      <c r="D1689" t="s">
        <v>4493</v>
      </c>
      <c r="E1689" t="str">
        <f>Table6[[#This Row],[Gender Correction]]</f>
        <v>M</v>
      </c>
      <c r="F1689">
        <v>60</v>
      </c>
      <c r="G1689" t="s">
        <v>5998</v>
      </c>
      <c r="H1689" t="s">
        <v>164</v>
      </c>
      <c r="I1689" s="10">
        <v>39904</v>
      </c>
      <c r="J1689">
        <v>89</v>
      </c>
      <c r="K1689" t="s">
        <v>1692</v>
      </c>
      <c r="L1689" t="str">
        <f>VLOOKUP(Portfolio43468[[#This Row],[Product]],ProductName,2)</f>
        <v>Megawidget L</v>
      </c>
      <c r="M1689">
        <f t="shared" si="107"/>
        <v>2136</v>
      </c>
      <c r="N1689" s="14">
        <f t="shared" si="108"/>
        <v>3396.2400000000002</v>
      </c>
      <c r="O1689">
        <f t="shared" si="109"/>
        <v>2009</v>
      </c>
      <c r="P1689" t="str">
        <f t="shared" si="110"/>
        <v>Apr</v>
      </c>
    </row>
    <row r="1690" spans="1:16" x14ac:dyDescent="0.3">
      <c r="A1690">
        <v>1697</v>
      </c>
      <c r="B1690" t="str">
        <f>Table6[[#This Row],[Initials]]</f>
        <v>B</v>
      </c>
      <c r="C1690" t="str">
        <f>Table6[[#This Row],[Last Name Correction]]</f>
        <v>Bishop</v>
      </c>
      <c r="D1690" t="s">
        <v>4493</v>
      </c>
      <c r="E1690" t="str">
        <f>Table6[[#This Row],[Gender Correction]]</f>
        <v>M</v>
      </c>
      <c r="F1690">
        <v>60</v>
      </c>
      <c r="G1690" t="s">
        <v>6000</v>
      </c>
      <c r="H1690" t="s">
        <v>3998</v>
      </c>
      <c r="I1690" s="10">
        <v>39790</v>
      </c>
      <c r="J1690">
        <v>88</v>
      </c>
      <c r="K1690" t="s">
        <v>1707</v>
      </c>
      <c r="L1690" t="str">
        <f>VLOOKUP(Portfolio43468[[#This Row],[Product]],ProductName,2)</f>
        <v>Megawidget M</v>
      </c>
      <c r="M1690">
        <f t="shared" si="107"/>
        <v>2112</v>
      </c>
      <c r="N1690" s="14">
        <f t="shared" si="108"/>
        <v>2513.2799999999997</v>
      </c>
      <c r="O1690">
        <f t="shared" si="109"/>
        <v>2008</v>
      </c>
      <c r="P1690" t="str">
        <f t="shared" si="110"/>
        <v>Dec</v>
      </c>
    </row>
    <row r="1691" spans="1:16" x14ac:dyDescent="0.3">
      <c r="A1691">
        <v>1698</v>
      </c>
      <c r="B1691" t="str">
        <f>Table6[[#This Row],[Initials]]</f>
        <v>D</v>
      </c>
      <c r="C1691" t="str">
        <f>Table6[[#This Row],[Last Name Correction]]</f>
        <v>Chang</v>
      </c>
      <c r="D1691" t="s">
        <v>4493</v>
      </c>
      <c r="E1691" t="str">
        <f>Table6[[#This Row],[Gender Correction]]</f>
        <v>M</v>
      </c>
      <c r="F1691">
        <v>60</v>
      </c>
      <c r="G1691" t="s">
        <v>6002</v>
      </c>
      <c r="H1691" t="s">
        <v>798</v>
      </c>
      <c r="I1691" s="10">
        <v>39851</v>
      </c>
      <c r="J1691">
        <v>54</v>
      </c>
      <c r="K1691" t="s">
        <v>1677</v>
      </c>
      <c r="L1691" t="str">
        <f>VLOOKUP(Portfolio43468[[#This Row],[Product]],ProductName,2)</f>
        <v>Ultrathing V3</v>
      </c>
      <c r="M1691">
        <f t="shared" si="107"/>
        <v>1296</v>
      </c>
      <c r="N1691" s="14">
        <f t="shared" si="108"/>
        <v>4523.04</v>
      </c>
      <c r="O1691">
        <f t="shared" si="109"/>
        <v>2009</v>
      </c>
      <c r="P1691" t="str">
        <f t="shared" si="110"/>
        <v>Feb</v>
      </c>
    </row>
    <row r="1692" spans="1:16" x14ac:dyDescent="0.3">
      <c r="A1692">
        <v>1699</v>
      </c>
      <c r="B1692" t="str">
        <f>Table6[[#This Row],[Initials]]</f>
        <v>R</v>
      </c>
      <c r="C1692" t="str">
        <f>Table6[[#This Row],[Last Name Correction]]</f>
        <v>Conner</v>
      </c>
      <c r="D1692" t="s">
        <v>4493</v>
      </c>
      <c r="E1692" t="str">
        <f>Table6[[#This Row],[Gender Correction]]</f>
        <v>M</v>
      </c>
      <c r="F1692">
        <v>60</v>
      </c>
      <c r="G1692" t="s">
        <v>6005</v>
      </c>
      <c r="H1692" t="s">
        <v>1620</v>
      </c>
      <c r="I1692" s="10">
        <v>39667</v>
      </c>
      <c r="J1692">
        <v>63</v>
      </c>
      <c r="K1692" t="s">
        <v>1700</v>
      </c>
      <c r="L1692" t="str">
        <f>VLOOKUP(Portfolio43468[[#This Row],[Product]],ProductName,2)</f>
        <v>Ultrathing V1</v>
      </c>
      <c r="M1692">
        <f t="shared" si="107"/>
        <v>1071</v>
      </c>
      <c r="N1692" s="14">
        <f t="shared" si="108"/>
        <v>2131.29</v>
      </c>
      <c r="O1692">
        <f t="shared" si="109"/>
        <v>2008</v>
      </c>
      <c r="P1692" t="str">
        <f t="shared" si="110"/>
        <v>Aug</v>
      </c>
    </row>
    <row r="1693" spans="1:16" x14ac:dyDescent="0.3">
      <c r="A1693">
        <v>1700</v>
      </c>
      <c r="B1693" t="str">
        <f>Table6[[#This Row],[Initials]]</f>
        <v>T</v>
      </c>
      <c r="C1693" t="str">
        <f>Table6[[#This Row],[Last Name Correction]]</f>
        <v>Witt</v>
      </c>
      <c r="D1693" t="s">
        <v>4601</v>
      </c>
      <c r="E1693" t="str">
        <f>Table6[[#This Row],[Gender Correction]]</f>
        <v>M</v>
      </c>
      <c r="F1693">
        <v>30</v>
      </c>
      <c r="G1693" t="s">
        <v>6008</v>
      </c>
      <c r="H1693" t="s">
        <v>692</v>
      </c>
      <c r="I1693" s="10">
        <v>39505</v>
      </c>
      <c r="J1693">
        <v>37</v>
      </c>
      <c r="K1693" t="s">
        <v>1692</v>
      </c>
      <c r="L1693" t="str">
        <f>VLOOKUP(Portfolio43468[[#This Row],[Product]],ProductName,2)</f>
        <v>Megawidget L</v>
      </c>
      <c r="M1693">
        <f t="shared" si="107"/>
        <v>888</v>
      </c>
      <c r="N1693" s="14">
        <f t="shared" si="108"/>
        <v>1411.92</v>
      </c>
      <c r="O1693">
        <f t="shared" si="109"/>
        <v>2008</v>
      </c>
      <c r="P1693" t="str">
        <f t="shared" si="110"/>
        <v>Feb</v>
      </c>
    </row>
    <row r="1694" spans="1:16" x14ac:dyDescent="0.3">
      <c r="A1694">
        <v>1701</v>
      </c>
      <c r="B1694" t="str">
        <f>Table6[[#This Row],[Initials]]</f>
        <v>M</v>
      </c>
      <c r="C1694" t="str">
        <f>Table6[[#This Row],[Last Name Correction]]</f>
        <v>Colvin</v>
      </c>
      <c r="D1694" t="s">
        <v>4493</v>
      </c>
      <c r="E1694" t="str">
        <f>Table6[[#This Row],[Gender Correction]]</f>
        <v>M</v>
      </c>
      <c r="F1694">
        <v>30</v>
      </c>
      <c r="G1694" t="s">
        <v>6010</v>
      </c>
      <c r="H1694" t="s">
        <v>446</v>
      </c>
      <c r="I1694" s="10">
        <v>39874</v>
      </c>
      <c r="J1694">
        <v>10</v>
      </c>
      <c r="K1694" t="s">
        <v>1677</v>
      </c>
      <c r="L1694" t="str">
        <f>VLOOKUP(Portfolio43468[[#This Row],[Product]],ProductName,2)</f>
        <v>Ultrathing V3</v>
      </c>
      <c r="M1694">
        <f t="shared" si="107"/>
        <v>240</v>
      </c>
      <c r="N1694" s="14">
        <f t="shared" si="108"/>
        <v>837.6</v>
      </c>
      <c r="O1694">
        <f t="shared" si="109"/>
        <v>2009</v>
      </c>
      <c r="P1694" t="str">
        <f t="shared" si="110"/>
        <v>Mar</v>
      </c>
    </row>
    <row r="1695" spans="1:16" x14ac:dyDescent="0.3">
      <c r="A1695">
        <v>1703</v>
      </c>
      <c r="B1695" t="str">
        <f>Table6[[#This Row],[Initials]]</f>
        <v>A</v>
      </c>
      <c r="C1695" t="str">
        <f>Table6[[#This Row],[Last Name Correction]]</f>
        <v>Key</v>
      </c>
      <c r="D1695" t="s">
        <v>4493</v>
      </c>
      <c r="E1695" t="str">
        <f>Table6[[#This Row],[Gender Correction]]</f>
        <v>M</v>
      </c>
      <c r="F1695">
        <v>60</v>
      </c>
      <c r="G1695" t="s">
        <v>6014</v>
      </c>
      <c r="H1695" t="s">
        <v>1408</v>
      </c>
      <c r="I1695" s="10">
        <v>40227</v>
      </c>
      <c r="J1695">
        <v>95</v>
      </c>
      <c r="K1695" t="s">
        <v>851</v>
      </c>
      <c r="L1695" t="str">
        <f>VLOOKUP(Portfolio43468[[#This Row],[Product]],ProductName,2)</f>
        <v>Hyperwotsit</v>
      </c>
      <c r="M1695">
        <f t="shared" si="107"/>
        <v>1900</v>
      </c>
      <c r="N1695" s="14">
        <f t="shared" si="108"/>
        <v>3818.9999999999995</v>
      </c>
      <c r="O1695">
        <f t="shared" si="109"/>
        <v>2010</v>
      </c>
      <c r="P1695" t="str">
        <f t="shared" si="110"/>
        <v>Feb</v>
      </c>
    </row>
    <row r="1696" spans="1:16" x14ac:dyDescent="0.3">
      <c r="A1696">
        <v>1704</v>
      </c>
      <c r="B1696" t="str">
        <f>Table6[[#This Row],[Initials]]</f>
        <v>M</v>
      </c>
      <c r="C1696" t="str">
        <f>Table6[[#This Row],[Last Name Correction]]</f>
        <v>Joyner</v>
      </c>
      <c r="D1696" t="s">
        <v>4493</v>
      </c>
      <c r="E1696" t="str">
        <f>Table6[[#This Row],[Gender Correction]]</f>
        <v>M</v>
      </c>
      <c r="F1696">
        <v>90</v>
      </c>
      <c r="G1696" t="s">
        <v>6017</v>
      </c>
      <c r="H1696" t="s">
        <v>6018</v>
      </c>
      <c r="I1696" s="10">
        <v>40008</v>
      </c>
      <c r="J1696">
        <v>69</v>
      </c>
      <c r="K1696" t="s">
        <v>1677</v>
      </c>
      <c r="L1696" t="str">
        <f>VLOOKUP(Portfolio43468[[#This Row],[Product]],ProductName,2)</f>
        <v>Ultrathing V3</v>
      </c>
      <c r="M1696">
        <f t="shared" si="107"/>
        <v>1656</v>
      </c>
      <c r="N1696" s="14">
        <f t="shared" si="108"/>
        <v>5779.4400000000005</v>
      </c>
      <c r="O1696">
        <f t="shared" si="109"/>
        <v>2009</v>
      </c>
      <c r="P1696" t="str">
        <f t="shared" si="110"/>
        <v>Jul</v>
      </c>
    </row>
    <row r="1697" spans="1:16" x14ac:dyDescent="0.3">
      <c r="A1697">
        <v>1705</v>
      </c>
      <c r="B1697" t="str">
        <f>Table6[[#This Row],[Initials]]</f>
        <v>G</v>
      </c>
      <c r="C1697" t="str">
        <f>Table6[[#This Row],[Last Name Correction]]</f>
        <v>Ray</v>
      </c>
      <c r="D1697" t="s">
        <v>4493</v>
      </c>
      <c r="E1697" t="str">
        <f>Table6[[#This Row],[Gender Correction]]</f>
        <v>M</v>
      </c>
      <c r="F1697">
        <v>30</v>
      </c>
      <c r="G1697" t="s">
        <v>4164</v>
      </c>
      <c r="H1697" t="s">
        <v>354</v>
      </c>
      <c r="I1697" s="10">
        <v>39731</v>
      </c>
      <c r="J1697">
        <v>13</v>
      </c>
      <c r="K1697" t="s">
        <v>1707</v>
      </c>
      <c r="L1697" t="str">
        <f>VLOOKUP(Portfolio43468[[#This Row],[Product]],ProductName,2)</f>
        <v>Megawidget M</v>
      </c>
      <c r="M1697">
        <f t="shared" si="107"/>
        <v>312</v>
      </c>
      <c r="N1697" s="14">
        <f t="shared" si="108"/>
        <v>371.28</v>
      </c>
      <c r="O1697">
        <f t="shared" si="109"/>
        <v>2008</v>
      </c>
      <c r="P1697" t="str">
        <f t="shared" si="110"/>
        <v>Oct</v>
      </c>
    </row>
    <row r="1698" spans="1:16" x14ac:dyDescent="0.3">
      <c r="A1698">
        <v>1706</v>
      </c>
      <c r="B1698" t="str">
        <f>Table6[[#This Row],[Initials]]</f>
        <v>C</v>
      </c>
      <c r="C1698" t="str">
        <f>Table6[[#This Row],[Last Name Correction]]</f>
        <v>Painter</v>
      </c>
      <c r="D1698" t="s">
        <v>4493</v>
      </c>
      <c r="E1698" t="str">
        <f>Table6[[#This Row],[Gender Correction]]</f>
        <v>M</v>
      </c>
      <c r="F1698">
        <v>60</v>
      </c>
      <c r="G1698" t="s">
        <v>6021</v>
      </c>
      <c r="H1698" t="s">
        <v>396</v>
      </c>
      <c r="I1698" s="10">
        <v>40528</v>
      </c>
      <c r="J1698">
        <v>47</v>
      </c>
      <c r="K1698" t="s">
        <v>1700</v>
      </c>
      <c r="L1698" t="str">
        <f>VLOOKUP(Portfolio43468[[#This Row],[Product]],ProductName,2)</f>
        <v>Ultrathing V1</v>
      </c>
      <c r="M1698">
        <f t="shared" si="107"/>
        <v>799</v>
      </c>
      <c r="N1698" s="14">
        <f t="shared" si="108"/>
        <v>1590.01</v>
      </c>
      <c r="O1698">
        <f t="shared" si="109"/>
        <v>2010</v>
      </c>
      <c r="P1698" t="str">
        <f t="shared" si="110"/>
        <v>Dec</v>
      </c>
    </row>
    <row r="1699" spans="1:16" x14ac:dyDescent="0.3">
      <c r="A1699">
        <v>1707</v>
      </c>
      <c r="B1699" t="str">
        <f>Table6[[#This Row],[Initials]]</f>
        <v>L</v>
      </c>
      <c r="C1699" t="str">
        <f>Table6[[#This Row],[Last Name Correction]]</f>
        <v>Doherty</v>
      </c>
      <c r="D1699" t="s">
        <v>4493</v>
      </c>
      <c r="E1699" t="str">
        <f>Table6[[#This Row],[Gender Correction]]</f>
        <v>M</v>
      </c>
      <c r="F1699">
        <v>90</v>
      </c>
      <c r="G1699" t="s">
        <v>6023</v>
      </c>
      <c r="H1699" t="s">
        <v>6024</v>
      </c>
      <c r="I1699" s="10">
        <v>39653</v>
      </c>
      <c r="J1699">
        <v>34</v>
      </c>
      <c r="K1699" t="s">
        <v>1692</v>
      </c>
      <c r="L1699" t="str">
        <f>VLOOKUP(Portfolio43468[[#This Row],[Product]],ProductName,2)</f>
        <v>Megawidget L</v>
      </c>
      <c r="M1699">
        <f t="shared" si="107"/>
        <v>816</v>
      </c>
      <c r="N1699" s="14">
        <f t="shared" si="108"/>
        <v>1297.44</v>
      </c>
      <c r="O1699">
        <f t="shared" si="109"/>
        <v>2008</v>
      </c>
      <c r="P1699" t="str">
        <f t="shared" si="110"/>
        <v>Jul</v>
      </c>
    </row>
    <row r="1700" spans="1:16" x14ac:dyDescent="0.3">
      <c r="A1700">
        <v>1708</v>
      </c>
      <c r="B1700" t="str">
        <f>Table6[[#This Row],[Initials]]</f>
        <v>B</v>
      </c>
      <c r="C1700" t="str">
        <f>Table6[[#This Row],[Last Name Correction]]</f>
        <v>Allison</v>
      </c>
      <c r="D1700" t="s">
        <v>4493</v>
      </c>
      <c r="E1700" t="str">
        <f>Table6[[#This Row],[Gender Correction]]</f>
        <v>M</v>
      </c>
      <c r="F1700">
        <v>60</v>
      </c>
      <c r="G1700" t="s">
        <v>6026</v>
      </c>
      <c r="H1700" t="s">
        <v>1603</v>
      </c>
      <c r="I1700" s="10">
        <v>39651</v>
      </c>
      <c r="J1700">
        <v>21</v>
      </c>
      <c r="K1700" t="s">
        <v>1007</v>
      </c>
      <c r="L1700" t="str">
        <f>VLOOKUP(Portfolio43468[[#This Row],[Product]],ProductName,2)</f>
        <v>Superwossname</v>
      </c>
      <c r="M1700">
        <f t="shared" si="107"/>
        <v>420</v>
      </c>
      <c r="N1700" s="14">
        <f t="shared" si="108"/>
        <v>1306.2</v>
      </c>
      <c r="O1700">
        <f t="shared" si="109"/>
        <v>2008</v>
      </c>
      <c r="P1700" t="str">
        <f t="shared" si="110"/>
        <v>Jul</v>
      </c>
    </row>
    <row r="1701" spans="1:16" x14ac:dyDescent="0.3">
      <c r="A1701">
        <v>1709</v>
      </c>
      <c r="B1701" t="str">
        <f>Table6[[#This Row],[Initials]]</f>
        <v>T</v>
      </c>
      <c r="C1701" t="str">
        <f>Table6[[#This Row],[Last Name Correction]]</f>
        <v>Mccarty</v>
      </c>
      <c r="D1701" t="s">
        <v>4493</v>
      </c>
      <c r="E1701" t="str">
        <f>Table6[[#This Row],[Gender Correction]]</f>
        <v>M</v>
      </c>
      <c r="F1701">
        <v>90</v>
      </c>
      <c r="G1701" t="s">
        <v>6028</v>
      </c>
      <c r="H1701" t="s">
        <v>5835</v>
      </c>
      <c r="I1701" s="10">
        <v>40275</v>
      </c>
      <c r="J1701">
        <v>98</v>
      </c>
      <c r="K1701" t="s">
        <v>1673</v>
      </c>
      <c r="L1701" t="str">
        <f>VLOOKUP(Portfolio43468[[#This Row],[Product]],ProductName,2)</f>
        <v>Megawidget S</v>
      </c>
      <c r="M1701">
        <f t="shared" si="107"/>
        <v>2352</v>
      </c>
      <c r="N1701" s="14">
        <f t="shared" si="108"/>
        <v>1858.0800000000002</v>
      </c>
      <c r="O1701">
        <f t="shared" si="109"/>
        <v>2010</v>
      </c>
      <c r="P1701" t="str">
        <f t="shared" si="110"/>
        <v>Apr</v>
      </c>
    </row>
    <row r="1702" spans="1:16" x14ac:dyDescent="0.3">
      <c r="A1702">
        <v>1710</v>
      </c>
      <c r="B1702" t="str">
        <f>Table6[[#This Row],[Initials]]</f>
        <v>O</v>
      </c>
      <c r="C1702" t="str">
        <f>Table6[[#This Row],[Last Name Correction]]</f>
        <v>Marrero</v>
      </c>
      <c r="D1702" t="s">
        <v>4493</v>
      </c>
      <c r="E1702" t="str">
        <f>Table6[[#This Row],[Gender Correction]]</f>
        <v>M</v>
      </c>
      <c r="F1702">
        <v>90</v>
      </c>
      <c r="G1702" t="s">
        <v>6030</v>
      </c>
      <c r="H1702" t="s">
        <v>298</v>
      </c>
      <c r="I1702" s="10">
        <v>39710</v>
      </c>
      <c r="J1702">
        <v>22</v>
      </c>
      <c r="K1702" t="s">
        <v>1707</v>
      </c>
      <c r="L1702" t="str">
        <f>VLOOKUP(Portfolio43468[[#This Row],[Product]],ProductName,2)</f>
        <v>Megawidget M</v>
      </c>
      <c r="M1702">
        <f t="shared" si="107"/>
        <v>528</v>
      </c>
      <c r="N1702" s="14">
        <f t="shared" si="108"/>
        <v>628.31999999999994</v>
      </c>
      <c r="O1702">
        <f t="shared" si="109"/>
        <v>2008</v>
      </c>
      <c r="P1702" t="str">
        <f t="shared" si="110"/>
        <v>Sep</v>
      </c>
    </row>
    <row r="1703" spans="1:16" x14ac:dyDescent="0.3">
      <c r="A1703">
        <v>1711</v>
      </c>
      <c r="B1703" t="str">
        <f>Table6[[#This Row],[Initials]]</f>
        <v>J</v>
      </c>
      <c r="C1703" t="str">
        <f>Table6[[#This Row],[Last Name Correction]]</f>
        <v>Lambert</v>
      </c>
      <c r="D1703" t="s">
        <v>4493</v>
      </c>
      <c r="E1703" t="str">
        <f>Table6[[#This Row],[Gender Correction]]</f>
        <v>M</v>
      </c>
      <c r="F1703">
        <v>30</v>
      </c>
      <c r="G1703" t="s">
        <v>6032</v>
      </c>
      <c r="H1703" t="s">
        <v>1437</v>
      </c>
      <c r="I1703" s="10">
        <v>40134</v>
      </c>
      <c r="J1703">
        <v>28</v>
      </c>
      <c r="K1703" t="s">
        <v>1707</v>
      </c>
      <c r="L1703" t="str">
        <f>VLOOKUP(Portfolio43468[[#This Row],[Product]],ProductName,2)</f>
        <v>Megawidget M</v>
      </c>
      <c r="M1703">
        <f t="shared" si="107"/>
        <v>672</v>
      </c>
      <c r="N1703" s="14">
        <f t="shared" si="108"/>
        <v>799.68</v>
      </c>
      <c r="O1703">
        <f t="shared" si="109"/>
        <v>2009</v>
      </c>
      <c r="P1703" t="str">
        <f t="shared" si="110"/>
        <v>Nov</v>
      </c>
    </row>
    <row r="1704" spans="1:16" x14ac:dyDescent="0.3">
      <c r="A1704">
        <v>1712</v>
      </c>
      <c r="B1704" t="str">
        <f>Table6[[#This Row],[Initials]]</f>
        <v>J</v>
      </c>
      <c r="C1704" t="str">
        <f>Table6[[#This Row],[Last Name Correction]]</f>
        <v>Tracy</v>
      </c>
      <c r="D1704" t="s">
        <v>4493</v>
      </c>
      <c r="E1704" t="str">
        <f>Table6[[#This Row],[Gender Correction]]</f>
        <v>M</v>
      </c>
      <c r="F1704">
        <v>30</v>
      </c>
      <c r="G1704" t="s">
        <v>2063</v>
      </c>
      <c r="H1704" t="s">
        <v>1621</v>
      </c>
      <c r="I1704" s="10">
        <v>39772</v>
      </c>
      <c r="J1704">
        <v>73</v>
      </c>
      <c r="K1704" t="s">
        <v>851</v>
      </c>
      <c r="L1704" t="str">
        <f>VLOOKUP(Portfolio43468[[#This Row],[Product]],ProductName,2)</f>
        <v>Hyperwotsit</v>
      </c>
      <c r="M1704">
        <f t="shared" si="107"/>
        <v>1460</v>
      </c>
      <c r="N1704" s="14">
        <f t="shared" si="108"/>
        <v>2934.6</v>
      </c>
      <c r="O1704">
        <f t="shared" si="109"/>
        <v>2008</v>
      </c>
      <c r="P1704" t="str">
        <f t="shared" si="110"/>
        <v>Nov</v>
      </c>
    </row>
    <row r="1705" spans="1:16" x14ac:dyDescent="0.3">
      <c r="A1705">
        <v>1714</v>
      </c>
      <c r="B1705" t="str">
        <f>Table6[[#This Row],[Initials]]</f>
        <v>B</v>
      </c>
      <c r="C1705" t="str">
        <f>Table6[[#This Row],[Last Name Correction]]</f>
        <v>Cohen</v>
      </c>
      <c r="D1705" t="s">
        <v>4493</v>
      </c>
      <c r="E1705" t="str">
        <f>Table6[[#This Row],[Gender Correction]]</f>
        <v>M</v>
      </c>
      <c r="F1705">
        <v>60</v>
      </c>
      <c r="G1705" t="s">
        <v>6036</v>
      </c>
      <c r="H1705" t="s">
        <v>1447</v>
      </c>
      <c r="I1705" s="10">
        <v>39660</v>
      </c>
      <c r="J1705">
        <v>93</v>
      </c>
      <c r="K1705" t="s">
        <v>1721</v>
      </c>
      <c r="L1705" t="str">
        <f>VLOOKUP(Portfolio43468[[#This Row],[Product]],ProductName,2)</f>
        <v>Ultrathing V4</v>
      </c>
      <c r="M1705">
        <f t="shared" si="107"/>
        <v>2232</v>
      </c>
      <c r="N1705" s="14">
        <f t="shared" si="108"/>
        <v>8905.68</v>
      </c>
      <c r="O1705">
        <f t="shared" si="109"/>
        <v>2008</v>
      </c>
      <c r="P1705" t="str">
        <f t="shared" si="110"/>
        <v>Jul</v>
      </c>
    </row>
    <row r="1706" spans="1:16" x14ac:dyDescent="0.3">
      <c r="A1706">
        <v>1715</v>
      </c>
      <c r="B1706" t="str">
        <f>Table6[[#This Row],[Initials]]</f>
        <v>L</v>
      </c>
      <c r="C1706" t="str">
        <f>Table6[[#This Row],[Last Name Correction]]</f>
        <v>Simmons</v>
      </c>
      <c r="D1706" t="s">
        <v>4493</v>
      </c>
      <c r="E1706" t="str">
        <f>Table6[[#This Row],[Gender Correction]]</f>
        <v>M</v>
      </c>
      <c r="F1706">
        <v>90</v>
      </c>
      <c r="G1706" t="s">
        <v>6039</v>
      </c>
      <c r="H1706" t="s">
        <v>505</v>
      </c>
      <c r="I1706" s="10">
        <v>39973</v>
      </c>
      <c r="J1706">
        <v>93</v>
      </c>
      <c r="K1706" t="s">
        <v>1673</v>
      </c>
      <c r="L1706" t="str">
        <f>VLOOKUP(Portfolio43468[[#This Row],[Product]],ProductName,2)</f>
        <v>Megawidget S</v>
      </c>
      <c r="M1706">
        <f t="shared" si="107"/>
        <v>2232</v>
      </c>
      <c r="N1706" s="14">
        <f t="shared" si="108"/>
        <v>1763.28</v>
      </c>
      <c r="O1706">
        <f t="shared" si="109"/>
        <v>2009</v>
      </c>
      <c r="P1706" t="str">
        <f t="shared" si="110"/>
        <v>Jun</v>
      </c>
    </row>
    <row r="1707" spans="1:16" x14ac:dyDescent="0.3">
      <c r="A1707">
        <v>1716</v>
      </c>
      <c r="B1707" t="str">
        <f>Table6[[#This Row],[Initials]]</f>
        <v>J</v>
      </c>
      <c r="C1707" t="str">
        <f>Table6[[#This Row],[Last Name Correction]]</f>
        <v>Avila</v>
      </c>
      <c r="D1707" t="s">
        <v>4493</v>
      </c>
      <c r="E1707" t="str">
        <f>Table6[[#This Row],[Gender Correction]]</f>
        <v>M</v>
      </c>
      <c r="F1707">
        <v>60</v>
      </c>
      <c r="G1707" t="s">
        <v>6040</v>
      </c>
      <c r="H1707" t="s">
        <v>488</v>
      </c>
      <c r="I1707" s="10">
        <v>39875</v>
      </c>
      <c r="J1707">
        <v>15</v>
      </c>
      <c r="K1707" t="s">
        <v>1696</v>
      </c>
      <c r="L1707" t="str">
        <f>VLOOKUP(Portfolio43468[[#This Row],[Product]],ProductName,2)</f>
        <v>Ultrathing V2</v>
      </c>
      <c r="M1707">
        <f t="shared" si="107"/>
        <v>300</v>
      </c>
      <c r="N1707" s="14">
        <f t="shared" si="108"/>
        <v>897.00000000000011</v>
      </c>
      <c r="O1707">
        <f t="shared" si="109"/>
        <v>2009</v>
      </c>
      <c r="P1707" t="str">
        <f t="shared" si="110"/>
        <v>Mar</v>
      </c>
    </row>
    <row r="1708" spans="1:16" x14ac:dyDescent="0.3">
      <c r="A1708">
        <v>1717</v>
      </c>
      <c r="B1708" t="str">
        <f>Table6[[#This Row],[Initials]]</f>
        <v>A</v>
      </c>
      <c r="C1708" t="str">
        <f>Table6[[#This Row],[Last Name Correction]]</f>
        <v>Krause</v>
      </c>
      <c r="D1708" t="s">
        <v>4493</v>
      </c>
      <c r="E1708" t="str">
        <f>Table6[[#This Row],[Gender Correction]]</f>
        <v>M</v>
      </c>
      <c r="F1708">
        <v>30</v>
      </c>
      <c r="G1708" t="s">
        <v>6042</v>
      </c>
      <c r="H1708" t="s">
        <v>1155</v>
      </c>
      <c r="I1708" s="10">
        <v>40518</v>
      </c>
      <c r="J1708">
        <v>14</v>
      </c>
      <c r="K1708" t="s">
        <v>1707</v>
      </c>
      <c r="L1708" t="str">
        <f>VLOOKUP(Portfolio43468[[#This Row],[Product]],ProductName,2)</f>
        <v>Megawidget M</v>
      </c>
      <c r="M1708">
        <f t="shared" si="107"/>
        <v>336</v>
      </c>
      <c r="N1708" s="14">
        <f t="shared" si="108"/>
        <v>399.84</v>
      </c>
      <c r="O1708">
        <f t="shared" si="109"/>
        <v>2010</v>
      </c>
      <c r="P1708" t="str">
        <f t="shared" si="110"/>
        <v>Dec</v>
      </c>
    </row>
    <row r="1709" spans="1:16" x14ac:dyDescent="0.3">
      <c r="A1709">
        <v>1718</v>
      </c>
      <c r="B1709" t="str">
        <f>Table6[[#This Row],[Initials]]</f>
        <v>J</v>
      </c>
      <c r="C1709" t="str">
        <f>Table6[[#This Row],[Last Name Correction]]</f>
        <v>Coffey</v>
      </c>
      <c r="D1709" t="s">
        <v>4493</v>
      </c>
      <c r="E1709" t="str">
        <f>Table6[[#This Row],[Gender Correction]]</f>
        <v>M</v>
      </c>
      <c r="F1709">
        <v>90</v>
      </c>
      <c r="G1709" t="s">
        <v>6045</v>
      </c>
      <c r="H1709" t="s">
        <v>434</v>
      </c>
      <c r="I1709" s="10">
        <v>39583</v>
      </c>
      <c r="J1709">
        <v>32</v>
      </c>
      <c r="K1709" t="s">
        <v>1677</v>
      </c>
      <c r="L1709" t="str">
        <f>VLOOKUP(Portfolio43468[[#This Row],[Product]],ProductName,2)</f>
        <v>Ultrathing V3</v>
      </c>
      <c r="M1709">
        <f t="shared" si="107"/>
        <v>768</v>
      </c>
      <c r="N1709" s="14">
        <f t="shared" si="108"/>
        <v>2680.32</v>
      </c>
      <c r="O1709">
        <f t="shared" si="109"/>
        <v>2008</v>
      </c>
      <c r="P1709" t="str">
        <f t="shared" si="110"/>
        <v>May</v>
      </c>
    </row>
    <row r="1710" spans="1:16" x14ac:dyDescent="0.3">
      <c r="A1710">
        <v>1719</v>
      </c>
      <c r="B1710" t="str">
        <f>Table6[[#This Row],[Initials]]</f>
        <v>A</v>
      </c>
      <c r="C1710" t="str">
        <f>Table6[[#This Row],[Last Name Correction]]</f>
        <v>Spangler</v>
      </c>
      <c r="D1710" t="s">
        <v>4493</v>
      </c>
      <c r="E1710" t="str">
        <f>Table6[[#This Row],[Gender Correction]]</f>
        <v>M</v>
      </c>
      <c r="F1710">
        <v>90</v>
      </c>
      <c r="G1710" t="s">
        <v>6046</v>
      </c>
      <c r="H1710" t="s">
        <v>541</v>
      </c>
      <c r="I1710" s="10">
        <v>39613</v>
      </c>
      <c r="J1710">
        <v>59</v>
      </c>
      <c r="K1710" t="s">
        <v>1696</v>
      </c>
      <c r="L1710" t="str">
        <f>VLOOKUP(Portfolio43468[[#This Row],[Product]],ProductName,2)</f>
        <v>Ultrathing V2</v>
      </c>
      <c r="M1710">
        <f t="shared" si="107"/>
        <v>1180</v>
      </c>
      <c r="N1710" s="14">
        <f t="shared" si="108"/>
        <v>3528.2000000000003</v>
      </c>
      <c r="O1710">
        <f t="shared" si="109"/>
        <v>2008</v>
      </c>
      <c r="P1710" t="str">
        <f t="shared" si="110"/>
        <v>Jun</v>
      </c>
    </row>
    <row r="1711" spans="1:16" x14ac:dyDescent="0.3">
      <c r="A1711">
        <v>1720</v>
      </c>
      <c r="B1711" t="str">
        <f>Table6[[#This Row],[Initials]]</f>
        <v>P</v>
      </c>
      <c r="C1711" t="str">
        <f>Table6[[#This Row],[Last Name Correction]]</f>
        <v>Estrada</v>
      </c>
      <c r="D1711" t="s">
        <v>4493</v>
      </c>
      <c r="E1711" t="str">
        <f>Table6[[#This Row],[Gender Correction]]</f>
        <v>M</v>
      </c>
      <c r="F1711">
        <v>90</v>
      </c>
      <c r="G1711" t="s">
        <v>6047</v>
      </c>
      <c r="H1711" t="s">
        <v>3</v>
      </c>
      <c r="I1711" s="10">
        <v>40373</v>
      </c>
      <c r="J1711">
        <v>79</v>
      </c>
      <c r="K1711" t="s">
        <v>1673</v>
      </c>
      <c r="L1711" t="str">
        <f>VLOOKUP(Portfolio43468[[#This Row],[Product]],ProductName,2)</f>
        <v>Megawidget S</v>
      </c>
      <c r="M1711">
        <f t="shared" si="107"/>
        <v>1896</v>
      </c>
      <c r="N1711" s="14">
        <f t="shared" si="108"/>
        <v>1497.8400000000001</v>
      </c>
      <c r="O1711">
        <f t="shared" si="109"/>
        <v>2010</v>
      </c>
      <c r="P1711" t="str">
        <f t="shared" si="110"/>
        <v>Jul</v>
      </c>
    </row>
    <row r="1712" spans="1:16" x14ac:dyDescent="0.3">
      <c r="A1712">
        <v>1721</v>
      </c>
      <c r="B1712" t="str">
        <f>Table6[[#This Row],[Initials]]</f>
        <v>G</v>
      </c>
      <c r="C1712" t="str">
        <f>Table6[[#This Row],[Last Name Correction]]</f>
        <v>Henley</v>
      </c>
      <c r="D1712" t="s">
        <v>4493</v>
      </c>
      <c r="E1712" t="str">
        <f>Table6[[#This Row],[Gender Correction]]</f>
        <v>M</v>
      </c>
      <c r="F1712">
        <v>90</v>
      </c>
      <c r="G1712" t="s">
        <v>6048</v>
      </c>
      <c r="H1712" t="s">
        <v>843</v>
      </c>
      <c r="I1712" s="10">
        <v>40417</v>
      </c>
      <c r="J1712">
        <v>86</v>
      </c>
      <c r="K1712" t="s">
        <v>1673</v>
      </c>
      <c r="L1712" t="str">
        <f>VLOOKUP(Portfolio43468[[#This Row],[Product]],ProductName,2)</f>
        <v>Megawidget S</v>
      </c>
      <c r="M1712">
        <f t="shared" si="107"/>
        <v>2064</v>
      </c>
      <c r="N1712" s="14">
        <f t="shared" si="108"/>
        <v>1630.5600000000002</v>
      </c>
      <c r="O1712">
        <f t="shared" si="109"/>
        <v>2010</v>
      </c>
      <c r="P1712" t="str">
        <f t="shared" si="110"/>
        <v>Aug</v>
      </c>
    </row>
    <row r="1713" spans="1:16" x14ac:dyDescent="0.3">
      <c r="A1713">
        <v>1722</v>
      </c>
      <c r="B1713" t="str">
        <f>Table6[[#This Row],[Initials]]</f>
        <v>K</v>
      </c>
      <c r="C1713" t="str">
        <f>Table6[[#This Row],[Last Name Correction]]</f>
        <v>Wiseman</v>
      </c>
      <c r="D1713" t="s">
        <v>4493</v>
      </c>
      <c r="E1713" t="str">
        <f>Table6[[#This Row],[Gender Correction]]</f>
        <v>M</v>
      </c>
      <c r="F1713">
        <v>30</v>
      </c>
      <c r="G1713" t="s">
        <v>6050</v>
      </c>
      <c r="H1713" t="s">
        <v>5708</v>
      </c>
      <c r="I1713" s="10">
        <v>40413</v>
      </c>
      <c r="J1713">
        <v>29</v>
      </c>
      <c r="K1713" t="s">
        <v>1700</v>
      </c>
      <c r="L1713" t="str">
        <f>VLOOKUP(Portfolio43468[[#This Row],[Product]],ProductName,2)</f>
        <v>Ultrathing V1</v>
      </c>
      <c r="M1713">
        <f t="shared" si="107"/>
        <v>493</v>
      </c>
      <c r="N1713" s="14">
        <f t="shared" si="108"/>
        <v>981.07</v>
      </c>
      <c r="O1713">
        <f t="shared" si="109"/>
        <v>2010</v>
      </c>
      <c r="P1713" t="str">
        <f t="shared" si="110"/>
        <v>Aug</v>
      </c>
    </row>
    <row r="1714" spans="1:16" x14ac:dyDescent="0.3">
      <c r="A1714">
        <v>1723</v>
      </c>
      <c r="B1714" t="str">
        <f>Table6[[#This Row],[Initials]]</f>
        <v>B</v>
      </c>
      <c r="C1714" t="str">
        <f>Table6[[#This Row],[Last Name Correction]]</f>
        <v>Stringer</v>
      </c>
      <c r="D1714" t="s">
        <v>4493</v>
      </c>
      <c r="E1714" t="str">
        <f>Table6[[#This Row],[Gender Correction]]</f>
        <v>M</v>
      </c>
      <c r="F1714">
        <v>60</v>
      </c>
      <c r="G1714" t="s">
        <v>6052</v>
      </c>
      <c r="H1714" t="s">
        <v>793</v>
      </c>
      <c r="I1714" s="10">
        <v>39991</v>
      </c>
      <c r="J1714">
        <v>19</v>
      </c>
      <c r="K1714" t="s">
        <v>1700</v>
      </c>
      <c r="L1714" t="str">
        <f>VLOOKUP(Portfolio43468[[#This Row],[Product]],ProductName,2)</f>
        <v>Ultrathing V1</v>
      </c>
      <c r="M1714">
        <f t="shared" si="107"/>
        <v>323</v>
      </c>
      <c r="N1714" s="14">
        <f t="shared" si="108"/>
        <v>642.77</v>
      </c>
      <c r="O1714">
        <f t="shared" si="109"/>
        <v>2009</v>
      </c>
      <c r="P1714" t="str">
        <f t="shared" si="110"/>
        <v>Jun</v>
      </c>
    </row>
    <row r="1715" spans="1:16" x14ac:dyDescent="0.3">
      <c r="A1715">
        <v>1724</v>
      </c>
      <c r="B1715" t="str">
        <f>Table6[[#This Row],[Initials]]</f>
        <v>D</v>
      </c>
      <c r="C1715" t="str">
        <f>Table6[[#This Row],[Last Name Correction]]</f>
        <v>Woods</v>
      </c>
      <c r="D1715" t="s">
        <v>4493</v>
      </c>
      <c r="E1715" t="str">
        <f>Table6[[#This Row],[Gender Correction]]</f>
        <v>M</v>
      </c>
      <c r="F1715">
        <v>90</v>
      </c>
      <c r="G1715" t="s">
        <v>6053</v>
      </c>
      <c r="H1715" t="s">
        <v>145</v>
      </c>
      <c r="I1715" s="10">
        <v>39846</v>
      </c>
      <c r="J1715">
        <v>9</v>
      </c>
      <c r="K1715" t="s">
        <v>1707</v>
      </c>
      <c r="L1715" t="str">
        <f>VLOOKUP(Portfolio43468[[#This Row],[Product]],ProductName,2)</f>
        <v>Megawidget M</v>
      </c>
      <c r="M1715">
        <f t="shared" si="107"/>
        <v>216</v>
      </c>
      <c r="N1715" s="14">
        <f t="shared" si="108"/>
        <v>257.03999999999996</v>
      </c>
      <c r="O1715">
        <f t="shared" si="109"/>
        <v>2009</v>
      </c>
      <c r="P1715" t="str">
        <f t="shared" si="110"/>
        <v>Feb</v>
      </c>
    </row>
    <row r="1716" spans="1:16" x14ac:dyDescent="0.3">
      <c r="A1716">
        <v>1725</v>
      </c>
      <c r="B1716" t="str">
        <f>Table6[[#This Row],[Initials]]</f>
        <v>P</v>
      </c>
      <c r="C1716" t="str">
        <f>Table6[[#This Row],[Last Name Correction]]</f>
        <v>Santos</v>
      </c>
      <c r="D1716" t="s">
        <v>4493</v>
      </c>
      <c r="E1716" t="str">
        <f>Table6[[#This Row],[Gender Correction]]</f>
        <v>M</v>
      </c>
      <c r="F1716">
        <v>30</v>
      </c>
      <c r="G1716" t="s">
        <v>6055</v>
      </c>
      <c r="H1716" t="s">
        <v>1602</v>
      </c>
      <c r="I1716" s="10">
        <v>40307</v>
      </c>
      <c r="J1716">
        <v>33</v>
      </c>
      <c r="K1716" t="s">
        <v>1721</v>
      </c>
      <c r="L1716" t="str">
        <f>VLOOKUP(Portfolio43468[[#This Row],[Product]],ProductName,2)</f>
        <v>Ultrathing V4</v>
      </c>
      <c r="M1716">
        <f t="shared" si="107"/>
        <v>792</v>
      </c>
      <c r="N1716" s="14">
        <f t="shared" si="108"/>
        <v>3160.0800000000004</v>
      </c>
      <c r="O1716">
        <f t="shared" si="109"/>
        <v>2010</v>
      </c>
      <c r="P1716" t="str">
        <f t="shared" si="110"/>
        <v>May</v>
      </c>
    </row>
    <row r="1717" spans="1:16" x14ac:dyDescent="0.3">
      <c r="A1717">
        <v>1726</v>
      </c>
      <c r="B1717" t="str">
        <f>Table6[[#This Row],[Initials]]</f>
        <v>K</v>
      </c>
      <c r="C1717" t="str">
        <f>Table6[[#This Row],[Last Name Correction]]</f>
        <v>Paige</v>
      </c>
      <c r="D1717" t="s">
        <v>4493</v>
      </c>
      <c r="E1717" t="str">
        <f>Table6[[#This Row],[Gender Correction]]</f>
        <v>M</v>
      </c>
      <c r="F1717">
        <v>90</v>
      </c>
      <c r="G1717" t="s">
        <v>6056</v>
      </c>
      <c r="H1717" t="s">
        <v>49</v>
      </c>
      <c r="I1717" s="10">
        <v>39883</v>
      </c>
      <c r="J1717">
        <v>56</v>
      </c>
      <c r="K1717" t="s">
        <v>1721</v>
      </c>
      <c r="L1717" t="str">
        <f>VLOOKUP(Portfolio43468[[#This Row],[Product]],ProductName,2)</f>
        <v>Ultrathing V4</v>
      </c>
      <c r="M1717">
        <f t="shared" si="107"/>
        <v>1344</v>
      </c>
      <c r="N1717" s="14">
        <f t="shared" si="108"/>
        <v>5362.56</v>
      </c>
      <c r="O1717">
        <f t="shared" si="109"/>
        <v>2009</v>
      </c>
      <c r="P1717" t="str">
        <f t="shared" si="110"/>
        <v>Mar</v>
      </c>
    </row>
    <row r="1718" spans="1:16" x14ac:dyDescent="0.3">
      <c r="A1718">
        <v>1727</v>
      </c>
      <c r="B1718" t="str">
        <f>Table6[[#This Row],[Initials]]</f>
        <v>A</v>
      </c>
      <c r="C1718" t="str">
        <f>Table6[[#This Row],[Last Name Correction]]</f>
        <v>Zapata</v>
      </c>
      <c r="D1718" t="s">
        <v>4493</v>
      </c>
      <c r="E1718" t="str">
        <f>Table6[[#This Row],[Gender Correction]]</f>
        <v>M</v>
      </c>
      <c r="F1718">
        <v>30</v>
      </c>
      <c r="G1718" t="s">
        <v>6057</v>
      </c>
      <c r="H1718" t="s">
        <v>1610</v>
      </c>
      <c r="I1718" s="10">
        <v>39804</v>
      </c>
      <c r="J1718">
        <v>77</v>
      </c>
      <c r="K1718" t="s">
        <v>1007</v>
      </c>
      <c r="L1718" t="str">
        <f>VLOOKUP(Portfolio43468[[#This Row],[Product]],ProductName,2)</f>
        <v>Superwossname</v>
      </c>
      <c r="M1718">
        <f t="shared" si="107"/>
        <v>1540</v>
      </c>
      <c r="N1718" s="14">
        <f t="shared" si="108"/>
        <v>4789.3999999999996</v>
      </c>
      <c r="O1718">
        <f t="shared" si="109"/>
        <v>2008</v>
      </c>
      <c r="P1718" t="str">
        <f t="shared" si="110"/>
        <v>Dec</v>
      </c>
    </row>
    <row r="1719" spans="1:16" x14ac:dyDescent="0.3">
      <c r="A1719">
        <v>1728</v>
      </c>
      <c r="B1719" t="str">
        <f>Table6[[#This Row],[Initials]]</f>
        <v>L</v>
      </c>
      <c r="C1719" t="str">
        <f>Table6[[#This Row],[Last Name Correction]]</f>
        <v>Childress</v>
      </c>
      <c r="D1719" t="s">
        <v>4493</v>
      </c>
      <c r="E1719" t="str">
        <f>Table6[[#This Row],[Gender Correction]]</f>
        <v>M</v>
      </c>
      <c r="F1719">
        <v>30</v>
      </c>
      <c r="G1719" t="s">
        <v>6059</v>
      </c>
      <c r="H1719" t="s">
        <v>142</v>
      </c>
      <c r="I1719" s="10">
        <v>39975</v>
      </c>
      <c r="J1719">
        <v>90</v>
      </c>
      <c r="K1719" t="s">
        <v>1677</v>
      </c>
      <c r="L1719" t="str">
        <f>VLOOKUP(Portfolio43468[[#This Row],[Product]],ProductName,2)</f>
        <v>Ultrathing V3</v>
      </c>
      <c r="M1719">
        <f t="shared" si="107"/>
        <v>2160</v>
      </c>
      <c r="N1719" s="14">
        <f t="shared" si="108"/>
        <v>7538.4000000000005</v>
      </c>
      <c r="O1719">
        <f t="shared" si="109"/>
        <v>2009</v>
      </c>
      <c r="P1719" t="str">
        <f t="shared" si="110"/>
        <v>Jun</v>
      </c>
    </row>
    <row r="1720" spans="1:16" x14ac:dyDescent="0.3">
      <c r="A1720">
        <v>1729</v>
      </c>
      <c r="B1720" t="str">
        <f>Table6[[#This Row],[Initials]]</f>
        <v>L</v>
      </c>
      <c r="C1720" t="str">
        <f>Table6[[#This Row],[Last Name Correction]]</f>
        <v>Sprague</v>
      </c>
      <c r="D1720" t="s">
        <v>4493</v>
      </c>
      <c r="E1720" t="str">
        <f>Table6[[#This Row],[Gender Correction]]</f>
        <v>M</v>
      </c>
      <c r="F1720">
        <v>30</v>
      </c>
      <c r="G1720" t="s">
        <v>6060</v>
      </c>
      <c r="H1720" t="s">
        <v>807</v>
      </c>
      <c r="I1720" s="10">
        <v>39474</v>
      </c>
      <c r="J1720">
        <v>97</v>
      </c>
      <c r="K1720" t="s">
        <v>1707</v>
      </c>
      <c r="L1720" t="str">
        <f>VLOOKUP(Portfolio43468[[#This Row],[Product]],ProductName,2)</f>
        <v>Megawidget M</v>
      </c>
      <c r="M1720">
        <f t="shared" si="107"/>
        <v>2328</v>
      </c>
      <c r="N1720" s="14">
        <f t="shared" si="108"/>
        <v>2770.3199999999997</v>
      </c>
      <c r="O1720">
        <f t="shared" si="109"/>
        <v>2008</v>
      </c>
      <c r="P1720" t="str">
        <f t="shared" si="110"/>
        <v>Jan</v>
      </c>
    </row>
    <row r="1721" spans="1:16" x14ac:dyDescent="0.3">
      <c r="A1721">
        <v>1730</v>
      </c>
      <c r="B1721" t="str">
        <f>Table6[[#This Row],[Initials]]</f>
        <v>R</v>
      </c>
      <c r="C1721" t="str">
        <f>Table6[[#This Row],[Last Name Correction]]</f>
        <v>Calhoun</v>
      </c>
      <c r="D1721" t="s">
        <v>4493</v>
      </c>
      <c r="E1721" t="str">
        <f>Table6[[#This Row],[Gender Correction]]</f>
        <v>M</v>
      </c>
      <c r="F1721">
        <v>60</v>
      </c>
      <c r="G1721" t="s">
        <v>6063</v>
      </c>
      <c r="H1721" t="s">
        <v>1600</v>
      </c>
      <c r="I1721" s="10">
        <v>39647</v>
      </c>
      <c r="J1721">
        <v>11</v>
      </c>
      <c r="K1721" t="s">
        <v>1772</v>
      </c>
      <c r="L1721" t="str">
        <f>VLOOKUP(Portfolio43468[[#This Row],[Product]],ProductName,2)</f>
        <v>Gigastuff</v>
      </c>
      <c r="M1721">
        <f t="shared" si="107"/>
        <v>198</v>
      </c>
      <c r="N1721" s="14">
        <f t="shared" si="108"/>
        <v>374.21999999999997</v>
      </c>
      <c r="O1721">
        <f t="shared" si="109"/>
        <v>2008</v>
      </c>
      <c r="P1721" t="str">
        <f t="shared" si="110"/>
        <v>Jul</v>
      </c>
    </row>
    <row r="1722" spans="1:16" x14ac:dyDescent="0.3">
      <c r="A1722">
        <v>1731</v>
      </c>
      <c r="B1722" t="str">
        <f>Table6[[#This Row],[Initials]]</f>
        <v>J</v>
      </c>
      <c r="C1722" t="str">
        <f>Table6[[#This Row],[Last Name Correction]]</f>
        <v>Tipton</v>
      </c>
      <c r="D1722" t="s">
        <v>4493</v>
      </c>
      <c r="E1722" t="str">
        <f>Table6[[#This Row],[Gender Correction]]</f>
        <v>M</v>
      </c>
      <c r="F1722">
        <v>90</v>
      </c>
      <c r="G1722" t="s">
        <v>6065</v>
      </c>
      <c r="H1722" t="s">
        <v>461</v>
      </c>
      <c r="I1722" s="10">
        <v>40438</v>
      </c>
      <c r="J1722">
        <v>7</v>
      </c>
      <c r="K1722" t="s">
        <v>1700</v>
      </c>
      <c r="L1722" t="str">
        <f>VLOOKUP(Portfolio43468[[#This Row],[Product]],ProductName,2)</f>
        <v>Ultrathing V1</v>
      </c>
      <c r="M1722">
        <f t="shared" si="107"/>
        <v>119</v>
      </c>
      <c r="N1722" s="14">
        <f t="shared" si="108"/>
        <v>236.81</v>
      </c>
      <c r="O1722">
        <f t="shared" si="109"/>
        <v>2010</v>
      </c>
      <c r="P1722" t="str">
        <f t="shared" si="110"/>
        <v>Sep</v>
      </c>
    </row>
    <row r="1723" spans="1:16" x14ac:dyDescent="0.3">
      <c r="A1723">
        <v>1732</v>
      </c>
      <c r="B1723" t="str">
        <f>Table6[[#This Row],[Initials]]</f>
        <v>S</v>
      </c>
      <c r="C1723" t="str">
        <f>Table6[[#This Row],[Last Name Correction]]</f>
        <v>Reese</v>
      </c>
      <c r="D1723" t="s">
        <v>4493</v>
      </c>
      <c r="E1723" t="str">
        <f>Table6[[#This Row],[Gender Correction]]</f>
        <v>M</v>
      </c>
      <c r="F1723">
        <v>90</v>
      </c>
      <c r="G1723" t="s">
        <v>6067</v>
      </c>
      <c r="H1723" t="s">
        <v>700</v>
      </c>
      <c r="I1723" s="10">
        <v>39510</v>
      </c>
      <c r="J1723">
        <v>18</v>
      </c>
      <c r="K1723" t="s">
        <v>851</v>
      </c>
      <c r="L1723" t="str">
        <f>VLOOKUP(Portfolio43468[[#This Row],[Product]],ProductName,2)</f>
        <v>Hyperwotsit</v>
      </c>
      <c r="M1723">
        <f t="shared" si="107"/>
        <v>360</v>
      </c>
      <c r="N1723" s="14">
        <f t="shared" si="108"/>
        <v>723.59999999999991</v>
      </c>
      <c r="O1723">
        <f t="shared" si="109"/>
        <v>2008</v>
      </c>
      <c r="P1723" t="str">
        <f t="shared" si="110"/>
        <v>Mar</v>
      </c>
    </row>
    <row r="1724" spans="1:16" x14ac:dyDescent="0.3">
      <c r="A1724">
        <v>1733</v>
      </c>
      <c r="B1724" t="str">
        <f>Table6[[#This Row],[Initials]]</f>
        <v>E</v>
      </c>
      <c r="C1724" t="str">
        <f>Table6[[#This Row],[Last Name Correction]]</f>
        <v>Bishop</v>
      </c>
      <c r="D1724" t="s">
        <v>4493</v>
      </c>
      <c r="E1724" t="str">
        <f>Table6[[#This Row],[Gender Correction]]</f>
        <v>M</v>
      </c>
      <c r="F1724">
        <v>30</v>
      </c>
      <c r="G1724" t="s">
        <v>6068</v>
      </c>
      <c r="H1724" t="s">
        <v>664</v>
      </c>
      <c r="I1724" s="10">
        <v>39620</v>
      </c>
      <c r="J1724">
        <v>64</v>
      </c>
      <c r="K1724" t="s">
        <v>1700</v>
      </c>
      <c r="L1724" t="str">
        <f>VLOOKUP(Portfolio43468[[#This Row],[Product]],ProductName,2)</f>
        <v>Ultrathing V1</v>
      </c>
      <c r="M1724">
        <f t="shared" si="107"/>
        <v>1088</v>
      </c>
      <c r="N1724" s="14">
        <f t="shared" si="108"/>
        <v>2165.12</v>
      </c>
      <c r="O1724">
        <f t="shared" si="109"/>
        <v>2008</v>
      </c>
      <c r="P1724" t="str">
        <f t="shared" si="110"/>
        <v>Jun</v>
      </c>
    </row>
    <row r="1725" spans="1:16" x14ac:dyDescent="0.3">
      <c r="A1725">
        <v>1734</v>
      </c>
      <c r="B1725" t="str">
        <f>Table6[[#This Row],[Initials]]</f>
        <v>K</v>
      </c>
      <c r="C1725" t="str">
        <f>Table6[[#This Row],[Last Name Correction]]</f>
        <v>Green</v>
      </c>
      <c r="D1725" t="s">
        <v>4493</v>
      </c>
      <c r="E1725" t="str">
        <f>Table6[[#This Row],[Gender Correction]]</f>
        <v>M</v>
      </c>
      <c r="F1725">
        <v>30</v>
      </c>
      <c r="G1725" t="s">
        <v>6069</v>
      </c>
      <c r="H1725" t="s">
        <v>3329</v>
      </c>
      <c r="I1725" s="10">
        <v>40349</v>
      </c>
      <c r="J1725">
        <v>66</v>
      </c>
      <c r="K1725" t="s">
        <v>1692</v>
      </c>
      <c r="L1725" t="str">
        <f>VLOOKUP(Portfolio43468[[#This Row],[Product]],ProductName,2)</f>
        <v>Megawidget L</v>
      </c>
      <c r="M1725">
        <f t="shared" si="107"/>
        <v>1584</v>
      </c>
      <c r="N1725" s="14">
        <f t="shared" si="108"/>
        <v>2518.56</v>
      </c>
      <c r="O1725">
        <f t="shared" si="109"/>
        <v>2010</v>
      </c>
      <c r="P1725" t="str">
        <f t="shared" si="110"/>
        <v>Jun</v>
      </c>
    </row>
    <row r="1726" spans="1:16" x14ac:dyDescent="0.3">
      <c r="A1726">
        <v>1735</v>
      </c>
      <c r="B1726" t="str">
        <f>Table6[[#This Row],[Initials]]</f>
        <v>M</v>
      </c>
      <c r="C1726" t="str">
        <f>Table6[[#This Row],[Last Name Correction]]</f>
        <v>Rodrigues</v>
      </c>
      <c r="D1726" t="s">
        <v>4493</v>
      </c>
      <c r="E1726" t="str">
        <f>Table6[[#This Row],[Gender Correction]]</f>
        <v>M</v>
      </c>
      <c r="F1726">
        <v>90</v>
      </c>
      <c r="G1726" t="s">
        <v>6070</v>
      </c>
      <c r="H1726" t="s">
        <v>799</v>
      </c>
      <c r="I1726" s="10">
        <v>39935</v>
      </c>
      <c r="J1726">
        <v>92</v>
      </c>
      <c r="K1726" t="s">
        <v>1007</v>
      </c>
      <c r="L1726" t="str">
        <f>VLOOKUP(Portfolio43468[[#This Row],[Product]],ProductName,2)</f>
        <v>Superwossname</v>
      </c>
      <c r="M1726">
        <f t="shared" si="107"/>
        <v>1840</v>
      </c>
      <c r="N1726" s="14">
        <f t="shared" si="108"/>
        <v>5722.4</v>
      </c>
      <c r="O1726">
        <f t="shared" si="109"/>
        <v>2009</v>
      </c>
      <c r="P1726" t="str">
        <f t="shared" si="110"/>
        <v>May</v>
      </c>
    </row>
    <row r="1727" spans="1:16" x14ac:dyDescent="0.3">
      <c r="A1727">
        <v>1736</v>
      </c>
      <c r="B1727" t="str">
        <f>Table6[[#This Row],[Initials]]</f>
        <v>G</v>
      </c>
      <c r="C1727" t="str">
        <f>Table6[[#This Row],[Last Name Correction]]</f>
        <v>Donnelly</v>
      </c>
      <c r="D1727" t="s">
        <v>4493</v>
      </c>
      <c r="E1727" t="str">
        <f>Table6[[#This Row],[Gender Correction]]</f>
        <v>M</v>
      </c>
      <c r="F1727">
        <v>60</v>
      </c>
      <c r="G1727" t="s">
        <v>6071</v>
      </c>
      <c r="H1727" t="s">
        <v>535</v>
      </c>
      <c r="I1727" s="10">
        <v>40303</v>
      </c>
      <c r="J1727">
        <v>34</v>
      </c>
      <c r="K1727" t="s">
        <v>851</v>
      </c>
      <c r="L1727" t="str">
        <f>VLOOKUP(Portfolio43468[[#This Row],[Product]],ProductName,2)</f>
        <v>Hyperwotsit</v>
      </c>
      <c r="M1727">
        <f t="shared" si="107"/>
        <v>680</v>
      </c>
      <c r="N1727" s="14">
        <f t="shared" si="108"/>
        <v>1366.8</v>
      </c>
      <c r="O1727">
        <f t="shared" si="109"/>
        <v>2010</v>
      </c>
      <c r="P1727" t="str">
        <f t="shared" si="110"/>
        <v>May</v>
      </c>
    </row>
    <row r="1728" spans="1:16" x14ac:dyDescent="0.3">
      <c r="A1728">
        <v>1737</v>
      </c>
      <c r="B1728" t="str">
        <f>Table6[[#This Row],[Initials]]</f>
        <v>W</v>
      </c>
      <c r="C1728" t="str">
        <f>Table6[[#This Row],[Last Name Correction]]</f>
        <v>Marsh</v>
      </c>
      <c r="D1728" t="s">
        <v>4493</v>
      </c>
      <c r="E1728" t="str">
        <f>Table6[[#This Row],[Gender Correction]]</f>
        <v>M</v>
      </c>
      <c r="F1728">
        <v>30</v>
      </c>
      <c r="G1728" t="s">
        <v>6072</v>
      </c>
      <c r="H1728" t="s">
        <v>106</v>
      </c>
      <c r="I1728" s="10">
        <v>39928</v>
      </c>
      <c r="J1728">
        <v>7</v>
      </c>
      <c r="K1728" t="s">
        <v>1772</v>
      </c>
      <c r="L1728" t="str">
        <f>VLOOKUP(Portfolio43468[[#This Row],[Product]],ProductName,2)</f>
        <v>Gigastuff</v>
      </c>
      <c r="M1728">
        <f t="shared" si="107"/>
        <v>126</v>
      </c>
      <c r="N1728" s="14">
        <f t="shared" si="108"/>
        <v>238.14</v>
      </c>
      <c r="O1728">
        <f t="shared" si="109"/>
        <v>2009</v>
      </c>
      <c r="P1728" t="str">
        <f t="shared" si="110"/>
        <v>Apr</v>
      </c>
    </row>
    <row r="1729" spans="1:16" x14ac:dyDescent="0.3">
      <c r="A1729">
        <v>1738</v>
      </c>
      <c r="B1729" t="str">
        <f>Table6[[#This Row],[Initials]]</f>
        <v>B</v>
      </c>
      <c r="C1729" t="str">
        <f>Table6[[#This Row],[Last Name Correction]]</f>
        <v>Joseph</v>
      </c>
      <c r="D1729" t="s">
        <v>4493</v>
      </c>
      <c r="E1729" t="str">
        <f>Table6[[#This Row],[Gender Correction]]</f>
        <v>M</v>
      </c>
      <c r="F1729">
        <v>60</v>
      </c>
      <c r="G1729" t="s">
        <v>6074</v>
      </c>
      <c r="H1729" t="s">
        <v>737</v>
      </c>
      <c r="I1729" s="10">
        <v>39979</v>
      </c>
      <c r="J1729">
        <v>23</v>
      </c>
      <c r="K1729" t="s">
        <v>851</v>
      </c>
      <c r="L1729" t="str">
        <f>VLOOKUP(Portfolio43468[[#This Row],[Product]],ProductName,2)</f>
        <v>Hyperwotsit</v>
      </c>
      <c r="M1729">
        <f t="shared" si="107"/>
        <v>460</v>
      </c>
      <c r="N1729" s="14">
        <f t="shared" si="108"/>
        <v>924.59999999999991</v>
      </c>
      <c r="O1729">
        <f t="shared" si="109"/>
        <v>2009</v>
      </c>
      <c r="P1729" t="str">
        <f t="shared" si="110"/>
        <v>Jun</v>
      </c>
    </row>
    <row r="1730" spans="1:16" x14ac:dyDescent="0.3">
      <c r="A1730">
        <v>1739</v>
      </c>
      <c r="B1730" t="str">
        <f>Table6[[#This Row],[Initials]]</f>
        <v>H</v>
      </c>
      <c r="C1730" t="str">
        <f>Table6[[#This Row],[Last Name Correction]]</f>
        <v>Quinones</v>
      </c>
      <c r="D1730" t="s">
        <v>4493</v>
      </c>
      <c r="E1730" t="str">
        <f>Table6[[#This Row],[Gender Correction]]</f>
        <v>M</v>
      </c>
      <c r="F1730">
        <v>60</v>
      </c>
      <c r="G1730" t="s">
        <v>6076</v>
      </c>
      <c r="H1730" t="s">
        <v>1600</v>
      </c>
      <c r="I1730" s="10">
        <v>40127</v>
      </c>
      <c r="J1730">
        <v>83</v>
      </c>
      <c r="K1730" t="s">
        <v>1700</v>
      </c>
      <c r="L1730" t="str">
        <f>VLOOKUP(Portfolio43468[[#This Row],[Product]],ProductName,2)</f>
        <v>Ultrathing V1</v>
      </c>
      <c r="M1730">
        <f t="shared" ref="M1730:M1793" si="111">VLOOKUP(K1730,ProductName,4)*J1730</f>
        <v>1411</v>
      </c>
      <c r="N1730" s="14">
        <f t="shared" ref="N1730:N1793" si="112">VLOOKUP(K1730,ProductName,3)*M1730</f>
        <v>2807.89</v>
      </c>
      <c r="O1730">
        <f t="shared" ref="O1730:O1793" si="113">YEAR(I1730)</f>
        <v>2009</v>
      </c>
      <c r="P1730" t="str">
        <f t="shared" ref="P1730:P1793" si="114">TEXT(I1730,"MMM")</f>
        <v>Nov</v>
      </c>
    </row>
    <row r="1731" spans="1:16" x14ac:dyDescent="0.3">
      <c r="A1731">
        <v>1740</v>
      </c>
      <c r="B1731" t="str">
        <f>Table6[[#This Row],[Initials]]</f>
        <v>A</v>
      </c>
      <c r="C1731" t="str">
        <f>Table6[[#This Row],[Last Name Correction]]</f>
        <v>Guzman</v>
      </c>
      <c r="D1731" t="s">
        <v>4493</v>
      </c>
      <c r="E1731" t="str">
        <f>Table6[[#This Row],[Gender Correction]]</f>
        <v>M</v>
      </c>
      <c r="F1731">
        <v>30</v>
      </c>
      <c r="G1731" t="s">
        <v>6078</v>
      </c>
      <c r="H1731" t="s">
        <v>1632</v>
      </c>
      <c r="I1731" s="10">
        <v>40180</v>
      </c>
      <c r="J1731">
        <v>83</v>
      </c>
      <c r="K1731" t="s">
        <v>1772</v>
      </c>
      <c r="L1731" t="str">
        <f>VLOOKUP(Portfolio43468[[#This Row],[Product]],ProductName,2)</f>
        <v>Gigastuff</v>
      </c>
      <c r="M1731">
        <f t="shared" si="111"/>
        <v>1494</v>
      </c>
      <c r="N1731" s="14">
        <f t="shared" si="112"/>
        <v>2823.66</v>
      </c>
      <c r="O1731">
        <f t="shared" si="113"/>
        <v>2010</v>
      </c>
      <c r="P1731" t="str">
        <f t="shared" si="114"/>
        <v>Jan</v>
      </c>
    </row>
    <row r="1732" spans="1:16" x14ac:dyDescent="0.3">
      <c r="A1732">
        <v>1741</v>
      </c>
      <c r="B1732" t="str">
        <f>Table6[[#This Row],[Initials]]</f>
        <v>S</v>
      </c>
      <c r="C1732" t="str">
        <f>Table6[[#This Row],[Last Name Correction]]</f>
        <v>Winter</v>
      </c>
      <c r="D1732" t="s">
        <v>4493</v>
      </c>
      <c r="E1732" t="str">
        <f>Table6[[#This Row],[Gender Correction]]</f>
        <v>M</v>
      </c>
      <c r="F1732">
        <v>90</v>
      </c>
      <c r="G1732" t="s">
        <v>6081</v>
      </c>
      <c r="H1732" t="s">
        <v>600</v>
      </c>
      <c r="I1732" s="10">
        <v>39806</v>
      </c>
      <c r="J1732">
        <v>38</v>
      </c>
      <c r="K1732" t="s">
        <v>1696</v>
      </c>
      <c r="L1732" t="str">
        <f>VLOOKUP(Portfolio43468[[#This Row],[Product]],ProductName,2)</f>
        <v>Ultrathing V2</v>
      </c>
      <c r="M1732">
        <f t="shared" si="111"/>
        <v>760</v>
      </c>
      <c r="N1732" s="14">
        <f t="shared" si="112"/>
        <v>2272.4</v>
      </c>
      <c r="O1732">
        <f t="shared" si="113"/>
        <v>2008</v>
      </c>
      <c r="P1732" t="str">
        <f t="shared" si="114"/>
        <v>Dec</v>
      </c>
    </row>
    <row r="1733" spans="1:16" x14ac:dyDescent="0.3">
      <c r="A1733">
        <v>1742</v>
      </c>
      <c r="B1733" t="str">
        <f>Table6[[#This Row],[Initials]]</f>
        <v>A</v>
      </c>
      <c r="C1733" t="str">
        <f>Table6[[#This Row],[Last Name Correction]]</f>
        <v>Best</v>
      </c>
      <c r="D1733" t="s">
        <v>4493</v>
      </c>
      <c r="E1733" t="str">
        <f>Table6[[#This Row],[Gender Correction]]</f>
        <v>M</v>
      </c>
      <c r="F1733">
        <v>60</v>
      </c>
      <c r="G1733" t="s">
        <v>6083</v>
      </c>
      <c r="H1733" t="s">
        <v>140</v>
      </c>
      <c r="I1733" s="10">
        <v>39899</v>
      </c>
      <c r="J1733">
        <v>58</v>
      </c>
      <c r="K1733" t="s">
        <v>1700</v>
      </c>
      <c r="L1733" t="str">
        <f>VLOOKUP(Portfolio43468[[#This Row],[Product]],ProductName,2)</f>
        <v>Ultrathing V1</v>
      </c>
      <c r="M1733">
        <f t="shared" si="111"/>
        <v>986</v>
      </c>
      <c r="N1733" s="14">
        <f t="shared" si="112"/>
        <v>1962.14</v>
      </c>
      <c r="O1733">
        <f t="shared" si="113"/>
        <v>2009</v>
      </c>
      <c r="P1733" t="str">
        <f t="shared" si="114"/>
        <v>Mar</v>
      </c>
    </row>
    <row r="1734" spans="1:16" x14ac:dyDescent="0.3">
      <c r="A1734">
        <v>1743</v>
      </c>
      <c r="B1734" t="str">
        <f>Table6[[#This Row],[Initials]]</f>
        <v>C</v>
      </c>
      <c r="C1734" t="str">
        <f>Table6[[#This Row],[Last Name Correction]]</f>
        <v>Mckee</v>
      </c>
      <c r="D1734" t="s">
        <v>4493</v>
      </c>
      <c r="E1734" t="str">
        <f>Table6[[#This Row],[Gender Correction]]</f>
        <v>M</v>
      </c>
      <c r="F1734">
        <v>60</v>
      </c>
      <c r="G1734" t="s">
        <v>6085</v>
      </c>
      <c r="H1734" t="s">
        <v>4131</v>
      </c>
      <c r="I1734" s="10">
        <v>39504</v>
      </c>
      <c r="J1734">
        <v>43</v>
      </c>
      <c r="K1734" t="s">
        <v>1700</v>
      </c>
      <c r="L1734" t="str">
        <f>VLOOKUP(Portfolio43468[[#This Row],[Product]],ProductName,2)</f>
        <v>Ultrathing V1</v>
      </c>
      <c r="M1734">
        <f t="shared" si="111"/>
        <v>731</v>
      </c>
      <c r="N1734" s="14">
        <f t="shared" si="112"/>
        <v>1454.69</v>
      </c>
      <c r="O1734">
        <f t="shared" si="113"/>
        <v>2008</v>
      </c>
      <c r="P1734" t="str">
        <f t="shared" si="114"/>
        <v>Feb</v>
      </c>
    </row>
    <row r="1735" spans="1:16" x14ac:dyDescent="0.3">
      <c r="A1735">
        <v>1744</v>
      </c>
      <c r="B1735" t="str">
        <f>Table6[[#This Row],[Initials]]</f>
        <v>J</v>
      </c>
      <c r="C1735" t="str">
        <f>Table6[[#This Row],[Last Name Correction]]</f>
        <v>Bass</v>
      </c>
      <c r="D1735" t="s">
        <v>4493</v>
      </c>
      <c r="E1735" t="str">
        <f>Table6[[#This Row],[Gender Correction]]</f>
        <v>M</v>
      </c>
      <c r="F1735">
        <v>90</v>
      </c>
      <c r="G1735" t="s">
        <v>6087</v>
      </c>
      <c r="H1735" t="s">
        <v>374</v>
      </c>
      <c r="I1735" s="10">
        <v>40068</v>
      </c>
      <c r="J1735">
        <v>62</v>
      </c>
      <c r="K1735" t="s">
        <v>1696</v>
      </c>
      <c r="L1735" t="str">
        <f>VLOOKUP(Portfolio43468[[#This Row],[Product]],ProductName,2)</f>
        <v>Ultrathing V2</v>
      </c>
      <c r="M1735">
        <f t="shared" si="111"/>
        <v>1240</v>
      </c>
      <c r="N1735" s="14">
        <f t="shared" si="112"/>
        <v>3707.6000000000004</v>
      </c>
      <c r="O1735">
        <f t="shared" si="113"/>
        <v>2009</v>
      </c>
      <c r="P1735" t="str">
        <f t="shared" si="114"/>
        <v>Sep</v>
      </c>
    </row>
    <row r="1736" spans="1:16" x14ac:dyDescent="0.3">
      <c r="A1736">
        <v>1745</v>
      </c>
      <c r="B1736" t="str">
        <f>Table6[[#This Row],[Initials]]</f>
        <v>D</v>
      </c>
      <c r="C1736" t="str">
        <f>Table6[[#This Row],[Last Name Correction]]</f>
        <v>Zapata</v>
      </c>
      <c r="D1736" t="s">
        <v>4493</v>
      </c>
      <c r="E1736" t="str">
        <f>Table6[[#This Row],[Gender Correction]]</f>
        <v>M</v>
      </c>
      <c r="F1736">
        <v>30</v>
      </c>
      <c r="G1736" t="s">
        <v>6089</v>
      </c>
      <c r="H1736" t="s">
        <v>832</v>
      </c>
      <c r="I1736" s="10">
        <v>40526</v>
      </c>
      <c r="J1736">
        <v>58</v>
      </c>
      <c r="K1736" t="s">
        <v>1772</v>
      </c>
      <c r="L1736" t="str">
        <f>VLOOKUP(Portfolio43468[[#This Row],[Product]],ProductName,2)</f>
        <v>Gigastuff</v>
      </c>
      <c r="M1736">
        <f t="shared" si="111"/>
        <v>1044</v>
      </c>
      <c r="N1736" s="14">
        <f t="shared" si="112"/>
        <v>1973.1599999999999</v>
      </c>
      <c r="O1736">
        <f t="shared" si="113"/>
        <v>2010</v>
      </c>
      <c r="P1736" t="str">
        <f t="shared" si="114"/>
        <v>Dec</v>
      </c>
    </row>
    <row r="1737" spans="1:16" x14ac:dyDescent="0.3">
      <c r="A1737">
        <v>1746</v>
      </c>
      <c r="B1737" t="str">
        <f>Table6[[#This Row],[Initials]]</f>
        <v>M</v>
      </c>
      <c r="C1737" t="str">
        <f>Table6[[#This Row],[Last Name Correction]]</f>
        <v>Crockett</v>
      </c>
      <c r="D1737" t="s">
        <v>4493</v>
      </c>
      <c r="E1737" t="str">
        <f>Table6[[#This Row],[Gender Correction]]</f>
        <v>M</v>
      </c>
      <c r="F1737">
        <v>90</v>
      </c>
      <c r="G1737" t="s">
        <v>6090</v>
      </c>
      <c r="H1737" t="s">
        <v>1642</v>
      </c>
      <c r="I1737" s="10">
        <v>39914</v>
      </c>
      <c r="J1737">
        <v>75</v>
      </c>
      <c r="K1737" t="s">
        <v>1721</v>
      </c>
      <c r="L1737" t="str">
        <f>VLOOKUP(Portfolio43468[[#This Row],[Product]],ProductName,2)</f>
        <v>Ultrathing V4</v>
      </c>
      <c r="M1737">
        <f t="shared" si="111"/>
        <v>1800</v>
      </c>
      <c r="N1737" s="14">
        <f t="shared" si="112"/>
        <v>7182</v>
      </c>
      <c r="O1737">
        <f t="shared" si="113"/>
        <v>2009</v>
      </c>
      <c r="P1737" t="str">
        <f t="shared" si="114"/>
        <v>Apr</v>
      </c>
    </row>
    <row r="1738" spans="1:16" x14ac:dyDescent="0.3">
      <c r="A1738">
        <v>1747</v>
      </c>
      <c r="B1738" t="str">
        <f>Table6[[#This Row],[Initials]]</f>
        <v>S</v>
      </c>
      <c r="C1738" t="str">
        <f>Table6[[#This Row],[Last Name Correction]]</f>
        <v>Colvin</v>
      </c>
      <c r="D1738" t="s">
        <v>4493</v>
      </c>
      <c r="E1738" t="str">
        <f>Table6[[#This Row],[Gender Correction]]</f>
        <v>M</v>
      </c>
      <c r="F1738">
        <v>60</v>
      </c>
      <c r="G1738" t="s">
        <v>6091</v>
      </c>
      <c r="H1738" t="s">
        <v>12</v>
      </c>
      <c r="I1738" s="10">
        <v>40340</v>
      </c>
      <c r="J1738">
        <v>97</v>
      </c>
      <c r="K1738" t="s">
        <v>1772</v>
      </c>
      <c r="L1738" t="str">
        <f>VLOOKUP(Portfolio43468[[#This Row],[Product]],ProductName,2)</f>
        <v>Gigastuff</v>
      </c>
      <c r="M1738">
        <f t="shared" si="111"/>
        <v>1746</v>
      </c>
      <c r="N1738" s="14">
        <f t="shared" si="112"/>
        <v>3299.94</v>
      </c>
      <c r="O1738">
        <f t="shared" si="113"/>
        <v>2010</v>
      </c>
      <c r="P1738" t="str">
        <f t="shared" si="114"/>
        <v>Jun</v>
      </c>
    </row>
    <row r="1739" spans="1:16" x14ac:dyDescent="0.3">
      <c r="A1739">
        <v>1748</v>
      </c>
      <c r="B1739" t="str">
        <f>Table6[[#This Row],[Initials]]</f>
        <v>B</v>
      </c>
      <c r="C1739" t="str">
        <f>Table6[[#This Row],[Last Name Correction]]</f>
        <v>Mcneill</v>
      </c>
      <c r="D1739" t="s">
        <v>4493</v>
      </c>
      <c r="E1739" t="str">
        <f>Table6[[#This Row],[Gender Correction]]</f>
        <v>M</v>
      </c>
      <c r="F1739">
        <v>60</v>
      </c>
      <c r="G1739" t="s">
        <v>6093</v>
      </c>
      <c r="H1739" t="s">
        <v>1491</v>
      </c>
      <c r="I1739" s="10">
        <v>40157</v>
      </c>
      <c r="J1739">
        <v>69</v>
      </c>
      <c r="K1739" t="s">
        <v>1772</v>
      </c>
      <c r="L1739" t="str">
        <f>VLOOKUP(Portfolio43468[[#This Row],[Product]],ProductName,2)</f>
        <v>Gigastuff</v>
      </c>
      <c r="M1739">
        <f t="shared" si="111"/>
        <v>1242</v>
      </c>
      <c r="N1739" s="14">
        <f t="shared" si="112"/>
        <v>2347.3799999999997</v>
      </c>
      <c r="O1739">
        <f t="shared" si="113"/>
        <v>2009</v>
      </c>
      <c r="P1739" t="str">
        <f t="shared" si="114"/>
        <v>Dec</v>
      </c>
    </row>
    <row r="1740" spans="1:16" x14ac:dyDescent="0.3">
      <c r="A1740">
        <v>1749</v>
      </c>
      <c r="B1740" t="str">
        <f>Table6[[#This Row],[Initials]]</f>
        <v>S</v>
      </c>
      <c r="C1740" t="str">
        <f>Table6[[#This Row],[Last Name Correction]]</f>
        <v>Tyson</v>
      </c>
      <c r="D1740" t="s">
        <v>4493</v>
      </c>
      <c r="E1740" t="str">
        <f>Table6[[#This Row],[Gender Correction]]</f>
        <v>M</v>
      </c>
      <c r="F1740">
        <v>30</v>
      </c>
      <c r="G1740" t="s">
        <v>6094</v>
      </c>
      <c r="H1740" t="s">
        <v>202</v>
      </c>
      <c r="I1740" s="10">
        <v>40296</v>
      </c>
      <c r="J1740">
        <v>10</v>
      </c>
      <c r="K1740" t="s">
        <v>1692</v>
      </c>
      <c r="L1740" t="str">
        <f>VLOOKUP(Portfolio43468[[#This Row],[Product]],ProductName,2)</f>
        <v>Megawidget L</v>
      </c>
      <c r="M1740">
        <f t="shared" si="111"/>
        <v>240</v>
      </c>
      <c r="N1740" s="14">
        <f t="shared" si="112"/>
        <v>381.6</v>
      </c>
      <c r="O1740">
        <f t="shared" si="113"/>
        <v>2010</v>
      </c>
      <c r="P1740" t="str">
        <f t="shared" si="114"/>
        <v>Apr</v>
      </c>
    </row>
    <row r="1741" spans="1:16" x14ac:dyDescent="0.3">
      <c r="A1741">
        <v>1750</v>
      </c>
      <c r="B1741" t="str">
        <f>Table6[[#This Row],[Initials]]</f>
        <v>A</v>
      </c>
      <c r="C1741" t="str">
        <f>Table6[[#This Row],[Last Name Correction]]</f>
        <v>Hardy</v>
      </c>
      <c r="D1741" t="s">
        <v>4493</v>
      </c>
      <c r="E1741" t="str">
        <f>Table6[[#This Row],[Gender Correction]]</f>
        <v>M</v>
      </c>
      <c r="F1741">
        <v>90</v>
      </c>
      <c r="G1741" t="s">
        <v>6097</v>
      </c>
      <c r="H1741" t="s">
        <v>1600</v>
      </c>
      <c r="I1741" s="10">
        <v>39914</v>
      </c>
      <c r="J1741">
        <v>54</v>
      </c>
      <c r="K1741" t="s">
        <v>1696</v>
      </c>
      <c r="L1741" t="str">
        <f>VLOOKUP(Portfolio43468[[#This Row],[Product]],ProductName,2)</f>
        <v>Ultrathing V2</v>
      </c>
      <c r="M1741">
        <f t="shared" si="111"/>
        <v>1080</v>
      </c>
      <c r="N1741" s="14">
        <f t="shared" si="112"/>
        <v>3229.2000000000003</v>
      </c>
      <c r="O1741">
        <f t="shared" si="113"/>
        <v>2009</v>
      </c>
      <c r="P1741" t="str">
        <f t="shared" si="114"/>
        <v>Apr</v>
      </c>
    </row>
    <row r="1742" spans="1:16" x14ac:dyDescent="0.3">
      <c r="A1742">
        <v>1751</v>
      </c>
      <c r="B1742" t="str">
        <f>Table6[[#This Row],[Initials]]</f>
        <v>Q</v>
      </c>
      <c r="C1742" t="str">
        <f>Table6[[#This Row],[Last Name Correction]]</f>
        <v>Baker</v>
      </c>
      <c r="D1742" t="s">
        <v>4493</v>
      </c>
      <c r="E1742" t="str">
        <f>Table6[[#This Row],[Gender Correction]]</f>
        <v>M</v>
      </c>
      <c r="F1742">
        <v>30</v>
      </c>
      <c r="G1742" t="s">
        <v>6098</v>
      </c>
      <c r="H1742" t="s">
        <v>2121</v>
      </c>
      <c r="I1742" s="10">
        <v>40475</v>
      </c>
      <c r="J1742">
        <v>90</v>
      </c>
      <c r="K1742" t="s">
        <v>1677</v>
      </c>
      <c r="L1742" t="str">
        <f>VLOOKUP(Portfolio43468[[#This Row],[Product]],ProductName,2)</f>
        <v>Ultrathing V3</v>
      </c>
      <c r="M1742">
        <f t="shared" si="111"/>
        <v>2160</v>
      </c>
      <c r="N1742" s="14">
        <f t="shared" si="112"/>
        <v>7538.4000000000005</v>
      </c>
      <c r="O1742">
        <f t="shared" si="113"/>
        <v>2010</v>
      </c>
      <c r="P1742" t="str">
        <f t="shared" si="114"/>
        <v>Oct</v>
      </c>
    </row>
    <row r="1743" spans="1:16" x14ac:dyDescent="0.3">
      <c r="A1743">
        <v>1752</v>
      </c>
      <c r="B1743" t="str">
        <f>Table6[[#This Row],[Initials]]</f>
        <v>J</v>
      </c>
      <c r="C1743" t="str">
        <f>Table6[[#This Row],[Last Name Correction]]</f>
        <v>Pendleton</v>
      </c>
      <c r="D1743" t="s">
        <v>4493</v>
      </c>
      <c r="E1743" t="str">
        <f>Table6[[#This Row],[Gender Correction]]</f>
        <v>M</v>
      </c>
      <c r="F1743">
        <v>90</v>
      </c>
      <c r="G1743" t="s">
        <v>6100</v>
      </c>
      <c r="H1743" t="s">
        <v>580</v>
      </c>
      <c r="I1743" s="10">
        <v>40448</v>
      </c>
      <c r="J1743">
        <v>54</v>
      </c>
      <c r="K1743" t="s">
        <v>1007</v>
      </c>
      <c r="L1743" t="str">
        <f>VLOOKUP(Portfolio43468[[#This Row],[Product]],ProductName,2)</f>
        <v>Superwossname</v>
      </c>
      <c r="M1743">
        <f t="shared" si="111"/>
        <v>1080</v>
      </c>
      <c r="N1743" s="14">
        <f t="shared" si="112"/>
        <v>3358.7999999999997</v>
      </c>
      <c r="O1743">
        <f t="shared" si="113"/>
        <v>2010</v>
      </c>
      <c r="P1743" t="str">
        <f t="shared" si="114"/>
        <v>Sep</v>
      </c>
    </row>
    <row r="1744" spans="1:16" x14ac:dyDescent="0.3">
      <c r="A1744">
        <v>1753</v>
      </c>
      <c r="B1744" t="str">
        <f>Table6[[#This Row],[Initials]]</f>
        <v>I</v>
      </c>
      <c r="C1744" t="str">
        <f>Table6[[#This Row],[Last Name Correction]]</f>
        <v>Proctor</v>
      </c>
      <c r="D1744" t="s">
        <v>4493</v>
      </c>
      <c r="E1744" t="str">
        <f>Table6[[#This Row],[Gender Correction]]</f>
        <v>M</v>
      </c>
      <c r="F1744">
        <v>90</v>
      </c>
      <c r="G1744" t="s">
        <v>6102</v>
      </c>
      <c r="H1744" t="s">
        <v>3462</v>
      </c>
      <c r="I1744" s="10">
        <v>40287</v>
      </c>
      <c r="J1744">
        <v>21</v>
      </c>
      <c r="K1744" t="s">
        <v>1707</v>
      </c>
      <c r="L1744" t="str">
        <f>VLOOKUP(Portfolio43468[[#This Row],[Product]],ProductName,2)</f>
        <v>Megawidget M</v>
      </c>
      <c r="M1744">
        <f t="shared" si="111"/>
        <v>504</v>
      </c>
      <c r="N1744" s="14">
        <f t="shared" si="112"/>
        <v>599.76</v>
      </c>
      <c r="O1744">
        <f t="shared" si="113"/>
        <v>2010</v>
      </c>
      <c r="P1744" t="str">
        <f t="shared" si="114"/>
        <v>Apr</v>
      </c>
    </row>
    <row r="1745" spans="1:16" x14ac:dyDescent="0.3">
      <c r="A1745">
        <v>1754</v>
      </c>
      <c r="B1745" t="str">
        <f>Table6[[#This Row],[Initials]]</f>
        <v>R</v>
      </c>
      <c r="C1745" t="str">
        <f>Table6[[#This Row],[Last Name Correction]]</f>
        <v>Tate</v>
      </c>
      <c r="D1745" t="s">
        <v>4493</v>
      </c>
      <c r="E1745" t="str">
        <f>Table6[[#This Row],[Gender Correction]]</f>
        <v>M</v>
      </c>
      <c r="F1745">
        <v>90</v>
      </c>
      <c r="G1745" t="s">
        <v>6103</v>
      </c>
      <c r="H1745" t="s">
        <v>1600</v>
      </c>
      <c r="I1745" s="10">
        <v>40424</v>
      </c>
      <c r="J1745">
        <v>2</v>
      </c>
      <c r="K1745" t="s">
        <v>1673</v>
      </c>
      <c r="L1745" t="str">
        <f>VLOOKUP(Portfolio43468[[#This Row],[Product]],ProductName,2)</f>
        <v>Megawidget S</v>
      </c>
      <c r="M1745">
        <f t="shared" si="111"/>
        <v>48</v>
      </c>
      <c r="N1745" s="14">
        <f t="shared" si="112"/>
        <v>37.92</v>
      </c>
      <c r="O1745">
        <f t="shared" si="113"/>
        <v>2010</v>
      </c>
      <c r="P1745" t="str">
        <f t="shared" si="114"/>
        <v>Sep</v>
      </c>
    </row>
    <row r="1746" spans="1:16" x14ac:dyDescent="0.3">
      <c r="A1746">
        <v>1755</v>
      </c>
      <c r="B1746" t="str">
        <f>Table6[[#This Row],[Initials]]</f>
        <v>A</v>
      </c>
      <c r="C1746" t="str">
        <f>Table6[[#This Row],[Last Name Correction]]</f>
        <v>Godfrey</v>
      </c>
      <c r="D1746" t="s">
        <v>4493</v>
      </c>
      <c r="E1746" t="str">
        <f>Table6[[#This Row],[Gender Correction]]</f>
        <v>M</v>
      </c>
      <c r="F1746">
        <v>90</v>
      </c>
      <c r="G1746" t="s">
        <v>6106</v>
      </c>
      <c r="H1746" t="s">
        <v>1414</v>
      </c>
      <c r="I1746" s="10">
        <v>40438</v>
      </c>
      <c r="J1746">
        <v>25</v>
      </c>
      <c r="K1746" t="s">
        <v>851</v>
      </c>
      <c r="L1746" t="str">
        <f>VLOOKUP(Portfolio43468[[#This Row],[Product]],ProductName,2)</f>
        <v>Hyperwotsit</v>
      </c>
      <c r="M1746">
        <f t="shared" si="111"/>
        <v>500</v>
      </c>
      <c r="N1746" s="14">
        <f t="shared" si="112"/>
        <v>1004.9999999999999</v>
      </c>
      <c r="O1746">
        <f t="shared" si="113"/>
        <v>2010</v>
      </c>
      <c r="P1746" t="str">
        <f t="shared" si="114"/>
        <v>Sep</v>
      </c>
    </row>
    <row r="1747" spans="1:16" x14ac:dyDescent="0.3">
      <c r="A1747">
        <v>1756</v>
      </c>
      <c r="B1747" t="str">
        <f>Table6[[#This Row],[Initials]]</f>
        <v>E</v>
      </c>
      <c r="C1747" t="str">
        <f>Table6[[#This Row],[Last Name Correction]]</f>
        <v>Wall</v>
      </c>
      <c r="D1747" t="s">
        <v>4493</v>
      </c>
      <c r="E1747" t="str">
        <f>Table6[[#This Row],[Gender Correction]]</f>
        <v>M</v>
      </c>
      <c r="F1747">
        <v>90</v>
      </c>
      <c r="G1747" t="s">
        <v>6108</v>
      </c>
      <c r="H1747" t="s">
        <v>413</v>
      </c>
      <c r="I1747" s="10">
        <v>40207</v>
      </c>
      <c r="J1747">
        <v>67</v>
      </c>
      <c r="K1747" t="s">
        <v>1677</v>
      </c>
      <c r="L1747" t="str">
        <f>VLOOKUP(Portfolio43468[[#This Row],[Product]],ProductName,2)</f>
        <v>Ultrathing V3</v>
      </c>
      <c r="M1747">
        <f t="shared" si="111"/>
        <v>1608</v>
      </c>
      <c r="N1747" s="14">
        <f t="shared" si="112"/>
        <v>5611.92</v>
      </c>
      <c r="O1747">
        <f t="shared" si="113"/>
        <v>2010</v>
      </c>
      <c r="P1747" t="str">
        <f t="shared" si="114"/>
        <v>Jan</v>
      </c>
    </row>
    <row r="1748" spans="1:16" x14ac:dyDescent="0.3">
      <c r="A1748">
        <v>1757</v>
      </c>
      <c r="B1748" t="str">
        <f>Table6[[#This Row],[Initials]]</f>
        <v>O</v>
      </c>
      <c r="C1748" t="str">
        <f>Table6[[#This Row],[Last Name Correction]]</f>
        <v>Buchanan</v>
      </c>
      <c r="D1748" t="s">
        <v>4493</v>
      </c>
      <c r="E1748" t="str">
        <f>Table6[[#This Row],[Gender Correction]]</f>
        <v>M</v>
      </c>
      <c r="F1748">
        <v>90</v>
      </c>
      <c r="G1748" t="s">
        <v>6111</v>
      </c>
      <c r="H1748" t="s">
        <v>6112</v>
      </c>
      <c r="I1748" s="10">
        <v>39699</v>
      </c>
      <c r="J1748">
        <v>60</v>
      </c>
      <c r="K1748" t="s">
        <v>1673</v>
      </c>
      <c r="L1748" t="str">
        <f>VLOOKUP(Portfolio43468[[#This Row],[Product]],ProductName,2)</f>
        <v>Megawidget S</v>
      </c>
      <c r="M1748">
        <f t="shared" si="111"/>
        <v>1440</v>
      </c>
      <c r="N1748" s="14">
        <f t="shared" si="112"/>
        <v>1137.6000000000001</v>
      </c>
      <c r="O1748">
        <f t="shared" si="113"/>
        <v>2008</v>
      </c>
      <c r="P1748" t="str">
        <f t="shared" si="114"/>
        <v>Sep</v>
      </c>
    </row>
    <row r="1749" spans="1:16" x14ac:dyDescent="0.3">
      <c r="A1749">
        <v>1758</v>
      </c>
      <c r="B1749" t="str">
        <f>Table6[[#This Row],[Initials]]</f>
        <v>J</v>
      </c>
      <c r="C1749" t="str">
        <f>Table6[[#This Row],[Last Name Correction]]</f>
        <v>Doran</v>
      </c>
      <c r="D1749" t="s">
        <v>4601</v>
      </c>
      <c r="E1749" t="str">
        <f>Table6[[#This Row],[Gender Correction]]</f>
        <v>M</v>
      </c>
      <c r="F1749">
        <v>30</v>
      </c>
      <c r="G1749" t="s">
        <v>6113</v>
      </c>
      <c r="H1749" t="s">
        <v>795</v>
      </c>
      <c r="I1749" s="10">
        <v>39860</v>
      </c>
      <c r="J1749">
        <v>100</v>
      </c>
      <c r="K1749" t="s">
        <v>1707</v>
      </c>
      <c r="L1749" t="str">
        <f>VLOOKUP(Portfolio43468[[#This Row],[Product]],ProductName,2)</f>
        <v>Megawidget M</v>
      </c>
      <c r="M1749">
        <f t="shared" si="111"/>
        <v>2400</v>
      </c>
      <c r="N1749" s="14">
        <f t="shared" si="112"/>
        <v>2856</v>
      </c>
      <c r="O1749">
        <f t="shared" si="113"/>
        <v>2009</v>
      </c>
      <c r="P1749" t="str">
        <f t="shared" si="114"/>
        <v>Feb</v>
      </c>
    </row>
    <row r="1750" spans="1:16" x14ac:dyDescent="0.3">
      <c r="A1750">
        <v>1759</v>
      </c>
      <c r="B1750" t="str">
        <f>Table6[[#This Row],[Initials]]</f>
        <v>S</v>
      </c>
      <c r="C1750" t="str">
        <f>Table6[[#This Row],[Last Name Correction]]</f>
        <v>Boston</v>
      </c>
      <c r="D1750" t="s">
        <v>4493</v>
      </c>
      <c r="E1750" t="str">
        <f>Table6[[#This Row],[Gender Correction]]</f>
        <v>M</v>
      </c>
      <c r="F1750">
        <v>30</v>
      </c>
      <c r="G1750" t="s">
        <v>6114</v>
      </c>
      <c r="H1750" t="s">
        <v>1335</v>
      </c>
      <c r="I1750" s="10">
        <v>39609</v>
      </c>
      <c r="J1750">
        <v>22</v>
      </c>
      <c r="K1750" t="s">
        <v>1772</v>
      </c>
      <c r="L1750" t="str">
        <f>VLOOKUP(Portfolio43468[[#This Row],[Product]],ProductName,2)</f>
        <v>Gigastuff</v>
      </c>
      <c r="M1750">
        <f t="shared" si="111"/>
        <v>396</v>
      </c>
      <c r="N1750" s="14">
        <f t="shared" si="112"/>
        <v>748.43999999999994</v>
      </c>
      <c r="O1750">
        <f t="shared" si="113"/>
        <v>2008</v>
      </c>
      <c r="P1750" t="str">
        <f t="shared" si="114"/>
        <v>Jun</v>
      </c>
    </row>
    <row r="1751" spans="1:16" x14ac:dyDescent="0.3">
      <c r="A1751">
        <v>1760</v>
      </c>
      <c r="B1751" t="str">
        <f>Table6[[#This Row],[Initials]]</f>
        <v>T</v>
      </c>
      <c r="C1751" t="str">
        <f>Table6[[#This Row],[Last Name Correction]]</f>
        <v>Westbrook</v>
      </c>
      <c r="D1751" t="s">
        <v>4493</v>
      </c>
      <c r="E1751" t="str">
        <f>Table6[[#This Row],[Gender Correction]]</f>
        <v>M</v>
      </c>
      <c r="F1751">
        <v>60</v>
      </c>
      <c r="G1751" t="s">
        <v>6115</v>
      </c>
      <c r="H1751" t="s">
        <v>199</v>
      </c>
      <c r="I1751" s="10">
        <v>39606</v>
      </c>
      <c r="J1751">
        <v>12</v>
      </c>
      <c r="K1751" t="s">
        <v>1700</v>
      </c>
      <c r="L1751" t="str">
        <f>VLOOKUP(Portfolio43468[[#This Row],[Product]],ProductName,2)</f>
        <v>Ultrathing V1</v>
      </c>
      <c r="M1751">
        <f t="shared" si="111"/>
        <v>204</v>
      </c>
      <c r="N1751" s="14">
        <f t="shared" si="112"/>
        <v>405.96</v>
      </c>
      <c r="O1751">
        <f t="shared" si="113"/>
        <v>2008</v>
      </c>
      <c r="P1751" t="str">
        <f t="shared" si="114"/>
        <v>Jun</v>
      </c>
    </row>
    <row r="1752" spans="1:16" x14ac:dyDescent="0.3">
      <c r="A1752">
        <v>1761</v>
      </c>
      <c r="B1752" t="str">
        <f>Table6[[#This Row],[Initials]]</f>
        <v>E</v>
      </c>
      <c r="C1752" t="str">
        <f>Table6[[#This Row],[Last Name Correction]]</f>
        <v>Knapp</v>
      </c>
      <c r="D1752" t="s">
        <v>4493</v>
      </c>
      <c r="E1752" t="str">
        <f>Table6[[#This Row],[Gender Correction]]</f>
        <v>M</v>
      </c>
      <c r="F1752">
        <v>90</v>
      </c>
      <c r="G1752" t="s">
        <v>6117</v>
      </c>
      <c r="H1752" t="s">
        <v>1018</v>
      </c>
      <c r="I1752" s="10">
        <v>39600</v>
      </c>
      <c r="J1752">
        <v>86</v>
      </c>
      <c r="K1752" t="s">
        <v>1772</v>
      </c>
      <c r="L1752" t="str">
        <f>VLOOKUP(Portfolio43468[[#This Row],[Product]],ProductName,2)</f>
        <v>Gigastuff</v>
      </c>
      <c r="M1752">
        <f t="shared" si="111"/>
        <v>1548</v>
      </c>
      <c r="N1752" s="14">
        <f t="shared" si="112"/>
        <v>2925.72</v>
      </c>
      <c r="O1752">
        <f t="shared" si="113"/>
        <v>2008</v>
      </c>
      <c r="P1752" t="str">
        <f t="shared" si="114"/>
        <v>Jun</v>
      </c>
    </row>
    <row r="1753" spans="1:16" x14ac:dyDescent="0.3">
      <c r="A1753">
        <v>1762</v>
      </c>
      <c r="B1753" t="str">
        <f>Table6[[#This Row],[Initials]]</f>
        <v>G</v>
      </c>
      <c r="C1753" t="str">
        <f>Table6[[#This Row],[Last Name Correction]]</f>
        <v>Carrillo</v>
      </c>
      <c r="D1753" t="s">
        <v>4493</v>
      </c>
      <c r="E1753" t="str">
        <f>Table6[[#This Row],[Gender Correction]]</f>
        <v>M</v>
      </c>
      <c r="F1753">
        <v>90</v>
      </c>
      <c r="G1753" t="s">
        <v>3325</v>
      </c>
      <c r="H1753" t="s">
        <v>323</v>
      </c>
      <c r="I1753" s="10">
        <v>39466</v>
      </c>
      <c r="J1753">
        <v>61</v>
      </c>
      <c r="K1753" t="s">
        <v>851</v>
      </c>
      <c r="L1753" t="str">
        <f>VLOOKUP(Portfolio43468[[#This Row],[Product]],ProductName,2)</f>
        <v>Hyperwotsit</v>
      </c>
      <c r="M1753">
        <f t="shared" si="111"/>
        <v>1220</v>
      </c>
      <c r="N1753" s="14">
        <f t="shared" si="112"/>
        <v>2452.1999999999998</v>
      </c>
      <c r="O1753">
        <f t="shared" si="113"/>
        <v>2008</v>
      </c>
      <c r="P1753" t="str">
        <f t="shared" si="114"/>
        <v>Jan</v>
      </c>
    </row>
    <row r="1754" spans="1:16" x14ac:dyDescent="0.3">
      <c r="A1754">
        <v>1763</v>
      </c>
      <c r="B1754" t="str">
        <f>Table6[[#This Row],[Initials]]</f>
        <v>H</v>
      </c>
      <c r="C1754" t="str">
        <f>Table6[[#This Row],[Last Name Correction]]</f>
        <v>Berger</v>
      </c>
      <c r="D1754" t="s">
        <v>4493</v>
      </c>
      <c r="E1754" t="str">
        <f>Table6[[#This Row],[Gender Correction]]</f>
        <v>M</v>
      </c>
      <c r="F1754">
        <v>60</v>
      </c>
      <c r="G1754" t="s">
        <v>6121</v>
      </c>
      <c r="H1754" t="s">
        <v>1652</v>
      </c>
      <c r="I1754" s="10">
        <v>40058</v>
      </c>
      <c r="J1754">
        <v>65</v>
      </c>
      <c r="K1754" t="s">
        <v>1707</v>
      </c>
      <c r="L1754" t="str">
        <f>VLOOKUP(Portfolio43468[[#This Row],[Product]],ProductName,2)</f>
        <v>Megawidget M</v>
      </c>
      <c r="M1754">
        <f t="shared" si="111"/>
        <v>1560</v>
      </c>
      <c r="N1754" s="14">
        <f t="shared" si="112"/>
        <v>1856.3999999999999</v>
      </c>
      <c r="O1754">
        <f t="shared" si="113"/>
        <v>2009</v>
      </c>
      <c r="P1754" t="str">
        <f t="shared" si="114"/>
        <v>Sep</v>
      </c>
    </row>
    <row r="1755" spans="1:16" x14ac:dyDescent="0.3">
      <c r="A1755">
        <v>1764</v>
      </c>
      <c r="B1755" t="str">
        <f>Table6[[#This Row],[Initials]]</f>
        <v>L</v>
      </c>
      <c r="C1755" t="str">
        <f>Table6[[#This Row],[Last Name Correction]]</f>
        <v>Coker</v>
      </c>
      <c r="D1755" t="s">
        <v>4493</v>
      </c>
      <c r="E1755" t="str">
        <f>Table6[[#This Row],[Gender Correction]]</f>
        <v>M</v>
      </c>
      <c r="F1755">
        <v>90</v>
      </c>
      <c r="G1755" t="s">
        <v>6122</v>
      </c>
      <c r="H1755" t="s">
        <v>380</v>
      </c>
      <c r="I1755" s="10">
        <v>40274</v>
      </c>
      <c r="J1755">
        <v>91</v>
      </c>
      <c r="K1755" t="s">
        <v>1677</v>
      </c>
      <c r="L1755" t="str">
        <f>VLOOKUP(Portfolio43468[[#This Row],[Product]],ProductName,2)</f>
        <v>Ultrathing V3</v>
      </c>
      <c r="M1755">
        <f t="shared" si="111"/>
        <v>2184</v>
      </c>
      <c r="N1755" s="14">
        <f t="shared" si="112"/>
        <v>7622.1600000000008</v>
      </c>
      <c r="O1755">
        <f t="shared" si="113"/>
        <v>2010</v>
      </c>
      <c r="P1755" t="str">
        <f t="shared" si="114"/>
        <v>Apr</v>
      </c>
    </row>
    <row r="1756" spans="1:16" x14ac:dyDescent="0.3">
      <c r="A1756">
        <v>1765</v>
      </c>
      <c r="B1756" t="str">
        <f>Table6[[#This Row],[Initials]]</f>
        <v>D</v>
      </c>
      <c r="C1756" t="str">
        <f>Table6[[#This Row],[Last Name Correction]]</f>
        <v>Shipman</v>
      </c>
      <c r="D1756" t="s">
        <v>1946</v>
      </c>
      <c r="E1756" t="str">
        <f>Table6[[#This Row],[Gender Correction]]</f>
        <v>M</v>
      </c>
      <c r="F1756">
        <v>60</v>
      </c>
      <c r="G1756" t="s">
        <v>6124</v>
      </c>
      <c r="H1756" t="s">
        <v>832</v>
      </c>
      <c r="I1756" s="10">
        <v>40184</v>
      </c>
      <c r="J1756">
        <v>95</v>
      </c>
      <c r="K1756" t="s">
        <v>1007</v>
      </c>
      <c r="L1756" t="str">
        <f>VLOOKUP(Portfolio43468[[#This Row],[Product]],ProductName,2)</f>
        <v>Superwossname</v>
      </c>
      <c r="M1756">
        <f t="shared" si="111"/>
        <v>1900</v>
      </c>
      <c r="N1756" s="14">
        <f t="shared" si="112"/>
        <v>5909</v>
      </c>
      <c r="O1756">
        <f t="shared" si="113"/>
        <v>2010</v>
      </c>
      <c r="P1756" t="str">
        <f t="shared" si="114"/>
        <v>Jan</v>
      </c>
    </row>
    <row r="1757" spans="1:16" x14ac:dyDescent="0.3">
      <c r="A1757">
        <v>1766</v>
      </c>
      <c r="B1757" t="str">
        <f>Table6[[#This Row],[Initials]]</f>
        <v>S</v>
      </c>
      <c r="C1757" t="str">
        <f>Table6[[#This Row],[Last Name Correction]]</f>
        <v>Payne</v>
      </c>
      <c r="D1757" t="s">
        <v>4493</v>
      </c>
      <c r="E1757" t="str">
        <f>Table6[[#This Row],[Gender Correction]]</f>
        <v>M</v>
      </c>
      <c r="F1757">
        <v>60</v>
      </c>
      <c r="G1757" t="s">
        <v>6125</v>
      </c>
      <c r="H1757" t="s">
        <v>1186</v>
      </c>
      <c r="I1757" s="10">
        <v>39476</v>
      </c>
      <c r="J1757">
        <v>69</v>
      </c>
      <c r="K1757" t="s">
        <v>1692</v>
      </c>
      <c r="L1757" t="str">
        <f>VLOOKUP(Portfolio43468[[#This Row],[Product]],ProductName,2)</f>
        <v>Megawidget L</v>
      </c>
      <c r="M1757">
        <f t="shared" si="111"/>
        <v>1656</v>
      </c>
      <c r="N1757" s="14">
        <f t="shared" si="112"/>
        <v>2633.04</v>
      </c>
      <c r="O1757">
        <f t="shared" si="113"/>
        <v>2008</v>
      </c>
      <c r="P1757" t="str">
        <f t="shared" si="114"/>
        <v>Jan</v>
      </c>
    </row>
    <row r="1758" spans="1:16" x14ac:dyDescent="0.3">
      <c r="A1758">
        <v>1767</v>
      </c>
      <c r="B1758" t="str">
        <f>Table6[[#This Row],[Initials]]</f>
        <v>L</v>
      </c>
      <c r="C1758" t="str">
        <f>Table6[[#This Row],[Last Name Correction]]</f>
        <v>Blair</v>
      </c>
      <c r="D1758" t="s">
        <v>4493</v>
      </c>
      <c r="E1758" t="str">
        <f>Table6[[#This Row],[Gender Correction]]</f>
        <v>M</v>
      </c>
      <c r="F1758">
        <v>60</v>
      </c>
      <c r="G1758" t="s">
        <v>6127</v>
      </c>
      <c r="H1758" t="s">
        <v>212</v>
      </c>
      <c r="I1758" s="10">
        <v>40514</v>
      </c>
      <c r="J1758">
        <v>50</v>
      </c>
      <c r="K1758" t="s">
        <v>1721</v>
      </c>
      <c r="L1758" t="str">
        <f>VLOOKUP(Portfolio43468[[#This Row],[Product]],ProductName,2)</f>
        <v>Ultrathing V4</v>
      </c>
      <c r="M1758">
        <f t="shared" si="111"/>
        <v>1200</v>
      </c>
      <c r="N1758" s="14">
        <f t="shared" si="112"/>
        <v>4788</v>
      </c>
      <c r="O1758">
        <f t="shared" si="113"/>
        <v>2010</v>
      </c>
      <c r="P1758" t="str">
        <f t="shared" si="114"/>
        <v>Dec</v>
      </c>
    </row>
    <row r="1759" spans="1:16" x14ac:dyDescent="0.3">
      <c r="A1759">
        <v>1768</v>
      </c>
      <c r="B1759" t="str">
        <f>Table6[[#This Row],[Initials]]</f>
        <v>G</v>
      </c>
      <c r="C1759" t="str">
        <f>Table6[[#This Row],[Last Name Correction]]</f>
        <v>Waller</v>
      </c>
      <c r="D1759" t="s">
        <v>4493</v>
      </c>
      <c r="E1759" t="str">
        <f>Table6[[#This Row],[Gender Correction]]</f>
        <v>M</v>
      </c>
      <c r="F1759">
        <v>90</v>
      </c>
      <c r="G1759" t="s">
        <v>6130</v>
      </c>
      <c r="H1759" t="s">
        <v>815</v>
      </c>
      <c r="I1759" s="10">
        <v>40363</v>
      </c>
      <c r="J1759">
        <v>62</v>
      </c>
      <c r="K1759" t="s">
        <v>1707</v>
      </c>
      <c r="L1759" t="str">
        <f>VLOOKUP(Portfolio43468[[#This Row],[Product]],ProductName,2)</f>
        <v>Megawidget M</v>
      </c>
      <c r="M1759">
        <f t="shared" si="111"/>
        <v>1488</v>
      </c>
      <c r="N1759" s="14">
        <f t="shared" si="112"/>
        <v>1770.72</v>
      </c>
      <c r="O1759">
        <f t="shared" si="113"/>
        <v>2010</v>
      </c>
      <c r="P1759" t="str">
        <f t="shared" si="114"/>
        <v>Jul</v>
      </c>
    </row>
    <row r="1760" spans="1:16" x14ac:dyDescent="0.3">
      <c r="A1760">
        <v>1769</v>
      </c>
      <c r="B1760" t="str">
        <f>Table6[[#This Row],[Initials]]</f>
        <v>J</v>
      </c>
      <c r="C1760" t="str">
        <f>Table6[[#This Row],[Last Name Correction]]</f>
        <v>Ramey</v>
      </c>
      <c r="D1760" t="s">
        <v>4493</v>
      </c>
      <c r="E1760" t="str">
        <f>Table6[[#This Row],[Gender Correction]]</f>
        <v>M</v>
      </c>
      <c r="F1760">
        <v>90</v>
      </c>
      <c r="G1760" t="s">
        <v>6133</v>
      </c>
      <c r="H1760" t="s">
        <v>1863</v>
      </c>
      <c r="I1760" s="10">
        <v>40225</v>
      </c>
      <c r="J1760">
        <v>74</v>
      </c>
      <c r="K1760" t="s">
        <v>1700</v>
      </c>
      <c r="L1760" t="str">
        <f>VLOOKUP(Portfolio43468[[#This Row],[Product]],ProductName,2)</f>
        <v>Ultrathing V1</v>
      </c>
      <c r="M1760">
        <f t="shared" si="111"/>
        <v>1258</v>
      </c>
      <c r="N1760" s="14">
        <f t="shared" si="112"/>
        <v>2503.42</v>
      </c>
      <c r="O1760">
        <f t="shared" si="113"/>
        <v>2010</v>
      </c>
      <c r="P1760" t="str">
        <f t="shared" si="114"/>
        <v>Feb</v>
      </c>
    </row>
    <row r="1761" spans="1:16" x14ac:dyDescent="0.3">
      <c r="A1761">
        <v>1770</v>
      </c>
      <c r="B1761" t="str">
        <f>Table6[[#This Row],[Initials]]</f>
        <v>P</v>
      </c>
      <c r="C1761" t="str">
        <f>Table6[[#This Row],[Last Name Correction]]</f>
        <v>Zapata</v>
      </c>
      <c r="D1761" t="s">
        <v>4493</v>
      </c>
      <c r="E1761" t="str">
        <f>Table6[[#This Row],[Gender Correction]]</f>
        <v>M</v>
      </c>
      <c r="F1761">
        <v>30</v>
      </c>
      <c r="G1761" t="s">
        <v>6134</v>
      </c>
      <c r="H1761" t="s">
        <v>659</v>
      </c>
      <c r="I1761" s="10">
        <v>39658</v>
      </c>
      <c r="J1761">
        <v>37</v>
      </c>
      <c r="K1761" t="s">
        <v>1707</v>
      </c>
      <c r="L1761" t="str">
        <f>VLOOKUP(Portfolio43468[[#This Row],[Product]],ProductName,2)</f>
        <v>Megawidget M</v>
      </c>
      <c r="M1761">
        <f t="shared" si="111"/>
        <v>888</v>
      </c>
      <c r="N1761" s="14">
        <f t="shared" si="112"/>
        <v>1056.72</v>
      </c>
      <c r="O1761">
        <f t="shared" si="113"/>
        <v>2008</v>
      </c>
      <c r="P1761" t="str">
        <f t="shared" si="114"/>
        <v>Jul</v>
      </c>
    </row>
    <row r="1762" spans="1:16" x14ac:dyDescent="0.3">
      <c r="A1762">
        <v>1771</v>
      </c>
      <c r="B1762" t="str">
        <f>Table6[[#This Row],[Initials]]</f>
        <v>R</v>
      </c>
      <c r="C1762" t="str">
        <f>Table6[[#This Row],[Last Name Correction]]</f>
        <v>Salinas</v>
      </c>
      <c r="D1762" t="s">
        <v>4493</v>
      </c>
      <c r="E1762" t="str">
        <f>Table6[[#This Row],[Gender Correction]]</f>
        <v>M</v>
      </c>
      <c r="F1762">
        <v>60</v>
      </c>
      <c r="G1762" t="s">
        <v>6136</v>
      </c>
      <c r="H1762" t="s">
        <v>1626</v>
      </c>
      <c r="I1762" s="10">
        <v>40205</v>
      </c>
      <c r="J1762">
        <v>41</v>
      </c>
      <c r="K1762" t="s">
        <v>851</v>
      </c>
      <c r="L1762" t="str">
        <f>VLOOKUP(Portfolio43468[[#This Row],[Product]],ProductName,2)</f>
        <v>Hyperwotsit</v>
      </c>
      <c r="M1762">
        <f t="shared" si="111"/>
        <v>820</v>
      </c>
      <c r="N1762" s="14">
        <f t="shared" si="112"/>
        <v>1648.1999999999998</v>
      </c>
      <c r="O1762">
        <f t="shared" si="113"/>
        <v>2010</v>
      </c>
      <c r="P1762" t="str">
        <f t="shared" si="114"/>
        <v>Jan</v>
      </c>
    </row>
    <row r="1763" spans="1:16" x14ac:dyDescent="0.3">
      <c r="A1763">
        <v>1772</v>
      </c>
      <c r="B1763" t="str">
        <f>Table6[[#This Row],[Initials]]</f>
        <v>A</v>
      </c>
      <c r="C1763" t="str">
        <f>Table6[[#This Row],[Last Name Correction]]</f>
        <v>Haley</v>
      </c>
      <c r="D1763" t="s">
        <v>4493</v>
      </c>
      <c r="E1763" t="str">
        <f>Table6[[#This Row],[Gender Correction]]</f>
        <v>M</v>
      </c>
      <c r="F1763">
        <v>60</v>
      </c>
      <c r="G1763" t="s">
        <v>6137</v>
      </c>
      <c r="H1763" t="s">
        <v>5845</v>
      </c>
      <c r="I1763" s="10">
        <v>39481</v>
      </c>
      <c r="J1763">
        <v>81</v>
      </c>
      <c r="K1763" t="s">
        <v>1677</v>
      </c>
      <c r="L1763" t="str">
        <f>VLOOKUP(Portfolio43468[[#This Row],[Product]],ProductName,2)</f>
        <v>Ultrathing V3</v>
      </c>
      <c r="M1763">
        <f t="shared" si="111"/>
        <v>1944</v>
      </c>
      <c r="N1763" s="14">
        <f t="shared" si="112"/>
        <v>6784.56</v>
      </c>
      <c r="O1763">
        <f t="shared" si="113"/>
        <v>2008</v>
      </c>
      <c r="P1763" t="str">
        <f t="shared" si="114"/>
        <v>Feb</v>
      </c>
    </row>
    <row r="1764" spans="1:16" x14ac:dyDescent="0.3">
      <c r="A1764">
        <v>1773</v>
      </c>
      <c r="B1764" t="str">
        <f>Table6[[#This Row],[Initials]]</f>
        <v>A</v>
      </c>
      <c r="C1764" t="str">
        <f>Table6[[#This Row],[Last Name Correction]]</f>
        <v>Griffith</v>
      </c>
      <c r="D1764" t="s">
        <v>1946</v>
      </c>
      <c r="E1764" t="str">
        <f>Table6[[#This Row],[Gender Correction]]</f>
        <v>M</v>
      </c>
      <c r="F1764">
        <v>30</v>
      </c>
      <c r="G1764" t="s">
        <v>6138</v>
      </c>
      <c r="H1764" t="s">
        <v>3703</v>
      </c>
      <c r="I1764" s="10">
        <v>39813</v>
      </c>
      <c r="J1764">
        <v>46</v>
      </c>
      <c r="K1764" t="s">
        <v>1007</v>
      </c>
      <c r="L1764" t="str">
        <f>VLOOKUP(Portfolio43468[[#This Row],[Product]],ProductName,2)</f>
        <v>Superwossname</v>
      </c>
      <c r="M1764">
        <f t="shared" si="111"/>
        <v>920</v>
      </c>
      <c r="N1764" s="14">
        <f t="shared" si="112"/>
        <v>2861.2</v>
      </c>
      <c r="O1764">
        <f t="shared" si="113"/>
        <v>2008</v>
      </c>
      <c r="P1764" t="str">
        <f t="shared" si="114"/>
        <v>Dec</v>
      </c>
    </row>
    <row r="1765" spans="1:16" x14ac:dyDescent="0.3">
      <c r="A1765">
        <v>1774</v>
      </c>
      <c r="B1765" t="str">
        <f>Table6[[#This Row],[Initials]]</f>
        <v>J</v>
      </c>
      <c r="C1765" t="str">
        <f>Table6[[#This Row],[Last Name Correction]]</f>
        <v>Weir</v>
      </c>
      <c r="D1765" t="s">
        <v>4493</v>
      </c>
      <c r="E1765" t="str">
        <f>Table6[[#This Row],[Gender Correction]]</f>
        <v>M</v>
      </c>
      <c r="F1765">
        <v>30</v>
      </c>
      <c r="G1765" t="s">
        <v>6141</v>
      </c>
      <c r="H1765" t="s">
        <v>215</v>
      </c>
      <c r="I1765" s="10">
        <v>39870</v>
      </c>
      <c r="J1765">
        <v>55</v>
      </c>
      <c r="K1765" t="s">
        <v>1772</v>
      </c>
      <c r="L1765" t="str">
        <f>VLOOKUP(Portfolio43468[[#This Row],[Product]],ProductName,2)</f>
        <v>Gigastuff</v>
      </c>
      <c r="M1765">
        <f t="shared" si="111"/>
        <v>990</v>
      </c>
      <c r="N1765" s="14">
        <f t="shared" si="112"/>
        <v>1871.1</v>
      </c>
      <c r="O1765">
        <f t="shared" si="113"/>
        <v>2009</v>
      </c>
      <c r="P1765" t="str">
        <f t="shared" si="114"/>
        <v>Feb</v>
      </c>
    </row>
    <row r="1766" spans="1:16" x14ac:dyDescent="0.3">
      <c r="A1766">
        <v>1775</v>
      </c>
      <c r="B1766" t="str">
        <f>Table6[[#This Row],[Initials]]</f>
        <v>J</v>
      </c>
      <c r="C1766" t="str">
        <f>Table6[[#This Row],[Last Name Correction]]</f>
        <v>Whalen</v>
      </c>
      <c r="D1766" t="s">
        <v>4493</v>
      </c>
      <c r="E1766" t="str">
        <f>Table6[[#This Row],[Gender Correction]]</f>
        <v>M</v>
      </c>
      <c r="F1766">
        <v>30</v>
      </c>
      <c r="G1766" t="s">
        <v>6143</v>
      </c>
      <c r="H1766" t="s">
        <v>3361</v>
      </c>
      <c r="I1766" s="10">
        <v>40497</v>
      </c>
      <c r="J1766">
        <v>13</v>
      </c>
      <c r="K1766" t="s">
        <v>1707</v>
      </c>
      <c r="L1766" t="str">
        <f>VLOOKUP(Portfolio43468[[#This Row],[Product]],ProductName,2)</f>
        <v>Megawidget M</v>
      </c>
      <c r="M1766">
        <f t="shared" si="111"/>
        <v>312</v>
      </c>
      <c r="N1766" s="14">
        <f t="shared" si="112"/>
        <v>371.28</v>
      </c>
      <c r="O1766">
        <f t="shared" si="113"/>
        <v>2010</v>
      </c>
      <c r="P1766" t="str">
        <f t="shared" si="114"/>
        <v>Nov</v>
      </c>
    </row>
    <row r="1767" spans="1:16" x14ac:dyDescent="0.3">
      <c r="A1767">
        <v>1776</v>
      </c>
      <c r="B1767" t="str">
        <f>Table6[[#This Row],[Initials]]</f>
        <v>K</v>
      </c>
      <c r="C1767" t="str">
        <f>Table6[[#This Row],[Last Name Correction]]</f>
        <v>Lane</v>
      </c>
      <c r="D1767" t="s">
        <v>4493</v>
      </c>
      <c r="E1767" t="str">
        <f>Table6[[#This Row],[Gender Correction]]</f>
        <v>M</v>
      </c>
      <c r="F1767">
        <v>90</v>
      </c>
      <c r="G1767" t="s">
        <v>3283</v>
      </c>
      <c r="H1767" t="s">
        <v>1820</v>
      </c>
      <c r="I1767" s="10">
        <v>40335</v>
      </c>
      <c r="J1767">
        <v>59</v>
      </c>
      <c r="K1767" t="s">
        <v>1696</v>
      </c>
      <c r="L1767" t="str">
        <f>VLOOKUP(Portfolio43468[[#This Row],[Product]],ProductName,2)</f>
        <v>Ultrathing V2</v>
      </c>
      <c r="M1767">
        <f t="shared" si="111"/>
        <v>1180</v>
      </c>
      <c r="N1767" s="14">
        <f t="shared" si="112"/>
        <v>3528.2000000000003</v>
      </c>
      <c r="O1767">
        <f t="shared" si="113"/>
        <v>2010</v>
      </c>
      <c r="P1767" t="str">
        <f t="shared" si="114"/>
        <v>Jun</v>
      </c>
    </row>
    <row r="1768" spans="1:16" x14ac:dyDescent="0.3">
      <c r="A1768">
        <v>1777</v>
      </c>
      <c r="B1768" t="str">
        <f>Table6[[#This Row],[Initials]]</f>
        <v>J</v>
      </c>
      <c r="C1768" t="str">
        <f>Table6[[#This Row],[Last Name Correction]]</f>
        <v>Doherty</v>
      </c>
      <c r="D1768" t="s">
        <v>4493</v>
      </c>
      <c r="E1768" t="str">
        <f>Table6[[#This Row],[Gender Correction]]</f>
        <v>M</v>
      </c>
      <c r="F1768">
        <v>60</v>
      </c>
      <c r="G1768" t="s">
        <v>6144</v>
      </c>
      <c r="H1768" t="s">
        <v>430</v>
      </c>
      <c r="I1768" s="10">
        <v>39812</v>
      </c>
      <c r="J1768">
        <v>27</v>
      </c>
      <c r="K1768" t="s">
        <v>1677</v>
      </c>
      <c r="L1768" t="str">
        <f>VLOOKUP(Portfolio43468[[#This Row],[Product]],ProductName,2)</f>
        <v>Ultrathing V3</v>
      </c>
      <c r="M1768">
        <f t="shared" si="111"/>
        <v>648</v>
      </c>
      <c r="N1768" s="14">
        <f t="shared" si="112"/>
        <v>2261.52</v>
      </c>
      <c r="O1768">
        <f t="shared" si="113"/>
        <v>2008</v>
      </c>
      <c r="P1768" t="str">
        <f t="shared" si="114"/>
        <v>Dec</v>
      </c>
    </row>
    <row r="1769" spans="1:16" x14ac:dyDescent="0.3">
      <c r="A1769">
        <v>1778</v>
      </c>
      <c r="B1769" t="str">
        <f>Table6[[#This Row],[Initials]]</f>
        <v>P</v>
      </c>
      <c r="C1769" t="str">
        <f>Table6[[#This Row],[Last Name Correction]]</f>
        <v>Washburn</v>
      </c>
      <c r="D1769" t="s">
        <v>4493</v>
      </c>
      <c r="E1769" t="str">
        <f>Table6[[#This Row],[Gender Correction]]</f>
        <v>M</v>
      </c>
      <c r="F1769">
        <v>30</v>
      </c>
      <c r="G1769" t="s">
        <v>6147</v>
      </c>
      <c r="H1769" t="s">
        <v>1627</v>
      </c>
      <c r="I1769" s="10">
        <v>39504</v>
      </c>
      <c r="J1769">
        <v>39</v>
      </c>
      <c r="K1769" t="s">
        <v>851</v>
      </c>
      <c r="L1769" t="str">
        <f>VLOOKUP(Portfolio43468[[#This Row],[Product]],ProductName,2)</f>
        <v>Hyperwotsit</v>
      </c>
      <c r="M1769">
        <f t="shared" si="111"/>
        <v>780</v>
      </c>
      <c r="N1769" s="14">
        <f t="shared" si="112"/>
        <v>1567.7999999999997</v>
      </c>
      <c r="O1769">
        <f t="shared" si="113"/>
        <v>2008</v>
      </c>
      <c r="P1769" t="str">
        <f t="shared" si="114"/>
        <v>Feb</v>
      </c>
    </row>
    <row r="1770" spans="1:16" x14ac:dyDescent="0.3">
      <c r="A1770">
        <v>1779</v>
      </c>
      <c r="B1770" t="str">
        <f>Table6[[#This Row],[Initials]]</f>
        <v>A</v>
      </c>
      <c r="C1770" t="str">
        <f>Table6[[#This Row],[Last Name Correction]]</f>
        <v>Early</v>
      </c>
      <c r="D1770" t="s">
        <v>4493</v>
      </c>
      <c r="E1770" t="str">
        <f>Table6[[#This Row],[Gender Correction]]</f>
        <v>M</v>
      </c>
      <c r="F1770">
        <v>60</v>
      </c>
      <c r="G1770" t="s">
        <v>6149</v>
      </c>
      <c r="H1770" t="s">
        <v>11</v>
      </c>
      <c r="I1770" s="10">
        <v>39967</v>
      </c>
      <c r="J1770">
        <v>5</v>
      </c>
      <c r="K1770" t="s">
        <v>1700</v>
      </c>
      <c r="L1770" t="str">
        <f>VLOOKUP(Portfolio43468[[#This Row],[Product]],ProductName,2)</f>
        <v>Ultrathing V1</v>
      </c>
      <c r="M1770">
        <f t="shared" si="111"/>
        <v>85</v>
      </c>
      <c r="N1770" s="14">
        <f t="shared" si="112"/>
        <v>169.15</v>
      </c>
      <c r="O1770">
        <f t="shared" si="113"/>
        <v>2009</v>
      </c>
      <c r="P1770" t="str">
        <f t="shared" si="114"/>
        <v>Jun</v>
      </c>
    </row>
    <row r="1771" spans="1:16" x14ac:dyDescent="0.3">
      <c r="A1771">
        <v>1780</v>
      </c>
      <c r="B1771" t="str">
        <f>Table6[[#This Row],[Initials]]</f>
        <v>A</v>
      </c>
      <c r="C1771" t="str">
        <f>Table6[[#This Row],[Last Name Correction]]</f>
        <v>Swanson</v>
      </c>
      <c r="D1771" t="s">
        <v>4493</v>
      </c>
      <c r="E1771" t="str">
        <f>Table6[[#This Row],[Gender Correction]]</f>
        <v>M</v>
      </c>
      <c r="F1771">
        <v>90</v>
      </c>
      <c r="G1771" t="s">
        <v>6150</v>
      </c>
      <c r="H1771" t="s">
        <v>6151</v>
      </c>
      <c r="I1771" s="10">
        <v>40513</v>
      </c>
      <c r="J1771">
        <v>5</v>
      </c>
      <c r="K1771" t="s">
        <v>1772</v>
      </c>
      <c r="L1771" t="str">
        <f>VLOOKUP(Portfolio43468[[#This Row],[Product]],ProductName,2)</f>
        <v>Gigastuff</v>
      </c>
      <c r="M1771">
        <f t="shared" si="111"/>
        <v>90</v>
      </c>
      <c r="N1771" s="14">
        <f t="shared" si="112"/>
        <v>170.1</v>
      </c>
      <c r="O1771">
        <f t="shared" si="113"/>
        <v>2010</v>
      </c>
      <c r="P1771" t="str">
        <f t="shared" si="114"/>
        <v>Dec</v>
      </c>
    </row>
    <row r="1772" spans="1:16" x14ac:dyDescent="0.3">
      <c r="A1772">
        <v>1781</v>
      </c>
      <c r="B1772" t="str">
        <f>Table6[[#This Row],[Initials]]</f>
        <v>D</v>
      </c>
      <c r="C1772" t="str">
        <f>Table6[[#This Row],[Last Name Correction]]</f>
        <v>Lyons</v>
      </c>
      <c r="D1772" t="s">
        <v>4493</v>
      </c>
      <c r="E1772" t="str">
        <f>Table6[[#This Row],[Gender Correction]]</f>
        <v>M</v>
      </c>
      <c r="F1772">
        <v>30</v>
      </c>
      <c r="G1772" t="s">
        <v>6153</v>
      </c>
      <c r="H1772" t="s">
        <v>425</v>
      </c>
      <c r="I1772" s="10">
        <v>40208</v>
      </c>
      <c r="J1772">
        <v>69</v>
      </c>
      <c r="K1772" t="s">
        <v>851</v>
      </c>
      <c r="L1772" t="str">
        <f>VLOOKUP(Portfolio43468[[#This Row],[Product]],ProductName,2)</f>
        <v>Hyperwotsit</v>
      </c>
      <c r="M1772">
        <f t="shared" si="111"/>
        <v>1380</v>
      </c>
      <c r="N1772" s="14">
        <f t="shared" si="112"/>
        <v>2773.7999999999997</v>
      </c>
      <c r="O1772">
        <f t="shared" si="113"/>
        <v>2010</v>
      </c>
      <c r="P1772" t="str">
        <f t="shared" si="114"/>
        <v>Jan</v>
      </c>
    </row>
    <row r="1773" spans="1:16" x14ac:dyDescent="0.3">
      <c r="A1773">
        <v>1782</v>
      </c>
      <c r="B1773" t="str">
        <f>Table6[[#This Row],[Initials]]</f>
        <v>D</v>
      </c>
      <c r="C1773" t="str">
        <f>Table6[[#This Row],[Last Name Correction]]</f>
        <v>Navarro</v>
      </c>
      <c r="D1773" t="s">
        <v>4493</v>
      </c>
      <c r="E1773" t="str">
        <f>Table6[[#This Row],[Gender Correction]]</f>
        <v>M</v>
      </c>
      <c r="F1773">
        <v>60</v>
      </c>
      <c r="G1773" t="s">
        <v>6155</v>
      </c>
      <c r="H1773" t="s">
        <v>203</v>
      </c>
      <c r="I1773" s="10">
        <v>40233</v>
      </c>
      <c r="J1773">
        <v>80</v>
      </c>
      <c r="K1773" t="s">
        <v>851</v>
      </c>
      <c r="L1773" t="str">
        <f>VLOOKUP(Portfolio43468[[#This Row],[Product]],ProductName,2)</f>
        <v>Hyperwotsit</v>
      </c>
      <c r="M1773">
        <f t="shared" si="111"/>
        <v>1600</v>
      </c>
      <c r="N1773" s="14">
        <f t="shared" si="112"/>
        <v>3215.9999999999995</v>
      </c>
      <c r="O1773">
        <f t="shared" si="113"/>
        <v>2010</v>
      </c>
      <c r="P1773" t="str">
        <f t="shared" si="114"/>
        <v>Feb</v>
      </c>
    </row>
    <row r="1774" spans="1:16" x14ac:dyDescent="0.3">
      <c r="A1774">
        <v>1783</v>
      </c>
      <c r="B1774" t="str">
        <f>Table6[[#This Row],[Initials]]</f>
        <v>M</v>
      </c>
      <c r="C1774" t="str">
        <f>Table6[[#This Row],[Last Name Correction]]</f>
        <v>Baez</v>
      </c>
      <c r="D1774" t="s">
        <v>4493</v>
      </c>
      <c r="E1774" t="str">
        <f>Table6[[#This Row],[Gender Correction]]</f>
        <v>M</v>
      </c>
      <c r="F1774">
        <v>30</v>
      </c>
      <c r="G1774" t="s">
        <v>6158</v>
      </c>
      <c r="H1774" t="s">
        <v>767</v>
      </c>
      <c r="I1774" s="10">
        <v>40428</v>
      </c>
      <c r="J1774">
        <v>70</v>
      </c>
      <c r="K1774" t="s">
        <v>1692</v>
      </c>
      <c r="L1774" t="str">
        <f>VLOOKUP(Portfolio43468[[#This Row],[Product]],ProductName,2)</f>
        <v>Megawidget L</v>
      </c>
      <c r="M1774">
        <f t="shared" si="111"/>
        <v>1680</v>
      </c>
      <c r="N1774" s="14">
        <f t="shared" si="112"/>
        <v>2671.2000000000003</v>
      </c>
      <c r="O1774">
        <f t="shared" si="113"/>
        <v>2010</v>
      </c>
      <c r="P1774" t="str">
        <f t="shared" si="114"/>
        <v>Sep</v>
      </c>
    </row>
    <row r="1775" spans="1:16" x14ac:dyDescent="0.3">
      <c r="A1775">
        <v>1784</v>
      </c>
      <c r="B1775" t="str">
        <f>Table6[[#This Row],[Initials]]</f>
        <v>F</v>
      </c>
      <c r="C1775" t="str">
        <f>Table6[[#This Row],[Last Name Correction]]</f>
        <v>Doherty</v>
      </c>
      <c r="D1775" t="s">
        <v>4493</v>
      </c>
      <c r="E1775" t="str">
        <f>Table6[[#This Row],[Gender Correction]]</f>
        <v>M</v>
      </c>
      <c r="F1775">
        <v>90</v>
      </c>
      <c r="G1775" t="s">
        <v>6159</v>
      </c>
      <c r="H1775" t="s">
        <v>1067</v>
      </c>
      <c r="I1775" s="10">
        <v>39603</v>
      </c>
      <c r="J1775">
        <v>80</v>
      </c>
      <c r="K1775" t="s">
        <v>1692</v>
      </c>
      <c r="L1775" t="str">
        <f>VLOOKUP(Portfolio43468[[#This Row],[Product]],ProductName,2)</f>
        <v>Megawidget L</v>
      </c>
      <c r="M1775">
        <f t="shared" si="111"/>
        <v>1920</v>
      </c>
      <c r="N1775" s="14">
        <f t="shared" si="112"/>
        <v>3052.8</v>
      </c>
      <c r="O1775">
        <f t="shared" si="113"/>
        <v>2008</v>
      </c>
      <c r="P1775" t="str">
        <f t="shared" si="114"/>
        <v>Jun</v>
      </c>
    </row>
    <row r="1776" spans="1:16" x14ac:dyDescent="0.3">
      <c r="A1776">
        <v>1785</v>
      </c>
      <c r="B1776" t="str">
        <f>Table6[[#This Row],[Initials]]</f>
        <v>W</v>
      </c>
      <c r="C1776" t="str">
        <f>Table6[[#This Row],[Last Name Correction]]</f>
        <v>Klein</v>
      </c>
      <c r="D1776" t="s">
        <v>4493</v>
      </c>
      <c r="E1776" t="str">
        <f>Table6[[#This Row],[Gender Correction]]</f>
        <v>M</v>
      </c>
      <c r="F1776">
        <v>30</v>
      </c>
      <c r="G1776" t="s">
        <v>6160</v>
      </c>
      <c r="H1776" t="s">
        <v>291</v>
      </c>
      <c r="I1776" s="10">
        <v>39571</v>
      </c>
      <c r="J1776">
        <v>15</v>
      </c>
      <c r="K1776" t="s">
        <v>851</v>
      </c>
      <c r="L1776" t="str">
        <f>VLOOKUP(Portfolio43468[[#This Row],[Product]],ProductName,2)</f>
        <v>Hyperwotsit</v>
      </c>
      <c r="M1776">
        <f t="shared" si="111"/>
        <v>300</v>
      </c>
      <c r="N1776" s="14">
        <f t="shared" si="112"/>
        <v>602.99999999999989</v>
      </c>
      <c r="O1776">
        <f t="shared" si="113"/>
        <v>2008</v>
      </c>
      <c r="P1776" t="str">
        <f t="shared" si="114"/>
        <v>May</v>
      </c>
    </row>
    <row r="1777" spans="1:16" x14ac:dyDescent="0.3">
      <c r="A1777">
        <v>1786</v>
      </c>
      <c r="B1777" t="str">
        <f>Table6[[#This Row],[Initials]]</f>
        <v>J</v>
      </c>
      <c r="C1777" t="str">
        <f>Table6[[#This Row],[Last Name Correction]]</f>
        <v>Rodgers</v>
      </c>
      <c r="D1777" t="s">
        <v>4493</v>
      </c>
      <c r="E1777" t="str">
        <f>Table6[[#This Row],[Gender Correction]]</f>
        <v>M</v>
      </c>
      <c r="F1777">
        <v>90</v>
      </c>
      <c r="G1777" t="s">
        <v>6161</v>
      </c>
      <c r="H1777" t="s">
        <v>2572</v>
      </c>
      <c r="I1777" s="10">
        <v>39977</v>
      </c>
      <c r="J1777">
        <v>100</v>
      </c>
      <c r="K1777" t="s">
        <v>1721</v>
      </c>
      <c r="L1777" t="str">
        <f>VLOOKUP(Portfolio43468[[#This Row],[Product]],ProductName,2)</f>
        <v>Ultrathing V4</v>
      </c>
      <c r="M1777">
        <f t="shared" si="111"/>
        <v>2400</v>
      </c>
      <c r="N1777" s="14">
        <f t="shared" si="112"/>
        <v>9576</v>
      </c>
      <c r="O1777">
        <f t="shared" si="113"/>
        <v>2009</v>
      </c>
      <c r="P1777" t="str">
        <f t="shared" si="114"/>
        <v>Jun</v>
      </c>
    </row>
    <row r="1778" spans="1:16" x14ac:dyDescent="0.3">
      <c r="A1778">
        <v>1787</v>
      </c>
      <c r="B1778" t="str">
        <f>Table6[[#This Row],[Initials]]</f>
        <v>L</v>
      </c>
      <c r="C1778" t="str">
        <f>Table6[[#This Row],[Last Name Correction]]</f>
        <v>Baez</v>
      </c>
      <c r="D1778" t="s">
        <v>4493</v>
      </c>
      <c r="E1778" t="str">
        <f>Table6[[#This Row],[Gender Correction]]</f>
        <v>M</v>
      </c>
      <c r="F1778">
        <v>30</v>
      </c>
      <c r="G1778" t="s">
        <v>6162</v>
      </c>
      <c r="H1778" t="s">
        <v>650</v>
      </c>
      <c r="I1778" s="10">
        <v>39803</v>
      </c>
      <c r="J1778">
        <v>28</v>
      </c>
      <c r="K1778" t="s">
        <v>851</v>
      </c>
      <c r="L1778" t="str">
        <f>VLOOKUP(Portfolio43468[[#This Row],[Product]],ProductName,2)</f>
        <v>Hyperwotsit</v>
      </c>
      <c r="M1778">
        <f t="shared" si="111"/>
        <v>560</v>
      </c>
      <c r="N1778" s="14">
        <f t="shared" si="112"/>
        <v>1125.5999999999999</v>
      </c>
      <c r="O1778">
        <f t="shared" si="113"/>
        <v>2008</v>
      </c>
      <c r="P1778" t="str">
        <f t="shared" si="114"/>
        <v>Dec</v>
      </c>
    </row>
    <row r="1779" spans="1:16" x14ac:dyDescent="0.3">
      <c r="A1779">
        <v>1788</v>
      </c>
      <c r="B1779" t="str">
        <f>Table6[[#This Row],[Initials]]</f>
        <v>G</v>
      </c>
      <c r="C1779" t="str">
        <f>Table6[[#This Row],[Last Name Correction]]</f>
        <v>Swartz</v>
      </c>
      <c r="D1779" t="s">
        <v>4493</v>
      </c>
      <c r="E1779" t="str">
        <f>Table6[[#This Row],[Gender Correction]]</f>
        <v>M</v>
      </c>
      <c r="F1779">
        <v>60</v>
      </c>
      <c r="G1779" t="s">
        <v>6165</v>
      </c>
      <c r="H1779" t="s">
        <v>91</v>
      </c>
      <c r="I1779" s="10">
        <v>39750</v>
      </c>
      <c r="J1779">
        <v>49</v>
      </c>
      <c r="K1779" t="s">
        <v>1700</v>
      </c>
      <c r="L1779" t="str">
        <f>VLOOKUP(Portfolio43468[[#This Row],[Product]],ProductName,2)</f>
        <v>Ultrathing V1</v>
      </c>
      <c r="M1779">
        <f t="shared" si="111"/>
        <v>833</v>
      </c>
      <c r="N1779" s="14">
        <f t="shared" si="112"/>
        <v>1657.67</v>
      </c>
      <c r="O1779">
        <f t="shared" si="113"/>
        <v>2008</v>
      </c>
      <c r="P1779" t="str">
        <f t="shared" si="114"/>
        <v>Oct</v>
      </c>
    </row>
    <row r="1780" spans="1:16" x14ac:dyDescent="0.3">
      <c r="A1780">
        <v>1789</v>
      </c>
      <c r="B1780" t="str">
        <f>Table6[[#This Row],[Initials]]</f>
        <v>N</v>
      </c>
      <c r="C1780" t="str">
        <f>Table6[[#This Row],[Last Name Correction]]</f>
        <v>Rubio</v>
      </c>
      <c r="D1780" t="s">
        <v>4493</v>
      </c>
      <c r="E1780" t="str">
        <f>Table6[[#This Row],[Gender Correction]]</f>
        <v>M</v>
      </c>
      <c r="F1780">
        <v>60</v>
      </c>
      <c r="G1780" t="s">
        <v>6167</v>
      </c>
      <c r="H1780" t="s">
        <v>287</v>
      </c>
      <c r="I1780" s="10">
        <v>39978</v>
      </c>
      <c r="J1780">
        <v>44</v>
      </c>
      <c r="K1780" t="s">
        <v>1721</v>
      </c>
      <c r="L1780" t="str">
        <f>VLOOKUP(Portfolio43468[[#This Row],[Product]],ProductName,2)</f>
        <v>Ultrathing V4</v>
      </c>
      <c r="M1780">
        <f t="shared" si="111"/>
        <v>1056</v>
      </c>
      <c r="N1780" s="14">
        <f t="shared" si="112"/>
        <v>4213.4400000000005</v>
      </c>
      <c r="O1780">
        <f t="shared" si="113"/>
        <v>2009</v>
      </c>
      <c r="P1780" t="str">
        <f t="shared" si="114"/>
        <v>Jun</v>
      </c>
    </row>
    <row r="1781" spans="1:16" x14ac:dyDescent="0.3">
      <c r="A1781">
        <v>1790</v>
      </c>
      <c r="B1781" t="str">
        <f>Table6[[#This Row],[Initials]]</f>
        <v>R</v>
      </c>
      <c r="C1781" t="str">
        <f>Table6[[#This Row],[Last Name Correction]]</f>
        <v>Steward</v>
      </c>
      <c r="D1781" t="s">
        <v>4493</v>
      </c>
      <c r="E1781" t="str">
        <f>Table6[[#This Row],[Gender Correction]]</f>
        <v>M</v>
      </c>
      <c r="F1781">
        <v>60</v>
      </c>
      <c r="G1781" t="s">
        <v>6170</v>
      </c>
      <c r="H1781" t="s">
        <v>2</v>
      </c>
      <c r="I1781" s="10">
        <v>40031</v>
      </c>
      <c r="J1781">
        <v>92</v>
      </c>
      <c r="K1781" t="s">
        <v>1692</v>
      </c>
      <c r="L1781" t="str">
        <f>VLOOKUP(Portfolio43468[[#This Row],[Product]],ProductName,2)</f>
        <v>Megawidget L</v>
      </c>
      <c r="M1781">
        <f t="shared" si="111"/>
        <v>2208</v>
      </c>
      <c r="N1781" s="14">
        <f t="shared" si="112"/>
        <v>3510.7200000000003</v>
      </c>
      <c r="O1781">
        <f t="shared" si="113"/>
        <v>2009</v>
      </c>
      <c r="P1781" t="str">
        <f t="shared" si="114"/>
        <v>Aug</v>
      </c>
    </row>
    <row r="1782" spans="1:16" x14ac:dyDescent="0.3">
      <c r="A1782">
        <v>1791</v>
      </c>
      <c r="B1782" t="str">
        <f>Table6[[#This Row],[Initials]]</f>
        <v>M</v>
      </c>
      <c r="C1782" t="str">
        <f>Table6[[#This Row],[Last Name Correction]]</f>
        <v>Walsh</v>
      </c>
      <c r="D1782" t="s">
        <v>4493</v>
      </c>
      <c r="E1782" t="str">
        <f>Table6[[#This Row],[Gender Correction]]</f>
        <v>M</v>
      </c>
      <c r="F1782">
        <v>60</v>
      </c>
      <c r="G1782" t="s">
        <v>6172</v>
      </c>
      <c r="H1782" t="s">
        <v>5733</v>
      </c>
      <c r="I1782" s="10">
        <v>40352</v>
      </c>
      <c r="J1782">
        <v>11</v>
      </c>
      <c r="K1782" t="s">
        <v>1700</v>
      </c>
      <c r="L1782" t="str">
        <f>VLOOKUP(Portfolio43468[[#This Row],[Product]],ProductName,2)</f>
        <v>Ultrathing V1</v>
      </c>
      <c r="M1782">
        <f t="shared" si="111"/>
        <v>187</v>
      </c>
      <c r="N1782" s="14">
        <f t="shared" si="112"/>
        <v>372.13</v>
      </c>
      <c r="O1782">
        <f t="shared" si="113"/>
        <v>2010</v>
      </c>
      <c r="P1782" t="str">
        <f t="shared" si="114"/>
        <v>Jun</v>
      </c>
    </row>
    <row r="1783" spans="1:16" x14ac:dyDescent="0.3">
      <c r="A1783">
        <v>1792</v>
      </c>
      <c r="B1783" t="str">
        <f>Table6[[#This Row],[Initials]]</f>
        <v>K</v>
      </c>
      <c r="C1783" t="str">
        <f>Table6[[#This Row],[Last Name Correction]]</f>
        <v>Brandon</v>
      </c>
      <c r="D1783" t="s">
        <v>1719</v>
      </c>
      <c r="E1783" t="str">
        <f>Table6[[#This Row],[Gender Correction]]</f>
        <v>M</v>
      </c>
      <c r="F1783">
        <v>30</v>
      </c>
      <c r="G1783" t="s">
        <v>6173</v>
      </c>
      <c r="H1783" t="s">
        <v>2884</v>
      </c>
      <c r="I1783" s="10">
        <v>39619</v>
      </c>
      <c r="J1783">
        <v>28</v>
      </c>
      <c r="K1783" t="s">
        <v>851</v>
      </c>
      <c r="L1783" t="str">
        <f>VLOOKUP(Portfolio43468[[#This Row],[Product]],ProductName,2)</f>
        <v>Hyperwotsit</v>
      </c>
      <c r="M1783">
        <f t="shared" si="111"/>
        <v>560</v>
      </c>
      <c r="N1783" s="14">
        <f t="shared" si="112"/>
        <v>1125.5999999999999</v>
      </c>
      <c r="O1783">
        <f t="shared" si="113"/>
        <v>2008</v>
      </c>
      <c r="P1783" t="str">
        <f t="shared" si="114"/>
        <v>Jun</v>
      </c>
    </row>
    <row r="1784" spans="1:16" x14ac:dyDescent="0.3">
      <c r="A1784">
        <v>1795</v>
      </c>
      <c r="B1784" t="str">
        <f>Table6[[#This Row],[Initials]]</f>
        <v>S</v>
      </c>
      <c r="C1784" t="str">
        <f>Table6[[#This Row],[Last Name Correction]]</f>
        <v>Leary</v>
      </c>
      <c r="D1784" t="s">
        <v>4493</v>
      </c>
      <c r="E1784" t="str">
        <f>Table6[[#This Row],[Gender Correction]]</f>
        <v>M</v>
      </c>
      <c r="F1784">
        <v>60</v>
      </c>
      <c r="G1784" t="s">
        <v>6177</v>
      </c>
      <c r="H1784" t="s">
        <v>600</v>
      </c>
      <c r="I1784" s="10">
        <v>40445</v>
      </c>
      <c r="J1784">
        <v>13</v>
      </c>
      <c r="K1784" t="s">
        <v>1673</v>
      </c>
      <c r="L1784" t="str">
        <f>VLOOKUP(Portfolio43468[[#This Row],[Product]],ProductName,2)</f>
        <v>Megawidget S</v>
      </c>
      <c r="M1784">
        <f t="shared" si="111"/>
        <v>312</v>
      </c>
      <c r="N1784" s="14">
        <f t="shared" si="112"/>
        <v>246.48000000000002</v>
      </c>
      <c r="O1784">
        <f t="shared" si="113"/>
        <v>2010</v>
      </c>
      <c r="P1784" t="str">
        <f t="shared" si="114"/>
        <v>Sep</v>
      </c>
    </row>
    <row r="1785" spans="1:16" x14ac:dyDescent="0.3">
      <c r="A1785">
        <v>1796</v>
      </c>
      <c r="B1785" t="str">
        <f>Table6[[#This Row],[Initials]]</f>
        <v>E</v>
      </c>
      <c r="C1785" t="str">
        <f>Table6[[#This Row],[Last Name Correction]]</f>
        <v>Winston</v>
      </c>
      <c r="D1785" t="s">
        <v>4493</v>
      </c>
      <c r="E1785" t="str">
        <f>Table6[[#This Row],[Gender Correction]]</f>
        <v>M</v>
      </c>
      <c r="F1785">
        <v>90</v>
      </c>
      <c r="G1785" t="s">
        <v>6179</v>
      </c>
      <c r="H1785" t="s">
        <v>749</v>
      </c>
      <c r="I1785" s="10">
        <v>40427</v>
      </c>
      <c r="J1785">
        <v>32</v>
      </c>
      <c r="K1785" t="s">
        <v>1007</v>
      </c>
      <c r="L1785" t="str">
        <f>VLOOKUP(Portfolio43468[[#This Row],[Product]],ProductName,2)</f>
        <v>Superwossname</v>
      </c>
      <c r="M1785">
        <f t="shared" si="111"/>
        <v>640</v>
      </c>
      <c r="N1785" s="14">
        <f t="shared" si="112"/>
        <v>1990.3999999999999</v>
      </c>
      <c r="O1785">
        <f t="shared" si="113"/>
        <v>2010</v>
      </c>
      <c r="P1785" t="str">
        <f t="shared" si="114"/>
        <v>Sep</v>
      </c>
    </row>
    <row r="1786" spans="1:16" x14ac:dyDescent="0.3">
      <c r="A1786">
        <v>1797</v>
      </c>
      <c r="B1786" t="str">
        <f>Table6[[#This Row],[Initials]]</f>
        <v>S</v>
      </c>
      <c r="C1786" t="str">
        <f>Table6[[#This Row],[Last Name Correction]]</f>
        <v>Hope</v>
      </c>
      <c r="D1786" t="s">
        <v>4493</v>
      </c>
      <c r="E1786" t="str">
        <f>Table6[[#This Row],[Gender Correction]]</f>
        <v>M</v>
      </c>
      <c r="F1786">
        <v>30</v>
      </c>
      <c r="G1786" t="s">
        <v>6181</v>
      </c>
      <c r="H1786" t="s">
        <v>424</v>
      </c>
      <c r="I1786" s="10">
        <v>40198</v>
      </c>
      <c r="J1786">
        <v>77</v>
      </c>
      <c r="K1786" t="s">
        <v>1007</v>
      </c>
      <c r="L1786" t="str">
        <f>VLOOKUP(Portfolio43468[[#This Row],[Product]],ProductName,2)</f>
        <v>Superwossname</v>
      </c>
      <c r="M1786">
        <f t="shared" si="111"/>
        <v>1540</v>
      </c>
      <c r="N1786" s="14">
        <f t="shared" si="112"/>
        <v>4789.3999999999996</v>
      </c>
      <c r="O1786">
        <f t="shared" si="113"/>
        <v>2010</v>
      </c>
      <c r="P1786" t="str">
        <f t="shared" si="114"/>
        <v>Jan</v>
      </c>
    </row>
    <row r="1787" spans="1:16" x14ac:dyDescent="0.3">
      <c r="A1787">
        <v>1798</v>
      </c>
      <c r="B1787" t="str">
        <f>Table6[[#This Row],[Initials]]</f>
        <v>J</v>
      </c>
      <c r="C1787" t="str">
        <f>Table6[[#This Row],[Last Name Correction]]</f>
        <v>Lugo</v>
      </c>
      <c r="D1787" t="s">
        <v>4493</v>
      </c>
      <c r="E1787" t="str">
        <f>Table6[[#This Row],[Gender Correction]]</f>
        <v>M</v>
      </c>
      <c r="F1787">
        <v>30</v>
      </c>
      <c r="G1787" t="s">
        <v>6183</v>
      </c>
      <c r="H1787" t="s">
        <v>76</v>
      </c>
      <c r="I1787" s="10">
        <v>40097</v>
      </c>
      <c r="J1787">
        <v>62</v>
      </c>
      <c r="K1787" t="s">
        <v>1696</v>
      </c>
      <c r="L1787" t="str">
        <f>VLOOKUP(Portfolio43468[[#This Row],[Product]],ProductName,2)</f>
        <v>Ultrathing V2</v>
      </c>
      <c r="M1787">
        <f t="shared" si="111"/>
        <v>1240</v>
      </c>
      <c r="N1787" s="14">
        <f t="shared" si="112"/>
        <v>3707.6000000000004</v>
      </c>
      <c r="O1787">
        <f t="shared" si="113"/>
        <v>2009</v>
      </c>
      <c r="P1787" t="str">
        <f t="shared" si="114"/>
        <v>Oct</v>
      </c>
    </row>
    <row r="1788" spans="1:16" x14ac:dyDescent="0.3">
      <c r="A1788">
        <v>1799</v>
      </c>
      <c r="B1788" t="str">
        <f>Table6[[#This Row],[Initials]]</f>
        <v>M</v>
      </c>
      <c r="C1788" t="str">
        <f>Table6[[#This Row],[Last Name Correction]]</f>
        <v>Farr</v>
      </c>
      <c r="D1788" t="s">
        <v>4493</v>
      </c>
      <c r="E1788" t="str">
        <f>Table6[[#This Row],[Gender Correction]]</f>
        <v>M</v>
      </c>
      <c r="F1788">
        <v>60</v>
      </c>
      <c r="G1788" t="s">
        <v>6185</v>
      </c>
      <c r="H1788" t="s">
        <v>650</v>
      </c>
      <c r="I1788" s="10">
        <v>39497</v>
      </c>
      <c r="J1788">
        <v>46</v>
      </c>
      <c r="K1788" t="s">
        <v>851</v>
      </c>
      <c r="L1788" t="str">
        <f>VLOOKUP(Portfolio43468[[#This Row],[Product]],ProductName,2)</f>
        <v>Hyperwotsit</v>
      </c>
      <c r="M1788">
        <f t="shared" si="111"/>
        <v>920</v>
      </c>
      <c r="N1788" s="14">
        <f t="shared" si="112"/>
        <v>1849.1999999999998</v>
      </c>
      <c r="O1788">
        <f t="shared" si="113"/>
        <v>2008</v>
      </c>
      <c r="P1788" t="str">
        <f t="shared" si="114"/>
        <v>Feb</v>
      </c>
    </row>
    <row r="1789" spans="1:16" x14ac:dyDescent="0.3">
      <c r="A1789">
        <v>1800</v>
      </c>
      <c r="B1789" t="str">
        <f>Table6[[#This Row],[Initials]]</f>
        <v>C</v>
      </c>
      <c r="C1789" t="str">
        <f>Table6[[#This Row],[Last Name Correction]]</f>
        <v>Wilkes</v>
      </c>
      <c r="D1789" t="s">
        <v>1719</v>
      </c>
      <c r="E1789" t="str">
        <f>Table6[[#This Row],[Gender Correction]]</f>
        <v>M</v>
      </c>
      <c r="F1789">
        <v>60</v>
      </c>
      <c r="G1789" t="s">
        <v>6187</v>
      </c>
      <c r="H1789" t="s">
        <v>203</v>
      </c>
      <c r="I1789" s="10">
        <v>39915</v>
      </c>
      <c r="J1789">
        <v>30</v>
      </c>
      <c r="K1789" t="s">
        <v>1721</v>
      </c>
      <c r="L1789" t="str">
        <f>VLOOKUP(Portfolio43468[[#This Row],[Product]],ProductName,2)</f>
        <v>Ultrathing V4</v>
      </c>
      <c r="M1789">
        <f t="shared" si="111"/>
        <v>720</v>
      </c>
      <c r="N1789" s="14">
        <f t="shared" si="112"/>
        <v>2872.8</v>
      </c>
      <c r="O1789">
        <f t="shared" si="113"/>
        <v>2009</v>
      </c>
      <c r="P1789" t="str">
        <f t="shared" si="114"/>
        <v>Apr</v>
      </c>
    </row>
    <row r="1790" spans="1:16" x14ac:dyDescent="0.3">
      <c r="A1790">
        <v>1801</v>
      </c>
      <c r="B1790" t="str">
        <f>Table6[[#This Row],[Initials]]</f>
        <v>W</v>
      </c>
      <c r="C1790" t="str">
        <f>Table6[[#This Row],[Last Name Correction]]</f>
        <v>Hatch</v>
      </c>
      <c r="D1790" t="s">
        <v>4493</v>
      </c>
      <c r="E1790" t="str">
        <f>Table6[[#This Row],[Gender Correction]]</f>
        <v>M</v>
      </c>
      <c r="F1790">
        <v>90</v>
      </c>
      <c r="G1790" t="s">
        <v>6188</v>
      </c>
      <c r="H1790" t="s">
        <v>1433</v>
      </c>
      <c r="I1790" s="10">
        <v>40347</v>
      </c>
      <c r="J1790">
        <v>88</v>
      </c>
      <c r="K1790" t="s">
        <v>1696</v>
      </c>
      <c r="L1790" t="str">
        <f>VLOOKUP(Portfolio43468[[#This Row],[Product]],ProductName,2)</f>
        <v>Ultrathing V2</v>
      </c>
      <c r="M1790">
        <f t="shared" si="111"/>
        <v>1760</v>
      </c>
      <c r="N1790" s="14">
        <f t="shared" si="112"/>
        <v>5262.4000000000005</v>
      </c>
      <c r="O1790">
        <f t="shared" si="113"/>
        <v>2010</v>
      </c>
      <c r="P1790" t="str">
        <f t="shared" si="114"/>
        <v>Jun</v>
      </c>
    </row>
    <row r="1791" spans="1:16" x14ac:dyDescent="0.3">
      <c r="A1791">
        <v>1802</v>
      </c>
      <c r="B1791" t="str">
        <f>Table6[[#This Row],[Initials]]</f>
        <v>S</v>
      </c>
      <c r="C1791" t="str">
        <f>Table6[[#This Row],[Last Name Correction]]</f>
        <v>Moyer</v>
      </c>
      <c r="D1791" t="s">
        <v>4493</v>
      </c>
      <c r="E1791" t="str">
        <f>Table6[[#This Row],[Gender Correction]]</f>
        <v>M</v>
      </c>
      <c r="F1791">
        <v>30</v>
      </c>
      <c r="G1791" t="s">
        <v>6190</v>
      </c>
      <c r="H1791" t="s">
        <v>1499</v>
      </c>
      <c r="I1791" s="10">
        <v>40387</v>
      </c>
      <c r="J1791">
        <v>63</v>
      </c>
      <c r="K1791" t="s">
        <v>1696</v>
      </c>
      <c r="L1791" t="str">
        <f>VLOOKUP(Portfolio43468[[#This Row],[Product]],ProductName,2)</f>
        <v>Ultrathing V2</v>
      </c>
      <c r="M1791">
        <f t="shared" si="111"/>
        <v>1260</v>
      </c>
      <c r="N1791" s="14">
        <f t="shared" si="112"/>
        <v>3767.4</v>
      </c>
      <c r="O1791">
        <f t="shared" si="113"/>
        <v>2010</v>
      </c>
      <c r="P1791" t="str">
        <f t="shared" si="114"/>
        <v>Jul</v>
      </c>
    </row>
    <row r="1792" spans="1:16" x14ac:dyDescent="0.3">
      <c r="A1792">
        <v>1803</v>
      </c>
      <c r="B1792" t="str">
        <f>Table6[[#This Row],[Initials]]</f>
        <v>R</v>
      </c>
      <c r="C1792" t="str">
        <f>Table6[[#This Row],[Last Name Correction]]</f>
        <v>Strickland</v>
      </c>
      <c r="D1792" t="s">
        <v>4493</v>
      </c>
      <c r="E1792" t="str">
        <f>Table6[[#This Row],[Gender Correction]]</f>
        <v>M</v>
      </c>
      <c r="F1792">
        <v>60</v>
      </c>
      <c r="G1792" t="s">
        <v>6191</v>
      </c>
      <c r="H1792" t="s">
        <v>1185</v>
      </c>
      <c r="I1792" s="10">
        <v>39611</v>
      </c>
      <c r="J1792">
        <v>83</v>
      </c>
      <c r="K1792" t="s">
        <v>1677</v>
      </c>
      <c r="L1792" t="str">
        <f>VLOOKUP(Portfolio43468[[#This Row],[Product]],ProductName,2)</f>
        <v>Ultrathing V3</v>
      </c>
      <c r="M1792">
        <f t="shared" si="111"/>
        <v>1992</v>
      </c>
      <c r="N1792" s="14">
        <f t="shared" si="112"/>
        <v>6952.0800000000008</v>
      </c>
      <c r="O1792">
        <f t="shared" si="113"/>
        <v>2008</v>
      </c>
      <c r="P1792" t="str">
        <f t="shared" si="114"/>
        <v>Jun</v>
      </c>
    </row>
    <row r="1793" spans="1:16" x14ac:dyDescent="0.3">
      <c r="A1793">
        <v>1804</v>
      </c>
      <c r="B1793" t="str">
        <f>Table6[[#This Row],[Initials]]</f>
        <v>A</v>
      </c>
      <c r="C1793" t="str">
        <f>Table6[[#This Row],[Last Name Correction]]</f>
        <v>Stanford</v>
      </c>
      <c r="D1793" t="s">
        <v>4493</v>
      </c>
      <c r="E1793" t="str">
        <f>Table6[[#This Row],[Gender Correction]]</f>
        <v>M</v>
      </c>
      <c r="F1793">
        <v>60</v>
      </c>
      <c r="G1793" t="s">
        <v>6193</v>
      </c>
      <c r="H1793" t="s">
        <v>282</v>
      </c>
      <c r="I1793" s="10">
        <v>39473</v>
      </c>
      <c r="J1793">
        <v>91</v>
      </c>
      <c r="K1793" t="s">
        <v>1707</v>
      </c>
      <c r="L1793" t="str">
        <f>VLOOKUP(Portfolio43468[[#This Row],[Product]],ProductName,2)</f>
        <v>Megawidget M</v>
      </c>
      <c r="M1793">
        <f t="shared" si="111"/>
        <v>2184</v>
      </c>
      <c r="N1793" s="14">
        <f t="shared" si="112"/>
        <v>2598.96</v>
      </c>
      <c r="O1793">
        <f t="shared" si="113"/>
        <v>2008</v>
      </c>
      <c r="P1793" t="str">
        <f t="shared" si="114"/>
        <v>Jan</v>
      </c>
    </row>
    <row r="1794" spans="1:16" x14ac:dyDescent="0.3">
      <c r="A1794">
        <v>1805</v>
      </c>
      <c r="B1794" t="str">
        <f>Table6[[#This Row],[Initials]]</f>
        <v>T</v>
      </c>
      <c r="C1794" t="str">
        <f>Table6[[#This Row],[Last Name Correction]]</f>
        <v>Goddard</v>
      </c>
      <c r="D1794" t="s">
        <v>4493</v>
      </c>
      <c r="E1794" t="str">
        <f>Table6[[#This Row],[Gender Correction]]</f>
        <v>M</v>
      </c>
      <c r="F1794">
        <v>30</v>
      </c>
      <c r="G1794" t="s">
        <v>6195</v>
      </c>
      <c r="H1794" t="s">
        <v>573</v>
      </c>
      <c r="I1794" s="10">
        <v>40023</v>
      </c>
      <c r="J1794">
        <v>99</v>
      </c>
      <c r="K1794" t="s">
        <v>1673</v>
      </c>
      <c r="L1794" t="str">
        <f>VLOOKUP(Portfolio43468[[#This Row],[Product]],ProductName,2)</f>
        <v>Megawidget S</v>
      </c>
      <c r="M1794">
        <f t="shared" ref="M1794:M1857" si="115">VLOOKUP(K1794,ProductName,4)*J1794</f>
        <v>2376</v>
      </c>
      <c r="N1794" s="14">
        <f t="shared" ref="N1794:N1857" si="116">VLOOKUP(K1794,ProductName,3)*M1794</f>
        <v>1877.0400000000002</v>
      </c>
      <c r="O1794">
        <f t="shared" ref="O1794:O1857" si="117">YEAR(I1794)</f>
        <v>2009</v>
      </c>
      <c r="P1794" t="str">
        <f t="shared" ref="P1794:P1857" si="118">TEXT(I1794,"MMM")</f>
        <v>Jul</v>
      </c>
    </row>
    <row r="1795" spans="1:16" x14ac:dyDescent="0.3">
      <c r="A1795">
        <v>1806</v>
      </c>
      <c r="B1795" t="str">
        <f>Table6[[#This Row],[Initials]]</f>
        <v>H</v>
      </c>
      <c r="C1795" t="str">
        <f>Table6[[#This Row],[Last Name Correction]]</f>
        <v>Ruiz</v>
      </c>
      <c r="D1795" t="s">
        <v>4493</v>
      </c>
      <c r="E1795" t="str">
        <f>Table6[[#This Row],[Gender Correction]]</f>
        <v>M</v>
      </c>
      <c r="F1795">
        <v>90</v>
      </c>
      <c r="G1795" t="s">
        <v>6197</v>
      </c>
      <c r="H1795" t="s">
        <v>751</v>
      </c>
      <c r="I1795" s="10">
        <v>40446</v>
      </c>
      <c r="J1795">
        <v>86</v>
      </c>
      <c r="K1795" t="s">
        <v>1692</v>
      </c>
      <c r="L1795" t="str">
        <f>VLOOKUP(Portfolio43468[[#This Row],[Product]],ProductName,2)</f>
        <v>Megawidget L</v>
      </c>
      <c r="M1795">
        <f t="shared" si="115"/>
        <v>2064</v>
      </c>
      <c r="N1795" s="14">
        <f t="shared" si="116"/>
        <v>3281.76</v>
      </c>
      <c r="O1795">
        <f t="shared" si="117"/>
        <v>2010</v>
      </c>
      <c r="P1795" t="str">
        <f t="shared" si="118"/>
        <v>Sep</v>
      </c>
    </row>
    <row r="1796" spans="1:16" x14ac:dyDescent="0.3">
      <c r="A1796">
        <v>1807</v>
      </c>
      <c r="B1796" t="str">
        <f>Table6[[#This Row],[Initials]]</f>
        <v>D</v>
      </c>
      <c r="C1796" t="str">
        <f>Table6[[#This Row],[Last Name Correction]]</f>
        <v>Alston</v>
      </c>
      <c r="D1796" t="s">
        <v>4493</v>
      </c>
      <c r="E1796" t="str">
        <f>Table6[[#This Row],[Gender Correction]]</f>
        <v>M</v>
      </c>
      <c r="F1796">
        <v>90</v>
      </c>
      <c r="G1796" t="s">
        <v>6198</v>
      </c>
      <c r="H1796" t="s">
        <v>192</v>
      </c>
      <c r="I1796" s="10">
        <v>39552</v>
      </c>
      <c r="J1796">
        <v>13</v>
      </c>
      <c r="K1796" t="s">
        <v>1772</v>
      </c>
      <c r="L1796" t="str">
        <f>VLOOKUP(Portfolio43468[[#This Row],[Product]],ProductName,2)</f>
        <v>Gigastuff</v>
      </c>
      <c r="M1796">
        <f t="shared" si="115"/>
        <v>234</v>
      </c>
      <c r="N1796" s="14">
        <f t="shared" si="116"/>
        <v>442.26</v>
      </c>
      <c r="O1796">
        <f t="shared" si="117"/>
        <v>2008</v>
      </c>
      <c r="P1796" t="str">
        <f t="shared" si="118"/>
        <v>Apr</v>
      </c>
    </row>
    <row r="1797" spans="1:16" x14ac:dyDescent="0.3">
      <c r="A1797">
        <v>1808</v>
      </c>
      <c r="B1797" t="str">
        <f>Table6[[#This Row],[Initials]]</f>
        <v>D</v>
      </c>
      <c r="C1797" t="str">
        <f>Table6[[#This Row],[Last Name Correction]]</f>
        <v>Barr</v>
      </c>
      <c r="D1797" t="s">
        <v>4493</v>
      </c>
      <c r="E1797" t="str">
        <f>Table6[[#This Row],[Gender Correction]]</f>
        <v>M</v>
      </c>
      <c r="F1797">
        <v>60</v>
      </c>
      <c r="G1797" t="s">
        <v>6199</v>
      </c>
      <c r="H1797" t="s">
        <v>697</v>
      </c>
      <c r="I1797" s="10">
        <v>40300</v>
      </c>
      <c r="J1797">
        <v>39</v>
      </c>
      <c r="K1797" t="s">
        <v>1673</v>
      </c>
      <c r="L1797" t="str">
        <f>VLOOKUP(Portfolio43468[[#This Row],[Product]],ProductName,2)</f>
        <v>Megawidget S</v>
      </c>
      <c r="M1797">
        <f t="shared" si="115"/>
        <v>936</v>
      </c>
      <c r="N1797" s="14">
        <f t="shared" si="116"/>
        <v>739.44</v>
      </c>
      <c r="O1797">
        <f t="shared" si="117"/>
        <v>2010</v>
      </c>
      <c r="P1797" t="str">
        <f t="shared" si="118"/>
        <v>May</v>
      </c>
    </row>
    <row r="1798" spans="1:16" x14ac:dyDescent="0.3">
      <c r="A1798">
        <v>1809</v>
      </c>
      <c r="B1798" t="str">
        <f>Table6[[#This Row],[Initials]]</f>
        <v>T</v>
      </c>
      <c r="C1798" t="str">
        <f>Table6[[#This Row],[Last Name Correction]]</f>
        <v>Herbert</v>
      </c>
      <c r="D1798" t="s">
        <v>4493</v>
      </c>
      <c r="E1798" t="str">
        <f>Table6[[#This Row],[Gender Correction]]</f>
        <v>M</v>
      </c>
      <c r="F1798">
        <v>30</v>
      </c>
      <c r="G1798" t="s">
        <v>6201</v>
      </c>
      <c r="H1798" t="s">
        <v>3361</v>
      </c>
      <c r="I1798" s="10">
        <v>39676</v>
      </c>
      <c r="J1798">
        <v>37</v>
      </c>
      <c r="K1798" t="s">
        <v>1707</v>
      </c>
      <c r="L1798" t="str">
        <f>VLOOKUP(Portfolio43468[[#This Row],[Product]],ProductName,2)</f>
        <v>Megawidget M</v>
      </c>
      <c r="M1798">
        <f t="shared" si="115"/>
        <v>888</v>
      </c>
      <c r="N1798" s="14">
        <f t="shared" si="116"/>
        <v>1056.72</v>
      </c>
      <c r="O1798">
        <f t="shared" si="117"/>
        <v>2008</v>
      </c>
      <c r="P1798" t="str">
        <f t="shared" si="118"/>
        <v>Aug</v>
      </c>
    </row>
    <row r="1799" spans="1:16" x14ac:dyDescent="0.3">
      <c r="A1799">
        <v>1810</v>
      </c>
      <c r="B1799" t="str">
        <f>Table6[[#This Row],[Initials]]</f>
        <v>C</v>
      </c>
      <c r="C1799" t="str">
        <f>Table6[[#This Row],[Last Name Correction]]</f>
        <v>Hooper</v>
      </c>
      <c r="D1799" t="s">
        <v>4493</v>
      </c>
      <c r="E1799" t="str">
        <f>Table6[[#This Row],[Gender Correction]]</f>
        <v>M</v>
      </c>
      <c r="F1799">
        <v>30</v>
      </c>
      <c r="G1799" t="s">
        <v>6204</v>
      </c>
      <c r="H1799" t="s">
        <v>6205</v>
      </c>
      <c r="I1799" s="10">
        <v>40350</v>
      </c>
      <c r="J1799">
        <v>58</v>
      </c>
      <c r="K1799" t="s">
        <v>1692</v>
      </c>
      <c r="L1799" t="str">
        <f>VLOOKUP(Portfolio43468[[#This Row],[Product]],ProductName,2)</f>
        <v>Megawidget L</v>
      </c>
      <c r="M1799">
        <f t="shared" si="115"/>
        <v>1392</v>
      </c>
      <c r="N1799" s="14">
        <f t="shared" si="116"/>
        <v>2213.2800000000002</v>
      </c>
      <c r="O1799">
        <f t="shared" si="117"/>
        <v>2010</v>
      </c>
      <c r="P1799" t="str">
        <f t="shared" si="118"/>
        <v>Jun</v>
      </c>
    </row>
    <row r="1800" spans="1:16" x14ac:dyDescent="0.3">
      <c r="A1800">
        <v>1811</v>
      </c>
      <c r="B1800" t="str">
        <f>Table6[[#This Row],[Initials]]</f>
        <v>E</v>
      </c>
      <c r="C1800" t="str">
        <f>Table6[[#This Row],[Last Name Correction]]</f>
        <v>Douglas</v>
      </c>
      <c r="D1800" t="s">
        <v>4493</v>
      </c>
      <c r="E1800" t="str">
        <f>Table6[[#This Row],[Gender Correction]]</f>
        <v>M</v>
      </c>
      <c r="F1800">
        <v>30</v>
      </c>
      <c r="G1800" t="s">
        <v>6207</v>
      </c>
      <c r="H1800" t="s">
        <v>371</v>
      </c>
      <c r="I1800" s="10">
        <v>39677</v>
      </c>
      <c r="J1800">
        <v>88</v>
      </c>
      <c r="K1800" t="s">
        <v>1772</v>
      </c>
      <c r="L1800" t="str">
        <f>VLOOKUP(Portfolio43468[[#This Row],[Product]],ProductName,2)</f>
        <v>Gigastuff</v>
      </c>
      <c r="M1800">
        <f t="shared" si="115"/>
        <v>1584</v>
      </c>
      <c r="N1800" s="14">
        <f t="shared" si="116"/>
        <v>2993.7599999999998</v>
      </c>
      <c r="O1800">
        <f t="shared" si="117"/>
        <v>2008</v>
      </c>
      <c r="P1800" t="str">
        <f t="shared" si="118"/>
        <v>Aug</v>
      </c>
    </row>
    <row r="1801" spans="1:16" x14ac:dyDescent="0.3">
      <c r="A1801">
        <v>1812</v>
      </c>
      <c r="B1801" t="str">
        <f>Table6[[#This Row],[Initials]]</f>
        <v>J</v>
      </c>
      <c r="C1801" t="str">
        <f>Table6[[#This Row],[Last Name Correction]]</f>
        <v>Meeks</v>
      </c>
      <c r="D1801" t="s">
        <v>4493</v>
      </c>
      <c r="E1801" t="str">
        <f>Table6[[#This Row],[Gender Correction]]</f>
        <v>M</v>
      </c>
      <c r="F1801">
        <v>30</v>
      </c>
      <c r="G1801" t="s">
        <v>6208</v>
      </c>
      <c r="H1801" t="s">
        <v>831</v>
      </c>
      <c r="I1801" s="10">
        <v>39572</v>
      </c>
      <c r="J1801">
        <v>94</v>
      </c>
      <c r="K1801" t="s">
        <v>1707</v>
      </c>
      <c r="L1801" t="str">
        <f>VLOOKUP(Portfolio43468[[#This Row],[Product]],ProductName,2)</f>
        <v>Megawidget M</v>
      </c>
      <c r="M1801">
        <f t="shared" si="115"/>
        <v>2256</v>
      </c>
      <c r="N1801" s="14">
        <f t="shared" si="116"/>
        <v>2684.64</v>
      </c>
      <c r="O1801">
        <f t="shared" si="117"/>
        <v>2008</v>
      </c>
      <c r="P1801" t="str">
        <f t="shared" si="118"/>
        <v>May</v>
      </c>
    </row>
    <row r="1802" spans="1:16" x14ac:dyDescent="0.3">
      <c r="A1802">
        <v>1813</v>
      </c>
      <c r="B1802" t="str">
        <f>Table6[[#This Row],[Initials]]</f>
        <v>J</v>
      </c>
      <c r="C1802" t="str">
        <f>Table6[[#This Row],[Last Name Correction]]</f>
        <v>Cain</v>
      </c>
      <c r="D1802" t="s">
        <v>4493</v>
      </c>
      <c r="E1802" t="str">
        <f>Table6[[#This Row],[Gender Correction]]</f>
        <v>M</v>
      </c>
      <c r="F1802">
        <v>90</v>
      </c>
      <c r="G1802" t="s">
        <v>6209</v>
      </c>
      <c r="H1802" t="s">
        <v>3491</v>
      </c>
      <c r="I1802" s="10">
        <v>39980</v>
      </c>
      <c r="J1802">
        <v>67</v>
      </c>
      <c r="K1802" t="s">
        <v>851</v>
      </c>
      <c r="L1802" t="str">
        <f>VLOOKUP(Portfolio43468[[#This Row],[Product]],ProductName,2)</f>
        <v>Hyperwotsit</v>
      </c>
      <c r="M1802">
        <f t="shared" si="115"/>
        <v>1340</v>
      </c>
      <c r="N1802" s="14">
        <f t="shared" si="116"/>
        <v>2693.3999999999996</v>
      </c>
      <c r="O1802">
        <f t="shared" si="117"/>
        <v>2009</v>
      </c>
      <c r="P1802" t="str">
        <f t="shared" si="118"/>
        <v>Jun</v>
      </c>
    </row>
    <row r="1803" spans="1:16" x14ac:dyDescent="0.3">
      <c r="A1803">
        <v>1814</v>
      </c>
      <c r="B1803" t="str">
        <f>Table6[[#This Row],[Initials]]</f>
        <v>E</v>
      </c>
      <c r="C1803" t="str">
        <f>Table6[[#This Row],[Last Name Correction]]</f>
        <v>Lyles</v>
      </c>
      <c r="D1803" t="s">
        <v>4493</v>
      </c>
      <c r="E1803" t="str">
        <f>Table6[[#This Row],[Gender Correction]]</f>
        <v>M</v>
      </c>
      <c r="F1803">
        <v>90</v>
      </c>
      <c r="G1803" t="s">
        <v>6211</v>
      </c>
      <c r="H1803" t="s">
        <v>1603</v>
      </c>
      <c r="I1803" s="10">
        <v>40267</v>
      </c>
      <c r="J1803">
        <v>85</v>
      </c>
      <c r="K1803" t="s">
        <v>1721</v>
      </c>
      <c r="L1803" t="str">
        <f>VLOOKUP(Portfolio43468[[#This Row],[Product]],ProductName,2)</f>
        <v>Ultrathing V4</v>
      </c>
      <c r="M1803">
        <f t="shared" si="115"/>
        <v>2040</v>
      </c>
      <c r="N1803" s="14">
        <f t="shared" si="116"/>
        <v>8139.6</v>
      </c>
      <c r="O1803">
        <f t="shared" si="117"/>
        <v>2010</v>
      </c>
      <c r="P1803" t="str">
        <f t="shared" si="118"/>
        <v>Mar</v>
      </c>
    </row>
    <row r="1804" spans="1:16" x14ac:dyDescent="0.3">
      <c r="A1804">
        <v>1815</v>
      </c>
      <c r="B1804" t="str">
        <f>Table6[[#This Row],[Initials]]</f>
        <v>J</v>
      </c>
      <c r="C1804" t="str">
        <f>Table6[[#This Row],[Last Name Correction]]</f>
        <v>Sanders</v>
      </c>
      <c r="D1804" t="s">
        <v>4493</v>
      </c>
      <c r="E1804" t="str">
        <f>Table6[[#This Row],[Gender Correction]]</f>
        <v>M</v>
      </c>
      <c r="F1804">
        <v>90</v>
      </c>
      <c r="G1804" t="s">
        <v>6212</v>
      </c>
      <c r="H1804" t="s">
        <v>6213</v>
      </c>
      <c r="I1804" s="10">
        <v>40291</v>
      </c>
      <c r="J1804">
        <v>74</v>
      </c>
      <c r="K1804" t="s">
        <v>1707</v>
      </c>
      <c r="L1804" t="str">
        <f>VLOOKUP(Portfolio43468[[#This Row],[Product]],ProductName,2)</f>
        <v>Megawidget M</v>
      </c>
      <c r="M1804">
        <f t="shared" si="115"/>
        <v>1776</v>
      </c>
      <c r="N1804" s="14">
        <f t="shared" si="116"/>
        <v>2113.44</v>
      </c>
      <c r="O1804">
        <f t="shared" si="117"/>
        <v>2010</v>
      </c>
      <c r="P1804" t="str">
        <f t="shared" si="118"/>
        <v>Apr</v>
      </c>
    </row>
    <row r="1805" spans="1:16" x14ac:dyDescent="0.3">
      <c r="A1805">
        <v>1816</v>
      </c>
      <c r="B1805" t="str">
        <f>Table6[[#This Row],[Initials]]</f>
        <v>R</v>
      </c>
      <c r="C1805" t="str">
        <f>Table6[[#This Row],[Last Name Correction]]</f>
        <v>Neff</v>
      </c>
      <c r="D1805" t="s">
        <v>4493</v>
      </c>
      <c r="E1805" t="str">
        <f>Table6[[#This Row],[Gender Correction]]</f>
        <v>M</v>
      </c>
      <c r="F1805">
        <v>30</v>
      </c>
      <c r="G1805" t="s">
        <v>6214</v>
      </c>
      <c r="H1805" t="s">
        <v>130</v>
      </c>
      <c r="I1805" s="10">
        <v>39758</v>
      </c>
      <c r="J1805">
        <v>33</v>
      </c>
      <c r="K1805" t="s">
        <v>1772</v>
      </c>
      <c r="L1805" t="str">
        <f>VLOOKUP(Portfolio43468[[#This Row],[Product]],ProductName,2)</f>
        <v>Gigastuff</v>
      </c>
      <c r="M1805">
        <f t="shared" si="115"/>
        <v>594</v>
      </c>
      <c r="N1805" s="14">
        <f t="shared" si="116"/>
        <v>1122.6599999999999</v>
      </c>
      <c r="O1805">
        <f t="shared" si="117"/>
        <v>2008</v>
      </c>
      <c r="P1805" t="str">
        <f t="shared" si="118"/>
        <v>Nov</v>
      </c>
    </row>
    <row r="1806" spans="1:16" x14ac:dyDescent="0.3">
      <c r="A1806">
        <v>1817</v>
      </c>
      <c r="B1806" t="str">
        <f>Table6[[#This Row],[Initials]]</f>
        <v>T</v>
      </c>
      <c r="C1806" t="str">
        <f>Table6[[#This Row],[Last Name Correction]]</f>
        <v>Meier</v>
      </c>
      <c r="D1806" t="s">
        <v>4493</v>
      </c>
      <c r="E1806" t="str">
        <f>Table6[[#This Row],[Gender Correction]]</f>
        <v>M</v>
      </c>
      <c r="F1806">
        <v>90</v>
      </c>
      <c r="G1806" t="s">
        <v>6215</v>
      </c>
      <c r="H1806" t="s">
        <v>1295</v>
      </c>
      <c r="I1806" s="10">
        <v>40188</v>
      </c>
      <c r="J1806">
        <v>43</v>
      </c>
      <c r="K1806" t="s">
        <v>1696</v>
      </c>
      <c r="L1806" t="str">
        <f>VLOOKUP(Portfolio43468[[#This Row],[Product]],ProductName,2)</f>
        <v>Ultrathing V2</v>
      </c>
      <c r="M1806">
        <f t="shared" si="115"/>
        <v>860</v>
      </c>
      <c r="N1806" s="14">
        <f t="shared" si="116"/>
        <v>2571.4</v>
      </c>
      <c r="O1806">
        <f t="shared" si="117"/>
        <v>2010</v>
      </c>
      <c r="P1806" t="str">
        <f t="shared" si="118"/>
        <v>Jan</v>
      </c>
    </row>
    <row r="1807" spans="1:16" x14ac:dyDescent="0.3">
      <c r="A1807">
        <v>1818</v>
      </c>
      <c r="B1807" t="str">
        <f>Table6[[#This Row],[Initials]]</f>
        <v>N</v>
      </c>
      <c r="C1807" t="str">
        <f>Table6[[#This Row],[Last Name Correction]]</f>
        <v>Mccormick</v>
      </c>
      <c r="D1807" t="s">
        <v>4601</v>
      </c>
      <c r="E1807" t="str">
        <f>Table6[[#This Row],[Gender Correction]]</f>
        <v>M</v>
      </c>
      <c r="F1807">
        <v>30</v>
      </c>
      <c r="G1807" t="s">
        <v>6217</v>
      </c>
      <c r="H1807" t="s">
        <v>49</v>
      </c>
      <c r="I1807" s="10">
        <v>39896</v>
      </c>
      <c r="J1807">
        <v>98</v>
      </c>
      <c r="K1807" t="s">
        <v>1696</v>
      </c>
      <c r="L1807" t="str">
        <f>VLOOKUP(Portfolio43468[[#This Row],[Product]],ProductName,2)</f>
        <v>Ultrathing V2</v>
      </c>
      <c r="M1807">
        <f t="shared" si="115"/>
        <v>1960</v>
      </c>
      <c r="N1807" s="14">
        <f t="shared" si="116"/>
        <v>5860.4000000000005</v>
      </c>
      <c r="O1807">
        <f t="shared" si="117"/>
        <v>2009</v>
      </c>
      <c r="P1807" t="str">
        <f t="shared" si="118"/>
        <v>Mar</v>
      </c>
    </row>
    <row r="1808" spans="1:16" x14ac:dyDescent="0.3">
      <c r="A1808">
        <v>1820</v>
      </c>
      <c r="B1808" t="str">
        <f>Table6[[#This Row],[Initials]]</f>
        <v>L</v>
      </c>
      <c r="C1808" t="str">
        <f>Table6[[#This Row],[Last Name Correction]]</f>
        <v>Lujan</v>
      </c>
      <c r="D1808" t="s">
        <v>4493</v>
      </c>
      <c r="E1808" t="str">
        <f>Table6[[#This Row],[Gender Correction]]</f>
        <v>M</v>
      </c>
      <c r="F1808">
        <v>30</v>
      </c>
      <c r="G1808" t="s">
        <v>4034</v>
      </c>
      <c r="H1808" t="s">
        <v>6219</v>
      </c>
      <c r="I1808" s="10">
        <v>40395</v>
      </c>
      <c r="J1808">
        <v>30</v>
      </c>
      <c r="K1808" t="s">
        <v>1692</v>
      </c>
      <c r="L1808" t="str">
        <f>VLOOKUP(Portfolio43468[[#This Row],[Product]],ProductName,2)</f>
        <v>Megawidget L</v>
      </c>
      <c r="M1808">
        <f t="shared" si="115"/>
        <v>720</v>
      </c>
      <c r="N1808" s="14">
        <f t="shared" si="116"/>
        <v>1144.8</v>
      </c>
      <c r="O1808">
        <f t="shared" si="117"/>
        <v>2010</v>
      </c>
      <c r="P1808" t="str">
        <f t="shared" si="118"/>
        <v>Aug</v>
      </c>
    </row>
    <row r="1809" spans="1:16" x14ac:dyDescent="0.3">
      <c r="A1809">
        <v>1821</v>
      </c>
      <c r="B1809" t="str">
        <f>Table6[[#This Row],[Initials]]</f>
        <v>C</v>
      </c>
      <c r="C1809" t="str">
        <f>Table6[[#This Row],[Last Name Correction]]</f>
        <v>Dugan</v>
      </c>
      <c r="D1809" t="s">
        <v>4493</v>
      </c>
      <c r="E1809" t="str">
        <f>Table6[[#This Row],[Gender Correction]]</f>
        <v>M</v>
      </c>
      <c r="F1809">
        <v>30</v>
      </c>
      <c r="G1809" t="s">
        <v>6221</v>
      </c>
      <c r="H1809" t="s">
        <v>1664</v>
      </c>
      <c r="I1809" s="10">
        <v>39775</v>
      </c>
      <c r="J1809">
        <v>60</v>
      </c>
      <c r="K1809" t="s">
        <v>1700</v>
      </c>
      <c r="L1809" t="str">
        <f>VLOOKUP(Portfolio43468[[#This Row],[Product]],ProductName,2)</f>
        <v>Ultrathing V1</v>
      </c>
      <c r="M1809">
        <f t="shared" si="115"/>
        <v>1020</v>
      </c>
      <c r="N1809" s="14">
        <f t="shared" si="116"/>
        <v>2029.8</v>
      </c>
      <c r="O1809">
        <f t="shared" si="117"/>
        <v>2008</v>
      </c>
      <c r="P1809" t="str">
        <f t="shared" si="118"/>
        <v>Nov</v>
      </c>
    </row>
    <row r="1810" spans="1:16" x14ac:dyDescent="0.3">
      <c r="A1810">
        <v>1822</v>
      </c>
      <c r="B1810" t="str">
        <f>Table6[[#This Row],[Initials]]</f>
        <v>O</v>
      </c>
      <c r="C1810" t="str">
        <f>Table6[[#This Row],[Last Name Correction]]</f>
        <v>Rutledge</v>
      </c>
      <c r="D1810" t="s">
        <v>4493</v>
      </c>
      <c r="E1810" t="str">
        <f>Table6[[#This Row],[Gender Correction]]</f>
        <v>M</v>
      </c>
      <c r="F1810">
        <v>90</v>
      </c>
      <c r="G1810" t="s">
        <v>4081</v>
      </c>
      <c r="H1810" t="s">
        <v>157</v>
      </c>
      <c r="I1810" s="10">
        <v>40121</v>
      </c>
      <c r="J1810">
        <v>7</v>
      </c>
      <c r="K1810" t="s">
        <v>1677</v>
      </c>
      <c r="L1810" t="str">
        <f>VLOOKUP(Portfolio43468[[#This Row],[Product]],ProductName,2)</f>
        <v>Ultrathing V3</v>
      </c>
      <c r="M1810">
        <f t="shared" si="115"/>
        <v>168</v>
      </c>
      <c r="N1810" s="14">
        <f t="shared" si="116"/>
        <v>586.32000000000005</v>
      </c>
      <c r="O1810">
        <f t="shared" si="117"/>
        <v>2009</v>
      </c>
      <c r="P1810" t="str">
        <f t="shared" si="118"/>
        <v>Nov</v>
      </c>
    </row>
    <row r="1811" spans="1:16" x14ac:dyDescent="0.3">
      <c r="A1811">
        <v>1823</v>
      </c>
      <c r="B1811" t="str">
        <f>Table6[[#This Row],[Initials]]</f>
        <v>D</v>
      </c>
      <c r="C1811" t="str">
        <f>Table6[[#This Row],[Last Name Correction]]</f>
        <v>Gamble</v>
      </c>
      <c r="D1811" t="s">
        <v>4493</v>
      </c>
      <c r="E1811" t="str">
        <f>Table6[[#This Row],[Gender Correction]]</f>
        <v>M</v>
      </c>
      <c r="F1811">
        <v>60</v>
      </c>
      <c r="G1811" t="s">
        <v>6223</v>
      </c>
      <c r="H1811" t="s">
        <v>113</v>
      </c>
      <c r="I1811" s="10">
        <v>39568</v>
      </c>
      <c r="J1811">
        <v>17</v>
      </c>
      <c r="K1811" t="s">
        <v>1700</v>
      </c>
      <c r="L1811" t="str">
        <f>VLOOKUP(Portfolio43468[[#This Row],[Product]],ProductName,2)</f>
        <v>Ultrathing V1</v>
      </c>
      <c r="M1811">
        <f t="shared" si="115"/>
        <v>289</v>
      </c>
      <c r="N1811" s="14">
        <f t="shared" si="116"/>
        <v>575.11</v>
      </c>
      <c r="O1811">
        <f t="shared" si="117"/>
        <v>2008</v>
      </c>
      <c r="P1811" t="str">
        <f t="shared" si="118"/>
        <v>Apr</v>
      </c>
    </row>
    <row r="1812" spans="1:16" x14ac:dyDescent="0.3">
      <c r="A1812">
        <v>1824</v>
      </c>
      <c r="B1812" t="str">
        <f>Table6[[#This Row],[Initials]]</f>
        <v>B</v>
      </c>
      <c r="C1812" t="str">
        <f>Table6[[#This Row],[Last Name Correction]]</f>
        <v>Hathaway</v>
      </c>
      <c r="D1812" t="s">
        <v>4493</v>
      </c>
      <c r="E1812" t="str">
        <f>Table6[[#This Row],[Gender Correction]]</f>
        <v>M</v>
      </c>
      <c r="F1812">
        <v>30</v>
      </c>
      <c r="G1812" t="s">
        <v>6224</v>
      </c>
      <c r="H1812" t="s">
        <v>1652</v>
      </c>
      <c r="I1812" s="10">
        <v>39740</v>
      </c>
      <c r="J1812">
        <v>15</v>
      </c>
      <c r="K1812" t="s">
        <v>1707</v>
      </c>
      <c r="L1812" t="str">
        <f>VLOOKUP(Portfolio43468[[#This Row],[Product]],ProductName,2)</f>
        <v>Megawidget M</v>
      </c>
      <c r="M1812">
        <f t="shared" si="115"/>
        <v>360</v>
      </c>
      <c r="N1812" s="14">
        <f t="shared" si="116"/>
        <v>428.4</v>
      </c>
      <c r="O1812">
        <f t="shared" si="117"/>
        <v>2008</v>
      </c>
      <c r="P1812" t="str">
        <f t="shared" si="118"/>
        <v>Oct</v>
      </c>
    </row>
    <row r="1813" spans="1:16" x14ac:dyDescent="0.3">
      <c r="A1813">
        <v>1825</v>
      </c>
      <c r="B1813" t="str">
        <f>Table6[[#This Row],[Initials]]</f>
        <v>P</v>
      </c>
      <c r="C1813" t="str">
        <f>Table6[[#This Row],[Last Name Correction]]</f>
        <v>Ybarra</v>
      </c>
      <c r="D1813" t="s">
        <v>4493</v>
      </c>
      <c r="E1813" t="str">
        <f>Table6[[#This Row],[Gender Correction]]</f>
        <v>M</v>
      </c>
      <c r="F1813">
        <v>30</v>
      </c>
      <c r="G1813" t="s">
        <v>6227</v>
      </c>
      <c r="H1813" t="s">
        <v>6228</v>
      </c>
      <c r="I1813" s="10">
        <v>40082</v>
      </c>
      <c r="J1813">
        <v>100</v>
      </c>
      <c r="K1813" t="s">
        <v>1673</v>
      </c>
      <c r="L1813" t="str">
        <f>VLOOKUP(Portfolio43468[[#This Row],[Product]],ProductName,2)</f>
        <v>Megawidget S</v>
      </c>
      <c r="M1813">
        <f t="shared" si="115"/>
        <v>2400</v>
      </c>
      <c r="N1813" s="14">
        <f t="shared" si="116"/>
        <v>1896</v>
      </c>
      <c r="O1813">
        <f t="shared" si="117"/>
        <v>2009</v>
      </c>
      <c r="P1813" t="str">
        <f t="shared" si="118"/>
        <v>Sep</v>
      </c>
    </row>
    <row r="1814" spans="1:16" x14ac:dyDescent="0.3">
      <c r="A1814">
        <v>1826</v>
      </c>
      <c r="B1814" t="str">
        <f>Table6[[#This Row],[Initials]]</f>
        <v>C</v>
      </c>
      <c r="C1814" t="str">
        <f>Table6[[#This Row],[Last Name Correction]]</f>
        <v>Yoder</v>
      </c>
      <c r="D1814" t="s">
        <v>4493</v>
      </c>
      <c r="E1814" t="str">
        <f>Table6[[#This Row],[Gender Correction]]</f>
        <v>M</v>
      </c>
      <c r="F1814">
        <v>30</v>
      </c>
      <c r="G1814" t="s">
        <v>6231</v>
      </c>
      <c r="H1814" t="s">
        <v>4744</v>
      </c>
      <c r="I1814" s="10">
        <v>40268</v>
      </c>
      <c r="J1814">
        <v>44</v>
      </c>
      <c r="K1814" t="s">
        <v>1721</v>
      </c>
      <c r="L1814" t="str">
        <f>VLOOKUP(Portfolio43468[[#This Row],[Product]],ProductName,2)</f>
        <v>Ultrathing V4</v>
      </c>
      <c r="M1814">
        <f t="shared" si="115"/>
        <v>1056</v>
      </c>
      <c r="N1814" s="14">
        <f t="shared" si="116"/>
        <v>4213.4400000000005</v>
      </c>
      <c r="O1814">
        <f t="shared" si="117"/>
        <v>2010</v>
      </c>
      <c r="P1814" t="str">
        <f t="shared" si="118"/>
        <v>Mar</v>
      </c>
    </row>
    <row r="1815" spans="1:16" x14ac:dyDescent="0.3">
      <c r="A1815">
        <v>1827</v>
      </c>
      <c r="B1815" t="str">
        <f>Table6[[#This Row],[Initials]]</f>
        <v>A</v>
      </c>
      <c r="C1815" t="str">
        <f>Table6[[#This Row],[Last Name Correction]]</f>
        <v>Moser</v>
      </c>
      <c r="D1815" t="s">
        <v>4493</v>
      </c>
      <c r="E1815" t="str">
        <f>Table6[[#This Row],[Gender Correction]]</f>
        <v>M</v>
      </c>
      <c r="F1815">
        <v>60</v>
      </c>
      <c r="G1815" t="s">
        <v>6232</v>
      </c>
      <c r="H1815" t="s">
        <v>227</v>
      </c>
      <c r="I1815" s="10">
        <v>40230</v>
      </c>
      <c r="J1815">
        <v>26</v>
      </c>
      <c r="K1815" t="s">
        <v>1673</v>
      </c>
      <c r="L1815" t="str">
        <f>VLOOKUP(Portfolio43468[[#This Row],[Product]],ProductName,2)</f>
        <v>Megawidget S</v>
      </c>
      <c r="M1815">
        <f t="shared" si="115"/>
        <v>624</v>
      </c>
      <c r="N1815" s="14">
        <f t="shared" si="116"/>
        <v>492.96000000000004</v>
      </c>
      <c r="O1815">
        <f t="shared" si="117"/>
        <v>2010</v>
      </c>
      <c r="P1815" t="str">
        <f t="shared" si="118"/>
        <v>Feb</v>
      </c>
    </row>
    <row r="1816" spans="1:16" x14ac:dyDescent="0.3">
      <c r="A1816">
        <v>1828</v>
      </c>
      <c r="B1816" t="str">
        <f>Table6[[#This Row],[Initials]]</f>
        <v>A</v>
      </c>
      <c r="C1816" t="str">
        <f>Table6[[#This Row],[Last Name Correction]]</f>
        <v>Bragg</v>
      </c>
      <c r="D1816" t="s">
        <v>4493</v>
      </c>
      <c r="E1816" t="str">
        <f>Table6[[#This Row],[Gender Correction]]</f>
        <v>M</v>
      </c>
      <c r="F1816">
        <v>90</v>
      </c>
      <c r="G1816" t="s">
        <v>6233</v>
      </c>
      <c r="H1816" t="s">
        <v>583</v>
      </c>
      <c r="I1816" s="10">
        <v>39695</v>
      </c>
      <c r="J1816">
        <v>15</v>
      </c>
      <c r="K1816" t="s">
        <v>1007</v>
      </c>
      <c r="L1816" t="str">
        <f>VLOOKUP(Portfolio43468[[#This Row],[Product]],ProductName,2)</f>
        <v>Superwossname</v>
      </c>
      <c r="M1816">
        <f t="shared" si="115"/>
        <v>300</v>
      </c>
      <c r="N1816" s="14">
        <f t="shared" si="116"/>
        <v>933</v>
      </c>
      <c r="O1816">
        <f t="shared" si="117"/>
        <v>2008</v>
      </c>
      <c r="P1816" t="str">
        <f t="shared" si="118"/>
        <v>Sep</v>
      </c>
    </row>
    <row r="1817" spans="1:16" x14ac:dyDescent="0.3">
      <c r="A1817">
        <v>1829</v>
      </c>
      <c r="B1817" t="str">
        <f>Table6[[#This Row],[Initials]]</f>
        <v>M</v>
      </c>
      <c r="C1817" t="str">
        <f>Table6[[#This Row],[Last Name Correction]]</f>
        <v>Mora</v>
      </c>
      <c r="D1817" t="s">
        <v>4493</v>
      </c>
      <c r="E1817" t="str">
        <f>Table6[[#This Row],[Gender Correction]]</f>
        <v>M</v>
      </c>
      <c r="F1817">
        <v>60</v>
      </c>
      <c r="G1817" t="s">
        <v>6236</v>
      </c>
      <c r="H1817" t="s">
        <v>1401</v>
      </c>
      <c r="I1817" s="10">
        <v>40482</v>
      </c>
      <c r="J1817">
        <v>85</v>
      </c>
      <c r="K1817" t="s">
        <v>1707</v>
      </c>
      <c r="L1817" t="str">
        <f>VLOOKUP(Portfolio43468[[#This Row],[Product]],ProductName,2)</f>
        <v>Megawidget M</v>
      </c>
      <c r="M1817">
        <f t="shared" si="115"/>
        <v>2040</v>
      </c>
      <c r="N1817" s="14">
        <f t="shared" si="116"/>
        <v>2427.6</v>
      </c>
      <c r="O1817">
        <f t="shared" si="117"/>
        <v>2010</v>
      </c>
      <c r="P1817" t="str">
        <f t="shared" si="118"/>
        <v>Oct</v>
      </c>
    </row>
    <row r="1818" spans="1:16" x14ac:dyDescent="0.3">
      <c r="A1818">
        <v>1830</v>
      </c>
      <c r="B1818" t="str">
        <f>Table6[[#This Row],[Initials]]</f>
        <v>M</v>
      </c>
      <c r="C1818" t="str">
        <f>Table6[[#This Row],[Last Name Correction]]</f>
        <v>Benton</v>
      </c>
      <c r="D1818" t="s">
        <v>4493</v>
      </c>
      <c r="E1818" t="str">
        <f>Table6[[#This Row],[Gender Correction]]</f>
        <v>M</v>
      </c>
      <c r="F1818">
        <v>60</v>
      </c>
      <c r="G1818" t="s">
        <v>6238</v>
      </c>
      <c r="H1818" t="s">
        <v>1184</v>
      </c>
      <c r="I1818" s="10">
        <v>39748</v>
      </c>
      <c r="J1818">
        <v>22</v>
      </c>
      <c r="K1818" t="s">
        <v>1772</v>
      </c>
      <c r="L1818" t="str">
        <f>VLOOKUP(Portfolio43468[[#This Row],[Product]],ProductName,2)</f>
        <v>Gigastuff</v>
      </c>
      <c r="M1818">
        <f t="shared" si="115"/>
        <v>396</v>
      </c>
      <c r="N1818" s="14">
        <f t="shared" si="116"/>
        <v>748.43999999999994</v>
      </c>
      <c r="O1818">
        <f t="shared" si="117"/>
        <v>2008</v>
      </c>
      <c r="P1818" t="str">
        <f t="shared" si="118"/>
        <v>Oct</v>
      </c>
    </row>
    <row r="1819" spans="1:16" x14ac:dyDescent="0.3">
      <c r="A1819">
        <v>1831</v>
      </c>
      <c r="B1819" t="str">
        <f>Table6[[#This Row],[Initials]]</f>
        <v>J</v>
      </c>
      <c r="C1819" t="str">
        <f>Table6[[#This Row],[Last Name Correction]]</f>
        <v>Fowler</v>
      </c>
      <c r="D1819" t="s">
        <v>4493</v>
      </c>
      <c r="E1819" t="str">
        <f>Table6[[#This Row],[Gender Correction]]</f>
        <v>M</v>
      </c>
      <c r="F1819">
        <v>30</v>
      </c>
      <c r="G1819" t="s">
        <v>6241</v>
      </c>
      <c r="H1819" t="s">
        <v>1632</v>
      </c>
      <c r="I1819" s="10">
        <v>39898</v>
      </c>
      <c r="J1819">
        <v>53</v>
      </c>
      <c r="K1819" t="s">
        <v>1677</v>
      </c>
      <c r="L1819" t="str">
        <f>VLOOKUP(Portfolio43468[[#This Row],[Product]],ProductName,2)</f>
        <v>Ultrathing V3</v>
      </c>
      <c r="M1819">
        <f t="shared" si="115"/>
        <v>1272</v>
      </c>
      <c r="N1819" s="14">
        <f t="shared" si="116"/>
        <v>4439.2800000000007</v>
      </c>
      <c r="O1819">
        <f t="shared" si="117"/>
        <v>2009</v>
      </c>
      <c r="P1819" t="str">
        <f t="shared" si="118"/>
        <v>Mar</v>
      </c>
    </row>
    <row r="1820" spans="1:16" x14ac:dyDescent="0.3">
      <c r="A1820">
        <v>1832</v>
      </c>
      <c r="B1820" t="str">
        <f>Table6[[#This Row],[Initials]]</f>
        <v>I</v>
      </c>
      <c r="C1820" t="str">
        <f>Table6[[#This Row],[Last Name Correction]]</f>
        <v>Bass</v>
      </c>
      <c r="D1820" t="s">
        <v>4493</v>
      </c>
      <c r="E1820" t="str">
        <f>Table6[[#This Row],[Gender Correction]]</f>
        <v>M</v>
      </c>
      <c r="F1820">
        <v>30</v>
      </c>
      <c r="G1820" t="s">
        <v>6243</v>
      </c>
      <c r="H1820" t="s">
        <v>252</v>
      </c>
      <c r="I1820" s="10">
        <v>39781</v>
      </c>
      <c r="J1820">
        <v>12</v>
      </c>
      <c r="K1820" t="s">
        <v>1007</v>
      </c>
      <c r="L1820" t="str">
        <f>VLOOKUP(Portfolio43468[[#This Row],[Product]],ProductName,2)</f>
        <v>Superwossname</v>
      </c>
      <c r="M1820">
        <f t="shared" si="115"/>
        <v>240</v>
      </c>
      <c r="N1820" s="14">
        <f t="shared" si="116"/>
        <v>746.4</v>
      </c>
      <c r="O1820">
        <f t="shared" si="117"/>
        <v>2008</v>
      </c>
      <c r="P1820" t="str">
        <f t="shared" si="118"/>
        <v>Nov</v>
      </c>
    </row>
    <row r="1821" spans="1:16" x14ac:dyDescent="0.3">
      <c r="A1821">
        <v>1833</v>
      </c>
      <c r="B1821" t="str">
        <f>Table6[[#This Row],[Initials]]</f>
        <v>F</v>
      </c>
      <c r="C1821" t="str">
        <f>Table6[[#This Row],[Last Name Correction]]</f>
        <v>Frazier</v>
      </c>
      <c r="D1821" t="s">
        <v>4493</v>
      </c>
      <c r="E1821" t="str">
        <f>Table6[[#This Row],[Gender Correction]]</f>
        <v>M</v>
      </c>
      <c r="F1821">
        <v>30</v>
      </c>
      <c r="G1821" t="s">
        <v>6245</v>
      </c>
      <c r="H1821" t="s">
        <v>374</v>
      </c>
      <c r="I1821" s="10">
        <v>40021</v>
      </c>
      <c r="J1821">
        <v>26</v>
      </c>
      <c r="K1821" t="s">
        <v>1007</v>
      </c>
      <c r="L1821" t="str">
        <f>VLOOKUP(Portfolio43468[[#This Row],[Product]],ProductName,2)</f>
        <v>Superwossname</v>
      </c>
      <c r="M1821">
        <f t="shared" si="115"/>
        <v>520</v>
      </c>
      <c r="N1821" s="14">
        <f t="shared" si="116"/>
        <v>1617.2</v>
      </c>
      <c r="O1821">
        <f t="shared" si="117"/>
        <v>2009</v>
      </c>
      <c r="P1821" t="str">
        <f t="shared" si="118"/>
        <v>Jul</v>
      </c>
    </row>
    <row r="1822" spans="1:16" x14ac:dyDescent="0.3">
      <c r="A1822">
        <v>1834</v>
      </c>
      <c r="B1822" t="str">
        <f>Table6[[#This Row],[Initials]]</f>
        <v>E</v>
      </c>
      <c r="C1822" t="str">
        <f>Table6[[#This Row],[Last Name Correction]]</f>
        <v>Levy</v>
      </c>
      <c r="D1822" t="s">
        <v>4493</v>
      </c>
      <c r="E1822" t="str">
        <f>Table6[[#This Row],[Gender Correction]]</f>
        <v>M</v>
      </c>
      <c r="F1822">
        <v>30</v>
      </c>
      <c r="G1822" t="s">
        <v>6248</v>
      </c>
      <c r="H1822" t="s">
        <v>1437</v>
      </c>
      <c r="I1822" s="10">
        <v>39700</v>
      </c>
      <c r="J1822">
        <v>77</v>
      </c>
      <c r="K1822" t="s">
        <v>851</v>
      </c>
      <c r="L1822" t="str">
        <f>VLOOKUP(Portfolio43468[[#This Row],[Product]],ProductName,2)</f>
        <v>Hyperwotsit</v>
      </c>
      <c r="M1822">
        <f t="shared" si="115"/>
        <v>1540</v>
      </c>
      <c r="N1822" s="14">
        <f t="shared" si="116"/>
        <v>3095.3999999999996</v>
      </c>
      <c r="O1822">
        <f t="shared" si="117"/>
        <v>2008</v>
      </c>
      <c r="P1822" t="str">
        <f t="shared" si="118"/>
        <v>Sep</v>
      </c>
    </row>
    <row r="1823" spans="1:16" x14ac:dyDescent="0.3">
      <c r="A1823">
        <v>1835</v>
      </c>
      <c r="B1823" t="str">
        <f>Table6[[#This Row],[Initials]]</f>
        <v>O</v>
      </c>
      <c r="C1823" t="str">
        <f>Table6[[#This Row],[Last Name Correction]]</f>
        <v>Elkins</v>
      </c>
      <c r="D1823" t="s">
        <v>4493</v>
      </c>
      <c r="E1823" t="str">
        <f>Table6[[#This Row],[Gender Correction]]</f>
        <v>M</v>
      </c>
      <c r="F1823">
        <v>60</v>
      </c>
      <c r="G1823" t="s">
        <v>6250</v>
      </c>
      <c r="H1823" t="s">
        <v>5213</v>
      </c>
      <c r="I1823" s="10">
        <v>40264</v>
      </c>
      <c r="J1823">
        <v>83</v>
      </c>
      <c r="K1823" t="s">
        <v>1692</v>
      </c>
      <c r="L1823" t="str">
        <f>VLOOKUP(Portfolio43468[[#This Row],[Product]],ProductName,2)</f>
        <v>Megawidget L</v>
      </c>
      <c r="M1823">
        <f t="shared" si="115"/>
        <v>1992</v>
      </c>
      <c r="N1823" s="14">
        <f t="shared" si="116"/>
        <v>3167.28</v>
      </c>
      <c r="O1823">
        <f t="shared" si="117"/>
        <v>2010</v>
      </c>
      <c r="P1823" t="str">
        <f t="shared" si="118"/>
        <v>Mar</v>
      </c>
    </row>
    <row r="1824" spans="1:16" x14ac:dyDescent="0.3">
      <c r="A1824">
        <v>1836</v>
      </c>
      <c r="B1824" t="str">
        <f>Table6[[#This Row],[Initials]]</f>
        <v>D</v>
      </c>
      <c r="C1824" t="str">
        <f>Table6[[#This Row],[Last Name Correction]]</f>
        <v>Nix</v>
      </c>
      <c r="D1824" t="s">
        <v>1719</v>
      </c>
      <c r="E1824" t="str">
        <f>Table6[[#This Row],[Gender Correction]]</f>
        <v>M</v>
      </c>
      <c r="F1824">
        <v>90</v>
      </c>
      <c r="G1824" t="s">
        <v>6253</v>
      </c>
      <c r="H1824" t="s">
        <v>807</v>
      </c>
      <c r="I1824" s="10">
        <v>39881</v>
      </c>
      <c r="J1824">
        <v>87</v>
      </c>
      <c r="K1824" t="s">
        <v>1673</v>
      </c>
      <c r="L1824" t="str">
        <f>VLOOKUP(Portfolio43468[[#This Row],[Product]],ProductName,2)</f>
        <v>Megawidget S</v>
      </c>
      <c r="M1824">
        <f t="shared" si="115"/>
        <v>2088</v>
      </c>
      <c r="N1824" s="14">
        <f t="shared" si="116"/>
        <v>1649.52</v>
      </c>
      <c r="O1824">
        <f t="shared" si="117"/>
        <v>2009</v>
      </c>
      <c r="P1824" t="str">
        <f t="shared" si="118"/>
        <v>Mar</v>
      </c>
    </row>
    <row r="1825" spans="1:16" x14ac:dyDescent="0.3">
      <c r="A1825">
        <v>1837</v>
      </c>
      <c r="B1825" t="str">
        <f>Table6[[#This Row],[Initials]]</f>
        <v>A</v>
      </c>
      <c r="C1825" t="str">
        <f>Table6[[#This Row],[Last Name Correction]]</f>
        <v>Camacho</v>
      </c>
      <c r="D1825" t="s">
        <v>4493</v>
      </c>
      <c r="E1825" t="str">
        <f>Table6[[#This Row],[Gender Correction]]</f>
        <v>M</v>
      </c>
      <c r="F1825">
        <v>30</v>
      </c>
      <c r="G1825" t="s">
        <v>6254</v>
      </c>
      <c r="H1825" t="s">
        <v>436</v>
      </c>
      <c r="I1825" s="10">
        <v>40160</v>
      </c>
      <c r="J1825">
        <v>72</v>
      </c>
      <c r="K1825" t="s">
        <v>1696</v>
      </c>
      <c r="L1825" t="str">
        <f>VLOOKUP(Portfolio43468[[#This Row],[Product]],ProductName,2)</f>
        <v>Ultrathing V2</v>
      </c>
      <c r="M1825">
        <f t="shared" si="115"/>
        <v>1440</v>
      </c>
      <c r="N1825" s="14">
        <f t="shared" si="116"/>
        <v>4305.6000000000004</v>
      </c>
      <c r="O1825">
        <f t="shared" si="117"/>
        <v>2009</v>
      </c>
      <c r="P1825" t="str">
        <f t="shared" si="118"/>
        <v>Dec</v>
      </c>
    </row>
    <row r="1826" spans="1:16" x14ac:dyDescent="0.3">
      <c r="A1826">
        <v>1838</v>
      </c>
      <c r="B1826" t="str">
        <f>Table6[[#This Row],[Initials]]</f>
        <v>D</v>
      </c>
      <c r="C1826" t="str">
        <f>Table6[[#This Row],[Last Name Correction]]</f>
        <v>Warren</v>
      </c>
      <c r="D1826" t="s">
        <v>4493</v>
      </c>
      <c r="E1826" t="str">
        <f>Table6[[#This Row],[Gender Correction]]</f>
        <v>M</v>
      </c>
      <c r="F1826">
        <v>30</v>
      </c>
      <c r="G1826" t="s">
        <v>6256</v>
      </c>
      <c r="H1826" t="s">
        <v>452</v>
      </c>
      <c r="I1826" s="10">
        <v>40256</v>
      </c>
      <c r="J1826">
        <v>27</v>
      </c>
      <c r="K1826" t="s">
        <v>851</v>
      </c>
      <c r="L1826" t="str">
        <f>VLOOKUP(Portfolio43468[[#This Row],[Product]],ProductName,2)</f>
        <v>Hyperwotsit</v>
      </c>
      <c r="M1826">
        <f t="shared" si="115"/>
        <v>540</v>
      </c>
      <c r="N1826" s="14">
        <f t="shared" si="116"/>
        <v>1085.3999999999999</v>
      </c>
      <c r="O1826">
        <f t="shared" si="117"/>
        <v>2010</v>
      </c>
      <c r="P1826" t="str">
        <f t="shared" si="118"/>
        <v>Mar</v>
      </c>
    </row>
    <row r="1827" spans="1:16" x14ac:dyDescent="0.3">
      <c r="A1827">
        <v>1839</v>
      </c>
      <c r="B1827" t="str">
        <f>Table6[[#This Row],[Initials]]</f>
        <v>A</v>
      </c>
      <c r="C1827" t="str">
        <f>Table6[[#This Row],[Last Name Correction]]</f>
        <v>Scott</v>
      </c>
      <c r="D1827" t="s">
        <v>4493</v>
      </c>
      <c r="E1827" t="str">
        <f>Table6[[#This Row],[Gender Correction]]</f>
        <v>M</v>
      </c>
      <c r="F1827">
        <v>60</v>
      </c>
      <c r="G1827" t="s">
        <v>6257</v>
      </c>
      <c r="H1827" t="s">
        <v>658</v>
      </c>
      <c r="I1827" s="10">
        <v>39683</v>
      </c>
      <c r="J1827">
        <v>19</v>
      </c>
      <c r="K1827" t="s">
        <v>1700</v>
      </c>
      <c r="L1827" t="str">
        <f>VLOOKUP(Portfolio43468[[#This Row],[Product]],ProductName,2)</f>
        <v>Ultrathing V1</v>
      </c>
      <c r="M1827">
        <f t="shared" si="115"/>
        <v>323</v>
      </c>
      <c r="N1827" s="14">
        <f t="shared" si="116"/>
        <v>642.77</v>
      </c>
      <c r="O1827">
        <f t="shared" si="117"/>
        <v>2008</v>
      </c>
      <c r="P1827" t="str">
        <f t="shared" si="118"/>
        <v>Aug</v>
      </c>
    </row>
    <row r="1828" spans="1:16" x14ac:dyDescent="0.3">
      <c r="A1828">
        <v>1840</v>
      </c>
      <c r="B1828" t="str">
        <f>Table6[[#This Row],[Initials]]</f>
        <v>B</v>
      </c>
      <c r="C1828" t="str">
        <f>Table6[[#This Row],[Last Name Correction]]</f>
        <v>Zimmerman</v>
      </c>
      <c r="D1828" t="s">
        <v>4493</v>
      </c>
      <c r="E1828" t="str">
        <f>Table6[[#This Row],[Gender Correction]]</f>
        <v>M</v>
      </c>
      <c r="F1828">
        <v>60</v>
      </c>
      <c r="G1828" t="s">
        <v>6259</v>
      </c>
      <c r="H1828" t="s">
        <v>5664</v>
      </c>
      <c r="I1828" s="10">
        <v>39687</v>
      </c>
      <c r="J1828">
        <v>76</v>
      </c>
      <c r="K1828" t="s">
        <v>1772</v>
      </c>
      <c r="L1828" t="str">
        <f>VLOOKUP(Portfolio43468[[#This Row],[Product]],ProductName,2)</f>
        <v>Gigastuff</v>
      </c>
      <c r="M1828">
        <f t="shared" si="115"/>
        <v>1368</v>
      </c>
      <c r="N1828" s="14">
        <f t="shared" si="116"/>
        <v>2585.52</v>
      </c>
      <c r="O1828">
        <f t="shared" si="117"/>
        <v>2008</v>
      </c>
      <c r="P1828" t="str">
        <f t="shared" si="118"/>
        <v>Aug</v>
      </c>
    </row>
    <row r="1829" spans="1:16" x14ac:dyDescent="0.3">
      <c r="A1829">
        <v>1841</v>
      </c>
      <c r="B1829" t="str">
        <f>Table6[[#This Row],[Initials]]</f>
        <v>E</v>
      </c>
      <c r="C1829" t="str">
        <f>Table6[[#This Row],[Last Name Correction]]</f>
        <v>Neely</v>
      </c>
      <c r="D1829" t="s">
        <v>4493</v>
      </c>
      <c r="E1829" t="str">
        <f>Table6[[#This Row],[Gender Correction]]</f>
        <v>M</v>
      </c>
      <c r="F1829">
        <v>30</v>
      </c>
      <c r="G1829" t="s">
        <v>6261</v>
      </c>
      <c r="H1829" t="s">
        <v>823</v>
      </c>
      <c r="I1829" s="10">
        <v>39845</v>
      </c>
      <c r="J1829">
        <v>64</v>
      </c>
      <c r="K1829" t="s">
        <v>1707</v>
      </c>
      <c r="L1829" t="str">
        <f>VLOOKUP(Portfolio43468[[#This Row],[Product]],ProductName,2)</f>
        <v>Megawidget M</v>
      </c>
      <c r="M1829">
        <f t="shared" si="115"/>
        <v>1536</v>
      </c>
      <c r="N1829" s="14">
        <f t="shared" si="116"/>
        <v>1827.84</v>
      </c>
      <c r="O1829">
        <f t="shared" si="117"/>
        <v>2009</v>
      </c>
      <c r="P1829" t="str">
        <f t="shared" si="118"/>
        <v>Feb</v>
      </c>
    </row>
    <row r="1830" spans="1:16" x14ac:dyDescent="0.3">
      <c r="A1830">
        <v>1842</v>
      </c>
      <c r="B1830" t="str">
        <f>Table6[[#This Row],[Initials]]</f>
        <v>N</v>
      </c>
      <c r="C1830" t="str">
        <f>Table6[[#This Row],[Last Name Correction]]</f>
        <v>Benitez</v>
      </c>
      <c r="D1830" t="s">
        <v>4493</v>
      </c>
      <c r="E1830" t="str">
        <f>Table6[[#This Row],[Gender Correction]]</f>
        <v>M</v>
      </c>
      <c r="F1830">
        <v>90</v>
      </c>
      <c r="G1830" t="s">
        <v>6263</v>
      </c>
      <c r="H1830" t="s">
        <v>469</v>
      </c>
      <c r="I1830" s="10">
        <v>39986</v>
      </c>
      <c r="J1830">
        <v>10</v>
      </c>
      <c r="K1830" t="s">
        <v>1707</v>
      </c>
      <c r="L1830" t="str">
        <f>VLOOKUP(Portfolio43468[[#This Row],[Product]],ProductName,2)</f>
        <v>Megawidget M</v>
      </c>
      <c r="M1830">
        <f t="shared" si="115"/>
        <v>240</v>
      </c>
      <c r="N1830" s="14">
        <f t="shared" si="116"/>
        <v>285.59999999999997</v>
      </c>
      <c r="O1830">
        <f t="shared" si="117"/>
        <v>2009</v>
      </c>
      <c r="P1830" t="str">
        <f t="shared" si="118"/>
        <v>Jun</v>
      </c>
    </row>
    <row r="1831" spans="1:16" x14ac:dyDescent="0.3">
      <c r="A1831">
        <v>1843</v>
      </c>
      <c r="B1831" t="str">
        <f>Table6[[#This Row],[Initials]]</f>
        <v>W</v>
      </c>
      <c r="C1831" t="str">
        <f>Table6[[#This Row],[Last Name Correction]]</f>
        <v>Dejesus</v>
      </c>
      <c r="D1831" t="s">
        <v>4493</v>
      </c>
      <c r="E1831" t="str">
        <f>Table6[[#This Row],[Gender Correction]]</f>
        <v>M</v>
      </c>
      <c r="F1831">
        <v>30</v>
      </c>
      <c r="G1831" t="s">
        <v>6264</v>
      </c>
      <c r="H1831" t="s">
        <v>386</v>
      </c>
      <c r="I1831" s="10">
        <v>40291</v>
      </c>
      <c r="J1831">
        <v>24</v>
      </c>
      <c r="K1831" t="s">
        <v>1677</v>
      </c>
      <c r="L1831" t="str">
        <f>VLOOKUP(Portfolio43468[[#This Row],[Product]],ProductName,2)</f>
        <v>Ultrathing V3</v>
      </c>
      <c r="M1831">
        <f t="shared" si="115"/>
        <v>576</v>
      </c>
      <c r="N1831" s="14">
        <f t="shared" si="116"/>
        <v>2010.2400000000002</v>
      </c>
      <c r="O1831">
        <f t="shared" si="117"/>
        <v>2010</v>
      </c>
      <c r="P1831" t="str">
        <f t="shared" si="118"/>
        <v>Apr</v>
      </c>
    </row>
    <row r="1832" spans="1:16" x14ac:dyDescent="0.3">
      <c r="A1832">
        <v>1844</v>
      </c>
      <c r="B1832" t="str">
        <f>Table6[[#This Row],[Initials]]</f>
        <v>J</v>
      </c>
      <c r="C1832" t="str">
        <f>Table6[[#This Row],[Last Name Correction]]</f>
        <v>Waller</v>
      </c>
      <c r="D1832" t="s">
        <v>4493</v>
      </c>
      <c r="E1832" t="str">
        <f>Table6[[#This Row],[Gender Correction]]</f>
        <v>M</v>
      </c>
      <c r="F1832">
        <v>30</v>
      </c>
      <c r="G1832" t="s">
        <v>6265</v>
      </c>
      <c r="H1832" t="s">
        <v>92</v>
      </c>
      <c r="I1832" s="10">
        <v>40350</v>
      </c>
      <c r="J1832">
        <v>14</v>
      </c>
      <c r="K1832" t="s">
        <v>1677</v>
      </c>
      <c r="L1832" t="str">
        <f>VLOOKUP(Portfolio43468[[#This Row],[Product]],ProductName,2)</f>
        <v>Ultrathing V3</v>
      </c>
      <c r="M1832">
        <f t="shared" si="115"/>
        <v>336</v>
      </c>
      <c r="N1832" s="14">
        <f t="shared" si="116"/>
        <v>1172.6400000000001</v>
      </c>
      <c r="O1832">
        <f t="shared" si="117"/>
        <v>2010</v>
      </c>
      <c r="P1832" t="str">
        <f t="shared" si="118"/>
        <v>Jun</v>
      </c>
    </row>
    <row r="1833" spans="1:16" x14ac:dyDescent="0.3">
      <c r="A1833">
        <v>1845</v>
      </c>
      <c r="B1833" t="str">
        <f>Table6[[#This Row],[Initials]]</f>
        <v>D</v>
      </c>
      <c r="C1833" t="str">
        <f>Table6[[#This Row],[Last Name Correction]]</f>
        <v>Hutchinson</v>
      </c>
      <c r="D1833" t="s">
        <v>1946</v>
      </c>
      <c r="E1833" t="str">
        <f>Table6[[#This Row],[Gender Correction]]</f>
        <v>M</v>
      </c>
      <c r="F1833">
        <v>60</v>
      </c>
      <c r="G1833" t="s">
        <v>6267</v>
      </c>
      <c r="H1833" t="s">
        <v>1623</v>
      </c>
      <c r="I1833" s="10">
        <v>40434</v>
      </c>
      <c r="J1833">
        <v>78</v>
      </c>
      <c r="K1833" t="s">
        <v>1007</v>
      </c>
      <c r="L1833" t="str">
        <f>VLOOKUP(Portfolio43468[[#This Row],[Product]],ProductName,2)</f>
        <v>Superwossname</v>
      </c>
      <c r="M1833">
        <f t="shared" si="115"/>
        <v>1560</v>
      </c>
      <c r="N1833" s="14">
        <f t="shared" si="116"/>
        <v>4851.5999999999995</v>
      </c>
      <c r="O1833">
        <f t="shared" si="117"/>
        <v>2010</v>
      </c>
      <c r="P1833" t="str">
        <f t="shared" si="118"/>
        <v>Sep</v>
      </c>
    </row>
    <row r="1834" spans="1:16" x14ac:dyDescent="0.3">
      <c r="A1834">
        <v>1846</v>
      </c>
      <c r="B1834" t="str">
        <f>Table6[[#This Row],[Initials]]</f>
        <v>P</v>
      </c>
      <c r="C1834" t="str">
        <f>Table6[[#This Row],[Last Name Correction]]</f>
        <v>Raines</v>
      </c>
      <c r="D1834" t="s">
        <v>1946</v>
      </c>
      <c r="E1834" t="str">
        <f>Table6[[#This Row],[Gender Correction]]</f>
        <v>M</v>
      </c>
      <c r="F1834">
        <v>30</v>
      </c>
      <c r="G1834" t="s">
        <v>6268</v>
      </c>
      <c r="H1834" t="s">
        <v>143</v>
      </c>
      <c r="I1834" s="10">
        <v>39740</v>
      </c>
      <c r="J1834">
        <v>43</v>
      </c>
      <c r="K1834" t="s">
        <v>1677</v>
      </c>
      <c r="L1834" t="str">
        <f>VLOOKUP(Portfolio43468[[#This Row],[Product]],ProductName,2)</f>
        <v>Ultrathing V3</v>
      </c>
      <c r="M1834">
        <f t="shared" si="115"/>
        <v>1032</v>
      </c>
      <c r="N1834" s="14">
        <f t="shared" si="116"/>
        <v>3601.6800000000003</v>
      </c>
      <c r="O1834">
        <f t="shared" si="117"/>
        <v>2008</v>
      </c>
      <c r="P1834" t="str">
        <f t="shared" si="118"/>
        <v>Oct</v>
      </c>
    </row>
    <row r="1835" spans="1:16" x14ac:dyDescent="0.3">
      <c r="A1835">
        <v>1847</v>
      </c>
      <c r="B1835" t="str">
        <f>Table6[[#This Row],[Initials]]</f>
        <v>A</v>
      </c>
      <c r="C1835" t="str">
        <f>Table6[[#This Row],[Last Name Correction]]</f>
        <v>Pierson</v>
      </c>
      <c r="D1835" t="s">
        <v>4493</v>
      </c>
      <c r="E1835" t="str">
        <f>Table6[[#This Row],[Gender Correction]]</f>
        <v>M</v>
      </c>
      <c r="F1835">
        <v>60</v>
      </c>
      <c r="G1835" t="s">
        <v>6270</v>
      </c>
      <c r="H1835" t="s">
        <v>792</v>
      </c>
      <c r="I1835" s="10">
        <v>39791</v>
      </c>
      <c r="J1835">
        <v>78</v>
      </c>
      <c r="K1835" t="s">
        <v>1673</v>
      </c>
      <c r="L1835" t="str">
        <f>VLOOKUP(Portfolio43468[[#This Row],[Product]],ProductName,2)</f>
        <v>Megawidget S</v>
      </c>
      <c r="M1835">
        <f t="shared" si="115"/>
        <v>1872</v>
      </c>
      <c r="N1835" s="14">
        <f t="shared" si="116"/>
        <v>1478.88</v>
      </c>
      <c r="O1835">
        <f t="shared" si="117"/>
        <v>2008</v>
      </c>
      <c r="P1835" t="str">
        <f t="shared" si="118"/>
        <v>Dec</v>
      </c>
    </row>
    <row r="1836" spans="1:16" x14ac:dyDescent="0.3">
      <c r="A1836">
        <v>1848</v>
      </c>
      <c r="B1836" t="str">
        <f>Table6[[#This Row],[Initials]]</f>
        <v>J</v>
      </c>
      <c r="C1836" t="str">
        <f>Table6[[#This Row],[Last Name Correction]]</f>
        <v>Lyon</v>
      </c>
      <c r="D1836" t="s">
        <v>4493</v>
      </c>
      <c r="E1836" t="str">
        <f>Table6[[#This Row],[Gender Correction]]</f>
        <v>M</v>
      </c>
      <c r="F1836">
        <v>60</v>
      </c>
      <c r="G1836" t="s">
        <v>6272</v>
      </c>
      <c r="H1836" t="s">
        <v>301</v>
      </c>
      <c r="I1836" s="10">
        <v>39540</v>
      </c>
      <c r="J1836">
        <v>87</v>
      </c>
      <c r="K1836" t="s">
        <v>851</v>
      </c>
      <c r="L1836" t="str">
        <f>VLOOKUP(Portfolio43468[[#This Row],[Product]],ProductName,2)</f>
        <v>Hyperwotsit</v>
      </c>
      <c r="M1836">
        <f t="shared" si="115"/>
        <v>1740</v>
      </c>
      <c r="N1836" s="14">
        <f t="shared" si="116"/>
        <v>3497.3999999999996</v>
      </c>
      <c r="O1836">
        <f t="shared" si="117"/>
        <v>2008</v>
      </c>
      <c r="P1836" t="str">
        <f t="shared" si="118"/>
        <v>Apr</v>
      </c>
    </row>
    <row r="1837" spans="1:16" x14ac:dyDescent="0.3">
      <c r="A1837">
        <v>1849</v>
      </c>
      <c r="B1837" t="str">
        <f>Table6[[#This Row],[Initials]]</f>
        <v>D</v>
      </c>
      <c r="C1837" t="str">
        <f>Table6[[#This Row],[Last Name Correction]]</f>
        <v>Sanderson</v>
      </c>
      <c r="D1837" t="s">
        <v>4493</v>
      </c>
      <c r="E1837" t="str">
        <f>Table6[[#This Row],[Gender Correction]]</f>
        <v>M</v>
      </c>
      <c r="F1837">
        <v>90</v>
      </c>
      <c r="G1837" t="s">
        <v>6273</v>
      </c>
      <c r="H1837" t="s">
        <v>6274</v>
      </c>
      <c r="I1837" s="10">
        <v>39672</v>
      </c>
      <c r="J1837">
        <v>82</v>
      </c>
      <c r="K1837" t="s">
        <v>1700</v>
      </c>
      <c r="L1837" t="str">
        <f>VLOOKUP(Portfolio43468[[#This Row],[Product]],ProductName,2)</f>
        <v>Ultrathing V1</v>
      </c>
      <c r="M1837">
        <f t="shared" si="115"/>
        <v>1394</v>
      </c>
      <c r="N1837" s="14">
        <f t="shared" si="116"/>
        <v>2774.06</v>
      </c>
      <c r="O1837">
        <f t="shared" si="117"/>
        <v>2008</v>
      </c>
      <c r="P1837" t="str">
        <f t="shared" si="118"/>
        <v>Aug</v>
      </c>
    </row>
    <row r="1838" spans="1:16" x14ac:dyDescent="0.3">
      <c r="A1838">
        <v>1850</v>
      </c>
      <c r="B1838" t="str">
        <f>Table6[[#This Row],[Initials]]</f>
        <v>B</v>
      </c>
      <c r="C1838" t="str">
        <f>Table6[[#This Row],[Last Name Correction]]</f>
        <v>Scruggs</v>
      </c>
      <c r="D1838" t="s">
        <v>4493</v>
      </c>
      <c r="E1838" t="str">
        <f>Table6[[#This Row],[Gender Correction]]</f>
        <v>M</v>
      </c>
      <c r="F1838">
        <v>60</v>
      </c>
      <c r="G1838" t="s">
        <v>5610</v>
      </c>
      <c r="H1838" t="s">
        <v>634</v>
      </c>
      <c r="I1838" s="10">
        <v>39905</v>
      </c>
      <c r="J1838">
        <v>72</v>
      </c>
      <c r="K1838" t="s">
        <v>1673</v>
      </c>
      <c r="L1838" t="str">
        <f>VLOOKUP(Portfolio43468[[#This Row],[Product]],ProductName,2)</f>
        <v>Megawidget S</v>
      </c>
      <c r="M1838">
        <f t="shared" si="115"/>
        <v>1728</v>
      </c>
      <c r="N1838" s="14">
        <f t="shared" si="116"/>
        <v>1365.1200000000001</v>
      </c>
      <c r="O1838">
        <f t="shared" si="117"/>
        <v>2009</v>
      </c>
      <c r="P1838" t="str">
        <f t="shared" si="118"/>
        <v>Apr</v>
      </c>
    </row>
    <row r="1839" spans="1:16" x14ac:dyDescent="0.3">
      <c r="A1839">
        <v>1851</v>
      </c>
      <c r="B1839" t="str">
        <f>Table6[[#This Row],[Initials]]</f>
        <v>D</v>
      </c>
      <c r="C1839" t="str">
        <f>Table6[[#This Row],[Last Name Correction]]</f>
        <v>Mcgee</v>
      </c>
      <c r="D1839" t="s">
        <v>4493</v>
      </c>
      <c r="E1839" t="str">
        <f>Table6[[#This Row],[Gender Correction]]</f>
        <v>M</v>
      </c>
      <c r="F1839">
        <v>30</v>
      </c>
      <c r="G1839" t="s">
        <v>6277</v>
      </c>
      <c r="H1839" t="s">
        <v>640</v>
      </c>
      <c r="I1839" s="10">
        <v>39671</v>
      </c>
      <c r="J1839">
        <v>23</v>
      </c>
      <c r="K1839" t="s">
        <v>1721</v>
      </c>
      <c r="L1839" t="str">
        <f>VLOOKUP(Portfolio43468[[#This Row],[Product]],ProductName,2)</f>
        <v>Ultrathing V4</v>
      </c>
      <c r="M1839">
        <f t="shared" si="115"/>
        <v>552</v>
      </c>
      <c r="N1839" s="14">
        <f t="shared" si="116"/>
        <v>2202.48</v>
      </c>
      <c r="O1839">
        <f t="shared" si="117"/>
        <v>2008</v>
      </c>
      <c r="P1839" t="str">
        <f t="shared" si="118"/>
        <v>Aug</v>
      </c>
    </row>
    <row r="1840" spans="1:16" x14ac:dyDescent="0.3">
      <c r="A1840">
        <v>1852</v>
      </c>
      <c r="B1840" t="str">
        <f>Table6[[#This Row],[Initials]]</f>
        <v>A</v>
      </c>
      <c r="C1840" t="str">
        <f>Table6[[#This Row],[Last Name Correction]]</f>
        <v>Schafer</v>
      </c>
      <c r="D1840" t="s">
        <v>4493</v>
      </c>
      <c r="E1840" t="str">
        <f>Table6[[#This Row],[Gender Correction]]</f>
        <v>M</v>
      </c>
      <c r="F1840">
        <v>60</v>
      </c>
      <c r="G1840" t="s">
        <v>6279</v>
      </c>
      <c r="H1840" t="s">
        <v>399</v>
      </c>
      <c r="I1840" s="10">
        <v>39676</v>
      </c>
      <c r="J1840">
        <v>84</v>
      </c>
      <c r="K1840" t="s">
        <v>1007</v>
      </c>
      <c r="L1840" t="str">
        <f>VLOOKUP(Portfolio43468[[#This Row],[Product]],ProductName,2)</f>
        <v>Superwossname</v>
      </c>
      <c r="M1840">
        <f t="shared" si="115"/>
        <v>1680</v>
      </c>
      <c r="N1840" s="14">
        <f t="shared" si="116"/>
        <v>5224.8</v>
      </c>
      <c r="O1840">
        <f t="shared" si="117"/>
        <v>2008</v>
      </c>
      <c r="P1840" t="str">
        <f t="shared" si="118"/>
        <v>Aug</v>
      </c>
    </row>
    <row r="1841" spans="1:16" x14ac:dyDescent="0.3">
      <c r="A1841">
        <v>1853</v>
      </c>
      <c r="B1841" t="str">
        <f>Table6[[#This Row],[Initials]]</f>
        <v>J</v>
      </c>
      <c r="C1841" t="str">
        <f>Table6[[#This Row],[Last Name Correction]]</f>
        <v>Cartwright</v>
      </c>
      <c r="D1841" t="s">
        <v>4493</v>
      </c>
      <c r="E1841" t="str">
        <f>Table6[[#This Row],[Gender Correction]]</f>
        <v>M</v>
      </c>
      <c r="F1841">
        <v>60</v>
      </c>
      <c r="G1841" t="s">
        <v>6280</v>
      </c>
      <c r="H1841" t="s">
        <v>924</v>
      </c>
      <c r="I1841" s="10">
        <v>39911</v>
      </c>
      <c r="J1841">
        <v>83</v>
      </c>
      <c r="K1841" t="s">
        <v>1007</v>
      </c>
      <c r="L1841" t="str">
        <f>VLOOKUP(Portfolio43468[[#This Row],[Product]],ProductName,2)</f>
        <v>Superwossname</v>
      </c>
      <c r="M1841">
        <f t="shared" si="115"/>
        <v>1660</v>
      </c>
      <c r="N1841" s="14">
        <f t="shared" si="116"/>
        <v>5162.5999999999995</v>
      </c>
      <c r="O1841">
        <f t="shared" si="117"/>
        <v>2009</v>
      </c>
      <c r="P1841" t="str">
        <f t="shared" si="118"/>
        <v>Apr</v>
      </c>
    </row>
    <row r="1842" spans="1:16" x14ac:dyDescent="0.3">
      <c r="A1842">
        <v>1854</v>
      </c>
      <c r="B1842" t="str">
        <f>Table6[[#This Row],[Initials]]</f>
        <v>M</v>
      </c>
      <c r="C1842" t="str">
        <f>Table6[[#This Row],[Last Name Correction]]</f>
        <v>Tatum</v>
      </c>
      <c r="D1842" t="s">
        <v>4493</v>
      </c>
      <c r="E1842" t="str">
        <f>Table6[[#This Row],[Gender Correction]]</f>
        <v>M</v>
      </c>
      <c r="F1842">
        <v>90</v>
      </c>
      <c r="G1842" t="s">
        <v>6282</v>
      </c>
      <c r="H1842" t="s">
        <v>607</v>
      </c>
      <c r="I1842" s="10">
        <v>39857</v>
      </c>
      <c r="J1842">
        <v>18</v>
      </c>
      <c r="K1842" t="s">
        <v>1692</v>
      </c>
      <c r="L1842" t="str">
        <f>VLOOKUP(Portfolio43468[[#This Row],[Product]],ProductName,2)</f>
        <v>Megawidget L</v>
      </c>
      <c r="M1842">
        <f t="shared" si="115"/>
        <v>432</v>
      </c>
      <c r="N1842" s="14">
        <f t="shared" si="116"/>
        <v>686.88</v>
      </c>
      <c r="O1842">
        <f t="shared" si="117"/>
        <v>2009</v>
      </c>
      <c r="P1842" t="str">
        <f t="shared" si="118"/>
        <v>Feb</v>
      </c>
    </row>
    <row r="1843" spans="1:16" x14ac:dyDescent="0.3">
      <c r="A1843">
        <v>1855</v>
      </c>
      <c r="B1843" t="str">
        <f>Table6[[#This Row],[Initials]]</f>
        <v>C</v>
      </c>
      <c r="C1843" t="str">
        <f>Table6[[#This Row],[Last Name Correction]]</f>
        <v>Hutchins</v>
      </c>
      <c r="D1843" t="s">
        <v>4493</v>
      </c>
      <c r="E1843" t="str">
        <f>Table6[[#This Row],[Gender Correction]]</f>
        <v>M</v>
      </c>
      <c r="F1843">
        <v>60</v>
      </c>
      <c r="G1843" t="s">
        <v>6283</v>
      </c>
      <c r="H1843" t="s">
        <v>196</v>
      </c>
      <c r="I1843" s="10">
        <v>40271</v>
      </c>
      <c r="J1843">
        <v>17</v>
      </c>
      <c r="K1843" t="s">
        <v>1721</v>
      </c>
      <c r="L1843" t="str">
        <f>VLOOKUP(Portfolio43468[[#This Row],[Product]],ProductName,2)</f>
        <v>Ultrathing V4</v>
      </c>
      <c r="M1843">
        <f t="shared" si="115"/>
        <v>408</v>
      </c>
      <c r="N1843" s="14">
        <f t="shared" si="116"/>
        <v>1627.92</v>
      </c>
      <c r="O1843">
        <f t="shared" si="117"/>
        <v>2010</v>
      </c>
      <c r="P1843" t="str">
        <f t="shared" si="118"/>
        <v>Apr</v>
      </c>
    </row>
    <row r="1844" spans="1:16" x14ac:dyDescent="0.3">
      <c r="A1844">
        <v>1856</v>
      </c>
      <c r="B1844" t="str">
        <f>Table6[[#This Row],[Initials]]</f>
        <v>C</v>
      </c>
      <c r="C1844" t="str">
        <f>Table6[[#This Row],[Last Name Correction]]</f>
        <v>Hoskins</v>
      </c>
      <c r="D1844" t="s">
        <v>4601</v>
      </c>
      <c r="E1844" t="str">
        <f>Table6[[#This Row],[Gender Correction]]</f>
        <v>M</v>
      </c>
      <c r="F1844">
        <v>90</v>
      </c>
      <c r="G1844" t="s">
        <v>6284</v>
      </c>
      <c r="H1844" t="s">
        <v>5708</v>
      </c>
      <c r="I1844" s="10">
        <v>39696</v>
      </c>
      <c r="J1844">
        <v>47</v>
      </c>
      <c r="K1844" t="s">
        <v>1696</v>
      </c>
      <c r="L1844" t="str">
        <f>VLOOKUP(Portfolio43468[[#This Row],[Product]],ProductName,2)</f>
        <v>Ultrathing V2</v>
      </c>
      <c r="M1844">
        <f t="shared" si="115"/>
        <v>940</v>
      </c>
      <c r="N1844" s="14">
        <f t="shared" si="116"/>
        <v>2810.6000000000004</v>
      </c>
      <c r="O1844">
        <f t="shared" si="117"/>
        <v>2008</v>
      </c>
      <c r="P1844" t="str">
        <f t="shared" si="118"/>
        <v>Sep</v>
      </c>
    </row>
    <row r="1845" spans="1:16" x14ac:dyDescent="0.3">
      <c r="A1845">
        <v>1857</v>
      </c>
      <c r="B1845" t="str">
        <f>Table6[[#This Row],[Initials]]</f>
        <v>J</v>
      </c>
      <c r="C1845" t="str">
        <f>Table6[[#This Row],[Last Name Correction]]</f>
        <v>Duvall</v>
      </c>
      <c r="D1845" t="s">
        <v>4493</v>
      </c>
      <c r="E1845" t="str">
        <f>Table6[[#This Row],[Gender Correction]]</f>
        <v>M</v>
      </c>
      <c r="F1845">
        <v>60</v>
      </c>
      <c r="G1845" t="s">
        <v>6285</v>
      </c>
      <c r="H1845" t="s">
        <v>269</v>
      </c>
      <c r="I1845" s="10">
        <v>39890</v>
      </c>
      <c r="J1845">
        <v>75</v>
      </c>
      <c r="K1845" t="s">
        <v>1673</v>
      </c>
      <c r="L1845" t="str">
        <f>VLOOKUP(Portfolio43468[[#This Row],[Product]],ProductName,2)</f>
        <v>Megawidget S</v>
      </c>
      <c r="M1845">
        <f t="shared" si="115"/>
        <v>1800</v>
      </c>
      <c r="N1845" s="14">
        <f t="shared" si="116"/>
        <v>1422</v>
      </c>
      <c r="O1845">
        <f t="shared" si="117"/>
        <v>2009</v>
      </c>
      <c r="P1845" t="str">
        <f t="shared" si="118"/>
        <v>Mar</v>
      </c>
    </row>
    <row r="1846" spans="1:16" x14ac:dyDescent="0.3">
      <c r="A1846">
        <v>1859</v>
      </c>
      <c r="B1846" t="str">
        <f>Table6[[#This Row],[Initials]]</f>
        <v>C</v>
      </c>
      <c r="C1846" t="str">
        <f>Table6[[#This Row],[Last Name Correction]]</f>
        <v>Villanueva</v>
      </c>
      <c r="D1846" t="s">
        <v>4493</v>
      </c>
      <c r="E1846" t="str">
        <f>Table6[[#This Row],[Gender Correction]]</f>
        <v>M</v>
      </c>
      <c r="F1846">
        <v>90</v>
      </c>
      <c r="G1846" t="s">
        <v>6288</v>
      </c>
      <c r="H1846" t="s">
        <v>426</v>
      </c>
      <c r="I1846" s="10">
        <v>40235</v>
      </c>
      <c r="J1846">
        <v>79</v>
      </c>
      <c r="K1846" t="s">
        <v>1721</v>
      </c>
      <c r="L1846" t="str">
        <f>VLOOKUP(Portfolio43468[[#This Row],[Product]],ProductName,2)</f>
        <v>Ultrathing V4</v>
      </c>
      <c r="M1846">
        <f t="shared" si="115"/>
        <v>1896</v>
      </c>
      <c r="N1846" s="14">
        <f t="shared" si="116"/>
        <v>7565.04</v>
      </c>
      <c r="O1846">
        <f t="shared" si="117"/>
        <v>2010</v>
      </c>
      <c r="P1846" t="str">
        <f t="shared" si="118"/>
        <v>Feb</v>
      </c>
    </row>
    <row r="1847" spans="1:16" x14ac:dyDescent="0.3">
      <c r="A1847">
        <v>1860</v>
      </c>
      <c r="B1847" t="str">
        <f>Table6[[#This Row],[Initials]]</f>
        <v>R</v>
      </c>
      <c r="C1847" t="str">
        <f>Table6[[#This Row],[Last Name Correction]]</f>
        <v>Sadler</v>
      </c>
      <c r="D1847" t="s">
        <v>4493</v>
      </c>
      <c r="E1847" t="str">
        <f>Table6[[#This Row],[Gender Correction]]</f>
        <v>M</v>
      </c>
      <c r="F1847">
        <v>60</v>
      </c>
      <c r="G1847" t="s">
        <v>6289</v>
      </c>
      <c r="H1847" t="s">
        <v>552</v>
      </c>
      <c r="I1847" s="10">
        <v>39995</v>
      </c>
      <c r="J1847">
        <v>15</v>
      </c>
      <c r="K1847" t="s">
        <v>1696</v>
      </c>
      <c r="L1847" t="str">
        <f>VLOOKUP(Portfolio43468[[#This Row],[Product]],ProductName,2)</f>
        <v>Ultrathing V2</v>
      </c>
      <c r="M1847">
        <f t="shared" si="115"/>
        <v>300</v>
      </c>
      <c r="N1847" s="14">
        <f t="shared" si="116"/>
        <v>897.00000000000011</v>
      </c>
      <c r="O1847">
        <f t="shared" si="117"/>
        <v>2009</v>
      </c>
      <c r="P1847" t="str">
        <f t="shared" si="118"/>
        <v>Jul</v>
      </c>
    </row>
    <row r="1848" spans="1:16" x14ac:dyDescent="0.3">
      <c r="A1848">
        <v>1861</v>
      </c>
      <c r="B1848" t="str">
        <f>Table6[[#This Row],[Initials]]</f>
        <v>C</v>
      </c>
      <c r="C1848" t="str">
        <f>Table6[[#This Row],[Last Name Correction]]</f>
        <v>Galloway</v>
      </c>
      <c r="D1848" t="s">
        <v>4493</v>
      </c>
      <c r="E1848" t="str">
        <f>Table6[[#This Row],[Gender Correction]]</f>
        <v>M</v>
      </c>
      <c r="F1848">
        <v>30</v>
      </c>
      <c r="G1848" t="s">
        <v>6291</v>
      </c>
      <c r="H1848" t="s">
        <v>521</v>
      </c>
      <c r="I1848" s="10">
        <v>39667</v>
      </c>
      <c r="J1848">
        <v>93</v>
      </c>
      <c r="K1848" t="s">
        <v>851</v>
      </c>
      <c r="L1848" t="str">
        <f>VLOOKUP(Portfolio43468[[#This Row],[Product]],ProductName,2)</f>
        <v>Hyperwotsit</v>
      </c>
      <c r="M1848">
        <f t="shared" si="115"/>
        <v>1860</v>
      </c>
      <c r="N1848" s="14">
        <f t="shared" si="116"/>
        <v>3738.5999999999995</v>
      </c>
      <c r="O1848">
        <f t="shared" si="117"/>
        <v>2008</v>
      </c>
      <c r="P1848" t="str">
        <f t="shared" si="118"/>
        <v>Aug</v>
      </c>
    </row>
    <row r="1849" spans="1:16" x14ac:dyDescent="0.3">
      <c r="A1849">
        <v>1862</v>
      </c>
      <c r="B1849" t="str">
        <f>Table6[[#This Row],[Initials]]</f>
        <v>T</v>
      </c>
      <c r="C1849" t="str">
        <f>Table6[[#This Row],[Last Name Correction]]</f>
        <v>Mahoney</v>
      </c>
      <c r="D1849" t="s">
        <v>4493</v>
      </c>
      <c r="E1849" t="str">
        <f>Table6[[#This Row],[Gender Correction]]</f>
        <v>M</v>
      </c>
      <c r="F1849">
        <v>60</v>
      </c>
      <c r="G1849" t="s">
        <v>6292</v>
      </c>
      <c r="H1849" t="s">
        <v>431</v>
      </c>
      <c r="I1849" s="10">
        <v>40346</v>
      </c>
      <c r="J1849">
        <v>22</v>
      </c>
      <c r="K1849" t="s">
        <v>1007</v>
      </c>
      <c r="L1849" t="str">
        <f>VLOOKUP(Portfolio43468[[#This Row],[Product]],ProductName,2)</f>
        <v>Superwossname</v>
      </c>
      <c r="M1849">
        <f t="shared" si="115"/>
        <v>440</v>
      </c>
      <c r="N1849" s="14">
        <f t="shared" si="116"/>
        <v>1368.3999999999999</v>
      </c>
      <c r="O1849">
        <f t="shared" si="117"/>
        <v>2010</v>
      </c>
      <c r="P1849" t="str">
        <f t="shared" si="118"/>
        <v>Jun</v>
      </c>
    </row>
    <row r="1850" spans="1:16" x14ac:dyDescent="0.3">
      <c r="A1850">
        <v>1863</v>
      </c>
      <c r="B1850" t="str">
        <f>Table6[[#This Row],[Initials]]</f>
        <v>S</v>
      </c>
      <c r="C1850" t="str">
        <f>Table6[[#This Row],[Last Name Correction]]</f>
        <v>Wolf</v>
      </c>
      <c r="D1850" t="s">
        <v>4493</v>
      </c>
      <c r="E1850" t="str">
        <f>Table6[[#This Row],[Gender Correction]]</f>
        <v>M</v>
      </c>
      <c r="F1850">
        <v>90</v>
      </c>
      <c r="G1850" t="s">
        <v>3745</v>
      </c>
      <c r="H1850" t="s">
        <v>10</v>
      </c>
      <c r="I1850" s="10">
        <v>40347</v>
      </c>
      <c r="J1850">
        <v>47</v>
      </c>
      <c r="K1850" t="s">
        <v>851</v>
      </c>
      <c r="L1850" t="str">
        <f>VLOOKUP(Portfolio43468[[#This Row],[Product]],ProductName,2)</f>
        <v>Hyperwotsit</v>
      </c>
      <c r="M1850">
        <f t="shared" si="115"/>
        <v>940</v>
      </c>
      <c r="N1850" s="14">
        <f t="shared" si="116"/>
        <v>1889.3999999999999</v>
      </c>
      <c r="O1850">
        <f t="shared" si="117"/>
        <v>2010</v>
      </c>
      <c r="P1850" t="str">
        <f t="shared" si="118"/>
        <v>Jun</v>
      </c>
    </row>
    <row r="1851" spans="1:16" x14ac:dyDescent="0.3">
      <c r="A1851">
        <v>1864</v>
      </c>
      <c r="B1851" t="str">
        <f>Table6[[#This Row],[Initials]]</f>
        <v>P</v>
      </c>
      <c r="C1851" t="str">
        <f>Table6[[#This Row],[Last Name Correction]]</f>
        <v>Feldman</v>
      </c>
      <c r="D1851" t="s">
        <v>4493</v>
      </c>
      <c r="E1851" t="str">
        <f>Table6[[#This Row],[Gender Correction]]</f>
        <v>M</v>
      </c>
      <c r="F1851">
        <v>60</v>
      </c>
      <c r="G1851" t="s">
        <v>6295</v>
      </c>
      <c r="H1851" t="s">
        <v>831</v>
      </c>
      <c r="I1851" s="10">
        <v>39686</v>
      </c>
      <c r="J1851">
        <v>82</v>
      </c>
      <c r="K1851" t="s">
        <v>1700</v>
      </c>
      <c r="L1851" t="str">
        <f>VLOOKUP(Portfolio43468[[#This Row],[Product]],ProductName,2)</f>
        <v>Ultrathing V1</v>
      </c>
      <c r="M1851">
        <f t="shared" si="115"/>
        <v>1394</v>
      </c>
      <c r="N1851" s="14">
        <f t="shared" si="116"/>
        <v>2774.06</v>
      </c>
      <c r="O1851">
        <f t="shared" si="117"/>
        <v>2008</v>
      </c>
      <c r="P1851" t="str">
        <f t="shared" si="118"/>
        <v>Aug</v>
      </c>
    </row>
    <row r="1852" spans="1:16" x14ac:dyDescent="0.3">
      <c r="A1852">
        <v>1865</v>
      </c>
      <c r="B1852" t="str">
        <f>Table6[[#This Row],[Initials]]</f>
        <v>L</v>
      </c>
      <c r="C1852" t="str">
        <f>Table6[[#This Row],[Last Name Correction]]</f>
        <v>Zimmerman</v>
      </c>
      <c r="D1852" t="s">
        <v>4493</v>
      </c>
      <c r="E1852" t="str">
        <f>Table6[[#This Row],[Gender Correction]]</f>
        <v>M</v>
      </c>
      <c r="F1852">
        <v>90</v>
      </c>
      <c r="G1852" t="s">
        <v>6297</v>
      </c>
      <c r="H1852" t="s">
        <v>2313</v>
      </c>
      <c r="I1852" s="10">
        <v>40068</v>
      </c>
      <c r="J1852">
        <v>61</v>
      </c>
      <c r="K1852" t="s">
        <v>1696</v>
      </c>
      <c r="L1852" t="str">
        <f>VLOOKUP(Portfolio43468[[#This Row],[Product]],ProductName,2)</f>
        <v>Ultrathing V2</v>
      </c>
      <c r="M1852">
        <f t="shared" si="115"/>
        <v>1220</v>
      </c>
      <c r="N1852" s="14">
        <f t="shared" si="116"/>
        <v>3647.8</v>
      </c>
      <c r="O1852">
        <f t="shared" si="117"/>
        <v>2009</v>
      </c>
      <c r="P1852" t="str">
        <f t="shared" si="118"/>
        <v>Sep</v>
      </c>
    </row>
    <row r="1853" spans="1:16" x14ac:dyDescent="0.3">
      <c r="A1853">
        <v>1866</v>
      </c>
      <c r="B1853" t="str">
        <f>Table6[[#This Row],[Initials]]</f>
        <v>T</v>
      </c>
      <c r="C1853" t="str">
        <f>Table6[[#This Row],[Last Name Correction]]</f>
        <v>Richardson</v>
      </c>
      <c r="D1853" t="s">
        <v>4493</v>
      </c>
      <c r="E1853" t="str">
        <f>Table6[[#This Row],[Gender Correction]]</f>
        <v>M</v>
      </c>
      <c r="F1853">
        <v>90</v>
      </c>
      <c r="G1853" t="s">
        <v>6300</v>
      </c>
      <c r="H1853" t="s">
        <v>58</v>
      </c>
      <c r="I1853" s="10">
        <v>39516</v>
      </c>
      <c r="J1853">
        <v>54</v>
      </c>
      <c r="K1853" t="s">
        <v>1692</v>
      </c>
      <c r="L1853" t="str">
        <f>VLOOKUP(Portfolio43468[[#This Row],[Product]],ProductName,2)</f>
        <v>Megawidget L</v>
      </c>
      <c r="M1853">
        <f t="shared" si="115"/>
        <v>1296</v>
      </c>
      <c r="N1853" s="14">
        <f t="shared" si="116"/>
        <v>2060.6400000000003</v>
      </c>
      <c r="O1853">
        <f t="shared" si="117"/>
        <v>2008</v>
      </c>
      <c r="P1853" t="str">
        <f t="shared" si="118"/>
        <v>Mar</v>
      </c>
    </row>
    <row r="1854" spans="1:16" x14ac:dyDescent="0.3">
      <c r="A1854">
        <v>1867</v>
      </c>
      <c r="B1854" t="str">
        <f>Table6[[#This Row],[Initials]]</f>
        <v>R</v>
      </c>
      <c r="C1854" t="str">
        <f>Table6[[#This Row],[Last Name Correction]]</f>
        <v>Hackett</v>
      </c>
      <c r="D1854" t="s">
        <v>4493</v>
      </c>
      <c r="E1854" t="str">
        <f>Table6[[#This Row],[Gender Correction]]</f>
        <v>M</v>
      </c>
      <c r="F1854">
        <v>30</v>
      </c>
      <c r="G1854" t="s">
        <v>6302</v>
      </c>
      <c r="H1854" t="s">
        <v>3462</v>
      </c>
      <c r="I1854" s="10">
        <v>39698</v>
      </c>
      <c r="J1854">
        <v>18</v>
      </c>
      <c r="K1854" t="s">
        <v>1772</v>
      </c>
      <c r="L1854" t="str">
        <f>VLOOKUP(Portfolio43468[[#This Row],[Product]],ProductName,2)</f>
        <v>Gigastuff</v>
      </c>
      <c r="M1854">
        <f t="shared" si="115"/>
        <v>324</v>
      </c>
      <c r="N1854" s="14">
        <f t="shared" si="116"/>
        <v>612.36</v>
      </c>
      <c r="O1854">
        <f t="shared" si="117"/>
        <v>2008</v>
      </c>
      <c r="P1854" t="str">
        <f t="shared" si="118"/>
        <v>Sep</v>
      </c>
    </row>
    <row r="1855" spans="1:16" x14ac:dyDescent="0.3">
      <c r="A1855">
        <v>1868</v>
      </c>
      <c r="B1855" t="str">
        <f>Table6[[#This Row],[Initials]]</f>
        <v>M</v>
      </c>
      <c r="C1855" t="str">
        <f>Table6[[#This Row],[Last Name Correction]]</f>
        <v>Barnes</v>
      </c>
      <c r="D1855" t="s">
        <v>4493</v>
      </c>
      <c r="E1855" t="str">
        <f>Table6[[#This Row],[Gender Correction]]</f>
        <v>M</v>
      </c>
      <c r="F1855">
        <v>30</v>
      </c>
      <c r="G1855" t="s">
        <v>6303</v>
      </c>
      <c r="H1855" t="s">
        <v>4594</v>
      </c>
      <c r="I1855" s="10">
        <v>40431</v>
      </c>
      <c r="J1855">
        <v>44</v>
      </c>
      <c r="K1855" t="s">
        <v>1707</v>
      </c>
      <c r="L1855" t="str">
        <f>VLOOKUP(Portfolio43468[[#This Row],[Product]],ProductName,2)</f>
        <v>Megawidget M</v>
      </c>
      <c r="M1855">
        <f t="shared" si="115"/>
        <v>1056</v>
      </c>
      <c r="N1855" s="14">
        <f t="shared" si="116"/>
        <v>1256.6399999999999</v>
      </c>
      <c r="O1855">
        <f t="shared" si="117"/>
        <v>2010</v>
      </c>
      <c r="P1855" t="str">
        <f t="shared" si="118"/>
        <v>Sep</v>
      </c>
    </row>
    <row r="1856" spans="1:16" x14ac:dyDescent="0.3">
      <c r="A1856">
        <v>1869</v>
      </c>
      <c r="B1856" t="str">
        <f>Table6[[#This Row],[Initials]]</f>
        <v>N</v>
      </c>
      <c r="C1856" t="str">
        <f>Table6[[#This Row],[Last Name Correction]]</f>
        <v>Kelley</v>
      </c>
      <c r="D1856" t="s">
        <v>4493</v>
      </c>
      <c r="E1856" t="str">
        <f>Table6[[#This Row],[Gender Correction]]</f>
        <v>M</v>
      </c>
      <c r="F1856">
        <v>90</v>
      </c>
      <c r="G1856" t="s">
        <v>6304</v>
      </c>
      <c r="H1856" t="s">
        <v>1652</v>
      </c>
      <c r="I1856" s="10">
        <v>39952</v>
      </c>
      <c r="J1856">
        <v>40</v>
      </c>
      <c r="K1856" t="s">
        <v>1692</v>
      </c>
      <c r="L1856" t="str">
        <f>VLOOKUP(Portfolio43468[[#This Row],[Product]],ProductName,2)</f>
        <v>Megawidget L</v>
      </c>
      <c r="M1856">
        <f t="shared" si="115"/>
        <v>960</v>
      </c>
      <c r="N1856" s="14">
        <f t="shared" si="116"/>
        <v>1526.4</v>
      </c>
      <c r="O1856">
        <f t="shared" si="117"/>
        <v>2009</v>
      </c>
      <c r="P1856" t="str">
        <f t="shared" si="118"/>
        <v>May</v>
      </c>
    </row>
    <row r="1857" spans="1:16" x14ac:dyDescent="0.3">
      <c r="A1857">
        <v>1870</v>
      </c>
      <c r="B1857" t="str">
        <f>Table6[[#This Row],[Initials]]</f>
        <v>C</v>
      </c>
      <c r="C1857" t="str">
        <f>Table6[[#This Row],[Last Name Correction]]</f>
        <v>Marin</v>
      </c>
      <c r="D1857" t="s">
        <v>4493</v>
      </c>
      <c r="E1857" t="str">
        <f>Table6[[#This Row],[Gender Correction]]</f>
        <v>M</v>
      </c>
      <c r="F1857">
        <v>30</v>
      </c>
      <c r="G1857" t="s">
        <v>6307</v>
      </c>
      <c r="H1857" t="s">
        <v>1627</v>
      </c>
      <c r="I1857" s="10">
        <v>40123</v>
      </c>
      <c r="J1857">
        <v>52</v>
      </c>
      <c r="K1857" t="s">
        <v>1007</v>
      </c>
      <c r="L1857" t="str">
        <f>VLOOKUP(Portfolio43468[[#This Row],[Product]],ProductName,2)</f>
        <v>Superwossname</v>
      </c>
      <c r="M1857">
        <f t="shared" si="115"/>
        <v>1040</v>
      </c>
      <c r="N1857" s="14">
        <f t="shared" si="116"/>
        <v>3234.4</v>
      </c>
      <c r="O1857">
        <f t="shared" si="117"/>
        <v>2009</v>
      </c>
      <c r="P1857" t="str">
        <f t="shared" si="118"/>
        <v>Nov</v>
      </c>
    </row>
    <row r="1858" spans="1:16" x14ac:dyDescent="0.3">
      <c r="A1858">
        <v>1871</v>
      </c>
      <c r="B1858" t="str">
        <f>Table6[[#This Row],[Initials]]</f>
        <v>L</v>
      </c>
      <c r="C1858" t="str">
        <f>Table6[[#This Row],[Last Name Correction]]</f>
        <v>Yang</v>
      </c>
      <c r="D1858" t="s">
        <v>4493</v>
      </c>
      <c r="E1858" t="str">
        <f>Table6[[#This Row],[Gender Correction]]</f>
        <v>M</v>
      </c>
      <c r="F1858">
        <v>90</v>
      </c>
      <c r="G1858" t="s">
        <v>6309</v>
      </c>
      <c r="H1858" t="s">
        <v>7</v>
      </c>
      <c r="I1858" s="10">
        <v>39519</v>
      </c>
      <c r="J1858">
        <v>6</v>
      </c>
      <c r="K1858" t="s">
        <v>1696</v>
      </c>
      <c r="L1858" t="str">
        <f>VLOOKUP(Portfolio43468[[#This Row],[Product]],ProductName,2)</f>
        <v>Ultrathing V2</v>
      </c>
      <c r="M1858">
        <f t="shared" ref="M1858:M1921" si="119">VLOOKUP(K1858,ProductName,4)*J1858</f>
        <v>120</v>
      </c>
      <c r="N1858" s="14">
        <f t="shared" ref="N1858:N1921" si="120">VLOOKUP(K1858,ProductName,3)*M1858</f>
        <v>358.8</v>
      </c>
      <c r="O1858">
        <f t="shared" ref="O1858:O1921" si="121">YEAR(I1858)</f>
        <v>2008</v>
      </c>
      <c r="P1858" t="str">
        <f t="shared" ref="P1858:P1921" si="122">TEXT(I1858,"MMM")</f>
        <v>Mar</v>
      </c>
    </row>
    <row r="1859" spans="1:16" x14ac:dyDescent="0.3">
      <c r="A1859">
        <v>1872</v>
      </c>
      <c r="B1859" t="str">
        <f>Table6[[#This Row],[Initials]]</f>
        <v>P</v>
      </c>
      <c r="C1859" t="str">
        <f>Table6[[#This Row],[Last Name Correction]]</f>
        <v>Hanley</v>
      </c>
      <c r="D1859" t="s">
        <v>4493</v>
      </c>
      <c r="E1859" t="str">
        <f>Table6[[#This Row],[Gender Correction]]</f>
        <v>M</v>
      </c>
      <c r="F1859">
        <v>90</v>
      </c>
      <c r="G1859" t="s">
        <v>6310</v>
      </c>
      <c r="H1859" t="s">
        <v>659</v>
      </c>
      <c r="I1859" s="10">
        <v>40416</v>
      </c>
      <c r="J1859">
        <v>47</v>
      </c>
      <c r="K1859" t="s">
        <v>1677</v>
      </c>
      <c r="L1859" t="str">
        <f>VLOOKUP(Portfolio43468[[#This Row],[Product]],ProductName,2)</f>
        <v>Ultrathing V3</v>
      </c>
      <c r="M1859">
        <f t="shared" si="119"/>
        <v>1128</v>
      </c>
      <c r="N1859" s="14">
        <f t="shared" si="120"/>
        <v>3936.7200000000003</v>
      </c>
      <c r="O1859">
        <f t="shared" si="121"/>
        <v>2010</v>
      </c>
      <c r="P1859" t="str">
        <f t="shared" si="122"/>
        <v>Aug</v>
      </c>
    </row>
    <row r="1860" spans="1:16" x14ac:dyDescent="0.3">
      <c r="A1860">
        <v>1873</v>
      </c>
      <c r="B1860" t="str">
        <f>Table6[[#This Row],[Initials]]</f>
        <v>M</v>
      </c>
      <c r="C1860" t="str">
        <f>Table6[[#This Row],[Last Name Correction]]</f>
        <v>Gagne</v>
      </c>
      <c r="D1860" t="s">
        <v>4493</v>
      </c>
      <c r="E1860" t="str">
        <f>Table6[[#This Row],[Gender Correction]]</f>
        <v>M</v>
      </c>
      <c r="F1860">
        <v>30</v>
      </c>
      <c r="G1860" t="s">
        <v>6312</v>
      </c>
      <c r="H1860" t="s">
        <v>663</v>
      </c>
      <c r="I1860" s="10">
        <v>40046</v>
      </c>
      <c r="J1860">
        <v>82</v>
      </c>
      <c r="K1860" t="s">
        <v>1700</v>
      </c>
      <c r="L1860" t="str">
        <f>VLOOKUP(Portfolio43468[[#This Row],[Product]],ProductName,2)</f>
        <v>Ultrathing V1</v>
      </c>
      <c r="M1860">
        <f t="shared" si="119"/>
        <v>1394</v>
      </c>
      <c r="N1860" s="14">
        <f t="shared" si="120"/>
        <v>2774.06</v>
      </c>
      <c r="O1860">
        <f t="shared" si="121"/>
        <v>2009</v>
      </c>
      <c r="P1860" t="str">
        <f t="shared" si="122"/>
        <v>Aug</v>
      </c>
    </row>
    <row r="1861" spans="1:16" x14ac:dyDescent="0.3">
      <c r="A1861">
        <v>1874</v>
      </c>
      <c r="B1861" t="str">
        <f>Table6[[#This Row],[Initials]]</f>
        <v>E</v>
      </c>
      <c r="C1861" t="str">
        <f>Table6[[#This Row],[Last Name Correction]]</f>
        <v>Glenn</v>
      </c>
      <c r="D1861" t="s">
        <v>4493</v>
      </c>
      <c r="E1861" t="str">
        <f>Table6[[#This Row],[Gender Correction]]</f>
        <v>M</v>
      </c>
      <c r="F1861">
        <v>60</v>
      </c>
      <c r="G1861" t="s">
        <v>6314</v>
      </c>
      <c r="H1861" t="s">
        <v>6315</v>
      </c>
      <c r="I1861" s="10">
        <v>40329</v>
      </c>
      <c r="J1861">
        <v>66</v>
      </c>
      <c r="K1861" t="s">
        <v>1007</v>
      </c>
      <c r="L1861" t="str">
        <f>VLOOKUP(Portfolio43468[[#This Row],[Product]],ProductName,2)</f>
        <v>Superwossname</v>
      </c>
      <c r="M1861">
        <f t="shared" si="119"/>
        <v>1320</v>
      </c>
      <c r="N1861" s="14">
        <f t="shared" si="120"/>
        <v>4105.2</v>
      </c>
      <c r="O1861">
        <f t="shared" si="121"/>
        <v>2010</v>
      </c>
      <c r="P1861" t="str">
        <f t="shared" si="122"/>
        <v>May</v>
      </c>
    </row>
    <row r="1862" spans="1:16" x14ac:dyDescent="0.3">
      <c r="A1862">
        <v>1875</v>
      </c>
      <c r="B1862" t="str">
        <f>Table6[[#This Row],[Initials]]</f>
        <v>C</v>
      </c>
      <c r="C1862" t="str">
        <f>Table6[[#This Row],[Last Name Correction]]</f>
        <v>Mccarty</v>
      </c>
      <c r="D1862" t="s">
        <v>4493</v>
      </c>
      <c r="E1862" t="str">
        <f>Table6[[#This Row],[Gender Correction]]</f>
        <v>M</v>
      </c>
      <c r="F1862">
        <v>60</v>
      </c>
      <c r="G1862" t="s">
        <v>6316</v>
      </c>
      <c r="H1862" t="s">
        <v>1606</v>
      </c>
      <c r="I1862" s="10">
        <v>40439</v>
      </c>
      <c r="J1862">
        <v>87</v>
      </c>
      <c r="K1862" t="s">
        <v>1696</v>
      </c>
      <c r="L1862" t="str">
        <f>VLOOKUP(Portfolio43468[[#This Row],[Product]],ProductName,2)</f>
        <v>Ultrathing V2</v>
      </c>
      <c r="M1862">
        <f t="shared" si="119"/>
        <v>1740</v>
      </c>
      <c r="N1862" s="14">
        <f t="shared" si="120"/>
        <v>5202.6000000000004</v>
      </c>
      <c r="O1862">
        <f t="shared" si="121"/>
        <v>2010</v>
      </c>
      <c r="P1862" t="str">
        <f t="shared" si="122"/>
        <v>Sep</v>
      </c>
    </row>
    <row r="1863" spans="1:16" x14ac:dyDescent="0.3">
      <c r="A1863">
        <v>1876</v>
      </c>
      <c r="B1863" t="str">
        <f>Table6[[#This Row],[Initials]]</f>
        <v>C</v>
      </c>
      <c r="C1863" t="str">
        <f>Table6[[#This Row],[Last Name Correction]]</f>
        <v>Dodd</v>
      </c>
      <c r="D1863" t="s">
        <v>4493</v>
      </c>
      <c r="E1863" t="str">
        <f>Table6[[#This Row],[Gender Correction]]</f>
        <v>M</v>
      </c>
      <c r="F1863">
        <v>90</v>
      </c>
      <c r="G1863" t="s">
        <v>6318</v>
      </c>
      <c r="H1863" t="s">
        <v>754</v>
      </c>
      <c r="I1863" s="10">
        <v>40379</v>
      </c>
      <c r="J1863">
        <v>38</v>
      </c>
      <c r="K1863" t="s">
        <v>1007</v>
      </c>
      <c r="L1863" t="str">
        <f>VLOOKUP(Portfolio43468[[#This Row],[Product]],ProductName,2)</f>
        <v>Superwossname</v>
      </c>
      <c r="M1863">
        <f t="shared" si="119"/>
        <v>760</v>
      </c>
      <c r="N1863" s="14">
        <f t="shared" si="120"/>
        <v>2363.6</v>
      </c>
      <c r="O1863">
        <f t="shared" si="121"/>
        <v>2010</v>
      </c>
      <c r="P1863" t="str">
        <f t="shared" si="122"/>
        <v>Jul</v>
      </c>
    </row>
    <row r="1864" spans="1:16" x14ac:dyDescent="0.3">
      <c r="A1864">
        <v>1877</v>
      </c>
      <c r="B1864" t="str">
        <f>Table6[[#This Row],[Initials]]</f>
        <v>S</v>
      </c>
      <c r="C1864" t="str">
        <f>Table6[[#This Row],[Last Name Correction]]</f>
        <v>Talbot</v>
      </c>
      <c r="D1864" t="s">
        <v>4493</v>
      </c>
      <c r="E1864" t="str">
        <f>Table6[[#This Row],[Gender Correction]]</f>
        <v>M</v>
      </c>
      <c r="F1864">
        <v>60</v>
      </c>
      <c r="G1864" t="s">
        <v>6321</v>
      </c>
      <c r="H1864" t="s">
        <v>5208</v>
      </c>
      <c r="I1864" s="10">
        <v>40200</v>
      </c>
      <c r="J1864">
        <v>78</v>
      </c>
      <c r="K1864" t="s">
        <v>1772</v>
      </c>
      <c r="L1864" t="str">
        <f>VLOOKUP(Portfolio43468[[#This Row],[Product]],ProductName,2)</f>
        <v>Gigastuff</v>
      </c>
      <c r="M1864">
        <f t="shared" si="119"/>
        <v>1404</v>
      </c>
      <c r="N1864" s="14">
        <f t="shared" si="120"/>
        <v>2653.56</v>
      </c>
      <c r="O1864">
        <f t="shared" si="121"/>
        <v>2010</v>
      </c>
      <c r="P1864" t="str">
        <f t="shared" si="122"/>
        <v>Jan</v>
      </c>
    </row>
    <row r="1865" spans="1:16" x14ac:dyDescent="0.3">
      <c r="A1865">
        <v>1878</v>
      </c>
      <c r="B1865" t="str">
        <f>Table6[[#This Row],[Initials]]</f>
        <v>R</v>
      </c>
      <c r="C1865" t="str">
        <f>Table6[[#This Row],[Last Name Correction]]</f>
        <v>Longoria</v>
      </c>
      <c r="D1865" t="s">
        <v>4493</v>
      </c>
      <c r="E1865" t="str">
        <f>Table6[[#This Row],[Gender Correction]]</f>
        <v>M</v>
      </c>
      <c r="F1865">
        <v>60</v>
      </c>
      <c r="G1865" t="s">
        <v>6324</v>
      </c>
      <c r="H1865" t="s">
        <v>115</v>
      </c>
      <c r="I1865" s="10">
        <v>39476</v>
      </c>
      <c r="J1865">
        <v>29</v>
      </c>
      <c r="K1865" t="s">
        <v>1677</v>
      </c>
      <c r="L1865" t="str">
        <f>VLOOKUP(Portfolio43468[[#This Row],[Product]],ProductName,2)</f>
        <v>Ultrathing V3</v>
      </c>
      <c r="M1865">
        <f t="shared" si="119"/>
        <v>696</v>
      </c>
      <c r="N1865" s="14">
        <f t="shared" si="120"/>
        <v>2429.04</v>
      </c>
      <c r="O1865">
        <f t="shared" si="121"/>
        <v>2008</v>
      </c>
      <c r="P1865" t="str">
        <f t="shared" si="122"/>
        <v>Jan</v>
      </c>
    </row>
    <row r="1866" spans="1:16" x14ac:dyDescent="0.3">
      <c r="A1866">
        <v>1879</v>
      </c>
      <c r="B1866" t="str">
        <f>Table6[[#This Row],[Initials]]</f>
        <v>T</v>
      </c>
      <c r="C1866" t="str">
        <f>Table6[[#This Row],[Last Name Correction]]</f>
        <v>Heath</v>
      </c>
      <c r="D1866" t="s">
        <v>4493</v>
      </c>
      <c r="E1866" t="str">
        <f>Table6[[#This Row],[Gender Correction]]</f>
        <v>M</v>
      </c>
      <c r="F1866">
        <v>90</v>
      </c>
      <c r="G1866" t="s">
        <v>3905</v>
      </c>
      <c r="H1866" t="s">
        <v>400</v>
      </c>
      <c r="I1866" s="10">
        <v>39751</v>
      </c>
      <c r="J1866">
        <v>56</v>
      </c>
      <c r="K1866" t="s">
        <v>1677</v>
      </c>
      <c r="L1866" t="str">
        <f>VLOOKUP(Portfolio43468[[#This Row],[Product]],ProductName,2)</f>
        <v>Ultrathing V3</v>
      </c>
      <c r="M1866">
        <f t="shared" si="119"/>
        <v>1344</v>
      </c>
      <c r="N1866" s="14">
        <f t="shared" si="120"/>
        <v>4690.5600000000004</v>
      </c>
      <c r="O1866">
        <f t="shared" si="121"/>
        <v>2008</v>
      </c>
      <c r="P1866" t="str">
        <f t="shared" si="122"/>
        <v>Oct</v>
      </c>
    </row>
    <row r="1867" spans="1:16" x14ac:dyDescent="0.3">
      <c r="A1867">
        <v>1880</v>
      </c>
      <c r="B1867" t="str">
        <f>Table6[[#This Row],[Initials]]</f>
        <v>A</v>
      </c>
      <c r="C1867" t="str">
        <f>Table6[[#This Row],[Last Name Correction]]</f>
        <v>Wilson</v>
      </c>
      <c r="D1867" t="s">
        <v>4493</v>
      </c>
      <c r="E1867" t="str">
        <f>Table6[[#This Row],[Gender Correction]]</f>
        <v>M</v>
      </c>
      <c r="F1867">
        <v>90</v>
      </c>
      <c r="G1867" t="s">
        <v>2473</v>
      </c>
      <c r="H1867" t="s">
        <v>1655</v>
      </c>
      <c r="I1867" s="10">
        <v>39774</v>
      </c>
      <c r="J1867">
        <v>18</v>
      </c>
      <c r="K1867" t="s">
        <v>1677</v>
      </c>
      <c r="L1867" t="str">
        <f>VLOOKUP(Portfolio43468[[#This Row],[Product]],ProductName,2)</f>
        <v>Ultrathing V3</v>
      </c>
      <c r="M1867">
        <f t="shared" si="119"/>
        <v>432</v>
      </c>
      <c r="N1867" s="14">
        <f t="shared" si="120"/>
        <v>1507.68</v>
      </c>
      <c r="O1867">
        <f t="shared" si="121"/>
        <v>2008</v>
      </c>
      <c r="P1867" t="str">
        <f t="shared" si="122"/>
        <v>Nov</v>
      </c>
    </row>
    <row r="1868" spans="1:16" x14ac:dyDescent="0.3">
      <c r="A1868">
        <v>1881</v>
      </c>
      <c r="B1868" t="str">
        <f>Table6[[#This Row],[Initials]]</f>
        <v>T</v>
      </c>
      <c r="C1868" t="str">
        <f>Table6[[#This Row],[Last Name Correction]]</f>
        <v>Sterling</v>
      </c>
      <c r="D1868" t="s">
        <v>4493</v>
      </c>
      <c r="E1868" t="str">
        <f>Table6[[#This Row],[Gender Correction]]</f>
        <v>M</v>
      </c>
      <c r="F1868">
        <v>90</v>
      </c>
      <c r="G1868" t="s">
        <v>6327</v>
      </c>
      <c r="H1868" t="s">
        <v>42</v>
      </c>
      <c r="I1868" s="10">
        <v>39940</v>
      </c>
      <c r="J1868">
        <v>8</v>
      </c>
      <c r="K1868" t="s">
        <v>1721</v>
      </c>
      <c r="L1868" t="str">
        <f>VLOOKUP(Portfolio43468[[#This Row],[Product]],ProductName,2)</f>
        <v>Ultrathing V4</v>
      </c>
      <c r="M1868">
        <f t="shared" si="119"/>
        <v>192</v>
      </c>
      <c r="N1868" s="14">
        <f t="shared" si="120"/>
        <v>766.08</v>
      </c>
      <c r="O1868">
        <f t="shared" si="121"/>
        <v>2009</v>
      </c>
      <c r="P1868" t="str">
        <f t="shared" si="122"/>
        <v>May</v>
      </c>
    </row>
    <row r="1869" spans="1:16" x14ac:dyDescent="0.3">
      <c r="A1869">
        <v>1882</v>
      </c>
      <c r="B1869" t="str">
        <f>Table6[[#This Row],[Initials]]</f>
        <v>M</v>
      </c>
      <c r="C1869" t="str">
        <f>Table6[[#This Row],[Last Name Correction]]</f>
        <v>Mosley</v>
      </c>
      <c r="D1869" t="s">
        <v>4493</v>
      </c>
      <c r="E1869" t="str">
        <f>Table6[[#This Row],[Gender Correction]]</f>
        <v>M</v>
      </c>
      <c r="F1869">
        <v>30</v>
      </c>
      <c r="G1869" t="s">
        <v>6328</v>
      </c>
      <c r="H1869" t="s">
        <v>10</v>
      </c>
      <c r="I1869" s="10">
        <v>39731</v>
      </c>
      <c r="J1869">
        <v>96</v>
      </c>
      <c r="K1869" t="s">
        <v>1673</v>
      </c>
      <c r="L1869" t="str">
        <f>VLOOKUP(Portfolio43468[[#This Row],[Product]],ProductName,2)</f>
        <v>Megawidget S</v>
      </c>
      <c r="M1869">
        <f t="shared" si="119"/>
        <v>2304</v>
      </c>
      <c r="N1869" s="14">
        <f t="shared" si="120"/>
        <v>1820.16</v>
      </c>
      <c r="O1869">
        <f t="shared" si="121"/>
        <v>2008</v>
      </c>
      <c r="P1869" t="str">
        <f t="shared" si="122"/>
        <v>Oct</v>
      </c>
    </row>
    <row r="1870" spans="1:16" x14ac:dyDescent="0.3">
      <c r="A1870">
        <v>1883</v>
      </c>
      <c r="B1870" t="str">
        <f>Table6[[#This Row],[Initials]]</f>
        <v>S</v>
      </c>
      <c r="C1870" t="str">
        <f>Table6[[#This Row],[Last Name Correction]]</f>
        <v>Winslow</v>
      </c>
      <c r="D1870" t="s">
        <v>4493</v>
      </c>
      <c r="E1870" t="str">
        <f>Table6[[#This Row],[Gender Correction]]</f>
        <v>M</v>
      </c>
      <c r="F1870">
        <v>90</v>
      </c>
      <c r="G1870" t="s">
        <v>6330</v>
      </c>
      <c r="H1870" t="s">
        <v>631</v>
      </c>
      <c r="I1870" s="10">
        <v>39626</v>
      </c>
      <c r="J1870">
        <v>64</v>
      </c>
      <c r="K1870" t="s">
        <v>1677</v>
      </c>
      <c r="L1870" t="str">
        <f>VLOOKUP(Portfolio43468[[#This Row],[Product]],ProductName,2)</f>
        <v>Ultrathing V3</v>
      </c>
      <c r="M1870">
        <f t="shared" si="119"/>
        <v>1536</v>
      </c>
      <c r="N1870" s="14">
        <f t="shared" si="120"/>
        <v>5360.64</v>
      </c>
      <c r="O1870">
        <f t="shared" si="121"/>
        <v>2008</v>
      </c>
      <c r="P1870" t="str">
        <f t="shared" si="122"/>
        <v>Jun</v>
      </c>
    </row>
    <row r="1871" spans="1:16" x14ac:dyDescent="0.3">
      <c r="A1871">
        <v>1884</v>
      </c>
      <c r="B1871" t="str">
        <f>Table6[[#This Row],[Initials]]</f>
        <v>R</v>
      </c>
      <c r="C1871" t="str">
        <f>Table6[[#This Row],[Last Name Correction]]</f>
        <v>Brown</v>
      </c>
      <c r="D1871" t="s">
        <v>4493</v>
      </c>
      <c r="E1871" t="str">
        <f>Table6[[#This Row],[Gender Correction]]</f>
        <v>M</v>
      </c>
      <c r="F1871">
        <v>60</v>
      </c>
      <c r="G1871" t="s">
        <v>6331</v>
      </c>
      <c r="H1871" t="s">
        <v>2003</v>
      </c>
      <c r="I1871" s="10">
        <v>39509</v>
      </c>
      <c r="J1871">
        <v>87</v>
      </c>
      <c r="K1871" t="s">
        <v>1707</v>
      </c>
      <c r="L1871" t="str">
        <f>VLOOKUP(Portfolio43468[[#This Row],[Product]],ProductName,2)</f>
        <v>Megawidget M</v>
      </c>
      <c r="M1871">
        <f t="shared" si="119"/>
        <v>2088</v>
      </c>
      <c r="N1871" s="14">
        <f t="shared" si="120"/>
        <v>2484.7199999999998</v>
      </c>
      <c r="O1871">
        <f t="shared" si="121"/>
        <v>2008</v>
      </c>
      <c r="P1871" t="str">
        <f t="shared" si="122"/>
        <v>Mar</v>
      </c>
    </row>
    <row r="1872" spans="1:16" x14ac:dyDescent="0.3">
      <c r="A1872">
        <v>1885</v>
      </c>
      <c r="B1872" t="str">
        <f>Table6[[#This Row],[Initials]]</f>
        <v>C</v>
      </c>
      <c r="C1872" t="str">
        <f>Table6[[#This Row],[Last Name Correction]]</f>
        <v>Le</v>
      </c>
      <c r="D1872" t="s">
        <v>4493</v>
      </c>
      <c r="E1872" t="str">
        <f>Table6[[#This Row],[Gender Correction]]</f>
        <v>M</v>
      </c>
      <c r="F1872">
        <v>30</v>
      </c>
      <c r="G1872" t="s">
        <v>6333</v>
      </c>
      <c r="H1872" t="s">
        <v>337</v>
      </c>
      <c r="I1872" s="10">
        <v>40113</v>
      </c>
      <c r="J1872">
        <v>88</v>
      </c>
      <c r="K1872" t="s">
        <v>1007</v>
      </c>
      <c r="L1872" t="str">
        <f>VLOOKUP(Portfolio43468[[#This Row],[Product]],ProductName,2)</f>
        <v>Superwossname</v>
      </c>
      <c r="M1872">
        <f t="shared" si="119"/>
        <v>1760</v>
      </c>
      <c r="N1872" s="14">
        <f t="shared" si="120"/>
        <v>5473.5999999999995</v>
      </c>
      <c r="O1872">
        <f t="shared" si="121"/>
        <v>2009</v>
      </c>
      <c r="P1872" t="str">
        <f t="shared" si="122"/>
        <v>Oct</v>
      </c>
    </row>
    <row r="1873" spans="1:16" x14ac:dyDescent="0.3">
      <c r="A1873">
        <v>1886</v>
      </c>
      <c r="B1873" t="str">
        <f>Table6[[#This Row],[Initials]]</f>
        <v>A</v>
      </c>
      <c r="C1873" t="str">
        <f>Table6[[#This Row],[Last Name Correction]]</f>
        <v>Grayson</v>
      </c>
      <c r="D1873" t="s">
        <v>4493</v>
      </c>
      <c r="E1873" t="str">
        <f>Table6[[#This Row],[Gender Correction]]</f>
        <v>M</v>
      </c>
      <c r="F1873">
        <v>30</v>
      </c>
      <c r="G1873" t="s">
        <v>6334</v>
      </c>
      <c r="H1873" t="s">
        <v>832</v>
      </c>
      <c r="I1873" s="10">
        <v>40061</v>
      </c>
      <c r="J1873">
        <v>100</v>
      </c>
      <c r="K1873" t="s">
        <v>1696</v>
      </c>
      <c r="L1873" t="str">
        <f>VLOOKUP(Portfolio43468[[#This Row],[Product]],ProductName,2)</f>
        <v>Ultrathing V2</v>
      </c>
      <c r="M1873">
        <f t="shared" si="119"/>
        <v>2000</v>
      </c>
      <c r="N1873" s="14">
        <f t="shared" si="120"/>
        <v>5980</v>
      </c>
      <c r="O1873">
        <f t="shared" si="121"/>
        <v>2009</v>
      </c>
      <c r="P1873" t="str">
        <f t="shared" si="122"/>
        <v>Sep</v>
      </c>
    </row>
    <row r="1874" spans="1:16" x14ac:dyDescent="0.3">
      <c r="A1874">
        <v>1887</v>
      </c>
      <c r="B1874" t="str">
        <f>Table6[[#This Row],[Initials]]</f>
        <v>F</v>
      </c>
      <c r="C1874" t="str">
        <f>Table6[[#This Row],[Last Name Correction]]</f>
        <v>Ochoa</v>
      </c>
      <c r="D1874" t="s">
        <v>4493</v>
      </c>
      <c r="E1874" t="str">
        <f>Table6[[#This Row],[Gender Correction]]</f>
        <v>M</v>
      </c>
      <c r="F1874">
        <v>90</v>
      </c>
      <c r="G1874" t="s">
        <v>6335</v>
      </c>
      <c r="H1874" t="s">
        <v>1287</v>
      </c>
      <c r="I1874" s="10">
        <v>39994</v>
      </c>
      <c r="J1874">
        <v>84</v>
      </c>
      <c r="K1874" t="s">
        <v>1007</v>
      </c>
      <c r="L1874" t="str">
        <f>VLOOKUP(Portfolio43468[[#This Row],[Product]],ProductName,2)</f>
        <v>Superwossname</v>
      </c>
      <c r="M1874">
        <f t="shared" si="119"/>
        <v>1680</v>
      </c>
      <c r="N1874" s="14">
        <f t="shared" si="120"/>
        <v>5224.8</v>
      </c>
      <c r="O1874">
        <f t="shared" si="121"/>
        <v>2009</v>
      </c>
      <c r="P1874" t="str">
        <f t="shared" si="122"/>
        <v>Jun</v>
      </c>
    </row>
    <row r="1875" spans="1:16" x14ac:dyDescent="0.3">
      <c r="A1875">
        <v>1888</v>
      </c>
      <c r="B1875" t="str">
        <f>Table6[[#This Row],[Initials]]</f>
        <v>F</v>
      </c>
      <c r="C1875" t="str">
        <f>Table6[[#This Row],[Last Name Correction]]</f>
        <v>Michael</v>
      </c>
      <c r="D1875" t="s">
        <v>4493</v>
      </c>
      <c r="E1875" t="str">
        <f>Table6[[#This Row],[Gender Correction]]</f>
        <v>M</v>
      </c>
      <c r="F1875">
        <v>30</v>
      </c>
      <c r="G1875" t="s">
        <v>6337</v>
      </c>
      <c r="H1875" t="s">
        <v>1643</v>
      </c>
      <c r="I1875" s="10">
        <v>40307</v>
      </c>
      <c r="J1875">
        <v>99</v>
      </c>
      <c r="K1875" t="s">
        <v>851</v>
      </c>
      <c r="L1875" t="str">
        <f>VLOOKUP(Portfolio43468[[#This Row],[Product]],ProductName,2)</f>
        <v>Hyperwotsit</v>
      </c>
      <c r="M1875">
        <f t="shared" si="119"/>
        <v>1980</v>
      </c>
      <c r="N1875" s="14">
        <f t="shared" si="120"/>
        <v>3979.7999999999997</v>
      </c>
      <c r="O1875">
        <f t="shared" si="121"/>
        <v>2010</v>
      </c>
      <c r="P1875" t="str">
        <f t="shared" si="122"/>
        <v>May</v>
      </c>
    </row>
    <row r="1876" spans="1:16" x14ac:dyDescent="0.3">
      <c r="A1876">
        <v>1889</v>
      </c>
      <c r="B1876" t="str">
        <f>Table6[[#This Row],[Initials]]</f>
        <v>D</v>
      </c>
      <c r="C1876" t="str">
        <f>Table6[[#This Row],[Last Name Correction]]</f>
        <v>Mcbride</v>
      </c>
      <c r="D1876" t="s">
        <v>4493</v>
      </c>
      <c r="E1876" t="str">
        <f>Table6[[#This Row],[Gender Correction]]</f>
        <v>M</v>
      </c>
      <c r="F1876">
        <v>90</v>
      </c>
      <c r="G1876" t="s">
        <v>6338</v>
      </c>
      <c r="H1876" t="s">
        <v>2222</v>
      </c>
      <c r="I1876" s="10">
        <v>40141</v>
      </c>
      <c r="J1876">
        <v>30</v>
      </c>
      <c r="K1876" t="s">
        <v>1721</v>
      </c>
      <c r="L1876" t="str">
        <f>VLOOKUP(Portfolio43468[[#This Row],[Product]],ProductName,2)</f>
        <v>Ultrathing V4</v>
      </c>
      <c r="M1876">
        <f t="shared" si="119"/>
        <v>720</v>
      </c>
      <c r="N1876" s="14">
        <f t="shared" si="120"/>
        <v>2872.8</v>
      </c>
      <c r="O1876">
        <f t="shared" si="121"/>
        <v>2009</v>
      </c>
      <c r="P1876" t="str">
        <f t="shared" si="122"/>
        <v>Nov</v>
      </c>
    </row>
    <row r="1877" spans="1:16" x14ac:dyDescent="0.3">
      <c r="A1877">
        <v>1890</v>
      </c>
      <c r="B1877" t="str">
        <f>Table6[[#This Row],[Initials]]</f>
        <v>D</v>
      </c>
      <c r="C1877" t="str">
        <f>Table6[[#This Row],[Last Name Correction]]</f>
        <v>Grimm</v>
      </c>
      <c r="D1877" t="s">
        <v>4493</v>
      </c>
      <c r="E1877" t="str">
        <f>Table6[[#This Row],[Gender Correction]]</f>
        <v>M</v>
      </c>
      <c r="F1877">
        <v>30</v>
      </c>
      <c r="G1877" t="s">
        <v>6341</v>
      </c>
      <c r="H1877" t="s">
        <v>853</v>
      </c>
      <c r="I1877" s="10">
        <v>40064</v>
      </c>
      <c r="J1877">
        <v>3</v>
      </c>
      <c r="K1877" t="s">
        <v>1007</v>
      </c>
      <c r="L1877" t="str">
        <f>VLOOKUP(Portfolio43468[[#This Row],[Product]],ProductName,2)</f>
        <v>Superwossname</v>
      </c>
      <c r="M1877">
        <f t="shared" si="119"/>
        <v>60</v>
      </c>
      <c r="N1877" s="14">
        <f t="shared" si="120"/>
        <v>186.6</v>
      </c>
      <c r="O1877">
        <f t="shared" si="121"/>
        <v>2009</v>
      </c>
      <c r="P1877" t="str">
        <f t="shared" si="122"/>
        <v>Sep</v>
      </c>
    </row>
    <row r="1878" spans="1:16" x14ac:dyDescent="0.3">
      <c r="A1878">
        <v>1891</v>
      </c>
      <c r="B1878" t="str">
        <f>Table6[[#This Row],[Initials]]</f>
        <v>J</v>
      </c>
      <c r="C1878" t="str">
        <f>Table6[[#This Row],[Last Name Correction]]</f>
        <v>Mcguire</v>
      </c>
      <c r="D1878" t="s">
        <v>4493</v>
      </c>
      <c r="E1878" t="str">
        <f>Table6[[#This Row],[Gender Correction]]</f>
        <v>M</v>
      </c>
      <c r="F1878">
        <v>30</v>
      </c>
      <c r="G1878" t="s">
        <v>6343</v>
      </c>
      <c r="H1878" t="s">
        <v>101</v>
      </c>
      <c r="I1878" s="10">
        <v>40184</v>
      </c>
      <c r="J1878">
        <v>47</v>
      </c>
      <c r="K1878" t="s">
        <v>1707</v>
      </c>
      <c r="L1878" t="str">
        <f>VLOOKUP(Portfolio43468[[#This Row],[Product]],ProductName,2)</f>
        <v>Megawidget M</v>
      </c>
      <c r="M1878">
        <f t="shared" si="119"/>
        <v>1128</v>
      </c>
      <c r="N1878" s="14">
        <f t="shared" si="120"/>
        <v>1342.32</v>
      </c>
      <c r="O1878">
        <f t="shared" si="121"/>
        <v>2010</v>
      </c>
      <c r="P1878" t="str">
        <f t="shared" si="122"/>
        <v>Jan</v>
      </c>
    </row>
    <row r="1879" spans="1:16" x14ac:dyDescent="0.3">
      <c r="A1879">
        <v>1892</v>
      </c>
      <c r="B1879" t="str">
        <f>Table6[[#This Row],[Initials]]</f>
        <v>S</v>
      </c>
      <c r="C1879" t="str">
        <f>Table6[[#This Row],[Last Name Correction]]</f>
        <v>Rosales</v>
      </c>
      <c r="D1879" t="s">
        <v>4493</v>
      </c>
      <c r="E1879" t="str">
        <f>Table6[[#This Row],[Gender Correction]]</f>
        <v>M</v>
      </c>
      <c r="F1879">
        <v>30</v>
      </c>
      <c r="G1879" t="s">
        <v>6344</v>
      </c>
      <c r="H1879" t="s">
        <v>6345</v>
      </c>
      <c r="I1879" s="10">
        <v>39959</v>
      </c>
      <c r="J1879">
        <v>7</v>
      </c>
      <c r="K1879" t="s">
        <v>1692</v>
      </c>
      <c r="L1879" t="str">
        <f>VLOOKUP(Portfolio43468[[#This Row],[Product]],ProductName,2)</f>
        <v>Megawidget L</v>
      </c>
      <c r="M1879">
        <f t="shared" si="119"/>
        <v>168</v>
      </c>
      <c r="N1879" s="14">
        <f t="shared" si="120"/>
        <v>267.12</v>
      </c>
      <c r="O1879">
        <f t="shared" si="121"/>
        <v>2009</v>
      </c>
      <c r="P1879" t="str">
        <f t="shared" si="122"/>
        <v>May</v>
      </c>
    </row>
    <row r="1880" spans="1:16" x14ac:dyDescent="0.3">
      <c r="A1880">
        <v>1893</v>
      </c>
      <c r="B1880" t="str">
        <f>Table6[[#This Row],[Initials]]</f>
        <v>R</v>
      </c>
      <c r="C1880" t="str">
        <f>Table6[[#This Row],[Last Name Correction]]</f>
        <v>Moss</v>
      </c>
      <c r="D1880" t="s">
        <v>4493</v>
      </c>
      <c r="E1880" t="str">
        <f>Table6[[#This Row],[Gender Correction]]</f>
        <v>M</v>
      </c>
      <c r="F1880">
        <v>60</v>
      </c>
      <c r="G1880" t="s">
        <v>6346</v>
      </c>
      <c r="H1880" t="s">
        <v>6347</v>
      </c>
      <c r="I1880" s="10">
        <v>39670</v>
      </c>
      <c r="J1880">
        <v>78</v>
      </c>
      <c r="K1880" t="s">
        <v>1692</v>
      </c>
      <c r="L1880" t="str">
        <f>VLOOKUP(Portfolio43468[[#This Row],[Product]],ProductName,2)</f>
        <v>Megawidget L</v>
      </c>
      <c r="M1880">
        <f t="shared" si="119"/>
        <v>1872</v>
      </c>
      <c r="N1880" s="14">
        <f t="shared" si="120"/>
        <v>2976.48</v>
      </c>
      <c r="O1880">
        <f t="shared" si="121"/>
        <v>2008</v>
      </c>
      <c r="P1880" t="str">
        <f t="shared" si="122"/>
        <v>Aug</v>
      </c>
    </row>
    <row r="1881" spans="1:16" x14ac:dyDescent="0.3">
      <c r="A1881">
        <v>1894</v>
      </c>
      <c r="B1881" t="str">
        <f>Table6[[#This Row],[Initials]]</f>
        <v>H</v>
      </c>
      <c r="C1881" t="str">
        <f>Table6[[#This Row],[Last Name Correction]]</f>
        <v>Surname</v>
      </c>
      <c r="D1881" t="s">
        <v>4493</v>
      </c>
      <c r="E1881" t="str">
        <f>Table6[[#This Row],[Gender Correction]]</f>
        <v>M</v>
      </c>
      <c r="F1881">
        <v>60</v>
      </c>
      <c r="G1881" t="s">
        <v>6348</v>
      </c>
      <c r="H1881" t="s">
        <v>3065</v>
      </c>
      <c r="I1881" s="10">
        <v>40521</v>
      </c>
      <c r="J1881">
        <v>37</v>
      </c>
      <c r="K1881" t="s">
        <v>1696</v>
      </c>
      <c r="L1881" t="str">
        <f>VLOOKUP(Portfolio43468[[#This Row],[Product]],ProductName,2)</f>
        <v>Ultrathing V2</v>
      </c>
      <c r="M1881">
        <f t="shared" si="119"/>
        <v>740</v>
      </c>
      <c r="N1881" s="14">
        <f t="shared" si="120"/>
        <v>2212.6000000000004</v>
      </c>
      <c r="O1881">
        <f t="shared" si="121"/>
        <v>2010</v>
      </c>
      <c r="P1881" t="str">
        <f t="shared" si="122"/>
        <v>Dec</v>
      </c>
    </row>
    <row r="1882" spans="1:16" x14ac:dyDescent="0.3">
      <c r="A1882">
        <v>1895</v>
      </c>
      <c r="B1882" t="str">
        <f>Table6[[#This Row],[Initials]]</f>
        <v>H</v>
      </c>
      <c r="C1882" t="str">
        <f>Table6[[#This Row],[Last Name Correction]]</f>
        <v>Gallo</v>
      </c>
      <c r="D1882" t="s">
        <v>4493</v>
      </c>
      <c r="E1882" t="str">
        <f>Table6[[#This Row],[Gender Correction]]</f>
        <v>M</v>
      </c>
      <c r="F1882">
        <v>60</v>
      </c>
      <c r="G1882" t="s">
        <v>4923</v>
      </c>
      <c r="H1882" t="s">
        <v>33</v>
      </c>
      <c r="I1882" s="10">
        <v>39475</v>
      </c>
      <c r="J1882">
        <v>3</v>
      </c>
      <c r="K1882" t="s">
        <v>1707</v>
      </c>
      <c r="L1882" t="str">
        <f>VLOOKUP(Portfolio43468[[#This Row],[Product]],ProductName,2)</f>
        <v>Megawidget M</v>
      </c>
      <c r="M1882">
        <f t="shared" si="119"/>
        <v>72</v>
      </c>
      <c r="N1882" s="14">
        <f t="shared" si="120"/>
        <v>85.679999999999993</v>
      </c>
      <c r="O1882">
        <f t="shared" si="121"/>
        <v>2008</v>
      </c>
      <c r="P1882" t="str">
        <f t="shared" si="122"/>
        <v>Jan</v>
      </c>
    </row>
    <row r="1883" spans="1:16" x14ac:dyDescent="0.3">
      <c r="A1883">
        <v>1896</v>
      </c>
      <c r="B1883" t="str">
        <f>Table6[[#This Row],[Initials]]</f>
        <v>M</v>
      </c>
      <c r="C1883" t="str">
        <f>Table6[[#This Row],[Last Name Correction]]</f>
        <v>Pierre</v>
      </c>
      <c r="D1883" t="s">
        <v>4493</v>
      </c>
      <c r="E1883" t="str">
        <f>Table6[[#This Row],[Gender Correction]]</f>
        <v>M</v>
      </c>
      <c r="F1883">
        <v>60</v>
      </c>
      <c r="G1883" t="s">
        <v>6349</v>
      </c>
      <c r="H1883" t="s">
        <v>1064</v>
      </c>
      <c r="I1883" s="10">
        <v>40453</v>
      </c>
      <c r="J1883">
        <v>17</v>
      </c>
      <c r="K1883" t="s">
        <v>1673</v>
      </c>
      <c r="L1883" t="str">
        <f>VLOOKUP(Portfolio43468[[#This Row],[Product]],ProductName,2)</f>
        <v>Megawidget S</v>
      </c>
      <c r="M1883">
        <f t="shared" si="119"/>
        <v>408</v>
      </c>
      <c r="N1883" s="14">
        <f t="shared" si="120"/>
        <v>322.32</v>
      </c>
      <c r="O1883">
        <f t="shared" si="121"/>
        <v>2010</v>
      </c>
      <c r="P1883" t="str">
        <f t="shared" si="122"/>
        <v>Oct</v>
      </c>
    </row>
    <row r="1884" spans="1:16" x14ac:dyDescent="0.3">
      <c r="A1884">
        <v>1897</v>
      </c>
      <c r="B1884" t="str">
        <f>Table6[[#This Row],[Initials]]</f>
        <v>N</v>
      </c>
      <c r="C1884" t="str">
        <f>Table6[[#This Row],[Last Name Correction]]</f>
        <v>Hughes</v>
      </c>
      <c r="D1884" t="s">
        <v>4493</v>
      </c>
      <c r="E1884" t="str">
        <f>Table6[[#This Row],[Gender Correction]]</f>
        <v>M</v>
      </c>
      <c r="F1884">
        <v>30</v>
      </c>
      <c r="G1884" t="s">
        <v>6350</v>
      </c>
      <c r="H1884" t="s">
        <v>680</v>
      </c>
      <c r="I1884" s="10">
        <v>40214</v>
      </c>
      <c r="J1884">
        <v>69</v>
      </c>
      <c r="K1884" t="s">
        <v>1772</v>
      </c>
      <c r="L1884" t="str">
        <f>VLOOKUP(Portfolio43468[[#This Row],[Product]],ProductName,2)</f>
        <v>Gigastuff</v>
      </c>
      <c r="M1884">
        <f t="shared" si="119"/>
        <v>1242</v>
      </c>
      <c r="N1884" s="14">
        <f t="shared" si="120"/>
        <v>2347.3799999999997</v>
      </c>
      <c r="O1884">
        <f t="shared" si="121"/>
        <v>2010</v>
      </c>
      <c r="P1884" t="str">
        <f t="shared" si="122"/>
        <v>Feb</v>
      </c>
    </row>
    <row r="1885" spans="1:16" x14ac:dyDescent="0.3">
      <c r="A1885">
        <v>1898</v>
      </c>
      <c r="B1885" t="str">
        <f>Table6[[#This Row],[Initials]]</f>
        <v>J</v>
      </c>
      <c r="C1885" t="str">
        <f>Table6[[#This Row],[Last Name Correction]]</f>
        <v>Crowell</v>
      </c>
      <c r="D1885" t="s">
        <v>4493</v>
      </c>
      <c r="E1885" t="str">
        <f>Table6[[#This Row],[Gender Correction]]</f>
        <v>M</v>
      </c>
      <c r="F1885">
        <v>60</v>
      </c>
      <c r="G1885" t="s">
        <v>6352</v>
      </c>
      <c r="H1885" t="s">
        <v>563</v>
      </c>
      <c r="I1885" s="10">
        <v>39559</v>
      </c>
      <c r="J1885">
        <v>69</v>
      </c>
      <c r="K1885" t="s">
        <v>1673</v>
      </c>
      <c r="L1885" t="str">
        <f>VLOOKUP(Portfolio43468[[#This Row],[Product]],ProductName,2)</f>
        <v>Megawidget S</v>
      </c>
      <c r="M1885">
        <f t="shared" si="119"/>
        <v>1656</v>
      </c>
      <c r="N1885" s="14">
        <f t="shared" si="120"/>
        <v>1308.24</v>
      </c>
      <c r="O1885">
        <f t="shared" si="121"/>
        <v>2008</v>
      </c>
      <c r="P1885" t="str">
        <f t="shared" si="122"/>
        <v>Apr</v>
      </c>
    </row>
    <row r="1886" spans="1:16" x14ac:dyDescent="0.3">
      <c r="A1886">
        <v>1899</v>
      </c>
      <c r="B1886" t="str">
        <f>Table6[[#This Row],[Initials]]</f>
        <v>D</v>
      </c>
      <c r="C1886" t="str">
        <f>Table6[[#This Row],[Last Name Correction]]</f>
        <v>Moses</v>
      </c>
      <c r="D1886" t="s">
        <v>4493</v>
      </c>
      <c r="E1886" t="str">
        <f>Table6[[#This Row],[Gender Correction]]</f>
        <v>M</v>
      </c>
      <c r="F1886">
        <v>30</v>
      </c>
      <c r="G1886" t="s">
        <v>6353</v>
      </c>
      <c r="H1886" t="s">
        <v>999</v>
      </c>
      <c r="I1886" s="10">
        <v>39832</v>
      </c>
      <c r="J1886">
        <v>60</v>
      </c>
      <c r="K1886" t="s">
        <v>1692</v>
      </c>
      <c r="L1886" t="str">
        <f>VLOOKUP(Portfolio43468[[#This Row],[Product]],ProductName,2)</f>
        <v>Megawidget L</v>
      </c>
      <c r="M1886">
        <f t="shared" si="119"/>
        <v>1440</v>
      </c>
      <c r="N1886" s="14">
        <f t="shared" si="120"/>
        <v>2289.6</v>
      </c>
      <c r="O1886">
        <f t="shared" si="121"/>
        <v>2009</v>
      </c>
      <c r="P1886" t="str">
        <f t="shared" si="122"/>
        <v>Jan</v>
      </c>
    </row>
    <row r="1887" spans="1:16" x14ac:dyDescent="0.3">
      <c r="A1887">
        <v>1900</v>
      </c>
      <c r="B1887" t="str">
        <f>Table6[[#This Row],[Initials]]</f>
        <v>J</v>
      </c>
      <c r="C1887" t="str">
        <f>Table6[[#This Row],[Last Name Correction]]</f>
        <v>Crocker</v>
      </c>
      <c r="D1887" t="s">
        <v>4493</v>
      </c>
      <c r="E1887" t="str">
        <f>Table6[[#This Row],[Gender Correction]]</f>
        <v>M</v>
      </c>
      <c r="F1887">
        <v>60</v>
      </c>
      <c r="G1887" t="s">
        <v>6354</v>
      </c>
      <c r="H1887" t="s">
        <v>33</v>
      </c>
      <c r="I1887" s="10">
        <v>39754</v>
      </c>
      <c r="J1887">
        <v>37</v>
      </c>
      <c r="K1887" t="s">
        <v>1707</v>
      </c>
      <c r="L1887" t="str">
        <f>VLOOKUP(Portfolio43468[[#This Row],[Product]],ProductName,2)</f>
        <v>Megawidget M</v>
      </c>
      <c r="M1887">
        <f t="shared" si="119"/>
        <v>888</v>
      </c>
      <c r="N1887" s="14">
        <f t="shared" si="120"/>
        <v>1056.72</v>
      </c>
      <c r="O1887">
        <f t="shared" si="121"/>
        <v>2008</v>
      </c>
      <c r="P1887" t="str">
        <f t="shared" si="122"/>
        <v>Nov</v>
      </c>
    </row>
    <row r="1888" spans="1:16" x14ac:dyDescent="0.3">
      <c r="A1888">
        <v>1901</v>
      </c>
      <c r="B1888" t="str">
        <f>Table6[[#This Row],[Initials]]</f>
        <v>K</v>
      </c>
      <c r="C1888" t="str">
        <f>Table6[[#This Row],[Last Name Correction]]</f>
        <v>Toney</v>
      </c>
      <c r="D1888" t="s">
        <v>4493</v>
      </c>
      <c r="E1888" t="str">
        <f>Table6[[#This Row],[Gender Correction]]</f>
        <v>M</v>
      </c>
      <c r="F1888">
        <v>60</v>
      </c>
      <c r="G1888" t="s">
        <v>6356</v>
      </c>
      <c r="H1888" t="s">
        <v>6357</v>
      </c>
      <c r="I1888" s="10">
        <v>40221</v>
      </c>
      <c r="J1888">
        <v>77</v>
      </c>
      <c r="K1888" t="s">
        <v>1721</v>
      </c>
      <c r="L1888" t="str">
        <f>VLOOKUP(Portfolio43468[[#This Row],[Product]],ProductName,2)</f>
        <v>Ultrathing V4</v>
      </c>
      <c r="M1888">
        <f t="shared" si="119"/>
        <v>1848</v>
      </c>
      <c r="N1888" s="14">
        <f t="shared" si="120"/>
        <v>7373.52</v>
      </c>
      <c r="O1888">
        <f t="shared" si="121"/>
        <v>2010</v>
      </c>
      <c r="P1888" t="str">
        <f t="shared" si="122"/>
        <v>Feb</v>
      </c>
    </row>
    <row r="1889" spans="1:16" x14ac:dyDescent="0.3">
      <c r="A1889">
        <v>1902</v>
      </c>
      <c r="B1889" t="str">
        <f>Table6[[#This Row],[Initials]]</f>
        <v>M</v>
      </c>
      <c r="C1889" t="str">
        <f>Table6[[#This Row],[Last Name Correction]]</f>
        <v>Greene</v>
      </c>
      <c r="D1889" t="s">
        <v>4493</v>
      </c>
      <c r="E1889" t="str">
        <f>Table6[[#This Row],[Gender Correction]]</f>
        <v>M</v>
      </c>
      <c r="F1889">
        <v>60</v>
      </c>
      <c r="G1889" t="s">
        <v>6359</v>
      </c>
      <c r="H1889" t="s">
        <v>3790</v>
      </c>
      <c r="I1889" s="10">
        <v>39773</v>
      </c>
      <c r="J1889">
        <v>36</v>
      </c>
      <c r="K1889" t="s">
        <v>1721</v>
      </c>
      <c r="L1889" t="str">
        <f>VLOOKUP(Portfolio43468[[#This Row],[Product]],ProductName,2)</f>
        <v>Ultrathing V4</v>
      </c>
      <c r="M1889">
        <f t="shared" si="119"/>
        <v>864</v>
      </c>
      <c r="N1889" s="14">
        <f t="shared" si="120"/>
        <v>3447.36</v>
      </c>
      <c r="O1889">
        <f t="shared" si="121"/>
        <v>2008</v>
      </c>
      <c r="P1889" t="str">
        <f t="shared" si="122"/>
        <v>Nov</v>
      </c>
    </row>
    <row r="1890" spans="1:16" x14ac:dyDescent="0.3">
      <c r="A1890">
        <v>1903</v>
      </c>
      <c r="B1890" t="str">
        <f>Table6[[#This Row],[Initials]]</f>
        <v>R</v>
      </c>
      <c r="C1890" t="str">
        <f>Table6[[#This Row],[Last Name Correction]]</f>
        <v>Donovan</v>
      </c>
      <c r="D1890" t="s">
        <v>4493</v>
      </c>
      <c r="E1890" t="str">
        <f>Table6[[#This Row],[Gender Correction]]</f>
        <v>M</v>
      </c>
      <c r="F1890">
        <v>60</v>
      </c>
      <c r="G1890" t="s">
        <v>6361</v>
      </c>
      <c r="H1890" t="s">
        <v>420</v>
      </c>
      <c r="I1890" s="10">
        <v>39883</v>
      </c>
      <c r="J1890">
        <v>48</v>
      </c>
      <c r="K1890" t="s">
        <v>1673</v>
      </c>
      <c r="L1890" t="str">
        <f>VLOOKUP(Portfolio43468[[#This Row],[Product]],ProductName,2)</f>
        <v>Megawidget S</v>
      </c>
      <c r="M1890">
        <f t="shared" si="119"/>
        <v>1152</v>
      </c>
      <c r="N1890" s="14">
        <f t="shared" si="120"/>
        <v>910.08</v>
      </c>
      <c r="O1890">
        <f t="shared" si="121"/>
        <v>2009</v>
      </c>
      <c r="P1890" t="str">
        <f t="shared" si="122"/>
        <v>Mar</v>
      </c>
    </row>
    <row r="1891" spans="1:16" x14ac:dyDescent="0.3">
      <c r="A1891">
        <v>1904</v>
      </c>
      <c r="B1891" t="str">
        <f>Table6[[#This Row],[Initials]]</f>
        <v>R</v>
      </c>
      <c r="C1891" t="str">
        <f>Table6[[#This Row],[Last Name Correction]]</f>
        <v>Tidwell</v>
      </c>
      <c r="D1891" t="s">
        <v>4493</v>
      </c>
      <c r="E1891" t="str">
        <f>Table6[[#This Row],[Gender Correction]]</f>
        <v>M</v>
      </c>
      <c r="F1891">
        <v>30</v>
      </c>
      <c r="G1891" t="s">
        <v>6364</v>
      </c>
      <c r="H1891" t="s">
        <v>43</v>
      </c>
      <c r="I1891" s="10">
        <v>40020</v>
      </c>
      <c r="J1891">
        <v>25</v>
      </c>
      <c r="K1891" t="s">
        <v>1707</v>
      </c>
      <c r="L1891" t="str">
        <f>VLOOKUP(Portfolio43468[[#This Row],[Product]],ProductName,2)</f>
        <v>Megawidget M</v>
      </c>
      <c r="M1891">
        <f t="shared" si="119"/>
        <v>600</v>
      </c>
      <c r="N1891" s="14">
        <f t="shared" si="120"/>
        <v>714</v>
      </c>
      <c r="O1891">
        <f t="shared" si="121"/>
        <v>2009</v>
      </c>
      <c r="P1891" t="str">
        <f t="shared" si="122"/>
        <v>Jul</v>
      </c>
    </row>
    <row r="1892" spans="1:16" x14ac:dyDescent="0.3">
      <c r="A1892">
        <v>1905</v>
      </c>
      <c r="B1892" t="str">
        <f>Table6[[#This Row],[Initials]]</f>
        <v>A</v>
      </c>
      <c r="C1892" t="str">
        <f>Table6[[#This Row],[Last Name Correction]]</f>
        <v>Gibbons</v>
      </c>
      <c r="D1892" t="s">
        <v>4493</v>
      </c>
      <c r="E1892" t="str">
        <f>Table6[[#This Row],[Gender Correction]]</f>
        <v>M</v>
      </c>
      <c r="F1892">
        <v>90</v>
      </c>
      <c r="G1892" t="s">
        <v>6366</v>
      </c>
      <c r="H1892" t="s">
        <v>6024</v>
      </c>
      <c r="I1892" s="10">
        <v>40003</v>
      </c>
      <c r="J1892">
        <v>67</v>
      </c>
      <c r="K1892" t="s">
        <v>1677</v>
      </c>
      <c r="L1892" t="str">
        <f>VLOOKUP(Portfolio43468[[#This Row],[Product]],ProductName,2)</f>
        <v>Ultrathing V3</v>
      </c>
      <c r="M1892">
        <f t="shared" si="119"/>
        <v>1608</v>
      </c>
      <c r="N1892" s="14">
        <f t="shared" si="120"/>
        <v>5611.92</v>
      </c>
      <c r="O1892">
        <f t="shared" si="121"/>
        <v>2009</v>
      </c>
      <c r="P1892" t="str">
        <f t="shared" si="122"/>
        <v>Jul</v>
      </c>
    </row>
    <row r="1893" spans="1:16" x14ac:dyDescent="0.3">
      <c r="A1893">
        <v>1906</v>
      </c>
      <c r="B1893" t="str">
        <f>Table6[[#This Row],[Initials]]</f>
        <v>M</v>
      </c>
      <c r="C1893" t="str">
        <f>Table6[[#This Row],[Last Name Correction]]</f>
        <v>Lake</v>
      </c>
      <c r="D1893" t="s">
        <v>4493</v>
      </c>
      <c r="E1893" t="str">
        <f>Table6[[#This Row],[Gender Correction]]</f>
        <v>M</v>
      </c>
      <c r="F1893">
        <v>60</v>
      </c>
      <c r="G1893" t="s">
        <v>6367</v>
      </c>
      <c r="H1893" t="s">
        <v>301</v>
      </c>
      <c r="I1893" s="10">
        <v>40010</v>
      </c>
      <c r="J1893">
        <v>6</v>
      </c>
      <c r="K1893" t="s">
        <v>1692</v>
      </c>
      <c r="L1893" t="str">
        <f>VLOOKUP(Portfolio43468[[#This Row],[Product]],ProductName,2)</f>
        <v>Megawidget L</v>
      </c>
      <c r="M1893">
        <f t="shared" si="119"/>
        <v>144</v>
      </c>
      <c r="N1893" s="14">
        <f t="shared" si="120"/>
        <v>228.96</v>
      </c>
      <c r="O1893">
        <f t="shared" si="121"/>
        <v>2009</v>
      </c>
      <c r="P1893" t="str">
        <f t="shared" si="122"/>
        <v>Jul</v>
      </c>
    </row>
    <row r="1894" spans="1:16" x14ac:dyDescent="0.3">
      <c r="A1894">
        <v>1907</v>
      </c>
      <c r="B1894" t="str">
        <f>Table6[[#This Row],[Initials]]</f>
        <v>B</v>
      </c>
      <c r="C1894" t="str">
        <f>Table6[[#This Row],[Last Name Correction]]</f>
        <v>Small</v>
      </c>
      <c r="D1894" t="s">
        <v>4493</v>
      </c>
      <c r="E1894" t="str">
        <f>Table6[[#This Row],[Gender Correction]]</f>
        <v>M</v>
      </c>
      <c r="F1894">
        <v>30</v>
      </c>
      <c r="G1894" t="s">
        <v>6368</v>
      </c>
      <c r="H1894" t="s">
        <v>1964</v>
      </c>
      <c r="I1894" s="10">
        <v>39848</v>
      </c>
      <c r="J1894">
        <v>54</v>
      </c>
      <c r="K1894" t="s">
        <v>1700</v>
      </c>
      <c r="L1894" t="str">
        <f>VLOOKUP(Portfolio43468[[#This Row],[Product]],ProductName,2)</f>
        <v>Ultrathing V1</v>
      </c>
      <c r="M1894">
        <f t="shared" si="119"/>
        <v>918</v>
      </c>
      <c r="N1894" s="14">
        <f t="shared" si="120"/>
        <v>1826.82</v>
      </c>
      <c r="O1894">
        <f t="shared" si="121"/>
        <v>2009</v>
      </c>
      <c r="P1894" t="str">
        <f t="shared" si="122"/>
        <v>Feb</v>
      </c>
    </row>
    <row r="1895" spans="1:16" x14ac:dyDescent="0.3">
      <c r="A1895">
        <v>1908</v>
      </c>
      <c r="B1895" t="str">
        <f>Table6[[#This Row],[Initials]]</f>
        <v>K</v>
      </c>
      <c r="C1895" t="str">
        <f>Table6[[#This Row],[Last Name Correction]]</f>
        <v>Donnelly</v>
      </c>
      <c r="D1895" t="s">
        <v>4493</v>
      </c>
      <c r="E1895" t="str">
        <f>Table6[[#This Row],[Gender Correction]]</f>
        <v>M</v>
      </c>
      <c r="F1895">
        <v>60</v>
      </c>
      <c r="G1895" t="s">
        <v>6370</v>
      </c>
      <c r="H1895" t="s">
        <v>6371</v>
      </c>
      <c r="I1895" s="10">
        <v>40482</v>
      </c>
      <c r="J1895">
        <v>43</v>
      </c>
      <c r="K1895" t="s">
        <v>1772</v>
      </c>
      <c r="L1895" t="str">
        <f>VLOOKUP(Portfolio43468[[#This Row],[Product]],ProductName,2)</f>
        <v>Gigastuff</v>
      </c>
      <c r="M1895">
        <f t="shared" si="119"/>
        <v>774</v>
      </c>
      <c r="N1895" s="14">
        <f t="shared" si="120"/>
        <v>1462.86</v>
      </c>
      <c r="O1895">
        <f t="shared" si="121"/>
        <v>2010</v>
      </c>
      <c r="P1895" t="str">
        <f t="shared" si="122"/>
        <v>Oct</v>
      </c>
    </row>
    <row r="1896" spans="1:16" x14ac:dyDescent="0.3">
      <c r="A1896">
        <v>1909</v>
      </c>
      <c r="B1896" t="str">
        <f>Table6[[#This Row],[Initials]]</f>
        <v>R</v>
      </c>
      <c r="C1896" t="str">
        <f>Table6[[#This Row],[Last Name Correction]]</f>
        <v>Cano</v>
      </c>
      <c r="D1896" t="s">
        <v>4493</v>
      </c>
      <c r="E1896" t="str">
        <f>Table6[[#This Row],[Gender Correction]]</f>
        <v>M</v>
      </c>
      <c r="F1896">
        <v>90</v>
      </c>
      <c r="G1896" t="s">
        <v>6373</v>
      </c>
      <c r="H1896" t="s">
        <v>6112</v>
      </c>
      <c r="I1896" s="10">
        <v>40099</v>
      </c>
      <c r="J1896">
        <v>41</v>
      </c>
      <c r="K1896" t="s">
        <v>1007</v>
      </c>
      <c r="L1896" t="str">
        <f>VLOOKUP(Portfolio43468[[#This Row],[Product]],ProductName,2)</f>
        <v>Superwossname</v>
      </c>
      <c r="M1896">
        <f t="shared" si="119"/>
        <v>820</v>
      </c>
      <c r="N1896" s="14">
        <f t="shared" si="120"/>
        <v>2550.1999999999998</v>
      </c>
      <c r="O1896">
        <f t="shared" si="121"/>
        <v>2009</v>
      </c>
      <c r="P1896" t="str">
        <f t="shared" si="122"/>
        <v>Oct</v>
      </c>
    </row>
    <row r="1897" spans="1:16" x14ac:dyDescent="0.3">
      <c r="A1897">
        <v>1910</v>
      </c>
      <c r="B1897" t="str">
        <f>Table6[[#This Row],[Initials]]</f>
        <v>S</v>
      </c>
      <c r="C1897" t="str">
        <f>Table6[[#This Row],[Last Name Correction]]</f>
        <v>Mcintosh</v>
      </c>
      <c r="D1897" t="s">
        <v>4493</v>
      </c>
      <c r="E1897" t="str">
        <f>Table6[[#This Row],[Gender Correction]]</f>
        <v>M</v>
      </c>
      <c r="F1897">
        <v>60</v>
      </c>
      <c r="G1897" t="s">
        <v>6375</v>
      </c>
      <c r="H1897" t="s">
        <v>673</v>
      </c>
      <c r="I1897" s="10">
        <v>40296</v>
      </c>
      <c r="J1897">
        <v>19</v>
      </c>
      <c r="K1897" t="s">
        <v>1696</v>
      </c>
      <c r="L1897" t="str">
        <f>VLOOKUP(Portfolio43468[[#This Row],[Product]],ProductName,2)</f>
        <v>Ultrathing V2</v>
      </c>
      <c r="M1897">
        <f t="shared" si="119"/>
        <v>380</v>
      </c>
      <c r="N1897" s="14">
        <f t="shared" si="120"/>
        <v>1136.2</v>
      </c>
      <c r="O1897">
        <f t="shared" si="121"/>
        <v>2010</v>
      </c>
      <c r="P1897" t="str">
        <f t="shared" si="122"/>
        <v>Apr</v>
      </c>
    </row>
    <row r="1898" spans="1:16" x14ac:dyDescent="0.3">
      <c r="A1898">
        <v>1911</v>
      </c>
      <c r="B1898" t="str">
        <f>Table6[[#This Row],[Initials]]</f>
        <v>S</v>
      </c>
      <c r="C1898" t="str">
        <f>Table6[[#This Row],[Last Name Correction]]</f>
        <v>Vick</v>
      </c>
      <c r="D1898" t="s">
        <v>4493</v>
      </c>
      <c r="E1898" t="str">
        <f>Table6[[#This Row],[Gender Correction]]</f>
        <v>M</v>
      </c>
      <c r="F1898">
        <v>30</v>
      </c>
      <c r="G1898" t="s">
        <v>6378</v>
      </c>
      <c r="H1898" t="s">
        <v>593</v>
      </c>
      <c r="I1898" s="10">
        <v>39896</v>
      </c>
      <c r="J1898">
        <v>83</v>
      </c>
      <c r="K1898" t="s">
        <v>1772</v>
      </c>
      <c r="L1898" t="str">
        <f>VLOOKUP(Portfolio43468[[#This Row],[Product]],ProductName,2)</f>
        <v>Gigastuff</v>
      </c>
      <c r="M1898">
        <f t="shared" si="119"/>
        <v>1494</v>
      </c>
      <c r="N1898" s="14">
        <f t="shared" si="120"/>
        <v>2823.66</v>
      </c>
      <c r="O1898">
        <f t="shared" si="121"/>
        <v>2009</v>
      </c>
      <c r="P1898" t="str">
        <f t="shared" si="122"/>
        <v>Mar</v>
      </c>
    </row>
    <row r="1899" spans="1:16" x14ac:dyDescent="0.3">
      <c r="A1899">
        <v>1912</v>
      </c>
      <c r="B1899" t="str">
        <f>Table6[[#This Row],[Initials]]</f>
        <v>A</v>
      </c>
      <c r="C1899" t="str">
        <f>Table6[[#This Row],[Last Name Correction]]</f>
        <v>Lynn</v>
      </c>
      <c r="D1899" t="s">
        <v>4493</v>
      </c>
      <c r="E1899" t="str">
        <f>Table6[[#This Row],[Gender Correction]]</f>
        <v>M</v>
      </c>
      <c r="F1899">
        <v>30</v>
      </c>
      <c r="G1899" t="s">
        <v>6379</v>
      </c>
      <c r="H1899" t="s">
        <v>654</v>
      </c>
      <c r="I1899" s="10">
        <v>40184</v>
      </c>
      <c r="J1899">
        <v>100</v>
      </c>
      <c r="K1899" t="s">
        <v>1692</v>
      </c>
      <c r="L1899" t="str">
        <f>VLOOKUP(Portfolio43468[[#This Row],[Product]],ProductName,2)</f>
        <v>Megawidget L</v>
      </c>
      <c r="M1899">
        <f t="shared" si="119"/>
        <v>2400</v>
      </c>
      <c r="N1899" s="14">
        <f t="shared" si="120"/>
        <v>3816</v>
      </c>
      <c r="O1899">
        <f t="shared" si="121"/>
        <v>2010</v>
      </c>
      <c r="P1899" t="str">
        <f t="shared" si="122"/>
        <v>Jan</v>
      </c>
    </row>
    <row r="1900" spans="1:16" x14ac:dyDescent="0.3">
      <c r="A1900">
        <v>1913</v>
      </c>
      <c r="B1900" t="str">
        <f>Table6[[#This Row],[Initials]]</f>
        <v>T</v>
      </c>
      <c r="C1900" t="str">
        <f>Table6[[#This Row],[Last Name Correction]]</f>
        <v>Babcock</v>
      </c>
      <c r="D1900" t="s">
        <v>4493</v>
      </c>
      <c r="E1900" t="str">
        <f>Table6[[#This Row],[Gender Correction]]</f>
        <v>M</v>
      </c>
      <c r="F1900">
        <v>30</v>
      </c>
      <c r="G1900" t="s">
        <v>6381</v>
      </c>
      <c r="H1900" t="s">
        <v>730</v>
      </c>
      <c r="I1900" s="10">
        <v>39623</v>
      </c>
      <c r="J1900">
        <v>92</v>
      </c>
      <c r="K1900" t="s">
        <v>1692</v>
      </c>
      <c r="L1900" t="str">
        <f>VLOOKUP(Portfolio43468[[#This Row],[Product]],ProductName,2)</f>
        <v>Megawidget L</v>
      </c>
      <c r="M1900">
        <f t="shared" si="119"/>
        <v>2208</v>
      </c>
      <c r="N1900" s="14">
        <f t="shared" si="120"/>
        <v>3510.7200000000003</v>
      </c>
      <c r="O1900">
        <f t="shared" si="121"/>
        <v>2008</v>
      </c>
      <c r="P1900" t="str">
        <f t="shared" si="122"/>
        <v>Jun</v>
      </c>
    </row>
    <row r="1901" spans="1:16" x14ac:dyDescent="0.3">
      <c r="A1901">
        <v>1914</v>
      </c>
      <c r="B1901" t="str">
        <f>Table6[[#This Row],[Initials]]</f>
        <v>B</v>
      </c>
      <c r="C1901" t="str">
        <f>Table6[[#This Row],[Last Name Correction]]</f>
        <v>Lamb</v>
      </c>
      <c r="D1901" t="s">
        <v>4493</v>
      </c>
      <c r="E1901" t="str">
        <f>Table6[[#This Row],[Gender Correction]]</f>
        <v>M</v>
      </c>
      <c r="F1901">
        <v>60</v>
      </c>
      <c r="G1901" t="s">
        <v>6383</v>
      </c>
      <c r="H1901" t="s">
        <v>270</v>
      </c>
      <c r="I1901" s="10">
        <v>40197</v>
      </c>
      <c r="J1901">
        <v>45</v>
      </c>
      <c r="K1901" t="s">
        <v>1692</v>
      </c>
      <c r="L1901" t="str">
        <f>VLOOKUP(Portfolio43468[[#This Row],[Product]],ProductName,2)</f>
        <v>Megawidget L</v>
      </c>
      <c r="M1901">
        <f t="shared" si="119"/>
        <v>1080</v>
      </c>
      <c r="N1901" s="14">
        <f t="shared" si="120"/>
        <v>1717.2</v>
      </c>
      <c r="O1901">
        <f t="shared" si="121"/>
        <v>2010</v>
      </c>
      <c r="P1901" t="str">
        <f t="shared" si="122"/>
        <v>Jan</v>
      </c>
    </row>
    <row r="1902" spans="1:16" x14ac:dyDescent="0.3">
      <c r="A1902">
        <v>1915</v>
      </c>
      <c r="B1902" t="str">
        <f>Table6[[#This Row],[Initials]]</f>
        <v>S</v>
      </c>
      <c r="C1902" t="str">
        <f>Table6[[#This Row],[Last Name Correction]]</f>
        <v>Mccain</v>
      </c>
      <c r="D1902" t="s">
        <v>4493</v>
      </c>
      <c r="E1902" t="str">
        <f>Table6[[#This Row],[Gender Correction]]</f>
        <v>M</v>
      </c>
      <c r="F1902">
        <v>30</v>
      </c>
      <c r="G1902" t="s">
        <v>6384</v>
      </c>
      <c r="H1902" t="s">
        <v>5393</v>
      </c>
      <c r="I1902" s="10">
        <v>39595</v>
      </c>
      <c r="J1902">
        <v>3</v>
      </c>
      <c r="K1902" t="s">
        <v>1677</v>
      </c>
      <c r="L1902" t="str">
        <f>VLOOKUP(Portfolio43468[[#This Row],[Product]],ProductName,2)</f>
        <v>Ultrathing V3</v>
      </c>
      <c r="M1902">
        <f t="shared" si="119"/>
        <v>72</v>
      </c>
      <c r="N1902" s="14">
        <f t="shared" si="120"/>
        <v>251.28000000000003</v>
      </c>
      <c r="O1902">
        <f t="shared" si="121"/>
        <v>2008</v>
      </c>
      <c r="P1902" t="str">
        <f t="shared" si="122"/>
        <v>May</v>
      </c>
    </row>
    <row r="1903" spans="1:16" x14ac:dyDescent="0.3">
      <c r="A1903">
        <v>1916</v>
      </c>
      <c r="B1903" t="str">
        <f>Table6[[#This Row],[Initials]]</f>
        <v>W</v>
      </c>
      <c r="C1903" t="str">
        <f>Table6[[#This Row],[Last Name Correction]]</f>
        <v>Figueroa</v>
      </c>
      <c r="D1903" t="s">
        <v>4493</v>
      </c>
      <c r="E1903" t="str">
        <f>Table6[[#This Row],[Gender Correction]]</f>
        <v>M</v>
      </c>
      <c r="F1903">
        <v>30</v>
      </c>
      <c r="G1903" t="s">
        <v>6386</v>
      </c>
      <c r="H1903" t="s">
        <v>1407</v>
      </c>
      <c r="I1903" s="10">
        <v>39622</v>
      </c>
      <c r="J1903">
        <v>14</v>
      </c>
      <c r="K1903" t="s">
        <v>1677</v>
      </c>
      <c r="L1903" t="str">
        <f>VLOOKUP(Portfolio43468[[#This Row],[Product]],ProductName,2)</f>
        <v>Ultrathing V3</v>
      </c>
      <c r="M1903">
        <f t="shared" si="119"/>
        <v>336</v>
      </c>
      <c r="N1903" s="14">
        <f t="shared" si="120"/>
        <v>1172.6400000000001</v>
      </c>
      <c r="O1903">
        <f t="shared" si="121"/>
        <v>2008</v>
      </c>
      <c r="P1903" t="str">
        <f t="shared" si="122"/>
        <v>Jun</v>
      </c>
    </row>
    <row r="1904" spans="1:16" x14ac:dyDescent="0.3">
      <c r="A1904">
        <v>1917</v>
      </c>
      <c r="B1904" t="str">
        <f>Table6[[#This Row],[Initials]]</f>
        <v>Q</v>
      </c>
      <c r="C1904" t="str">
        <f>Table6[[#This Row],[Last Name Correction]]</f>
        <v>Coleman</v>
      </c>
      <c r="D1904" t="s">
        <v>4493</v>
      </c>
      <c r="E1904" t="str">
        <f>Table6[[#This Row],[Gender Correction]]</f>
        <v>M</v>
      </c>
      <c r="F1904">
        <v>90</v>
      </c>
      <c r="G1904" t="s">
        <v>1857</v>
      </c>
      <c r="H1904" t="s">
        <v>2271</v>
      </c>
      <c r="I1904" s="10">
        <v>40105</v>
      </c>
      <c r="J1904">
        <v>51</v>
      </c>
      <c r="K1904" t="s">
        <v>1692</v>
      </c>
      <c r="L1904" t="str">
        <f>VLOOKUP(Portfolio43468[[#This Row],[Product]],ProductName,2)</f>
        <v>Megawidget L</v>
      </c>
      <c r="M1904">
        <f t="shared" si="119"/>
        <v>1224</v>
      </c>
      <c r="N1904" s="14">
        <f t="shared" si="120"/>
        <v>1946.16</v>
      </c>
      <c r="O1904">
        <f t="shared" si="121"/>
        <v>2009</v>
      </c>
      <c r="P1904" t="str">
        <f t="shared" si="122"/>
        <v>Oct</v>
      </c>
    </row>
    <row r="1905" spans="1:16" x14ac:dyDescent="0.3">
      <c r="A1905">
        <v>1918</v>
      </c>
      <c r="B1905" t="str">
        <f>Table6[[#This Row],[Initials]]</f>
        <v>A</v>
      </c>
      <c r="C1905" t="str">
        <f>Table6[[#This Row],[Last Name Correction]]</f>
        <v>Jefferson</v>
      </c>
      <c r="D1905" t="s">
        <v>4493</v>
      </c>
      <c r="E1905" t="str">
        <f>Table6[[#This Row],[Gender Correction]]</f>
        <v>M</v>
      </c>
      <c r="F1905">
        <v>90</v>
      </c>
      <c r="G1905" t="s">
        <v>6387</v>
      </c>
      <c r="H1905" t="s">
        <v>400</v>
      </c>
      <c r="I1905" s="10">
        <v>40459</v>
      </c>
      <c r="J1905">
        <v>31</v>
      </c>
      <c r="K1905" t="s">
        <v>1696</v>
      </c>
      <c r="L1905" t="str">
        <f>VLOOKUP(Portfolio43468[[#This Row],[Product]],ProductName,2)</f>
        <v>Ultrathing V2</v>
      </c>
      <c r="M1905">
        <f t="shared" si="119"/>
        <v>620</v>
      </c>
      <c r="N1905" s="14">
        <f t="shared" si="120"/>
        <v>1853.8000000000002</v>
      </c>
      <c r="O1905">
        <f t="shared" si="121"/>
        <v>2010</v>
      </c>
      <c r="P1905" t="str">
        <f t="shared" si="122"/>
        <v>Oct</v>
      </c>
    </row>
    <row r="1906" spans="1:16" x14ac:dyDescent="0.3">
      <c r="A1906">
        <v>1919</v>
      </c>
      <c r="B1906" t="str">
        <f>Table6[[#This Row],[Initials]]</f>
        <v>H</v>
      </c>
      <c r="C1906" t="str">
        <f>Table6[[#This Row],[Last Name Correction]]</f>
        <v>Montano</v>
      </c>
      <c r="D1906" t="s">
        <v>4493</v>
      </c>
      <c r="E1906" t="str">
        <f>Table6[[#This Row],[Gender Correction]]</f>
        <v>M</v>
      </c>
      <c r="F1906">
        <v>60</v>
      </c>
      <c r="G1906" t="s">
        <v>6388</v>
      </c>
      <c r="H1906" t="s">
        <v>966</v>
      </c>
      <c r="I1906" s="10">
        <v>39560</v>
      </c>
      <c r="J1906">
        <v>94</v>
      </c>
      <c r="K1906" t="s">
        <v>1007</v>
      </c>
      <c r="L1906" t="str">
        <f>VLOOKUP(Portfolio43468[[#This Row],[Product]],ProductName,2)</f>
        <v>Superwossname</v>
      </c>
      <c r="M1906">
        <f t="shared" si="119"/>
        <v>1880</v>
      </c>
      <c r="N1906" s="14">
        <f t="shared" si="120"/>
        <v>5846.8</v>
      </c>
      <c r="O1906">
        <f t="shared" si="121"/>
        <v>2008</v>
      </c>
      <c r="P1906" t="str">
        <f t="shared" si="122"/>
        <v>Apr</v>
      </c>
    </row>
    <row r="1907" spans="1:16" x14ac:dyDescent="0.3">
      <c r="A1907">
        <v>1920</v>
      </c>
      <c r="B1907" t="str">
        <f>Table6[[#This Row],[Initials]]</f>
        <v>D</v>
      </c>
      <c r="C1907" t="str">
        <f>Table6[[#This Row],[Last Name Correction]]</f>
        <v>Ewing</v>
      </c>
      <c r="D1907" t="s">
        <v>4493</v>
      </c>
      <c r="E1907" t="str">
        <f>Table6[[#This Row],[Gender Correction]]</f>
        <v>M</v>
      </c>
      <c r="F1907">
        <v>90</v>
      </c>
      <c r="G1907" t="s">
        <v>6389</v>
      </c>
      <c r="H1907" t="s">
        <v>25</v>
      </c>
      <c r="I1907" s="10">
        <v>40204</v>
      </c>
      <c r="J1907">
        <v>47</v>
      </c>
      <c r="K1907" t="s">
        <v>851</v>
      </c>
      <c r="L1907" t="str">
        <f>VLOOKUP(Portfolio43468[[#This Row],[Product]],ProductName,2)</f>
        <v>Hyperwotsit</v>
      </c>
      <c r="M1907">
        <f t="shared" si="119"/>
        <v>940</v>
      </c>
      <c r="N1907" s="14">
        <f t="shared" si="120"/>
        <v>1889.3999999999999</v>
      </c>
      <c r="O1907">
        <f t="shared" si="121"/>
        <v>2010</v>
      </c>
      <c r="P1907" t="str">
        <f t="shared" si="122"/>
        <v>Jan</v>
      </c>
    </row>
    <row r="1908" spans="1:16" x14ac:dyDescent="0.3">
      <c r="A1908">
        <v>1921</v>
      </c>
      <c r="B1908" t="str">
        <f>Table6[[#This Row],[Initials]]</f>
        <v>T</v>
      </c>
      <c r="C1908" t="str">
        <f>Table6[[#This Row],[Last Name Correction]]</f>
        <v>Aragon</v>
      </c>
      <c r="D1908" t="s">
        <v>4493</v>
      </c>
      <c r="E1908" t="str">
        <f>Table6[[#This Row],[Gender Correction]]</f>
        <v>M</v>
      </c>
      <c r="F1908">
        <v>90</v>
      </c>
      <c r="G1908" t="s">
        <v>6391</v>
      </c>
      <c r="H1908" t="s">
        <v>2431</v>
      </c>
      <c r="I1908" s="10">
        <v>39463</v>
      </c>
      <c r="J1908">
        <v>39</v>
      </c>
      <c r="K1908" t="s">
        <v>1772</v>
      </c>
      <c r="L1908" t="str">
        <f>VLOOKUP(Portfolio43468[[#This Row],[Product]],ProductName,2)</f>
        <v>Gigastuff</v>
      </c>
      <c r="M1908">
        <f t="shared" si="119"/>
        <v>702</v>
      </c>
      <c r="N1908" s="14">
        <f t="shared" si="120"/>
        <v>1326.78</v>
      </c>
      <c r="O1908">
        <f t="shared" si="121"/>
        <v>2008</v>
      </c>
      <c r="P1908" t="str">
        <f t="shared" si="122"/>
        <v>Jan</v>
      </c>
    </row>
    <row r="1909" spans="1:16" x14ac:dyDescent="0.3">
      <c r="A1909">
        <v>1922</v>
      </c>
      <c r="B1909" t="str">
        <f>Table6[[#This Row],[Initials]]</f>
        <v>R</v>
      </c>
      <c r="C1909" t="str">
        <f>Table6[[#This Row],[Last Name Correction]]</f>
        <v>Lang</v>
      </c>
      <c r="D1909" t="s">
        <v>4493</v>
      </c>
      <c r="E1909" t="str">
        <f>Table6[[#This Row],[Gender Correction]]</f>
        <v>M</v>
      </c>
      <c r="F1909">
        <v>30</v>
      </c>
      <c r="G1909" t="s">
        <v>5528</v>
      </c>
      <c r="H1909" t="s">
        <v>747</v>
      </c>
      <c r="I1909" s="10">
        <v>40270</v>
      </c>
      <c r="J1909">
        <v>47</v>
      </c>
      <c r="K1909" t="s">
        <v>1696</v>
      </c>
      <c r="L1909" t="str">
        <f>VLOOKUP(Portfolio43468[[#This Row],[Product]],ProductName,2)</f>
        <v>Ultrathing V2</v>
      </c>
      <c r="M1909">
        <f t="shared" si="119"/>
        <v>940</v>
      </c>
      <c r="N1909" s="14">
        <f t="shared" si="120"/>
        <v>2810.6000000000004</v>
      </c>
      <c r="O1909">
        <f t="shared" si="121"/>
        <v>2010</v>
      </c>
      <c r="P1909" t="str">
        <f t="shared" si="122"/>
        <v>Apr</v>
      </c>
    </row>
    <row r="1910" spans="1:16" x14ac:dyDescent="0.3">
      <c r="A1910">
        <v>1923</v>
      </c>
      <c r="B1910" t="str">
        <f>Table6[[#This Row],[Initials]]</f>
        <v>C</v>
      </c>
      <c r="C1910" t="str">
        <f>Table6[[#This Row],[Last Name Correction]]</f>
        <v>Freeman</v>
      </c>
      <c r="D1910" t="s">
        <v>4493</v>
      </c>
      <c r="E1910" t="str">
        <f>Table6[[#This Row],[Gender Correction]]</f>
        <v>M</v>
      </c>
      <c r="F1910">
        <v>30</v>
      </c>
      <c r="G1910" t="s">
        <v>6393</v>
      </c>
      <c r="H1910" t="s">
        <v>5741</v>
      </c>
      <c r="I1910" s="10">
        <v>39806</v>
      </c>
      <c r="J1910">
        <v>6</v>
      </c>
      <c r="K1910" t="s">
        <v>1721</v>
      </c>
      <c r="L1910" t="str">
        <f>VLOOKUP(Portfolio43468[[#This Row],[Product]],ProductName,2)</f>
        <v>Ultrathing V4</v>
      </c>
      <c r="M1910">
        <f t="shared" si="119"/>
        <v>144</v>
      </c>
      <c r="N1910" s="14">
        <f t="shared" si="120"/>
        <v>574.56000000000006</v>
      </c>
      <c r="O1910">
        <f t="shared" si="121"/>
        <v>2008</v>
      </c>
      <c r="P1910" t="str">
        <f t="shared" si="122"/>
        <v>Dec</v>
      </c>
    </row>
    <row r="1911" spans="1:16" x14ac:dyDescent="0.3">
      <c r="A1911">
        <v>1924</v>
      </c>
      <c r="B1911" t="str">
        <f>Table6[[#This Row],[Initials]]</f>
        <v>C</v>
      </c>
      <c r="C1911" t="str">
        <f>Table6[[#This Row],[Last Name Correction]]</f>
        <v>Whitfield</v>
      </c>
      <c r="D1911" t="s">
        <v>4493</v>
      </c>
      <c r="E1911" t="str">
        <f>Table6[[#This Row],[Gender Correction]]</f>
        <v>M</v>
      </c>
      <c r="F1911">
        <v>30</v>
      </c>
      <c r="G1911" t="s">
        <v>6395</v>
      </c>
      <c r="H1911" t="s">
        <v>866</v>
      </c>
      <c r="I1911" s="10">
        <v>40407</v>
      </c>
      <c r="J1911">
        <v>67</v>
      </c>
      <c r="K1911" t="s">
        <v>1007</v>
      </c>
      <c r="L1911" t="str">
        <f>VLOOKUP(Portfolio43468[[#This Row],[Product]],ProductName,2)</f>
        <v>Superwossname</v>
      </c>
      <c r="M1911">
        <f t="shared" si="119"/>
        <v>1340</v>
      </c>
      <c r="N1911" s="14">
        <f t="shared" si="120"/>
        <v>4167.3999999999996</v>
      </c>
      <c r="O1911">
        <f t="shared" si="121"/>
        <v>2010</v>
      </c>
      <c r="P1911" t="str">
        <f t="shared" si="122"/>
        <v>Aug</v>
      </c>
    </row>
    <row r="1912" spans="1:16" x14ac:dyDescent="0.3">
      <c r="A1912">
        <v>1925</v>
      </c>
      <c r="B1912" t="str">
        <f>Table6[[#This Row],[Initials]]</f>
        <v>Z</v>
      </c>
      <c r="C1912" t="str">
        <f>Table6[[#This Row],[Last Name Correction]]</f>
        <v>Cervantes</v>
      </c>
      <c r="D1912" t="s">
        <v>4493</v>
      </c>
      <c r="E1912" t="str">
        <f>Table6[[#This Row],[Gender Correction]]</f>
        <v>M</v>
      </c>
      <c r="F1912">
        <v>60</v>
      </c>
      <c r="G1912" t="s">
        <v>6397</v>
      </c>
      <c r="H1912" t="s">
        <v>633</v>
      </c>
      <c r="I1912" s="10">
        <v>40219</v>
      </c>
      <c r="J1912">
        <v>14</v>
      </c>
      <c r="K1912" t="s">
        <v>1696</v>
      </c>
      <c r="L1912" t="str">
        <f>VLOOKUP(Portfolio43468[[#This Row],[Product]],ProductName,2)</f>
        <v>Ultrathing V2</v>
      </c>
      <c r="M1912">
        <f t="shared" si="119"/>
        <v>280</v>
      </c>
      <c r="N1912" s="14">
        <f t="shared" si="120"/>
        <v>837.2</v>
      </c>
      <c r="O1912">
        <f t="shared" si="121"/>
        <v>2010</v>
      </c>
      <c r="P1912" t="str">
        <f t="shared" si="122"/>
        <v>Feb</v>
      </c>
    </row>
    <row r="1913" spans="1:16" x14ac:dyDescent="0.3">
      <c r="A1913">
        <v>1926</v>
      </c>
      <c r="B1913" t="str">
        <f>Table6[[#This Row],[Initials]]</f>
        <v>L</v>
      </c>
      <c r="C1913" t="str">
        <f>Table6[[#This Row],[Last Name Correction]]</f>
        <v>Blanco</v>
      </c>
      <c r="D1913" t="s">
        <v>4493</v>
      </c>
      <c r="E1913" t="str">
        <f>Table6[[#This Row],[Gender Correction]]</f>
        <v>M</v>
      </c>
      <c r="F1913">
        <v>30</v>
      </c>
      <c r="G1913" t="s">
        <v>6399</v>
      </c>
      <c r="H1913" t="s">
        <v>6400</v>
      </c>
      <c r="I1913" s="10">
        <v>40000</v>
      </c>
      <c r="J1913">
        <v>44</v>
      </c>
      <c r="K1913" t="s">
        <v>1700</v>
      </c>
      <c r="L1913" t="str">
        <f>VLOOKUP(Portfolio43468[[#This Row],[Product]],ProductName,2)</f>
        <v>Ultrathing V1</v>
      </c>
      <c r="M1913">
        <f t="shared" si="119"/>
        <v>748</v>
      </c>
      <c r="N1913" s="14">
        <f t="shared" si="120"/>
        <v>1488.52</v>
      </c>
      <c r="O1913">
        <f t="shared" si="121"/>
        <v>2009</v>
      </c>
      <c r="P1913" t="str">
        <f t="shared" si="122"/>
        <v>Jul</v>
      </c>
    </row>
    <row r="1914" spans="1:16" x14ac:dyDescent="0.3">
      <c r="A1914">
        <v>1927</v>
      </c>
      <c r="B1914" t="str">
        <f>Table6[[#This Row],[Initials]]</f>
        <v>T</v>
      </c>
      <c r="C1914" t="str">
        <f>Table6[[#This Row],[Last Name Correction]]</f>
        <v>Duncan</v>
      </c>
      <c r="D1914" t="s">
        <v>4493</v>
      </c>
      <c r="E1914" t="str">
        <f>Table6[[#This Row],[Gender Correction]]</f>
        <v>M</v>
      </c>
      <c r="F1914">
        <v>60</v>
      </c>
      <c r="G1914" t="s">
        <v>6401</v>
      </c>
      <c r="H1914" t="s">
        <v>1166</v>
      </c>
      <c r="I1914" s="10">
        <v>40294</v>
      </c>
      <c r="J1914">
        <v>94</v>
      </c>
      <c r="K1914" t="s">
        <v>1772</v>
      </c>
      <c r="L1914" t="str">
        <f>VLOOKUP(Portfolio43468[[#This Row],[Product]],ProductName,2)</f>
        <v>Gigastuff</v>
      </c>
      <c r="M1914">
        <f t="shared" si="119"/>
        <v>1692</v>
      </c>
      <c r="N1914" s="14">
        <f t="shared" si="120"/>
        <v>3197.8799999999997</v>
      </c>
      <c r="O1914">
        <f t="shared" si="121"/>
        <v>2010</v>
      </c>
      <c r="P1914" t="str">
        <f t="shared" si="122"/>
        <v>Apr</v>
      </c>
    </row>
    <row r="1915" spans="1:16" x14ac:dyDescent="0.3">
      <c r="A1915">
        <v>1928</v>
      </c>
      <c r="B1915" t="str">
        <f>Table6[[#This Row],[Initials]]</f>
        <v>R</v>
      </c>
      <c r="C1915" t="str">
        <f>Table6[[#This Row],[Last Name Correction]]</f>
        <v>Tate</v>
      </c>
      <c r="D1915" t="s">
        <v>4493</v>
      </c>
      <c r="E1915" t="str">
        <f>Table6[[#This Row],[Gender Correction]]</f>
        <v>M</v>
      </c>
      <c r="F1915">
        <v>90</v>
      </c>
      <c r="G1915" t="s">
        <v>6402</v>
      </c>
      <c r="H1915" t="s">
        <v>759</v>
      </c>
      <c r="I1915" s="10">
        <v>39616</v>
      </c>
      <c r="J1915">
        <v>91</v>
      </c>
      <c r="K1915" t="s">
        <v>1696</v>
      </c>
      <c r="L1915" t="str">
        <f>VLOOKUP(Portfolio43468[[#This Row],[Product]],ProductName,2)</f>
        <v>Ultrathing V2</v>
      </c>
      <c r="M1915">
        <f t="shared" si="119"/>
        <v>1820</v>
      </c>
      <c r="N1915" s="14">
        <f t="shared" si="120"/>
        <v>5441.8</v>
      </c>
      <c r="O1915">
        <f t="shared" si="121"/>
        <v>2008</v>
      </c>
      <c r="P1915" t="str">
        <f t="shared" si="122"/>
        <v>Jun</v>
      </c>
    </row>
    <row r="1916" spans="1:16" x14ac:dyDescent="0.3">
      <c r="A1916">
        <v>1929</v>
      </c>
      <c r="B1916" t="str">
        <f>Table6[[#This Row],[Initials]]</f>
        <v>M</v>
      </c>
      <c r="C1916" t="str">
        <f>Table6[[#This Row],[Last Name Correction]]</f>
        <v>Goode</v>
      </c>
      <c r="D1916" t="s">
        <v>4493</v>
      </c>
      <c r="E1916" t="str">
        <f>Table6[[#This Row],[Gender Correction]]</f>
        <v>M</v>
      </c>
      <c r="F1916">
        <v>90</v>
      </c>
      <c r="G1916" t="s">
        <v>6403</v>
      </c>
      <c r="H1916" t="s">
        <v>77</v>
      </c>
      <c r="I1916" s="10">
        <v>40187</v>
      </c>
      <c r="J1916">
        <v>25</v>
      </c>
      <c r="K1916" t="s">
        <v>1721</v>
      </c>
      <c r="L1916" t="str">
        <f>VLOOKUP(Portfolio43468[[#This Row],[Product]],ProductName,2)</f>
        <v>Ultrathing V4</v>
      </c>
      <c r="M1916">
        <f t="shared" si="119"/>
        <v>600</v>
      </c>
      <c r="N1916" s="14">
        <f t="shared" si="120"/>
        <v>2394</v>
      </c>
      <c r="O1916">
        <f t="shared" si="121"/>
        <v>2010</v>
      </c>
      <c r="P1916" t="str">
        <f t="shared" si="122"/>
        <v>Jan</v>
      </c>
    </row>
    <row r="1917" spans="1:16" x14ac:dyDescent="0.3">
      <c r="A1917">
        <v>1930</v>
      </c>
      <c r="B1917" t="str">
        <f>Table6[[#This Row],[Initials]]</f>
        <v>A</v>
      </c>
      <c r="C1917" t="str">
        <f>Table6[[#This Row],[Last Name Correction]]</f>
        <v>Salinas</v>
      </c>
      <c r="D1917" t="s">
        <v>4493</v>
      </c>
      <c r="E1917" t="str">
        <f>Table6[[#This Row],[Gender Correction]]</f>
        <v>M</v>
      </c>
      <c r="F1917">
        <v>90</v>
      </c>
      <c r="G1917" t="s">
        <v>6405</v>
      </c>
      <c r="H1917" t="s">
        <v>502</v>
      </c>
      <c r="I1917" s="10">
        <v>39556</v>
      </c>
      <c r="J1917">
        <v>95</v>
      </c>
      <c r="K1917" t="s">
        <v>1700</v>
      </c>
      <c r="L1917" t="str">
        <f>VLOOKUP(Portfolio43468[[#This Row],[Product]],ProductName,2)</f>
        <v>Ultrathing V1</v>
      </c>
      <c r="M1917">
        <f t="shared" si="119"/>
        <v>1615</v>
      </c>
      <c r="N1917" s="14">
        <f t="shared" si="120"/>
        <v>3213.85</v>
      </c>
      <c r="O1917">
        <f t="shared" si="121"/>
        <v>2008</v>
      </c>
      <c r="P1917" t="str">
        <f t="shared" si="122"/>
        <v>Apr</v>
      </c>
    </row>
    <row r="1918" spans="1:16" x14ac:dyDescent="0.3">
      <c r="A1918">
        <v>1931</v>
      </c>
      <c r="B1918" t="str">
        <f>Table6[[#This Row],[Initials]]</f>
        <v>C</v>
      </c>
      <c r="C1918" t="str">
        <f>Table6[[#This Row],[Last Name Correction]]</f>
        <v>Prince</v>
      </c>
      <c r="D1918" t="s">
        <v>4493</v>
      </c>
      <c r="E1918" t="str">
        <f>Table6[[#This Row],[Gender Correction]]</f>
        <v>M</v>
      </c>
      <c r="F1918">
        <v>30</v>
      </c>
      <c r="G1918" t="s">
        <v>6406</v>
      </c>
      <c r="H1918" t="s">
        <v>494</v>
      </c>
      <c r="I1918" s="10">
        <v>40390</v>
      </c>
      <c r="J1918">
        <v>87</v>
      </c>
      <c r="K1918" t="s">
        <v>1673</v>
      </c>
      <c r="L1918" t="str">
        <f>VLOOKUP(Portfolio43468[[#This Row],[Product]],ProductName,2)</f>
        <v>Megawidget S</v>
      </c>
      <c r="M1918">
        <f t="shared" si="119"/>
        <v>2088</v>
      </c>
      <c r="N1918" s="14">
        <f t="shared" si="120"/>
        <v>1649.52</v>
      </c>
      <c r="O1918">
        <f t="shared" si="121"/>
        <v>2010</v>
      </c>
      <c r="P1918" t="str">
        <f t="shared" si="122"/>
        <v>Jul</v>
      </c>
    </row>
    <row r="1919" spans="1:16" x14ac:dyDescent="0.3">
      <c r="A1919">
        <v>1932</v>
      </c>
      <c r="B1919" t="str">
        <f>Table6[[#This Row],[Initials]]</f>
        <v>P</v>
      </c>
      <c r="C1919" t="str">
        <f>Table6[[#This Row],[Last Name Correction]]</f>
        <v>Higgins</v>
      </c>
      <c r="D1919" t="s">
        <v>4493</v>
      </c>
      <c r="E1919" t="str">
        <f>Table6[[#This Row],[Gender Correction]]</f>
        <v>M</v>
      </c>
      <c r="F1919">
        <v>30</v>
      </c>
      <c r="G1919" t="s">
        <v>6407</v>
      </c>
      <c r="H1919" t="s">
        <v>277</v>
      </c>
      <c r="I1919" s="10">
        <v>39767</v>
      </c>
      <c r="J1919">
        <v>41</v>
      </c>
      <c r="K1919" t="s">
        <v>1772</v>
      </c>
      <c r="L1919" t="str">
        <f>VLOOKUP(Portfolio43468[[#This Row],[Product]],ProductName,2)</f>
        <v>Gigastuff</v>
      </c>
      <c r="M1919">
        <f t="shared" si="119"/>
        <v>738</v>
      </c>
      <c r="N1919" s="14">
        <f t="shared" si="120"/>
        <v>1394.82</v>
      </c>
      <c r="O1919">
        <f t="shared" si="121"/>
        <v>2008</v>
      </c>
      <c r="P1919" t="str">
        <f t="shared" si="122"/>
        <v>Nov</v>
      </c>
    </row>
    <row r="1920" spans="1:16" x14ac:dyDescent="0.3">
      <c r="A1920">
        <v>1933</v>
      </c>
      <c r="B1920" t="str">
        <f>Table6[[#This Row],[Initials]]</f>
        <v>W</v>
      </c>
      <c r="C1920" t="str">
        <f>Table6[[#This Row],[Last Name Correction]]</f>
        <v>Spangler</v>
      </c>
      <c r="D1920" t="s">
        <v>4493</v>
      </c>
      <c r="E1920" t="str">
        <f>Table6[[#This Row],[Gender Correction]]</f>
        <v>M</v>
      </c>
      <c r="F1920">
        <v>30</v>
      </c>
      <c r="G1920" t="s">
        <v>6408</v>
      </c>
      <c r="H1920" t="s">
        <v>154</v>
      </c>
      <c r="I1920" s="10">
        <v>39595</v>
      </c>
      <c r="J1920">
        <v>59</v>
      </c>
      <c r="K1920" t="s">
        <v>1673</v>
      </c>
      <c r="L1920" t="str">
        <f>VLOOKUP(Portfolio43468[[#This Row],[Product]],ProductName,2)</f>
        <v>Megawidget S</v>
      </c>
      <c r="M1920">
        <f t="shared" si="119"/>
        <v>1416</v>
      </c>
      <c r="N1920" s="14">
        <f t="shared" si="120"/>
        <v>1118.6400000000001</v>
      </c>
      <c r="O1920">
        <f t="shared" si="121"/>
        <v>2008</v>
      </c>
      <c r="P1920" t="str">
        <f t="shared" si="122"/>
        <v>May</v>
      </c>
    </row>
    <row r="1921" spans="1:16" x14ac:dyDescent="0.3">
      <c r="A1921">
        <v>1934</v>
      </c>
      <c r="B1921" t="str">
        <f>Table6[[#This Row],[Initials]]</f>
        <v>A</v>
      </c>
      <c r="C1921" t="str">
        <f>Table6[[#This Row],[Last Name Correction]]</f>
        <v>Stephens</v>
      </c>
      <c r="D1921" t="s">
        <v>4493</v>
      </c>
      <c r="E1921" t="str">
        <f>Table6[[#This Row],[Gender Correction]]</f>
        <v>M</v>
      </c>
      <c r="F1921">
        <v>60</v>
      </c>
      <c r="G1921" t="s">
        <v>6410</v>
      </c>
      <c r="H1921" t="s">
        <v>599</v>
      </c>
      <c r="I1921" s="10">
        <v>40028</v>
      </c>
      <c r="J1921">
        <v>55</v>
      </c>
      <c r="K1921" t="s">
        <v>1696</v>
      </c>
      <c r="L1921" t="str">
        <f>VLOOKUP(Portfolio43468[[#This Row],[Product]],ProductName,2)</f>
        <v>Ultrathing V2</v>
      </c>
      <c r="M1921">
        <f t="shared" si="119"/>
        <v>1100</v>
      </c>
      <c r="N1921" s="14">
        <f t="shared" si="120"/>
        <v>3289.0000000000005</v>
      </c>
      <c r="O1921">
        <f t="shared" si="121"/>
        <v>2009</v>
      </c>
      <c r="P1921" t="str">
        <f t="shared" si="122"/>
        <v>Aug</v>
      </c>
    </row>
    <row r="1922" spans="1:16" x14ac:dyDescent="0.3">
      <c r="A1922">
        <v>1935</v>
      </c>
      <c r="B1922" t="str">
        <f>Table6[[#This Row],[Initials]]</f>
        <v>C</v>
      </c>
      <c r="C1922" t="str">
        <f>Table6[[#This Row],[Last Name Correction]]</f>
        <v>Hanks</v>
      </c>
      <c r="D1922" t="s">
        <v>4493</v>
      </c>
      <c r="E1922" t="str">
        <f>Table6[[#This Row],[Gender Correction]]</f>
        <v>M</v>
      </c>
      <c r="F1922">
        <v>30</v>
      </c>
      <c r="G1922" t="s">
        <v>6412</v>
      </c>
      <c r="H1922" t="s">
        <v>638</v>
      </c>
      <c r="I1922" s="10">
        <v>40500</v>
      </c>
      <c r="J1922">
        <v>21</v>
      </c>
      <c r="K1922" t="s">
        <v>1677</v>
      </c>
      <c r="L1922" t="str">
        <f>VLOOKUP(Portfolio43468[[#This Row],[Product]],ProductName,2)</f>
        <v>Ultrathing V3</v>
      </c>
      <c r="M1922">
        <f t="shared" ref="M1922:M1987" si="123">VLOOKUP(K1922,ProductName,4)*J1922</f>
        <v>504</v>
      </c>
      <c r="N1922" s="14">
        <f t="shared" ref="N1922:N1985" si="124">VLOOKUP(K1922,ProductName,3)*M1922</f>
        <v>1758.96</v>
      </c>
      <c r="O1922">
        <f t="shared" ref="O1922:O1987" si="125">YEAR(I1922)</f>
        <v>2010</v>
      </c>
      <c r="P1922" t="str">
        <f t="shared" ref="P1922:P1987" si="126">TEXT(I1922,"MMM")</f>
        <v>Nov</v>
      </c>
    </row>
    <row r="1923" spans="1:16" x14ac:dyDescent="0.3">
      <c r="A1923">
        <v>1936</v>
      </c>
      <c r="B1923" t="str">
        <f>Table6[[#This Row],[Initials]]</f>
        <v>S</v>
      </c>
      <c r="C1923" t="str">
        <f>Table6[[#This Row],[Last Name Correction]]</f>
        <v>Fountain</v>
      </c>
      <c r="D1923" t="s">
        <v>4493</v>
      </c>
      <c r="E1923" t="str">
        <f>Table6[[#This Row],[Gender Correction]]</f>
        <v>M</v>
      </c>
      <c r="F1923">
        <v>30</v>
      </c>
      <c r="G1923" t="s">
        <v>6413</v>
      </c>
      <c r="H1923" t="s">
        <v>1628</v>
      </c>
      <c r="I1923" s="10">
        <v>40416</v>
      </c>
      <c r="J1923">
        <v>86</v>
      </c>
      <c r="K1923" t="s">
        <v>1692</v>
      </c>
      <c r="L1923" t="str">
        <f>VLOOKUP(Portfolio43468[[#This Row],[Product]],ProductName,2)</f>
        <v>Megawidget L</v>
      </c>
      <c r="M1923">
        <f t="shared" si="123"/>
        <v>2064</v>
      </c>
      <c r="N1923" s="14">
        <f t="shared" si="124"/>
        <v>3281.76</v>
      </c>
      <c r="O1923">
        <f t="shared" si="125"/>
        <v>2010</v>
      </c>
      <c r="P1923" t="str">
        <f t="shared" si="126"/>
        <v>Aug</v>
      </c>
    </row>
    <row r="1924" spans="1:16" x14ac:dyDescent="0.3">
      <c r="A1924">
        <v>1937</v>
      </c>
      <c r="B1924" t="str">
        <f>Table6[[#This Row],[Initials]]</f>
        <v>D</v>
      </c>
      <c r="C1924" t="str">
        <f>Table6[[#This Row],[Last Name Correction]]</f>
        <v>Deal</v>
      </c>
      <c r="D1924" t="s">
        <v>4493</v>
      </c>
      <c r="E1924" t="str">
        <f>Table6[[#This Row],[Gender Correction]]</f>
        <v>M</v>
      </c>
      <c r="F1924">
        <v>90</v>
      </c>
      <c r="G1924" t="s">
        <v>6415</v>
      </c>
      <c r="H1924" t="s">
        <v>4234</v>
      </c>
      <c r="I1924" s="10">
        <v>40540</v>
      </c>
      <c r="J1924">
        <v>93</v>
      </c>
      <c r="K1924" t="s">
        <v>1721</v>
      </c>
      <c r="L1924" t="str">
        <f>VLOOKUP(Portfolio43468[[#This Row],[Product]],ProductName,2)</f>
        <v>Ultrathing V4</v>
      </c>
      <c r="M1924">
        <f t="shared" si="123"/>
        <v>2232</v>
      </c>
      <c r="N1924" s="14">
        <f t="shared" si="124"/>
        <v>8905.68</v>
      </c>
      <c r="O1924">
        <f t="shared" si="125"/>
        <v>2010</v>
      </c>
      <c r="P1924" t="str">
        <f t="shared" si="126"/>
        <v>Dec</v>
      </c>
    </row>
    <row r="1925" spans="1:16" x14ac:dyDescent="0.3">
      <c r="A1925">
        <v>1938</v>
      </c>
      <c r="B1925" t="str">
        <f>Table6[[#This Row],[Initials]]</f>
        <v>R</v>
      </c>
      <c r="C1925" t="str">
        <f>Table6[[#This Row],[Last Name Correction]]</f>
        <v>Christiansen</v>
      </c>
      <c r="D1925" t="s">
        <v>4493</v>
      </c>
      <c r="E1925" t="str">
        <f>Table6[[#This Row],[Gender Correction]]</f>
        <v>M</v>
      </c>
      <c r="F1925">
        <v>90</v>
      </c>
      <c r="G1925" t="s">
        <v>6417</v>
      </c>
      <c r="H1925" t="s">
        <v>4469</v>
      </c>
      <c r="I1925" s="10">
        <v>39850</v>
      </c>
      <c r="J1925">
        <v>100</v>
      </c>
      <c r="K1925" t="s">
        <v>1772</v>
      </c>
      <c r="L1925" t="str">
        <f>VLOOKUP(Portfolio43468[[#This Row],[Product]],ProductName,2)</f>
        <v>Gigastuff</v>
      </c>
      <c r="M1925">
        <f t="shared" si="123"/>
        <v>1800</v>
      </c>
      <c r="N1925" s="14">
        <f t="shared" si="124"/>
        <v>3402</v>
      </c>
      <c r="O1925">
        <f t="shared" si="125"/>
        <v>2009</v>
      </c>
      <c r="P1925" t="str">
        <f t="shared" si="126"/>
        <v>Feb</v>
      </c>
    </row>
    <row r="1926" spans="1:16" x14ac:dyDescent="0.3">
      <c r="A1926">
        <v>1939</v>
      </c>
      <c r="B1926" t="str">
        <f>Table6[[#This Row],[Initials]]</f>
        <v>B</v>
      </c>
      <c r="C1926" t="str">
        <f>Table6[[#This Row],[Last Name Correction]]</f>
        <v>Whitney</v>
      </c>
      <c r="D1926" t="s">
        <v>4493</v>
      </c>
      <c r="E1926" t="str">
        <f>Table6[[#This Row],[Gender Correction]]</f>
        <v>M</v>
      </c>
      <c r="F1926">
        <v>90</v>
      </c>
      <c r="G1926" t="s">
        <v>6419</v>
      </c>
      <c r="H1926" t="s">
        <v>356</v>
      </c>
      <c r="I1926" s="10">
        <v>40435</v>
      </c>
      <c r="J1926">
        <v>97</v>
      </c>
      <c r="K1926" t="s">
        <v>1673</v>
      </c>
      <c r="L1926" t="str">
        <f>VLOOKUP(Portfolio43468[[#This Row],[Product]],ProductName,2)</f>
        <v>Megawidget S</v>
      </c>
      <c r="M1926">
        <f t="shared" si="123"/>
        <v>2328</v>
      </c>
      <c r="N1926" s="14">
        <f t="shared" si="124"/>
        <v>1839.1200000000001</v>
      </c>
      <c r="O1926">
        <f t="shared" si="125"/>
        <v>2010</v>
      </c>
      <c r="P1926" t="str">
        <f t="shared" si="126"/>
        <v>Sep</v>
      </c>
    </row>
    <row r="1927" spans="1:16" x14ac:dyDescent="0.3">
      <c r="A1927">
        <v>1940</v>
      </c>
      <c r="B1927" t="str">
        <f>Table6[[#This Row],[Initials]]</f>
        <v>R</v>
      </c>
      <c r="C1927" t="str">
        <f>Table6[[#This Row],[Last Name Correction]]</f>
        <v>Franks</v>
      </c>
      <c r="D1927" t="s">
        <v>4493</v>
      </c>
      <c r="E1927" t="str">
        <f>Table6[[#This Row],[Gender Correction]]</f>
        <v>M</v>
      </c>
      <c r="F1927">
        <v>30</v>
      </c>
      <c r="G1927" t="s">
        <v>6420</v>
      </c>
      <c r="H1927" t="s">
        <v>622</v>
      </c>
      <c r="I1927" s="10">
        <v>40385</v>
      </c>
      <c r="J1927">
        <v>2</v>
      </c>
      <c r="K1927" t="s">
        <v>1673</v>
      </c>
      <c r="L1927" t="str">
        <f>VLOOKUP(Portfolio43468[[#This Row],[Product]],ProductName,2)</f>
        <v>Megawidget S</v>
      </c>
      <c r="M1927">
        <f t="shared" si="123"/>
        <v>48</v>
      </c>
      <c r="N1927" s="14">
        <f t="shared" si="124"/>
        <v>37.92</v>
      </c>
      <c r="O1927">
        <f t="shared" si="125"/>
        <v>2010</v>
      </c>
      <c r="P1927" t="str">
        <f t="shared" si="126"/>
        <v>Jul</v>
      </c>
    </row>
    <row r="1928" spans="1:16" x14ac:dyDescent="0.3">
      <c r="A1928">
        <v>1941</v>
      </c>
      <c r="B1928" t="str">
        <f>Table6[[#This Row],[Initials]]</f>
        <v>L</v>
      </c>
      <c r="C1928" t="str">
        <f>Table6[[#This Row],[Last Name Correction]]</f>
        <v>Bond</v>
      </c>
      <c r="D1928" t="s">
        <v>4493</v>
      </c>
      <c r="E1928" t="str">
        <f>Table6[[#This Row],[Gender Correction]]</f>
        <v>M</v>
      </c>
      <c r="F1928">
        <v>90</v>
      </c>
      <c r="G1928" t="s">
        <v>6421</v>
      </c>
      <c r="H1928" t="s">
        <v>719</v>
      </c>
      <c r="I1928" s="10">
        <v>39858</v>
      </c>
      <c r="J1928">
        <v>43</v>
      </c>
      <c r="K1928" t="s">
        <v>1772</v>
      </c>
      <c r="L1928" t="str">
        <f>VLOOKUP(Portfolio43468[[#This Row],[Product]],ProductName,2)</f>
        <v>Gigastuff</v>
      </c>
      <c r="M1928">
        <f t="shared" si="123"/>
        <v>774</v>
      </c>
      <c r="N1928" s="14">
        <f t="shared" si="124"/>
        <v>1462.86</v>
      </c>
      <c r="O1928">
        <f t="shared" si="125"/>
        <v>2009</v>
      </c>
      <c r="P1928" t="str">
        <f t="shared" si="126"/>
        <v>Feb</v>
      </c>
    </row>
    <row r="1929" spans="1:16" x14ac:dyDescent="0.3">
      <c r="A1929">
        <v>1942</v>
      </c>
      <c r="B1929" t="str">
        <f>Table6[[#This Row],[Initials]]</f>
        <v>D</v>
      </c>
      <c r="C1929" t="str">
        <f>Table6[[#This Row],[Last Name Correction]]</f>
        <v>Castillo</v>
      </c>
      <c r="D1929" t="s">
        <v>4493</v>
      </c>
      <c r="E1929" t="str">
        <f>Table6[[#This Row],[Gender Correction]]</f>
        <v>M</v>
      </c>
      <c r="F1929">
        <v>30</v>
      </c>
      <c r="G1929" t="s">
        <v>5984</v>
      </c>
      <c r="H1929" t="s">
        <v>5213</v>
      </c>
      <c r="I1929" s="10">
        <v>39734</v>
      </c>
      <c r="J1929">
        <v>85</v>
      </c>
      <c r="K1929" t="s">
        <v>1707</v>
      </c>
      <c r="L1929" t="str">
        <f>VLOOKUP(Portfolio43468[[#This Row],[Product]],ProductName,2)</f>
        <v>Megawidget M</v>
      </c>
      <c r="M1929">
        <f t="shared" si="123"/>
        <v>2040</v>
      </c>
      <c r="N1929" s="14">
        <f t="shared" si="124"/>
        <v>2427.6</v>
      </c>
      <c r="O1929">
        <f t="shared" si="125"/>
        <v>2008</v>
      </c>
      <c r="P1929" t="str">
        <f t="shared" si="126"/>
        <v>Oct</v>
      </c>
    </row>
    <row r="1930" spans="1:16" x14ac:dyDescent="0.3">
      <c r="A1930">
        <v>1943</v>
      </c>
      <c r="B1930" t="str">
        <f>Table6[[#This Row],[Initials]]</f>
        <v>L</v>
      </c>
      <c r="C1930" t="str">
        <f>Table6[[#This Row],[Last Name Correction]]</f>
        <v>Cash</v>
      </c>
      <c r="D1930" t="s">
        <v>4493</v>
      </c>
      <c r="E1930" t="str">
        <f>Table6[[#This Row],[Gender Correction]]</f>
        <v>M</v>
      </c>
      <c r="F1930">
        <v>90</v>
      </c>
      <c r="G1930" t="s">
        <v>6425</v>
      </c>
      <c r="H1930" t="s">
        <v>568</v>
      </c>
      <c r="I1930" s="10">
        <v>39951</v>
      </c>
      <c r="J1930">
        <v>35</v>
      </c>
      <c r="K1930" t="s">
        <v>851</v>
      </c>
      <c r="L1930" t="str">
        <f>VLOOKUP(Portfolio43468[[#This Row],[Product]],ProductName,2)</f>
        <v>Hyperwotsit</v>
      </c>
      <c r="M1930">
        <f t="shared" si="123"/>
        <v>700</v>
      </c>
      <c r="N1930" s="14">
        <f t="shared" si="124"/>
        <v>1406.9999999999998</v>
      </c>
      <c r="O1930">
        <f t="shared" si="125"/>
        <v>2009</v>
      </c>
      <c r="P1930" t="str">
        <f t="shared" si="126"/>
        <v>May</v>
      </c>
    </row>
    <row r="1931" spans="1:16" x14ac:dyDescent="0.3">
      <c r="A1931">
        <v>1944</v>
      </c>
      <c r="B1931" t="str">
        <f>Table6[[#This Row],[Initials]]</f>
        <v>W</v>
      </c>
      <c r="C1931" t="str">
        <f>Table6[[#This Row],[Last Name Correction]]</f>
        <v>Ellis</v>
      </c>
      <c r="D1931" t="s">
        <v>4493</v>
      </c>
      <c r="E1931" t="str">
        <f>Table6[[#This Row],[Gender Correction]]</f>
        <v>M</v>
      </c>
      <c r="F1931">
        <v>90</v>
      </c>
      <c r="G1931" t="s">
        <v>6426</v>
      </c>
      <c r="H1931" t="s">
        <v>330</v>
      </c>
      <c r="I1931" s="10">
        <v>40496</v>
      </c>
      <c r="J1931">
        <v>11</v>
      </c>
      <c r="K1931" t="s">
        <v>1707</v>
      </c>
      <c r="L1931" t="str">
        <f>VLOOKUP(Portfolio43468[[#This Row],[Product]],ProductName,2)</f>
        <v>Megawidget M</v>
      </c>
      <c r="M1931">
        <f t="shared" si="123"/>
        <v>264</v>
      </c>
      <c r="N1931" s="14">
        <f t="shared" si="124"/>
        <v>314.15999999999997</v>
      </c>
      <c r="O1931">
        <f t="shared" si="125"/>
        <v>2010</v>
      </c>
      <c r="P1931" t="str">
        <f t="shared" si="126"/>
        <v>Nov</v>
      </c>
    </row>
    <row r="1932" spans="1:16" x14ac:dyDescent="0.3">
      <c r="A1932">
        <v>1945</v>
      </c>
      <c r="B1932" t="str">
        <f>Table6[[#This Row],[Initials]]</f>
        <v>D</v>
      </c>
      <c r="C1932" t="str">
        <f>Table6[[#This Row],[Last Name Correction]]</f>
        <v>Riddle</v>
      </c>
      <c r="D1932" t="s">
        <v>1946</v>
      </c>
      <c r="E1932" t="str">
        <f>Table6[[#This Row],[Gender Correction]]</f>
        <v>M</v>
      </c>
      <c r="F1932">
        <v>30</v>
      </c>
      <c r="G1932" t="s">
        <v>6429</v>
      </c>
      <c r="H1932" t="s">
        <v>2458</v>
      </c>
      <c r="I1932" s="10">
        <v>39542</v>
      </c>
      <c r="J1932">
        <v>13</v>
      </c>
      <c r="K1932" t="s">
        <v>1721</v>
      </c>
      <c r="L1932" t="str">
        <f>VLOOKUP(Portfolio43468[[#This Row],[Product]],ProductName,2)</f>
        <v>Ultrathing V4</v>
      </c>
      <c r="M1932">
        <f t="shared" si="123"/>
        <v>312</v>
      </c>
      <c r="N1932" s="14">
        <f t="shared" si="124"/>
        <v>1244.8800000000001</v>
      </c>
      <c r="O1932">
        <f t="shared" si="125"/>
        <v>2008</v>
      </c>
      <c r="P1932" t="str">
        <f t="shared" si="126"/>
        <v>Apr</v>
      </c>
    </row>
    <row r="1933" spans="1:16" x14ac:dyDescent="0.3">
      <c r="A1933">
        <v>1946</v>
      </c>
      <c r="B1933" t="str">
        <f>Table6[[#This Row],[Initials]]</f>
        <v>E</v>
      </c>
      <c r="C1933" t="str">
        <f>Table6[[#This Row],[Last Name Correction]]</f>
        <v>Ryan</v>
      </c>
      <c r="D1933" t="s">
        <v>4493</v>
      </c>
      <c r="E1933" t="str">
        <f>Table6[[#This Row],[Gender Correction]]</f>
        <v>M</v>
      </c>
      <c r="F1933">
        <v>90</v>
      </c>
      <c r="G1933" t="s">
        <v>6432</v>
      </c>
      <c r="H1933" t="s">
        <v>266</v>
      </c>
      <c r="I1933" s="10">
        <v>39931</v>
      </c>
      <c r="J1933">
        <v>93</v>
      </c>
      <c r="K1933" t="s">
        <v>1696</v>
      </c>
      <c r="L1933" t="str">
        <f>VLOOKUP(Portfolio43468[[#This Row],[Product]],ProductName,2)</f>
        <v>Ultrathing V2</v>
      </c>
      <c r="M1933">
        <f t="shared" si="123"/>
        <v>1860</v>
      </c>
      <c r="N1933" s="14">
        <f t="shared" si="124"/>
        <v>5561.4000000000005</v>
      </c>
      <c r="O1933">
        <f t="shared" si="125"/>
        <v>2009</v>
      </c>
      <c r="P1933" t="str">
        <f t="shared" si="126"/>
        <v>Apr</v>
      </c>
    </row>
    <row r="1934" spans="1:16" x14ac:dyDescent="0.3">
      <c r="A1934">
        <v>1947</v>
      </c>
      <c r="B1934" t="str">
        <f>Table6[[#This Row],[Initials]]</f>
        <v>L</v>
      </c>
      <c r="C1934" t="str">
        <f>Table6[[#This Row],[Last Name Correction]]</f>
        <v>Chappell</v>
      </c>
      <c r="D1934" t="s">
        <v>4493</v>
      </c>
      <c r="E1934" t="str">
        <f>Table6[[#This Row],[Gender Correction]]</f>
        <v>M</v>
      </c>
      <c r="F1934">
        <v>30</v>
      </c>
      <c r="G1934" t="s">
        <v>6433</v>
      </c>
      <c r="H1934" t="s">
        <v>883</v>
      </c>
      <c r="I1934" s="10">
        <v>40400</v>
      </c>
      <c r="J1934">
        <v>12</v>
      </c>
      <c r="K1934" t="s">
        <v>1700</v>
      </c>
      <c r="L1934" t="str">
        <f>VLOOKUP(Portfolio43468[[#This Row],[Product]],ProductName,2)</f>
        <v>Ultrathing V1</v>
      </c>
      <c r="M1934">
        <f t="shared" si="123"/>
        <v>204</v>
      </c>
      <c r="N1934" s="14">
        <f t="shared" si="124"/>
        <v>405.96</v>
      </c>
      <c r="O1934">
        <f t="shared" si="125"/>
        <v>2010</v>
      </c>
      <c r="P1934" t="str">
        <f t="shared" si="126"/>
        <v>Aug</v>
      </c>
    </row>
    <row r="1935" spans="1:16" x14ac:dyDescent="0.3">
      <c r="A1935">
        <v>1948</v>
      </c>
      <c r="B1935" t="str">
        <f>Table6[[#This Row],[Initials]]</f>
        <v>L</v>
      </c>
      <c r="C1935" t="str">
        <f>Table6[[#This Row],[Last Name Correction]]</f>
        <v>Frank</v>
      </c>
      <c r="D1935" t="s">
        <v>4493</v>
      </c>
      <c r="E1935" t="str">
        <f>Table6[[#This Row],[Gender Correction]]</f>
        <v>M</v>
      </c>
      <c r="F1935">
        <v>30</v>
      </c>
      <c r="G1935" t="s">
        <v>6434</v>
      </c>
      <c r="H1935" t="s">
        <v>6435</v>
      </c>
      <c r="I1935" s="10">
        <v>39741</v>
      </c>
      <c r="J1935">
        <v>39</v>
      </c>
      <c r="K1935" t="s">
        <v>1707</v>
      </c>
      <c r="L1935" t="str">
        <f>VLOOKUP(Portfolio43468[[#This Row],[Product]],ProductName,2)</f>
        <v>Megawidget M</v>
      </c>
      <c r="M1935">
        <f t="shared" si="123"/>
        <v>936</v>
      </c>
      <c r="N1935" s="14">
        <f t="shared" si="124"/>
        <v>1113.8399999999999</v>
      </c>
      <c r="O1935">
        <f t="shared" si="125"/>
        <v>2008</v>
      </c>
      <c r="P1935" t="str">
        <f t="shared" si="126"/>
        <v>Oct</v>
      </c>
    </row>
    <row r="1936" spans="1:16" x14ac:dyDescent="0.3">
      <c r="A1936">
        <v>1949</v>
      </c>
      <c r="B1936" t="str">
        <f>Table6[[#This Row],[Initials]]</f>
        <v>M</v>
      </c>
      <c r="C1936" t="str">
        <f>Table6[[#This Row],[Last Name Correction]]</f>
        <v>Block</v>
      </c>
      <c r="D1936" t="s">
        <v>4493</v>
      </c>
      <c r="E1936" t="str">
        <f>Table6[[#This Row],[Gender Correction]]</f>
        <v>M</v>
      </c>
      <c r="F1936">
        <v>30</v>
      </c>
      <c r="G1936" t="s">
        <v>6437</v>
      </c>
      <c r="H1936" t="s">
        <v>630</v>
      </c>
      <c r="I1936" s="10">
        <v>39615</v>
      </c>
      <c r="J1936">
        <v>46</v>
      </c>
      <c r="K1936" t="s">
        <v>1677</v>
      </c>
      <c r="L1936" t="str">
        <f>VLOOKUP(Portfolio43468[[#This Row],[Product]],ProductName,2)</f>
        <v>Ultrathing V3</v>
      </c>
      <c r="M1936">
        <f t="shared" si="123"/>
        <v>1104</v>
      </c>
      <c r="N1936" s="14">
        <f t="shared" si="124"/>
        <v>3852.96</v>
      </c>
      <c r="O1936">
        <f t="shared" si="125"/>
        <v>2008</v>
      </c>
      <c r="P1936" t="str">
        <f t="shared" si="126"/>
        <v>Jun</v>
      </c>
    </row>
    <row r="1937" spans="1:16" x14ac:dyDescent="0.3">
      <c r="A1937">
        <v>1950</v>
      </c>
      <c r="B1937" t="str">
        <f>Table6[[#This Row],[Initials]]</f>
        <v>B</v>
      </c>
      <c r="C1937" t="str">
        <f>Table6[[#This Row],[Last Name Correction]]</f>
        <v>Horner</v>
      </c>
      <c r="D1937" t="s">
        <v>4493</v>
      </c>
      <c r="E1937" t="str">
        <f>Table6[[#This Row],[Gender Correction]]</f>
        <v>M</v>
      </c>
      <c r="F1937">
        <v>30</v>
      </c>
      <c r="G1937" t="s">
        <v>6439</v>
      </c>
      <c r="H1937" t="s">
        <v>330</v>
      </c>
      <c r="I1937" s="10">
        <v>39680</v>
      </c>
      <c r="J1937">
        <v>82</v>
      </c>
      <c r="K1937" t="s">
        <v>1721</v>
      </c>
      <c r="L1937" t="str">
        <f>VLOOKUP(Portfolio43468[[#This Row],[Product]],ProductName,2)</f>
        <v>Ultrathing V4</v>
      </c>
      <c r="M1937">
        <f t="shared" si="123"/>
        <v>1968</v>
      </c>
      <c r="N1937" s="14">
        <f t="shared" si="124"/>
        <v>7852.3200000000006</v>
      </c>
      <c r="O1937">
        <f t="shared" si="125"/>
        <v>2008</v>
      </c>
      <c r="P1937" t="str">
        <f t="shared" si="126"/>
        <v>Aug</v>
      </c>
    </row>
    <row r="1938" spans="1:16" x14ac:dyDescent="0.3">
      <c r="A1938">
        <v>1951</v>
      </c>
      <c r="B1938" t="str">
        <f>Table6[[#This Row],[Initials]]</f>
        <v>B</v>
      </c>
      <c r="C1938" t="str">
        <f>Table6[[#This Row],[Last Name Correction]]</f>
        <v>Duarte</v>
      </c>
      <c r="D1938" t="s">
        <v>4493</v>
      </c>
      <c r="E1938" t="str">
        <f>Table6[[#This Row],[Gender Correction]]</f>
        <v>M</v>
      </c>
      <c r="F1938">
        <v>30</v>
      </c>
      <c r="G1938" t="s">
        <v>6440</v>
      </c>
      <c r="H1938" t="s">
        <v>286</v>
      </c>
      <c r="I1938" s="10">
        <v>39791</v>
      </c>
      <c r="J1938">
        <v>23</v>
      </c>
      <c r="K1938" t="s">
        <v>1692</v>
      </c>
      <c r="L1938" t="str">
        <f>VLOOKUP(Portfolio43468[[#This Row],[Product]],ProductName,2)</f>
        <v>Megawidget L</v>
      </c>
      <c r="M1938">
        <f t="shared" si="123"/>
        <v>552</v>
      </c>
      <c r="N1938" s="14">
        <f t="shared" si="124"/>
        <v>877.68000000000006</v>
      </c>
      <c r="O1938">
        <f t="shared" si="125"/>
        <v>2008</v>
      </c>
      <c r="P1938" t="str">
        <f t="shared" si="126"/>
        <v>Dec</v>
      </c>
    </row>
    <row r="1939" spans="1:16" x14ac:dyDescent="0.3">
      <c r="A1939">
        <v>1952</v>
      </c>
      <c r="B1939" t="str">
        <f>Table6[[#This Row],[Initials]]</f>
        <v>G</v>
      </c>
      <c r="C1939" t="str">
        <f>Table6[[#This Row],[Last Name Correction]]</f>
        <v>Fitch</v>
      </c>
      <c r="D1939" t="s">
        <v>4493</v>
      </c>
      <c r="E1939" t="str">
        <f>Table6[[#This Row],[Gender Correction]]</f>
        <v>M</v>
      </c>
      <c r="F1939">
        <v>90</v>
      </c>
      <c r="G1939" t="s">
        <v>6441</v>
      </c>
      <c r="H1939" t="s">
        <v>759</v>
      </c>
      <c r="I1939" s="10">
        <v>40210</v>
      </c>
      <c r="J1939">
        <v>65</v>
      </c>
      <c r="K1939" t="s">
        <v>1707</v>
      </c>
      <c r="L1939" t="str">
        <f>VLOOKUP(Portfolio43468[[#This Row],[Product]],ProductName,2)</f>
        <v>Megawidget M</v>
      </c>
      <c r="M1939">
        <f t="shared" si="123"/>
        <v>1560</v>
      </c>
      <c r="N1939" s="14">
        <f t="shared" si="124"/>
        <v>1856.3999999999999</v>
      </c>
      <c r="O1939">
        <f t="shared" si="125"/>
        <v>2010</v>
      </c>
      <c r="P1939" t="str">
        <f t="shared" si="126"/>
        <v>Feb</v>
      </c>
    </row>
    <row r="1940" spans="1:16" x14ac:dyDescent="0.3">
      <c r="A1940">
        <v>1953</v>
      </c>
      <c r="B1940" t="str">
        <f>Table6[[#This Row],[Initials]]</f>
        <v>J</v>
      </c>
      <c r="C1940" t="str">
        <f>Table6[[#This Row],[Last Name Correction]]</f>
        <v>Heath</v>
      </c>
      <c r="D1940" t="s">
        <v>4493</v>
      </c>
      <c r="E1940" t="str">
        <f>Table6[[#This Row],[Gender Correction]]</f>
        <v>M</v>
      </c>
      <c r="F1940">
        <v>30</v>
      </c>
      <c r="G1940" t="s">
        <v>6442</v>
      </c>
      <c r="H1940" t="s">
        <v>237</v>
      </c>
      <c r="I1940" s="10">
        <v>39775</v>
      </c>
      <c r="J1940">
        <v>76</v>
      </c>
      <c r="K1940" t="s">
        <v>1007</v>
      </c>
      <c r="L1940" t="str">
        <f>VLOOKUP(Portfolio43468[[#This Row],[Product]],ProductName,2)</f>
        <v>Superwossname</v>
      </c>
      <c r="M1940">
        <f t="shared" si="123"/>
        <v>1520</v>
      </c>
      <c r="N1940" s="14">
        <f t="shared" si="124"/>
        <v>4727.2</v>
      </c>
      <c r="O1940">
        <f t="shared" si="125"/>
        <v>2008</v>
      </c>
      <c r="P1940" t="str">
        <f t="shared" si="126"/>
        <v>Nov</v>
      </c>
    </row>
    <row r="1941" spans="1:16" x14ac:dyDescent="0.3">
      <c r="A1941">
        <v>1954</v>
      </c>
      <c r="B1941" t="str">
        <f>Table6[[#This Row],[Initials]]</f>
        <v>H</v>
      </c>
      <c r="C1941" t="str">
        <f>Table6[[#This Row],[Last Name Correction]]</f>
        <v>Stover</v>
      </c>
      <c r="D1941" t="s">
        <v>4493</v>
      </c>
      <c r="E1941" t="str">
        <f>Table6[[#This Row],[Gender Correction]]</f>
        <v>M</v>
      </c>
      <c r="F1941">
        <v>90</v>
      </c>
      <c r="G1941" t="s">
        <v>6445</v>
      </c>
      <c r="H1941" t="s">
        <v>410</v>
      </c>
      <c r="I1941" s="10">
        <v>39950</v>
      </c>
      <c r="J1941">
        <v>36</v>
      </c>
      <c r="K1941" t="s">
        <v>1772</v>
      </c>
      <c r="L1941" t="str">
        <f>VLOOKUP(Portfolio43468[[#This Row],[Product]],ProductName,2)</f>
        <v>Gigastuff</v>
      </c>
      <c r="M1941">
        <f t="shared" si="123"/>
        <v>648</v>
      </c>
      <c r="N1941" s="14">
        <f t="shared" si="124"/>
        <v>1224.72</v>
      </c>
      <c r="O1941">
        <f t="shared" si="125"/>
        <v>2009</v>
      </c>
      <c r="P1941" t="str">
        <f t="shared" si="126"/>
        <v>May</v>
      </c>
    </row>
    <row r="1942" spans="1:16" x14ac:dyDescent="0.3">
      <c r="A1942">
        <v>1955</v>
      </c>
      <c r="B1942" t="str">
        <f>Table6[[#This Row],[Initials]]</f>
        <v>J</v>
      </c>
      <c r="C1942" t="str">
        <f>Table6[[#This Row],[Last Name Correction]]</f>
        <v>Moses</v>
      </c>
      <c r="D1942" t="s">
        <v>4493</v>
      </c>
      <c r="E1942" t="str">
        <f>Table6[[#This Row],[Gender Correction]]</f>
        <v>M</v>
      </c>
      <c r="F1942">
        <v>60</v>
      </c>
      <c r="G1942" t="s">
        <v>6446</v>
      </c>
      <c r="H1942" t="s">
        <v>3706</v>
      </c>
      <c r="I1942" s="10">
        <v>39920</v>
      </c>
      <c r="J1942">
        <v>28</v>
      </c>
      <c r="K1942" t="s">
        <v>1700</v>
      </c>
      <c r="L1942" t="str">
        <f>VLOOKUP(Portfolio43468[[#This Row],[Product]],ProductName,2)</f>
        <v>Ultrathing V1</v>
      </c>
      <c r="M1942">
        <f t="shared" si="123"/>
        <v>476</v>
      </c>
      <c r="N1942" s="14">
        <f t="shared" si="124"/>
        <v>947.24</v>
      </c>
      <c r="O1942">
        <f t="shared" si="125"/>
        <v>2009</v>
      </c>
      <c r="P1942" t="str">
        <f t="shared" si="126"/>
        <v>Apr</v>
      </c>
    </row>
    <row r="1943" spans="1:16" x14ac:dyDescent="0.3">
      <c r="A1943">
        <v>1956</v>
      </c>
      <c r="B1943" t="str">
        <f>Table6[[#This Row],[Initials]]</f>
        <v>T</v>
      </c>
      <c r="C1943" t="str">
        <f>Table6[[#This Row],[Last Name Correction]]</f>
        <v>Mccann</v>
      </c>
      <c r="D1943" t="s">
        <v>4493</v>
      </c>
      <c r="E1943" t="str">
        <f>Table6[[#This Row],[Gender Correction]]</f>
        <v>M</v>
      </c>
      <c r="F1943">
        <v>30</v>
      </c>
      <c r="G1943" t="s">
        <v>6448</v>
      </c>
      <c r="H1943" t="s">
        <v>4373</v>
      </c>
      <c r="I1943" s="10">
        <v>39970</v>
      </c>
      <c r="J1943">
        <v>68</v>
      </c>
      <c r="K1943" t="s">
        <v>1700</v>
      </c>
      <c r="L1943" t="str">
        <f>VLOOKUP(Portfolio43468[[#This Row],[Product]],ProductName,2)</f>
        <v>Ultrathing V1</v>
      </c>
      <c r="M1943">
        <f t="shared" si="123"/>
        <v>1156</v>
      </c>
      <c r="N1943" s="14">
        <f t="shared" si="124"/>
        <v>2300.44</v>
      </c>
      <c r="O1943">
        <f t="shared" si="125"/>
        <v>2009</v>
      </c>
      <c r="P1943" t="str">
        <f t="shared" si="126"/>
        <v>Jun</v>
      </c>
    </row>
    <row r="1944" spans="1:16" x14ac:dyDescent="0.3">
      <c r="A1944">
        <v>1957</v>
      </c>
      <c r="B1944" t="str">
        <f>Table6[[#This Row],[Initials]]</f>
        <v>D</v>
      </c>
      <c r="C1944" t="str">
        <f>Table6[[#This Row],[Last Name Correction]]</f>
        <v>Meredith</v>
      </c>
      <c r="D1944" t="s">
        <v>4493</v>
      </c>
      <c r="E1944" t="str">
        <f>Table6[[#This Row],[Gender Correction]]</f>
        <v>M</v>
      </c>
      <c r="F1944">
        <v>60</v>
      </c>
      <c r="G1944" t="s">
        <v>6451</v>
      </c>
      <c r="H1944" t="s">
        <v>27</v>
      </c>
      <c r="I1944" s="10">
        <v>39942</v>
      </c>
      <c r="J1944">
        <v>75</v>
      </c>
      <c r="K1944" t="s">
        <v>1707</v>
      </c>
      <c r="L1944" t="str">
        <f>VLOOKUP(Portfolio43468[[#This Row],[Product]],ProductName,2)</f>
        <v>Megawidget M</v>
      </c>
      <c r="M1944">
        <f t="shared" si="123"/>
        <v>1800</v>
      </c>
      <c r="N1944" s="14">
        <f t="shared" si="124"/>
        <v>2142</v>
      </c>
      <c r="O1944">
        <f t="shared" si="125"/>
        <v>2009</v>
      </c>
      <c r="P1944" t="str">
        <f t="shared" si="126"/>
        <v>May</v>
      </c>
    </row>
    <row r="1945" spans="1:16" x14ac:dyDescent="0.3">
      <c r="A1945">
        <v>1958</v>
      </c>
      <c r="B1945" t="str">
        <f>Table6[[#This Row],[Initials]]</f>
        <v>R</v>
      </c>
      <c r="C1945" t="str">
        <f>Table6[[#This Row],[Last Name Correction]]</f>
        <v>Farr</v>
      </c>
      <c r="D1945" t="s">
        <v>4493</v>
      </c>
      <c r="E1945" t="str">
        <f>Table6[[#This Row],[Gender Correction]]</f>
        <v>M</v>
      </c>
      <c r="F1945">
        <v>30</v>
      </c>
      <c r="G1945" t="s">
        <v>6452</v>
      </c>
      <c r="H1945" t="s">
        <v>85</v>
      </c>
      <c r="I1945" s="10">
        <v>39603</v>
      </c>
      <c r="J1945">
        <v>16</v>
      </c>
      <c r="K1945" t="s">
        <v>851</v>
      </c>
      <c r="L1945" t="str">
        <f>VLOOKUP(Portfolio43468[[#This Row],[Product]],ProductName,2)</f>
        <v>Hyperwotsit</v>
      </c>
      <c r="M1945">
        <f t="shared" si="123"/>
        <v>320</v>
      </c>
      <c r="N1945" s="14">
        <f t="shared" si="124"/>
        <v>643.19999999999993</v>
      </c>
      <c r="O1945">
        <f t="shared" si="125"/>
        <v>2008</v>
      </c>
      <c r="P1945" t="str">
        <f t="shared" si="126"/>
        <v>Jun</v>
      </c>
    </row>
    <row r="1946" spans="1:16" x14ac:dyDescent="0.3">
      <c r="A1946">
        <v>1959</v>
      </c>
      <c r="B1946" t="str">
        <f>Table6[[#This Row],[Initials]]</f>
        <v>B</v>
      </c>
      <c r="C1946" t="str">
        <f>Table6[[#This Row],[Last Name Correction]]</f>
        <v>Lancaster</v>
      </c>
      <c r="D1946" t="s">
        <v>4493</v>
      </c>
      <c r="E1946" t="str">
        <f>Table6[[#This Row],[Gender Correction]]</f>
        <v>M</v>
      </c>
      <c r="F1946">
        <v>60</v>
      </c>
      <c r="G1946" t="s">
        <v>6453</v>
      </c>
      <c r="H1946" t="s">
        <v>176</v>
      </c>
      <c r="I1946" s="10">
        <v>40340</v>
      </c>
      <c r="J1946">
        <v>98</v>
      </c>
      <c r="K1946" t="s">
        <v>1692</v>
      </c>
      <c r="L1946" t="str">
        <f>VLOOKUP(Portfolio43468[[#This Row],[Product]],ProductName,2)</f>
        <v>Megawidget L</v>
      </c>
      <c r="M1946">
        <f t="shared" si="123"/>
        <v>2352</v>
      </c>
      <c r="N1946" s="14">
        <f t="shared" si="124"/>
        <v>3739.6800000000003</v>
      </c>
      <c r="O1946">
        <f t="shared" si="125"/>
        <v>2010</v>
      </c>
      <c r="P1946" t="str">
        <f t="shared" si="126"/>
        <v>Jun</v>
      </c>
    </row>
    <row r="1947" spans="1:16" x14ac:dyDescent="0.3">
      <c r="A1947">
        <v>1960</v>
      </c>
      <c r="B1947" t="str">
        <f>Table6[[#This Row],[Initials]]</f>
        <v>P</v>
      </c>
      <c r="C1947" t="str">
        <f>Table6[[#This Row],[Last Name Correction]]</f>
        <v>Sosa</v>
      </c>
      <c r="D1947" t="s">
        <v>4493</v>
      </c>
      <c r="E1947" t="str">
        <f>Table6[[#This Row],[Gender Correction]]</f>
        <v>M</v>
      </c>
      <c r="F1947">
        <v>60</v>
      </c>
      <c r="G1947" t="s">
        <v>6455</v>
      </c>
      <c r="H1947" t="s">
        <v>714</v>
      </c>
      <c r="I1947" s="10">
        <v>40188</v>
      </c>
      <c r="J1947">
        <v>79</v>
      </c>
      <c r="K1947" t="s">
        <v>1696</v>
      </c>
      <c r="L1947" t="str">
        <f>VLOOKUP(Portfolio43468[[#This Row],[Product]],ProductName,2)</f>
        <v>Ultrathing V2</v>
      </c>
      <c r="M1947">
        <f t="shared" si="123"/>
        <v>1580</v>
      </c>
      <c r="N1947" s="14">
        <f t="shared" si="124"/>
        <v>4724.2000000000007</v>
      </c>
      <c r="O1947">
        <f t="shared" si="125"/>
        <v>2010</v>
      </c>
      <c r="P1947" t="str">
        <f t="shared" si="126"/>
        <v>Jan</v>
      </c>
    </row>
    <row r="1948" spans="1:16" x14ac:dyDescent="0.3">
      <c r="A1948">
        <v>1961</v>
      </c>
      <c r="B1948" t="str">
        <f>Table6[[#This Row],[Initials]]</f>
        <v>E</v>
      </c>
      <c r="C1948" t="str">
        <f>Table6[[#This Row],[Last Name Correction]]</f>
        <v>Barton</v>
      </c>
      <c r="D1948" t="s">
        <v>4493</v>
      </c>
      <c r="E1948" t="str">
        <f>Table6[[#This Row],[Gender Correction]]</f>
        <v>M</v>
      </c>
      <c r="F1948">
        <v>90</v>
      </c>
      <c r="G1948" t="s">
        <v>6457</v>
      </c>
      <c r="H1948" t="s">
        <v>121</v>
      </c>
      <c r="I1948" s="10">
        <v>39710</v>
      </c>
      <c r="J1948">
        <v>3</v>
      </c>
      <c r="K1948" t="s">
        <v>1007</v>
      </c>
      <c r="L1948" t="str">
        <f>VLOOKUP(Portfolio43468[[#This Row],[Product]],ProductName,2)</f>
        <v>Superwossname</v>
      </c>
      <c r="M1948">
        <f t="shared" si="123"/>
        <v>60</v>
      </c>
      <c r="N1948" s="14">
        <f t="shared" si="124"/>
        <v>186.6</v>
      </c>
      <c r="O1948">
        <f t="shared" si="125"/>
        <v>2008</v>
      </c>
      <c r="P1948" t="str">
        <f t="shared" si="126"/>
        <v>Sep</v>
      </c>
    </row>
    <row r="1949" spans="1:16" x14ac:dyDescent="0.3">
      <c r="A1949">
        <v>1962</v>
      </c>
      <c r="B1949" t="str">
        <f>Table6[[#This Row],[Initials]]</f>
        <v>D</v>
      </c>
      <c r="C1949" t="str">
        <f>Table6[[#This Row],[Last Name Correction]]</f>
        <v>Yazzie</v>
      </c>
      <c r="D1949" t="s">
        <v>4493</v>
      </c>
      <c r="E1949" t="str">
        <f>Table6[[#This Row],[Gender Correction]]</f>
        <v>M</v>
      </c>
      <c r="F1949">
        <v>90</v>
      </c>
      <c r="G1949" t="s">
        <v>6458</v>
      </c>
      <c r="H1949" t="s">
        <v>528</v>
      </c>
      <c r="I1949" s="10">
        <v>40329</v>
      </c>
      <c r="J1949">
        <v>11</v>
      </c>
      <c r="K1949" t="s">
        <v>1692</v>
      </c>
      <c r="L1949" t="str">
        <f>VLOOKUP(Portfolio43468[[#This Row],[Product]],ProductName,2)</f>
        <v>Megawidget L</v>
      </c>
      <c r="M1949">
        <f t="shared" si="123"/>
        <v>264</v>
      </c>
      <c r="N1949" s="14">
        <f t="shared" si="124"/>
        <v>419.76000000000005</v>
      </c>
      <c r="O1949">
        <f t="shared" si="125"/>
        <v>2010</v>
      </c>
      <c r="P1949" t="str">
        <f t="shared" si="126"/>
        <v>May</v>
      </c>
    </row>
    <row r="1950" spans="1:16" x14ac:dyDescent="0.3">
      <c r="A1950">
        <v>1963</v>
      </c>
      <c r="B1950" t="str">
        <f>Table6[[#This Row],[Initials]]</f>
        <v>V</v>
      </c>
      <c r="C1950" t="str">
        <f>Table6[[#This Row],[Last Name Correction]]</f>
        <v>Figueroa</v>
      </c>
      <c r="D1950" t="s">
        <v>4493</v>
      </c>
      <c r="E1950" t="str">
        <f>Table6[[#This Row],[Gender Correction]]</f>
        <v>M</v>
      </c>
      <c r="F1950">
        <v>30</v>
      </c>
      <c r="G1950" t="s">
        <v>6459</v>
      </c>
      <c r="H1950" t="s">
        <v>1938</v>
      </c>
      <c r="I1950" s="10">
        <v>40003</v>
      </c>
      <c r="J1950">
        <v>72</v>
      </c>
      <c r="K1950" t="s">
        <v>1707</v>
      </c>
      <c r="L1950" t="str">
        <f>VLOOKUP(Portfolio43468[[#This Row],[Product]],ProductName,2)</f>
        <v>Megawidget M</v>
      </c>
      <c r="M1950">
        <f t="shared" si="123"/>
        <v>1728</v>
      </c>
      <c r="N1950" s="14">
        <f t="shared" si="124"/>
        <v>2056.3199999999997</v>
      </c>
      <c r="O1950">
        <f t="shared" si="125"/>
        <v>2009</v>
      </c>
      <c r="P1950" t="str">
        <f t="shared" si="126"/>
        <v>Jul</v>
      </c>
    </row>
    <row r="1951" spans="1:16" x14ac:dyDescent="0.3">
      <c r="A1951">
        <v>1964</v>
      </c>
      <c r="B1951" t="str">
        <f>Table6[[#This Row],[Initials]]</f>
        <v>K</v>
      </c>
      <c r="C1951" t="str">
        <f>Table6[[#This Row],[Last Name Correction]]</f>
        <v>English</v>
      </c>
      <c r="D1951" t="s">
        <v>4493</v>
      </c>
      <c r="E1951" t="str">
        <f>Table6[[#This Row],[Gender Correction]]</f>
        <v>M</v>
      </c>
      <c r="F1951">
        <v>30</v>
      </c>
      <c r="G1951" t="s">
        <v>6462</v>
      </c>
      <c r="H1951" t="s">
        <v>257</v>
      </c>
      <c r="I1951" s="10">
        <v>40196</v>
      </c>
      <c r="J1951">
        <v>31</v>
      </c>
      <c r="K1951" t="s">
        <v>1772</v>
      </c>
      <c r="L1951" t="str">
        <f>VLOOKUP(Portfolio43468[[#This Row],[Product]],ProductName,2)</f>
        <v>Gigastuff</v>
      </c>
      <c r="M1951">
        <f t="shared" si="123"/>
        <v>558</v>
      </c>
      <c r="N1951" s="14">
        <f t="shared" si="124"/>
        <v>1054.6199999999999</v>
      </c>
      <c r="O1951">
        <f t="shared" si="125"/>
        <v>2010</v>
      </c>
      <c r="P1951" t="str">
        <f t="shared" si="126"/>
        <v>Jan</v>
      </c>
    </row>
    <row r="1952" spans="1:16" x14ac:dyDescent="0.3">
      <c r="A1952">
        <v>1965</v>
      </c>
      <c r="B1952" t="str">
        <f>Table6[[#This Row],[Initials]]</f>
        <v>J</v>
      </c>
      <c r="C1952" t="str">
        <f>Table6[[#This Row],[Last Name Correction]]</f>
        <v>Owens</v>
      </c>
      <c r="D1952" t="s">
        <v>4493</v>
      </c>
      <c r="E1952" t="str">
        <f>Table6[[#This Row],[Gender Correction]]</f>
        <v>M</v>
      </c>
      <c r="F1952">
        <v>60</v>
      </c>
      <c r="G1952" t="s">
        <v>6464</v>
      </c>
      <c r="H1952" t="s">
        <v>88</v>
      </c>
      <c r="I1952" s="10">
        <v>39994</v>
      </c>
      <c r="J1952">
        <v>60</v>
      </c>
      <c r="K1952" t="s">
        <v>1677</v>
      </c>
      <c r="L1952" t="str">
        <f>VLOOKUP(Portfolio43468[[#This Row],[Product]],ProductName,2)</f>
        <v>Ultrathing V3</v>
      </c>
      <c r="M1952">
        <f t="shared" si="123"/>
        <v>1440</v>
      </c>
      <c r="N1952" s="14">
        <f t="shared" si="124"/>
        <v>5025.6000000000004</v>
      </c>
      <c r="O1952">
        <f t="shared" si="125"/>
        <v>2009</v>
      </c>
      <c r="P1952" t="str">
        <f t="shared" si="126"/>
        <v>Jun</v>
      </c>
    </row>
    <row r="1953" spans="1:16" x14ac:dyDescent="0.3">
      <c r="A1953">
        <v>1966</v>
      </c>
      <c r="B1953" t="str">
        <f>Table6[[#This Row],[Initials]]</f>
        <v>M</v>
      </c>
      <c r="C1953" t="str">
        <f>Table6[[#This Row],[Last Name Correction]]</f>
        <v>Villegas</v>
      </c>
      <c r="D1953" t="s">
        <v>4493</v>
      </c>
      <c r="E1953" t="str">
        <f>Table6[[#This Row],[Gender Correction]]</f>
        <v>M</v>
      </c>
      <c r="F1953">
        <v>60</v>
      </c>
      <c r="G1953" t="s">
        <v>6466</v>
      </c>
      <c r="H1953" t="s">
        <v>323</v>
      </c>
      <c r="I1953" s="10">
        <v>39517</v>
      </c>
      <c r="J1953">
        <v>83</v>
      </c>
      <c r="K1953" t="s">
        <v>1673</v>
      </c>
      <c r="L1953" t="str">
        <f>VLOOKUP(Portfolio43468[[#This Row],[Product]],ProductName,2)</f>
        <v>Megawidget S</v>
      </c>
      <c r="M1953">
        <f t="shared" si="123"/>
        <v>1992</v>
      </c>
      <c r="N1953" s="14">
        <f t="shared" si="124"/>
        <v>1573.68</v>
      </c>
      <c r="O1953">
        <f t="shared" si="125"/>
        <v>2008</v>
      </c>
      <c r="P1953" t="str">
        <f t="shared" si="126"/>
        <v>Mar</v>
      </c>
    </row>
    <row r="1954" spans="1:16" x14ac:dyDescent="0.3">
      <c r="A1954">
        <v>1967</v>
      </c>
      <c r="B1954" t="str">
        <f>Table6[[#This Row],[Initials]]</f>
        <v>J</v>
      </c>
      <c r="C1954" t="str">
        <f>Table6[[#This Row],[Last Name Correction]]</f>
        <v>Mccracken</v>
      </c>
      <c r="D1954" t="s">
        <v>4493</v>
      </c>
      <c r="E1954" t="str">
        <f>Table6[[#This Row],[Gender Correction]]</f>
        <v>M</v>
      </c>
      <c r="F1954">
        <v>60</v>
      </c>
      <c r="G1954" t="s">
        <v>6469</v>
      </c>
      <c r="H1954" t="s">
        <v>5130</v>
      </c>
      <c r="I1954" s="10">
        <v>40001</v>
      </c>
      <c r="J1954">
        <v>98</v>
      </c>
      <c r="K1954" t="s">
        <v>1673</v>
      </c>
      <c r="L1954" t="str">
        <f>VLOOKUP(Portfolio43468[[#This Row],[Product]],ProductName,2)</f>
        <v>Megawidget S</v>
      </c>
      <c r="M1954">
        <f t="shared" si="123"/>
        <v>2352</v>
      </c>
      <c r="N1954" s="14">
        <f t="shared" si="124"/>
        <v>1858.0800000000002</v>
      </c>
      <c r="O1954">
        <f t="shared" si="125"/>
        <v>2009</v>
      </c>
      <c r="P1954" t="str">
        <f t="shared" si="126"/>
        <v>Jul</v>
      </c>
    </row>
    <row r="1955" spans="1:16" x14ac:dyDescent="0.3">
      <c r="A1955">
        <v>1968</v>
      </c>
      <c r="B1955" t="str">
        <f>Table6[[#This Row],[Initials]]</f>
        <v>J</v>
      </c>
      <c r="C1955" t="str">
        <f>Table6[[#This Row],[Last Name Correction]]</f>
        <v>Houston</v>
      </c>
      <c r="D1955" t="s">
        <v>4493</v>
      </c>
      <c r="E1955" t="str">
        <f>Table6[[#This Row],[Gender Correction]]</f>
        <v>M</v>
      </c>
      <c r="F1955">
        <v>90</v>
      </c>
      <c r="G1955" t="s">
        <v>6471</v>
      </c>
      <c r="H1955" t="s">
        <v>166</v>
      </c>
      <c r="I1955" s="10">
        <v>40236</v>
      </c>
      <c r="J1955">
        <v>6</v>
      </c>
      <c r="K1955" t="s">
        <v>1696</v>
      </c>
      <c r="L1955" t="str">
        <f>VLOOKUP(Portfolio43468[[#This Row],[Product]],ProductName,2)</f>
        <v>Ultrathing V2</v>
      </c>
      <c r="M1955">
        <f t="shared" si="123"/>
        <v>120</v>
      </c>
      <c r="N1955" s="14">
        <f t="shared" si="124"/>
        <v>358.8</v>
      </c>
      <c r="O1955">
        <f t="shared" si="125"/>
        <v>2010</v>
      </c>
      <c r="P1955" t="str">
        <f t="shared" si="126"/>
        <v>Feb</v>
      </c>
    </row>
    <row r="1956" spans="1:16" x14ac:dyDescent="0.3">
      <c r="A1956">
        <v>1969</v>
      </c>
      <c r="B1956" t="str">
        <f>Table6[[#This Row],[Initials]]</f>
        <v>H</v>
      </c>
      <c r="C1956" t="str">
        <f>Table6[[#This Row],[Last Name Correction]]</f>
        <v>Bender</v>
      </c>
      <c r="D1956" t="s">
        <v>4493</v>
      </c>
      <c r="E1956" t="str">
        <f>Table6[[#This Row],[Gender Correction]]</f>
        <v>M</v>
      </c>
      <c r="F1956">
        <v>30</v>
      </c>
      <c r="G1956" t="s">
        <v>6473</v>
      </c>
      <c r="H1956" t="s">
        <v>1639</v>
      </c>
      <c r="I1956" s="10">
        <v>40285</v>
      </c>
      <c r="J1956">
        <v>36</v>
      </c>
      <c r="K1956" t="s">
        <v>1692</v>
      </c>
      <c r="L1956" t="str">
        <f>VLOOKUP(Portfolio43468[[#This Row],[Product]],ProductName,2)</f>
        <v>Megawidget L</v>
      </c>
      <c r="M1956">
        <f t="shared" si="123"/>
        <v>864</v>
      </c>
      <c r="N1956" s="14">
        <f t="shared" si="124"/>
        <v>1373.76</v>
      </c>
      <c r="O1956">
        <f t="shared" si="125"/>
        <v>2010</v>
      </c>
      <c r="P1956" t="str">
        <f t="shared" si="126"/>
        <v>Apr</v>
      </c>
    </row>
    <row r="1957" spans="1:16" x14ac:dyDescent="0.3">
      <c r="A1957">
        <v>1970</v>
      </c>
      <c r="B1957" t="str">
        <f>Table6[[#This Row],[Initials]]</f>
        <v>I</v>
      </c>
      <c r="C1957" t="str">
        <f>Table6[[#This Row],[Last Name Correction]]</f>
        <v>Pereira</v>
      </c>
      <c r="D1957" t="s">
        <v>4493</v>
      </c>
      <c r="E1957" t="str">
        <f>Table6[[#This Row],[Gender Correction]]</f>
        <v>M</v>
      </c>
      <c r="F1957">
        <v>90</v>
      </c>
      <c r="G1957" t="s">
        <v>6474</v>
      </c>
      <c r="H1957" t="s">
        <v>2785</v>
      </c>
      <c r="I1957" s="10">
        <v>39575</v>
      </c>
      <c r="J1957">
        <v>27</v>
      </c>
      <c r="K1957" t="s">
        <v>1700</v>
      </c>
      <c r="L1957" t="str">
        <f>VLOOKUP(Portfolio43468[[#This Row],[Product]],ProductName,2)</f>
        <v>Ultrathing V1</v>
      </c>
      <c r="M1957">
        <f t="shared" si="123"/>
        <v>459</v>
      </c>
      <c r="N1957" s="14">
        <f t="shared" si="124"/>
        <v>913.41</v>
      </c>
      <c r="O1957">
        <f t="shared" si="125"/>
        <v>2008</v>
      </c>
      <c r="P1957" t="str">
        <f t="shared" si="126"/>
        <v>May</v>
      </c>
    </row>
    <row r="1958" spans="1:16" x14ac:dyDescent="0.3">
      <c r="A1958">
        <v>1971</v>
      </c>
      <c r="B1958" t="str">
        <f>Table6[[#This Row],[Initials]]</f>
        <v>D</v>
      </c>
      <c r="C1958" t="str">
        <f>Table6[[#This Row],[Last Name Correction]]</f>
        <v>Howell</v>
      </c>
      <c r="D1958" t="s">
        <v>4493</v>
      </c>
      <c r="E1958" t="str">
        <f>Table6[[#This Row],[Gender Correction]]</f>
        <v>M</v>
      </c>
      <c r="F1958">
        <v>60</v>
      </c>
      <c r="G1958" t="s">
        <v>6475</v>
      </c>
      <c r="H1958" t="s">
        <v>772</v>
      </c>
      <c r="I1958" s="10">
        <v>39735</v>
      </c>
      <c r="J1958">
        <v>93</v>
      </c>
      <c r="K1958" t="s">
        <v>1673</v>
      </c>
      <c r="L1958" t="str">
        <f>VLOOKUP(Portfolio43468[[#This Row],[Product]],ProductName,2)</f>
        <v>Megawidget S</v>
      </c>
      <c r="M1958">
        <f t="shared" si="123"/>
        <v>2232</v>
      </c>
      <c r="N1958" s="14">
        <f t="shared" si="124"/>
        <v>1763.28</v>
      </c>
      <c r="O1958">
        <f t="shared" si="125"/>
        <v>2008</v>
      </c>
      <c r="P1958" t="str">
        <f t="shared" si="126"/>
        <v>Oct</v>
      </c>
    </row>
    <row r="1959" spans="1:16" x14ac:dyDescent="0.3">
      <c r="A1959">
        <v>1972</v>
      </c>
      <c r="B1959" t="str">
        <f>Table6[[#This Row],[Initials]]</f>
        <v>A</v>
      </c>
      <c r="C1959" t="str">
        <f>Table6[[#This Row],[Last Name Correction]]</f>
        <v>Doherty</v>
      </c>
      <c r="D1959" t="s">
        <v>4493</v>
      </c>
      <c r="E1959" t="str">
        <f>Table6[[#This Row],[Gender Correction]]</f>
        <v>M</v>
      </c>
      <c r="F1959">
        <v>60</v>
      </c>
      <c r="G1959" t="s">
        <v>6477</v>
      </c>
      <c r="H1959" t="s">
        <v>6478</v>
      </c>
      <c r="I1959" s="10">
        <v>39814</v>
      </c>
      <c r="J1959">
        <v>90</v>
      </c>
      <c r="K1959" t="s">
        <v>1700</v>
      </c>
      <c r="L1959" t="str">
        <f>VLOOKUP(Portfolio43468[[#This Row],[Product]],ProductName,2)</f>
        <v>Ultrathing V1</v>
      </c>
      <c r="M1959">
        <f t="shared" si="123"/>
        <v>1530</v>
      </c>
      <c r="N1959" s="14">
        <f t="shared" si="124"/>
        <v>3044.7</v>
      </c>
      <c r="O1959">
        <f t="shared" si="125"/>
        <v>2009</v>
      </c>
      <c r="P1959" t="str">
        <f t="shared" si="126"/>
        <v>Jan</v>
      </c>
    </row>
    <row r="1960" spans="1:16" x14ac:dyDescent="0.3">
      <c r="A1960">
        <v>1973</v>
      </c>
      <c r="B1960" t="str">
        <f>Table6[[#This Row],[Initials]]</f>
        <v>N</v>
      </c>
      <c r="C1960" t="str">
        <f>Table6[[#This Row],[Last Name Correction]]</f>
        <v>Reese</v>
      </c>
      <c r="D1960" t="s">
        <v>4493</v>
      </c>
      <c r="E1960" t="str">
        <f>Table6[[#This Row],[Gender Correction]]</f>
        <v>M</v>
      </c>
      <c r="F1960">
        <v>90</v>
      </c>
      <c r="G1960" t="s">
        <v>6479</v>
      </c>
      <c r="H1960" t="s">
        <v>1617</v>
      </c>
      <c r="I1960" s="10">
        <v>40299</v>
      </c>
      <c r="J1960">
        <v>57</v>
      </c>
      <c r="K1960" t="s">
        <v>851</v>
      </c>
      <c r="L1960" t="str">
        <f>VLOOKUP(Portfolio43468[[#This Row],[Product]],ProductName,2)</f>
        <v>Hyperwotsit</v>
      </c>
      <c r="M1960">
        <f t="shared" si="123"/>
        <v>1140</v>
      </c>
      <c r="N1960" s="14">
        <f t="shared" si="124"/>
        <v>2291.3999999999996</v>
      </c>
      <c r="O1960">
        <f t="shared" si="125"/>
        <v>2010</v>
      </c>
      <c r="P1960" t="str">
        <f t="shared" si="126"/>
        <v>May</v>
      </c>
    </row>
    <row r="1961" spans="1:16" x14ac:dyDescent="0.3">
      <c r="A1961">
        <v>1974</v>
      </c>
      <c r="B1961" t="str">
        <f>Table6[[#This Row],[Initials]]</f>
        <v>E</v>
      </c>
      <c r="C1961" t="str">
        <f>Table6[[#This Row],[Last Name Correction]]</f>
        <v>Tucker</v>
      </c>
      <c r="D1961" t="s">
        <v>4493</v>
      </c>
      <c r="E1961" t="str">
        <f>Table6[[#This Row],[Gender Correction]]</f>
        <v>M</v>
      </c>
      <c r="F1961">
        <v>90</v>
      </c>
      <c r="G1961" t="s">
        <v>6482</v>
      </c>
      <c r="H1961" t="s">
        <v>523</v>
      </c>
      <c r="I1961" s="10">
        <v>39709</v>
      </c>
      <c r="J1961">
        <v>7</v>
      </c>
      <c r="K1961" t="s">
        <v>1707</v>
      </c>
      <c r="L1961" t="str">
        <f>VLOOKUP(Portfolio43468[[#This Row],[Product]],ProductName,2)</f>
        <v>Megawidget M</v>
      </c>
      <c r="M1961">
        <f t="shared" si="123"/>
        <v>168</v>
      </c>
      <c r="N1961" s="14">
        <f t="shared" si="124"/>
        <v>199.92</v>
      </c>
      <c r="O1961">
        <f t="shared" si="125"/>
        <v>2008</v>
      </c>
      <c r="P1961" t="str">
        <f t="shared" si="126"/>
        <v>Sep</v>
      </c>
    </row>
    <row r="1962" spans="1:16" x14ac:dyDescent="0.3">
      <c r="A1962">
        <v>1975</v>
      </c>
      <c r="B1962" t="str">
        <f>Table6[[#This Row],[Initials]]</f>
        <v>T</v>
      </c>
      <c r="C1962" t="str">
        <f>Table6[[#This Row],[Last Name Correction]]</f>
        <v>Brantley</v>
      </c>
      <c r="D1962" t="s">
        <v>4493</v>
      </c>
      <c r="E1962" t="str">
        <f>Table6[[#This Row],[Gender Correction]]</f>
        <v>M</v>
      </c>
      <c r="F1962">
        <v>30</v>
      </c>
      <c r="G1962" t="s">
        <v>6484</v>
      </c>
      <c r="H1962" t="s">
        <v>1642</v>
      </c>
      <c r="I1962" s="10">
        <v>39644</v>
      </c>
      <c r="J1962">
        <v>85</v>
      </c>
      <c r="K1962" t="s">
        <v>1721</v>
      </c>
      <c r="L1962" t="str">
        <f>VLOOKUP(Portfolio43468[[#This Row],[Product]],ProductName,2)</f>
        <v>Ultrathing V4</v>
      </c>
      <c r="M1962">
        <f t="shared" si="123"/>
        <v>2040</v>
      </c>
      <c r="N1962" s="14">
        <f t="shared" si="124"/>
        <v>8139.6</v>
      </c>
      <c r="O1962">
        <f t="shared" si="125"/>
        <v>2008</v>
      </c>
      <c r="P1962" t="str">
        <f t="shared" si="126"/>
        <v>Jul</v>
      </c>
    </row>
    <row r="1963" spans="1:16" x14ac:dyDescent="0.3">
      <c r="A1963">
        <v>1976</v>
      </c>
      <c r="B1963" t="str">
        <f>Table6[[#This Row],[Initials]]</f>
        <v>K</v>
      </c>
      <c r="C1963" t="str">
        <f>Table6[[#This Row],[Last Name Correction]]</f>
        <v>Ryan</v>
      </c>
      <c r="D1963" t="s">
        <v>4493</v>
      </c>
      <c r="E1963" t="str">
        <f>Table6[[#This Row],[Gender Correction]]</f>
        <v>M</v>
      </c>
      <c r="F1963">
        <v>60</v>
      </c>
      <c r="G1963" t="s">
        <v>6486</v>
      </c>
      <c r="H1963" t="s">
        <v>554</v>
      </c>
      <c r="I1963" s="10">
        <v>40437</v>
      </c>
      <c r="J1963">
        <v>22</v>
      </c>
      <c r="K1963" t="s">
        <v>1007</v>
      </c>
      <c r="L1963" t="str">
        <f>VLOOKUP(Portfolio43468[[#This Row],[Product]],ProductName,2)</f>
        <v>Superwossname</v>
      </c>
      <c r="M1963">
        <f t="shared" si="123"/>
        <v>440</v>
      </c>
      <c r="N1963" s="14">
        <f t="shared" si="124"/>
        <v>1368.3999999999999</v>
      </c>
      <c r="O1963">
        <f t="shared" si="125"/>
        <v>2010</v>
      </c>
      <c r="P1963" t="str">
        <f t="shared" si="126"/>
        <v>Sep</v>
      </c>
    </row>
    <row r="1964" spans="1:16" x14ac:dyDescent="0.3">
      <c r="A1964">
        <v>1977</v>
      </c>
      <c r="B1964" t="str">
        <f>Table6[[#This Row],[Initials]]</f>
        <v>R</v>
      </c>
      <c r="C1964" t="str">
        <f>Table6[[#This Row],[Last Name Correction]]</f>
        <v>Mcleod</v>
      </c>
      <c r="D1964" t="s">
        <v>4493</v>
      </c>
      <c r="E1964" t="str">
        <f>Table6[[#This Row],[Gender Correction]]</f>
        <v>M</v>
      </c>
      <c r="F1964">
        <v>60</v>
      </c>
      <c r="G1964" t="s">
        <v>6489</v>
      </c>
      <c r="H1964" t="s">
        <v>133</v>
      </c>
      <c r="I1964" s="10">
        <v>40520</v>
      </c>
      <c r="J1964">
        <v>43</v>
      </c>
      <c r="K1964" t="s">
        <v>1772</v>
      </c>
      <c r="L1964" t="str">
        <f>VLOOKUP(Portfolio43468[[#This Row],[Product]],ProductName,2)</f>
        <v>Gigastuff</v>
      </c>
      <c r="M1964">
        <f t="shared" si="123"/>
        <v>774</v>
      </c>
      <c r="N1964" s="14">
        <f t="shared" si="124"/>
        <v>1462.86</v>
      </c>
      <c r="O1964">
        <f t="shared" si="125"/>
        <v>2010</v>
      </c>
      <c r="P1964" t="str">
        <f t="shared" si="126"/>
        <v>Dec</v>
      </c>
    </row>
    <row r="1965" spans="1:16" x14ac:dyDescent="0.3">
      <c r="A1965">
        <v>1978</v>
      </c>
      <c r="B1965" t="str">
        <f>Table6[[#This Row],[Initials]]</f>
        <v>C</v>
      </c>
      <c r="C1965" t="str">
        <f>Table6[[#This Row],[Last Name Correction]]</f>
        <v>Velasquez</v>
      </c>
      <c r="D1965" t="s">
        <v>4493</v>
      </c>
      <c r="E1965" t="str">
        <f>Table6[[#This Row],[Gender Correction]]</f>
        <v>M</v>
      </c>
      <c r="F1965">
        <v>60</v>
      </c>
      <c r="G1965" t="s">
        <v>6490</v>
      </c>
      <c r="H1965" t="s">
        <v>784</v>
      </c>
      <c r="I1965" s="10">
        <v>39757</v>
      </c>
      <c r="J1965">
        <v>18</v>
      </c>
      <c r="K1965" t="s">
        <v>1696</v>
      </c>
      <c r="L1965" t="str">
        <f>VLOOKUP(Portfolio43468[[#This Row],[Product]],ProductName,2)</f>
        <v>Ultrathing V2</v>
      </c>
      <c r="M1965">
        <f t="shared" si="123"/>
        <v>360</v>
      </c>
      <c r="N1965" s="14">
        <f t="shared" si="124"/>
        <v>1076.4000000000001</v>
      </c>
      <c r="O1965">
        <f t="shared" si="125"/>
        <v>2008</v>
      </c>
      <c r="P1965" t="str">
        <f t="shared" si="126"/>
        <v>Nov</v>
      </c>
    </row>
    <row r="1966" spans="1:16" x14ac:dyDescent="0.3">
      <c r="A1966">
        <v>1979</v>
      </c>
      <c r="B1966" t="str">
        <f>Table6[[#This Row],[Initials]]</f>
        <v>D</v>
      </c>
      <c r="C1966" t="str">
        <f>Table6[[#This Row],[Last Name Correction]]</f>
        <v>Ryan</v>
      </c>
      <c r="D1966" t="s">
        <v>4493</v>
      </c>
      <c r="E1966" t="str">
        <f>Table6[[#This Row],[Gender Correction]]</f>
        <v>M</v>
      </c>
      <c r="F1966">
        <v>30</v>
      </c>
      <c r="G1966" t="s">
        <v>6491</v>
      </c>
      <c r="H1966" t="s">
        <v>178</v>
      </c>
      <c r="I1966" s="10">
        <v>39574</v>
      </c>
      <c r="J1966">
        <v>66</v>
      </c>
      <c r="K1966" t="s">
        <v>1007</v>
      </c>
      <c r="L1966" t="str">
        <f>VLOOKUP(Portfolio43468[[#This Row],[Product]],ProductName,2)</f>
        <v>Superwossname</v>
      </c>
      <c r="M1966">
        <f t="shared" si="123"/>
        <v>1320</v>
      </c>
      <c r="N1966" s="14">
        <f t="shared" si="124"/>
        <v>4105.2</v>
      </c>
      <c r="O1966">
        <f t="shared" si="125"/>
        <v>2008</v>
      </c>
      <c r="P1966" t="str">
        <f t="shared" si="126"/>
        <v>May</v>
      </c>
    </row>
    <row r="1967" spans="1:16" x14ac:dyDescent="0.3">
      <c r="A1967">
        <v>1980</v>
      </c>
      <c r="B1967" t="str">
        <f>Table6[[#This Row],[Initials]]</f>
        <v>S</v>
      </c>
      <c r="C1967" t="str">
        <f>Table6[[#This Row],[Last Name Correction]]</f>
        <v>Rodrigues</v>
      </c>
      <c r="D1967" t="s">
        <v>4493</v>
      </c>
      <c r="E1967" t="str">
        <f>Table6[[#This Row],[Gender Correction]]</f>
        <v>M</v>
      </c>
      <c r="F1967">
        <v>60</v>
      </c>
      <c r="G1967" t="s">
        <v>6493</v>
      </c>
      <c r="H1967" t="s">
        <v>813</v>
      </c>
      <c r="I1967" s="10">
        <v>39591</v>
      </c>
      <c r="J1967">
        <v>38</v>
      </c>
      <c r="K1967" t="s">
        <v>1700</v>
      </c>
      <c r="L1967" t="str">
        <f>VLOOKUP(Portfolio43468[[#This Row],[Product]],ProductName,2)</f>
        <v>Ultrathing V1</v>
      </c>
      <c r="M1967">
        <f t="shared" si="123"/>
        <v>646</v>
      </c>
      <c r="N1967" s="14">
        <f t="shared" si="124"/>
        <v>1285.54</v>
      </c>
      <c r="O1967">
        <f t="shared" si="125"/>
        <v>2008</v>
      </c>
      <c r="P1967" t="str">
        <f t="shared" si="126"/>
        <v>May</v>
      </c>
    </row>
    <row r="1968" spans="1:16" x14ac:dyDescent="0.3">
      <c r="A1968">
        <v>1981</v>
      </c>
      <c r="B1968" t="str">
        <f>Table6[[#This Row],[Initials]]</f>
        <v>F</v>
      </c>
      <c r="C1968" t="str">
        <f>Table6[[#This Row],[Last Name Correction]]</f>
        <v>Crow</v>
      </c>
      <c r="D1968" t="s">
        <v>4493</v>
      </c>
      <c r="E1968" t="str">
        <f>Table6[[#This Row],[Gender Correction]]</f>
        <v>M</v>
      </c>
      <c r="F1968">
        <v>60</v>
      </c>
      <c r="G1968" t="s">
        <v>6496</v>
      </c>
      <c r="H1968" t="s">
        <v>988</v>
      </c>
      <c r="I1968" s="10">
        <v>39465</v>
      </c>
      <c r="J1968">
        <v>48</v>
      </c>
      <c r="K1968" t="s">
        <v>1721</v>
      </c>
      <c r="L1968" t="str">
        <f>VLOOKUP(Portfolio43468[[#This Row],[Product]],ProductName,2)</f>
        <v>Ultrathing V4</v>
      </c>
      <c r="M1968">
        <f t="shared" si="123"/>
        <v>1152</v>
      </c>
      <c r="N1968" s="14">
        <f t="shared" si="124"/>
        <v>4596.4800000000005</v>
      </c>
      <c r="O1968">
        <f t="shared" si="125"/>
        <v>2008</v>
      </c>
      <c r="P1968" t="str">
        <f t="shared" si="126"/>
        <v>Jan</v>
      </c>
    </row>
    <row r="1969" spans="1:16" x14ac:dyDescent="0.3">
      <c r="A1969">
        <v>1982</v>
      </c>
      <c r="B1969" t="str">
        <f>Table6[[#This Row],[Initials]]</f>
        <v>J</v>
      </c>
      <c r="C1969" t="str">
        <f>Table6[[#This Row],[Last Name Correction]]</f>
        <v>Melendez</v>
      </c>
      <c r="D1969" t="s">
        <v>4493</v>
      </c>
      <c r="E1969" t="str">
        <f>Table6[[#This Row],[Gender Correction]]</f>
        <v>M</v>
      </c>
      <c r="F1969">
        <v>30</v>
      </c>
      <c r="G1969" t="s">
        <v>6498</v>
      </c>
      <c r="H1969" t="s">
        <v>577</v>
      </c>
      <c r="I1969" s="10">
        <v>39643</v>
      </c>
      <c r="J1969">
        <v>31</v>
      </c>
      <c r="K1969" t="s">
        <v>1707</v>
      </c>
      <c r="L1969" t="str">
        <f>VLOOKUP(Portfolio43468[[#This Row],[Product]],ProductName,2)</f>
        <v>Megawidget M</v>
      </c>
      <c r="M1969">
        <f t="shared" si="123"/>
        <v>744</v>
      </c>
      <c r="N1969" s="14">
        <f t="shared" si="124"/>
        <v>885.36</v>
      </c>
      <c r="O1969">
        <f t="shared" si="125"/>
        <v>2008</v>
      </c>
      <c r="P1969" t="str">
        <f t="shared" si="126"/>
        <v>Jul</v>
      </c>
    </row>
    <row r="1970" spans="1:16" x14ac:dyDescent="0.3">
      <c r="A1970">
        <v>1983</v>
      </c>
      <c r="B1970" t="str">
        <f>Table6[[#This Row],[Initials]]</f>
        <v>B</v>
      </c>
      <c r="C1970" t="str">
        <f>Table6[[#This Row],[Last Name Correction]]</f>
        <v>Stringer</v>
      </c>
      <c r="D1970" t="s">
        <v>4493</v>
      </c>
      <c r="E1970" t="str">
        <f>Table6[[#This Row],[Gender Correction]]</f>
        <v>M</v>
      </c>
      <c r="F1970">
        <v>60</v>
      </c>
      <c r="G1970" t="s">
        <v>6499</v>
      </c>
      <c r="H1970" t="s">
        <v>4131</v>
      </c>
      <c r="I1970" s="10">
        <v>40412</v>
      </c>
      <c r="J1970">
        <v>45</v>
      </c>
      <c r="K1970" t="s">
        <v>1772</v>
      </c>
      <c r="L1970" t="str">
        <f>VLOOKUP(Portfolio43468[[#This Row],[Product]],ProductName,2)</f>
        <v>Gigastuff</v>
      </c>
      <c r="M1970">
        <f t="shared" si="123"/>
        <v>810</v>
      </c>
      <c r="N1970" s="14">
        <f t="shared" si="124"/>
        <v>1530.8999999999999</v>
      </c>
      <c r="O1970">
        <f t="shared" si="125"/>
        <v>2010</v>
      </c>
      <c r="P1970" t="str">
        <f t="shared" si="126"/>
        <v>Aug</v>
      </c>
    </row>
    <row r="1971" spans="1:16" x14ac:dyDescent="0.3">
      <c r="A1971">
        <v>1984</v>
      </c>
      <c r="B1971" t="str">
        <f>Table6[[#This Row],[Initials]]</f>
        <v>H</v>
      </c>
      <c r="C1971" t="str">
        <f>Table6[[#This Row],[Last Name Correction]]</f>
        <v>Sneed</v>
      </c>
      <c r="D1971" t="s">
        <v>4493</v>
      </c>
      <c r="E1971" t="str">
        <f>Table6[[#This Row],[Gender Correction]]</f>
        <v>M</v>
      </c>
      <c r="F1971">
        <v>60</v>
      </c>
      <c r="G1971" t="s">
        <v>6502</v>
      </c>
      <c r="H1971" t="s">
        <v>400</v>
      </c>
      <c r="I1971" s="10">
        <v>40050</v>
      </c>
      <c r="J1971">
        <v>29</v>
      </c>
      <c r="K1971" t="s">
        <v>1677</v>
      </c>
      <c r="L1971" t="str">
        <f>VLOOKUP(Portfolio43468[[#This Row],[Product]],ProductName,2)</f>
        <v>Ultrathing V3</v>
      </c>
      <c r="M1971">
        <f t="shared" si="123"/>
        <v>696</v>
      </c>
      <c r="N1971" s="14">
        <f t="shared" si="124"/>
        <v>2429.04</v>
      </c>
      <c r="O1971">
        <f t="shared" si="125"/>
        <v>2009</v>
      </c>
      <c r="P1971" t="str">
        <f t="shared" si="126"/>
        <v>Aug</v>
      </c>
    </row>
    <row r="1972" spans="1:16" x14ac:dyDescent="0.3">
      <c r="A1972">
        <v>1985</v>
      </c>
      <c r="B1972" t="str">
        <f>Table6[[#This Row],[Initials]]</f>
        <v>Z</v>
      </c>
      <c r="C1972" t="str">
        <f>Table6[[#This Row],[Last Name Correction]]</f>
        <v>Ramsey</v>
      </c>
      <c r="D1972" t="s">
        <v>4493</v>
      </c>
      <c r="E1972" t="str">
        <f>Table6[[#This Row],[Gender Correction]]</f>
        <v>M</v>
      </c>
      <c r="F1972">
        <v>60</v>
      </c>
      <c r="G1972" t="s">
        <v>6504</v>
      </c>
      <c r="H1972" t="s">
        <v>746</v>
      </c>
      <c r="I1972" s="10">
        <v>39708</v>
      </c>
      <c r="J1972">
        <v>18</v>
      </c>
      <c r="K1972" t="s">
        <v>1673</v>
      </c>
      <c r="L1972" t="str">
        <f>VLOOKUP(Portfolio43468[[#This Row],[Product]],ProductName,2)</f>
        <v>Megawidget S</v>
      </c>
      <c r="M1972">
        <f t="shared" si="123"/>
        <v>432</v>
      </c>
      <c r="N1972" s="14">
        <f t="shared" si="124"/>
        <v>341.28000000000003</v>
      </c>
      <c r="O1972">
        <f t="shared" si="125"/>
        <v>2008</v>
      </c>
      <c r="P1972" t="str">
        <f t="shared" si="126"/>
        <v>Sep</v>
      </c>
    </row>
    <row r="1973" spans="1:16" x14ac:dyDescent="0.3">
      <c r="A1973">
        <v>1986</v>
      </c>
      <c r="B1973" t="str">
        <f>Table6[[#This Row],[Initials]]</f>
        <v>A</v>
      </c>
      <c r="C1973" t="str">
        <f>Table6[[#This Row],[Last Name Correction]]</f>
        <v>Sharpe</v>
      </c>
      <c r="D1973" t="s">
        <v>4493</v>
      </c>
      <c r="E1973" t="str">
        <f>Table6[[#This Row],[Gender Correction]]</f>
        <v>M</v>
      </c>
      <c r="F1973">
        <v>60</v>
      </c>
      <c r="G1973" t="s">
        <v>6505</v>
      </c>
      <c r="H1973" t="s">
        <v>519</v>
      </c>
      <c r="I1973" s="10">
        <v>39926</v>
      </c>
      <c r="J1973">
        <v>43</v>
      </c>
      <c r="K1973" t="s">
        <v>1696</v>
      </c>
      <c r="L1973" t="str">
        <f>VLOOKUP(Portfolio43468[[#This Row],[Product]],ProductName,2)</f>
        <v>Ultrathing V2</v>
      </c>
      <c r="M1973">
        <f t="shared" si="123"/>
        <v>860</v>
      </c>
      <c r="N1973" s="14">
        <f t="shared" si="124"/>
        <v>2571.4</v>
      </c>
      <c r="O1973">
        <f t="shared" si="125"/>
        <v>2009</v>
      </c>
      <c r="P1973" t="str">
        <f t="shared" si="126"/>
        <v>Apr</v>
      </c>
    </row>
    <row r="1974" spans="1:16" x14ac:dyDescent="0.3">
      <c r="A1974">
        <v>1987</v>
      </c>
      <c r="B1974" t="str">
        <f>Table6[[#This Row],[Initials]]</f>
        <v>L</v>
      </c>
      <c r="C1974" t="str">
        <f>Table6[[#This Row],[Last Name Correction]]</f>
        <v>Randolph</v>
      </c>
      <c r="D1974" t="s">
        <v>4493</v>
      </c>
      <c r="E1974" t="str">
        <f>Table6[[#This Row],[Gender Correction]]</f>
        <v>M</v>
      </c>
      <c r="F1974">
        <v>60</v>
      </c>
      <c r="G1974" t="s">
        <v>6446</v>
      </c>
      <c r="H1974" t="s">
        <v>6507</v>
      </c>
      <c r="I1974" s="10">
        <v>40254</v>
      </c>
      <c r="J1974">
        <v>91</v>
      </c>
      <c r="K1974" t="s">
        <v>1007</v>
      </c>
      <c r="L1974" t="str">
        <f>VLOOKUP(Portfolio43468[[#This Row],[Product]],ProductName,2)</f>
        <v>Superwossname</v>
      </c>
      <c r="M1974">
        <f t="shared" si="123"/>
        <v>1820</v>
      </c>
      <c r="N1974" s="14">
        <f t="shared" si="124"/>
        <v>5660.2</v>
      </c>
      <c r="O1974">
        <f t="shared" si="125"/>
        <v>2010</v>
      </c>
      <c r="P1974" t="str">
        <f t="shared" si="126"/>
        <v>Mar</v>
      </c>
    </row>
    <row r="1975" spans="1:16" x14ac:dyDescent="0.3">
      <c r="A1975">
        <v>1988</v>
      </c>
      <c r="B1975" t="str">
        <f>Table6[[#This Row],[Initials]]</f>
        <v>B</v>
      </c>
      <c r="C1975" t="str">
        <f>Table6[[#This Row],[Last Name Correction]]</f>
        <v>Peck</v>
      </c>
      <c r="D1975" t="s">
        <v>4493</v>
      </c>
      <c r="E1975" t="str">
        <f>Table6[[#This Row],[Gender Correction]]</f>
        <v>M</v>
      </c>
      <c r="F1975">
        <v>60</v>
      </c>
      <c r="G1975" t="s">
        <v>6509</v>
      </c>
      <c r="H1975" t="s">
        <v>630</v>
      </c>
      <c r="I1975" s="10">
        <v>39470</v>
      </c>
      <c r="J1975">
        <v>88</v>
      </c>
      <c r="K1975" t="s">
        <v>1700</v>
      </c>
      <c r="L1975" t="str">
        <f>VLOOKUP(Portfolio43468[[#This Row],[Product]],ProductName,2)</f>
        <v>Ultrathing V1</v>
      </c>
      <c r="M1975">
        <f t="shared" si="123"/>
        <v>1496</v>
      </c>
      <c r="N1975" s="14">
        <f t="shared" si="124"/>
        <v>2977.04</v>
      </c>
      <c r="O1975">
        <f t="shared" si="125"/>
        <v>2008</v>
      </c>
      <c r="P1975" t="str">
        <f t="shared" si="126"/>
        <v>Jan</v>
      </c>
    </row>
    <row r="1976" spans="1:16" x14ac:dyDescent="0.3">
      <c r="A1976">
        <v>1989</v>
      </c>
      <c r="B1976" t="str">
        <f>Table6[[#This Row],[Initials]]</f>
        <v>A</v>
      </c>
      <c r="C1976" t="str">
        <f>Table6[[#This Row],[Last Name Correction]]</f>
        <v>Arthur</v>
      </c>
      <c r="D1976" t="s">
        <v>4493</v>
      </c>
      <c r="E1976" t="str">
        <f>Table6[[#This Row],[Gender Correction]]</f>
        <v>M</v>
      </c>
      <c r="F1976">
        <v>30</v>
      </c>
      <c r="G1976" t="s">
        <v>6511</v>
      </c>
      <c r="H1976" t="s">
        <v>4128</v>
      </c>
      <c r="I1976" s="10">
        <v>39662</v>
      </c>
      <c r="J1976">
        <v>37</v>
      </c>
      <c r="K1976" t="s">
        <v>1721</v>
      </c>
      <c r="L1976" t="str">
        <f>VLOOKUP(Portfolio43468[[#This Row],[Product]],ProductName,2)</f>
        <v>Ultrathing V4</v>
      </c>
      <c r="M1976">
        <f t="shared" si="123"/>
        <v>888</v>
      </c>
      <c r="N1976" s="14">
        <f t="shared" si="124"/>
        <v>3543.1200000000003</v>
      </c>
      <c r="O1976">
        <f t="shared" si="125"/>
        <v>2008</v>
      </c>
      <c r="P1976" t="str">
        <f t="shared" si="126"/>
        <v>Aug</v>
      </c>
    </row>
    <row r="1977" spans="1:16" x14ac:dyDescent="0.3">
      <c r="A1977">
        <v>1990</v>
      </c>
      <c r="B1977" t="str">
        <f>Table6[[#This Row],[Initials]]</f>
        <v>E</v>
      </c>
      <c r="C1977" t="str">
        <f>Table6[[#This Row],[Last Name Correction]]</f>
        <v>Barrow</v>
      </c>
      <c r="D1977" t="s">
        <v>4493</v>
      </c>
      <c r="E1977" t="str">
        <f>Table6[[#This Row],[Gender Correction]]</f>
        <v>M</v>
      </c>
      <c r="F1977">
        <v>30</v>
      </c>
      <c r="G1977" t="s">
        <v>6512</v>
      </c>
      <c r="H1977" t="s">
        <v>1237</v>
      </c>
      <c r="I1977" s="10">
        <v>40154</v>
      </c>
      <c r="J1977">
        <v>29</v>
      </c>
      <c r="K1977" t="s">
        <v>1673</v>
      </c>
      <c r="L1977" t="str">
        <f>VLOOKUP(Portfolio43468[[#This Row],[Product]],ProductName,2)</f>
        <v>Megawidget S</v>
      </c>
      <c r="M1977">
        <f t="shared" si="123"/>
        <v>696</v>
      </c>
      <c r="N1977" s="14">
        <f t="shared" si="124"/>
        <v>549.84</v>
      </c>
      <c r="O1977">
        <f t="shared" si="125"/>
        <v>2009</v>
      </c>
      <c r="P1977" t="str">
        <f t="shared" si="126"/>
        <v>Dec</v>
      </c>
    </row>
    <row r="1978" spans="1:16" x14ac:dyDescent="0.3">
      <c r="A1978">
        <v>1991</v>
      </c>
      <c r="B1978" t="str">
        <f>Table6[[#This Row],[Initials]]</f>
        <v>M</v>
      </c>
      <c r="C1978" t="str">
        <f>Table6[[#This Row],[Last Name Correction]]</f>
        <v>Babb</v>
      </c>
      <c r="D1978" t="s">
        <v>4493</v>
      </c>
      <c r="E1978" t="str">
        <f>Table6[[#This Row],[Gender Correction]]</f>
        <v>M</v>
      </c>
      <c r="F1978">
        <v>30</v>
      </c>
      <c r="G1978" t="s">
        <v>6513</v>
      </c>
      <c r="H1978" t="s">
        <v>21</v>
      </c>
      <c r="I1978" s="10">
        <v>40434</v>
      </c>
      <c r="J1978">
        <v>90</v>
      </c>
      <c r="K1978" t="s">
        <v>1673</v>
      </c>
      <c r="L1978" t="str">
        <f>VLOOKUP(Portfolio43468[[#This Row],[Product]],ProductName,2)</f>
        <v>Megawidget S</v>
      </c>
      <c r="M1978">
        <f t="shared" si="123"/>
        <v>2160</v>
      </c>
      <c r="N1978" s="14">
        <f t="shared" si="124"/>
        <v>1706.4</v>
      </c>
      <c r="O1978">
        <f t="shared" si="125"/>
        <v>2010</v>
      </c>
      <c r="P1978" t="str">
        <f t="shared" si="126"/>
        <v>Sep</v>
      </c>
    </row>
    <row r="1979" spans="1:16" x14ac:dyDescent="0.3">
      <c r="A1979">
        <v>1992</v>
      </c>
      <c r="B1979" t="str">
        <f>Table6[[#This Row],[Initials]]</f>
        <v>B</v>
      </c>
      <c r="C1979" t="str">
        <f>Table6[[#This Row],[Last Name Correction]]</f>
        <v>Jeffers</v>
      </c>
      <c r="D1979" t="s">
        <v>4493</v>
      </c>
      <c r="E1979" t="str">
        <f>Table6[[#This Row],[Gender Correction]]</f>
        <v>M</v>
      </c>
      <c r="F1979">
        <v>60</v>
      </c>
      <c r="G1979" t="s">
        <v>6515</v>
      </c>
      <c r="H1979" t="s">
        <v>426</v>
      </c>
      <c r="I1979" s="10">
        <v>39703</v>
      </c>
      <c r="J1979">
        <v>57</v>
      </c>
      <c r="K1979" t="s">
        <v>1772</v>
      </c>
      <c r="L1979" t="str">
        <f>VLOOKUP(Portfolio43468[[#This Row],[Product]],ProductName,2)</f>
        <v>Gigastuff</v>
      </c>
      <c r="M1979">
        <f t="shared" si="123"/>
        <v>1026</v>
      </c>
      <c r="N1979" s="14">
        <f t="shared" si="124"/>
        <v>1939.1399999999999</v>
      </c>
      <c r="O1979">
        <f t="shared" si="125"/>
        <v>2008</v>
      </c>
      <c r="P1979" t="str">
        <f t="shared" si="126"/>
        <v>Sep</v>
      </c>
    </row>
    <row r="1980" spans="1:16" x14ac:dyDescent="0.3">
      <c r="A1980">
        <v>1993</v>
      </c>
      <c r="B1980" t="str">
        <f>Table6[[#This Row],[Initials]]</f>
        <v>P</v>
      </c>
      <c r="C1980" t="str">
        <f>Table6[[#This Row],[Last Name Correction]]</f>
        <v>Ferreira</v>
      </c>
      <c r="D1980" t="s">
        <v>4601</v>
      </c>
      <c r="E1980" t="str">
        <f>Table6[[#This Row],[Gender Correction]]</f>
        <v>M</v>
      </c>
      <c r="F1980">
        <v>90</v>
      </c>
      <c r="G1980" t="s">
        <v>6516</v>
      </c>
      <c r="H1980" t="s">
        <v>684</v>
      </c>
      <c r="I1980" s="10">
        <v>39608</v>
      </c>
      <c r="J1980">
        <v>79</v>
      </c>
      <c r="K1980" t="s">
        <v>1707</v>
      </c>
      <c r="L1980" t="str">
        <f>VLOOKUP(Portfolio43468[[#This Row],[Product]],ProductName,2)</f>
        <v>Megawidget M</v>
      </c>
      <c r="M1980">
        <f t="shared" si="123"/>
        <v>1896</v>
      </c>
      <c r="N1980" s="14">
        <f t="shared" si="124"/>
        <v>2256.2399999999998</v>
      </c>
      <c r="O1980">
        <f t="shared" si="125"/>
        <v>2008</v>
      </c>
      <c r="P1980" t="str">
        <f t="shared" si="126"/>
        <v>Jun</v>
      </c>
    </row>
    <row r="1981" spans="1:16" x14ac:dyDescent="0.3">
      <c r="A1981">
        <v>1994</v>
      </c>
      <c r="B1981" t="str">
        <f>Table6[[#This Row],[Initials]]</f>
        <v>T</v>
      </c>
      <c r="C1981" t="str">
        <f>Table6[[#This Row],[Last Name Correction]]</f>
        <v>Curry</v>
      </c>
      <c r="D1981" t="s">
        <v>4493</v>
      </c>
      <c r="E1981" t="str">
        <f>Table6[[#This Row],[Gender Correction]]</f>
        <v>M</v>
      </c>
      <c r="F1981">
        <v>30</v>
      </c>
      <c r="G1981" t="s">
        <v>6517</v>
      </c>
      <c r="H1981" t="s">
        <v>253</v>
      </c>
      <c r="I1981" s="10">
        <v>40508</v>
      </c>
      <c r="J1981">
        <v>87</v>
      </c>
      <c r="K1981" t="s">
        <v>1707</v>
      </c>
      <c r="L1981" t="str">
        <f>VLOOKUP(Portfolio43468[[#This Row],[Product]],ProductName,2)</f>
        <v>Megawidget M</v>
      </c>
      <c r="M1981">
        <f t="shared" si="123"/>
        <v>2088</v>
      </c>
      <c r="N1981" s="14">
        <f t="shared" si="124"/>
        <v>2484.7199999999998</v>
      </c>
      <c r="O1981">
        <f t="shared" si="125"/>
        <v>2010</v>
      </c>
      <c r="P1981" t="str">
        <f t="shared" si="126"/>
        <v>Nov</v>
      </c>
    </row>
    <row r="1982" spans="1:16" x14ac:dyDescent="0.3">
      <c r="A1982">
        <v>1995</v>
      </c>
      <c r="B1982" t="str">
        <f>Table6[[#This Row],[Initials]]</f>
        <v>N</v>
      </c>
      <c r="C1982" t="str">
        <f>Table6[[#This Row],[Last Name Correction]]</f>
        <v>Meadows</v>
      </c>
      <c r="D1982" t="s">
        <v>4493</v>
      </c>
      <c r="E1982" t="str">
        <f>Table6[[#This Row],[Gender Correction]]</f>
        <v>M</v>
      </c>
      <c r="F1982">
        <v>90</v>
      </c>
      <c r="G1982" t="s">
        <v>6520</v>
      </c>
      <c r="H1982" t="s">
        <v>793</v>
      </c>
      <c r="I1982" s="10">
        <v>39492</v>
      </c>
      <c r="J1982">
        <v>91</v>
      </c>
      <c r="K1982" t="s">
        <v>1707</v>
      </c>
      <c r="L1982" t="str">
        <f>VLOOKUP(Portfolio43468[[#This Row],[Product]],ProductName,2)</f>
        <v>Megawidget M</v>
      </c>
      <c r="M1982">
        <f t="shared" si="123"/>
        <v>2184</v>
      </c>
      <c r="N1982" s="14">
        <f t="shared" si="124"/>
        <v>2598.96</v>
      </c>
      <c r="O1982">
        <f t="shared" si="125"/>
        <v>2008</v>
      </c>
      <c r="P1982" t="str">
        <f t="shared" si="126"/>
        <v>Feb</v>
      </c>
    </row>
    <row r="1983" spans="1:16" x14ac:dyDescent="0.3">
      <c r="A1983">
        <v>1996</v>
      </c>
      <c r="B1983" t="str">
        <f>Table6[[#This Row],[Initials]]</f>
        <v>A</v>
      </c>
      <c r="C1983" t="str">
        <f>Table6[[#This Row],[Last Name Correction]]</f>
        <v>Michel</v>
      </c>
      <c r="D1983" t="s">
        <v>4493</v>
      </c>
      <c r="E1983" t="str">
        <f>Table6[[#This Row],[Gender Correction]]</f>
        <v>M</v>
      </c>
      <c r="F1983">
        <v>30</v>
      </c>
      <c r="G1983" t="s">
        <v>6521</v>
      </c>
      <c r="H1983" t="s">
        <v>6522</v>
      </c>
      <c r="I1983" s="10">
        <v>39672</v>
      </c>
      <c r="J1983">
        <v>81</v>
      </c>
      <c r="K1983" t="s">
        <v>1707</v>
      </c>
      <c r="L1983" t="str">
        <f>VLOOKUP(Portfolio43468[[#This Row],[Product]],ProductName,2)</f>
        <v>Megawidget M</v>
      </c>
      <c r="M1983">
        <f t="shared" si="123"/>
        <v>1944</v>
      </c>
      <c r="N1983" s="14">
        <f t="shared" si="124"/>
        <v>2313.3599999999997</v>
      </c>
      <c r="O1983">
        <f t="shared" si="125"/>
        <v>2008</v>
      </c>
      <c r="P1983" t="str">
        <f t="shared" si="126"/>
        <v>Aug</v>
      </c>
    </row>
    <row r="1984" spans="1:16" x14ac:dyDescent="0.3">
      <c r="A1984">
        <v>1997</v>
      </c>
      <c r="B1984" t="str">
        <f>Table6[[#This Row],[Initials]]</f>
        <v>J</v>
      </c>
      <c r="C1984" t="str">
        <f>Table6[[#This Row],[Last Name Correction]]</f>
        <v>Christiansen</v>
      </c>
      <c r="D1984" t="s">
        <v>4493</v>
      </c>
      <c r="E1984" t="str">
        <f>Table6[[#This Row],[Gender Correction]]</f>
        <v>M</v>
      </c>
      <c r="F1984">
        <v>60</v>
      </c>
      <c r="G1984" t="s">
        <v>6523</v>
      </c>
      <c r="H1984" t="s">
        <v>656</v>
      </c>
      <c r="I1984" s="10">
        <v>40047</v>
      </c>
      <c r="J1984">
        <v>56</v>
      </c>
      <c r="K1984" t="s">
        <v>1700</v>
      </c>
      <c r="L1984" t="str">
        <f>VLOOKUP(Portfolio43468[[#This Row],[Product]],ProductName,2)</f>
        <v>Ultrathing V1</v>
      </c>
      <c r="M1984">
        <f t="shared" si="123"/>
        <v>952</v>
      </c>
      <c r="N1984" s="14">
        <f t="shared" si="124"/>
        <v>1894.48</v>
      </c>
      <c r="O1984">
        <f t="shared" si="125"/>
        <v>2009</v>
      </c>
      <c r="P1984" t="str">
        <f t="shared" si="126"/>
        <v>Aug</v>
      </c>
    </row>
    <row r="1985" spans="1:16" x14ac:dyDescent="0.3">
      <c r="A1985">
        <v>1998</v>
      </c>
      <c r="B1985" t="str">
        <f>Table6[[#This Row],[Initials]]</f>
        <v>R</v>
      </c>
      <c r="C1985" t="str">
        <f>Table6[[#This Row],[Last Name Correction]]</f>
        <v>Otero</v>
      </c>
      <c r="D1985" t="s">
        <v>4493</v>
      </c>
      <c r="E1985" t="str">
        <f>Table6[[#This Row],[Gender Correction]]</f>
        <v>M</v>
      </c>
      <c r="F1985">
        <v>30</v>
      </c>
      <c r="G1985" t="s">
        <v>6525</v>
      </c>
      <c r="H1985" t="s">
        <v>281</v>
      </c>
      <c r="I1985" s="10">
        <v>40159</v>
      </c>
      <c r="J1985">
        <v>96</v>
      </c>
      <c r="K1985" t="s">
        <v>1007</v>
      </c>
      <c r="L1985" t="str">
        <f>VLOOKUP(Portfolio43468[[#This Row],[Product]],ProductName,2)</f>
        <v>Superwossname</v>
      </c>
      <c r="M1985">
        <f t="shared" si="123"/>
        <v>1920</v>
      </c>
      <c r="N1985" s="14">
        <f t="shared" si="124"/>
        <v>5971.2</v>
      </c>
      <c r="O1985">
        <f t="shared" si="125"/>
        <v>2009</v>
      </c>
      <c r="P1985" t="str">
        <f t="shared" si="126"/>
        <v>Dec</v>
      </c>
    </row>
    <row r="1986" spans="1:16" x14ac:dyDescent="0.3">
      <c r="A1986">
        <v>1999</v>
      </c>
      <c r="B1986" t="str">
        <f>Table6[[#This Row],[Initials]]</f>
        <v>L</v>
      </c>
      <c r="C1986" t="str">
        <f>Table6[[#This Row],[Last Name Correction]]</f>
        <v>Champion</v>
      </c>
      <c r="D1986" t="s">
        <v>4493</v>
      </c>
      <c r="E1986" t="str">
        <f>Table6[[#This Row],[Gender Correction]]</f>
        <v>M</v>
      </c>
      <c r="F1986">
        <v>90</v>
      </c>
      <c r="G1986" t="s">
        <v>6527</v>
      </c>
      <c r="H1986" t="s">
        <v>5835</v>
      </c>
      <c r="I1986" s="10">
        <v>40304</v>
      </c>
      <c r="J1986">
        <v>58</v>
      </c>
      <c r="K1986" t="s">
        <v>1007</v>
      </c>
      <c r="L1986" t="str">
        <f>VLOOKUP(Portfolio43468[[#This Row],[Product]],ProductName,2)</f>
        <v>Superwossname</v>
      </c>
      <c r="M1986">
        <f t="shared" si="123"/>
        <v>1160</v>
      </c>
      <c r="N1986" s="14">
        <f t="shared" ref="N1986:N1987" si="127">VLOOKUP(K1986,ProductName,3)*M1986</f>
        <v>3607.6</v>
      </c>
      <c r="O1986">
        <f t="shared" si="125"/>
        <v>2010</v>
      </c>
      <c r="P1986" t="str">
        <f t="shared" si="126"/>
        <v>May</v>
      </c>
    </row>
    <row r="1987" spans="1:16" x14ac:dyDescent="0.3">
      <c r="A1987">
        <v>2000</v>
      </c>
      <c r="B1987" t="str">
        <f>Table6[[#This Row],[Initials]]</f>
        <v>G</v>
      </c>
      <c r="C1987" t="str">
        <f>Table6[[#This Row],[Last Name Correction]]</f>
        <v>Guy</v>
      </c>
      <c r="D1987" t="s">
        <v>4493</v>
      </c>
      <c r="E1987" t="str">
        <f>Table6[[#This Row],[Gender Correction]]</f>
        <v>M</v>
      </c>
      <c r="F1987">
        <v>60</v>
      </c>
      <c r="G1987" t="s">
        <v>6528</v>
      </c>
      <c r="H1987" t="s">
        <v>235</v>
      </c>
      <c r="I1987" s="10">
        <v>40301</v>
      </c>
      <c r="J1987">
        <v>58</v>
      </c>
      <c r="K1987" t="s">
        <v>1772</v>
      </c>
      <c r="L1987" t="str">
        <f>VLOOKUP(Portfolio43468[[#This Row],[Product]],ProductName,2)</f>
        <v>Gigastuff</v>
      </c>
      <c r="M1987">
        <f t="shared" si="123"/>
        <v>1044</v>
      </c>
      <c r="N1987" s="14">
        <f t="shared" si="127"/>
        <v>1973.1599999999999</v>
      </c>
      <c r="O1987">
        <f t="shared" si="125"/>
        <v>2010</v>
      </c>
      <c r="P1987" t="str">
        <f t="shared" si="126"/>
        <v>May</v>
      </c>
    </row>
  </sheetData>
  <sheetProtection algorithmName="SHA-512" hashValue="sZZ8TN+htn9Raaxt6FjUvaQQllK8a6Syki+Xo9HQVEcIGPZeHv0Ku/Ty+91KJlvPtTBs8fXGvKr+1Wdtccc3vw==" saltValue="Uq7gc1+/1mrHorpvASn1tQ==" spinCount="100000" sheet="1" objects="1" scenarios="1"/>
  <mergeCells count="16">
    <mergeCell ref="R2:U2"/>
    <mergeCell ref="R23:S23"/>
    <mergeCell ref="R16:AD16"/>
    <mergeCell ref="R31:V31"/>
    <mergeCell ref="X2:AC2"/>
    <mergeCell ref="X3:AC3"/>
    <mergeCell ref="X4:Y6"/>
    <mergeCell ref="Z4:AC4"/>
    <mergeCell ref="Z5:AC5"/>
    <mergeCell ref="X35:AC35"/>
    <mergeCell ref="Z6:AC6"/>
    <mergeCell ref="X23:AC23"/>
    <mergeCell ref="X24:AC24"/>
    <mergeCell ref="X25:AC25"/>
    <mergeCell ref="X26:AC26"/>
    <mergeCell ref="X33:AC33"/>
  </mergeCells>
  <phoneticPr fontId="19" type="noConversion"/>
  <pageMargins left="0.7" right="0.7" top="0.75" bottom="0.75" header="0.3" footer="0.3"/>
  <tableParts count="3">
    <tablePart r:id="rId3"/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88B37-8690-4864-8B8B-D40EB472F8FD}">
  <sheetPr codeName="Sheet8"/>
  <dimension ref="A1:Z1987"/>
  <sheetViews>
    <sheetView topLeftCell="I1" workbookViewId="0">
      <selection activeCell="I10" sqref="I10"/>
    </sheetView>
  </sheetViews>
  <sheetFormatPr defaultRowHeight="14.4" x14ac:dyDescent="0.3"/>
  <cols>
    <col min="1" max="1" width="5" bestFit="1" customWidth="1"/>
    <col min="2" max="2" width="12.109375" bestFit="1" customWidth="1"/>
    <col min="3" max="3" width="12" bestFit="1" customWidth="1"/>
    <col min="4" max="4" width="6.77734375" bestFit="1" customWidth="1"/>
    <col min="5" max="5" width="9.33203125" bestFit="1" customWidth="1"/>
    <col min="6" max="6" width="8.21875" bestFit="1" customWidth="1"/>
    <col min="7" max="7" width="21.44140625" bestFit="1" customWidth="1"/>
    <col min="8" max="8" width="21.6640625" bestFit="1" customWidth="1"/>
    <col min="9" max="9" width="21.6640625" customWidth="1"/>
    <col min="10" max="10" width="10.5546875" style="10" bestFit="1" customWidth="1"/>
    <col min="11" max="11" width="10.5546875" bestFit="1" customWidth="1"/>
    <col min="12" max="12" width="9.88671875" bestFit="1" customWidth="1"/>
    <col min="13" max="13" width="15.44140625" bestFit="1" customWidth="1"/>
    <col min="14" max="14" width="15.88671875" bestFit="1" customWidth="1"/>
    <col min="15" max="15" width="13.21875" style="14" bestFit="1" customWidth="1"/>
    <col min="16" max="16" width="13.21875" customWidth="1"/>
    <col min="17" max="17" width="10.6640625" customWidth="1"/>
    <col min="18" max="18" width="10" customWidth="1"/>
  </cols>
  <sheetData>
    <row r="1" spans="1:26" x14ac:dyDescent="0.3">
      <c r="A1" t="s">
        <v>1658</v>
      </c>
      <c r="B1" t="s">
        <v>1659</v>
      </c>
      <c r="C1" t="s">
        <v>1660</v>
      </c>
      <c r="D1" t="s">
        <v>1661</v>
      </c>
      <c r="E1" t="s">
        <v>1662</v>
      </c>
      <c r="F1" t="s">
        <v>1663</v>
      </c>
      <c r="G1" t="s">
        <v>1664</v>
      </c>
      <c r="H1" t="s">
        <v>1654</v>
      </c>
      <c r="I1" t="s">
        <v>6577</v>
      </c>
      <c r="J1" s="10" t="s">
        <v>1665</v>
      </c>
      <c r="K1" t="s">
        <v>1666</v>
      </c>
      <c r="L1" t="s">
        <v>1667</v>
      </c>
      <c r="M1" t="s">
        <v>6552</v>
      </c>
      <c r="N1" t="s">
        <v>6554</v>
      </c>
      <c r="O1" s="14" t="s">
        <v>6553</v>
      </c>
      <c r="P1" s="14" t="s">
        <v>6555</v>
      </c>
      <c r="Q1" s="14" t="s">
        <v>6556</v>
      </c>
    </row>
    <row r="2" spans="1:26" ht="15" thickBot="1" x14ac:dyDescent="0.35">
      <c r="A2">
        <v>1</v>
      </c>
      <c r="B2" t="str">
        <f>Portfolio43468[[#This Row],[First Name]]</f>
        <v>N</v>
      </c>
      <c r="C2" t="str">
        <f>Portfolio43468[[#This Row],[Last Name]]</f>
        <v>Camp</v>
      </c>
      <c r="D2" t="s">
        <v>1670</v>
      </c>
      <c r="E2" t="str">
        <f>Portfolio43468[[#This Row],[Gender]]</f>
        <v>F</v>
      </c>
      <c r="F2">
        <v>60</v>
      </c>
      <c r="G2" t="s">
        <v>1672</v>
      </c>
      <c r="H2" t="s">
        <v>1648</v>
      </c>
      <c r="I2" t="str">
        <f>INDEX('Postal Codes 1'!$C$2:$C$1540,MATCH(H2,'Postal Codes 1'!$B$2:$B$1540,0))</f>
        <v>GL</v>
      </c>
      <c r="J2" s="10">
        <v>39988</v>
      </c>
      <c r="K2">
        <v>13</v>
      </c>
      <c r="L2" t="s">
        <v>1673</v>
      </c>
      <c r="M2" t="str">
        <f>Portfolio43468[[#This Row],[Product Name]]</f>
        <v>Megawidget S</v>
      </c>
      <c r="N2">
        <f>Portfolio43468[[#This Row],[Order Quantity]]</f>
        <v>312</v>
      </c>
      <c r="O2" s="14">
        <f>Portfolio43468[[#This Row],[Order Value]]</f>
        <v>246.48000000000002</v>
      </c>
      <c r="P2">
        <f t="shared" ref="P2:P65" si="0">YEAR(J2)</f>
        <v>2009</v>
      </c>
      <c r="Q2" t="str">
        <f t="shared" ref="Q2:Q65" si="1">TEXT(J2,"MMM")</f>
        <v>Jun</v>
      </c>
      <c r="S2" s="32" t="s">
        <v>6578</v>
      </c>
      <c r="T2" s="32"/>
      <c r="U2" s="32"/>
      <c r="V2" s="32"/>
      <c r="W2" s="32"/>
      <c r="X2" s="32"/>
      <c r="Y2" s="32"/>
      <c r="Z2" s="32"/>
    </row>
    <row r="3" spans="1:26" ht="15" customHeight="1" thickTop="1" x14ac:dyDescent="0.3">
      <c r="A3">
        <v>2</v>
      </c>
      <c r="B3" t="str">
        <f>Portfolio43468[[#This Row],[First Name]]</f>
        <v>E</v>
      </c>
      <c r="C3" t="str">
        <f>Portfolio43468[[#This Row],[Last Name]]</f>
        <v>Dorsey</v>
      </c>
      <c r="D3" t="s">
        <v>1670</v>
      </c>
      <c r="E3" t="str">
        <f>Portfolio43468[[#This Row],[Gender]]</f>
        <v>F</v>
      </c>
      <c r="F3">
        <v>90</v>
      </c>
      <c r="G3" t="s">
        <v>1676</v>
      </c>
      <c r="H3" t="s">
        <v>829</v>
      </c>
      <c r="I3" t="str">
        <f>INDEX('Postal Codes 1'!$C$2:$C$1540,MATCH(H3,'Postal Codes 1'!$B$2:$B$1540,0))</f>
        <v>SK</v>
      </c>
      <c r="J3" s="10">
        <v>39770</v>
      </c>
      <c r="K3">
        <v>14</v>
      </c>
      <c r="L3" t="s">
        <v>1677</v>
      </c>
      <c r="M3" t="str">
        <f>Portfolio43468[[#This Row],[Product Name]]</f>
        <v>Ultrathing V3</v>
      </c>
      <c r="N3">
        <f>Portfolio43468[[#This Row],[Order Quantity]]</f>
        <v>336</v>
      </c>
      <c r="O3" s="14">
        <f>Portfolio43468[[#This Row],[Order Value]]</f>
        <v>1172.6400000000001</v>
      </c>
      <c r="P3">
        <f t="shared" si="0"/>
        <v>2008</v>
      </c>
      <c r="Q3" t="str">
        <f t="shared" si="1"/>
        <v>Nov</v>
      </c>
      <c r="S3" s="35" t="s">
        <v>6621</v>
      </c>
      <c r="T3" s="35"/>
      <c r="U3" s="35"/>
      <c r="V3" s="35"/>
      <c r="W3" s="35"/>
      <c r="X3" s="35"/>
      <c r="Y3" s="35"/>
      <c r="Z3" s="35"/>
    </row>
    <row r="4" spans="1:26" x14ac:dyDescent="0.3">
      <c r="A4">
        <v>3</v>
      </c>
      <c r="B4" t="str">
        <f>Portfolio43468[[#This Row],[First Name]]</f>
        <v>A</v>
      </c>
      <c r="C4" t="str">
        <f>Portfolio43468[[#This Row],[Last Name]]</f>
        <v>Devine</v>
      </c>
      <c r="D4" t="s">
        <v>1670</v>
      </c>
      <c r="E4" t="str">
        <f>Portfolio43468[[#This Row],[Gender]]</f>
        <v>F</v>
      </c>
      <c r="F4">
        <v>60</v>
      </c>
      <c r="G4" t="s">
        <v>1680</v>
      </c>
      <c r="H4" t="s">
        <v>1001</v>
      </c>
      <c r="I4" t="str">
        <f>INDEX('Postal Codes 1'!$C$2:$C$1540,MATCH(H4,'Postal Codes 1'!$B$2:$B$1540,0))</f>
        <v>DN</v>
      </c>
      <c r="J4" s="10">
        <v>39895</v>
      </c>
      <c r="K4">
        <v>23</v>
      </c>
      <c r="L4" t="s">
        <v>1007</v>
      </c>
      <c r="M4" t="str">
        <f>Portfolio43468[[#This Row],[Product Name]]</f>
        <v>Superwossname</v>
      </c>
      <c r="N4">
        <f>Portfolio43468[[#This Row],[Order Quantity]]</f>
        <v>460</v>
      </c>
      <c r="O4" s="14">
        <f>Portfolio43468[[#This Row],[Order Value]]</f>
        <v>1430.6</v>
      </c>
      <c r="P4">
        <f t="shared" si="0"/>
        <v>2009</v>
      </c>
      <c r="Q4" t="str">
        <f t="shared" si="1"/>
        <v>Mar</v>
      </c>
      <c r="S4" s="35"/>
      <c r="T4" s="35"/>
      <c r="U4" s="35"/>
      <c r="V4" s="35"/>
      <c r="W4" s="35"/>
      <c r="X4" s="35"/>
      <c r="Y4" s="35"/>
      <c r="Z4" s="35"/>
    </row>
    <row r="5" spans="1:26" ht="14.4" customHeight="1" x14ac:dyDescent="0.3">
      <c r="A5">
        <v>4</v>
      </c>
      <c r="B5" t="str">
        <f>Portfolio43468[[#This Row],[First Name]]</f>
        <v>N</v>
      </c>
      <c r="C5" t="str">
        <f>Portfolio43468[[#This Row],[Last Name]]</f>
        <v>Washington</v>
      </c>
      <c r="D5" t="s">
        <v>1683</v>
      </c>
      <c r="E5" t="str">
        <f>Portfolio43468[[#This Row],[Gender]]</f>
        <v>F</v>
      </c>
      <c r="F5">
        <v>60</v>
      </c>
      <c r="G5" t="s">
        <v>1684</v>
      </c>
      <c r="H5" t="s">
        <v>1649</v>
      </c>
      <c r="I5" t="str">
        <f>INDEX('Postal Codes 1'!$C$2:$C$1540,MATCH(H5,'Postal Codes 1'!$B$2:$B$1540,0))</f>
        <v>BH</v>
      </c>
      <c r="J5" s="10">
        <v>39830</v>
      </c>
      <c r="K5">
        <v>79</v>
      </c>
      <c r="L5" t="s">
        <v>1007</v>
      </c>
      <c r="M5" t="str">
        <f>Portfolio43468[[#This Row],[Product Name]]</f>
        <v>Superwossname</v>
      </c>
      <c r="N5">
        <f>Portfolio43468[[#This Row],[Order Quantity]]</f>
        <v>1580</v>
      </c>
      <c r="O5" s="14">
        <f>Portfolio43468[[#This Row],[Order Value]]</f>
        <v>4913.8</v>
      </c>
      <c r="P5">
        <f t="shared" si="0"/>
        <v>2009</v>
      </c>
      <c r="Q5" t="str">
        <f t="shared" si="1"/>
        <v>Jan</v>
      </c>
      <c r="S5" s="42" t="s">
        <v>6622</v>
      </c>
      <c r="T5" s="42"/>
      <c r="U5" s="42"/>
      <c r="V5" s="42"/>
      <c r="W5" s="42"/>
      <c r="X5" s="42"/>
      <c r="Y5" s="42"/>
      <c r="Z5" s="42"/>
    </row>
    <row r="6" spans="1:26" x14ac:dyDescent="0.3">
      <c r="A6">
        <v>5</v>
      </c>
      <c r="B6" t="str">
        <f>Portfolio43468[[#This Row],[First Name]]</f>
        <v>S</v>
      </c>
      <c r="C6" t="str">
        <f>Portfolio43468[[#This Row],[Last Name]]</f>
        <v>Hedrick</v>
      </c>
      <c r="D6" t="s">
        <v>1683</v>
      </c>
      <c r="E6" t="str">
        <f>Portfolio43468[[#This Row],[Gender]]</f>
        <v>F</v>
      </c>
      <c r="F6">
        <v>60</v>
      </c>
      <c r="G6" t="s">
        <v>1688</v>
      </c>
      <c r="H6" t="s">
        <v>1331</v>
      </c>
      <c r="I6" t="str">
        <f>INDEX('Postal Codes 1'!$C$2:$C$1540,MATCH(H6,'Postal Codes 1'!$B$2:$B$1540,0))</f>
        <v>SA</v>
      </c>
      <c r="J6" s="10">
        <v>39988</v>
      </c>
      <c r="K6">
        <v>44</v>
      </c>
      <c r="L6" t="s">
        <v>1677</v>
      </c>
      <c r="M6" t="str">
        <f>Portfolio43468[[#This Row],[Product Name]]</f>
        <v>Ultrathing V3</v>
      </c>
      <c r="N6">
        <f>Portfolio43468[[#This Row],[Order Quantity]]</f>
        <v>1056</v>
      </c>
      <c r="O6" s="14">
        <f>Portfolio43468[[#This Row],[Order Value]]</f>
        <v>3685.44</v>
      </c>
      <c r="P6">
        <f t="shared" si="0"/>
        <v>2009</v>
      </c>
      <c r="Q6" t="str">
        <f t="shared" si="1"/>
        <v>Jun</v>
      </c>
      <c r="S6" s="42" t="s">
        <v>6620</v>
      </c>
      <c r="T6" s="42"/>
      <c r="U6" s="42"/>
      <c r="V6" s="42"/>
      <c r="W6" s="42"/>
      <c r="X6" s="42"/>
      <c r="Y6" s="42"/>
      <c r="Z6" s="42"/>
    </row>
    <row r="7" spans="1:26" ht="14.4" customHeight="1" x14ac:dyDescent="0.3">
      <c r="A7">
        <v>6</v>
      </c>
      <c r="B7" t="str">
        <f>Portfolio43468[[#This Row],[First Name]]</f>
        <v>V</v>
      </c>
      <c r="C7" t="str">
        <f>Portfolio43468[[#This Row],[Last Name]]</f>
        <v>Lundy</v>
      </c>
      <c r="D7" t="s">
        <v>1683</v>
      </c>
      <c r="E7" t="str">
        <f>Portfolio43468[[#This Row],[Gender]]</f>
        <v>F</v>
      </c>
      <c r="F7">
        <v>90</v>
      </c>
      <c r="G7" t="s">
        <v>1691</v>
      </c>
      <c r="H7" t="s">
        <v>262</v>
      </c>
      <c r="I7" t="str">
        <f>INDEX('Postal Codes 1'!$C$2:$C$1540,MATCH(H7,'Postal Codes 1'!$B$2:$B$1540,0))</f>
        <v>IV</v>
      </c>
      <c r="J7" s="10">
        <v>40316</v>
      </c>
      <c r="K7">
        <v>37</v>
      </c>
      <c r="L7" t="s">
        <v>1692</v>
      </c>
      <c r="M7" t="str">
        <f>Portfolio43468[[#This Row],[Product Name]]</f>
        <v>Megawidget L</v>
      </c>
      <c r="N7">
        <f>Portfolio43468[[#This Row],[Order Quantity]]</f>
        <v>888</v>
      </c>
      <c r="O7" s="14">
        <f>Portfolio43468[[#This Row],[Order Value]]</f>
        <v>1411.92</v>
      </c>
      <c r="P7">
        <f t="shared" si="0"/>
        <v>2010</v>
      </c>
      <c r="Q7" t="str">
        <f t="shared" si="1"/>
        <v>May</v>
      </c>
      <c r="S7" s="35" t="s">
        <v>6623</v>
      </c>
      <c r="T7" s="35"/>
      <c r="U7" s="35"/>
      <c r="V7" s="35"/>
      <c r="W7" s="35"/>
      <c r="X7" s="35"/>
      <c r="Y7" s="35"/>
      <c r="Z7" s="35"/>
    </row>
    <row r="8" spans="1:26" ht="14.4" customHeight="1" x14ac:dyDescent="0.3">
      <c r="A8">
        <v>7</v>
      </c>
      <c r="B8" t="str">
        <f>Portfolio43468[[#This Row],[First Name]]</f>
        <v>V</v>
      </c>
      <c r="C8" t="str">
        <f>Portfolio43468[[#This Row],[Last Name]]</f>
        <v>Frost</v>
      </c>
      <c r="D8" t="s">
        <v>1670</v>
      </c>
      <c r="E8" t="str">
        <f>Portfolio43468[[#This Row],[Gender]]</f>
        <v>F</v>
      </c>
      <c r="F8">
        <v>30</v>
      </c>
      <c r="G8" t="s">
        <v>1695</v>
      </c>
      <c r="H8" t="s">
        <v>16</v>
      </c>
      <c r="I8" t="str">
        <f>INDEX('Postal Codes 1'!$C$2:$C$1540,MATCH(H8,'Postal Codes 1'!$B$2:$B$1540,0))</f>
        <v>B</v>
      </c>
      <c r="J8" s="10">
        <v>40202</v>
      </c>
      <c r="K8">
        <v>12</v>
      </c>
      <c r="L8" t="s">
        <v>1696</v>
      </c>
      <c r="M8" t="str">
        <f>Portfolio43468[[#This Row],[Product Name]]</f>
        <v>Ultrathing V2</v>
      </c>
      <c r="N8">
        <f>Portfolio43468[[#This Row],[Order Quantity]]</f>
        <v>240</v>
      </c>
      <c r="O8" s="14">
        <f>Portfolio43468[[#This Row],[Order Value]]</f>
        <v>717.6</v>
      </c>
      <c r="P8">
        <f t="shared" si="0"/>
        <v>2010</v>
      </c>
      <c r="Q8" t="str">
        <f t="shared" si="1"/>
        <v>Jan</v>
      </c>
      <c r="S8" s="35"/>
      <c r="T8" s="35"/>
      <c r="U8" s="35"/>
      <c r="V8" s="35"/>
      <c r="W8" s="35"/>
      <c r="X8" s="35"/>
      <c r="Y8" s="35"/>
      <c r="Z8" s="35"/>
    </row>
    <row r="9" spans="1:26" x14ac:dyDescent="0.3">
      <c r="A9">
        <v>8</v>
      </c>
      <c r="B9" t="str">
        <f>Portfolio43468[[#This Row],[First Name]]</f>
        <v>R</v>
      </c>
      <c r="C9" t="str">
        <f>Portfolio43468[[#This Row],[Last Name]]</f>
        <v>Woods</v>
      </c>
      <c r="D9" t="s">
        <v>1670</v>
      </c>
      <c r="E9" t="str">
        <f>Portfolio43468[[#This Row],[Gender]]</f>
        <v>F</v>
      </c>
      <c r="F9">
        <v>30</v>
      </c>
      <c r="G9" t="s">
        <v>1699</v>
      </c>
      <c r="H9" t="s">
        <v>1091</v>
      </c>
      <c r="I9" t="str">
        <f>INDEX('Postal Codes 1'!$C$2:$C$1540,MATCH(H9,'Postal Codes 1'!$B$2:$B$1540,0))</f>
        <v>HP</v>
      </c>
      <c r="J9" s="10">
        <v>40497</v>
      </c>
      <c r="K9">
        <v>55</v>
      </c>
      <c r="L9" t="s">
        <v>1700</v>
      </c>
      <c r="M9" t="str">
        <f>Portfolio43468[[#This Row],[Product Name]]</f>
        <v>Ultrathing V1</v>
      </c>
      <c r="N9">
        <f>Portfolio43468[[#This Row],[Order Quantity]]</f>
        <v>935</v>
      </c>
      <c r="O9" s="14">
        <f>Portfolio43468[[#This Row],[Order Value]]</f>
        <v>1860.65</v>
      </c>
      <c r="P9">
        <f t="shared" si="0"/>
        <v>2010</v>
      </c>
      <c r="Q9" t="str">
        <f t="shared" si="1"/>
        <v>Nov</v>
      </c>
    </row>
    <row r="10" spans="1:26" x14ac:dyDescent="0.3">
      <c r="A10">
        <v>9</v>
      </c>
      <c r="B10" t="str">
        <f>Portfolio43468[[#This Row],[First Name]]</f>
        <v>K</v>
      </c>
      <c r="C10" t="str">
        <f>Portfolio43468[[#This Row],[Last Name]]</f>
        <v>Navarro</v>
      </c>
      <c r="D10" t="s">
        <v>1670</v>
      </c>
      <c r="E10" t="str">
        <f>Portfolio43468[[#This Row],[Gender]]</f>
        <v>F</v>
      </c>
      <c r="F10">
        <v>30</v>
      </c>
      <c r="G10" t="s">
        <v>1703</v>
      </c>
      <c r="H10" t="s">
        <v>1650</v>
      </c>
      <c r="I10" t="str">
        <f>INDEX('Postal Codes 1'!$C$2:$C$1540,MATCH(H10,'Postal Codes 1'!$B$2:$B$1540,0))</f>
        <v>PE</v>
      </c>
      <c r="J10" s="10">
        <v>39938</v>
      </c>
      <c r="K10">
        <v>10</v>
      </c>
      <c r="L10" t="s">
        <v>1677</v>
      </c>
      <c r="M10" t="str">
        <f>Portfolio43468[[#This Row],[Product Name]]</f>
        <v>Ultrathing V3</v>
      </c>
      <c r="N10">
        <f>Portfolio43468[[#This Row],[Order Quantity]]</f>
        <v>240</v>
      </c>
      <c r="O10" s="14">
        <f>Portfolio43468[[#This Row],[Order Value]]</f>
        <v>837.6</v>
      </c>
      <c r="P10">
        <f t="shared" si="0"/>
        <v>2009</v>
      </c>
      <c r="Q10" t="str">
        <f t="shared" si="1"/>
        <v>May</v>
      </c>
      <c r="S10" s="29" t="s">
        <v>6624</v>
      </c>
      <c r="T10" s="30"/>
      <c r="U10" s="30"/>
      <c r="V10" s="30"/>
      <c r="W10" s="30"/>
      <c r="X10" s="30"/>
      <c r="Y10" s="30"/>
      <c r="Z10" s="31"/>
    </row>
    <row r="11" spans="1:26" ht="14.4" customHeight="1" x14ac:dyDescent="0.3">
      <c r="A11">
        <v>10</v>
      </c>
      <c r="B11" t="str">
        <f>Portfolio43468[[#This Row],[First Name]]</f>
        <v>M</v>
      </c>
      <c r="C11" t="str">
        <f>Portfolio43468[[#This Row],[Last Name]]</f>
        <v>Anthony</v>
      </c>
      <c r="D11" t="s">
        <v>1683</v>
      </c>
      <c r="E11" t="str">
        <f>Portfolio43468[[#This Row],[Gender]]</f>
        <v>F</v>
      </c>
      <c r="F11">
        <v>90</v>
      </c>
      <c r="G11" t="s">
        <v>1706</v>
      </c>
      <c r="H11" t="s">
        <v>400</v>
      </c>
      <c r="I11" t="str">
        <f>INDEX('Postal Codes 1'!$C$2:$C$1540,MATCH(H11,'Postal Codes 1'!$B$2:$B$1540,0))</f>
        <v>PA</v>
      </c>
      <c r="J11" s="10">
        <v>40466</v>
      </c>
      <c r="K11">
        <v>76</v>
      </c>
      <c r="L11" t="s">
        <v>1707</v>
      </c>
      <c r="M11" t="str">
        <f>Portfolio43468[[#This Row],[Product Name]]</f>
        <v>Megawidget M</v>
      </c>
      <c r="N11">
        <f>Portfolio43468[[#This Row],[Order Quantity]]</f>
        <v>1824</v>
      </c>
      <c r="O11" s="14">
        <f>Portfolio43468[[#This Row],[Order Value]]</f>
        <v>2170.56</v>
      </c>
      <c r="P11">
        <f t="shared" si="0"/>
        <v>2010</v>
      </c>
      <c r="Q11" t="str">
        <f t="shared" si="1"/>
        <v>Oct</v>
      </c>
    </row>
    <row r="12" spans="1:26" x14ac:dyDescent="0.3">
      <c r="A12">
        <v>11</v>
      </c>
      <c r="B12" t="str">
        <f>Portfolio43468[[#This Row],[First Name]]</f>
        <v>S</v>
      </c>
      <c r="C12" t="str">
        <f>Portfolio43468[[#This Row],[Last Name]]</f>
        <v>Roland</v>
      </c>
      <c r="D12" t="s">
        <v>1670</v>
      </c>
      <c r="E12" t="str">
        <f>Portfolio43468[[#This Row],[Gender]]</f>
        <v>F</v>
      </c>
      <c r="F12">
        <v>90</v>
      </c>
      <c r="G12" t="s">
        <v>1710</v>
      </c>
      <c r="H12" t="s">
        <v>1651</v>
      </c>
      <c r="I12" t="str">
        <f>INDEX('Postal Codes 1'!$C$2:$C$1540,MATCH(H12,'Postal Codes 1'!$B$2:$B$1540,0))</f>
        <v>EH</v>
      </c>
      <c r="J12" s="10">
        <v>40031</v>
      </c>
      <c r="K12">
        <v>28</v>
      </c>
      <c r="L12" t="s">
        <v>1696</v>
      </c>
      <c r="M12" t="str">
        <f>Portfolio43468[[#This Row],[Product Name]]</f>
        <v>Ultrathing V2</v>
      </c>
      <c r="N12">
        <f>Portfolio43468[[#This Row],[Order Quantity]]</f>
        <v>560</v>
      </c>
      <c r="O12" s="14">
        <f>Portfolio43468[[#This Row],[Order Value]]</f>
        <v>1674.4</v>
      </c>
      <c r="P12">
        <f t="shared" si="0"/>
        <v>2009</v>
      </c>
      <c r="Q12" t="str">
        <f t="shared" si="1"/>
        <v>Aug</v>
      </c>
    </row>
    <row r="13" spans="1:26" x14ac:dyDescent="0.3">
      <c r="A13">
        <v>12</v>
      </c>
      <c r="B13" t="str">
        <f>Portfolio43468[[#This Row],[First Name]]</f>
        <v>Y</v>
      </c>
      <c r="C13" t="str">
        <f>Portfolio43468[[#This Row],[Last Name]]</f>
        <v>Culver</v>
      </c>
      <c r="D13" t="s">
        <v>1683</v>
      </c>
      <c r="E13" t="str">
        <f>Portfolio43468[[#This Row],[Gender]]</f>
        <v>F</v>
      </c>
      <c r="F13">
        <v>60</v>
      </c>
      <c r="G13" t="s">
        <v>1713</v>
      </c>
      <c r="H13" t="s">
        <v>1652</v>
      </c>
      <c r="I13" t="str">
        <f>INDEX('Postal Codes 1'!$C$2:$C$1540,MATCH(H13,'Postal Codes 1'!$B$2:$B$1540,0))</f>
        <v>E</v>
      </c>
      <c r="J13" s="10">
        <v>39965</v>
      </c>
      <c r="K13">
        <v>41</v>
      </c>
      <c r="L13" t="s">
        <v>1707</v>
      </c>
      <c r="M13" t="str">
        <f>Portfolio43468[[#This Row],[Product Name]]</f>
        <v>Megawidget M</v>
      </c>
      <c r="N13">
        <f>Portfolio43468[[#This Row],[Order Quantity]]</f>
        <v>984</v>
      </c>
      <c r="O13" s="14">
        <f>Portfolio43468[[#This Row],[Order Value]]</f>
        <v>1170.96</v>
      </c>
      <c r="P13">
        <f t="shared" si="0"/>
        <v>2009</v>
      </c>
      <c r="Q13" t="str">
        <f t="shared" si="1"/>
        <v>Jun</v>
      </c>
    </row>
    <row r="14" spans="1:26" x14ac:dyDescent="0.3">
      <c r="A14">
        <v>13</v>
      </c>
      <c r="B14" t="str">
        <f>Portfolio43468[[#This Row],[First Name]]</f>
        <v>M</v>
      </c>
      <c r="C14" t="str">
        <f>Portfolio43468[[#This Row],[Last Name]]</f>
        <v>Doran</v>
      </c>
      <c r="D14" t="s">
        <v>1683</v>
      </c>
      <c r="E14" t="str">
        <f>Portfolio43468[[#This Row],[Gender]]</f>
        <v>F</v>
      </c>
      <c r="F14">
        <v>90</v>
      </c>
      <c r="G14" t="s">
        <v>1716</v>
      </c>
      <c r="H14" t="s">
        <v>1653</v>
      </c>
      <c r="I14" t="str">
        <f>INDEX('Postal Codes 1'!$C$2:$C$1540,MATCH(H14,'Postal Codes 1'!$B$2:$B$1540,0))</f>
        <v>NP</v>
      </c>
      <c r="J14" s="10">
        <v>39516</v>
      </c>
      <c r="K14">
        <v>48</v>
      </c>
      <c r="L14" t="s">
        <v>851</v>
      </c>
      <c r="M14" t="str">
        <f>Portfolio43468[[#This Row],[Product Name]]</f>
        <v>Hyperwotsit</v>
      </c>
      <c r="N14">
        <f>Portfolio43468[[#This Row],[Order Quantity]]</f>
        <v>960</v>
      </c>
      <c r="O14" s="14">
        <f>Portfolio43468[[#This Row],[Order Value]]</f>
        <v>1929.6</v>
      </c>
      <c r="P14">
        <f t="shared" si="0"/>
        <v>2008</v>
      </c>
      <c r="Q14" t="str">
        <f t="shared" si="1"/>
        <v>Mar</v>
      </c>
    </row>
    <row r="15" spans="1:26" x14ac:dyDescent="0.3">
      <c r="A15">
        <v>14</v>
      </c>
      <c r="B15" t="str">
        <f>Portfolio43468[[#This Row],[First Name]]</f>
        <v>L</v>
      </c>
      <c r="C15" t="str">
        <f>Portfolio43468[[#This Row],[Last Name]]</f>
        <v>Richards</v>
      </c>
      <c r="D15" t="s">
        <v>1719</v>
      </c>
      <c r="E15" t="str">
        <f>Portfolio43468[[#This Row],[Gender]]</f>
        <v>F</v>
      </c>
      <c r="F15">
        <v>90</v>
      </c>
      <c r="G15" t="s">
        <v>1720</v>
      </c>
      <c r="H15" t="s">
        <v>1458</v>
      </c>
      <c r="I15" t="str">
        <f>INDEX('Postal Codes 1'!$C$2:$C$1540,MATCH(H15,'Postal Codes 1'!$B$2:$B$1540,0))</f>
        <v>TF</v>
      </c>
      <c r="J15" s="10">
        <v>39665</v>
      </c>
      <c r="K15">
        <v>34</v>
      </c>
      <c r="L15" t="s">
        <v>1721</v>
      </c>
      <c r="M15" t="str">
        <f>Portfolio43468[[#This Row],[Product Name]]</f>
        <v>Ultrathing V4</v>
      </c>
      <c r="N15">
        <f>Portfolio43468[[#This Row],[Order Quantity]]</f>
        <v>816</v>
      </c>
      <c r="O15" s="14">
        <f>Portfolio43468[[#This Row],[Order Value]]</f>
        <v>3255.84</v>
      </c>
      <c r="P15">
        <f t="shared" si="0"/>
        <v>2008</v>
      </c>
      <c r="Q15" t="str">
        <f t="shared" si="1"/>
        <v>Aug</v>
      </c>
    </row>
    <row r="16" spans="1:26" x14ac:dyDescent="0.3">
      <c r="A16">
        <v>15</v>
      </c>
      <c r="B16" t="str">
        <f>Portfolio43468[[#This Row],[First Name]]</f>
        <v>M</v>
      </c>
      <c r="C16" t="str">
        <f>Portfolio43468[[#This Row],[Last Name]]</f>
        <v>Wright</v>
      </c>
      <c r="D16" t="s">
        <v>1670</v>
      </c>
      <c r="E16" t="str">
        <f>Portfolio43468[[#This Row],[Gender]]</f>
        <v>F</v>
      </c>
      <c r="F16">
        <v>60</v>
      </c>
      <c r="G16" t="s">
        <v>1724</v>
      </c>
      <c r="H16" t="s">
        <v>331</v>
      </c>
      <c r="I16" t="str">
        <f>INDEX('Postal Codes 1'!$C$2:$C$1540,MATCH(H16,'Postal Codes 1'!$B$2:$B$1540,0))</f>
        <v>LL</v>
      </c>
      <c r="J16" s="10">
        <v>40337</v>
      </c>
      <c r="K16">
        <v>57</v>
      </c>
      <c r="L16" t="s">
        <v>1721</v>
      </c>
      <c r="M16" t="str">
        <f>Portfolio43468[[#This Row],[Product Name]]</f>
        <v>Ultrathing V4</v>
      </c>
      <c r="N16">
        <f>Portfolio43468[[#This Row],[Order Quantity]]</f>
        <v>1368</v>
      </c>
      <c r="O16" s="14">
        <f>Portfolio43468[[#This Row],[Order Value]]</f>
        <v>5458.3200000000006</v>
      </c>
      <c r="P16">
        <f t="shared" si="0"/>
        <v>2010</v>
      </c>
      <c r="Q16" t="str">
        <f t="shared" si="1"/>
        <v>Jun</v>
      </c>
    </row>
    <row r="17" spans="1:17" x14ac:dyDescent="0.3">
      <c r="A17">
        <v>16</v>
      </c>
      <c r="B17" t="str">
        <f>Portfolio43468[[#This Row],[First Name]]</f>
        <v>B</v>
      </c>
      <c r="C17" t="str">
        <f>Portfolio43468[[#This Row],[Last Name]]</f>
        <v>Vasquez</v>
      </c>
      <c r="D17" t="s">
        <v>1670</v>
      </c>
      <c r="E17" t="str">
        <f>Portfolio43468[[#This Row],[Gender]]</f>
        <v>F</v>
      </c>
      <c r="F17">
        <v>30</v>
      </c>
      <c r="G17" t="s">
        <v>1727</v>
      </c>
      <c r="H17" t="s">
        <v>34</v>
      </c>
      <c r="I17" t="str">
        <f>INDEX('Postal Codes 1'!$C$2:$C$1540,MATCH(H17,'Postal Codes 1'!$B$2:$B$1540,0))</f>
        <v>BA</v>
      </c>
      <c r="J17" s="10">
        <v>40532</v>
      </c>
      <c r="K17">
        <v>59</v>
      </c>
      <c r="L17" t="s">
        <v>1007</v>
      </c>
      <c r="M17" t="str">
        <f>Portfolio43468[[#This Row],[Product Name]]</f>
        <v>Superwossname</v>
      </c>
      <c r="N17">
        <f>Portfolio43468[[#This Row],[Order Quantity]]</f>
        <v>1180</v>
      </c>
      <c r="O17" s="14">
        <f>Portfolio43468[[#This Row],[Order Value]]</f>
        <v>3669.7999999999997</v>
      </c>
      <c r="P17">
        <f t="shared" si="0"/>
        <v>2010</v>
      </c>
      <c r="Q17" t="str">
        <f t="shared" si="1"/>
        <v>Dec</v>
      </c>
    </row>
    <row r="18" spans="1:17" x14ac:dyDescent="0.3">
      <c r="A18">
        <v>17</v>
      </c>
      <c r="B18" t="str">
        <f>Portfolio43468[[#This Row],[First Name]]</f>
        <v>E</v>
      </c>
      <c r="C18" t="str">
        <f>Portfolio43468[[#This Row],[Last Name]]</f>
        <v>Butler</v>
      </c>
      <c r="D18" t="s">
        <v>1683</v>
      </c>
      <c r="E18" t="str">
        <f>Portfolio43468[[#This Row],[Gender]]</f>
        <v>F</v>
      </c>
      <c r="F18">
        <v>30</v>
      </c>
      <c r="G18" t="s">
        <v>1730</v>
      </c>
      <c r="H18" t="s">
        <v>1655</v>
      </c>
      <c r="I18" t="str">
        <f>INDEX('Postal Codes 1'!$C$2:$C$1540,MATCH(H18,'Postal Codes 1'!$B$2:$B$1540,0))</f>
        <v>TR</v>
      </c>
      <c r="J18" s="10">
        <v>40271</v>
      </c>
      <c r="K18">
        <v>84</v>
      </c>
      <c r="L18" t="s">
        <v>1700</v>
      </c>
      <c r="M18" t="str">
        <f>Portfolio43468[[#This Row],[Product Name]]</f>
        <v>Ultrathing V1</v>
      </c>
      <c r="N18">
        <f>Portfolio43468[[#This Row],[Order Quantity]]</f>
        <v>1428</v>
      </c>
      <c r="O18" s="14">
        <f>Portfolio43468[[#This Row],[Order Value]]</f>
        <v>2841.72</v>
      </c>
      <c r="P18">
        <f t="shared" si="0"/>
        <v>2010</v>
      </c>
      <c r="Q18" t="str">
        <f t="shared" si="1"/>
        <v>Apr</v>
      </c>
    </row>
    <row r="19" spans="1:17" x14ac:dyDescent="0.3">
      <c r="A19">
        <v>18</v>
      </c>
      <c r="B19" t="str">
        <f>Portfolio43468[[#This Row],[First Name]]</f>
        <v>I</v>
      </c>
      <c r="C19" t="str">
        <f>Portfolio43468[[#This Row],[Last Name]]</f>
        <v>Hutchinson</v>
      </c>
      <c r="D19" t="s">
        <v>1733</v>
      </c>
      <c r="E19" t="str">
        <f>Portfolio43468[[#This Row],[Gender]]</f>
        <v>F</v>
      </c>
      <c r="F19">
        <v>30</v>
      </c>
      <c r="G19" t="s">
        <v>1734</v>
      </c>
      <c r="H19" t="s">
        <v>392</v>
      </c>
      <c r="I19" t="str">
        <f>INDEX('Postal Codes 1'!$C$2:$C$1540,MATCH(H19,'Postal Codes 1'!$B$2:$B$1540,0))</f>
        <v>PA</v>
      </c>
      <c r="J19" s="10">
        <v>40183</v>
      </c>
      <c r="K19">
        <v>39</v>
      </c>
      <c r="L19" t="s">
        <v>1721</v>
      </c>
      <c r="M19" t="str">
        <f>Portfolio43468[[#This Row],[Product Name]]</f>
        <v>Ultrathing V4</v>
      </c>
      <c r="N19">
        <f>Portfolio43468[[#This Row],[Order Quantity]]</f>
        <v>936</v>
      </c>
      <c r="O19" s="14">
        <f>Portfolio43468[[#This Row],[Order Value]]</f>
        <v>3734.6400000000003</v>
      </c>
      <c r="P19">
        <f t="shared" si="0"/>
        <v>2010</v>
      </c>
      <c r="Q19" t="str">
        <f t="shared" si="1"/>
        <v>Jan</v>
      </c>
    </row>
    <row r="20" spans="1:17" x14ac:dyDescent="0.3">
      <c r="A20">
        <v>19</v>
      </c>
      <c r="B20" t="str">
        <f>Portfolio43468[[#This Row],[First Name]]</f>
        <v>W</v>
      </c>
      <c r="C20" t="str">
        <f>Portfolio43468[[#This Row],[Last Name]]</f>
        <v>Cabrera</v>
      </c>
      <c r="D20" t="s">
        <v>1683</v>
      </c>
      <c r="E20" t="str">
        <f>Portfolio43468[[#This Row],[Gender]]</f>
        <v>F</v>
      </c>
      <c r="F20">
        <v>90</v>
      </c>
      <c r="G20" t="s">
        <v>1737</v>
      </c>
      <c r="H20" t="s">
        <v>1418</v>
      </c>
      <c r="I20" t="str">
        <f>INDEX('Postal Codes 1'!$C$2:$C$1540,MATCH(H20,'Postal Codes 1'!$B$2:$B$1540,0))</f>
        <v>TA</v>
      </c>
      <c r="J20" s="10">
        <v>40381</v>
      </c>
      <c r="K20">
        <v>54</v>
      </c>
      <c r="L20" t="s">
        <v>1673</v>
      </c>
      <c r="M20" t="str">
        <f>Portfolio43468[[#This Row],[Product Name]]</f>
        <v>Megawidget S</v>
      </c>
      <c r="N20">
        <f>Portfolio43468[[#This Row],[Order Quantity]]</f>
        <v>1296</v>
      </c>
      <c r="O20" s="14">
        <f>Portfolio43468[[#This Row],[Order Value]]</f>
        <v>1023.84</v>
      </c>
      <c r="P20">
        <f t="shared" si="0"/>
        <v>2010</v>
      </c>
      <c r="Q20" t="str">
        <f t="shared" si="1"/>
        <v>Jul</v>
      </c>
    </row>
    <row r="21" spans="1:17" x14ac:dyDescent="0.3">
      <c r="A21">
        <v>20</v>
      </c>
      <c r="B21" t="str">
        <f>Portfolio43468[[#This Row],[First Name]]</f>
        <v>C</v>
      </c>
      <c r="C21" t="str">
        <f>Portfolio43468[[#This Row],[Last Name]]</f>
        <v>Walsh</v>
      </c>
      <c r="D21" t="s">
        <v>1670</v>
      </c>
      <c r="E21" t="str">
        <f>Portfolio43468[[#This Row],[Gender]]</f>
        <v>F</v>
      </c>
      <c r="F21">
        <v>90</v>
      </c>
      <c r="G21" t="s">
        <v>1740</v>
      </c>
      <c r="H21" t="s">
        <v>1600</v>
      </c>
      <c r="I21" t="str">
        <f>INDEX('Postal Codes 1'!$C$2:$C$1540,MATCH(H21,'Postal Codes 1'!$B$2:$B$1540,0))</f>
        <v>CB</v>
      </c>
      <c r="J21" s="10">
        <v>40469</v>
      </c>
      <c r="K21">
        <v>33</v>
      </c>
      <c r="L21" t="s">
        <v>1696</v>
      </c>
      <c r="M21" t="str">
        <f>Portfolio43468[[#This Row],[Product Name]]</f>
        <v>Ultrathing V2</v>
      </c>
      <c r="N21">
        <f>Portfolio43468[[#This Row],[Order Quantity]]</f>
        <v>660</v>
      </c>
      <c r="O21" s="14">
        <f>Portfolio43468[[#This Row],[Order Value]]</f>
        <v>1973.4</v>
      </c>
      <c r="P21">
        <f t="shared" si="0"/>
        <v>2010</v>
      </c>
      <c r="Q21" t="str">
        <f t="shared" si="1"/>
        <v>Oct</v>
      </c>
    </row>
    <row r="22" spans="1:17" x14ac:dyDescent="0.3">
      <c r="A22">
        <v>21</v>
      </c>
      <c r="B22" t="str">
        <f>Portfolio43468[[#This Row],[First Name]]</f>
        <v>J</v>
      </c>
      <c r="C22" t="str">
        <f>Portfolio43468[[#This Row],[Last Name]]</f>
        <v>Farley</v>
      </c>
      <c r="D22" t="s">
        <v>1670</v>
      </c>
      <c r="E22" t="str">
        <f>Portfolio43468[[#This Row],[Gender]]</f>
        <v>F</v>
      </c>
      <c r="F22">
        <v>60</v>
      </c>
      <c r="G22" t="s">
        <v>1743</v>
      </c>
      <c r="H22" t="s">
        <v>1656</v>
      </c>
      <c r="I22" t="str">
        <f>INDEX('Postal Codes 1'!$C$2:$C$1540,MATCH(H22,'Postal Codes 1'!$B$2:$B$1540,0))</f>
        <v>GL</v>
      </c>
      <c r="J22" s="10">
        <v>39587</v>
      </c>
      <c r="K22">
        <v>84</v>
      </c>
      <c r="L22" t="s">
        <v>1696</v>
      </c>
      <c r="M22" t="str">
        <f>Portfolio43468[[#This Row],[Product Name]]</f>
        <v>Ultrathing V2</v>
      </c>
      <c r="N22">
        <f>Portfolio43468[[#This Row],[Order Quantity]]</f>
        <v>1680</v>
      </c>
      <c r="O22" s="14">
        <f>Portfolio43468[[#This Row],[Order Value]]</f>
        <v>5023.2000000000007</v>
      </c>
      <c r="P22">
        <f t="shared" si="0"/>
        <v>2008</v>
      </c>
      <c r="Q22" t="str">
        <f t="shared" si="1"/>
        <v>May</v>
      </c>
    </row>
    <row r="23" spans="1:17" x14ac:dyDescent="0.3">
      <c r="A23">
        <v>22</v>
      </c>
      <c r="B23" t="str">
        <f>Portfolio43468[[#This Row],[First Name]]</f>
        <v>G</v>
      </c>
      <c r="C23" t="str">
        <f>Portfolio43468[[#This Row],[Last Name]]</f>
        <v>Tipton</v>
      </c>
      <c r="D23" t="s">
        <v>1683</v>
      </c>
      <c r="E23" t="str">
        <f>Portfolio43468[[#This Row],[Gender]]</f>
        <v>F</v>
      </c>
      <c r="F23">
        <v>30</v>
      </c>
      <c r="G23" t="s">
        <v>1745</v>
      </c>
      <c r="H23" t="s">
        <v>19</v>
      </c>
      <c r="I23" t="str">
        <f>INDEX('Postal Codes 1'!$C$2:$C$1540,MATCH(H23,'Postal Codes 1'!$B$2:$B$1540,0))</f>
        <v>B</v>
      </c>
      <c r="J23" s="10">
        <v>39993</v>
      </c>
      <c r="K23">
        <v>94</v>
      </c>
      <c r="L23" t="s">
        <v>1700</v>
      </c>
      <c r="M23" t="str">
        <f>Portfolio43468[[#This Row],[Product Name]]</f>
        <v>Ultrathing V1</v>
      </c>
      <c r="N23">
        <f>Portfolio43468[[#This Row],[Order Quantity]]</f>
        <v>1598</v>
      </c>
      <c r="O23" s="14">
        <f>Portfolio43468[[#This Row],[Order Value]]</f>
        <v>3180.02</v>
      </c>
      <c r="P23">
        <f t="shared" si="0"/>
        <v>2009</v>
      </c>
      <c r="Q23" t="str">
        <f t="shared" si="1"/>
        <v>Jun</v>
      </c>
    </row>
    <row r="24" spans="1:17" x14ac:dyDescent="0.3">
      <c r="A24">
        <v>23</v>
      </c>
      <c r="B24" t="str">
        <f>Portfolio43468[[#This Row],[First Name]]</f>
        <v>C</v>
      </c>
      <c r="C24" t="str">
        <f>Portfolio43468[[#This Row],[Last Name]]</f>
        <v>Grace</v>
      </c>
      <c r="D24" t="s">
        <v>1683</v>
      </c>
      <c r="E24" t="str">
        <f>Portfolio43468[[#This Row],[Gender]]</f>
        <v>F</v>
      </c>
      <c r="F24">
        <v>90</v>
      </c>
      <c r="G24" t="s">
        <v>1748</v>
      </c>
      <c r="H24" t="s">
        <v>1657</v>
      </c>
      <c r="I24" t="str">
        <f>INDEX('Postal Codes 1'!$C$2:$C$1540,MATCH(H24,'Postal Codes 1'!$B$2:$B$1540,0))</f>
        <v>IV</v>
      </c>
      <c r="J24" s="10">
        <v>40470</v>
      </c>
      <c r="K24">
        <v>84</v>
      </c>
      <c r="L24" t="s">
        <v>1673</v>
      </c>
      <c r="M24" t="str">
        <f>Portfolio43468[[#This Row],[Product Name]]</f>
        <v>Megawidget S</v>
      </c>
      <c r="N24">
        <f>Portfolio43468[[#This Row],[Order Quantity]]</f>
        <v>2016</v>
      </c>
      <c r="O24" s="14">
        <f>Portfolio43468[[#This Row],[Order Value]]</f>
        <v>1592.64</v>
      </c>
      <c r="P24">
        <f t="shared" si="0"/>
        <v>2010</v>
      </c>
      <c r="Q24" t="str">
        <f t="shared" si="1"/>
        <v>Oct</v>
      </c>
    </row>
    <row r="25" spans="1:17" x14ac:dyDescent="0.3">
      <c r="A25">
        <v>24</v>
      </c>
      <c r="B25" t="str">
        <f>Portfolio43468[[#This Row],[First Name]]</f>
        <v>K</v>
      </c>
      <c r="C25" t="str">
        <f>Portfolio43468[[#This Row],[Last Name]]</f>
        <v>Ragland</v>
      </c>
      <c r="D25" t="s">
        <v>1683</v>
      </c>
      <c r="E25" t="str">
        <f>Portfolio43468[[#This Row],[Gender]]</f>
        <v>F</v>
      </c>
      <c r="F25">
        <v>90</v>
      </c>
      <c r="G25" t="s">
        <v>1751</v>
      </c>
      <c r="H25" t="s">
        <v>21</v>
      </c>
      <c r="I25" t="str">
        <f>INDEX('Postal Codes 1'!$C$2:$C$1540,MATCH(H25,'Postal Codes 1'!$B$2:$B$1540,0))</f>
        <v>B</v>
      </c>
      <c r="J25" s="10">
        <v>40052</v>
      </c>
      <c r="K25">
        <v>37</v>
      </c>
      <c r="L25" t="s">
        <v>1692</v>
      </c>
      <c r="M25" t="str">
        <f>Portfolio43468[[#This Row],[Product Name]]</f>
        <v>Megawidget L</v>
      </c>
      <c r="N25">
        <f>Portfolio43468[[#This Row],[Order Quantity]]</f>
        <v>888</v>
      </c>
      <c r="O25" s="14">
        <f>Portfolio43468[[#This Row],[Order Value]]</f>
        <v>1411.92</v>
      </c>
      <c r="P25">
        <f t="shared" si="0"/>
        <v>2009</v>
      </c>
      <c r="Q25" t="str">
        <f t="shared" si="1"/>
        <v>Aug</v>
      </c>
    </row>
    <row r="26" spans="1:17" x14ac:dyDescent="0.3">
      <c r="A26">
        <v>25</v>
      </c>
      <c r="B26" t="str">
        <f>Portfolio43468[[#This Row],[First Name]]</f>
        <v>R</v>
      </c>
      <c r="C26" t="str">
        <f>Portfolio43468[[#This Row],[Last Name]]</f>
        <v>Crosby</v>
      </c>
      <c r="D26" t="s">
        <v>1683</v>
      </c>
      <c r="E26" t="str">
        <f>Portfolio43468[[#This Row],[Gender]]</f>
        <v>F</v>
      </c>
      <c r="F26">
        <v>60</v>
      </c>
      <c r="G26" t="s">
        <v>1754</v>
      </c>
      <c r="H26" t="s">
        <v>550</v>
      </c>
      <c r="I26" t="str">
        <f>INDEX('Postal Codes 1'!$C$2:$C$1540,MATCH(H26,'Postal Codes 1'!$B$2:$B$1540,0))</f>
        <v>CA</v>
      </c>
      <c r="J26" s="10">
        <v>40006</v>
      </c>
      <c r="K26">
        <v>3</v>
      </c>
      <c r="L26" t="s">
        <v>1696</v>
      </c>
      <c r="M26" t="str">
        <f>Portfolio43468[[#This Row],[Product Name]]</f>
        <v>Ultrathing V2</v>
      </c>
      <c r="N26">
        <f>Portfolio43468[[#This Row],[Order Quantity]]</f>
        <v>60</v>
      </c>
      <c r="O26" s="14">
        <f>Portfolio43468[[#This Row],[Order Value]]</f>
        <v>179.4</v>
      </c>
      <c r="P26">
        <f t="shared" si="0"/>
        <v>2009</v>
      </c>
      <c r="Q26" t="str">
        <f t="shared" si="1"/>
        <v>Jul</v>
      </c>
    </row>
    <row r="27" spans="1:17" x14ac:dyDescent="0.3">
      <c r="A27">
        <v>26</v>
      </c>
      <c r="B27" t="str">
        <f>Portfolio43468[[#This Row],[First Name]]</f>
        <v>T</v>
      </c>
      <c r="C27" t="str">
        <f>Portfolio43468[[#This Row],[Last Name]]</f>
        <v>Stroud</v>
      </c>
      <c r="D27" t="s">
        <v>1670</v>
      </c>
      <c r="E27" t="str">
        <f>Portfolio43468[[#This Row],[Gender]]</f>
        <v>F</v>
      </c>
      <c r="F27">
        <v>30</v>
      </c>
      <c r="G27" t="s">
        <v>1756</v>
      </c>
      <c r="H27" t="s">
        <v>579</v>
      </c>
      <c r="I27" t="str">
        <f>INDEX('Postal Codes 1'!$C$2:$C$1540,MATCH(H27,'Postal Codes 1'!$B$2:$B$1540,0))</f>
        <v>DA</v>
      </c>
      <c r="J27" s="10">
        <v>39893</v>
      </c>
      <c r="K27">
        <v>34</v>
      </c>
      <c r="L27" t="s">
        <v>1700</v>
      </c>
      <c r="M27" t="str">
        <f>Portfolio43468[[#This Row],[Product Name]]</f>
        <v>Ultrathing V1</v>
      </c>
      <c r="N27">
        <f>Portfolio43468[[#This Row],[Order Quantity]]</f>
        <v>578</v>
      </c>
      <c r="O27" s="14">
        <f>Portfolio43468[[#This Row],[Order Value]]</f>
        <v>1150.22</v>
      </c>
      <c r="P27">
        <f t="shared" si="0"/>
        <v>2009</v>
      </c>
      <c r="Q27" t="str">
        <f t="shared" si="1"/>
        <v>Mar</v>
      </c>
    </row>
    <row r="28" spans="1:17" x14ac:dyDescent="0.3">
      <c r="A28">
        <v>27</v>
      </c>
      <c r="B28" t="str">
        <f>Portfolio43468[[#This Row],[First Name]]</f>
        <v>J</v>
      </c>
      <c r="C28" t="str">
        <f>Portfolio43468[[#This Row],[Last Name]]</f>
        <v>Austin</v>
      </c>
      <c r="D28" t="s">
        <v>1670</v>
      </c>
      <c r="E28" t="str">
        <f>Portfolio43468[[#This Row],[Gender]]</f>
        <v>F</v>
      </c>
      <c r="F28">
        <v>30</v>
      </c>
      <c r="G28" t="s">
        <v>1759</v>
      </c>
      <c r="H28" t="s">
        <v>409</v>
      </c>
      <c r="I28" t="str">
        <f>INDEX('Postal Codes 1'!$C$2:$C$1540,MATCH(H28,'Postal Codes 1'!$B$2:$B$1540,0))</f>
        <v>PE</v>
      </c>
      <c r="J28" s="10">
        <v>40308</v>
      </c>
      <c r="K28">
        <v>78</v>
      </c>
      <c r="L28" t="s">
        <v>1692</v>
      </c>
      <c r="M28" t="str">
        <f>Portfolio43468[[#This Row],[Product Name]]</f>
        <v>Megawidget L</v>
      </c>
      <c r="N28">
        <f>Portfolio43468[[#This Row],[Order Quantity]]</f>
        <v>1872</v>
      </c>
      <c r="O28" s="14">
        <f>Portfolio43468[[#This Row],[Order Value]]</f>
        <v>2976.48</v>
      </c>
      <c r="P28">
        <f t="shared" si="0"/>
        <v>2010</v>
      </c>
      <c r="Q28" t="str">
        <f t="shared" si="1"/>
        <v>May</v>
      </c>
    </row>
    <row r="29" spans="1:17" x14ac:dyDescent="0.3">
      <c r="A29">
        <v>28</v>
      </c>
      <c r="B29" t="str">
        <f>Portfolio43468[[#This Row],[First Name]]</f>
        <v>M</v>
      </c>
      <c r="C29" t="str">
        <f>Portfolio43468[[#This Row],[Last Name]]</f>
        <v>Marcus</v>
      </c>
      <c r="D29" t="s">
        <v>1670</v>
      </c>
      <c r="E29" t="str">
        <f>Portfolio43468[[#This Row],[Gender]]</f>
        <v>F</v>
      </c>
      <c r="F29">
        <v>90</v>
      </c>
      <c r="G29" t="s">
        <v>1762</v>
      </c>
      <c r="H29" t="s">
        <v>154</v>
      </c>
      <c r="I29" t="str">
        <f>INDEX('Postal Codes 1'!$C$2:$C$1540,MATCH(H29,'Postal Codes 1'!$B$2:$B$1540,0))</f>
        <v>DT</v>
      </c>
      <c r="J29" s="10">
        <v>39916</v>
      </c>
      <c r="K29">
        <v>46</v>
      </c>
      <c r="L29" t="s">
        <v>1692</v>
      </c>
      <c r="M29" t="str">
        <f>Portfolio43468[[#This Row],[Product Name]]</f>
        <v>Megawidget L</v>
      </c>
      <c r="N29">
        <f>Portfolio43468[[#This Row],[Order Quantity]]</f>
        <v>1104</v>
      </c>
      <c r="O29" s="14">
        <f>Portfolio43468[[#This Row],[Order Value]]</f>
        <v>1755.3600000000001</v>
      </c>
      <c r="P29">
        <f t="shared" si="0"/>
        <v>2009</v>
      </c>
      <c r="Q29" t="str">
        <f t="shared" si="1"/>
        <v>Apr</v>
      </c>
    </row>
    <row r="30" spans="1:17" x14ac:dyDescent="0.3">
      <c r="A30">
        <v>29</v>
      </c>
      <c r="B30" t="str">
        <f>Portfolio43468[[#This Row],[First Name]]</f>
        <v>A</v>
      </c>
      <c r="C30" t="str">
        <f>Portfolio43468[[#This Row],[Last Name]]</f>
        <v>Pryor</v>
      </c>
      <c r="D30" t="s">
        <v>1733</v>
      </c>
      <c r="E30" t="str">
        <f>Portfolio43468[[#This Row],[Gender]]</f>
        <v>F</v>
      </c>
      <c r="F30">
        <v>90</v>
      </c>
      <c r="G30" t="s">
        <v>1765</v>
      </c>
      <c r="H30" t="s">
        <v>1608</v>
      </c>
      <c r="I30" t="str">
        <f>INDEX('Postal Codes 1'!$C$2:$C$1540,MATCH(H30,'Postal Codes 1'!$B$2:$B$1540,0))</f>
        <v>TR</v>
      </c>
      <c r="J30" s="10">
        <v>39906</v>
      </c>
      <c r="K30">
        <v>34</v>
      </c>
      <c r="L30" t="s">
        <v>1007</v>
      </c>
      <c r="M30" t="str">
        <f>Portfolio43468[[#This Row],[Product Name]]</f>
        <v>Superwossname</v>
      </c>
      <c r="N30">
        <f>Portfolio43468[[#This Row],[Order Quantity]]</f>
        <v>680</v>
      </c>
      <c r="O30" s="14">
        <f>Portfolio43468[[#This Row],[Order Value]]</f>
        <v>2114.7999999999997</v>
      </c>
      <c r="P30">
        <f t="shared" si="0"/>
        <v>2009</v>
      </c>
      <c r="Q30" t="str">
        <f t="shared" si="1"/>
        <v>Apr</v>
      </c>
    </row>
    <row r="31" spans="1:17" x14ac:dyDescent="0.3">
      <c r="A31">
        <v>30</v>
      </c>
      <c r="B31" t="str">
        <f>Portfolio43468[[#This Row],[First Name]]</f>
        <v>J</v>
      </c>
      <c r="C31" t="str">
        <f>Portfolio43468[[#This Row],[Last Name]]</f>
        <v>Simons</v>
      </c>
      <c r="D31" t="s">
        <v>1670</v>
      </c>
      <c r="E31" t="str">
        <f>Portfolio43468[[#This Row],[Gender]]</f>
        <v>F</v>
      </c>
      <c r="F31">
        <v>30</v>
      </c>
      <c r="G31" t="s">
        <v>1768</v>
      </c>
      <c r="H31" t="s">
        <v>557</v>
      </c>
      <c r="I31" t="str">
        <f>INDEX('Postal Codes 1'!$C$2:$C$1540,MATCH(H31,'Postal Codes 1'!$B$2:$B$1540,0))</f>
        <v>CF</v>
      </c>
      <c r="J31" s="10">
        <v>39670</v>
      </c>
      <c r="K31">
        <v>64</v>
      </c>
      <c r="L31" t="s">
        <v>1007</v>
      </c>
      <c r="M31" t="str">
        <f>Portfolio43468[[#This Row],[Product Name]]</f>
        <v>Superwossname</v>
      </c>
      <c r="N31">
        <f>Portfolio43468[[#This Row],[Order Quantity]]</f>
        <v>1280</v>
      </c>
      <c r="O31" s="14">
        <f>Portfolio43468[[#This Row],[Order Value]]</f>
        <v>3980.7999999999997</v>
      </c>
      <c r="P31">
        <f t="shared" si="0"/>
        <v>2008</v>
      </c>
      <c r="Q31" t="str">
        <f t="shared" si="1"/>
        <v>Aug</v>
      </c>
    </row>
    <row r="32" spans="1:17" x14ac:dyDescent="0.3">
      <c r="A32">
        <v>31</v>
      </c>
      <c r="B32" t="str">
        <f>Portfolio43468[[#This Row],[First Name]]</f>
        <v>L</v>
      </c>
      <c r="C32" t="str">
        <f>Portfolio43468[[#This Row],[Last Name]]</f>
        <v>Emerson</v>
      </c>
      <c r="D32" t="s">
        <v>1683</v>
      </c>
      <c r="E32" t="str">
        <f>Portfolio43468[[#This Row],[Gender]]</f>
        <v>F</v>
      </c>
      <c r="F32">
        <v>90</v>
      </c>
      <c r="G32" t="s">
        <v>1771</v>
      </c>
      <c r="H32" t="s">
        <v>620</v>
      </c>
      <c r="I32" t="str">
        <f>INDEX('Postal Codes 1'!$C$2:$C$1540,MATCH(H32,'Postal Codes 1'!$B$2:$B$1540,0))</f>
        <v>GL</v>
      </c>
      <c r="J32" s="10">
        <v>39552</v>
      </c>
      <c r="K32">
        <v>80</v>
      </c>
      <c r="L32" t="s">
        <v>1772</v>
      </c>
      <c r="M32" t="str">
        <f>Portfolio43468[[#This Row],[Product Name]]</f>
        <v>Gigastuff</v>
      </c>
      <c r="N32">
        <f>Portfolio43468[[#This Row],[Order Quantity]]</f>
        <v>1440</v>
      </c>
      <c r="O32" s="14">
        <f>Portfolio43468[[#This Row],[Order Value]]</f>
        <v>2721.6</v>
      </c>
      <c r="P32">
        <f t="shared" si="0"/>
        <v>2008</v>
      </c>
      <c r="Q32" t="str">
        <f t="shared" si="1"/>
        <v>Apr</v>
      </c>
    </row>
    <row r="33" spans="1:17" x14ac:dyDescent="0.3">
      <c r="A33">
        <v>32</v>
      </c>
      <c r="B33" t="str">
        <f>Portfolio43468[[#This Row],[First Name]]</f>
        <v>J</v>
      </c>
      <c r="C33" t="str">
        <f>Portfolio43468[[#This Row],[Last Name]]</f>
        <v>Oneal</v>
      </c>
      <c r="D33" t="s">
        <v>1683</v>
      </c>
      <c r="E33" t="str">
        <f>Portfolio43468[[#This Row],[Gender]]</f>
        <v>F</v>
      </c>
      <c r="F33">
        <v>60</v>
      </c>
      <c r="G33" t="s">
        <v>1775</v>
      </c>
      <c r="H33" t="s">
        <v>1776</v>
      </c>
      <c r="I33" t="str">
        <f>INDEX('Postal Codes 1'!$C$2:$C$1540,MATCH(H33,'Postal Codes 1'!$B$2:$B$1540,0))</f>
        <v>SY</v>
      </c>
      <c r="J33" s="10">
        <v>40508</v>
      </c>
      <c r="K33">
        <v>88</v>
      </c>
      <c r="L33" t="s">
        <v>851</v>
      </c>
      <c r="M33" t="str">
        <f>Portfolio43468[[#This Row],[Product Name]]</f>
        <v>Hyperwotsit</v>
      </c>
      <c r="N33">
        <f>Portfolio43468[[#This Row],[Order Quantity]]</f>
        <v>1760</v>
      </c>
      <c r="O33" s="14">
        <f>Portfolio43468[[#This Row],[Order Value]]</f>
        <v>3537.5999999999995</v>
      </c>
      <c r="P33">
        <f t="shared" si="0"/>
        <v>2010</v>
      </c>
      <c r="Q33" t="str">
        <f t="shared" si="1"/>
        <v>Nov</v>
      </c>
    </row>
    <row r="34" spans="1:17" x14ac:dyDescent="0.3">
      <c r="A34">
        <v>33</v>
      </c>
      <c r="B34" t="str">
        <f>Portfolio43468[[#This Row],[First Name]]</f>
        <v>D</v>
      </c>
      <c r="C34" t="str">
        <f>Portfolio43468[[#This Row],[Last Name]]</f>
        <v>Fenton</v>
      </c>
      <c r="D34" t="s">
        <v>1683</v>
      </c>
      <c r="E34" t="str">
        <f>Portfolio43468[[#This Row],[Gender]]</f>
        <v>F</v>
      </c>
      <c r="F34">
        <v>90</v>
      </c>
      <c r="G34" t="s">
        <v>1779</v>
      </c>
      <c r="H34" t="s">
        <v>1780</v>
      </c>
      <c r="I34" t="str">
        <f>INDEX('Postal Codes 1'!$C$2:$C$1540,MATCH(H34,'Postal Codes 1'!$B$2:$B$1540,0))</f>
        <v>GL</v>
      </c>
      <c r="J34" s="10">
        <v>39534</v>
      </c>
      <c r="K34">
        <v>60</v>
      </c>
      <c r="L34" t="s">
        <v>1007</v>
      </c>
      <c r="M34" t="str">
        <f>Portfolio43468[[#This Row],[Product Name]]</f>
        <v>Superwossname</v>
      </c>
      <c r="N34">
        <f>Portfolio43468[[#This Row],[Order Quantity]]</f>
        <v>1200</v>
      </c>
      <c r="O34" s="14">
        <f>Portfolio43468[[#This Row],[Order Value]]</f>
        <v>3732</v>
      </c>
      <c r="P34">
        <f t="shared" si="0"/>
        <v>2008</v>
      </c>
      <c r="Q34" t="str">
        <f t="shared" si="1"/>
        <v>Mar</v>
      </c>
    </row>
    <row r="35" spans="1:17" x14ac:dyDescent="0.3">
      <c r="A35">
        <v>34</v>
      </c>
      <c r="B35" t="str">
        <f>Portfolio43468[[#This Row],[First Name]]</f>
        <v>J</v>
      </c>
      <c r="C35" t="str">
        <f>Portfolio43468[[#This Row],[Last Name]]</f>
        <v>Blackburn</v>
      </c>
      <c r="D35" t="s">
        <v>1670</v>
      </c>
      <c r="E35" t="str">
        <f>Portfolio43468[[#This Row],[Gender]]</f>
        <v>F</v>
      </c>
      <c r="F35">
        <v>30</v>
      </c>
      <c r="G35" t="s">
        <v>1782</v>
      </c>
      <c r="H35" t="s">
        <v>1783</v>
      </c>
      <c r="I35" t="str">
        <f>INDEX('Postal Codes 1'!$C$2:$C$1540,MATCH(H35,'Postal Codes 1'!$B$2:$B$1540,0))</f>
        <v>SL</v>
      </c>
      <c r="J35" s="10">
        <v>39746</v>
      </c>
      <c r="K35">
        <v>22</v>
      </c>
      <c r="L35" t="s">
        <v>1700</v>
      </c>
      <c r="M35" t="str">
        <f>Portfolio43468[[#This Row],[Product Name]]</f>
        <v>Ultrathing V1</v>
      </c>
      <c r="N35">
        <f>Portfolio43468[[#This Row],[Order Quantity]]</f>
        <v>374</v>
      </c>
      <c r="O35" s="14">
        <f>Portfolio43468[[#This Row],[Order Value]]</f>
        <v>744.26</v>
      </c>
      <c r="P35">
        <f t="shared" si="0"/>
        <v>2008</v>
      </c>
      <c r="Q35" t="str">
        <f t="shared" si="1"/>
        <v>Oct</v>
      </c>
    </row>
    <row r="36" spans="1:17" x14ac:dyDescent="0.3">
      <c r="A36">
        <v>35</v>
      </c>
      <c r="B36" t="str">
        <f>Portfolio43468[[#This Row],[First Name]]</f>
        <v>C</v>
      </c>
      <c r="C36" t="str">
        <f>Portfolio43468[[#This Row],[Last Name]]</f>
        <v>Mcfadden</v>
      </c>
      <c r="D36" t="s">
        <v>1683</v>
      </c>
      <c r="E36" t="str">
        <f>Portfolio43468[[#This Row],[Gender]]</f>
        <v>F</v>
      </c>
      <c r="F36">
        <v>60</v>
      </c>
      <c r="G36" t="s">
        <v>1786</v>
      </c>
      <c r="H36" t="s">
        <v>262</v>
      </c>
      <c r="I36" t="str">
        <f>INDEX('Postal Codes 1'!$C$2:$C$1540,MATCH(H36,'Postal Codes 1'!$B$2:$B$1540,0))</f>
        <v>IV</v>
      </c>
      <c r="J36" s="10">
        <v>39449</v>
      </c>
      <c r="K36">
        <v>99</v>
      </c>
      <c r="L36" t="s">
        <v>1673</v>
      </c>
      <c r="M36" t="str">
        <f>Portfolio43468[[#This Row],[Product Name]]</f>
        <v>Megawidget S</v>
      </c>
      <c r="N36">
        <f>Portfolio43468[[#This Row],[Order Quantity]]</f>
        <v>2376</v>
      </c>
      <c r="O36" s="14">
        <f>Portfolio43468[[#This Row],[Order Value]]</f>
        <v>1877.0400000000002</v>
      </c>
      <c r="P36">
        <f t="shared" si="0"/>
        <v>2008</v>
      </c>
      <c r="Q36" t="str">
        <f t="shared" si="1"/>
        <v>Jan</v>
      </c>
    </row>
    <row r="37" spans="1:17" x14ac:dyDescent="0.3">
      <c r="A37">
        <v>36</v>
      </c>
      <c r="B37" t="str">
        <f>Portfolio43468[[#This Row],[First Name]]</f>
        <v>M</v>
      </c>
      <c r="C37" t="str">
        <f>Portfolio43468[[#This Row],[Last Name]]</f>
        <v>Akers</v>
      </c>
      <c r="D37" t="s">
        <v>1683</v>
      </c>
      <c r="E37" t="str">
        <f>Portfolio43468[[#This Row],[Gender]]</f>
        <v>F</v>
      </c>
      <c r="F37">
        <v>30</v>
      </c>
      <c r="G37" t="s">
        <v>1789</v>
      </c>
      <c r="H37" t="s">
        <v>496</v>
      </c>
      <c r="I37" t="str">
        <f>INDEX('Postal Codes 1'!$C$2:$C$1540,MATCH(H37,'Postal Codes 1'!$B$2:$B$1540,0))</f>
        <v>SP</v>
      </c>
      <c r="J37" s="10">
        <v>40442</v>
      </c>
      <c r="K37">
        <v>94</v>
      </c>
      <c r="L37" t="s">
        <v>1673</v>
      </c>
      <c r="M37" t="str">
        <f>Portfolio43468[[#This Row],[Product Name]]</f>
        <v>Megawidget S</v>
      </c>
      <c r="N37">
        <f>Portfolio43468[[#This Row],[Order Quantity]]</f>
        <v>2256</v>
      </c>
      <c r="O37" s="14">
        <f>Portfolio43468[[#This Row],[Order Value]]</f>
        <v>1782.24</v>
      </c>
      <c r="P37">
        <f t="shared" si="0"/>
        <v>2010</v>
      </c>
      <c r="Q37" t="str">
        <f t="shared" si="1"/>
        <v>Sep</v>
      </c>
    </row>
    <row r="38" spans="1:17" x14ac:dyDescent="0.3">
      <c r="A38">
        <v>37</v>
      </c>
      <c r="B38" t="str">
        <f>Portfolio43468[[#This Row],[First Name]]</f>
        <v>T</v>
      </c>
      <c r="C38" t="str">
        <f>Portfolio43468[[#This Row],[Last Name]]</f>
        <v>Meza</v>
      </c>
      <c r="D38" t="s">
        <v>1670</v>
      </c>
      <c r="E38" t="str">
        <f>Portfolio43468[[#This Row],[Gender]]</f>
        <v>F</v>
      </c>
      <c r="F38">
        <v>90</v>
      </c>
      <c r="G38" t="s">
        <v>1792</v>
      </c>
      <c r="H38" t="s">
        <v>1399</v>
      </c>
      <c r="I38" t="str">
        <f>INDEX('Postal Codes 1'!$C$2:$C$1540,MATCH(H38,'Postal Codes 1'!$B$2:$B$1540,0))</f>
        <v>SY</v>
      </c>
      <c r="J38" s="10">
        <v>40452</v>
      </c>
      <c r="K38">
        <v>3</v>
      </c>
      <c r="L38" t="s">
        <v>851</v>
      </c>
      <c r="M38" t="str">
        <f>Portfolio43468[[#This Row],[Product Name]]</f>
        <v>Hyperwotsit</v>
      </c>
      <c r="N38">
        <f>Portfolio43468[[#This Row],[Order Quantity]]</f>
        <v>60</v>
      </c>
      <c r="O38" s="14">
        <f>Portfolio43468[[#This Row],[Order Value]]</f>
        <v>120.6</v>
      </c>
      <c r="P38">
        <f t="shared" si="0"/>
        <v>2010</v>
      </c>
      <c r="Q38" t="str">
        <f t="shared" si="1"/>
        <v>Oct</v>
      </c>
    </row>
    <row r="39" spans="1:17" x14ac:dyDescent="0.3">
      <c r="A39">
        <v>38</v>
      </c>
      <c r="B39" t="str">
        <f>Portfolio43468[[#This Row],[First Name]]</f>
        <v>J</v>
      </c>
      <c r="C39" t="str">
        <f>Portfolio43468[[#This Row],[Last Name]]</f>
        <v>Johnston</v>
      </c>
      <c r="D39" t="s">
        <v>1670</v>
      </c>
      <c r="E39" t="str">
        <f>Portfolio43468[[#This Row],[Gender]]</f>
        <v>F</v>
      </c>
      <c r="F39">
        <v>60</v>
      </c>
      <c r="G39" t="s">
        <v>1795</v>
      </c>
      <c r="H39" t="s">
        <v>1796</v>
      </c>
      <c r="I39" t="str">
        <f>INDEX('Postal Codes 1'!$C$2:$C$1540,MATCH(H39,'Postal Codes 1'!$B$2:$B$1540,0))</f>
        <v>BH</v>
      </c>
      <c r="J39" s="10">
        <v>39530</v>
      </c>
      <c r="K39">
        <v>16</v>
      </c>
      <c r="L39" t="s">
        <v>1673</v>
      </c>
      <c r="M39" t="str">
        <f>Portfolio43468[[#This Row],[Product Name]]</f>
        <v>Megawidget S</v>
      </c>
      <c r="N39">
        <f>Portfolio43468[[#This Row],[Order Quantity]]</f>
        <v>384</v>
      </c>
      <c r="O39" s="14">
        <f>Portfolio43468[[#This Row],[Order Value]]</f>
        <v>303.36</v>
      </c>
      <c r="P39">
        <f t="shared" si="0"/>
        <v>2008</v>
      </c>
      <c r="Q39" t="str">
        <f t="shared" si="1"/>
        <v>Mar</v>
      </c>
    </row>
    <row r="40" spans="1:17" x14ac:dyDescent="0.3">
      <c r="A40">
        <v>39</v>
      </c>
      <c r="B40" t="str">
        <f>Portfolio43468[[#This Row],[First Name]]</f>
        <v>K</v>
      </c>
      <c r="C40" t="str">
        <f>Portfolio43468[[#This Row],[Last Name]]</f>
        <v>Kay</v>
      </c>
      <c r="D40" t="s">
        <v>1670</v>
      </c>
      <c r="E40" t="str">
        <f>Portfolio43468[[#This Row],[Gender]]</f>
        <v>F</v>
      </c>
      <c r="F40">
        <v>90</v>
      </c>
      <c r="G40" t="s">
        <v>1799</v>
      </c>
      <c r="H40" t="s">
        <v>1606</v>
      </c>
      <c r="I40" t="str">
        <f>INDEX('Postal Codes 1'!$C$2:$C$1540,MATCH(H40,'Postal Codes 1'!$B$2:$B$1540,0))</f>
        <v>CH</v>
      </c>
      <c r="J40" s="10">
        <v>40098</v>
      </c>
      <c r="K40">
        <v>57</v>
      </c>
      <c r="L40" t="s">
        <v>1721</v>
      </c>
      <c r="M40" t="str">
        <f>Portfolio43468[[#This Row],[Product Name]]</f>
        <v>Ultrathing V4</v>
      </c>
      <c r="N40">
        <f>Portfolio43468[[#This Row],[Order Quantity]]</f>
        <v>1368</v>
      </c>
      <c r="O40" s="14">
        <f>Portfolio43468[[#This Row],[Order Value]]</f>
        <v>5458.3200000000006</v>
      </c>
      <c r="P40">
        <f t="shared" si="0"/>
        <v>2009</v>
      </c>
      <c r="Q40" t="str">
        <f t="shared" si="1"/>
        <v>Oct</v>
      </c>
    </row>
    <row r="41" spans="1:17" x14ac:dyDescent="0.3">
      <c r="A41">
        <v>40</v>
      </c>
      <c r="B41" t="str">
        <f>Portfolio43468[[#This Row],[First Name]]</f>
        <v>S</v>
      </c>
      <c r="C41" t="str">
        <f>Portfolio43468[[#This Row],[Last Name]]</f>
        <v>Baker</v>
      </c>
      <c r="D41" t="s">
        <v>1683</v>
      </c>
      <c r="E41" t="str">
        <f>Portfolio43468[[#This Row],[Gender]]</f>
        <v>F</v>
      </c>
      <c r="F41">
        <v>30</v>
      </c>
      <c r="G41" t="s">
        <v>1802</v>
      </c>
      <c r="H41" t="s">
        <v>1803</v>
      </c>
      <c r="I41" t="str">
        <f>INDEX('Postal Codes 1'!$C$2:$C$1540,MATCH(H41,'Postal Codes 1'!$B$2:$B$1540,0))</f>
        <v>LA</v>
      </c>
      <c r="J41" s="10">
        <v>40337</v>
      </c>
      <c r="K41">
        <v>44</v>
      </c>
      <c r="L41" t="s">
        <v>1700</v>
      </c>
      <c r="M41" t="str">
        <f>Portfolio43468[[#This Row],[Product Name]]</f>
        <v>Ultrathing V1</v>
      </c>
      <c r="N41">
        <f>Portfolio43468[[#This Row],[Order Quantity]]</f>
        <v>748</v>
      </c>
      <c r="O41" s="14">
        <f>Portfolio43468[[#This Row],[Order Value]]</f>
        <v>1488.52</v>
      </c>
      <c r="P41">
        <f t="shared" si="0"/>
        <v>2010</v>
      </c>
      <c r="Q41" t="str">
        <f t="shared" si="1"/>
        <v>Jun</v>
      </c>
    </row>
    <row r="42" spans="1:17" x14ac:dyDescent="0.3">
      <c r="A42">
        <v>41</v>
      </c>
      <c r="B42" t="str">
        <f>Portfolio43468[[#This Row],[First Name]]</f>
        <v>A</v>
      </c>
      <c r="C42" t="str">
        <f>Portfolio43468[[#This Row],[Last Name]]</f>
        <v>Montgomery</v>
      </c>
      <c r="D42" t="s">
        <v>1683</v>
      </c>
      <c r="E42" t="str">
        <f>Portfolio43468[[#This Row],[Gender]]</f>
        <v>F</v>
      </c>
      <c r="F42">
        <v>60</v>
      </c>
      <c r="G42" t="s">
        <v>1806</v>
      </c>
      <c r="H42" t="s">
        <v>1807</v>
      </c>
      <c r="I42" t="str">
        <f>INDEX('Postal Codes 1'!$C$2:$C$1540,MATCH(H42,'Postal Codes 1'!$B$2:$B$1540,0))</f>
        <v>CA</v>
      </c>
      <c r="J42" s="10">
        <v>39517</v>
      </c>
      <c r="K42">
        <v>73</v>
      </c>
      <c r="L42" t="s">
        <v>1692</v>
      </c>
      <c r="M42" t="str">
        <f>Portfolio43468[[#This Row],[Product Name]]</f>
        <v>Megawidget L</v>
      </c>
      <c r="N42">
        <f>Portfolio43468[[#This Row],[Order Quantity]]</f>
        <v>1752</v>
      </c>
      <c r="O42" s="14">
        <f>Portfolio43468[[#This Row],[Order Value]]</f>
        <v>2785.6800000000003</v>
      </c>
      <c r="P42">
        <f t="shared" si="0"/>
        <v>2008</v>
      </c>
      <c r="Q42" t="str">
        <f t="shared" si="1"/>
        <v>Mar</v>
      </c>
    </row>
    <row r="43" spans="1:17" x14ac:dyDescent="0.3">
      <c r="A43">
        <v>42</v>
      </c>
      <c r="B43" t="str">
        <f>Portfolio43468[[#This Row],[First Name]]</f>
        <v>C</v>
      </c>
      <c r="C43" t="str">
        <f>Portfolio43468[[#This Row],[Last Name]]</f>
        <v>Surname</v>
      </c>
      <c r="D43" t="s">
        <v>1670</v>
      </c>
      <c r="E43" t="str">
        <f>Portfolio43468[[#This Row],[Gender]]</f>
        <v>F</v>
      </c>
      <c r="F43">
        <v>30</v>
      </c>
      <c r="G43" t="s">
        <v>1810</v>
      </c>
      <c r="H43" t="s">
        <v>1163</v>
      </c>
      <c r="I43" t="str">
        <f>INDEX('Postal Codes 1'!$C$2:$C$1540,MATCH(H43,'Postal Codes 1'!$B$2:$B$1540,0))</f>
        <v>LL</v>
      </c>
      <c r="J43" s="10">
        <v>40165</v>
      </c>
      <c r="K43">
        <v>85</v>
      </c>
      <c r="L43" t="s">
        <v>1707</v>
      </c>
      <c r="M43" t="str">
        <f>Portfolio43468[[#This Row],[Product Name]]</f>
        <v>Megawidget M</v>
      </c>
      <c r="N43">
        <f>Portfolio43468[[#This Row],[Order Quantity]]</f>
        <v>2040</v>
      </c>
      <c r="O43" s="14">
        <f>Portfolio43468[[#This Row],[Order Value]]</f>
        <v>2427.6</v>
      </c>
      <c r="P43">
        <f t="shared" si="0"/>
        <v>2009</v>
      </c>
      <c r="Q43" t="str">
        <f t="shared" si="1"/>
        <v>Dec</v>
      </c>
    </row>
    <row r="44" spans="1:17" x14ac:dyDescent="0.3">
      <c r="A44">
        <v>43</v>
      </c>
      <c r="B44" t="str">
        <f>Portfolio43468[[#This Row],[First Name]]</f>
        <v>M</v>
      </c>
      <c r="C44" t="str">
        <f>Portfolio43468[[#This Row],[Last Name]]</f>
        <v>Orozco</v>
      </c>
      <c r="D44" t="s">
        <v>1670</v>
      </c>
      <c r="E44" t="str">
        <f>Portfolio43468[[#This Row],[Gender]]</f>
        <v>F</v>
      </c>
      <c r="F44">
        <v>60</v>
      </c>
      <c r="G44" t="s">
        <v>1813</v>
      </c>
      <c r="H44" t="s">
        <v>544</v>
      </c>
      <c r="I44" t="str">
        <f>INDEX('Postal Codes 1'!$C$2:$C$1540,MATCH(H44,'Postal Codes 1'!$B$2:$B$1540,0))</f>
        <v>CA</v>
      </c>
      <c r="J44" s="10">
        <v>39905</v>
      </c>
      <c r="K44">
        <v>41</v>
      </c>
      <c r="L44" t="s">
        <v>1721</v>
      </c>
      <c r="M44" t="str">
        <f>Portfolio43468[[#This Row],[Product Name]]</f>
        <v>Ultrathing V4</v>
      </c>
      <c r="N44">
        <f>Portfolio43468[[#This Row],[Order Quantity]]</f>
        <v>984</v>
      </c>
      <c r="O44" s="14">
        <f>Portfolio43468[[#This Row],[Order Value]]</f>
        <v>3926.1600000000003</v>
      </c>
      <c r="P44">
        <f t="shared" si="0"/>
        <v>2009</v>
      </c>
      <c r="Q44" t="str">
        <f t="shared" si="1"/>
        <v>Apr</v>
      </c>
    </row>
    <row r="45" spans="1:17" x14ac:dyDescent="0.3">
      <c r="A45">
        <v>44</v>
      </c>
      <c r="B45" t="str">
        <f>Portfolio43468[[#This Row],[First Name]]</f>
        <v>B</v>
      </c>
      <c r="C45" t="str">
        <f>Portfolio43468[[#This Row],[Last Name]]</f>
        <v>Joseph</v>
      </c>
      <c r="D45" t="s">
        <v>1670</v>
      </c>
      <c r="E45" t="str">
        <f>Portfolio43468[[#This Row],[Gender]]</f>
        <v>F</v>
      </c>
      <c r="F45">
        <v>90</v>
      </c>
      <c r="G45" t="s">
        <v>1816</v>
      </c>
      <c r="H45" t="s">
        <v>1485</v>
      </c>
      <c r="I45" t="str">
        <f>INDEX('Postal Codes 1'!$C$2:$C$1540,MATCH(H45,'Postal Codes 1'!$B$2:$B$1540,0))</f>
        <v>TQ</v>
      </c>
      <c r="J45" s="10">
        <v>40074</v>
      </c>
      <c r="K45">
        <v>19</v>
      </c>
      <c r="L45" t="s">
        <v>1677</v>
      </c>
      <c r="M45" t="str">
        <f>Portfolio43468[[#This Row],[Product Name]]</f>
        <v>Ultrathing V3</v>
      </c>
      <c r="N45">
        <f>Portfolio43468[[#This Row],[Order Quantity]]</f>
        <v>456</v>
      </c>
      <c r="O45" s="14">
        <f>Portfolio43468[[#This Row],[Order Value]]</f>
        <v>1591.44</v>
      </c>
      <c r="P45">
        <f t="shared" si="0"/>
        <v>2009</v>
      </c>
      <c r="Q45" t="str">
        <f t="shared" si="1"/>
        <v>Sep</v>
      </c>
    </row>
    <row r="46" spans="1:17" x14ac:dyDescent="0.3">
      <c r="A46">
        <v>45</v>
      </c>
      <c r="B46" t="str">
        <f>Portfolio43468[[#This Row],[First Name]]</f>
        <v>J</v>
      </c>
      <c r="C46" t="str">
        <f>Portfolio43468[[#This Row],[Last Name]]</f>
        <v>Barron</v>
      </c>
      <c r="D46" t="s">
        <v>1683</v>
      </c>
      <c r="E46" t="str">
        <f>Portfolio43468[[#This Row],[Gender]]</f>
        <v>F</v>
      </c>
      <c r="F46">
        <v>30</v>
      </c>
      <c r="G46" t="s">
        <v>1819</v>
      </c>
      <c r="H46" t="s">
        <v>1820</v>
      </c>
      <c r="I46" t="str">
        <f>INDEX('Postal Codes 1'!$C$2:$C$1540,MATCH(H46,'Postal Codes 1'!$B$2:$B$1540,0))</f>
        <v>PE</v>
      </c>
      <c r="J46" s="10">
        <v>40382</v>
      </c>
      <c r="K46">
        <v>22</v>
      </c>
      <c r="L46" t="s">
        <v>1772</v>
      </c>
      <c r="M46" t="str">
        <f>Portfolio43468[[#This Row],[Product Name]]</f>
        <v>Gigastuff</v>
      </c>
      <c r="N46">
        <f>Portfolio43468[[#This Row],[Order Quantity]]</f>
        <v>396</v>
      </c>
      <c r="O46" s="14">
        <f>Portfolio43468[[#This Row],[Order Value]]</f>
        <v>748.43999999999994</v>
      </c>
      <c r="P46">
        <f t="shared" si="0"/>
        <v>2010</v>
      </c>
      <c r="Q46" t="str">
        <f t="shared" si="1"/>
        <v>Jul</v>
      </c>
    </row>
    <row r="47" spans="1:17" x14ac:dyDescent="0.3">
      <c r="A47">
        <v>46</v>
      </c>
      <c r="B47" t="str">
        <f>Portfolio43468[[#This Row],[First Name]]</f>
        <v>N</v>
      </c>
      <c r="C47" t="str">
        <f>Portfolio43468[[#This Row],[Last Name]]</f>
        <v>Cullen</v>
      </c>
      <c r="D47" t="s">
        <v>1670</v>
      </c>
      <c r="E47" t="str">
        <f>Portfolio43468[[#This Row],[Gender]]</f>
        <v>F</v>
      </c>
      <c r="F47">
        <v>30</v>
      </c>
      <c r="G47" t="s">
        <v>1823</v>
      </c>
      <c r="H47" t="s">
        <v>800</v>
      </c>
      <c r="I47" t="str">
        <f>INDEX('Postal Codes 1'!$C$2:$C$1540,MATCH(H47,'Postal Codes 1'!$B$2:$B$1540,0))</f>
        <v>PO</v>
      </c>
      <c r="J47" s="10">
        <v>39587</v>
      </c>
      <c r="K47">
        <v>44</v>
      </c>
      <c r="L47" t="s">
        <v>1772</v>
      </c>
      <c r="M47" t="str">
        <f>Portfolio43468[[#This Row],[Product Name]]</f>
        <v>Gigastuff</v>
      </c>
      <c r="N47">
        <f>Portfolio43468[[#This Row],[Order Quantity]]</f>
        <v>792</v>
      </c>
      <c r="O47" s="14">
        <f>Portfolio43468[[#This Row],[Order Value]]</f>
        <v>1496.8799999999999</v>
      </c>
      <c r="P47">
        <f t="shared" si="0"/>
        <v>2008</v>
      </c>
      <c r="Q47" t="str">
        <f t="shared" si="1"/>
        <v>May</v>
      </c>
    </row>
    <row r="48" spans="1:17" x14ac:dyDescent="0.3">
      <c r="A48">
        <v>47</v>
      </c>
      <c r="B48" t="str">
        <f>Portfolio43468[[#This Row],[First Name]]</f>
        <v>B</v>
      </c>
      <c r="C48" t="str">
        <f>Portfolio43468[[#This Row],[Last Name]]</f>
        <v>Grove</v>
      </c>
      <c r="D48" t="s">
        <v>1683</v>
      </c>
      <c r="E48" t="str">
        <f>Portfolio43468[[#This Row],[Gender]]</f>
        <v>F</v>
      </c>
      <c r="F48">
        <v>60</v>
      </c>
      <c r="G48" t="s">
        <v>1826</v>
      </c>
      <c r="H48" t="s">
        <v>1620</v>
      </c>
      <c r="I48" t="str">
        <f>INDEX('Postal Codes 1'!$C$2:$C$1540,MATCH(H48,'Postal Codes 1'!$B$2:$B$1540,0))</f>
        <v>AL</v>
      </c>
      <c r="J48" s="10">
        <v>40510</v>
      </c>
      <c r="K48">
        <v>52</v>
      </c>
      <c r="L48" t="s">
        <v>1677</v>
      </c>
      <c r="M48" t="str">
        <f>Portfolio43468[[#This Row],[Product Name]]</f>
        <v>Ultrathing V3</v>
      </c>
      <c r="N48">
        <f>Portfolio43468[[#This Row],[Order Quantity]]</f>
        <v>1248</v>
      </c>
      <c r="O48" s="14">
        <f>Portfolio43468[[#This Row],[Order Value]]</f>
        <v>4355.5200000000004</v>
      </c>
      <c r="P48">
        <f t="shared" si="0"/>
        <v>2010</v>
      </c>
      <c r="Q48" t="str">
        <f t="shared" si="1"/>
        <v>Nov</v>
      </c>
    </row>
    <row r="49" spans="1:17" x14ac:dyDescent="0.3">
      <c r="A49">
        <v>48</v>
      </c>
      <c r="B49" t="str">
        <f>Portfolio43468[[#This Row],[First Name]]</f>
        <v>K</v>
      </c>
      <c r="C49" t="str">
        <f>Portfolio43468[[#This Row],[Last Name]]</f>
        <v>Guthrie</v>
      </c>
      <c r="D49" t="s">
        <v>1683</v>
      </c>
      <c r="E49" t="str">
        <f>Portfolio43468[[#This Row],[Gender]]</f>
        <v>F</v>
      </c>
      <c r="F49">
        <v>30</v>
      </c>
      <c r="G49" t="s">
        <v>1830</v>
      </c>
      <c r="H49" t="s">
        <v>487</v>
      </c>
      <c r="I49" t="str">
        <f>INDEX('Postal Codes 1'!$C$2:$C$1540,MATCH(H49,'Postal Codes 1'!$B$2:$B$1540,0))</f>
        <v>SN</v>
      </c>
      <c r="J49" s="10">
        <v>40442</v>
      </c>
      <c r="K49">
        <v>54</v>
      </c>
      <c r="L49" t="s">
        <v>1007</v>
      </c>
      <c r="M49" t="str">
        <f>Portfolio43468[[#This Row],[Product Name]]</f>
        <v>Superwossname</v>
      </c>
      <c r="N49">
        <f>Portfolio43468[[#This Row],[Order Quantity]]</f>
        <v>1080</v>
      </c>
      <c r="O49" s="14">
        <f>Portfolio43468[[#This Row],[Order Value]]</f>
        <v>3358.7999999999997</v>
      </c>
      <c r="P49">
        <f t="shared" si="0"/>
        <v>2010</v>
      </c>
      <c r="Q49" t="str">
        <f t="shared" si="1"/>
        <v>Sep</v>
      </c>
    </row>
    <row r="50" spans="1:17" x14ac:dyDescent="0.3">
      <c r="A50">
        <v>49</v>
      </c>
      <c r="B50" t="str">
        <f>Portfolio43468[[#This Row],[First Name]]</f>
        <v>G</v>
      </c>
      <c r="C50" t="str">
        <f>Portfolio43468[[#This Row],[Last Name]]</f>
        <v>Greene</v>
      </c>
      <c r="D50" t="s">
        <v>1670</v>
      </c>
      <c r="E50" t="str">
        <f>Portfolio43468[[#This Row],[Gender]]</f>
        <v>F</v>
      </c>
      <c r="F50">
        <v>60</v>
      </c>
      <c r="G50" t="s">
        <v>1833</v>
      </c>
      <c r="H50" t="s">
        <v>936</v>
      </c>
      <c r="I50" t="str">
        <f>INDEX('Postal Codes 1'!$C$2:$C$1540,MATCH(H50,'Postal Codes 1'!$B$2:$B$1540,0))</f>
        <v>CM</v>
      </c>
      <c r="J50" s="10">
        <v>39798</v>
      </c>
      <c r="K50">
        <v>86</v>
      </c>
      <c r="L50" t="s">
        <v>1707</v>
      </c>
      <c r="M50" t="str">
        <f>Portfolio43468[[#This Row],[Product Name]]</f>
        <v>Megawidget M</v>
      </c>
      <c r="N50">
        <f>Portfolio43468[[#This Row],[Order Quantity]]</f>
        <v>2064</v>
      </c>
      <c r="O50" s="14">
        <f>Portfolio43468[[#This Row],[Order Value]]</f>
        <v>2456.16</v>
      </c>
      <c r="P50">
        <f t="shared" si="0"/>
        <v>2008</v>
      </c>
      <c r="Q50" t="str">
        <f t="shared" si="1"/>
        <v>Dec</v>
      </c>
    </row>
    <row r="51" spans="1:17" x14ac:dyDescent="0.3">
      <c r="A51">
        <v>50</v>
      </c>
      <c r="B51" t="str">
        <f>Portfolio43468[[#This Row],[First Name]]</f>
        <v>C</v>
      </c>
      <c r="C51" t="str">
        <f>Portfolio43468[[#This Row],[Last Name]]</f>
        <v>Parson</v>
      </c>
      <c r="D51" t="s">
        <v>1683</v>
      </c>
      <c r="E51" t="str">
        <f>Portfolio43468[[#This Row],[Gender]]</f>
        <v>F</v>
      </c>
      <c r="F51">
        <v>60</v>
      </c>
      <c r="G51" t="s">
        <v>1836</v>
      </c>
      <c r="H51" t="s">
        <v>1656</v>
      </c>
      <c r="I51" t="str">
        <f>INDEX('Postal Codes 1'!$C$2:$C$1540,MATCH(H51,'Postal Codes 1'!$B$2:$B$1540,0))</f>
        <v>GL</v>
      </c>
      <c r="J51" s="10">
        <v>39656</v>
      </c>
      <c r="K51">
        <v>34</v>
      </c>
      <c r="L51" t="s">
        <v>851</v>
      </c>
      <c r="M51" t="str">
        <f>Portfolio43468[[#This Row],[Product Name]]</f>
        <v>Hyperwotsit</v>
      </c>
      <c r="N51">
        <f>Portfolio43468[[#This Row],[Order Quantity]]</f>
        <v>680</v>
      </c>
      <c r="O51" s="14">
        <f>Portfolio43468[[#This Row],[Order Value]]</f>
        <v>1366.8</v>
      </c>
      <c r="P51">
        <f t="shared" si="0"/>
        <v>2008</v>
      </c>
      <c r="Q51" t="str">
        <f t="shared" si="1"/>
        <v>Jul</v>
      </c>
    </row>
    <row r="52" spans="1:17" x14ac:dyDescent="0.3">
      <c r="A52">
        <v>51</v>
      </c>
      <c r="B52" t="str">
        <f>Portfolio43468[[#This Row],[First Name]]</f>
        <v>J</v>
      </c>
      <c r="C52" t="str">
        <f>Portfolio43468[[#This Row],[Last Name]]</f>
        <v>Hancock</v>
      </c>
      <c r="D52" t="s">
        <v>1670</v>
      </c>
      <c r="E52" t="str">
        <f>Portfolio43468[[#This Row],[Gender]]</f>
        <v>F</v>
      </c>
      <c r="F52">
        <v>60</v>
      </c>
      <c r="G52" t="s">
        <v>1839</v>
      </c>
      <c r="H52" t="s">
        <v>1840</v>
      </c>
      <c r="I52" t="str">
        <f>INDEX('Postal Codes 1'!$C$2:$C$1540,MATCH(H52,'Postal Codes 1'!$B$2:$B$1540,0))</f>
        <v>B</v>
      </c>
      <c r="J52" s="10">
        <v>39668</v>
      </c>
      <c r="K52">
        <v>54</v>
      </c>
      <c r="L52" t="s">
        <v>1007</v>
      </c>
      <c r="M52" t="str">
        <f>Portfolio43468[[#This Row],[Product Name]]</f>
        <v>Superwossname</v>
      </c>
      <c r="N52">
        <f>Portfolio43468[[#This Row],[Order Quantity]]</f>
        <v>1080</v>
      </c>
      <c r="O52" s="14">
        <f>Portfolio43468[[#This Row],[Order Value]]</f>
        <v>3358.7999999999997</v>
      </c>
      <c r="P52">
        <f t="shared" si="0"/>
        <v>2008</v>
      </c>
      <c r="Q52" t="str">
        <f t="shared" si="1"/>
        <v>Aug</v>
      </c>
    </row>
    <row r="53" spans="1:17" x14ac:dyDescent="0.3">
      <c r="A53">
        <v>52</v>
      </c>
      <c r="B53" t="str">
        <f>Portfolio43468[[#This Row],[First Name]]</f>
        <v>P</v>
      </c>
      <c r="C53" t="str">
        <f>Portfolio43468[[#This Row],[Last Name]]</f>
        <v>Hancock</v>
      </c>
      <c r="D53" t="s">
        <v>1670</v>
      </c>
      <c r="E53" t="str">
        <f>Portfolio43468[[#This Row],[Gender]]</f>
        <v>F</v>
      </c>
      <c r="F53">
        <v>60</v>
      </c>
      <c r="G53" t="s">
        <v>1842</v>
      </c>
      <c r="H53" t="s">
        <v>404</v>
      </c>
      <c r="I53" t="str">
        <f>INDEX('Postal Codes 1'!$C$2:$C$1540,MATCH(H53,'Postal Codes 1'!$B$2:$B$1540,0))</f>
        <v>PA</v>
      </c>
      <c r="J53" s="10">
        <v>40399</v>
      </c>
      <c r="K53">
        <v>84</v>
      </c>
      <c r="L53" t="s">
        <v>1007</v>
      </c>
      <c r="M53" t="str">
        <f>Portfolio43468[[#This Row],[Product Name]]</f>
        <v>Superwossname</v>
      </c>
      <c r="N53">
        <f>Portfolio43468[[#This Row],[Order Quantity]]</f>
        <v>1680</v>
      </c>
      <c r="O53" s="14">
        <f>Portfolio43468[[#This Row],[Order Value]]</f>
        <v>5224.8</v>
      </c>
      <c r="P53">
        <f t="shared" si="0"/>
        <v>2010</v>
      </c>
      <c r="Q53" t="str">
        <f t="shared" si="1"/>
        <v>Aug</v>
      </c>
    </row>
    <row r="54" spans="1:17" x14ac:dyDescent="0.3">
      <c r="A54">
        <v>53</v>
      </c>
      <c r="B54" t="str">
        <f>Portfolio43468[[#This Row],[First Name]]</f>
        <v>E</v>
      </c>
      <c r="C54" t="str">
        <f>Portfolio43468[[#This Row],[Last Name]]</f>
        <v>Hart</v>
      </c>
      <c r="D54" t="s">
        <v>1683</v>
      </c>
      <c r="E54" t="str">
        <f>Portfolio43468[[#This Row],[Gender]]</f>
        <v>F</v>
      </c>
      <c r="F54">
        <v>30</v>
      </c>
      <c r="G54" t="s">
        <v>1845</v>
      </c>
      <c r="H54" t="s">
        <v>137</v>
      </c>
      <c r="I54" t="str">
        <f>INDEX('Postal Codes 1'!$C$2:$C$1540,MATCH(H54,'Postal Codes 1'!$B$2:$B$1540,0))</f>
        <v>DG</v>
      </c>
      <c r="J54" s="10">
        <v>40221</v>
      </c>
      <c r="K54">
        <v>46</v>
      </c>
      <c r="L54" t="s">
        <v>1677</v>
      </c>
      <c r="M54" t="str">
        <f>Portfolio43468[[#This Row],[Product Name]]</f>
        <v>Ultrathing V3</v>
      </c>
      <c r="N54">
        <f>Portfolio43468[[#This Row],[Order Quantity]]</f>
        <v>1104</v>
      </c>
      <c r="O54" s="14">
        <f>Portfolio43468[[#This Row],[Order Value]]</f>
        <v>3852.96</v>
      </c>
      <c r="P54">
        <f t="shared" si="0"/>
        <v>2010</v>
      </c>
      <c r="Q54" t="str">
        <f t="shared" si="1"/>
        <v>Feb</v>
      </c>
    </row>
    <row r="55" spans="1:17" x14ac:dyDescent="0.3">
      <c r="A55">
        <v>54</v>
      </c>
      <c r="B55" t="str">
        <f>Portfolio43468[[#This Row],[First Name]]</f>
        <v>F</v>
      </c>
      <c r="C55" t="str">
        <f>Portfolio43468[[#This Row],[Last Name]]</f>
        <v>Sadler</v>
      </c>
      <c r="D55" t="s">
        <v>1683</v>
      </c>
      <c r="E55" t="str">
        <f>Portfolio43468[[#This Row],[Gender]]</f>
        <v>F</v>
      </c>
      <c r="F55">
        <v>30</v>
      </c>
      <c r="G55" t="s">
        <v>1848</v>
      </c>
      <c r="H55" t="s">
        <v>314</v>
      </c>
      <c r="I55" t="str">
        <f>INDEX('Postal Codes 1'!$C$2:$C$1540,MATCH(H55,'Postal Codes 1'!$B$2:$B$1540,0))</f>
        <v>LD</v>
      </c>
      <c r="J55" s="10">
        <v>40126</v>
      </c>
      <c r="K55">
        <v>72</v>
      </c>
      <c r="L55" t="s">
        <v>1721</v>
      </c>
      <c r="M55" t="str">
        <f>Portfolio43468[[#This Row],[Product Name]]</f>
        <v>Ultrathing V4</v>
      </c>
      <c r="N55">
        <f>Portfolio43468[[#This Row],[Order Quantity]]</f>
        <v>1728</v>
      </c>
      <c r="O55" s="14">
        <f>Portfolio43468[[#This Row],[Order Value]]</f>
        <v>6894.72</v>
      </c>
      <c r="P55">
        <f t="shared" si="0"/>
        <v>2009</v>
      </c>
      <c r="Q55" t="str">
        <f t="shared" si="1"/>
        <v>Nov</v>
      </c>
    </row>
    <row r="56" spans="1:17" x14ac:dyDescent="0.3">
      <c r="A56">
        <v>55</v>
      </c>
      <c r="B56" t="str">
        <f>Portfolio43468[[#This Row],[First Name]]</f>
        <v>D</v>
      </c>
      <c r="C56" t="str">
        <f>Portfolio43468[[#This Row],[Last Name]]</f>
        <v>Finch</v>
      </c>
      <c r="D56" t="s">
        <v>1683</v>
      </c>
      <c r="E56" t="str">
        <f>Portfolio43468[[#This Row],[Gender]]</f>
        <v>F</v>
      </c>
      <c r="F56">
        <v>60</v>
      </c>
      <c r="G56" t="s">
        <v>1851</v>
      </c>
      <c r="H56" t="s">
        <v>1656</v>
      </c>
      <c r="I56" t="str">
        <f>INDEX('Postal Codes 1'!$C$2:$C$1540,MATCH(H56,'Postal Codes 1'!$B$2:$B$1540,0))</f>
        <v>GL</v>
      </c>
      <c r="J56" s="10">
        <v>39465</v>
      </c>
      <c r="K56">
        <v>27</v>
      </c>
      <c r="L56" t="s">
        <v>1721</v>
      </c>
      <c r="M56" t="str">
        <f>Portfolio43468[[#This Row],[Product Name]]</f>
        <v>Ultrathing V4</v>
      </c>
      <c r="N56">
        <f>Portfolio43468[[#This Row],[Order Quantity]]</f>
        <v>648</v>
      </c>
      <c r="O56" s="14">
        <f>Portfolio43468[[#This Row],[Order Value]]</f>
        <v>2585.52</v>
      </c>
      <c r="P56">
        <f t="shared" si="0"/>
        <v>2008</v>
      </c>
      <c r="Q56" t="str">
        <f t="shared" si="1"/>
        <v>Jan</v>
      </c>
    </row>
    <row r="57" spans="1:17" x14ac:dyDescent="0.3">
      <c r="A57">
        <v>56</v>
      </c>
      <c r="B57" t="str">
        <f>Portfolio43468[[#This Row],[First Name]]</f>
        <v>G</v>
      </c>
      <c r="C57" t="str">
        <f>Portfolio43468[[#This Row],[Last Name]]</f>
        <v>Flores</v>
      </c>
      <c r="D57" t="s">
        <v>1670</v>
      </c>
      <c r="E57" t="str">
        <f>Portfolio43468[[#This Row],[Gender]]</f>
        <v>F</v>
      </c>
      <c r="F57">
        <v>90</v>
      </c>
      <c r="G57" t="s">
        <v>1854</v>
      </c>
      <c r="H57" t="s">
        <v>612</v>
      </c>
      <c r="I57" t="str">
        <f>INDEX('Postal Codes 1'!$C$2:$C$1540,MATCH(H57,'Postal Codes 1'!$B$2:$B$1540,0))</f>
        <v>EX</v>
      </c>
      <c r="J57" s="10">
        <v>39809</v>
      </c>
      <c r="K57">
        <v>97</v>
      </c>
      <c r="L57" t="s">
        <v>1696</v>
      </c>
      <c r="M57" t="str">
        <f>Portfolio43468[[#This Row],[Product Name]]</f>
        <v>Ultrathing V2</v>
      </c>
      <c r="N57">
        <f>Portfolio43468[[#This Row],[Order Quantity]]</f>
        <v>1940</v>
      </c>
      <c r="O57" s="14">
        <f>Portfolio43468[[#This Row],[Order Value]]</f>
        <v>5800.6</v>
      </c>
      <c r="P57">
        <f t="shared" si="0"/>
        <v>2008</v>
      </c>
      <c r="Q57" t="str">
        <f t="shared" si="1"/>
        <v>Dec</v>
      </c>
    </row>
    <row r="58" spans="1:17" x14ac:dyDescent="0.3">
      <c r="A58">
        <v>57</v>
      </c>
      <c r="B58" t="str">
        <f>Portfolio43468[[#This Row],[First Name]]</f>
        <v>D</v>
      </c>
      <c r="C58" t="str">
        <f>Portfolio43468[[#This Row],[Last Name]]</f>
        <v>Darby</v>
      </c>
      <c r="D58" t="s">
        <v>1670</v>
      </c>
      <c r="E58" t="str">
        <f>Portfolio43468[[#This Row],[Gender]]</f>
        <v>F</v>
      </c>
      <c r="F58">
        <v>30</v>
      </c>
      <c r="G58" t="s">
        <v>1857</v>
      </c>
      <c r="H58" t="s">
        <v>247</v>
      </c>
      <c r="I58" t="str">
        <f>INDEX('Postal Codes 1'!$C$2:$C$1540,MATCH(H58,'Postal Codes 1'!$B$2:$B$1540,0))</f>
        <v>IP</v>
      </c>
      <c r="J58" s="10">
        <v>40492</v>
      </c>
      <c r="K58">
        <v>68</v>
      </c>
      <c r="L58" t="s">
        <v>1677</v>
      </c>
      <c r="M58" t="str">
        <f>Portfolio43468[[#This Row],[Product Name]]</f>
        <v>Ultrathing V3</v>
      </c>
      <c r="N58">
        <f>Portfolio43468[[#This Row],[Order Quantity]]</f>
        <v>1632</v>
      </c>
      <c r="O58" s="14">
        <f>Portfolio43468[[#This Row],[Order Value]]</f>
        <v>5695.68</v>
      </c>
      <c r="P58">
        <f t="shared" si="0"/>
        <v>2010</v>
      </c>
      <c r="Q58" t="str">
        <f t="shared" si="1"/>
        <v>Nov</v>
      </c>
    </row>
    <row r="59" spans="1:17" x14ac:dyDescent="0.3">
      <c r="A59">
        <v>58</v>
      </c>
      <c r="B59" t="str">
        <f>Portfolio43468[[#This Row],[First Name]]</f>
        <v>P</v>
      </c>
      <c r="C59" t="str">
        <f>Portfolio43468[[#This Row],[Last Name]]</f>
        <v>Parson</v>
      </c>
      <c r="D59" t="s">
        <v>1683</v>
      </c>
      <c r="E59" t="str">
        <f>Portfolio43468[[#This Row],[Gender]]</f>
        <v>F</v>
      </c>
      <c r="F59">
        <v>90</v>
      </c>
      <c r="G59" t="s">
        <v>1859</v>
      </c>
      <c r="H59" t="s">
        <v>758</v>
      </c>
      <c r="I59" t="str">
        <f>INDEX('Postal Codes 1'!$C$2:$C$1540,MATCH(H59,'Postal Codes 1'!$B$2:$B$1540,0))</f>
        <v>NR</v>
      </c>
      <c r="J59" s="10">
        <v>40288</v>
      </c>
      <c r="K59">
        <v>2</v>
      </c>
      <c r="L59" t="s">
        <v>1707</v>
      </c>
      <c r="M59" t="str">
        <f>Portfolio43468[[#This Row],[Product Name]]</f>
        <v>Megawidget M</v>
      </c>
      <c r="N59">
        <f>Portfolio43468[[#This Row],[Order Quantity]]</f>
        <v>48</v>
      </c>
      <c r="O59" s="14">
        <f>Portfolio43468[[#This Row],[Order Value]]</f>
        <v>57.12</v>
      </c>
      <c r="P59">
        <f t="shared" si="0"/>
        <v>2010</v>
      </c>
      <c r="Q59" t="str">
        <f t="shared" si="1"/>
        <v>Apr</v>
      </c>
    </row>
    <row r="60" spans="1:17" x14ac:dyDescent="0.3">
      <c r="A60">
        <v>59</v>
      </c>
      <c r="B60" t="str">
        <f>Portfolio43468[[#This Row],[First Name]]</f>
        <v>L</v>
      </c>
      <c r="C60" t="str">
        <f>Portfolio43468[[#This Row],[Last Name]]</f>
        <v>Perkins</v>
      </c>
      <c r="D60" t="s">
        <v>1670</v>
      </c>
      <c r="E60" t="str">
        <f>Portfolio43468[[#This Row],[Gender]]</f>
        <v>F</v>
      </c>
      <c r="F60">
        <v>90</v>
      </c>
      <c r="G60" t="s">
        <v>1862</v>
      </c>
      <c r="H60" t="s">
        <v>1863</v>
      </c>
      <c r="I60" t="str">
        <f>INDEX('Postal Codes 1'!$C$2:$C$1540,MATCH(H60,'Postal Codes 1'!$B$2:$B$1540,0))</f>
        <v>PA</v>
      </c>
      <c r="J60" s="10">
        <v>40292</v>
      </c>
      <c r="K60">
        <v>13</v>
      </c>
      <c r="L60" t="s">
        <v>851</v>
      </c>
      <c r="M60" t="str">
        <f>Portfolio43468[[#This Row],[Product Name]]</f>
        <v>Hyperwotsit</v>
      </c>
      <c r="N60">
        <f>Portfolio43468[[#This Row],[Order Quantity]]</f>
        <v>260</v>
      </c>
      <c r="O60" s="14">
        <f>Portfolio43468[[#This Row],[Order Value]]</f>
        <v>522.59999999999991</v>
      </c>
      <c r="P60">
        <f t="shared" si="0"/>
        <v>2010</v>
      </c>
      <c r="Q60" t="str">
        <f t="shared" si="1"/>
        <v>Apr</v>
      </c>
    </row>
    <row r="61" spans="1:17" x14ac:dyDescent="0.3">
      <c r="A61">
        <v>60</v>
      </c>
      <c r="B61" t="str">
        <f>Portfolio43468[[#This Row],[First Name]]</f>
        <v>J</v>
      </c>
      <c r="C61" t="str">
        <f>Portfolio43468[[#This Row],[Last Name]]</f>
        <v>Shipman</v>
      </c>
      <c r="D61" t="s">
        <v>1683</v>
      </c>
      <c r="E61" t="str">
        <f>Portfolio43468[[#This Row],[Gender]]</f>
        <v>F</v>
      </c>
      <c r="F61">
        <v>30</v>
      </c>
      <c r="G61" t="s">
        <v>1865</v>
      </c>
      <c r="H61" t="s">
        <v>1623</v>
      </c>
      <c r="I61" t="str">
        <f>INDEX('Postal Codes 1'!$C$2:$C$1540,MATCH(H61,'Postal Codes 1'!$B$2:$B$1540,0))</f>
        <v>L</v>
      </c>
      <c r="J61" s="10">
        <v>39993</v>
      </c>
      <c r="K61">
        <v>82</v>
      </c>
      <c r="L61" t="s">
        <v>1700</v>
      </c>
      <c r="M61" t="str">
        <f>Portfolio43468[[#This Row],[Product Name]]</f>
        <v>Ultrathing V1</v>
      </c>
      <c r="N61">
        <f>Portfolio43468[[#This Row],[Order Quantity]]</f>
        <v>1394</v>
      </c>
      <c r="O61" s="14">
        <f>Portfolio43468[[#This Row],[Order Value]]</f>
        <v>2774.06</v>
      </c>
      <c r="P61">
        <f t="shared" si="0"/>
        <v>2009</v>
      </c>
      <c r="Q61" t="str">
        <f t="shared" si="1"/>
        <v>Jun</v>
      </c>
    </row>
    <row r="62" spans="1:17" x14ac:dyDescent="0.3">
      <c r="A62">
        <v>61</v>
      </c>
      <c r="B62" t="str">
        <f>Portfolio43468[[#This Row],[First Name]]</f>
        <v>T</v>
      </c>
      <c r="C62" t="str">
        <f>Portfolio43468[[#This Row],[Last Name]]</f>
        <v>Crockett</v>
      </c>
      <c r="D62" t="s">
        <v>1683</v>
      </c>
      <c r="E62" t="str">
        <f>Portfolio43468[[#This Row],[Gender]]</f>
        <v>F</v>
      </c>
      <c r="F62">
        <v>60</v>
      </c>
      <c r="G62" t="s">
        <v>1868</v>
      </c>
      <c r="H62" t="s">
        <v>705</v>
      </c>
      <c r="I62" t="str">
        <f>INDEX('Postal Codes 1'!$C$2:$C$1540,MATCH(H62,'Postal Codes 1'!$B$2:$B$1540,0))</f>
        <v>LL</v>
      </c>
      <c r="J62" s="10">
        <v>39674</v>
      </c>
      <c r="K62">
        <v>58</v>
      </c>
      <c r="L62" t="s">
        <v>1700</v>
      </c>
      <c r="M62" t="str">
        <f>Portfolio43468[[#This Row],[Product Name]]</f>
        <v>Ultrathing V1</v>
      </c>
      <c r="N62">
        <f>Portfolio43468[[#This Row],[Order Quantity]]</f>
        <v>986</v>
      </c>
      <c r="O62" s="14">
        <f>Portfolio43468[[#This Row],[Order Value]]</f>
        <v>1962.14</v>
      </c>
      <c r="P62">
        <f t="shared" si="0"/>
        <v>2008</v>
      </c>
      <c r="Q62" t="str">
        <f t="shared" si="1"/>
        <v>Aug</v>
      </c>
    </row>
    <row r="63" spans="1:17" x14ac:dyDescent="0.3">
      <c r="A63">
        <v>62</v>
      </c>
      <c r="B63" t="str">
        <f>Portfolio43468[[#This Row],[First Name]]</f>
        <v>C</v>
      </c>
      <c r="C63" t="str">
        <f>Portfolio43468[[#This Row],[Last Name]]</f>
        <v>England</v>
      </c>
      <c r="D63" t="s">
        <v>1683</v>
      </c>
      <c r="E63" t="str">
        <f>Portfolio43468[[#This Row],[Gender]]</f>
        <v>F</v>
      </c>
      <c r="F63">
        <v>30</v>
      </c>
      <c r="G63" t="s">
        <v>1871</v>
      </c>
      <c r="H63" t="s">
        <v>1325</v>
      </c>
      <c r="I63" t="str">
        <f>INDEX('Postal Codes 1'!$C$2:$C$1540,MATCH(H63,'Postal Codes 1'!$B$2:$B$1540,0))</f>
        <v>S</v>
      </c>
      <c r="J63" s="10">
        <v>39518</v>
      </c>
      <c r="K63">
        <v>45</v>
      </c>
      <c r="L63" t="s">
        <v>851</v>
      </c>
      <c r="M63" t="str">
        <f>Portfolio43468[[#This Row],[Product Name]]</f>
        <v>Hyperwotsit</v>
      </c>
      <c r="N63">
        <f>Portfolio43468[[#This Row],[Order Quantity]]</f>
        <v>900</v>
      </c>
      <c r="O63" s="14">
        <f>Portfolio43468[[#This Row],[Order Value]]</f>
        <v>1808.9999999999998</v>
      </c>
      <c r="P63">
        <f t="shared" si="0"/>
        <v>2008</v>
      </c>
      <c r="Q63" t="str">
        <f t="shared" si="1"/>
        <v>Mar</v>
      </c>
    </row>
    <row r="64" spans="1:17" x14ac:dyDescent="0.3">
      <c r="A64">
        <v>63</v>
      </c>
      <c r="B64" t="str">
        <f>Portfolio43468[[#This Row],[First Name]]</f>
        <v>Y</v>
      </c>
      <c r="C64" t="str">
        <f>Portfolio43468[[#This Row],[Last Name]]</f>
        <v>Byrd</v>
      </c>
      <c r="D64" t="s">
        <v>1683</v>
      </c>
      <c r="E64" t="str">
        <f>Portfolio43468[[#This Row],[Gender]]</f>
        <v>F</v>
      </c>
      <c r="F64">
        <v>30</v>
      </c>
      <c r="G64" t="s">
        <v>1874</v>
      </c>
      <c r="H64" t="s">
        <v>439</v>
      </c>
      <c r="I64" t="str">
        <f>INDEX('Postal Codes 1'!$C$2:$C$1540,MATCH(H64,'Postal Codes 1'!$B$2:$B$1540,0))</f>
        <v>RH</v>
      </c>
      <c r="J64" s="10">
        <v>40298</v>
      </c>
      <c r="K64">
        <v>68</v>
      </c>
      <c r="L64" t="s">
        <v>1700</v>
      </c>
      <c r="M64" t="str">
        <f>Portfolio43468[[#This Row],[Product Name]]</f>
        <v>Ultrathing V1</v>
      </c>
      <c r="N64">
        <f>Portfolio43468[[#This Row],[Order Quantity]]</f>
        <v>1156</v>
      </c>
      <c r="O64" s="14">
        <f>Portfolio43468[[#This Row],[Order Value]]</f>
        <v>2300.44</v>
      </c>
      <c r="P64">
        <f t="shared" si="0"/>
        <v>2010</v>
      </c>
      <c r="Q64" t="str">
        <f t="shared" si="1"/>
        <v>Apr</v>
      </c>
    </row>
    <row r="65" spans="1:17" x14ac:dyDescent="0.3">
      <c r="A65">
        <v>64</v>
      </c>
      <c r="B65" t="str">
        <f>Portfolio43468[[#This Row],[First Name]]</f>
        <v>G</v>
      </c>
      <c r="C65" t="str">
        <f>Portfolio43468[[#This Row],[Last Name]]</f>
        <v>Newsome</v>
      </c>
      <c r="D65" t="s">
        <v>1733</v>
      </c>
      <c r="E65" t="str">
        <f>Portfolio43468[[#This Row],[Gender]]</f>
        <v>F</v>
      </c>
      <c r="F65">
        <v>30</v>
      </c>
      <c r="G65" t="s">
        <v>1877</v>
      </c>
      <c r="H65" t="s">
        <v>1878</v>
      </c>
      <c r="I65" t="str">
        <f>INDEX('Postal Codes 1'!$C$2:$C$1540,MATCH(H65,'Postal Codes 1'!$B$2:$B$1540,0))</f>
        <v>HS</v>
      </c>
      <c r="J65" s="10">
        <v>39890</v>
      </c>
      <c r="K65">
        <v>77</v>
      </c>
      <c r="L65" t="s">
        <v>1673</v>
      </c>
      <c r="M65" t="str">
        <f>Portfolio43468[[#This Row],[Product Name]]</f>
        <v>Megawidget S</v>
      </c>
      <c r="N65">
        <f>Portfolio43468[[#This Row],[Order Quantity]]</f>
        <v>1848</v>
      </c>
      <c r="O65" s="14">
        <f>Portfolio43468[[#This Row],[Order Value]]</f>
        <v>1459.92</v>
      </c>
      <c r="P65">
        <f t="shared" si="0"/>
        <v>2009</v>
      </c>
      <c r="Q65" t="str">
        <f t="shared" si="1"/>
        <v>Mar</v>
      </c>
    </row>
    <row r="66" spans="1:17" x14ac:dyDescent="0.3">
      <c r="A66">
        <v>65</v>
      </c>
      <c r="B66" t="str">
        <f>Portfolio43468[[#This Row],[First Name]]</f>
        <v>L</v>
      </c>
      <c r="C66" t="str">
        <f>Portfolio43468[[#This Row],[Last Name]]</f>
        <v>Case</v>
      </c>
      <c r="D66" t="s">
        <v>1670</v>
      </c>
      <c r="E66" t="str">
        <f>Portfolio43468[[#This Row],[Gender]]</f>
        <v>F</v>
      </c>
      <c r="F66">
        <v>60</v>
      </c>
      <c r="G66" t="s">
        <v>1881</v>
      </c>
      <c r="H66" t="s">
        <v>553</v>
      </c>
      <c r="I66" t="str">
        <f>INDEX('Postal Codes 1'!$C$2:$C$1540,MATCH(H66,'Postal Codes 1'!$B$2:$B$1540,0))</f>
        <v>CF</v>
      </c>
      <c r="J66" s="10">
        <v>39796</v>
      </c>
      <c r="K66">
        <v>11</v>
      </c>
      <c r="L66" t="s">
        <v>1721</v>
      </c>
      <c r="M66" t="str">
        <f>Portfolio43468[[#This Row],[Product Name]]</f>
        <v>Ultrathing V4</v>
      </c>
      <c r="N66">
        <f>Portfolio43468[[#This Row],[Order Quantity]]</f>
        <v>264</v>
      </c>
      <c r="O66" s="14">
        <f>Portfolio43468[[#This Row],[Order Value]]</f>
        <v>1053.3600000000001</v>
      </c>
      <c r="P66">
        <f t="shared" ref="P66:P129" si="2">YEAR(J66)</f>
        <v>2008</v>
      </c>
      <c r="Q66" t="str">
        <f t="shared" ref="Q66:Q129" si="3">TEXT(J66,"MMM")</f>
        <v>Dec</v>
      </c>
    </row>
    <row r="67" spans="1:17" x14ac:dyDescent="0.3">
      <c r="A67">
        <v>66</v>
      </c>
      <c r="B67" t="str">
        <f>Portfolio43468[[#This Row],[First Name]]</f>
        <v>S</v>
      </c>
      <c r="C67" t="str">
        <f>Portfolio43468[[#This Row],[Last Name]]</f>
        <v>Quintero</v>
      </c>
      <c r="D67" t="s">
        <v>1670</v>
      </c>
      <c r="E67" t="str">
        <f>Portfolio43468[[#This Row],[Gender]]</f>
        <v>F</v>
      </c>
      <c r="F67">
        <v>30</v>
      </c>
      <c r="G67" t="s">
        <v>1884</v>
      </c>
      <c r="H67" t="s">
        <v>82</v>
      </c>
      <c r="I67" t="str">
        <f>INDEX('Postal Codes 1'!$C$2:$C$1540,MATCH(H67,'Postal Codes 1'!$B$2:$B$1540,0))</f>
        <v>BT</v>
      </c>
      <c r="J67" s="10">
        <v>40018</v>
      </c>
      <c r="K67">
        <v>48</v>
      </c>
      <c r="L67" t="s">
        <v>1696</v>
      </c>
      <c r="M67" t="str">
        <f>Portfolio43468[[#This Row],[Product Name]]</f>
        <v>Ultrathing V2</v>
      </c>
      <c r="N67">
        <f>Portfolio43468[[#This Row],[Order Quantity]]</f>
        <v>960</v>
      </c>
      <c r="O67" s="14">
        <f>Portfolio43468[[#This Row],[Order Value]]</f>
        <v>2870.4</v>
      </c>
      <c r="P67">
        <f t="shared" si="2"/>
        <v>2009</v>
      </c>
      <c r="Q67" t="str">
        <f t="shared" si="3"/>
        <v>Jul</v>
      </c>
    </row>
    <row r="68" spans="1:17" x14ac:dyDescent="0.3">
      <c r="A68">
        <v>67</v>
      </c>
      <c r="B68" t="str">
        <f>Portfolio43468[[#This Row],[First Name]]</f>
        <v>Z</v>
      </c>
      <c r="C68" t="str">
        <f>Portfolio43468[[#This Row],[Last Name]]</f>
        <v>Sexton</v>
      </c>
      <c r="D68" t="s">
        <v>1670</v>
      </c>
      <c r="E68" t="str">
        <f>Portfolio43468[[#This Row],[Gender]]</f>
        <v>F</v>
      </c>
      <c r="F68">
        <v>30</v>
      </c>
      <c r="G68" t="s">
        <v>1887</v>
      </c>
      <c r="H68" t="s">
        <v>99</v>
      </c>
      <c r="I68" t="str">
        <f>INDEX('Postal Codes 1'!$C$2:$C$1540,MATCH(H68,'Postal Codes 1'!$B$2:$B$1540,0))</f>
        <v>SS</v>
      </c>
      <c r="J68" s="10">
        <v>40318</v>
      </c>
      <c r="K68">
        <v>16</v>
      </c>
      <c r="L68" t="s">
        <v>1007</v>
      </c>
      <c r="M68" t="str">
        <f>Portfolio43468[[#This Row],[Product Name]]</f>
        <v>Superwossname</v>
      </c>
      <c r="N68">
        <f>Portfolio43468[[#This Row],[Order Quantity]]</f>
        <v>320</v>
      </c>
      <c r="O68" s="14">
        <f>Portfolio43468[[#This Row],[Order Value]]</f>
        <v>995.19999999999993</v>
      </c>
      <c r="P68">
        <f t="shared" si="2"/>
        <v>2010</v>
      </c>
      <c r="Q68" t="str">
        <f t="shared" si="3"/>
        <v>May</v>
      </c>
    </row>
    <row r="69" spans="1:17" x14ac:dyDescent="0.3">
      <c r="A69">
        <v>68</v>
      </c>
      <c r="B69" t="str">
        <f>Portfolio43468[[#This Row],[First Name]]</f>
        <v>J</v>
      </c>
      <c r="C69" t="str">
        <f>Portfolio43468[[#This Row],[Last Name]]</f>
        <v>Coates</v>
      </c>
      <c r="D69" t="s">
        <v>1683</v>
      </c>
      <c r="E69" t="str">
        <f>Portfolio43468[[#This Row],[Gender]]</f>
        <v>F</v>
      </c>
      <c r="F69">
        <v>30</v>
      </c>
      <c r="G69" t="s">
        <v>1890</v>
      </c>
      <c r="H69" t="s">
        <v>526</v>
      </c>
      <c r="I69" t="str">
        <f>INDEX('Postal Codes 1'!$C$2:$C$1540,MATCH(H69,'Postal Codes 1'!$B$2:$B$1540,0))</f>
        <v>BN</v>
      </c>
      <c r="J69" s="10">
        <v>39895</v>
      </c>
      <c r="K69">
        <v>27</v>
      </c>
      <c r="L69" t="s">
        <v>1677</v>
      </c>
      <c r="M69" t="str">
        <f>Portfolio43468[[#This Row],[Product Name]]</f>
        <v>Ultrathing V3</v>
      </c>
      <c r="N69">
        <f>Portfolio43468[[#This Row],[Order Quantity]]</f>
        <v>648</v>
      </c>
      <c r="O69" s="14">
        <f>Portfolio43468[[#This Row],[Order Value]]</f>
        <v>2261.52</v>
      </c>
      <c r="P69">
        <f t="shared" si="2"/>
        <v>2009</v>
      </c>
      <c r="Q69" t="str">
        <f t="shared" si="3"/>
        <v>Mar</v>
      </c>
    </row>
    <row r="70" spans="1:17" x14ac:dyDescent="0.3">
      <c r="A70">
        <v>69</v>
      </c>
      <c r="B70" t="str">
        <f>Portfolio43468[[#This Row],[First Name]]</f>
        <v>J</v>
      </c>
      <c r="C70" t="str">
        <f>Portfolio43468[[#This Row],[Last Name]]</f>
        <v>Pryor</v>
      </c>
      <c r="D70" t="s">
        <v>1670</v>
      </c>
      <c r="E70" t="str">
        <f>Portfolio43468[[#This Row],[Gender]]</f>
        <v>F</v>
      </c>
      <c r="F70">
        <v>60</v>
      </c>
      <c r="G70" t="s">
        <v>1892</v>
      </c>
      <c r="H70" t="s">
        <v>10</v>
      </c>
      <c r="I70" t="str">
        <f>INDEX('Postal Codes 1'!$C$2:$C$1540,MATCH(H70,'Postal Codes 1'!$B$2:$B$1540,0))</f>
        <v>AB</v>
      </c>
      <c r="J70" s="10">
        <v>39817</v>
      </c>
      <c r="K70">
        <v>62</v>
      </c>
      <c r="L70" t="s">
        <v>1673</v>
      </c>
      <c r="M70" t="str">
        <f>Portfolio43468[[#This Row],[Product Name]]</f>
        <v>Megawidget S</v>
      </c>
      <c r="N70">
        <f>Portfolio43468[[#This Row],[Order Quantity]]</f>
        <v>1488</v>
      </c>
      <c r="O70" s="14">
        <f>Portfolio43468[[#This Row],[Order Value]]</f>
        <v>1175.52</v>
      </c>
      <c r="P70">
        <f t="shared" si="2"/>
        <v>2009</v>
      </c>
      <c r="Q70" t="str">
        <f t="shared" si="3"/>
        <v>Jan</v>
      </c>
    </row>
    <row r="71" spans="1:17" x14ac:dyDescent="0.3">
      <c r="A71">
        <v>70</v>
      </c>
      <c r="B71" t="str">
        <f>Portfolio43468[[#This Row],[First Name]]</f>
        <v>L</v>
      </c>
      <c r="C71" t="str">
        <f>Portfolio43468[[#This Row],[Last Name]]</f>
        <v>Bonner</v>
      </c>
      <c r="D71" t="s">
        <v>1670</v>
      </c>
      <c r="E71" t="str">
        <f>Portfolio43468[[#This Row],[Gender]]</f>
        <v>F</v>
      </c>
      <c r="F71">
        <v>60</v>
      </c>
      <c r="G71" t="s">
        <v>1895</v>
      </c>
      <c r="H71" t="s">
        <v>226</v>
      </c>
      <c r="I71" t="str">
        <f>INDEX('Postal Codes 1'!$C$2:$C$1540,MATCH(H71,'Postal Codes 1'!$B$2:$B$1540,0))</f>
        <v>GY</v>
      </c>
      <c r="J71" s="10">
        <v>39692</v>
      </c>
      <c r="K71">
        <v>35</v>
      </c>
      <c r="L71" t="s">
        <v>1696</v>
      </c>
      <c r="M71" t="str">
        <f>Portfolio43468[[#This Row],[Product Name]]</f>
        <v>Ultrathing V2</v>
      </c>
      <c r="N71">
        <f>Portfolio43468[[#This Row],[Order Quantity]]</f>
        <v>700</v>
      </c>
      <c r="O71" s="14">
        <f>Portfolio43468[[#This Row],[Order Value]]</f>
        <v>2093</v>
      </c>
      <c r="P71">
        <f t="shared" si="2"/>
        <v>2008</v>
      </c>
      <c r="Q71" t="str">
        <f t="shared" si="3"/>
        <v>Sep</v>
      </c>
    </row>
    <row r="72" spans="1:17" x14ac:dyDescent="0.3">
      <c r="A72">
        <v>71</v>
      </c>
      <c r="B72" t="str">
        <f>Portfolio43468[[#This Row],[First Name]]</f>
        <v>D</v>
      </c>
      <c r="C72" t="str">
        <f>Portfolio43468[[#This Row],[Last Name]]</f>
        <v>Payton</v>
      </c>
      <c r="D72" t="s">
        <v>1670</v>
      </c>
      <c r="E72" t="str">
        <f>Portfolio43468[[#This Row],[Gender]]</f>
        <v>F</v>
      </c>
      <c r="F72">
        <v>30</v>
      </c>
      <c r="G72" t="s">
        <v>1898</v>
      </c>
      <c r="H72" t="s">
        <v>153</v>
      </c>
      <c r="I72" t="str">
        <f>INDEX('Postal Codes 1'!$C$2:$C$1540,MATCH(H72,'Postal Codes 1'!$B$2:$B$1540,0))</f>
        <v>DT</v>
      </c>
      <c r="J72" s="10">
        <v>40042</v>
      </c>
      <c r="K72">
        <v>89</v>
      </c>
      <c r="L72" t="s">
        <v>1692</v>
      </c>
      <c r="M72" t="str">
        <f>Portfolio43468[[#This Row],[Product Name]]</f>
        <v>Megawidget L</v>
      </c>
      <c r="N72">
        <f>Portfolio43468[[#This Row],[Order Quantity]]</f>
        <v>2136</v>
      </c>
      <c r="O72" s="14">
        <f>Portfolio43468[[#This Row],[Order Value]]</f>
        <v>3396.2400000000002</v>
      </c>
      <c r="P72">
        <f t="shared" si="2"/>
        <v>2009</v>
      </c>
      <c r="Q72" t="str">
        <f t="shared" si="3"/>
        <v>Aug</v>
      </c>
    </row>
    <row r="73" spans="1:17" x14ac:dyDescent="0.3">
      <c r="A73">
        <v>72</v>
      </c>
      <c r="B73" t="str">
        <f>Portfolio43468[[#This Row],[First Name]]</f>
        <v>M</v>
      </c>
      <c r="C73" t="str">
        <f>Portfolio43468[[#This Row],[Last Name]]</f>
        <v>Abel</v>
      </c>
      <c r="D73" t="s">
        <v>1683</v>
      </c>
      <c r="E73" t="str">
        <f>Portfolio43468[[#This Row],[Gender]]</f>
        <v>F</v>
      </c>
      <c r="F73">
        <v>30</v>
      </c>
      <c r="G73" t="s">
        <v>1901</v>
      </c>
      <c r="H73" t="s">
        <v>1435</v>
      </c>
      <c r="I73" t="str">
        <f>INDEX('Postal Codes 1'!$C$2:$C$1540,MATCH(H73,'Postal Codes 1'!$B$2:$B$1540,0))</f>
        <v>TA</v>
      </c>
      <c r="J73" s="10">
        <v>40216</v>
      </c>
      <c r="K73">
        <v>22</v>
      </c>
      <c r="L73" t="s">
        <v>1721</v>
      </c>
      <c r="M73" t="str">
        <f>Portfolio43468[[#This Row],[Product Name]]</f>
        <v>Ultrathing V4</v>
      </c>
      <c r="N73">
        <f>Portfolio43468[[#This Row],[Order Quantity]]</f>
        <v>528</v>
      </c>
      <c r="O73" s="14">
        <f>Portfolio43468[[#This Row],[Order Value]]</f>
        <v>2106.7200000000003</v>
      </c>
      <c r="P73">
        <f t="shared" si="2"/>
        <v>2010</v>
      </c>
      <c r="Q73" t="str">
        <f t="shared" si="3"/>
        <v>Feb</v>
      </c>
    </row>
    <row r="74" spans="1:17" x14ac:dyDescent="0.3">
      <c r="A74">
        <v>73</v>
      </c>
      <c r="B74" t="str">
        <f>Portfolio43468[[#This Row],[First Name]]</f>
        <v>E</v>
      </c>
      <c r="C74" t="str">
        <f>Portfolio43468[[#This Row],[Last Name]]</f>
        <v>Woodard</v>
      </c>
      <c r="D74" t="s">
        <v>1683</v>
      </c>
      <c r="E74" t="str">
        <f>Portfolio43468[[#This Row],[Gender]]</f>
        <v>F</v>
      </c>
      <c r="F74">
        <v>60</v>
      </c>
      <c r="G74" t="s">
        <v>1904</v>
      </c>
      <c r="H74" t="s">
        <v>786</v>
      </c>
      <c r="I74" t="str">
        <f>INDEX('Postal Codes 1'!$C$2:$C$1540,MATCH(H74,'Postal Codes 1'!$B$2:$B$1540,0))</f>
        <v>PL</v>
      </c>
      <c r="J74" s="10">
        <v>39470</v>
      </c>
      <c r="K74">
        <v>34</v>
      </c>
      <c r="L74" t="s">
        <v>1673</v>
      </c>
      <c r="M74" t="str">
        <f>Portfolio43468[[#This Row],[Product Name]]</f>
        <v>Megawidget S</v>
      </c>
      <c r="N74">
        <f>Portfolio43468[[#This Row],[Order Quantity]]</f>
        <v>816</v>
      </c>
      <c r="O74" s="14">
        <f>Portfolio43468[[#This Row],[Order Value]]</f>
        <v>644.64</v>
      </c>
      <c r="P74">
        <f t="shared" si="2"/>
        <v>2008</v>
      </c>
      <c r="Q74" t="str">
        <f t="shared" si="3"/>
        <v>Jan</v>
      </c>
    </row>
    <row r="75" spans="1:17" x14ac:dyDescent="0.3">
      <c r="A75">
        <v>74</v>
      </c>
      <c r="B75" t="str">
        <f>Portfolio43468[[#This Row],[First Name]]</f>
        <v>L</v>
      </c>
      <c r="C75" t="str">
        <f>Portfolio43468[[#This Row],[Last Name]]</f>
        <v>Roy</v>
      </c>
      <c r="D75" t="s">
        <v>1670</v>
      </c>
      <c r="E75" t="str">
        <f>Portfolio43468[[#This Row],[Gender]]</f>
        <v>F</v>
      </c>
      <c r="F75">
        <v>30</v>
      </c>
      <c r="G75" t="s">
        <v>1907</v>
      </c>
      <c r="H75" t="s">
        <v>715</v>
      </c>
      <c r="I75" t="str">
        <f>INDEX('Postal Codes 1'!$C$2:$C$1540,MATCH(H75,'Postal Codes 1'!$B$2:$B$1540,0))</f>
        <v>LL</v>
      </c>
      <c r="J75" s="10">
        <v>40365</v>
      </c>
      <c r="K75">
        <v>56</v>
      </c>
      <c r="L75" t="s">
        <v>1692</v>
      </c>
      <c r="M75" t="str">
        <f>Portfolio43468[[#This Row],[Product Name]]</f>
        <v>Megawidget L</v>
      </c>
      <c r="N75">
        <f>Portfolio43468[[#This Row],[Order Quantity]]</f>
        <v>1344</v>
      </c>
      <c r="O75" s="14">
        <f>Portfolio43468[[#This Row],[Order Value]]</f>
        <v>2136.96</v>
      </c>
      <c r="P75">
        <f t="shared" si="2"/>
        <v>2010</v>
      </c>
      <c r="Q75" t="str">
        <f t="shared" si="3"/>
        <v>Jul</v>
      </c>
    </row>
    <row r="76" spans="1:17" x14ac:dyDescent="0.3">
      <c r="A76">
        <v>75</v>
      </c>
      <c r="B76" t="str">
        <f>Portfolio43468[[#This Row],[First Name]]</f>
        <v>H</v>
      </c>
      <c r="C76" t="str">
        <f>Portfolio43468[[#This Row],[Last Name]]</f>
        <v>Medeiros</v>
      </c>
      <c r="D76" t="s">
        <v>1670</v>
      </c>
      <c r="E76" t="str">
        <f>Portfolio43468[[#This Row],[Gender]]</f>
        <v>F</v>
      </c>
      <c r="F76">
        <v>60</v>
      </c>
      <c r="G76" t="s">
        <v>1910</v>
      </c>
      <c r="H76" t="s">
        <v>757</v>
      </c>
      <c r="I76" t="str">
        <f>INDEX('Postal Codes 1'!$C$2:$C$1540,MATCH(H76,'Postal Codes 1'!$B$2:$B$1540,0))</f>
        <v>NR</v>
      </c>
      <c r="J76" s="10">
        <v>39656</v>
      </c>
      <c r="K76">
        <v>88</v>
      </c>
      <c r="L76" t="s">
        <v>1007</v>
      </c>
      <c r="M76" t="str">
        <f>Portfolio43468[[#This Row],[Product Name]]</f>
        <v>Superwossname</v>
      </c>
      <c r="N76">
        <f>Portfolio43468[[#This Row],[Order Quantity]]</f>
        <v>1760</v>
      </c>
      <c r="O76" s="14">
        <f>Portfolio43468[[#This Row],[Order Value]]</f>
        <v>5473.5999999999995</v>
      </c>
      <c r="P76">
        <f t="shared" si="2"/>
        <v>2008</v>
      </c>
      <c r="Q76" t="str">
        <f t="shared" si="3"/>
        <v>Jul</v>
      </c>
    </row>
    <row r="77" spans="1:17" x14ac:dyDescent="0.3">
      <c r="A77">
        <v>76</v>
      </c>
      <c r="B77" t="str">
        <f>Portfolio43468[[#This Row],[First Name]]</f>
        <v>C</v>
      </c>
      <c r="C77" t="str">
        <f>Portfolio43468[[#This Row],[Last Name]]</f>
        <v>Abrams</v>
      </c>
      <c r="D77" t="s">
        <v>1670</v>
      </c>
      <c r="E77" t="str">
        <f>Portfolio43468[[#This Row],[Gender]]</f>
        <v>F</v>
      </c>
      <c r="F77">
        <v>60</v>
      </c>
      <c r="G77" t="s">
        <v>1913</v>
      </c>
      <c r="H77" t="s">
        <v>1045</v>
      </c>
      <c r="I77" t="str">
        <f>INDEX('Postal Codes 1'!$C$2:$C$1540,MATCH(H77,'Postal Codes 1'!$B$2:$B$1540,0))</f>
        <v>FK</v>
      </c>
      <c r="J77" s="10">
        <v>40324</v>
      </c>
      <c r="K77">
        <v>58</v>
      </c>
      <c r="L77" t="s">
        <v>1692</v>
      </c>
      <c r="M77" t="str">
        <f>Portfolio43468[[#This Row],[Product Name]]</f>
        <v>Megawidget L</v>
      </c>
      <c r="N77">
        <f>Portfolio43468[[#This Row],[Order Quantity]]</f>
        <v>1392</v>
      </c>
      <c r="O77" s="14">
        <f>Portfolio43468[[#This Row],[Order Value]]</f>
        <v>2213.2800000000002</v>
      </c>
      <c r="P77">
        <f t="shared" si="2"/>
        <v>2010</v>
      </c>
      <c r="Q77" t="str">
        <f t="shared" si="3"/>
        <v>May</v>
      </c>
    </row>
    <row r="78" spans="1:17" x14ac:dyDescent="0.3">
      <c r="A78">
        <v>77</v>
      </c>
      <c r="B78" t="str">
        <f>Portfolio43468[[#This Row],[First Name]]</f>
        <v>M</v>
      </c>
      <c r="C78" t="str">
        <f>Portfolio43468[[#This Row],[Last Name]]</f>
        <v>Zavala</v>
      </c>
      <c r="D78" t="s">
        <v>1683</v>
      </c>
      <c r="E78" t="str">
        <f>Portfolio43468[[#This Row],[Gender]]</f>
        <v>F</v>
      </c>
      <c r="F78">
        <v>30</v>
      </c>
      <c r="G78" t="s">
        <v>1916</v>
      </c>
      <c r="H78" t="s">
        <v>585</v>
      </c>
      <c r="I78" t="str">
        <f>INDEX('Postal Codes 1'!$C$2:$C$1540,MATCH(H78,'Postal Codes 1'!$B$2:$B$1540,0))</f>
        <v>DA</v>
      </c>
      <c r="J78" s="10">
        <v>39805</v>
      </c>
      <c r="K78">
        <v>89</v>
      </c>
      <c r="L78" t="s">
        <v>1700</v>
      </c>
      <c r="M78" t="str">
        <f>Portfolio43468[[#This Row],[Product Name]]</f>
        <v>Ultrathing V1</v>
      </c>
      <c r="N78">
        <f>Portfolio43468[[#This Row],[Order Quantity]]</f>
        <v>1513</v>
      </c>
      <c r="O78" s="14">
        <f>Portfolio43468[[#This Row],[Order Value]]</f>
        <v>3010.87</v>
      </c>
      <c r="P78">
        <f t="shared" si="2"/>
        <v>2008</v>
      </c>
      <c r="Q78" t="str">
        <f t="shared" si="3"/>
        <v>Dec</v>
      </c>
    </row>
    <row r="79" spans="1:17" x14ac:dyDescent="0.3">
      <c r="A79">
        <v>78</v>
      </c>
      <c r="B79" t="str">
        <f>Portfolio43468[[#This Row],[First Name]]</f>
        <v>R</v>
      </c>
      <c r="C79" t="str">
        <f>Portfolio43468[[#This Row],[Last Name]]</f>
        <v>Pope</v>
      </c>
      <c r="D79" t="s">
        <v>1733</v>
      </c>
      <c r="E79" t="str">
        <f>Portfolio43468[[#This Row],[Gender]]</f>
        <v>F</v>
      </c>
      <c r="F79">
        <v>30</v>
      </c>
      <c r="G79" t="s">
        <v>1919</v>
      </c>
      <c r="H79" t="s">
        <v>143</v>
      </c>
      <c r="I79" t="str">
        <f>INDEX('Postal Codes 1'!$C$2:$C$1540,MATCH(H79,'Postal Codes 1'!$B$2:$B$1540,0))</f>
        <v>DG</v>
      </c>
      <c r="J79" s="10">
        <v>39565</v>
      </c>
      <c r="K79">
        <v>39</v>
      </c>
      <c r="L79" t="s">
        <v>851</v>
      </c>
      <c r="M79" t="str">
        <f>Portfolio43468[[#This Row],[Product Name]]</f>
        <v>Hyperwotsit</v>
      </c>
      <c r="N79">
        <f>Portfolio43468[[#This Row],[Order Quantity]]</f>
        <v>780</v>
      </c>
      <c r="O79" s="14">
        <f>Portfolio43468[[#This Row],[Order Value]]</f>
        <v>1567.7999999999997</v>
      </c>
      <c r="P79">
        <f t="shared" si="2"/>
        <v>2008</v>
      </c>
      <c r="Q79" t="str">
        <f t="shared" si="3"/>
        <v>Apr</v>
      </c>
    </row>
    <row r="80" spans="1:17" x14ac:dyDescent="0.3">
      <c r="A80">
        <v>79</v>
      </c>
      <c r="B80" t="str">
        <f>Portfolio43468[[#This Row],[First Name]]</f>
        <v>A</v>
      </c>
      <c r="C80" t="str">
        <f>Portfolio43468[[#This Row],[Last Name]]</f>
        <v>Freeman</v>
      </c>
      <c r="D80" t="s">
        <v>1670</v>
      </c>
      <c r="E80" t="str">
        <f>Portfolio43468[[#This Row],[Gender]]</f>
        <v>F</v>
      </c>
      <c r="F80">
        <v>90</v>
      </c>
      <c r="G80" t="s">
        <v>1922</v>
      </c>
      <c r="H80" t="s">
        <v>99</v>
      </c>
      <c r="I80" t="str">
        <f>INDEX('Postal Codes 1'!$C$2:$C$1540,MATCH(H80,'Postal Codes 1'!$B$2:$B$1540,0))</f>
        <v>SS</v>
      </c>
      <c r="J80" s="10">
        <v>40389</v>
      </c>
      <c r="K80">
        <v>27</v>
      </c>
      <c r="L80" t="s">
        <v>1707</v>
      </c>
      <c r="M80" t="str">
        <f>Portfolio43468[[#This Row],[Product Name]]</f>
        <v>Megawidget M</v>
      </c>
      <c r="N80">
        <f>Portfolio43468[[#This Row],[Order Quantity]]</f>
        <v>648</v>
      </c>
      <c r="O80" s="14">
        <f>Portfolio43468[[#This Row],[Order Value]]</f>
        <v>771.12</v>
      </c>
      <c r="P80">
        <f t="shared" si="2"/>
        <v>2010</v>
      </c>
      <c r="Q80" t="str">
        <f t="shared" si="3"/>
        <v>Jul</v>
      </c>
    </row>
    <row r="81" spans="1:17" x14ac:dyDescent="0.3">
      <c r="A81">
        <v>80</v>
      </c>
      <c r="B81" t="str">
        <f>Portfolio43468[[#This Row],[First Name]]</f>
        <v>I</v>
      </c>
      <c r="C81" t="str">
        <f>Portfolio43468[[#This Row],[Last Name]]</f>
        <v>Burks</v>
      </c>
      <c r="D81" t="s">
        <v>1683</v>
      </c>
      <c r="E81" t="str">
        <f>Portfolio43468[[#This Row],[Gender]]</f>
        <v>F</v>
      </c>
      <c r="F81">
        <v>30</v>
      </c>
      <c r="G81" t="s">
        <v>1925</v>
      </c>
      <c r="H81" t="s">
        <v>1486</v>
      </c>
      <c r="I81" t="str">
        <f>INDEX('Postal Codes 1'!$C$2:$C$1540,MATCH(H81,'Postal Codes 1'!$B$2:$B$1540,0))</f>
        <v>TQ</v>
      </c>
      <c r="J81" s="10">
        <v>39501</v>
      </c>
      <c r="K81">
        <v>81</v>
      </c>
      <c r="L81" t="s">
        <v>1673</v>
      </c>
      <c r="M81" t="str">
        <f>Portfolio43468[[#This Row],[Product Name]]</f>
        <v>Megawidget S</v>
      </c>
      <c r="N81">
        <f>Portfolio43468[[#This Row],[Order Quantity]]</f>
        <v>1944</v>
      </c>
      <c r="O81" s="14">
        <f>Portfolio43468[[#This Row],[Order Value]]</f>
        <v>1535.76</v>
      </c>
      <c r="P81">
        <f t="shared" si="2"/>
        <v>2008</v>
      </c>
      <c r="Q81" t="str">
        <f t="shared" si="3"/>
        <v>Feb</v>
      </c>
    </row>
    <row r="82" spans="1:17" x14ac:dyDescent="0.3">
      <c r="A82">
        <v>81</v>
      </c>
      <c r="B82" t="str">
        <f>Portfolio43468[[#This Row],[First Name]]</f>
        <v>C</v>
      </c>
      <c r="C82" t="str">
        <f>Portfolio43468[[#This Row],[Last Name]]</f>
        <v>Santos</v>
      </c>
      <c r="D82" t="s">
        <v>1683</v>
      </c>
      <c r="E82" t="str">
        <f>Portfolio43468[[#This Row],[Gender]]</f>
        <v>F</v>
      </c>
      <c r="F82">
        <v>60</v>
      </c>
      <c r="G82" t="s">
        <v>1928</v>
      </c>
      <c r="H82" t="s">
        <v>1516</v>
      </c>
      <c r="I82" t="str">
        <f>INDEX('Postal Codes 1'!$C$2:$C$1540,MATCH(H82,'Postal Codes 1'!$B$2:$B$1540,0))</f>
        <v>TS</v>
      </c>
      <c r="J82" s="10">
        <v>40452</v>
      </c>
      <c r="K82">
        <v>80</v>
      </c>
      <c r="L82" t="s">
        <v>1707</v>
      </c>
      <c r="M82" t="str">
        <f>Portfolio43468[[#This Row],[Product Name]]</f>
        <v>Megawidget M</v>
      </c>
      <c r="N82">
        <f>Portfolio43468[[#This Row],[Order Quantity]]</f>
        <v>1920</v>
      </c>
      <c r="O82" s="14">
        <f>Portfolio43468[[#This Row],[Order Value]]</f>
        <v>2284.7999999999997</v>
      </c>
      <c r="P82">
        <f t="shared" si="2"/>
        <v>2010</v>
      </c>
      <c r="Q82" t="str">
        <f t="shared" si="3"/>
        <v>Oct</v>
      </c>
    </row>
    <row r="83" spans="1:17" x14ac:dyDescent="0.3">
      <c r="A83">
        <v>82</v>
      </c>
      <c r="B83" t="str">
        <f>Portfolio43468[[#This Row],[First Name]]</f>
        <v>N</v>
      </c>
      <c r="C83" t="str">
        <f>Portfolio43468[[#This Row],[Last Name]]</f>
        <v>Camp</v>
      </c>
      <c r="D83" t="s">
        <v>1670</v>
      </c>
      <c r="E83" t="str">
        <f>Portfolio43468[[#This Row],[Gender]]</f>
        <v>F</v>
      </c>
      <c r="F83">
        <v>30</v>
      </c>
      <c r="G83" t="s">
        <v>1930</v>
      </c>
      <c r="H83" t="s">
        <v>1807</v>
      </c>
      <c r="I83" t="str">
        <f>INDEX('Postal Codes 1'!$C$2:$C$1540,MATCH(H83,'Postal Codes 1'!$B$2:$B$1540,0))</f>
        <v>CA</v>
      </c>
      <c r="J83" s="10">
        <v>39837</v>
      </c>
      <c r="K83">
        <v>36</v>
      </c>
      <c r="L83" t="s">
        <v>1721</v>
      </c>
      <c r="M83" t="str">
        <f>Portfolio43468[[#This Row],[Product Name]]</f>
        <v>Ultrathing V4</v>
      </c>
      <c r="N83">
        <f>Portfolio43468[[#This Row],[Order Quantity]]</f>
        <v>864</v>
      </c>
      <c r="O83" s="14">
        <f>Portfolio43468[[#This Row],[Order Value]]</f>
        <v>3447.36</v>
      </c>
      <c r="P83">
        <f t="shared" si="2"/>
        <v>2009</v>
      </c>
      <c r="Q83" t="str">
        <f t="shared" si="3"/>
        <v>Jan</v>
      </c>
    </row>
    <row r="84" spans="1:17" x14ac:dyDescent="0.3">
      <c r="A84">
        <v>83</v>
      </c>
      <c r="B84" t="str">
        <f>Portfolio43468[[#This Row],[First Name]]</f>
        <v>D</v>
      </c>
      <c r="C84" t="str">
        <f>Portfolio43468[[#This Row],[Last Name]]</f>
        <v>Whitfield</v>
      </c>
      <c r="D84" t="s">
        <v>1670</v>
      </c>
      <c r="E84" t="str">
        <f>Portfolio43468[[#This Row],[Gender]]</f>
        <v>F</v>
      </c>
      <c r="F84">
        <v>90</v>
      </c>
      <c r="G84" t="s">
        <v>1933</v>
      </c>
      <c r="H84" t="s">
        <v>1652</v>
      </c>
      <c r="I84" t="str">
        <f>INDEX('Postal Codes 1'!$C$2:$C$1540,MATCH(H84,'Postal Codes 1'!$B$2:$B$1540,0))</f>
        <v>E</v>
      </c>
      <c r="J84" s="10">
        <v>39585</v>
      </c>
      <c r="K84">
        <v>81</v>
      </c>
      <c r="L84" t="s">
        <v>1673</v>
      </c>
      <c r="M84" t="str">
        <f>Portfolio43468[[#This Row],[Product Name]]</f>
        <v>Megawidget S</v>
      </c>
      <c r="N84">
        <f>Portfolio43468[[#This Row],[Order Quantity]]</f>
        <v>1944</v>
      </c>
      <c r="O84" s="14">
        <f>Portfolio43468[[#This Row],[Order Value]]</f>
        <v>1535.76</v>
      </c>
      <c r="P84">
        <f t="shared" si="2"/>
        <v>2008</v>
      </c>
      <c r="Q84" t="str">
        <f t="shared" si="3"/>
        <v>May</v>
      </c>
    </row>
    <row r="85" spans="1:17" x14ac:dyDescent="0.3">
      <c r="A85">
        <v>84</v>
      </c>
      <c r="B85" t="str">
        <f>Portfolio43468[[#This Row],[First Name]]</f>
        <v>P</v>
      </c>
      <c r="C85" t="str">
        <f>Portfolio43468[[#This Row],[Last Name]]</f>
        <v>Rollins</v>
      </c>
      <c r="D85" t="s">
        <v>1733</v>
      </c>
      <c r="E85" t="str">
        <f>Portfolio43468[[#This Row],[Gender]]</f>
        <v>F</v>
      </c>
      <c r="F85">
        <v>90</v>
      </c>
      <c r="G85" t="s">
        <v>1937</v>
      </c>
      <c r="H85" t="s">
        <v>1938</v>
      </c>
      <c r="I85" t="str">
        <f>INDEX('Postal Codes 1'!$C$2:$C$1540,MATCH(H85,'Postal Codes 1'!$B$2:$B$1540,0))</f>
        <v>KA</v>
      </c>
      <c r="J85" s="10">
        <v>39581</v>
      </c>
      <c r="K85">
        <v>41</v>
      </c>
      <c r="L85" t="s">
        <v>851</v>
      </c>
      <c r="M85" t="str">
        <f>Portfolio43468[[#This Row],[Product Name]]</f>
        <v>Hyperwotsit</v>
      </c>
      <c r="N85">
        <f>Portfolio43468[[#This Row],[Order Quantity]]</f>
        <v>820</v>
      </c>
      <c r="O85" s="14">
        <f>Portfolio43468[[#This Row],[Order Value]]</f>
        <v>1648.1999999999998</v>
      </c>
      <c r="P85">
        <f t="shared" si="2"/>
        <v>2008</v>
      </c>
      <c r="Q85" t="str">
        <f t="shared" si="3"/>
        <v>May</v>
      </c>
    </row>
    <row r="86" spans="1:17" x14ac:dyDescent="0.3">
      <c r="A86">
        <v>85</v>
      </c>
      <c r="B86" t="str">
        <f>Portfolio43468[[#This Row],[First Name]]</f>
        <v>P</v>
      </c>
      <c r="C86" t="str">
        <f>Portfolio43468[[#This Row],[Last Name]]</f>
        <v>Duncan</v>
      </c>
      <c r="D86" t="s">
        <v>1670</v>
      </c>
      <c r="E86" t="str">
        <f>Portfolio43468[[#This Row],[Gender]]</f>
        <v>F</v>
      </c>
      <c r="F86">
        <v>90</v>
      </c>
      <c r="G86" t="s">
        <v>1941</v>
      </c>
      <c r="H86" t="s">
        <v>1500</v>
      </c>
      <c r="I86" t="str">
        <f>INDEX('Postal Codes 1'!$C$2:$C$1540,MATCH(H86,'Postal Codes 1'!$B$2:$B$1540,0))</f>
        <v>TR</v>
      </c>
      <c r="J86" s="10">
        <v>40166</v>
      </c>
      <c r="K86">
        <v>96</v>
      </c>
      <c r="L86" t="s">
        <v>1673</v>
      </c>
      <c r="M86" t="str">
        <f>Portfolio43468[[#This Row],[Product Name]]</f>
        <v>Megawidget S</v>
      </c>
      <c r="N86">
        <f>Portfolio43468[[#This Row],[Order Quantity]]</f>
        <v>2304</v>
      </c>
      <c r="O86" s="14">
        <f>Portfolio43468[[#This Row],[Order Value]]</f>
        <v>1820.16</v>
      </c>
      <c r="P86">
        <f t="shared" si="2"/>
        <v>2009</v>
      </c>
      <c r="Q86" t="str">
        <f t="shared" si="3"/>
        <v>Dec</v>
      </c>
    </row>
    <row r="87" spans="1:17" x14ac:dyDescent="0.3">
      <c r="A87">
        <v>86</v>
      </c>
      <c r="B87" t="str">
        <f>Portfolio43468[[#This Row],[First Name]]</f>
        <v>N</v>
      </c>
      <c r="C87" t="str">
        <f>Portfolio43468[[#This Row],[Last Name]]</f>
        <v>Wright</v>
      </c>
      <c r="D87" t="s">
        <v>1683</v>
      </c>
      <c r="E87" t="str">
        <f>Portfolio43468[[#This Row],[Gender]]</f>
        <v>F</v>
      </c>
      <c r="F87">
        <v>90</v>
      </c>
      <c r="G87" t="s">
        <v>1943</v>
      </c>
      <c r="H87" t="s">
        <v>736</v>
      </c>
      <c r="I87" t="str">
        <f>INDEX('Postal Codes 1'!$C$2:$C$1540,MATCH(H87,'Postal Codes 1'!$B$2:$B$1540,0))</f>
        <v>ML</v>
      </c>
      <c r="J87" s="10">
        <v>40522</v>
      </c>
      <c r="K87">
        <v>77</v>
      </c>
      <c r="L87" t="s">
        <v>1707</v>
      </c>
      <c r="M87" t="str">
        <f>Portfolio43468[[#This Row],[Product Name]]</f>
        <v>Megawidget M</v>
      </c>
      <c r="N87">
        <f>Portfolio43468[[#This Row],[Order Quantity]]</f>
        <v>1848</v>
      </c>
      <c r="O87" s="14">
        <f>Portfolio43468[[#This Row],[Order Value]]</f>
        <v>2199.12</v>
      </c>
      <c r="P87">
        <f t="shared" si="2"/>
        <v>2010</v>
      </c>
      <c r="Q87" t="str">
        <f t="shared" si="3"/>
        <v>Dec</v>
      </c>
    </row>
    <row r="88" spans="1:17" x14ac:dyDescent="0.3">
      <c r="A88">
        <v>87</v>
      </c>
      <c r="B88" t="str">
        <f>Portfolio43468[[#This Row],[First Name]]</f>
        <v>J</v>
      </c>
      <c r="C88" t="str">
        <f>Portfolio43468[[#This Row],[Last Name]]</f>
        <v>Wiggins</v>
      </c>
      <c r="D88" t="s">
        <v>1946</v>
      </c>
      <c r="E88" t="str">
        <f>Portfolio43468[[#This Row],[Gender]]</f>
        <v>F</v>
      </c>
      <c r="F88">
        <v>60</v>
      </c>
      <c r="G88" t="s">
        <v>1947</v>
      </c>
      <c r="H88" t="s">
        <v>78</v>
      </c>
      <c r="I88" t="str">
        <f>INDEX('Postal Codes 1'!$C$2:$C$1540,MATCH(H88,'Postal Codes 1'!$B$2:$B$1540,0))</f>
        <v>BT</v>
      </c>
      <c r="J88" s="10">
        <v>40015</v>
      </c>
      <c r="K88">
        <v>43</v>
      </c>
      <c r="L88" t="s">
        <v>1692</v>
      </c>
      <c r="M88" t="str">
        <f>Portfolio43468[[#This Row],[Product Name]]</f>
        <v>Megawidget L</v>
      </c>
      <c r="N88">
        <f>Portfolio43468[[#This Row],[Order Quantity]]</f>
        <v>1032</v>
      </c>
      <c r="O88" s="14">
        <f>Portfolio43468[[#This Row],[Order Value]]</f>
        <v>1640.88</v>
      </c>
      <c r="P88">
        <f t="shared" si="2"/>
        <v>2009</v>
      </c>
      <c r="Q88" t="str">
        <f t="shared" si="3"/>
        <v>Jul</v>
      </c>
    </row>
    <row r="89" spans="1:17" x14ac:dyDescent="0.3">
      <c r="A89">
        <v>88</v>
      </c>
      <c r="B89" t="str">
        <f>Portfolio43468[[#This Row],[First Name]]</f>
        <v>R</v>
      </c>
      <c r="C89" t="str">
        <f>Portfolio43468[[#This Row],[Last Name]]</f>
        <v>Mccain</v>
      </c>
      <c r="D89" t="s">
        <v>1683</v>
      </c>
      <c r="E89" t="str">
        <f>Portfolio43468[[#This Row],[Gender]]</f>
        <v>F</v>
      </c>
      <c r="F89">
        <v>30</v>
      </c>
      <c r="G89" t="s">
        <v>1950</v>
      </c>
      <c r="H89" t="s">
        <v>1336</v>
      </c>
      <c r="I89" t="str">
        <f>INDEX('Postal Codes 1'!$C$2:$C$1540,MATCH(H89,'Postal Codes 1'!$B$2:$B$1540,0))</f>
        <v>SA</v>
      </c>
      <c r="J89" s="10">
        <v>40017</v>
      </c>
      <c r="K89">
        <v>36</v>
      </c>
      <c r="L89" t="s">
        <v>1696</v>
      </c>
      <c r="M89" t="str">
        <f>Portfolio43468[[#This Row],[Product Name]]</f>
        <v>Ultrathing V2</v>
      </c>
      <c r="N89">
        <f>Portfolio43468[[#This Row],[Order Quantity]]</f>
        <v>720</v>
      </c>
      <c r="O89" s="14">
        <f>Portfolio43468[[#This Row],[Order Value]]</f>
        <v>2152.8000000000002</v>
      </c>
      <c r="P89">
        <f t="shared" si="2"/>
        <v>2009</v>
      </c>
      <c r="Q89" t="str">
        <f t="shared" si="3"/>
        <v>Jul</v>
      </c>
    </row>
    <row r="90" spans="1:17" x14ac:dyDescent="0.3">
      <c r="A90">
        <v>89</v>
      </c>
      <c r="B90" t="str">
        <f>Portfolio43468[[#This Row],[First Name]]</f>
        <v>O</v>
      </c>
      <c r="C90" t="str">
        <f>Portfolio43468[[#This Row],[Last Name]]</f>
        <v>Fischer</v>
      </c>
      <c r="D90" t="s">
        <v>1683</v>
      </c>
      <c r="E90" t="str">
        <f>Portfolio43468[[#This Row],[Gender]]</f>
        <v>F</v>
      </c>
      <c r="F90">
        <v>60</v>
      </c>
      <c r="G90" t="s">
        <v>1953</v>
      </c>
      <c r="H90" t="s">
        <v>1336</v>
      </c>
      <c r="I90" t="str">
        <f>INDEX('Postal Codes 1'!$C$2:$C$1540,MATCH(H90,'Postal Codes 1'!$B$2:$B$1540,0))</f>
        <v>SA</v>
      </c>
      <c r="J90" s="10">
        <v>39569</v>
      </c>
      <c r="K90">
        <v>19</v>
      </c>
      <c r="L90" t="s">
        <v>1707</v>
      </c>
      <c r="M90" t="str">
        <f>Portfolio43468[[#This Row],[Product Name]]</f>
        <v>Megawidget M</v>
      </c>
      <c r="N90">
        <f>Portfolio43468[[#This Row],[Order Quantity]]</f>
        <v>456</v>
      </c>
      <c r="O90" s="14">
        <f>Portfolio43468[[#This Row],[Order Value]]</f>
        <v>542.64</v>
      </c>
      <c r="P90">
        <f t="shared" si="2"/>
        <v>2008</v>
      </c>
      <c r="Q90" t="str">
        <f t="shared" si="3"/>
        <v>May</v>
      </c>
    </row>
    <row r="91" spans="1:17" x14ac:dyDescent="0.3">
      <c r="A91">
        <v>90</v>
      </c>
      <c r="B91" t="str">
        <f>Portfolio43468[[#This Row],[First Name]]</f>
        <v>J</v>
      </c>
      <c r="C91" t="str">
        <f>Portfolio43468[[#This Row],[Last Name]]</f>
        <v>Paulson</v>
      </c>
      <c r="D91" t="s">
        <v>1683</v>
      </c>
      <c r="E91" t="str">
        <f>Portfolio43468[[#This Row],[Gender]]</f>
        <v>F</v>
      </c>
      <c r="F91">
        <v>90</v>
      </c>
      <c r="G91" t="s">
        <v>1956</v>
      </c>
      <c r="H91" t="s">
        <v>1957</v>
      </c>
      <c r="I91" t="str">
        <f>INDEX('Postal Codes 1'!$C$2:$C$1540,MATCH(H91,'Postal Codes 1'!$B$2:$B$1540,0))</f>
        <v>CT</v>
      </c>
      <c r="J91" s="10">
        <v>40500</v>
      </c>
      <c r="K91">
        <v>20</v>
      </c>
      <c r="L91" t="s">
        <v>1692</v>
      </c>
      <c r="M91" t="str">
        <f>Portfolio43468[[#This Row],[Product Name]]</f>
        <v>Megawidget L</v>
      </c>
      <c r="N91">
        <f>Portfolio43468[[#This Row],[Order Quantity]]</f>
        <v>480</v>
      </c>
      <c r="O91" s="14">
        <f>Portfolio43468[[#This Row],[Order Value]]</f>
        <v>763.2</v>
      </c>
      <c r="P91">
        <f t="shared" si="2"/>
        <v>2010</v>
      </c>
      <c r="Q91" t="str">
        <f t="shared" si="3"/>
        <v>Nov</v>
      </c>
    </row>
    <row r="92" spans="1:17" x14ac:dyDescent="0.3">
      <c r="A92">
        <v>91</v>
      </c>
      <c r="B92" t="str">
        <f>Portfolio43468[[#This Row],[First Name]]</f>
        <v>M</v>
      </c>
      <c r="C92" t="str">
        <f>Portfolio43468[[#This Row],[Last Name]]</f>
        <v>Durham</v>
      </c>
      <c r="D92" t="s">
        <v>1683</v>
      </c>
      <c r="E92" t="str">
        <f>Portfolio43468[[#This Row],[Gender]]</f>
        <v>F</v>
      </c>
      <c r="F92">
        <v>60</v>
      </c>
      <c r="G92" t="s">
        <v>1960</v>
      </c>
      <c r="H92" t="s">
        <v>592</v>
      </c>
      <c r="I92" t="str">
        <f>INDEX('Postal Codes 1'!$C$2:$C$1540,MATCH(H92,'Postal Codes 1'!$B$2:$B$1540,0))</f>
        <v>DL</v>
      </c>
      <c r="J92" s="10">
        <v>39468</v>
      </c>
      <c r="K92">
        <v>67</v>
      </c>
      <c r="L92" t="s">
        <v>1772</v>
      </c>
      <c r="M92" t="str">
        <f>Portfolio43468[[#This Row],[Product Name]]</f>
        <v>Gigastuff</v>
      </c>
      <c r="N92">
        <f>Portfolio43468[[#This Row],[Order Quantity]]</f>
        <v>1206</v>
      </c>
      <c r="O92" s="14">
        <f>Portfolio43468[[#This Row],[Order Value]]</f>
        <v>2279.3399999999997</v>
      </c>
      <c r="P92">
        <f t="shared" si="2"/>
        <v>2008</v>
      </c>
      <c r="Q92" t="str">
        <f t="shared" si="3"/>
        <v>Jan</v>
      </c>
    </row>
    <row r="93" spans="1:17" x14ac:dyDescent="0.3">
      <c r="A93">
        <v>92</v>
      </c>
      <c r="B93" t="str">
        <f>Portfolio43468[[#This Row],[First Name]]</f>
        <v>C</v>
      </c>
      <c r="C93" t="str">
        <f>Portfolio43468[[#This Row],[Last Name]]</f>
        <v>Knight</v>
      </c>
      <c r="D93" t="s">
        <v>1683</v>
      </c>
      <c r="E93" t="str">
        <f>Portfolio43468[[#This Row],[Gender]]</f>
        <v>F</v>
      </c>
      <c r="F93">
        <v>60</v>
      </c>
      <c r="G93" t="s">
        <v>1963</v>
      </c>
      <c r="H93" t="s">
        <v>1964</v>
      </c>
      <c r="I93" t="str">
        <f>INDEX('Postal Codes 1'!$C$2:$C$1540,MATCH(H93,'Postal Codes 1'!$B$2:$B$1540,0))</f>
        <v>SY</v>
      </c>
      <c r="J93" s="10">
        <v>39527</v>
      </c>
      <c r="K93">
        <v>67</v>
      </c>
      <c r="L93" t="s">
        <v>1707</v>
      </c>
      <c r="M93" t="str">
        <f>Portfolio43468[[#This Row],[Product Name]]</f>
        <v>Megawidget M</v>
      </c>
      <c r="N93">
        <f>Portfolio43468[[#This Row],[Order Quantity]]</f>
        <v>1608</v>
      </c>
      <c r="O93" s="14">
        <f>Portfolio43468[[#This Row],[Order Value]]</f>
        <v>1913.52</v>
      </c>
      <c r="P93">
        <f t="shared" si="2"/>
        <v>2008</v>
      </c>
      <c r="Q93" t="str">
        <f t="shared" si="3"/>
        <v>Mar</v>
      </c>
    </row>
    <row r="94" spans="1:17" x14ac:dyDescent="0.3">
      <c r="A94">
        <v>93</v>
      </c>
      <c r="B94" t="str">
        <f>Portfolio43468[[#This Row],[First Name]]</f>
        <v>V</v>
      </c>
      <c r="C94" t="str">
        <f>Portfolio43468[[#This Row],[Last Name]]</f>
        <v>Akers</v>
      </c>
      <c r="D94" t="s">
        <v>1670</v>
      </c>
      <c r="E94" t="str">
        <f>Portfolio43468[[#This Row],[Gender]]</f>
        <v>F</v>
      </c>
      <c r="F94">
        <v>60</v>
      </c>
      <c r="G94" t="s">
        <v>1966</v>
      </c>
      <c r="H94" t="s">
        <v>651</v>
      </c>
      <c r="I94" t="str">
        <f>INDEX('Postal Codes 1'!$C$2:$C$1540,MATCH(H94,'Postal Codes 1'!$B$2:$B$1540,0))</f>
        <v>IG</v>
      </c>
      <c r="J94" s="10">
        <v>39508</v>
      </c>
      <c r="K94">
        <v>64</v>
      </c>
      <c r="L94" t="s">
        <v>1700</v>
      </c>
      <c r="M94" t="str">
        <f>Portfolio43468[[#This Row],[Product Name]]</f>
        <v>Ultrathing V1</v>
      </c>
      <c r="N94">
        <f>Portfolio43468[[#This Row],[Order Quantity]]</f>
        <v>1088</v>
      </c>
      <c r="O94" s="14">
        <f>Portfolio43468[[#This Row],[Order Value]]</f>
        <v>2165.12</v>
      </c>
      <c r="P94">
        <f t="shared" si="2"/>
        <v>2008</v>
      </c>
      <c r="Q94" t="str">
        <f t="shared" si="3"/>
        <v>Mar</v>
      </c>
    </row>
    <row r="95" spans="1:17" x14ac:dyDescent="0.3">
      <c r="A95">
        <v>94</v>
      </c>
      <c r="B95" t="str">
        <f>Portfolio43468[[#This Row],[First Name]]</f>
        <v>W</v>
      </c>
      <c r="C95" t="str">
        <f>Portfolio43468[[#This Row],[Last Name]]</f>
        <v>Klein</v>
      </c>
      <c r="D95" t="s">
        <v>1683</v>
      </c>
      <c r="E95" t="str">
        <f>Portfolio43468[[#This Row],[Gender]]</f>
        <v>F</v>
      </c>
      <c r="F95">
        <v>60</v>
      </c>
      <c r="G95" t="s">
        <v>1969</v>
      </c>
      <c r="H95" t="s">
        <v>6</v>
      </c>
      <c r="I95" t="str">
        <f>INDEX('Postal Codes 1'!$C$2:$C$1540,MATCH(H95,'Postal Codes 1'!$B$2:$B$1540,0))</f>
        <v>AB</v>
      </c>
      <c r="J95" s="10">
        <v>39833</v>
      </c>
      <c r="K95">
        <v>97</v>
      </c>
      <c r="L95" t="s">
        <v>1677</v>
      </c>
      <c r="M95" t="str">
        <f>Portfolio43468[[#This Row],[Product Name]]</f>
        <v>Ultrathing V3</v>
      </c>
      <c r="N95">
        <f>Portfolio43468[[#This Row],[Order Quantity]]</f>
        <v>2328</v>
      </c>
      <c r="O95" s="14">
        <f>Portfolio43468[[#This Row],[Order Value]]</f>
        <v>8124.72</v>
      </c>
      <c r="P95">
        <f t="shared" si="2"/>
        <v>2009</v>
      </c>
      <c r="Q95" t="str">
        <f t="shared" si="3"/>
        <v>Jan</v>
      </c>
    </row>
    <row r="96" spans="1:17" x14ac:dyDescent="0.3">
      <c r="A96">
        <v>96</v>
      </c>
      <c r="B96" t="str">
        <f>Portfolio43468[[#This Row],[First Name]]</f>
        <v>C</v>
      </c>
      <c r="C96" t="str">
        <f>Portfolio43468[[#This Row],[Last Name]]</f>
        <v>Galvan</v>
      </c>
      <c r="D96" t="s">
        <v>1733</v>
      </c>
      <c r="E96" t="str">
        <f>Portfolio43468[[#This Row],[Gender]]</f>
        <v>F</v>
      </c>
      <c r="F96">
        <v>60</v>
      </c>
      <c r="G96" t="s">
        <v>1975</v>
      </c>
      <c r="H96" t="s">
        <v>512</v>
      </c>
      <c r="I96" t="str">
        <f>INDEX('Postal Codes 1'!$C$2:$C$1540,MATCH(H96,'Postal Codes 1'!$B$2:$B$1540,0))</f>
        <v>BB</v>
      </c>
      <c r="J96" s="10">
        <v>39927</v>
      </c>
      <c r="K96">
        <v>87</v>
      </c>
      <c r="L96" t="s">
        <v>1707</v>
      </c>
      <c r="M96" t="str">
        <f>Portfolio43468[[#This Row],[Product Name]]</f>
        <v>Megawidget M</v>
      </c>
      <c r="N96">
        <f>Portfolio43468[[#This Row],[Order Quantity]]</f>
        <v>2088</v>
      </c>
      <c r="O96" s="14">
        <f>Portfolio43468[[#This Row],[Order Value]]</f>
        <v>2484.7199999999998</v>
      </c>
      <c r="P96">
        <f t="shared" si="2"/>
        <v>2009</v>
      </c>
      <c r="Q96" t="str">
        <f t="shared" si="3"/>
        <v>Apr</v>
      </c>
    </row>
    <row r="97" spans="1:17" x14ac:dyDescent="0.3">
      <c r="A97">
        <v>97</v>
      </c>
      <c r="B97" t="str">
        <f>Portfolio43468[[#This Row],[First Name]]</f>
        <v>L</v>
      </c>
      <c r="C97" t="str">
        <f>Portfolio43468[[#This Row],[Last Name]]</f>
        <v>Hobson</v>
      </c>
      <c r="D97" t="s">
        <v>1670</v>
      </c>
      <c r="E97" t="str">
        <f>Portfolio43468[[#This Row],[Gender]]</f>
        <v>F</v>
      </c>
      <c r="F97">
        <v>30</v>
      </c>
      <c r="G97" t="s">
        <v>1978</v>
      </c>
      <c r="H97" t="s">
        <v>270</v>
      </c>
      <c r="I97" t="str">
        <f>INDEX('Postal Codes 1'!$C$2:$C$1540,MATCH(H97,'Postal Codes 1'!$B$2:$B$1540,0))</f>
        <v>IV</v>
      </c>
      <c r="J97" s="10">
        <v>40500</v>
      </c>
      <c r="K97">
        <v>41</v>
      </c>
      <c r="L97" t="s">
        <v>1707</v>
      </c>
      <c r="M97" t="str">
        <f>Portfolio43468[[#This Row],[Product Name]]</f>
        <v>Megawidget M</v>
      </c>
      <c r="N97">
        <f>Portfolio43468[[#This Row],[Order Quantity]]</f>
        <v>984</v>
      </c>
      <c r="O97" s="14">
        <f>Portfolio43468[[#This Row],[Order Value]]</f>
        <v>1170.96</v>
      </c>
      <c r="P97">
        <f t="shared" si="2"/>
        <v>2010</v>
      </c>
      <c r="Q97" t="str">
        <f t="shared" si="3"/>
        <v>Nov</v>
      </c>
    </row>
    <row r="98" spans="1:17" x14ac:dyDescent="0.3">
      <c r="A98">
        <v>98</v>
      </c>
      <c r="B98" t="str">
        <f>Portfolio43468[[#This Row],[First Name]]</f>
        <v>J</v>
      </c>
      <c r="C98" t="str">
        <f>Portfolio43468[[#This Row],[Last Name]]</f>
        <v>Mcneill</v>
      </c>
      <c r="D98" t="s">
        <v>1683</v>
      </c>
      <c r="E98" t="str">
        <f>Portfolio43468[[#This Row],[Gender]]</f>
        <v>F</v>
      </c>
      <c r="F98">
        <v>90</v>
      </c>
      <c r="G98" t="s">
        <v>1981</v>
      </c>
      <c r="H98" t="s">
        <v>1982</v>
      </c>
      <c r="I98" t="str">
        <f>INDEX('Postal Codes 1'!$C$2:$C$1540,MATCH(H98,'Postal Codes 1'!$B$2:$B$1540,0))</f>
        <v>GL</v>
      </c>
      <c r="J98" s="10">
        <v>40312</v>
      </c>
      <c r="K98">
        <v>68</v>
      </c>
      <c r="L98" t="s">
        <v>1007</v>
      </c>
      <c r="M98" t="str">
        <f>Portfolio43468[[#This Row],[Product Name]]</f>
        <v>Superwossname</v>
      </c>
      <c r="N98">
        <f>Portfolio43468[[#This Row],[Order Quantity]]</f>
        <v>1360</v>
      </c>
      <c r="O98" s="14">
        <f>Portfolio43468[[#This Row],[Order Value]]</f>
        <v>4229.5999999999995</v>
      </c>
      <c r="P98">
        <f t="shared" si="2"/>
        <v>2010</v>
      </c>
      <c r="Q98" t="str">
        <f t="shared" si="3"/>
        <v>May</v>
      </c>
    </row>
    <row r="99" spans="1:17" x14ac:dyDescent="0.3">
      <c r="A99">
        <v>99</v>
      </c>
      <c r="B99" t="str">
        <f>Portfolio43468[[#This Row],[First Name]]</f>
        <v>P</v>
      </c>
      <c r="C99" t="str">
        <f>Portfolio43468[[#This Row],[Last Name]]</f>
        <v>Starks</v>
      </c>
      <c r="D99" t="s">
        <v>1670</v>
      </c>
      <c r="E99" t="str">
        <f>Portfolio43468[[#This Row],[Gender]]</f>
        <v>F</v>
      </c>
      <c r="F99">
        <v>30</v>
      </c>
      <c r="G99" t="s">
        <v>1985</v>
      </c>
      <c r="H99" t="s">
        <v>1642</v>
      </c>
      <c r="I99" t="str">
        <f>INDEX('Postal Codes 1'!$C$2:$C$1540,MATCH(H99,'Postal Codes 1'!$B$2:$B$1540,0))</f>
        <v>CR</v>
      </c>
      <c r="J99" s="10">
        <v>40037</v>
      </c>
      <c r="K99">
        <v>47</v>
      </c>
      <c r="L99" t="s">
        <v>851</v>
      </c>
      <c r="M99" t="str">
        <f>Portfolio43468[[#This Row],[Product Name]]</f>
        <v>Hyperwotsit</v>
      </c>
      <c r="N99">
        <f>Portfolio43468[[#This Row],[Order Quantity]]</f>
        <v>940</v>
      </c>
      <c r="O99" s="14">
        <f>Portfolio43468[[#This Row],[Order Value]]</f>
        <v>1889.3999999999999</v>
      </c>
      <c r="P99">
        <f t="shared" si="2"/>
        <v>2009</v>
      </c>
      <c r="Q99" t="str">
        <f t="shared" si="3"/>
        <v>Aug</v>
      </c>
    </row>
    <row r="100" spans="1:17" x14ac:dyDescent="0.3">
      <c r="A100">
        <v>100</v>
      </c>
      <c r="B100" t="str">
        <f>Portfolio43468[[#This Row],[First Name]]</f>
        <v>C</v>
      </c>
      <c r="C100" t="str">
        <f>Portfolio43468[[#This Row],[Last Name]]</f>
        <v>Pittman</v>
      </c>
      <c r="D100" t="s">
        <v>1683</v>
      </c>
      <c r="E100" t="str">
        <f>Portfolio43468[[#This Row],[Gender]]</f>
        <v>F</v>
      </c>
      <c r="F100">
        <v>90</v>
      </c>
      <c r="G100" t="s">
        <v>1988</v>
      </c>
      <c r="H100" t="s">
        <v>214</v>
      </c>
      <c r="I100" t="str">
        <f>INDEX('Postal Codes 1'!$C$2:$C$1540,MATCH(H100,'Postal Codes 1'!$B$2:$B$1540,0))</f>
        <v>GL</v>
      </c>
      <c r="J100" s="10">
        <v>40107</v>
      </c>
      <c r="K100">
        <v>51</v>
      </c>
      <c r="L100" t="s">
        <v>1700</v>
      </c>
      <c r="M100" t="str">
        <f>Portfolio43468[[#This Row],[Product Name]]</f>
        <v>Ultrathing V1</v>
      </c>
      <c r="N100">
        <f>Portfolio43468[[#This Row],[Order Quantity]]</f>
        <v>867</v>
      </c>
      <c r="O100" s="14">
        <f>Portfolio43468[[#This Row],[Order Value]]</f>
        <v>1725.33</v>
      </c>
      <c r="P100">
        <f t="shared" si="2"/>
        <v>2009</v>
      </c>
      <c r="Q100" t="str">
        <f t="shared" si="3"/>
        <v>Oct</v>
      </c>
    </row>
    <row r="101" spans="1:17" x14ac:dyDescent="0.3">
      <c r="A101">
        <v>101</v>
      </c>
      <c r="B101" t="str">
        <f>Portfolio43468[[#This Row],[First Name]]</f>
        <v>R</v>
      </c>
      <c r="C101" t="str">
        <f>Portfolio43468[[#This Row],[Last Name]]</f>
        <v>Hayes</v>
      </c>
      <c r="D101" t="s">
        <v>1670</v>
      </c>
      <c r="E101" t="str">
        <f>Portfolio43468[[#This Row],[Gender]]</f>
        <v>F</v>
      </c>
      <c r="F101">
        <v>60</v>
      </c>
      <c r="G101" t="s">
        <v>1991</v>
      </c>
      <c r="H101" t="s">
        <v>831</v>
      </c>
      <c r="I101" t="str">
        <f>INDEX('Postal Codes 1'!$C$2:$C$1540,MATCH(H101,'Postal Codes 1'!$B$2:$B$1540,0))</f>
        <v>SK</v>
      </c>
      <c r="J101" s="10">
        <v>40000</v>
      </c>
      <c r="K101">
        <v>97</v>
      </c>
      <c r="L101" t="s">
        <v>851</v>
      </c>
      <c r="M101" t="str">
        <f>Portfolio43468[[#This Row],[Product Name]]</f>
        <v>Hyperwotsit</v>
      </c>
      <c r="N101">
        <f>Portfolio43468[[#This Row],[Order Quantity]]</f>
        <v>1940</v>
      </c>
      <c r="O101" s="14">
        <f>Portfolio43468[[#This Row],[Order Value]]</f>
        <v>3899.3999999999996</v>
      </c>
      <c r="P101">
        <f t="shared" si="2"/>
        <v>2009</v>
      </c>
      <c r="Q101" t="str">
        <f t="shared" si="3"/>
        <v>Jul</v>
      </c>
    </row>
    <row r="102" spans="1:17" x14ac:dyDescent="0.3">
      <c r="A102">
        <v>102</v>
      </c>
      <c r="B102" t="str">
        <f>Portfolio43468[[#This Row],[First Name]]</f>
        <v>P</v>
      </c>
      <c r="C102" t="str">
        <f>Portfolio43468[[#This Row],[Last Name]]</f>
        <v>Mcmullen</v>
      </c>
      <c r="D102" t="s">
        <v>1683</v>
      </c>
      <c r="E102" t="str">
        <f>Portfolio43468[[#This Row],[Gender]]</f>
        <v>F</v>
      </c>
      <c r="F102">
        <v>90</v>
      </c>
      <c r="G102" t="s">
        <v>1994</v>
      </c>
      <c r="H102" t="s">
        <v>103</v>
      </c>
      <c r="I102" t="str">
        <f>INDEX('Postal Codes 1'!$C$2:$C$1540,MATCH(H102,'Postal Codes 1'!$B$2:$B$1540,0))</f>
        <v>CO</v>
      </c>
      <c r="J102" s="10">
        <v>40526</v>
      </c>
      <c r="K102">
        <v>70</v>
      </c>
      <c r="L102" t="s">
        <v>1696</v>
      </c>
      <c r="M102" t="str">
        <f>Portfolio43468[[#This Row],[Product Name]]</f>
        <v>Ultrathing V2</v>
      </c>
      <c r="N102">
        <f>Portfolio43468[[#This Row],[Order Quantity]]</f>
        <v>1400</v>
      </c>
      <c r="O102" s="14">
        <f>Portfolio43468[[#This Row],[Order Value]]</f>
        <v>4186</v>
      </c>
      <c r="P102">
        <f t="shared" si="2"/>
        <v>2010</v>
      </c>
      <c r="Q102" t="str">
        <f t="shared" si="3"/>
        <v>Dec</v>
      </c>
    </row>
    <row r="103" spans="1:17" x14ac:dyDescent="0.3">
      <c r="A103">
        <v>103</v>
      </c>
      <c r="B103" t="str">
        <f>Portfolio43468[[#This Row],[First Name]]</f>
        <v>W</v>
      </c>
      <c r="C103" t="str">
        <f>Portfolio43468[[#This Row],[Last Name]]</f>
        <v>Eubanks</v>
      </c>
      <c r="D103" t="s">
        <v>1670</v>
      </c>
      <c r="E103" t="str">
        <f>Portfolio43468[[#This Row],[Gender]]</f>
        <v>F</v>
      </c>
      <c r="F103">
        <v>90</v>
      </c>
      <c r="G103" t="s">
        <v>1997</v>
      </c>
      <c r="H103" t="s">
        <v>539</v>
      </c>
      <c r="I103" t="str">
        <f>INDEX('Postal Codes 1'!$C$2:$C$1540,MATCH(H103,'Postal Codes 1'!$B$2:$B$1540,0))</f>
        <v>BT</v>
      </c>
      <c r="J103" s="10">
        <v>39760</v>
      </c>
      <c r="K103">
        <v>83</v>
      </c>
      <c r="L103" t="s">
        <v>1007</v>
      </c>
      <c r="M103" t="str">
        <f>Portfolio43468[[#This Row],[Product Name]]</f>
        <v>Superwossname</v>
      </c>
      <c r="N103">
        <f>Portfolio43468[[#This Row],[Order Quantity]]</f>
        <v>1660</v>
      </c>
      <c r="O103" s="14">
        <f>Portfolio43468[[#This Row],[Order Value]]</f>
        <v>5162.5999999999995</v>
      </c>
      <c r="P103">
        <f t="shared" si="2"/>
        <v>2008</v>
      </c>
      <c r="Q103" t="str">
        <f t="shared" si="3"/>
        <v>Nov</v>
      </c>
    </row>
    <row r="104" spans="1:17" x14ac:dyDescent="0.3">
      <c r="A104">
        <v>104</v>
      </c>
      <c r="B104" t="str">
        <f>Portfolio43468[[#This Row],[First Name]]</f>
        <v>T</v>
      </c>
      <c r="C104" t="str">
        <f>Portfolio43468[[#This Row],[Last Name]]</f>
        <v>Medeiros</v>
      </c>
      <c r="D104" t="s">
        <v>1683</v>
      </c>
      <c r="E104" t="str">
        <f>Portfolio43468[[#This Row],[Gender]]</f>
        <v>F</v>
      </c>
      <c r="F104">
        <v>60</v>
      </c>
      <c r="G104" t="s">
        <v>1999</v>
      </c>
      <c r="H104" t="s">
        <v>1634</v>
      </c>
      <c r="I104" t="str">
        <f>INDEX('Postal Codes 1'!$C$2:$C$1540,MATCH(H104,'Postal Codes 1'!$B$2:$B$1540,0))</f>
        <v>RS</v>
      </c>
      <c r="J104" s="10">
        <v>39862</v>
      </c>
      <c r="K104">
        <v>63</v>
      </c>
      <c r="L104" t="s">
        <v>1707</v>
      </c>
      <c r="M104" t="str">
        <f>Portfolio43468[[#This Row],[Product Name]]</f>
        <v>Megawidget M</v>
      </c>
      <c r="N104">
        <f>Portfolio43468[[#This Row],[Order Quantity]]</f>
        <v>1512</v>
      </c>
      <c r="O104" s="14">
        <f>Portfolio43468[[#This Row],[Order Value]]</f>
        <v>1799.28</v>
      </c>
      <c r="P104">
        <f t="shared" si="2"/>
        <v>2009</v>
      </c>
      <c r="Q104" t="str">
        <f t="shared" si="3"/>
        <v>Feb</v>
      </c>
    </row>
    <row r="105" spans="1:17" x14ac:dyDescent="0.3">
      <c r="A105">
        <v>105</v>
      </c>
      <c r="B105" t="str">
        <f>Portfolio43468[[#This Row],[First Name]]</f>
        <v>C</v>
      </c>
      <c r="C105" t="str">
        <f>Portfolio43468[[#This Row],[Last Name]]</f>
        <v>Grover</v>
      </c>
      <c r="D105" t="s">
        <v>1670</v>
      </c>
      <c r="E105" t="str">
        <f>Portfolio43468[[#This Row],[Gender]]</f>
        <v>F</v>
      </c>
      <c r="F105">
        <v>60</v>
      </c>
      <c r="G105" t="s">
        <v>2002</v>
      </c>
      <c r="H105" t="s">
        <v>2003</v>
      </c>
      <c r="I105" t="str">
        <f>INDEX('Postal Codes 1'!$C$2:$C$1540,MATCH(H105,'Postal Codes 1'!$B$2:$B$1540,0))</f>
        <v>GL</v>
      </c>
      <c r="J105" s="10">
        <v>39523</v>
      </c>
      <c r="K105">
        <v>67</v>
      </c>
      <c r="L105" t="s">
        <v>1696</v>
      </c>
      <c r="M105" t="str">
        <f>Portfolio43468[[#This Row],[Product Name]]</f>
        <v>Ultrathing V2</v>
      </c>
      <c r="N105">
        <f>Portfolio43468[[#This Row],[Order Quantity]]</f>
        <v>1340</v>
      </c>
      <c r="O105" s="14">
        <f>Portfolio43468[[#This Row],[Order Value]]</f>
        <v>4006.6000000000004</v>
      </c>
      <c r="P105">
        <f t="shared" si="2"/>
        <v>2008</v>
      </c>
      <c r="Q105" t="str">
        <f t="shared" si="3"/>
        <v>Mar</v>
      </c>
    </row>
    <row r="106" spans="1:17" x14ac:dyDescent="0.3">
      <c r="A106">
        <v>106</v>
      </c>
      <c r="B106" t="str">
        <f>Portfolio43468[[#This Row],[First Name]]</f>
        <v>M</v>
      </c>
      <c r="C106" t="str">
        <f>Portfolio43468[[#This Row],[Last Name]]</f>
        <v>Cervantes</v>
      </c>
      <c r="D106" t="s">
        <v>1683</v>
      </c>
      <c r="E106" t="str">
        <f>Portfolio43468[[#This Row],[Gender]]</f>
        <v>F</v>
      </c>
      <c r="F106">
        <v>90</v>
      </c>
      <c r="G106" t="s">
        <v>2006</v>
      </c>
      <c r="H106" t="s">
        <v>688</v>
      </c>
      <c r="I106" t="str">
        <f>INDEX('Postal Codes 1'!$C$2:$C$1540,MATCH(H106,'Postal Codes 1'!$B$2:$B$1540,0))</f>
        <v>LA</v>
      </c>
      <c r="J106" s="10">
        <v>39698</v>
      </c>
      <c r="K106">
        <v>65</v>
      </c>
      <c r="L106" t="s">
        <v>1707</v>
      </c>
      <c r="M106" t="str">
        <f>Portfolio43468[[#This Row],[Product Name]]</f>
        <v>Megawidget M</v>
      </c>
      <c r="N106">
        <f>Portfolio43468[[#This Row],[Order Quantity]]</f>
        <v>1560</v>
      </c>
      <c r="O106" s="14">
        <f>Portfolio43468[[#This Row],[Order Value]]</f>
        <v>1856.3999999999999</v>
      </c>
      <c r="P106">
        <f t="shared" si="2"/>
        <v>2008</v>
      </c>
      <c r="Q106" t="str">
        <f t="shared" si="3"/>
        <v>Sep</v>
      </c>
    </row>
    <row r="107" spans="1:17" x14ac:dyDescent="0.3">
      <c r="A107">
        <v>107</v>
      </c>
      <c r="B107" t="str">
        <f>Portfolio43468[[#This Row],[First Name]]</f>
        <v>C</v>
      </c>
      <c r="C107" t="str">
        <f>Portfolio43468[[#This Row],[Last Name]]</f>
        <v>Wolfe</v>
      </c>
      <c r="D107" t="s">
        <v>1670</v>
      </c>
      <c r="E107" t="str">
        <f>Portfolio43468[[#This Row],[Gender]]</f>
        <v>F</v>
      </c>
      <c r="F107">
        <v>30</v>
      </c>
      <c r="G107" t="s">
        <v>2009</v>
      </c>
      <c r="H107" t="s">
        <v>2010</v>
      </c>
      <c r="I107" t="str">
        <f>INDEX('Postal Codes 1'!$C$2:$C$1540,MATCH(H107,'Postal Codes 1'!$B$2:$B$1540,0))</f>
        <v>NR</v>
      </c>
      <c r="J107" s="10">
        <v>40106</v>
      </c>
      <c r="K107">
        <v>45</v>
      </c>
      <c r="L107" t="s">
        <v>1007</v>
      </c>
      <c r="M107" t="str">
        <f>Portfolio43468[[#This Row],[Product Name]]</f>
        <v>Superwossname</v>
      </c>
      <c r="N107">
        <f>Portfolio43468[[#This Row],[Order Quantity]]</f>
        <v>900</v>
      </c>
      <c r="O107" s="14">
        <f>Portfolio43468[[#This Row],[Order Value]]</f>
        <v>2799</v>
      </c>
      <c r="P107">
        <f t="shared" si="2"/>
        <v>2009</v>
      </c>
      <c r="Q107" t="str">
        <f t="shared" si="3"/>
        <v>Oct</v>
      </c>
    </row>
    <row r="108" spans="1:17" x14ac:dyDescent="0.3">
      <c r="A108">
        <v>108</v>
      </c>
      <c r="B108" t="str">
        <f>Portfolio43468[[#This Row],[First Name]]</f>
        <v>J</v>
      </c>
      <c r="C108" t="str">
        <f>Portfolio43468[[#This Row],[Last Name]]</f>
        <v>Richards</v>
      </c>
      <c r="D108" t="s">
        <v>1683</v>
      </c>
      <c r="E108" t="str">
        <f>Portfolio43468[[#This Row],[Gender]]</f>
        <v>F</v>
      </c>
      <c r="F108">
        <v>90</v>
      </c>
      <c r="G108" t="s">
        <v>2012</v>
      </c>
      <c r="H108" t="s">
        <v>2013</v>
      </c>
      <c r="I108" t="str">
        <f>INDEX('Postal Codes 1'!$C$2:$C$1540,MATCH(H108,'Postal Codes 1'!$B$2:$B$1540,0))</f>
        <v>PH</v>
      </c>
      <c r="J108" s="10">
        <v>40443</v>
      </c>
      <c r="K108">
        <v>33</v>
      </c>
      <c r="L108" t="s">
        <v>1721</v>
      </c>
      <c r="M108" t="str">
        <f>Portfolio43468[[#This Row],[Product Name]]</f>
        <v>Ultrathing V4</v>
      </c>
      <c r="N108">
        <f>Portfolio43468[[#This Row],[Order Quantity]]</f>
        <v>792</v>
      </c>
      <c r="O108" s="14">
        <f>Portfolio43468[[#This Row],[Order Value]]</f>
        <v>3160.0800000000004</v>
      </c>
      <c r="P108">
        <f t="shared" si="2"/>
        <v>2010</v>
      </c>
      <c r="Q108" t="str">
        <f t="shared" si="3"/>
        <v>Sep</v>
      </c>
    </row>
    <row r="109" spans="1:17" x14ac:dyDescent="0.3">
      <c r="A109">
        <v>109</v>
      </c>
      <c r="B109" t="str">
        <f>Portfolio43468[[#This Row],[First Name]]</f>
        <v>M</v>
      </c>
      <c r="C109" t="str">
        <f>Portfolio43468[[#This Row],[Last Name]]</f>
        <v>Otero</v>
      </c>
      <c r="D109" t="s">
        <v>1670</v>
      </c>
      <c r="E109" t="str">
        <f>Portfolio43468[[#This Row],[Gender]]</f>
        <v>F</v>
      </c>
      <c r="F109">
        <v>30</v>
      </c>
      <c r="G109" t="s">
        <v>2016</v>
      </c>
      <c r="H109" t="s">
        <v>2017</v>
      </c>
      <c r="I109" t="str">
        <f>INDEX('Postal Codes 1'!$C$2:$C$1540,MATCH(H109,'Postal Codes 1'!$B$2:$B$1540,0))</f>
        <v>SS</v>
      </c>
      <c r="J109" s="10">
        <v>39705</v>
      </c>
      <c r="K109">
        <v>28</v>
      </c>
      <c r="L109" t="s">
        <v>1007</v>
      </c>
      <c r="M109" t="str">
        <f>Portfolio43468[[#This Row],[Product Name]]</f>
        <v>Superwossname</v>
      </c>
      <c r="N109">
        <f>Portfolio43468[[#This Row],[Order Quantity]]</f>
        <v>560</v>
      </c>
      <c r="O109" s="14">
        <f>Portfolio43468[[#This Row],[Order Value]]</f>
        <v>1741.6</v>
      </c>
      <c r="P109">
        <f t="shared" si="2"/>
        <v>2008</v>
      </c>
      <c r="Q109" t="str">
        <f t="shared" si="3"/>
        <v>Sep</v>
      </c>
    </row>
    <row r="110" spans="1:17" x14ac:dyDescent="0.3">
      <c r="A110">
        <v>110</v>
      </c>
      <c r="B110" t="str">
        <f>Portfolio43468[[#This Row],[First Name]]</f>
        <v>C</v>
      </c>
      <c r="C110" t="str">
        <f>Portfolio43468[[#This Row],[Last Name]]</f>
        <v>Mcnally</v>
      </c>
      <c r="D110" t="s">
        <v>1683</v>
      </c>
      <c r="E110" t="str">
        <f>Portfolio43468[[#This Row],[Gender]]</f>
        <v>F</v>
      </c>
      <c r="F110">
        <v>60</v>
      </c>
      <c r="G110" t="s">
        <v>2020</v>
      </c>
      <c r="H110" t="s">
        <v>1609</v>
      </c>
      <c r="I110" t="str">
        <f>INDEX('Postal Codes 1'!$C$2:$C$1540,MATCH(H110,'Postal Codes 1'!$B$2:$B$1540,0))</f>
        <v>BT</v>
      </c>
      <c r="J110" s="10">
        <v>40423</v>
      </c>
      <c r="K110">
        <v>92</v>
      </c>
      <c r="L110" t="s">
        <v>1673</v>
      </c>
      <c r="M110" t="str">
        <f>Portfolio43468[[#This Row],[Product Name]]</f>
        <v>Megawidget S</v>
      </c>
      <c r="N110">
        <f>Portfolio43468[[#This Row],[Order Quantity]]</f>
        <v>2208</v>
      </c>
      <c r="O110" s="14">
        <f>Portfolio43468[[#This Row],[Order Value]]</f>
        <v>1744.3200000000002</v>
      </c>
      <c r="P110">
        <f t="shared" si="2"/>
        <v>2010</v>
      </c>
      <c r="Q110" t="str">
        <f t="shared" si="3"/>
        <v>Sep</v>
      </c>
    </row>
    <row r="111" spans="1:17" x14ac:dyDescent="0.3">
      <c r="A111">
        <v>111</v>
      </c>
      <c r="B111" t="str">
        <f>Portfolio43468[[#This Row],[First Name]]</f>
        <v>F</v>
      </c>
      <c r="C111" t="str">
        <f>Portfolio43468[[#This Row],[Last Name]]</f>
        <v>Trotter</v>
      </c>
      <c r="D111" t="s">
        <v>1683</v>
      </c>
      <c r="E111" t="str">
        <f>Portfolio43468[[#This Row],[Gender]]</f>
        <v>F</v>
      </c>
      <c r="F111">
        <v>60</v>
      </c>
      <c r="G111" t="s">
        <v>2023</v>
      </c>
      <c r="H111" t="s">
        <v>1451</v>
      </c>
      <c r="I111" t="str">
        <f>INDEX('Postal Codes 1'!$C$2:$C$1540,MATCH(H111,'Postal Codes 1'!$B$2:$B$1540,0))</f>
        <v>TD</v>
      </c>
      <c r="J111" s="10">
        <v>39700</v>
      </c>
      <c r="K111">
        <v>57</v>
      </c>
      <c r="L111" t="s">
        <v>1007</v>
      </c>
      <c r="M111" t="str">
        <f>Portfolio43468[[#This Row],[Product Name]]</f>
        <v>Superwossname</v>
      </c>
      <c r="N111">
        <f>Portfolio43468[[#This Row],[Order Quantity]]</f>
        <v>1140</v>
      </c>
      <c r="O111" s="14">
        <f>Portfolio43468[[#This Row],[Order Value]]</f>
        <v>3545.3999999999996</v>
      </c>
      <c r="P111">
        <f t="shared" si="2"/>
        <v>2008</v>
      </c>
      <c r="Q111" t="str">
        <f t="shared" si="3"/>
        <v>Sep</v>
      </c>
    </row>
    <row r="112" spans="1:17" x14ac:dyDescent="0.3">
      <c r="A112">
        <v>112</v>
      </c>
      <c r="B112" t="str">
        <f>Portfolio43468[[#This Row],[First Name]]</f>
        <v>J</v>
      </c>
      <c r="C112" t="str">
        <f>Portfolio43468[[#This Row],[Last Name]]</f>
        <v>Carson</v>
      </c>
      <c r="D112" t="s">
        <v>1670</v>
      </c>
      <c r="E112" t="str">
        <f>Portfolio43468[[#This Row],[Gender]]</f>
        <v>F</v>
      </c>
      <c r="F112">
        <v>60</v>
      </c>
      <c r="G112" t="s">
        <v>2026</v>
      </c>
      <c r="H112" t="s">
        <v>61</v>
      </c>
      <c r="I112" t="str">
        <f>INDEX('Postal Codes 1'!$C$2:$C$1540,MATCH(H112,'Postal Codes 1'!$B$2:$B$1540,0))</f>
        <v>BS</v>
      </c>
      <c r="J112" s="10">
        <v>39627</v>
      </c>
      <c r="K112">
        <v>17</v>
      </c>
      <c r="L112" t="s">
        <v>1772</v>
      </c>
      <c r="M112" t="str">
        <f>Portfolio43468[[#This Row],[Product Name]]</f>
        <v>Gigastuff</v>
      </c>
      <c r="N112">
        <f>Portfolio43468[[#This Row],[Order Quantity]]</f>
        <v>306</v>
      </c>
      <c r="O112" s="14">
        <f>Portfolio43468[[#This Row],[Order Value]]</f>
        <v>578.33999999999992</v>
      </c>
      <c r="P112">
        <f t="shared" si="2"/>
        <v>2008</v>
      </c>
      <c r="Q112" t="str">
        <f t="shared" si="3"/>
        <v>Jun</v>
      </c>
    </row>
    <row r="113" spans="1:17" x14ac:dyDescent="0.3">
      <c r="A113">
        <v>113</v>
      </c>
      <c r="B113" t="str">
        <f>Portfolio43468[[#This Row],[First Name]]</f>
        <v>M</v>
      </c>
      <c r="C113" t="str">
        <f>Portfolio43468[[#This Row],[Last Name]]</f>
        <v>Buckley</v>
      </c>
      <c r="D113" t="s">
        <v>1683</v>
      </c>
      <c r="E113" t="str">
        <f>Portfolio43468[[#This Row],[Gender]]</f>
        <v>F</v>
      </c>
      <c r="F113">
        <v>30</v>
      </c>
      <c r="G113" t="s">
        <v>2028</v>
      </c>
      <c r="H113" t="s">
        <v>143</v>
      </c>
      <c r="I113" t="str">
        <f>INDEX('Postal Codes 1'!$C$2:$C$1540,MATCH(H113,'Postal Codes 1'!$B$2:$B$1540,0))</f>
        <v>DG</v>
      </c>
      <c r="J113" s="10">
        <v>39767</v>
      </c>
      <c r="K113">
        <v>41</v>
      </c>
      <c r="L113" t="s">
        <v>1707</v>
      </c>
      <c r="M113" t="str">
        <f>Portfolio43468[[#This Row],[Product Name]]</f>
        <v>Megawidget M</v>
      </c>
      <c r="N113">
        <f>Portfolio43468[[#This Row],[Order Quantity]]</f>
        <v>984</v>
      </c>
      <c r="O113" s="14">
        <f>Portfolio43468[[#This Row],[Order Value]]</f>
        <v>1170.96</v>
      </c>
      <c r="P113">
        <f t="shared" si="2"/>
        <v>2008</v>
      </c>
      <c r="Q113" t="str">
        <f t="shared" si="3"/>
        <v>Nov</v>
      </c>
    </row>
    <row r="114" spans="1:17" x14ac:dyDescent="0.3">
      <c r="A114">
        <v>114</v>
      </c>
      <c r="B114" t="str">
        <f>Portfolio43468[[#This Row],[First Name]]</f>
        <v>S</v>
      </c>
      <c r="C114" t="str">
        <f>Portfolio43468[[#This Row],[Last Name]]</f>
        <v>Hickey</v>
      </c>
      <c r="D114" t="s">
        <v>1733</v>
      </c>
      <c r="E114" t="str">
        <f>Portfolio43468[[#This Row],[Gender]]</f>
        <v>F</v>
      </c>
      <c r="F114">
        <v>90</v>
      </c>
      <c r="G114" t="s">
        <v>2031</v>
      </c>
      <c r="H114" t="s">
        <v>801</v>
      </c>
      <c r="I114" t="str">
        <f>INDEX('Postal Codes 1'!$C$2:$C$1540,MATCH(H114,'Postal Codes 1'!$B$2:$B$1540,0))</f>
        <v>PO</v>
      </c>
      <c r="J114" s="10">
        <v>40451</v>
      </c>
      <c r="K114">
        <v>19</v>
      </c>
      <c r="L114" t="s">
        <v>1721</v>
      </c>
      <c r="M114" t="str">
        <f>Portfolio43468[[#This Row],[Product Name]]</f>
        <v>Ultrathing V4</v>
      </c>
      <c r="N114">
        <f>Portfolio43468[[#This Row],[Order Quantity]]</f>
        <v>456</v>
      </c>
      <c r="O114" s="14">
        <f>Portfolio43468[[#This Row],[Order Value]]</f>
        <v>1819.44</v>
      </c>
      <c r="P114">
        <f t="shared" si="2"/>
        <v>2010</v>
      </c>
      <c r="Q114" t="str">
        <f t="shared" si="3"/>
        <v>Sep</v>
      </c>
    </row>
    <row r="115" spans="1:17" x14ac:dyDescent="0.3">
      <c r="A115">
        <v>115</v>
      </c>
      <c r="B115" t="str">
        <f>Portfolio43468[[#This Row],[First Name]]</f>
        <v>L</v>
      </c>
      <c r="C115" t="str">
        <f>Portfolio43468[[#This Row],[Last Name]]</f>
        <v>Nixon</v>
      </c>
      <c r="D115" t="s">
        <v>1670</v>
      </c>
      <c r="E115" t="str">
        <f>Portfolio43468[[#This Row],[Gender]]</f>
        <v>F</v>
      </c>
      <c r="F115">
        <v>60</v>
      </c>
      <c r="G115" t="s">
        <v>2034</v>
      </c>
      <c r="H115" t="s">
        <v>2035</v>
      </c>
      <c r="I115" t="str">
        <f>INDEX('Postal Codes 1'!$C$2:$C$1540,MATCH(H115,'Postal Codes 1'!$B$2:$B$1540,0))</f>
        <v>HS</v>
      </c>
      <c r="J115" s="10">
        <v>39859</v>
      </c>
      <c r="K115">
        <v>11</v>
      </c>
      <c r="L115" t="s">
        <v>1673</v>
      </c>
      <c r="M115" t="str">
        <f>Portfolio43468[[#This Row],[Product Name]]</f>
        <v>Megawidget S</v>
      </c>
      <c r="N115">
        <f>Portfolio43468[[#This Row],[Order Quantity]]</f>
        <v>264</v>
      </c>
      <c r="O115" s="14">
        <f>Portfolio43468[[#This Row],[Order Value]]</f>
        <v>208.56</v>
      </c>
      <c r="P115">
        <f t="shared" si="2"/>
        <v>2009</v>
      </c>
      <c r="Q115" t="str">
        <f t="shared" si="3"/>
        <v>Feb</v>
      </c>
    </row>
    <row r="116" spans="1:17" x14ac:dyDescent="0.3">
      <c r="A116">
        <v>116</v>
      </c>
      <c r="B116" t="str">
        <f>Portfolio43468[[#This Row],[First Name]]</f>
        <v>E</v>
      </c>
      <c r="C116" t="str">
        <f>Portfolio43468[[#This Row],[Last Name]]</f>
        <v>Acosta</v>
      </c>
      <c r="D116" t="s">
        <v>1683</v>
      </c>
      <c r="E116" t="str">
        <f>Portfolio43468[[#This Row],[Gender]]</f>
        <v>F</v>
      </c>
      <c r="F116">
        <v>30</v>
      </c>
      <c r="G116" t="s">
        <v>2038</v>
      </c>
      <c r="H116" t="s">
        <v>133</v>
      </c>
      <c r="I116" t="str">
        <f>INDEX('Postal Codes 1'!$C$2:$C$1540,MATCH(H116,'Postal Codes 1'!$B$2:$B$1540,0))</f>
        <v>DD</v>
      </c>
      <c r="J116" s="10">
        <v>39932</v>
      </c>
      <c r="K116">
        <v>77</v>
      </c>
      <c r="L116" t="s">
        <v>1692</v>
      </c>
      <c r="M116" t="str">
        <f>Portfolio43468[[#This Row],[Product Name]]</f>
        <v>Megawidget L</v>
      </c>
      <c r="N116">
        <f>Portfolio43468[[#This Row],[Order Quantity]]</f>
        <v>1848</v>
      </c>
      <c r="O116" s="14">
        <f>Portfolio43468[[#This Row],[Order Value]]</f>
        <v>2938.32</v>
      </c>
      <c r="P116">
        <f t="shared" si="2"/>
        <v>2009</v>
      </c>
      <c r="Q116" t="str">
        <f t="shared" si="3"/>
        <v>Apr</v>
      </c>
    </row>
    <row r="117" spans="1:17" x14ac:dyDescent="0.3">
      <c r="A117">
        <v>117</v>
      </c>
      <c r="B117" t="str">
        <f>Portfolio43468[[#This Row],[First Name]]</f>
        <v>G</v>
      </c>
      <c r="C117" t="str">
        <f>Portfolio43468[[#This Row],[Last Name]]</f>
        <v>Brown</v>
      </c>
      <c r="D117" t="s">
        <v>1670</v>
      </c>
      <c r="E117" t="str">
        <f>Portfolio43468[[#This Row],[Gender]]</f>
        <v>F</v>
      </c>
      <c r="F117">
        <v>30</v>
      </c>
      <c r="G117" t="s">
        <v>2041</v>
      </c>
      <c r="H117" t="s">
        <v>2042</v>
      </c>
      <c r="I117" t="str">
        <f>INDEX('Postal Codes 1'!$C$2:$C$1540,MATCH(H117,'Postal Codes 1'!$B$2:$B$1540,0))</f>
        <v>GL</v>
      </c>
      <c r="J117" s="10">
        <v>40245</v>
      </c>
      <c r="K117">
        <v>11</v>
      </c>
      <c r="L117" t="s">
        <v>1696</v>
      </c>
      <c r="M117" t="str">
        <f>Portfolio43468[[#This Row],[Product Name]]</f>
        <v>Ultrathing V2</v>
      </c>
      <c r="N117">
        <f>Portfolio43468[[#This Row],[Order Quantity]]</f>
        <v>220</v>
      </c>
      <c r="O117" s="14">
        <f>Portfolio43468[[#This Row],[Order Value]]</f>
        <v>657.80000000000007</v>
      </c>
      <c r="P117">
        <f t="shared" si="2"/>
        <v>2010</v>
      </c>
      <c r="Q117" t="str">
        <f t="shared" si="3"/>
        <v>Mar</v>
      </c>
    </row>
    <row r="118" spans="1:17" x14ac:dyDescent="0.3">
      <c r="A118">
        <v>118</v>
      </c>
      <c r="B118" t="str">
        <f>Portfolio43468[[#This Row],[First Name]]</f>
        <v>S</v>
      </c>
      <c r="C118" t="str">
        <f>Portfolio43468[[#This Row],[Last Name]]</f>
        <v>Melton</v>
      </c>
      <c r="D118" t="s">
        <v>1670</v>
      </c>
      <c r="E118" t="str">
        <f>Portfolio43468[[#This Row],[Gender]]</f>
        <v>F</v>
      </c>
      <c r="F118">
        <v>60</v>
      </c>
      <c r="G118" t="s">
        <v>2045</v>
      </c>
      <c r="H118" t="s">
        <v>2046</v>
      </c>
      <c r="I118" t="str">
        <f>INDEX('Postal Codes 1'!$C$2:$C$1540,MATCH(H118,'Postal Codes 1'!$B$2:$B$1540,0))</f>
        <v>BA</v>
      </c>
      <c r="J118" s="10">
        <v>39809</v>
      </c>
      <c r="K118">
        <v>86</v>
      </c>
      <c r="L118" t="s">
        <v>1696</v>
      </c>
      <c r="M118" t="str">
        <f>Portfolio43468[[#This Row],[Product Name]]</f>
        <v>Ultrathing V2</v>
      </c>
      <c r="N118">
        <f>Portfolio43468[[#This Row],[Order Quantity]]</f>
        <v>1720</v>
      </c>
      <c r="O118" s="14">
        <f>Portfolio43468[[#This Row],[Order Value]]</f>
        <v>5142.8</v>
      </c>
      <c r="P118">
        <f t="shared" si="2"/>
        <v>2008</v>
      </c>
      <c r="Q118" t="str">
        <f t="shared" si="3"/>
        <v>Dec</v>
      </c>
    </row>
    <row r="119" spans="1:17" x14ac:dyDescent="0.3">
      <c r="A119">
        <v>119</v>
      </c>
      <c r="B119" t="str">
        <f>Portfolio43468[[#This Row],[First Name]]</f>
        <v>J</v>
      </c>
      <c r="C119" t="str">
        <f>Portfolio43468[[#This Row],[Last Name]]</f>
        <v>Keen</v>
      </c>
      <c r="D119" t="s">
        <v>1670</v>
      </c>
      <c r="E119" t="str">
        <f>Portfolio43468[[#This Row],[Gender]]</f>
        <v>F</v>
      </c>
      <c r="F119">
        <v>60</v>
      </c>
      <c r="G119" t="s">
        <v>2048</v>
      </c>
      <c r="H119" t="s">
        <v>1134</v>
      </c>
      <c r="I119" t="str">
        <f>INDEX('Postal Codes 1'!$C$2:$C$1540,MATCH(H119,'Postal Codes 1'!$B$2:$B$1540,0))</f>
        <v>KT</v>
      </c>
      <c r="J119" s="10">
        <v>39655</v>
      </c>
      <c r="K119">
        <v>9</v>
      </c>
      <c r="L119" t="s">
        <v>851</v>
      </c>
      <c r="M119" t="str">
        <f>Portfolio43468[[#This Row],[Product Name]]</f>
        <v>Hyperwotsit</v>
      </c>
      <c r="N119">
        <f>Portfolio43468[[#This Row],[Order Quantity]]</f>
        <v>180</v>
      </c>
      <c r="O119" s="14">
        <f>Portfolio43468[[#This Row],[Order Value]]</f>
        <v>361.79999999999995</v>
      </c>
      <c r="P119">
        <f t="shared" si="2"/>
        <v>2008</v>
      </c>
      <c r="Q119" t="str">
        <f t="shared" si="3"/>
        <v>Jul</v>
      </c>
    </row>
    <row r="120" spans="1:17" x14ac:dyDescent="0.3">
      <c r="A120">
        <v>120</v>
      </c>
      <c r="B120" t="str">
        <f>Portfolio43468[[#This Row],[First Name]]</f>
        <v>J</v>
      </c>
      <c r="C120" t="str">
        <f>Portfolio43468[[#This Row],[Last Name]]</f>
        <v>Ferguson</v>
      </c>
      <c r="D120" t="s">
        <v>1683</v>
      </c>
      <c r="E120" t="str">
        <f>Portfolio43468[[#This Row],[Gender]]</f>
        <v>F</v>
      </c>
      <c r="F120">
        <v>30</v>
      </c>
      <c r="G120" t="s">
        <v>2051</v>
      </c>
      <c r="H120" t="s">
        <v>599</v>
      </c>
      <c r="I120" t="str">
        <f>INDEX('Postal Codes 1'!$C$2:$C$1540,MATCH(H120,'Postal Codes 1'!$B$2:$B$1540,0))</f>
        <v>DY</v>
      </c>
      <c r="J120" s="10">
        <v>40401</v>
      </c>
      <c r="K120">
        <v>26</v>
      </c>
      <c r="L120" t="s">
        <v>1673</v>
      </c>
      <c r="M120" t="str">
        <f>Portfolio43468[[#This Row],[Product Name]]</f>
        <v>Megawidget S</v>
      </c>
      <c r="N120">
        <f>Portfolio43468[[#This Row],[Order Quantity]]</f>
        <v>624</v>
      </c>
      <c r="O120" s="14">
        <f>Portfolio43468[[#This Row],[Order Value]]</f>
        <v>492.96000000000004</v>
      </c>
      <c r="P120">
        <f t="shared" si="2"/>
        <v>2010</v>
      </c>
      <c r="Q120" t="str">
        <f t="shared" si="3"/>
        <v>Aug</v>
      </c>
    </row>
    <row r="121" spans="1:17" x14ac:dyDescent="0.3">
      <c r="A121">
        <v>121</v>
      </c>
      <c r="B121" t="str">
        <f>Portfolio43468[[#This Row],[First Name]]</f>
        <v>G</v>
      </c>
      <c r="C121" t="str">
        <f>Portfolio43468[[#This Row],[Last Name]]</f>
        <v>Dupree</v>
      </c>
      <c r="D121" t="s">
        <v>1683</v>
      </c>
      <c r="E121" t="str">
        <f>Portfolio43468[[#This Row],[Gender]]</f>
        <v>F</v>
      </c>
      <c r="F121">
        <v>90</v>
      </c>
      <c r="G121" t="s">
        <v>2054</v>
      </c>
      <c r="H121" t="s">
        <v>1623</v>
      </c>
      <c r="I121" t="str">
        <f>INDEX('Postal Codes 1'!$C$2:$C$1540,MATCH(H121,'Postal Codes 1'!$B$2:$B$1540,0))</f>
        <v>L</v>
      </c>
      <c r="J121" s="10">
        <v>40254</v>
      </c>
      <c r="K121">
        <v>29</v>
      </c>
      <c r="L121" t="s">
        <v>1772</v>
      </c>
      <c r="M121" t="str">
        <f>Portfolio43468[[#This Row],[Product Name]]</f>
        <v>Gigastuff</v>
      </c>
      <c r="N121">
        <f>Portfolio43468[[#This Row],[Order Quantity]]</f>
        <v>522</v>
      </c>
      <c r="O121" s="14">
        <f>Portfolio43468[[#This Row],[Order Value]]</f>
        <v>986.57999999999993</v>
      </c>
      <c r="P121">
        <f t="shared" si="2"/>
        <v>2010</v>
      </c>
      <c r="Q121" t="str">
        <f t="shared" si="3"/>
        <v>Mar</v>
      </c>
    </row>
    <row r="122" spans="1:17" x14ac:dyDescent="0.3">
      <c r="A122">
        <v>122</v>
      </c>
      <c r="B122" t="str">
        <f>Portfolio43468[[#This Row],[First Name]]</f>
        <v>R</v>
      </c>
      <c r="C122" t="str">
        <f>Portfolio43468[[#This Row],[Last Name]]</f>
        <v>Mendez</v>
      </c>
      <c r="D122" t="s">
        <v>1670</v>
      </c>
      <c r="E122" t="str">
        <f>Portfolio43468[[#This Row],[Gender]]</f>
        <v>F</v>
      </c>
      <c r="F122">
        <v>60</v>
      </c>
      <c r="G122" t="s">
        <v>2057</v>
      </c>
      <c r="H122" t="s">
        <v>1803</v>
      </c>
      <c r="I122" t="str">
        <f>INDEX('Postal Codes 1'!$C$2:$C$1540,MATCH(H122,'Postal Codes 1'!$B$2:$B$1540,0))</f>
        <v>LA</v>
      </c>
      <c r="J122" s="10">
        <v>40254</v>
      </c>
      <c r="K122">
        <v>63</v>
      </c>
      <c r="L122" t="s">
        <v>1677</v>
      </c>
      <c r="M122" t="str">
        <f>Portfolio43468[[#This Row],[Product Name]]</f>
        <v>Ultrathing V3</v>
      </c>
      <c r="N122">
        <f>Portfolio43468[[#This Row],[Order Quantity]]</f>
        <v>1512</v>
      </c>
      <c r="O122" s="14">
        <f>Portfolio43468[[#This Row],[Order Value]]</f>
        <v>5276.88</v>
      </c>
      <c r="P122">
        <f t="shared" si="2"/>
        <v>2010</v>
      </c>
      <c r="Q122" t="str">
        <f t="shared" si="3"/>
        <v>Mar</v>
      </c>
    </row>
    <row r="123" spans="1:17" x14ac:dyDescent="0.3">
      <c r="A123">
        <v>123</v>
      </c>
      <c r="B123" t="str">
        <f>Portfolio43468[[#This Row],[First Name]]</f>
        <v>V</v>
      </c>
      <c r="C123" t="str">
        <f>Portfolio43468[[#This Row],[Last Name]]</f>
        <v>Cain</v>
      </c>
      <c r="D123" t="s">
        <v>1733</v>
      </c>
      <c r="E123" t="str">
        <f>Portfolio43468[[#This Row],[Gender]]</f>
        <v>F</v>
      </c>
      <c r="F123">
        <v>90</v>
      </c>
      <c r="G123" t="s">
        <v>2060</v>
      </c>
      <c r="H123" t="s">
        <v>1807</v>
      </c>
      <c r="I123" t="str">
        <f>INDEX('Postal Codes 1'!$C$2:$C$1540,MATCH(H123,'Postal Codes 1'!$B$2:$B$1540,0))</f>
        <v>CA</v>
      </c>
      <c r="J123" s="10">
        <v>39754</v>
      </c>
      <c r="K123">
        <v>19</v>
      </c>
      <c r="L123" t="s">
        <v>851</v>
      </c>
      <c r="M123" t="str">
        <f>Portfolio43468[[#This Row],[Product Name]]</f>
        <v>Hyperwotsit</v>
      </c>
      <c r="N123">
        <f>Portfolio43468[[#This Row],[Order Quantity]]</f>
        <v>380</v>
      </c>
      <c r="O123" s="14">
        <f>Portfolio43468[[#This Row],[Order Value]]</f>
        <v>763.8</v>
      </c>
      <c r="P123">
        <f t="shared" si="2"/>
        <v>2008</v>
      </c>
      <c r="Q123" t="str">
        <f t="shared" si="3"/>
        <v>Nov</v>
      </c>
    </row>
    <row r="124" spans="1:17" x14ac:dyDescent="0.3">
      <c r="A124">
        <v>124</v>
      </c>
      <c r="B124" t="str">
        <f>Portfolio43468[[#This Row],[First Name]]</f>
        <v>C</v>
      </c>
      <c r="C124" t="str">
        <f>Portfolio43468[[#This Row],[Last Name]]</f>
        <v>Zapata</v>
      </c>
      <c r="D124" t="s">
        <v>1670</v>
      </c>
      <c r="E124" t="str">
        <f>Portfolio43468[[#This Row],[Gender]]</f>
        <v>F</v>
      </c>
      <c r="F124">
        <v>30</v>
      </c>
      <c r="G124" t="s">
        <v>2063</v>
      </c>
      <c r="H124" t="s">
        <v>2064</v>
      </c>
      <c r="I124" t="str">
        <f>INDEX('Postal Codes 1'!$C$2:$C$1540,MATCH(H124,'Postal Codes 1'!$B$2:$B$1540,0))</f>
        <v>DL</v>
      </c>
      <c r="J124" s="10">
        <v>40436</v>
      </c>
      <c r="K124">
        <v>75</v>
      </c>
      <c r="L124" t="s">
        <v>1692</v>
      </c>
      <c r="M124" t="str">
        <f>Portfolio43468[[#This Row],[Product Name]]</f>
        <v>Megawidget L</v>
      </c>
      <c r="N124">
        <f>Portfolio43468[[#This Row],[Order Quantity]]</f>
        <v>1800</v>
      </c>
      <c r="O124" s="14">
        <f>Portfolio43468[[#This Row],[Order Value]]</f>
        <v>2862</v>
      </c>
      <c r="P124">
        <f t="shared" si="2"/>
        <v>2010</v>
      </c>
      <c r="Q124" t="str">
        <f t="shared" si="3"/>
        <v>Sep</v>
      </c>
    </row>
    <row r="125" spans="1:17" x14ac:dyDescent="0.3">
      <c r="A125">
        <v>125</v>
      </c>
      <c r="B125" t="str">
        <f>Portfolio43468[[#This Row],[First Name]]</f>
        <v>L</v>
      </c>
      <c r="C125" t="str">
        <f>Portfolio43468[[#This Row],[Last Name]]</f>
        <v>Honeycutt</v>
      </c>
      <c r="D125" t="s">
        <v>1670</v>
      </c>
      <c r="E125" t="str">
        <f>Portfolio43468[[#This Row],[Gender]]</f>
        <v>F</v>
      </c>
      <c r="F125">
        <v>60</v>
      </c>
      <c r="G125" t="s">
        <v>2067</v>
      </c>
      <c r="H125" t="s">
        <v>1982</v>
      </c>
      <c r="I125" t="str">
        <f>INDEX('Postal Codes 1'!$C$2:$C$1540,MATCH(H125,'Postal Codes 1'!$B$2:$B$1540,0))</f>
        <v>GL</v>
      </c>
      <c r="J125" s="10">
        <v>40228</v>
      </c>
      <c r="K125">
        <v>27</v>
      </c>
      <c r="L125" t="s">
        <v>1721</v>
      </c>
      <c r="M125" t="str">
        <f>Portfolio43468[[#This Row],[Product Name]]</f>
        <v>Ultrathing V4</v>
      </c>
      <c r="N125">
        <f>Portfolio43468[[#This Row],[Order Quantity]]</f>
        <v>648</v>
      </c>
      <c r="O125" s="14">
        <f>Portfolio43468[[#This Row],[Order Value]]</f>
        <v>2585.52</v>
      </c>
      <c r="P125">
        <f t="shared" si="2"/>
        <v>2010</v>
      </c>
      <c r="Q125" t="str">
        <f t="shared" si="3"/>
        <v>Feb</v>
      </c>
    </row>
    <row r="126" spans="1:17" x14ac:dyDescent="0.3">
      <c r="A126">
        <v>126</v>
      </c>
      <c r="B126" t="str">
        <f>Portfolio43468[[#This Row],[First Name]]</f>
        <v>D</v>
      </c>
      <c r="C126" t="str">
        <f>Portfolio43468[[#This Row],[Last Name]]</f>
        <v>Bynum</v>
      </c>
      <c r="D126" t="s">
        <v>1683</v>
      </c>
      <c r="E126" t="str">
        <f>Portfolio43468[[#This Row],[Gender]]</f>
        <v>F</v>
      </c>
      <c r="F126">
        <v>30</v>
      </c>
      <c r="G126" t="s">
        <v>2070</v>
      </c>
      <c r="H126" t="s">
        <v>281</v>
      </c>
      <c r="I126" t="str">
        <f>INDEX('Postal Codes 1'!$C$2:$C$1540,MATCH(H126,'Postal Codes 1'!$B$2:$B$1540,0))</f>
        <v>KT</v>
      </c>
      <c r="J126" s="10">
        <v>40342</v>
      </c>
      <c r="K126">
        <v>96</v>
      </c>
      <c r="L126" t="s">
        <v>1700</v>
      </c>
      <c r="M126" t="str">
        <f>Portfolio43468[[#This Row],[Product Name]]</f>
        <v>Ultrathing V1</v>
      </c>
      <c r="N126">
        <f>Portfolio43468[[#This Row],[Order Quantity]]</f>
        <v>1632</v>
      </c>
      <c r="O126" s="14">
        <f>Portfolio43468[[#This Row],[Order Value]]</f>
        <v>3247.68</v>
      </c>
      <c r="P126">
        <f t="shared" si="2"/>
        <v>2010</v>
      </c>
      <c r="Q126" t="str">
        <f t="shared" si="3"/>
        <v>Jun</v>
      </c>
    </row>
    <row r="127" spans="1:17" x14ac:dyDescent="0.3">
      <c r="A127">
        <v>127</v>
      </c>
      <c r="B127" t="str">
        <f>Portfolio43468[[#This Row],[First Name]]</f>
        <v>J</v>
      </c>
      <c r="C127" t="str">
        <f>Portfolio43468[[#This Row],[Last Name]]</f>
        <v>Marcum</v>
      </c>
      <c r="D127" t="s">
        <v>1683</v>
      </c>
      <c r="E127" t="str">
        <f>Portfolio43468[[#This Row],[Gender]]</f>
        <v>F</v>
      </c>
      <c r="F127">
        <v>90</v>
      </c>
      <c r="G127" t="s">
        <v>2073</v>
      </c>
      <c r="H127" t="s">
        <v>204</v>
      </c>
      <c r="I127" t="str">
        <f>INDEX('Postal Codes 1'!$C$2:$C$1540,MATCH(H127,'Postal Codes 1'!$B$2:$B$1540,0))</f>
        <v>FY</v>
      </c>
      <c r="J127" s="10">
        <v>39673</v>
      </c>
      <c r="K127">
        <v>23</v>
      </c>
      <c r="L127" t="s">
        <v>1692</v>
      </c>
      <c r="M127" t="str">
        <f>Portfolio43468[[#This Row],[Product Name]]</f>
        <v>Megawidget L</v>
      </c>
      <c r="N127">
        <f>Portfolio43468[[#This Row],[Order Quantity]]</f>
        <v>552</v>
      </c>
      <c r="O127" s="14">
        <f>Portfolio43468[[#This Row],[Order Value]]</f>
        <v>877.68000000000006</v>
      </c>
      <c r="P127">
        <f t="shared" si="2"/>
        <v>2008</v>
      </c>
      <c r="Q127" t="str">
        <f t="shared" si="3"/>
        <v>Aug</v>
      </c>
    </row>
    <row r="128" spans="1:17" x14ac:dyDescent="0.3">
      <c r="A128">
        <v>128</v>
      </c>
      <c r="B128" t="str">
        <f>Portfolio43468[[#This Row],[First Name]]</f>
        <v>I</v>
      </c>
      <c r="C128" t="str">
        <f>Portfolio43468[[#This Row],[Last Name]]</f>
        <v>Peck</v>
      </c>
      <c r="D128" t="s">
        <v>1670</v>
      </c>
      <c r="E128" t="str">
        <f>Portfolio43468[[#This Row],[Gender]]</f>
        <v>F</v>
      </c>
      <c r="F128">
        <v>30</v>
      </c>
      <c r="G128" t="s">
        <v>2076</v>
      </c>
      <c r="H128" t="s">
        <v>714</v>
      </c>
      <c r="I128" t="str">
        <f>INDEX('Postal Codes 1'!$C$2:$C$1540,MATCH(H128,'Postal Codes 1'!$B$2:$B$1540,0))</f>
        <v>LL</v>
      </c>
      <c r="J128" s="10">
        <v>40347</v>
      </c>
      <c r="K128">
        <v>92</v>
      </c>
      <c r="L128" t="s">
        <v>1700</v>
      </c>
      <c r="M128" t="str">
        <f>Portfolio43468[[#This Row],[Product Name]]</f>
        <v>Ultrathing V1</v>
      </c>
      <c r="N128">
        <f>Portfolio43468[[#This Row],[Order Quantity]]</f>
        <v>1564</v>
      </c>
      <c r="O128" s="14">
        <f>Portfolio43468[[#This Row],[Order Value]]</f>
        <v>3112.36</v>
      </c>
      <c r="P128">
        <f t="shared" si="2"/>
        <v>2010</v>
      </c>
      <c r="Q128" t="str">
        <f t="shared" si="3"/>
        <v>Jun</v>
      </c>
    </row>
    <row r="129" spans="1:17" x14ac:dyDescent="0.3">
      <c r="A129">
        <v>129</v>
      </c>
      <c r="B129" t="str">
        <f>Portfolio43468[[#This Row],[First Name]]</f>
        <v>E</v>
      </c>
      <c r="C129" t="str">
        <f>Portfolio43468[[#This Row],[Last Name]]</f>
        <v>Pierson</v>
      </c>
      <c r="D129" t="s">
        <v>1683</v>
      </c>
      <c r="E129" t="str">
        <f>Portfolio43468[[#This Row],[Gender]]</f>
        <v>F</v>
      </c>
      <c r="F129">
        <v>30</v>
      </c>
      <c r="G129" t="s">
        <v>2079</v>
      </c>
      <c r="H129" t="s">
        <v>867</v>
      </c>
      <c r="I129" t="str">
        <f>INDEX('Postal Codes 1'!$C$2:$C$1540,MATCH(H129,'Postal Codes 1'!$B$2:$B$1540,0))</f>
        <v>BD</v>
      </c>
      <c r="J129" s="10">
        <v>40276</v>
      </c>
      <c r="K129">
        <v>26</v>
      </c>
      <c r="L129" t="s">
        <v>1007</v>
      </c>
      <c r="M129" t="str">
        <f>Portfolio43468[[#This Row],[Product Name]]</f>
        <v>Superwossname</v>
      </c>
      <c r="N129">
        <f>Portfolio43468[[#This Row],[Order Quantity]]</f>
        <v>520</v>
      </c>
      <c r="O129" s="14">
        <f>Portfolio43468[[#This Row],[Order Value]]</f>
        <v>1617.2</v>
      </c>
      <c r="P129">
        <f t="shared" si="2"/>
        <v>2010</v>
      </c>
      <c r="Q129" t="str">
        <f t="shared" si="3"/>
        <v>Apr</v>
      </c>
    </row>
    <row r="130" spans="1:17" x14ac:dyDescent="0.3">
      <c r="A130">
        <v>130</v>
      </c>
      <c r="B130" t="str">
        <f>Portfolio43468[[#This Row],[First Name]]</f>
        <v>B</v>
      </c>
      <c r="C130" t="str">
        <f>Portfolio43468[[#This Row],[Last Name]]</f>
        <v>Thayer</v>
      </c>
      <c r="D130" t="s">
        <v>1683</v>
      </c>
      <c r="E130" t="str">
        <f>Portfolio43468[[#This Row],[Gender]]</f>
        <v>F</v>
      </c>
      <c r="F130">
        <v>90</v>
      </c>
      <c r="G130" t="s">
        <v>2082</v>
      </c>
      <c r="H130" t="s">
        <v>1051</v>
      </c>
      <c r="I130" t="str">
        <f>INDEX('Postal Codes 1'!$C$2:$C$1540,MATCH(H130,'Postal Codes 1'!$B$2:$B$1540,0))</f>
        <v>G</v>
      </c>
      <c r="J130" s="10">
        <v>40355</v>
      </c>
      <c r="K130">
        <v>58</v>
      </c>
      <c r="L130" t="s">
        <v>1707</v>
      </c>
      <c r="M130" t="str">
        <f>Portfolio43468[[#This Row],[Product Name]]</f>
        <v>Megawidget M</v>
      </c>
      <c r="N130">
        <f>Portfolio43468[[#This Row],[Order Quantity]]</f>
        <v>1392</v>
      </c>
      <c r="O130" s="14">
        <f>Portfolio43468[[#This Row],[Order Value]]</f>
        <v>1656.48</v>
      </c>
      <c r="P130">
        <f t="shared" ref="P130:P193" si="4">YEAR(J130)</f>
        <v>2010</v>
      </c>
      <c r="Q130" t="str">
        <f t="shared" ref="Q130:Q193" si="5">TEXT(J130,"MMM")</f>
        <v>Jun</v>
      </c>
    </row>
    <row r="131" spans="1:17" x14ac:dyDescent="0.3">
      <c r="A131">
        <v>131</v>
      </c>
      <c r="B131" t="str">
        <f>Portfolio43468[[#This Row],[First Name]]</f>
        <v>M</v>
      </c>
      <c r="C131" t="str">
        <f>Portfolio43468[[#This Row],[Last Name]]</f>
        <v>Barrow</v>
      </c>
      <c r="D131" t="s">
        <v>1683</v>
      </c>
      <c r="E131" t="str">
        <f>Portfolio43468[[#This Row],[Gender]]</f>
        <v>F</v>
      </c>
      <c r="F131">
        <v>60</v>
      </c>
      <c r="G131" t="s">
        <v>2085</v>
      </c>
      <c r="H131" t="s">
        <v>732</v>
      </c>
      <c r="I131" t="str">
        <f>INDEX('Postal Codes 1'!$C$2:$C$1540,MATCH(H131,'Postal Codes 1'!$B$2:$B$1540,0))</f>
        <v>ML</v>
      </c>
      <c r="J131" s="10">
        <v>40523</v>
      </c>
      <c r="K131">
        <v>68</v>
      </c>
      <c r="L131" t="s">
        <v>1673</v>
      </c>
      <c r="M131" t="str">
        <f>Portfolio43468[[#This Row],[Product Name]]</f>
        <v>Megawidget S</v>
      </c>
      <c r="N131">
        <f>Portfolio43468[[#This Row],[Order Quantity]]</f>
        <v>1632</v>
      </c>
      <c r="O131" s="14">
        <f>Portfolio43468[[#This Row],[Order Value]]</f>
        <v>1289.28</v>
      </c>
      <c r="P131">
        <f t="shared" si="4"/>
        <v>2010</v>
      </c>
      <c r="Q131" t="str">
        <f t="shared" si="5"/>
        <v>Dec</v>
      </c>
    </row>
    <row r="132" spans="1:17" x14ac:dyDescent="0.3">
      <c r="A132">
        <v>132</v>
      </c>
      <c r="B132" t="str">
        <f>Portfolio43468[[#This Row],[First Name]]</f>
        <v>V</v>
      </c>
      <c r="C132" t="str">
        <f>Portfolio43468[[#This Row],[Last Name]]</f>
        <v>Napier</v>
      </c>
      <c r="D132" t="s">
        <v>1683</v>
      </c>
      <c r="E132" t="str">
        <f>Portfolio43468[[#This Row],[Gender]]</f>
        <v>F</v>
      </c>
      <c r="F132">
        <v>60</v>
      </c>
      <c r="G132" t="s">
        <v>2088</v>
      </c>
      <c r="H132" t="s">
        <v>1143</v>
      </c>
      <c r="I132" t="str">
        <f>INDEX('Postal Codes 1'!$C$2:$C$1540,MATCH(H132,'Postal Codes 1'!$B$2:$B$1540,0))</f>
        <v>KY</v>
      </c>
      <c r="J132" s="10">
        <v>39708</v>
      </c>
      <c r="K132">
        <v>43</v>
      </c>
      <c r="L132" t="s">
        <v>1707</v>
      </c>
      <c r="M132" t="str">
        <f>Portfolio43468[[#This Row],[Product Name]]</f>
        <v>Megawidget M</v>
      </c>
      <c r="N132">
        <f>Portfolio43468[[#This Row],[Order Quantity]]</f>
        <v>1032</v>
      </c>
      <c r="O132" s="14">
        <f>Portfolio43468[[#This Row],[Order Value]]</f>
        <v>1228.08</v>
      </c>
      <c r="P132">
        <f t="shared" si="4"/>
        <v>2008</v>
      </c>
      <c r="Q132" t="str">
        <f t="shared" si="5"/>
        <v>Sep</v>
      </c>
    </row>
    <row r="133" spans="1:17" x14ac:dyDescent="0.3">
      <c r="A133">
        <v>133</v>
      </c>
      <c r="B133" t="str">
        <f>Portfolio43468[[#This Row],[First Name]]</f>
        <v>K</v>
      </c>
      <c r="C133" t="str">
        <f>Portfolio43468[[#This Row],[Last Name]]</f>
        <v>Stubbs</v>
      </c>
      <c r="D133" t="s">
        <v>1670</v>
      </c>
      <c r="E133" t="str">
        <f>Portfolio43468[[#This Row],[Gender]]</f>
        <v>F</v>
      </c>
      <c r="F133">
        <v>60</v>
      </c>
      <c r="G133" t="s">
        <v>2091</v>
      </c>
      <c r="H133" t="s">
        <v>2092</v>
      </c>
      <c r="I133" t="str">
        <f>INDEX('Postal Codes 1'!$C$2:$C$1540,MATCH(H133,'Postal Codes 1'!$B$2:$B$1540,0))</f>
        <v>DA</v>
      </c>
      <c r="J133" s="10">
        <v>39633</v>
      </c>
      <c r="K133">
        <v>83</v>
      </c>
      <c r="L133" t="s">
        <v>1692</v>
      </c>
      <c r="M133" t="str">
        <f>Portfolio43468[[#This Row],[Product Name]]</f>
        <v>Megawidget L</v>
      </c>
      <c r="N133">
        <f>Portfolio43468[[#This Row],[Order Quantity]]</f>
        <v>1992</v>
      </c>
      <c r="O133" s="14">
        <f>Portfolio43468[[#This Row],[Order Value]]</f>
        <v>3167.28</v>
      </c>
      <c r="P133">
        <f t="shared" si="4"/>
        <v>2008</v>
      </c>
      <c r="Q133" t="str">
        <f t="shared" si="5"/>
        <v>Jul</v>
      </c>
    </row>
    <row r="134" spans="1:17" x14ac:dyDescent="0.3">
      <c r="A134">
        <v>134</v>
      </c>
      <c r="B134" t="str">
        <f>Portfolio43468[[#This Row],[First Name]]</f>
        <v>I</v>
      </c>
      <c r="C134" t="str">
        <f>Portfolio43468[[#This Row],[Last Name]]</f>
        <v>Hodges</v>
      </c>
      <c r="D134" t="s">
        <v>1683</v>
      </c>
      <c r="E134" t="str">
        <f>Portfolio43468[[#This Row],[Gender]]</f>
        <v>F</v>
      </c>
      <c r="F134">
        <v>30</v>
      </c>
      <c r="G134" t="s">
        <v>2095</v>
      </c>
      <c r="H134" t="s">
        <v>2096</v>
      </c>
      <c r="I134" t="str">
        <f>INDEX('Postal Codes 1'!$C$2:$C$1540,MATCH(H134,'Postal Codes 1'!$B$2:$B$1540,0))</f>
        <v>CM</v>
      </c>
      <c r="J134" s="10">
        <v>39568</v>
      </c>
      <c r="K134">
        <v>96</v>
      </c>
      <c r="L134" t="s">
        <v>1772</v>
      </c>
      <c r="M134" t="str">
        <f>Portfolio43468[[#This Row],[Product Name]]</f>
        <v>Gigastuff</v>
      </c>
      <c r="N134">
        <f>Portfolio43468[[#This Row],[Order Quantity]]</f>
        <v>1728</v>
      </c>
      <c r="O134" s="14">
        <f>Portfolio43468[[#This Row],[Order Value]]</f>
        <v>3265.9199999999996</v>
      </c>
      <c r="P134">
        <f t="shared" si="4"/>
        <v>2008</v>
      </c>
      <c r="Q134" t="str">
        <f t="shared" si="5"/>
        <v>Apr</v>
      </c>
    </row>
    <row r="135" spans="1:17" x14ac:dyDescent="0.3">
      <c r="A135">
        <v>135</v>
      </c>
      <c r="B135" t="str">
        <f>Portfolio43468[[#This Row],[First Name]]</f>
        <v>J</v>
      </c>
      <c r="C135" t="str">
        <f>Portfolio43468[[#This Row],[Last Name]]</f>
        <v>Vaughn</v>
      </c>
      <c r="D135" t="s">
        <v>1670</v>
      </c>
      <c r="E135" t="str">
        <f>Portfolio43468[[#This Row],[Gender]]</f>
        <v>F</v>
      </c>
      <c r="F135">
        <v>60</v>
      </c>
      <c r="G135" t="s">
        <v>2099</v>
      </c>
      <c r="H135" t="s">
        <v>250</v>
      </c>
      <c r="I135" t="str">
        <f>INDEX('Postal Codes 1'!$C$2:$C$1540,MATCH(H135,'Postal Codes 1'!$B$2:$B$1540,0))</f>
        <v>IV</v>
      </c>
      <c r="J135" s="10">
        <v>40075</v>
      </c>
      <c r="K135">
        <v>14</v>
      </c>
      <c r="L135" t="s">
        <v>1696</v>
      </c>
      <c r="M135" t="str">
        <f>Portfolio43468[[#This Row],[Product Name]]</f>
        <v>Ultrathing V2</v>
      </c>
      <c r="N135">
        <f>Portfolio43468[[#This Row],[Order Quantity]]</f>
        <v>280</v>
      </c>
      <c r="O135" s="14">
        <f>Portfolio43468[[#This Row],[Order Value]]</f>
        <v>837.2</v>
      </c>
      <c r="P135">
        <f t="shared" si="4"/>
        <v>2009</v>
      </c>
      <c r="Q135" t="str">
        <f t="shared" si="5"/>
        <v>Sep</v>
      </c>
    </row>
    <row r="136" spans="1:17" x14ac:dyDescent="0.3">
      <c r="A136">
        <v>136</v>
      </c>
      <c r="B136" t="str">
        <f>Portfolio43468[[#This Row],[First Name]]</f>
        <v>B</v>
      </c>
      <c r="C136" t="str">
        <f>Portfolio43468[[#This Row],[Last Name]]</f>
        <v>Guerrero</v>
      </c>
      <c r="D136" t="s">
        <v>1670</v>
      </c>
      <c r="E136" t="str">
        <f>Portfolio43468[[#This Row],[Gender]]</f>
        <v>F</v>
      </c>
      <c r="F136">
        <v>60</v>
      </c>
      <c r="G136" t="s">
        <v>2102</v>
      </c>
      <c r="H136" t="s">
        <v>2103</v>
      </c>
      <c r="I136" t="str">
        <f>INDEX('Postal Codes 1'!$C$2:$C$1540,MATCH(H136,'Postal Codes 1'!$B$2:$B$1540,0))</f>
        <v>PO</v>
      </c>
      <c r="J136" s="10">
        <v>40094</v>
      </c>
      <c r="K136">
        <v>45</v>
      </c>
      <c r="L136" t="s">
        <v>851</v>
      </c>
      <c r="M136" t="str">
        <f>Portfolio43468[[#This Row],[Product Name]]</f>
        <v>Hyperwotsit</v>
      </c>
      <c r="N136">
        <f>Portfolio43468[[#This Row],[Order Quantity]]</f>
        <v>900</v>
      </c>
      <c r="O136" s="14">
        <f>Portfolio43468[[#This Row],[Order Value]]</f>
        <v>1808.9999999999998</v>
      </c>
      <c r="P136">
        <f t="shared" si="4"/>
        <v>2009</v>
      </c>
      <c r="Q136" t="str">
        <f t="shared" si="5"/>
        <v>Oct</v>
      </c>
    </row>
    <row r="137" spans="1:17" x14ac:dyDescent="0.3">
      <c r="A137">
        <v>137</v>
      </c>
      <c r="B137" t="str">
        <f>Portfolio43468[[#This Row],[First Name]]</f>
        <v>K</v>
      </c>
      <c r="C137" t="str">
        <f>Portfolio43468[[#This Row],[Last Name]]</f>
        <v>Robbins</v>
      </c>
      <c r="D137" t="s">
        <v>1719</v>
      </c>
      <c r="E137" t="str">
        <f>Portfolio43468[[#This Row],[Gender]]</f>
        <v>F</v>
      </c>
      <c r="F137">
        <v>90</v>
      </c>
      <c r="G137" t="s">
        <v>2106</v>
      </c>
      <c r="H137" t="s">
        <v>1623</v>
      </c>
      <c r="I137" t="str">
        <f>INDEX('Postal Codes 1'!$C$2:$C$1540,MATCH(H137,'Postal Codes 1'!$B$2:$B$1540,0))</f>
        <v>L</v>
      </c>
      <c r="J137" s="10">
        <v>40497</v>
      </c>
      <c r="K137">
        <v>49</v>
      </c>
      <c r="L137" t="s">
        <v>1677</v>
      </c>
      <c r="M137" t="str">
        <f>Portfolio43468[[#This Row],[Product Name]]</f>
        <v>Ultrathing V3</v>
      </c>
      <c r="N137">
        <f>Portfolio43468[[#This Row],[Order Quantity]]</f>
        <v>1176</v>
      </c>
      <c r="O137" s="14">
        <f>Portfolio43468[[#This Row],[Order Value]]</f>
        <v>4104.2400000000007</v>
      </c>
      <c r="P137">
        <f t="shared" si="4"/>
        <v>2010</v>
      </c>
      <c r="Q137" t="str">
        <f t="shared" si="5"/>
        <v>Nov</v>
      </c>
    </row>
    <row r="138" spans="1:17" x14ac:dyDescent="0.3">
      <c r="A138">
        <v>138</v>
      </c>
      <c r="B138" t="str">
        <f>Portfolio43468[[#This Row],[First Name]]</f>
        <v>K</v>
      </c>
      <c r="C138" t="str">
        <f>Portfolio43468[[#This Row],[Last Name]]</f>
        <v>Wilson</v>
      </c>
      <c r="D138" t="s">
        <v>1683</v>
      </c>
      <c r="E138" t="str">
        <f>Portfolio43468[[#This Row],[Gender]]</f>
        <v>F</v>
      </c>
      <c r="F138">
        <v>90</v>
      </c>
      <c r="G138" t="s">
        <v>2109</v>
      </c>
      <c r="H138" t="s">
        <v>560</v>
      </c>
      <c r="I138" t="str">
        <f>INDEX('Postal Codes 1'!$C$2:$C$1540,MATCH(H138,'Postal Codes 1'!$B$2:$B$1540,0))</f>
        <v>CF</v>
      </c>
      <c r="J138" s="10">
        <v>40080</v>
      </c>
      <c r="K138">
        <v>86</v>
      </c>
      <c r="L138" t="s">
        <v>1721</v>
      </c>
      <c r="M138" t="str">
        <f>Portfolio43468[[#This Row],[Product Name]]</f>
        <v>Ultrathing V4</v>
      </c>
      <c r="N138">
        <f>Portfolio43468[[#This Row],[Order Quantity]]</f>
        <v>2064</v>
      </c>
      <c r="O138" s="14">
        <f>Portfolio43468[[#This Row],[Order Value]]</f>
        <v>8235.36</v>
      </c>
      <c r="P138">
        <f t="shared" si="4"/>
        <v>2009</v>
      </c>
      <c r="Q138" t="str">
        <f t="shared" si="5"/>
        <v>Sep</v>
      </c>
    </row>
    <row r="139" spans="1:17" x14ac:dyDescent="0.3">
      <c r="A139">
        <v>139</v>
      </c>
      <c r="B139" t="str">
        <f>Portfolio43468[[#This Row],[First Name]]</f>
        <v>E</v>
      </c>
      <c r="C139" t="str">
        <f>Portfolio43468[[#This Row],[Last Name]]</f>
        <v>Tompkins</v>
      </c>
      <c r="D139" t="s">
        <v>1670</v>
      </c>
      <c r="E139" t="str">
        <f>Portfolio43468[[#This Row],[Gender]]</f>
        <v>F</v>
      </c>
      <c r="F139">
        <v>60</v>
      </c>
      <c r="G139" t="s">
        <v>2112</v>
      </c>
      <c r="H139" t="s">
        <v>832</v>
      </c>
      <c r="I139" t="str">
        <f>INDEX('Postal Codes 1'!$C$2:$C$1540,MATCH(H139,'Postal Codes 1'!$B$2:$B$1540,0))</f>
        <v>SL</v>
      </c>
      <c r="J139" s="10">
        <v>39884</v>
      </c>
      <c r="K139">
        <v>84</v>
      </c>
      <c r="L139" t="s">
        <v>851</v>
      </c>
      <c r="M139" t="str">
        <f>Portfolio43468[[#This Row],[Product Name]]</f>
        <v>Hyperwotsit</v>
      </c>
      <c r="N139">
        <f>Portfolio43468[[#This Row],[Order Quantity]]</f>
        <v>1680</v>
      </c>
      <c r="O139" s="14">
        <f>Portfolio43468[[#This Row],[Order Value]]</f>
        <v>3376.7999999999997</v>
      </c>
      <c r="P139">
        <f t="shared" si="4"/>
        <v>2009</v>
      </c>
      <c r="Q139" t="str">
        <f t="shared" si="5"/>
        <v>Mar</v>
      </c>
    </row>
    <row r="140" spans="1:17" x14ac:dyDescent="0.3">
      <c r="A140">
        <v>140</v>
      </c>
      <c r="B140" t="str">
        <f>Portfolio43468[[#This Row],[First Name]]</f>
        <v>S</v>
      </c>
      <c r="C140" t="str">
        <f>Portfolio43468[[#This Row],[Last Name]]</f>
        <v>Thornton</v>
      </c>
      <c r="D140" t="s">
        <v>1683</v>
      </c>
      <c r="E140" t="str">
        <f>Portfolio43468[[#This Row],[Gender]]</f>
        <v>F</v>
      </c>
      <c r="F140">
        <v>60</v>
      </c>
      <c r="G140" t="s">
        <v>2115</v>
      </c>
      <c r="H140" t="s">
        <v>1412</v>
      </c>
      <c r="I140" t="str">
        <f>INDEX('Postal Codes 1'!$C$2:$C$1540,MATCH(H140,'Postal Codes 1'!$B$2:$B$1540,0))</f>
        <v>SY</v>
      </c>
      <c r="J140" s="10">
        <v>40157</v>
      </c>
      <c r="K140">
        <v>19</v>
      </c>
      <c r="L140" t="s">
        <v>1007</v>
      </c>
      <c r="M140" t="str">
        <f>Portfolio43468[[#This Row],[Product Name]]</f>
        <v>Superwossname</v>
      </c>
      <c r="N140">
        <f>Portfolio43468[[#This Row],[Order Quantity]]</f>
        <v>380</v>
      </c>
      <c r="O140" s="14">
        <f>Portfolio43468[[#This Row],[Order Value]]</f>
        <v>1181.8</v>
      </c>
      <c r="P140">
        <f t="shared" si="4"/>
        <v>2009</v>
      </c>
      <c r="Q140" t="str">
        <f t="shared" si="5"/>
        <v>Dec</v>
      </c>
    </row>
    <row r="141" spans="1:17" x14ac:dyDescent="0.3">
      <c r="A141">
        <v>141</v>
      </c>
      <c r="B141" t="str">
        <f>Portfolio43468[[#This Row],[First Name]]</f>
        <v>A</v>
      </c>
      <c r="C141" t="str">
        <f>Portfolio43468[[#This Row],[Last Name]]</f>
        <v>Mendez</v>
      </c>
      <c r="D141" t="s">
        <v>1683</v>
      </c>
      <c r="E141" t="str">
        <f>Portfolio43468[[#This Row],[Gender]]</f>
        <v>F</v>
      </c>
      <c r="F141">
        <v>30</v>
      </c>
      <c r="G141" t="s">
        <v>2117</v>
      </c>
      <c r="H141" t="s">
        <v>2118</v>
      </c>
      <c r="I141" t="str">
        <f>INDEX('Postal Codes 1'!$C$2:$C$1540,MATCH(H141,'Postal Codes 1'!$B$2:$B$1540,0))</f>
        <v>LA</v>
      </c>
      <c r="J141" s="10">
        <v>39808</v>
      </c>
      <c r="K141">
        <v>10</v>
      </c>
      <c r="L141" t="s">
        <v>1707</v>
      </c>
      <c r="M141" t="str">
        <f>Portfolio43468[[#This Row],[Product Name]]</f>
        <v>Megawidget M</v>
      </c>
      <c r="N141">
        <f>Portfolio43468[[#This Row],[Order Quantity]]</f>
        <v>240</v>
      </c>
      <c r="O141" s="14">
        <f>Portfolio43468[[#This Row],[Order Value]]</f>
        <v>285.59999999999997</v>
      </c>
      <c r="P141">
        <f t="shared" si="4"/>
        <v>2008</v>
      </c>
      <c r="Q141" t="str">
        <f t="shared" si="5"/>
        <v>Dec</v>
      </c>
    </row>
    <row r="142" spans="1:17" x14ac:dyDescent="0.3">
      <c r="A142">
        <v>142</v>
      </c>
      <c r="B142" t="str">
        <f>Portfolio43468[[#This Row],[First Name]]</f>
        <v>C</v>
      </c>
      <c r="C142" t="str">
        <f>Portfolio43468[[#This Row],[Last Name]]</f>
        <v>Doran</v>
      </c>
      <c r="D142" t="s">
        <v>1670</v>
      </c>
      <c r="E142" t="str">
        <f>Portfolio43468[[#This Row],[Gender]]</f>
        <v>F</v>
      </c>
      <c r="F142">
        <v>90</v>
      </c>
      <c r="G142" t="s">
        <v>2120</v>
      </c>
      <c r="H142" t="s">
        <v>2121</v>
      </c>
      <c r="I142" t="str">
        <f>INDEX('Postal Codes 1'!$C$2:$C$1540,MATCH(H142,'Postal Codes 1'!$B$2:$B$1540,0))</f>
        <v>BT</v>
      </c>
      <c r="J142" s="10">
        <v>39693</v>
      </c>
      <c r="K142">
        <v>81</v>
      </c>
      <c r="L142" t="s">
        <v>1721</v>
      </c>
      <c r="M142" t="str">
        <f>Portfolio43468[[#This Row],[Product Name]]</f>
        <v>Ultrathing V4</v>
      </c>
      <c r="N142">
        <f>Portfolio43468[[#This Row],[Order Quantity]]</f>
        <v>1944</v>
      </c>
      <c r="O142" s="14">
        <f>Portfolio43468[[#This Row],[Order Value]]</f>
        <v>7756.56</v>
      </c>
      <c r="P142">
        <f t="shared" si="4"/>
        <v>2008</v>
      </c>
      <c r="Q142" t="str">
        <f t="shared" si="5"/>
        <v>Sep</v>
      </c>
    </row>
    <row r="143" spans="1:17" x14ac:dyDescent="0.3">
      <c r="A143">
        <v>143</v>
      </c>
      <c r="B143" t="str">
        <f>Portfolio43468[[#This Row],[First Name]]</f>
        <v>L</v>
      </c>
      <c r="C143" t="str">
        <f>Portfolio43468[[#This Row],[Last Name]]</f>
        <v>Painter</v>
      </c>
      <c r="D143" t="s">
        <v>1683</v>
      </c>
      <c r="E143" t="str">
        <f>Portfolio43468[[#This Row],[Gender]]</f>
        <v>F</v>
      </c>
      <c r="F143">
        <v>60</v>
      </c>
      <c r="G143" t="s">
        <v>2124</v>
      </c>
      <c r="H143" t="s">
        <v>2125</v>
      </c>
      <c r="I143" t="str">
        <f>INDEX('Postal Codes 1'!$C$2:$C$1540,MATCH(H143,'Postal Codes 1'!$B$2:$B$1540,0))</f>
        <v>LL</v>
      </c>
      <c r="J143" s="10">
        <v>40360</v>
      </c>
      <c r="K143">
        <v>19</v>
      </c>
      <c r="L143" t="s">
        <v>1007</v>
      </c>
      <c r="M143" t="str">
        <f>Portfolio43468[[#This Row],[Product Name]]</f>
        <v>Superwossname</v>
      </c>
      <c r="N143">
        <f>Portfolio43468[[#This Row],[Order Quantity]]</f>
        <v>380</v>
      </c>
      <c r="O143" s="14">
        <f>Portfolio43468[[#This Row],[Order Value]]</f>
        <v>1181.8</v>
      </c>
      <c r="P143">
        <f t="shared" si="4"/>
        <v>2010</v>
      </c>
      <c r="Q143" t="str">
        <f t="shared" si="5"/>
        <v>Jul</v>
      </c>
    </row>
    <row r="144" spans="1:17" x14ac:dyDescent="0.3">
      <c r="A144">
        <v>144</v>
      </c>
      <c r="B144" t="str">
        <f>Portfolio43468[[#This Row],[First Name]]</f>
        <v>E</v>
      </c>
      <c r="C144" t="str">
        <f>Portfolio43468[[#This Row],[Last Name]]</f>
        <v>Cook</v>
      </c>
      <c r="D144" t="s">
        <v>1670</v>
      </c>
      <c r="E144" t="str">
        <f>Portfolio43468[[#This Row],[Gender]]</f>
        <v>F</v>
      </c>
      <c r="F144">
        <v>60</v>
      </c>
      <c r="G144" t="s">
        <v>2128</v>
      </c>
      <c r="H144" t="s">
        <v>1444</v>
      </c>
      <c r="I144" t="str">
        <f>INDEX('Postal Codes 1'!$C$2:$C$1540,MATCH(H144,'Postal Codes 1'!$B$2:$B$1540,0))</f>
        <v>TD</v>
      </c>
      <c r="J144" s="10">
        <v>39450</v>
      </c>
      <c r="K144">
        <v>35</v>
      </c>
      <c r="L144" t="s">
        <v>1692</v>
      </c>
      <c r="M144" t="str">
        <f>Portfolio43468[[#This Row],[Product Name]]</f>
        <v>Megawidget L</v>
      </c>
      <c r="N144">
        <f>Portfolio43468[[#This Row],[Order Quantity]]</f>
        <v>840</v>
      </c>
      <c r="O144" s="14">
        <f>Portfolio43468[[#This Row],[Order Value]]</f>
        <v>1335.6000000000001</v>
      </c>
      <c r="P144">
        <f t="shared" si="4"/>
        <v>2008</v>
      </c>
      <c r="Q144" t="str">
        <f t="shared" si="5"/>
        <v>Jan</v>
      </c>
    </row>
    <row r="145" spans="1:17" x14ac:dyDescent="0.3">
      <c r="A145">
        <v>145</v>
      </c>
      <c r="B145" t="str">
        <f>Portfolio43468[[#This Row],[First Name]]</f>
        <v>R</v>
      </c>
      <c r="C145" t="str">
        <f>Portfolio43468[[#This Row],[Last Name]]</f>
        <v>Hager</v>
      </c>
      <c r="D145" t="s">
        <v>1683</v>
      </c>
      <c r="E145" t="str">
        <f>Portfolio43468[[#This Row],[Gender]]</f>
        <v>F</v>
      </c>
      <c r="F145">
        <v>60</v>
      </c>
      <c r="G145" t="s">
        <v>2131</v>
      </c>
      <c r="H145" t="s">
        <v>746</v>
      </c>
      <c r="I145" t="str">
        <f>INDEX('Postal Codes 1'!$C$2:$C$1540,MATCH(H145,'Postal Codes 1'!$B$2:$B$1540,0))</f>
        <v>NE</v>
      </c>
      <c r="J145" s="10">
        <v>39662</v>
      </c>
      <c r="K145">
        <v>43</v>
      </c>
      <c r="L145" t="s">
        <v>1007</v>
      </c>
      <c r="M145" t="str">
        <f>Portfolio43468[[#This Row],[Product Name]]</f>
        <v>Superwossname</v>
      </c>
      <c r="N145">
        <f>Portfolio43468[[#This Row],[Order Quantity]]</f>
        <v>860</v>
      </c>
      <c r="O145" s="14">
        <f>Portfolio43468[[#This Row],[Order Value]]</f>
        <v>2674.6</v>
      </c>
      <c r="P145">
        <f t="shared" si="4"/>
        <v>2008</v>
      </c>
      <c r="Q145" t="str">
        <f t="shared" si="5"/>
        <v>Aug</v>
      </c>
    </row>
    <row r="146" spans="1:17" x14ac:dyDescent="0.3">
      <c r="A146">
        <v>146</v>
      </c>
      <c r="B146" t="str">
        <f>Portfolio43468[[#This Row],[First Name]]</f>
        <v>J</v>
      </c>
      <c r="C146" t="str">
        <f>Portfolio43468[[#This Row],[Last Name]]</f>
        <v>Gore</v>
      </c>
      <c r="D146" t="s">
        <v>1670</v>
      </c>
      <c r="E146" t="str">
        <f>Portfolio43468[[#This Row],[Gender]]</f>
        <v>F</v>
      </c>
      <c r="F146">
        <v>30</v>
      </c>
      <c r="G146" t="s">
        <v>2134</v>
      </c>
      <c r="H146" t="s">
        <v>31</v>
      </c>
      <c r="I146" t="str">
        <f>INDEX('Postal Codes 1'!$C$2:$C$1540,MATCH(H146,'Postal Codes 1'!$B$2:$B$1540,0))</f>
        <v>BA</v>
      </c>
      <c r="J146" s="10">
        <v>40128</v>
      </c>
      <c r="K146">
        <v>58</v>
      </c>
      <c r="L146" t="s">
        <v>1673</v>
      </c>
      <c r="M146" t="str">
        <f>Portfolio43468[[#This Row],[Product Name]]</f>
        <v>Megawidget S</v>
      </c>
      <c r="N146">
        <f>Portfolio43468[[#This Row],[Order Quantity]]</f>
        <v>1392</v>
      </c>
      <c r="O146" s="14">
        <f>Portfolio43468[[#This Row],[Order Value]]</f>
        <v>1099.68</v>
      </c>
      <c r="P146">
        <f t="shared" si="4"/>
        <v>2009</v>
      </c>
      <c r="Q146" t="str">
        <f t="shared" si="5"/>
        <v>Nov</v>
      </c>
    </row>
    <row r="147" spans="1:17" x14ac:dyDescent="0.3">
      <c r="A147">
        <v>147</v>
      </c>
      <c r="B147" t="str">
        <f>Portfolio43468[[#This Row],[First Name]]</f>
        <v>L</v>
      </c>
      <c r="C147" t="str">
        <f>Portfolio43468[[#This Row],[Last Name]]</f>
        <v>Osborne</v>
      </c>
      <c r="D147" t="s">
        <v>1683</v>
      </c>
      <c r="E147" t="str">
        <f>Portfolio43468[[#This Row],[Gender]]</f>
        <v>F</v>
      </c>
      <c r="F147">
        <v>60</v>
      </c>
      <c r="G147" t="s">
        <v>2137</v>
      </c>
      <c r="H147" t="s">
        <v>2138</v>
      </c>
      <c r="I147" t="str">
        <f>INDEX('Postal Codes 1'!$C$2:$C$1540,MATCH(H147,'Postal Codes 1'!$B$2:$B$1540,0))</f>
        <v>CR</v>
      </c>
      <c r="J147" s="10">
        <v>40215</v>
      </c>
      <c r="K147">
        <v>18</v>
      </c>
      <c r="L147" t="s">
        <v>1677</v>
      </c>
      <c r="M147" t="str">
        <f>Portfolio43468[[#This Row],[Product Name]]</f>
        <v>Ultrathing V3</v>
      </c>
      <c r="N147">
        <f>Portfolio43468[[#This Row],[Order Quantity]]</f>
        <v>432</v>
      </c>
      <c r="O147" s="14">
        <f>Portfolio43468[[#This Row],[Order Value]]</f>
        <v>1507.68</v>
      </c>
      <c r="P147">
        <f t="shared" si="4"/>
        <v>2010</v>
      </c>
      <c r="Q147" t="str">
        <f t="shared" si="5"/>
        <v>Feb</v>
      </c>
    </row>
    <row r="148" spans="1:17" x14ac:dyDescent="0.3">
      <c r="A148">
        <v>148</v>
      </c>
      <c r="B148" t="str">
        <f>Portfolio43468[[#This Row],[First Name]]</f>
        <v>H</v>
      </c>
      <c r="C148" t="str">
        <f>Portfolio43468[[#This Row],[Last Name]]</f>
        <v>Eldridge</v>
      </c>
      <c r="D148" t="s">
        <v>1683</v>
      </c>
      <c r="E148" t="str">
        <f>Portfolio43468[[#This Row],[Gender]]</f>
        <v>F</v>
      </c>
      <c r="F148">
        <v>60</v>
      </c>
      <c r="G148" t="s">
        <v>2141</v>
      </c>
      <c r="H148" t="s">
        <v>763</v>
      </c>
      <c r="I148" t="str">
        <f>INDEX('Postal Codes 1'!$C$2:$C$1540,MATCH(H148,'Postal Codes 1'!$B$2:$B$1540,0))</f>
        <v>PA</v>
      </c>
      <c r="J148" s="10">
        <v>40084</v>
      </c>
      <c r="K148">
        <v>68</v>
      </c>
      <c r="L148" t="s">
        <v>1696</v>
      </c>
      <c r="M148" t="str">
        <f>Portfolio43468[[#This Row],[Product Name]]</f>
        <v>Ultrathing V2</v>
      </c>
      <c r="N148">
        <f>Portfolio43468[[#This Row],[Order Quantity]]</f>
        <v>1360</v>
      </c>
      <c r="O148" s="14">
        <f>Portfolio43468[[#This Row],[Order Value]]</f>
        <v>4066.4</v>
      </c>
      <c r="P148">
        <f t="shared" si="4"/>
        <v>2009</v>
      </c>
      <c r="Q148" t="str">
        <f t="shared" si="5"/>
        <v>Sep</v>
      </c>
    </row>
    <row r="149" spans="1:17" x14ac:dyDescent="0.3">
      <c r="A149">
        <v>149</v>
      </c>
      <c r="B149" t="str">
        <f>Portfolio43468[[#This Row],[First Name]]</f>
        <v>L</v>
      </c>
      <c r="C149" t="str">
        <f>Portfolio43468[[#This Row],[Last Name]]</f>
        <v>Mccarty</v>
      </c>
      <c r="D149" t="s">
        <v>1670</v>
      </c>
      <c r="E149" t="str">
        <f>Portfolio43468[[#This Row],[Gender]]</f>
        <v>F</v>
      </c>
      <c r="F149">
        <v>30</v>
      </c>
      <c r="G149" t="s">
        <v>2144</v>
      </c>
      <c r="H149" t="s">
        <v>1613</v>
      </c>
      <c r="I149" t="str">
        <f>INDEX('Postal Codes 1'!$C$2:$C$1540,MATCH(H149,'Postal Codes 1'!$B$2:$B$1540,0))</f>
        <v>CA</v>
      </c>
      <c r="J149" s="10">
        <v>40184</v>
      </c>
      <c r="K149">
        <v>63</v>
      </c>
      <c r="L149" t="s">
        <v>1007</v>
      </c>
      <c r="M149" t="str">
        <f>Portfolio43468[[#This Row],[Product Name]]</f>
        <v>Superwossname</v>
      </c>
      <c r="N149">
        <f>Portfolio43468[[#This Row],[Order Quantity]]</f>
        <v>1260</v>
      </c>
      <c r="O149" s="14">
        <f>Portfolio43468[[#This Row],[Order Value]]</f>
        <v>3918.6</v>
      </c>
      <c r="P149">
        <f t="shared" si="4"/>
        <v>2010</v>
      </c>
      <c r="Q149" t="str">
        <f t="shared" si="5"/>
        <v>Jan</v>
      </c>
    </row>
    <row r="150" spans="1:17" x14ac:dyDescent="0.3">
      <c r="A150">
        <v>150</v>
      </c>
      <c r="B150" t="str">
        <f>Portfolio43468[[#This Row],[First Name]]</f>
        <v>A</v>
      </c>
      <c r="C150" t="str">
        <f>Portfolio43468[[#This Row],[Last Name]]</f>
        <v>Newsome</v>
      </c>
      <c r="D150" t="s">
        <v>1683</v>
      </c>
      <c r="E150" t="str">
        <f>Portfolio43468[[#This Row],[Gender]]</f>
        <v>F</v>
      </c>
      <c r="F150">
        <v>90</v>
      </c>
      <c r="G150" t="s">
        <v>2146</v>
      </c>
      <c r="H150" t="s">
        <v>703</v>
      </c>
      <c r="I150" t="str">
        <f>INDEX('Postal Codes 1'!$C$2:$C$1540,MATCH(H150,'Postal Codes 1'!$B$2:$B$1540,0))</f>
        <v>LL</v>
      </c>
      <c r="J150" s="10">
        <v>39907</v>
      </c>
      <c r="K150">
        <v>73</v>
      </c>
      <c r="L150" t="s">
        <v>1700</v>
      </c>
      <c r="M150" t="str">
        <f>Portfolio43468[[#This Row],[Product Name]]</f>
        <v>Ultrathing V1</v>
      </c>
      <c r="N150">
        <f>Portfolio43468[[#This Row],[Order Quantity]]</f>
        <v>1241</v>
      </c>
      <c r="O150" s="14">
        <f>Portfolio43468[[#This Row],[Order Value]]</f>
        <v>2469.59</v>
      </c>
      <c r="P150">
        <f t="shared" si="4"/>
        <v>2009</v>
      </c>
      <c r="Q150" t="str">
        <f t="shared" si="5"/>
        <v>Apr</v>
      </c>
    </row>
    <row r="151" spans="1:17" x14ac:dyDescent="0.3">
      <c r="A151">
        <v>151</v>
      </c>
      <c r="B151" t="str">
        <f>Portfolio43468[[#This Row],[First Name]]</f>
        <v>V</v>
      </c>
      <c r="C151" t="str">
        <f>Portfolio43468[[#This Row],[Last Name]]</f>
        <v>Bonds</v>
      </c>
      <c r="D151" t="s">
        <v>1719</v>
      </c>
      <c r="E151" t="str">
        <f>Portfolio43468[[#This Row],[Gender]]</f>
        <v>F</v>
      </c>
      <c r="F151">
        <v>90</v>
      </c>
      <c r="G151" t="s">
        <v>2149</v>
      </c>
      <c r="H151" t="s">
        <v>579</v>
      </c>
      <c r="I151" t="str">
        <f>INDEX('Postal Codes 1'!$C$2:$C$1540,MATCH(H151,'Postal Codes 1'!$B$2:$B$1540,0))</f>
        <v>DA</v>
      </c>
      <c r="J151" s="10">
        <v>40301</v>
      </c>
      <c r="K151">
        <v>97</v>
      </c>
      <c r="L151" t="s">
        <v>1677</v>
      </c>
      <c r="M151" t="str">
        <f>Portfolio43468[[#This Row],[Product Name]]</f>
        <v>Ultrathing V3</v>
      </c>
      <c r="N151">
        <f>Portfolio43468[[#This Row],[Order Quantity]]</f>
        <v>2328</v>
      </c>
      <c r="O151" s="14">
        <f>Portfolio43468[[#This Row],[Order Value]]</f>
        <v>8124.72</v>
      </c>
      <c r="P151">
        <f t="shared" si="4"/>
        <v>2010</v>
      </c>
      <c r="Q151" t="str">
        <f t="shared" si="5"/>
        <v>May</v>
      </c>
    </row>
    <row r="152" spans="1:17" x14ac:dyDescent="0.3">
      <c r="A152">
        <v>152</v>
      </c>
      <c r="B152" t="str">
        <f>Portfolio43468[[#This Row],[First Name]]</f>
        <v>S</v>
      </c>
      <c r="C152" t="str">
        <f>Portfolio43468[[#This Row],[Last Name]]</f>
        <v>Bray</v>
      </c>
      <c r="D152" t="s">
        <v>1670</v>
      </c>
      <c r="E152" t="str">
        <f>Portfolio43468[[#This Row],[Gender]]</f>
        <v>F</v>
      </c>
      <c r="F152">
        <v>30</v>
      </c>
      <c r="G152" t="s">
        <v>2152</v>
      </c>
      <c r="H152" t="s">
        <v>2153</v>
      </c>
      <c r="I152" t="str">
        <f>INDEX('Postal Codes 1'!$C$2:$C$1540,MATCH(H152,'Postal Codes 1'!$B$2:$B$1540,0))</f>
        <v>HS</v>
      </c>
      <c r="J152" s="10">
        <v>39592</v>
      </c>
      <c r="K152">
        <v>42</v>
      </c>
      <c r="L152" t="s">
        <v>1677</v>
      </c>
      <c r="M152" t="str">
        <f>Portfolio43468[[#This Row],[Product Name]]</f>
        <v>Ultrathing V3</v>
      </c>
      <c r="N152">
        <f>Portfolio43468[[#This Row],[Order Quantity]]</f>
        <v>1008</v>
      </c>
      <c r="O152" s="14">
        <f>Portfolio43468[[#This Row],[Order Value]]</f>
        <v>3517.92</v>
      </c>
      <c r="P152">
        <f t="shared" si="4"/>
        <v>2008</v>
      </c>
      <c r="Q152" t="str">
        <f t="shared" si="5"/>
        <v>May</v>
      </c>
    </row>
    <row r="153" spans="1:17" x14ac:dyDescent="0.3">
      <c r="A153">
        <v>153</v>
      </c>
      <c r="B153" t="str">
        <f>Portfolio43468[[#This Row],[First Name]]</f>
        <v>Y</v>
      </c>
      <c r="C153" t="str">
        <f>Portfolio43468[[#This Row],[Last Name]]</f>
        <v>Dickerson</v>
      </c>
      <c r="D153" t="s">
        <v>1683</v>
      </c>
      <c r="E153" t="str">
        <f>Portfolio43468[[#This Row],[Gender]]</f>
        <v>F</v>
      </c>
      <c r="F153">
        <v>30</v>
      </c>
      <c r="G153" t="s">
        <v>2156</v>
      </c>
      <c r="H153" t="s">
        <v>2157</v>
      </c>
      <c r="I153" t="str">
        <f>INDEX('Postal Codes 1'!$C$2:$C$1540,MATCH(H153,'Postal Codes 1'!$B$2:$B$1540,0))</f>
        <v>SS</v>
      </c>
      <c r="J153" s="10">
        <v>40079</v>
      </c>
      <c r="K153">
        <v>75</v>
      </c>
      <c r="L153" t="s">
        <v>1696</v>
      </c>
      <c r="M153" t="str">
        <f>Portfolio43468[[#This Row],[Product Name]]</f>
        <v>Ultrathing V2</v>
      </c>
      <c r="N153">
        <f>Portfolio43468[[#This Row],[Order Quantity]]</f>
        <v>1500</v>
      </c>
      <c r="O153" s="14">
        <f>Portfolio43468[[#This Row],[Order Value]]</f>
        <v>4485</v>
      </c>
      <c r="P153">
        <f t="shared" si="4"/>
        <v>2009</v>
      </c>
      <c r="Q153" t="str">
        <f t="shared" si="5"/>
        <v>Sep</v>
      </c>
    </row>
    <row r="154" spans="1:17" x14ac:dyDescent="0.3">
      <c r="A154">
        <v>154</v>
      </c>
      <c r="B154" t="str">
        <f>Portfolio43468[[#This Row],[First Name]]</f>
        <v>M</v>
      </c>
      <c r="C154" t="str">
        <f>Portfolio43468[[#This Row],[Last Name]]</f>
        <v>Scott</v>
      </c>
      <c r="D154" t="s">
        <v>1683</v>
      </c>
      <c r="E154" t="str">
        <f>Portfolio43468[[#This Row],[Gender]]</f>
        <v>F</v>
      </c>
      <c r="F154">
        <v>30</v>
      </c>
      <c r="G154" t="s">
        <v>2159</v>
      </c>
      <c r="H154" t="s">
        <v>1082</v>
      </c>
      <c r="I154" t="str">
        <f>INDEX('Postal Codes 1'!$C$2:$C$1540,MATCH(H154,'Postal Codes 1'!$B$2:$B$1540,0))</f>
        <v>HD</v>
      </c>
      <c r="J154" s="10">
        <v>40374</v>
      </c>
      <c r="K154">
        <v>7</v>
      </c>
      <c r="L154" t="s">
        <v>1707</v>
      </c>
      <c r="M154" t="str">
        <f>Portfolio43468[[#This Row],[Product Name]]</f>
        <v>Megawidget M</v>
      </c>
      <c r="N154">
        <f>Portfolio43468[[#This Row],[Order Quantity]]</f>
        <v>168</v>
      </c>
      <c r="O154" s="14">
        <f>Portfolio43468[[#This Row],[Order Value]]</f>
        <v>199.92</v>
      </c>
      <c r="P154">
        <f t="shared" si="4"/>
        <v>2010</v>
      </c>
      <c r="Q154" t="str">
        <f t="shared" si="5"/>
        <v>Jul</v>
      </c>
    </row>
    <row r="155" spans="1:17" x14ac:dyDescent="0.3">
      <c r="A155">
        <v>155</v>
      </c>
      <c r="B155" t="str">
        <f>Portfolio43468[[#This Row],[First Name]]</f>
        <v>M</v>
      </c>
      <c r="C155" t="str">
        <f>Portfolio43468[[#This Row],[Last Name]]</f>
        <v>Alvarez</v>
      </c>
      <c r="D155" t="s">
        <v>1683</v>
      </c>
      <c r="E155" t="str">
        <f>Portfolio43468[[#This Row],[Gender]]</f>
        <v>F</v>
      </c>
      <c r="F155">
        <v>60</v>
      </c>
      <c r="G155" t="s">
        <v>2162</v>
      </c>
      <c r="H155" t="s">
        <v>1610</v>
      </c>
      <c r="I155" t="str">
        <f>INDEX('Postal Codes 1'!$C$2:$C$1540,MATCH(H155,'Postal Codes 1'!$B$2:$B$1540,0))</f>
        <v>BT</v>
      </c>
      <c r="J155" s="10">
        <v>39779</v>
      </c>
      <c r="K155">
        <v>41</v>
      </c>
      <c r="L155" t="s">
        <v>1772</v>
      </c>
      <c r="M155" t="str">
        <f>Portfolio43468[[#This Row],[Product Name]]</f>
        <v>Gigastuff</v>
      </c>
      <c r="N155">
        <f>Portfolio43468[[#This Row],[Order Quantity]]</f>
        <v>738</v>
      </c>
      <c r="O155" s="14">
        <f>Portfolio43468[[#This Row],[Order Value]]</f>
        <v>1394.82</v>
      </c>
      <c r="P155">
        <f t="shared" si="4"/>
        <v>2008</v>
      </c>
      <c r="Q155" t="str">
        <f t="shared" si="5"/>
        <v>Nov</v>
      </c>
    </row>
    <row r="156" spans="1:17" x14ac:dyDescent="0.3">
      <c r="A156">
        <v>156</v>
      </c>
      <c r="B156" t="str">
        <f>Portfolio43468[[#This Row],[First Name]]</f>
        <v>E</v>
      </c>
      <c r="C156" t="str">
        <f>Portfolio43468[[#This Row],[Last Name]]</f>
        <v>Rollins</v>
      </c>
      <c r="D156" t="s">
        <v>1670</v>
      </c>
      <c r="E156" t="str">
        <f>Portfolio43468[[#This Row],[Gender]]</f>
        <v>F</v>
      </c>
      <c r="F156">
        <v>60</v>
      </c>
      <c r="G156" t="s">
        <v>2164</v>
      </c>
      <c r="H156" t="s">
        <v>1611</v>
      </c>
      <c r="I156" t="str">
        <f>INDEX('Postal Codes 1'!$C$2:$C$1540,MATCH(H156,'Postal Codes 1'!$B$2:$B$1540,0))</f>
        <v>DH</v>
      </c>
      <c r="J156" s="10">
        <v>40255</v>
      </c>
      <c r="K156">
        <v>82</v>
      </c>
      <c r="L156" t="s">
        <v>1692</v>
      </c>
      <c r="M156" t="str">
        <f>Portfolio43468[[#This Row],[Product Name]]</f>
        <v>Megawidget L</v>
      </c>
      <c r="N156">
        <f>Portfolio43468[[#This Row],[Order Quantity]]</f>
        <v>1968</v>
      </c>
      <c r="O156" s="14">
        <f>Portfolio43468[[#This Row],[Order Value]]</f>
        <v>3129.1200000000003</v>
      </c>
      <c r="P156">
        <f t="shared" si="4"/>
        <v>2010</v>
      </c>
      <c r="Q156" t="str">
        <f t="shared" si="5"/>
        <v>Mar</v>
      </c>
    </row>
    <row r="157" spans="1:17" x14ac:dyDescent="0.3">
      <c r="A157">
        <v>157</v>
      </c>
      <c r="B157" t="str">
        <f>Portfolio43468[[#This Row],[First Name]]</f>
        <v>F</v>
      </c>
      <c r="C157" t="str">
        <f>Portfolio43468[[#This Row],[Last Name]]</f>
        <v>Patel</v>
      </c>
      <c r="D157" t="s">
        <v>1670</v>
      </c>
      <c r="E157" t="str">
        <f>Portfolio43468[[#This Row],[Gender]]</f>
        <v>F</v>
      </c>
      <c r="F157">
        <v>60</v>
      </c>
      <c r="G157" t="s">
        <v>2167</v>
      </c>
      <c r="H157" t="s">
        <v>538</v>
      </c>
      <c r="I157" t="str">
        <f>INDEX('Postal Codes 1'!$C$2:$C$1540,MATCH(H157,'Postal Codes 1'!$B$2:$B$1540,0))</f>
        <v>BT</v>
      </c>
      <c r="J157" s="10">
        <v>40466</v>
      </c>
      <c r="K157">
        <v>23</v>
      </c>
      <c r="L157" t="s">
        <v>1673</v>
      </c>
      <c r="M157" t="str">
        <f>Portfolio43468[[#This Row],[Product Name]]</f>
        <v>Megawidget S</v>
      </c>
      <c r="N157">
        <f>Portfolio43468[[#This Row],[Order Quantity]]</f>
        <v>552</v>
      </c>
      <c r="O157" s="14">
        <f>Portfolio43468[[#This Row],[Order Value]]</f>
        <v>436.08000000000004</v>
      </c>
      <c r="P157">
        <f t="shared" si="4"/>
        <v>2010</v>
      </c>
      <c r="Q157" t="str">
        <f t="shared" si="5"/>
        <v>Oct</v>
      </c>
    </row>
    <row r="158" spans="1:17" x14ac:dyDescent="0.3">
      <c r="A158">
        <v>158</v>
      </c>
      <c r="B158" t="str">
        <f>Portfolio43468[[#This Row],[First Name]]</f>
        <v>F</v>
      </c>
      <c r="C158" t="str">
        <f>Portfolio43468[[#This Row],[Last Name]]</f>
        <v>Maddox</v>
      </c>
      <c r="D158" t="s">
        <v>1683</v>
      </c>
      <c r="E158" t="str">
        <f>Portfolio43468[[#This Row],[Gender]]</f>
        <v>F</v>
      </c>
      <c r="F158">
        <v>90</v>
      </c>
      <c r="G158" t="s">
        <v>2170</v>
      </c>
      <c r="H158" t="s">
        <v>1475</v>
      </c>
      <c r="I158" t="str">
        <f>INDEX('Postal Codes 1'!$C$2:$C$1540,MATCH(H158,'Postal Codes 1'!$B$2:$B$1540,0))</f>
        <v>TN</v>
      </c>
      <c r="J158" s="10">
        <v>39674</v>
      </c>
      <c r="K158">
        <v>18</v>
      </c>
      <c r="L158" t="s">
        <v>1677</v>
      </c>
      <c r="M158" t="str">
        <f>Portfolio43468[[#This Row],[Product Name]]</f>
        <v>Ultrathing V3</v>
      </c>
      <c r="N158">
        <f>Portfolio43468[[#This Row],[Order Quantity]]</f>
        <v>432</v>
      </c>
      <c r="O158" s="14">
        <f>Portfolio43468[[#This Row],[Order Value]]</f>
        <v>1507.68</v>
      </c>
      <c r="P158">
        <f t="shared" si="4"/>
        <v>2008</v>
      </c>
      <c r="Q158" t="str">
        <f t="shared" si="5"/>
        <v>Aug</v>
      </c>
    </row>
    <row r="159" spans="1:17" x14ac:dyDescent="0.3">
      <c r="A159">
        <v>159</v>
      </c>
      <c r="B159" t="str">
        <f>Portfolio43468[[#This Row],[First Name]]</f>
        <v>S</v>
      </c>
      <c r="C159" t="str">
        <f>Portfolio43468[[#This Row],[Last Name]]</f>
        <v>Rosario</v>
      </c>
      <c r="D159" t="s">
        <v>1670</v>
      </c>
      <c r="E159" t="str">
        <f>Portfolio43468[[#This Row],[Gender]]</f>
        <v>F</v>
      </c>
      <c r="F159">
        <v>60</v>
      </c>
      <c r="G159" t="s">
        <v>2173</v>
      </c>
      <c r="H159" t="s">
        <v>1422</v>
      </c>
      <c r="I159" t="str">
        <f>INDEX('Postal Codes 1'!$C$2:$C$1540,MATCH(H159,'Postal Codes 1'!$B$2:$B$1540,0))</f>
        <v>TA</v>
      </c>
      <c r="J159" s="10">
        <v>39946</v>
      </c>
      <c r="K159">
        <v>40</v>
      </c>
      <c r="L159" t="s">
        <v>1673</v>
      </c>
      <c r="M159" t="str">
        <f>Portfolio43468[[#This Row],[Product Name]]</f>
        <v>Megawidget S</v>
      </c>
      <c r="N159">
        <f>Portfolio43468[[#This Row],[Order Quantity]]</f>
        <v>960</v>
      </c>
      <c r="O159" s="14">
        <f>Portfolio43468[[#This Row],[Order Value]]</f>
        <v>758.40000000000009</v>
      </c>
      <c r="P159">
        <f t="shared" si="4"/>
        <v>2009</v>
      </c>
      <c r="Q159" t="str">
        <f t="shared" si="5"/>
        <v>May</v>
      </c>
    </row>
    <row r="160" spans="1:17" x14ac:dyDescent="0.3">
      <c r="A160">
        <v>160</v>
      </c>
      <c r="B160" t="str">
        <f>Portfolio43468[[#This Row],[First Name]]</f>
        <v>M</v>
      </c>
      <c r="C160" t="str">
        <f>Portfolio43468[[#This Row],[Last Name]]</f>
        <v>Case</v>
      </c>
      <c r="D160" t="s">
        <v>1733</v>
      </c>
      <c r="E160" t="str">
        <f>Portfolio43468[[#This Row],[Gender]]</f>
        <v>F</v>
      </c>
      <c r="F160">
        <v>30</v>
      </c>
      <c r="G160" t="s">
        <v>2175</v>
      </c>
      <c r="H160" t="s">
        <v>2176</v>
      </c>
      <c r="I160" t="str">
        <f>INDEX('Postal Codes 1'!$C$2:$C$1540,MATCH(H160,'Postal Codes 1'!$B$2:$B$1540,0))</f>
        <v>PA</v>
      </c>
      <c r="J160" s="10">
        <v>39779</v>
      </c>
      <c r="K160">
        <v>68</v>
      </c>
      <c r="L160" t="s">
        <v>1696</v>
      </c>
      <c r="M160" t="str">
        <f>Portfolio43468[[#This Row],[Product Name]]</f>
        <v>Ultrathing V2</v>
      </c>
      <c r="N160">
        <f>Portfolio43468[[#This Row],[Order Quantity]]</f>
        <v>1360</v>
      </c>
      <c r="O160" s="14">
        <f>Portfolio43468[[#This Row],[Order Value]]</f>
        <v>4066.4</v>
      </c>
      <c r="P160">
        <f t="shared" si="4"/>
        <v>2008</v>
      </c>
      <c r="Q160" t="str">
        <f t="shared" si="5"/>
        <v>Nov</v>
      </c>
    </row>
    <row r="161" spans="1:17" x14ac:dyDescent="0.3">
      <c r="A161">
        <v>161</v>
      </c>
      <c r="B161" t="str">
        <f>Portfolio43468[[#This Row],[First Name]]</f>
        <v>M</v>
      </c>
      <c r="C161" t="str">
        <f>Portfolio43468[[#This Row],[Last Name]]</f>
        <v>Childs</v>
      </c>
      <c r="D161" t="s">
        <v>1683</v>
      </c>
      <c r="E161" t="str">
        <f>Portfolio43468[[#This Row],[Gender]]</f>
        <v>F</v>
      </c>
      <c r="F161">
        <v>60</v>
      </c>
      <c r="G161" t="s">
        <v>2179</v>
      </c>
      <c r="H161" t="s">
        <v>2180</v>
      </c>
      <c r="I161" t="str">
        <f>INDEX('Postal Codes 1'!$C$2:$C$1540,MATCH(H161,'Postal Codes 1'!$B$2:$B$1540,0))</f>
        <v>OX</v>
      </c>
      <c r="J161" s="10">
        <v>39946</v>
      </c>
      <c r="K161">
        <v>39</v>
      </c>
      <c r="L161" t="s">
        <v>1772</v>
      </c>
      <c r="M161" t="str">
        <f>Portfolio43468[[#This Row],[Product Name]]</f>
        <v>Gigastuff</v>
      </c>
      <c r="N161">
        <f>Portfolio43468[[#This Row],[Order Quantity]]</f>
        <v>702</v>
      </c>
      <c r="O161" s="14">
        <f>Portfolio43468[[#This Row],[Order Value]]</f>
        <v>1326.78</v>
      </c>
      <c r="P161">
        <f t="shared" si="4"/>
        <v>2009</v>
      </c>
      <c r="Q161" t="str">
        <f t="shared" si="5"/>
        <v>May</v>
      </c>
    </row>
    <row r="162" spans="1:17" x14ac:dyDescent="0.3">
      <c r="A162">
        <v>162</v>
      </c>
      <c r="B162" t="str">
        <f>Portfolio43468[[#This Row],[First Name]]</f>
        <v>L</v>
      </c>
      <c r="C162" t="str">
        <f>Portfolio43468[[#This Row],[Last Name]]</f>
        <v>Jaramillo</v>
      </c>
      <c r="D162" t="s">
        <v>1670</v>
      </c>
      <c r="E162" t="str">
        <f>Portfolio43468[[#This Row],[Gender]]</f>
        <v>F</v>
      </c>
      <c r="F162">
        <v>30</v>
      </c>
      <c r="G162" t="s">
        <v>2183</v>
      </c>
      <c r="H162" t="s">
        <v>822</v>
      </c>
      <c r="I162" t="str">
        <f>INDEX('Postal Codes 1'!$C$2:$C$1540,MATCH(H162,'Postal Codes 1'!$B$2:$B$1540,0))</f>
        <v>SA</v>
      </c>
      <c r="J162" s="10">
        <v>39872</v>
      </c>
      <c r="K162">
        <v>91</v>
      </c>
      <c r="L162" t="s">
        <v>1707</v>
      </c>
      <c r="M162" t="str">
        <f>Portfolio43468[[#This Row],[Product Name]]</f>
        <v>Megawidget M</v>
      </c>
      <c r="N162">
        <f>Portfolio43468[[#This Row],[Order Quantity]]</f>
        <v>2184</v>
      </c>
      <c r="O162" s="14">
        <f>Portfolio43468[[#This Row],[Order Value]]</f>
        <v>2598.96</v>
      </c>
      <c r="P162">
        <f t="shared" si="4"/>
        <v>2009</v>
      </c>
      <c r="Q162" t="str">
        <f t="shared" si="5"/>
        <v>Feb</v>
      </c>
    </row>
    <row r="163" spans="1:17" x14ac:dyDescent="0.3">
      <c r="A163">
        <v>163</v>
      </c>
      <c r="B163" t="str">
        <f>Portfolio43468[[#This Row],[First Name]]</f>
        <v>T</v>
      </c>
      <c r="C163" t="str">
        <f>Portfolio43468[[#This Row],[Last Name]]</f>
        <v>Baxter</v>
      </c>
      <c r="D163" t="s">
        <v>1670</v>
      </c>
      <c r="E163" t="str">
        <f>Portfolio43468[[#This Row],[Gender]]</f>
        <v>F</v>
      </c>
      <c r="F163">
        <v>60</v>
      </c>
      <c r="G163" t="s">
        <v>2186</v>
      </c>
      <c r="H163" t="s">
        <v>1982</v>
      </c>
      <c r="I163" t="str">
        <f>INDEX('Postal Codes 1'!$C$2:$C$1540,MATCH(H163,'Postal Codes 1'!$B$2:$B$1540,0))</f>
        <v>GL</v>
      </c>
      <c r="J163" s="10">
        <v>40406</v>
      </c>
      <c r="K163">
        <v>54</v>
      </c>
      <c r="L163" t="s">
        <v>1772</v>
      </c>
      <c r="M163" t="str">
        <f>Portfolio43468[[#This Row],[Product Name]]</f>
        <v>Gigastuff</v>
      </c>
      <c r="N163">
        <f>Portfolio43468[[#This Row],[Order Quantity]]</f>
        <v>972</v>
      </c>
      <c r="O163" s="14">
        <f>Portfolio43468[[#This Row],[Order Value]]</f>
        <v>1837.08</v>
      </c>
      <c r="P163">
        <f t="shared" si="4"/>
        <v>2010</v>
      </c>
      <c r="Q163" t="str">
        <f t="shared" si="5"/>
        <v>Aug</v>
      </c>
    </row>
    <row r="164" spans="1:17" x14ac:dyDescent="0.3">
      <c r="A164">
        <v>164</v>
      </c>
      <c r="B164" t="str">
        <f>Portfolio43468[[#This Row],[First Name]]</f>
        <v>T</v>
      </c>
      <c r="C164" t="str">
        <f>Portfolio43468[[#This Row],[Last Name]]</f>
        <v>Contreras</v>
      </c>
      <c r="D164" t="s">
        <v>1683</v>
      </c>
      <c r="E164" t="str">
        <f>Portfolio43468[[#This Row],[Gender]]</f>
        <v>F</v>
      </c>
      <c r="F164">
        <v>30</v>
      </c>
      <c r="G164" t="s">
        <v>2188</v>
      </c>
      <c r="H164" t="s">
        <v>593</v>
      </c>
      <c r="I164" t="str">
        <f>INDEX('Postal Codes 1'!$C$2:$C$1540,MATCH(H164,'Postal Codes 1'!$B$2:$B$1540,0))</f>
        <v>DL</v>
      </c>
      <c r="J164" s="10">
        <v>39519</v>
      </c>
      <c r="K164">
        <v>76</v>
      </c>
      <c r="L164" t="s">
        <v>1677</v>
      </c>
      <c r="M164" t="str">
        <f>Portfolio43468[[#This Row],[Product Name]]</f>
        <v>Ultrathing V3</v>
      </c>
      <c r="N164">
        <f>Portfolio43468[[#This Row],[Order Quantity]]</f>
        <v>1824</v>
      </c>
      <c r="O164" s="14">
        <f>Portfolio43468[[#This Row],[Order Value]]</f>
        <v>6365.76</v>
      </c>
      <c r="P164">
        <f t="shared" si="4"/>
        <v>2008</v>
      </c>
      <c r="Q164" t="str">
        <f t="shared" si="5"/>
        <v>Mar</v>
      </c>
    </row>
    <row r="165" spans="1:17" x14ac:dyDescent="0.3">
      <c r="A165">
        <v>165</v>
      </c>
      <c r="B165" t="str">
        <f>Portfolio43468[[#This Row],[First Name]]</f>
        <v>A</v>
      </c>
      <c r="C165" t="str">
        <f>Portfolio43468[[#This Row],[Last Name]]</f>
        <v>Deleon</v>
      </c>
      <c r="D165" t="s">
        <v>1946</v>
      </c>
      <c r="E165" t="str">
        <f>Portfolio43468[[#This Row],[Gender]]</f>
        <v>F</v>
      </c>
      <c r="F165">
        <v>60</v>
      </c>
      <c r="G165" t="s">
        <v>2191</v>
      </c>
      <c r="H165" t="s">
        <v>1639</v>
      </c>
      <c r="I165" t="str">
        <f>INDEX('Postal Codes 1'!$C$2:$C$1540,MATCH(H165,'Postal Codes 1'!$B$2:$B$1540,0))</f>
        <v>DN</v>
      </c>
      <c r="J165" s="10">
        <v>39536</v>
      </c>
      <c r="K165">
        <v>95</v>
      </c>
      <c r="L165" t="s">
        <v>1692</v>
      </c>
      <c r="M165" t="str">
        <f>Portfolio43468[[#This Row],[Product Name]]</f>
        <v>Megawidget L</v>
      </c>
      <c r="N165">
        <f>Portfolio43468[[#This Row],[Order Quantity]]</f>
        <v>2280</v>
      </c>
      <c r="O165" s="14">
        <f>Portfolio43468[[#This Row],[Order Value]]</f>
        <v>3625.2000000000003</v>
      </c>
      <c r="P165">
        <f t="shared" si="4"/>
        <v>2008</v>
      </c>
      <c r="Q165" t="str">
        <f t="shared" si="5"/>
        <v>Mar</v>
      </c>
    </row>
    <row r="166" spans="1:17" x14ac:dyDescent="0.3">
      <c r="A166">
        <v>166</v>
      </c>
      <c r="B166" t="str">
        <f>Portfolio43468[[#This Row],[First Name]]</f>
        <v>Q</v>
      </c>
      <c r="C166" t="str">
        <f>Portfolio43468[[#This Row],[Last Name]]</f>
        <v>Blue</v>
      </c>
      <c r="D166" t="s">
        <v>1670</v>
      </c>
      <c r="E166" t="str">
        <f>Portfolio43468[[#This Row],[Gender]]</f>
        <v>F</v>
      </c>
      <c r="F166">
        <v>60</v>
      </c>
      <c r="G166" t="s">
        <v>2194</v>
      </c>
      <c r="H166" t="s">
        <v>910</v>
      </c>
      <c r="I166" t="str">
        <f>INDEX('Postal Codes 1'!$C$2:$C$1540,MATCH(H166,'Postal Codes 1'!$B$2:$B$1540,0))</f>
        <v>CA</v>
      </c>
      <c r="J166" s="10">
        <v>39831</v>
      </c>
      <c r="K166">
        <v>88</v>
      </c>
      <c r="L166" t="s">
        <v>1692</v>
      </c>
      <c r="M166" t="str">
        <f>Portfolio43468[[#This Row],[Product Name]]</f>
        <v>Megawidget L</v>
      </c>
      <c r="N166">
        <f>Portfolio43468[[#This Row],[Order Quantity]]</f>
        <v>2112</v>
      </c>
      <c r="O166" s="14">
        <f>Portfolio43468[[#This Row],[Order Value]]</f>
        <v>3358.0800000000004</v>
      </c>
      <c r="P166">
        <f t="shared" si="4"/>
        <v>2009</v>
      </c>
      <c r="Q166" t="str">
        <f t="shared" si="5"/>
        <v>Jan</v>
      </c>
    </row>
    <row r="167" spans="1:17" x14ac:dyDescent="0.3">
      <c r="A167">
        <v>167</v>
      </c>
      <c r="B167" t="str">
        <f>Portfolio43468[[#This Row],[First Name]]</f>
        <v>E</v>
      </c>
      <c r="C167" t="str">
        <f>Portfolio43468[[#This Row],[Last Name]]</f>
        <v>Kendall</v>
      </c>
      <c r="D167" t="s">
        <v>1670</v>
      </c>
      <c r="E167" t="str">
        <f>Portfolio43468[[#This Row],[Gender]]</f>
        <v>F</v>
      </c>
      <c r="F167">
        <v>30</v>
      </c>
      <c r="G167" t="s">
        <v>2197</v>
      </c>
      <c r="H167" t="s">
        <v>3</v>
      </c>
      <c r="I167" t="str">
        <f>INDEX('Postal Codes 1'!$C$2:$C$1540,MATCH(H167,'Postal Codes 1'!$B$2:$B$1540,0))</f>
        <v>AB</v>
      </c>
      <c r="J167" s="10">
        <v>39615</v>
      </c>
      <c r="K167">
        <v>57</v>
      </c>
      <c r="L167" t="s">
        <v>1721</v>
      </c>
      <c r="M167" t="str">
        <f>Portfolio43468[[#This Row],[Product Name]]</f>
        <v>Ultrathing V4</v>
      </c>
      <c r="N167">
        <f>Portfolio43468[[#This Row],[Order Quantity]]</f>
        <v>1368</v>
      </c>
      <c r="O167" s="14">
        <f>Portfolio43468[[#This Row],[Order Value]]</f>
        <v>5458.3200000000006</v>
      </c>
      <c r="P167">
        <f t="shared" si="4"/>
        <v>2008</v>
      </c>
      <c r="Q167" t="str">
        <f t="shared" si="5"/>
        <v>Jun</v>
      </c>
    </row>
    <row r="168" spans="1:17" x14ac:dyDescent="0.3">
      <c r="A168">
        <v>168</v>
      </c>
      <c r="B168" t="str">
        <f>Portfolio43468[[#This Row],[First Name]]</f>
        <v>S</v>
      </c>
      <c r="C168" t="str">
        <f>Portfolio43468[[#This Row],[Last Name]]</f>
        <v>Fox</v>
      </c>
      <c r="D168" t="s">
        <v>1670</v>
      </c>
      <c r="E168" t="str">
        <f>Portfolio43468[[#This Row],[Gender]]</f>
        <v>F</v>
      </c>
      <c r="F168">
        <v>30</v>
      </c>
      <c r="G168" t="s">
        <v>2200</v>
      </c>
      <c r="H168" t="s">
        <v>380</v>
      </c>
      <c r="I168" t="str">
        <f>INDEX('Postal Codes 1'!$C$2:$C$1540,MATCH(H168,'Postal Codes 1'!$B$2:$B$1540,0))</f>
        <v>NR</v>
      </c>
      <c r="J168" s="10">
        <v>39545</v>
      </c>
      <c r="K168">
        <v>40</v>
      </c>
      <c r="L168" t="s">
        <v>1707</v>
      </c>
      <c r="M168" t="str">
        <f>Portfolio43468[[#This Row],[Product Name]]</f>
        <v>Megawidget M</v>
      </c>
      <c r="N168">
        <f>Portfolio43468[[#This Row],[Order Quantity]]</f>
        <v>960</v>
      </c>
      <c r="O168" s="14">
        <f>Portfolio43468[[#This Row],[Order Value]]</f>
        <v>1142.3999999999999</v>
      </c>
      <c r="P168">
        <f t="shared" si="4"/>
        <v>2008</v>
      </c>
      <c r="Q168" t="str">
        <f t="shared" si="5"/>
        <v>Apr</v>
      </c>
    </row>
    <row r="169" spans="1:17" x14ac:dyDescent="0.3">
      <c r="A169">
        <v>169</v>
      </c>
      <c r="B169" t="str">
        <f>Portfolio43468[[#This Row],[First Name]]</f>
        <v>J</v>
      </c>
      <c r="C169" t="str">
        <f>Portfolio43468[[#This Row],[Last Name]]</f>
        <v>Rice</v>
      </c>
      <c r="D169" t="s">
        <v>1683</v>
      </c>
      <c r="E169" t="str">
        <f>Portfolio43468[[#This Row],[Gender]]</f>
        <v>F</v>
      </c>
      <c r="F169">
        <v>60</v>
      </c>
      <c r="G169" t="s">
        <v>2203</v>
      </c>
      <c r="H169" t="s">
        <v>272</v>
      </c>
      <c r="I169" t="str">
        <f>INDEX('Postal Codes 1'!$C$2:$C$1540,MATCH(H169,'Postal Codes 1'!$B$2:$B$1540,0))</f>
        <v>JE</v>
      </c>
      <c r="J169" s="10">
        <v>39926</v>
      </c>
      <c r="K169">
        <v>53</v>
      </c>
      <c r="L169" t="s">
        <v>1707</v>
      </c>
      <c r="M169" t="str">
        <f>Portfolio43468[[#This Row],[Product Name]]</f>
        <v>Megawidget M</v>
      </c>
      <c r="N169">
        <f>Portfolio43468[[#This Row],[Order Quantity]]</f>
        <v>1272</v>
      </c>
      <c r="O169" s="14">
        <f>Portfolio43468[[#This Row],[Order Value]]</f>
        <v>1513.6799999999998</v>
      </c>
      <c r="P169">
        <f t="shared" si="4"/>
        <v>2009</v>
      </c>
      <c r="Q169" t="str">
        <f t="shared" si="5"/>
        <v>Apr</v>
      </c>
    </row>
    <row r="170" spans="1:17" x14ac:dyDescent="0.3">
      <c r="A170">
        <v>170</v>
      </c>
      <c r="B170" t="str">
        <f>Portfolio43468[[#This Row],[First Name]]</f>
        <v>M</v>
      </c>
      <c r="C170" t="str">
        <f>Portfolio43468[[#This Row],[Last Name]]</f>
        <v>Noel</v>
      </c>
      <c r="D170" t="s">
        <v>1683</v>
      </c>
      <c r="E170" t="str">
        <f>Portfolio43468[[#This Row],[Gender]]</f>
        <v>F</v>
      </c>
      <c r="F170">
        <v>90</v>
      </c>
      <c r="G170" t="s">
        <v>2206</v>
      </c>
      <c r="H170" t="s">
        <v>1621</v>
      </c>
      <c r="I170" t="str">
        <f>INDEX('Postal Codes 1'!$C$2:$C$1540,MATCH(H170,'Postal Codes 1'!$B$2:$B$1540,0))</f>
        <v>CT</v>
      </c>
      <c r="J170" s="10">
        <v>40143</v>
      </c>
      <c r="K170">
        <v>95</v>
      </c>
      <c r="L170" t="s">
        <v>1677</v>
      </c>
      <c r="M170" t="str">
        <f>Portfolio43468[[#This Row],[Product Name]]</f>
        <v>Ultrathing V3</v>
      </c>
      <c r="N170">
        <f>Portfolio43468[[#This Row],[Order Quantity]]</f>
        <v>2280</v>
      </c>
      <c r="O170" s="14">
        <f>Portfolio43468[[#This Row],[Order Value]]</f>
        <v>7957.2000000000007</v>
      </c>
      <c r="P170">
        <f t="shared" si="4"/>
        <v>2009</v>
      </c>
      <c r="Q170" t="str">
        <f t="shared" si="5"/>
        <v>Nov</v>
      </c>
    </row>
    <row r="171" spans="1:17" x14ac:dyDescent="0.3">
      <c r="A171">
        <v>171</v>
      </c>
      <c r="B171" t="str">
        <f>Portfolio43468[[#This Row],[First Name]]</f>
        <v>T</v>
      </c>
      <c r="C171" t="str">
        <f>Portfolio43468[[#This Row],[Last Name]]</f>
        <v>Hyatt</v>
      </c>
      <c r="D171" t="s">
        <v>1670</v>
      </c>
      <c r="E171" t="str">
        <f>Portfolio43468[[#This Row],[Gender]]</f>
        <v>F</v>
      </c>
      <c r="F171">
        <v>30</v>
      </c>
      <c r="G171" t="s">
        <v>2209</v>
      </c>
      <c r="H171" t="s">
        <v>1620</v>
      </c>
      <c r="I171" t="str">
        <f>INDEX('Postal Codes 1'!$C$2:$C$1540,MATCH(H171,'Postal Codes 1'!$B$2:$B$1540,0))</f>
        <v>AL</v>
      </c>
      <c r="J171" s="10">
        <v>39814</v>
      </c>
      <c r="K171">
        <v>83</v>
      </c>
      <c r="L171" t="s">
        <v>1007</v>
      </c>
      <c r="M171" t="str">
        <f>Portfolio43468[[#This Row],[Product Name]]</f>
        <v>Superwossname</v>
      </c>
      <c r="N171">
        <f>Portfolio43468[[#This Row],[Order Quantity]]</f>
        <v>1660</v>
      </c>
      <c r="O171" s="14">
        <f>Portfolio43468[[#This Row],[Order Value]]</f>
        <v>5162.5999999999995</v>
      </c>
      <c r="P171">
        <f t="shared" si="4"/>
        <v>2009</v>
      </c>
      <c r="Q171" t="str">
        <f t="shared" si="5"/>
        <v>Jan</v>
      </c>
    </row>
    <row r="172" spans="1:17" x14ac:dyDescent="0.3">
      <c r="A172">
        <v>172</v>
      </c>
      <c r="B172" t="str">
        <f>Portfolio43468[[#This Row],[First Name]]</f>
        <v>L</v>
      </c>
      <c r="C172" t="str">
        <f>Portfolio43468[[#This Row],[Last Name]]</f>
        <v>Corbin</v>
      </c>
      <c r="D172" t="s">
        <v>1683</v>
      </c>
      <c r="E172" t="str">
        <f>Portfolio43468[[#This Row],[Gender]]</f>
        <v>F</v>
      </c>
      <c r="F172">
        <v>90</v>
      </c>
      <c r="G172" t="s">
        <v>2212</v>
      </c>
      <c r="H172" t="s">
        <v>752</v>
      </c>
      <c r="I172" t="str">
        <f>INDEX('Postal Codes 1'!$C$2:$C$1540,MATCH(H172,'Postal Codes 1'!$B$2:$B$1540,0))</f>
        <v>NP</v>
      </c>
      <c r="J172" s="10">
        <v>40286</v>
      </c>
      <c r="K172">
        <v>90</v>
      </c>
      <c r="L172" t="s">
        <v>1696</v>
      </c>
      <c r="M172" t="str">
        <f>Portfolio43468[[#This Row],[Product Name]]</f>
        <v>Ultrathing V2</v>
      </c>
      <c r="N172">
        <f>Portfolio43468[[#This Row],[Order Quantity]]</f>
        <v>1800</v>
      </c>
      <c r="O172" s="14">
        <f>Portfolio43468[[#This Row],[Order Value]]</f>
        <v>5382</v>
      </c>
      <c r="P172">
        <f t="shared" si="4"/>
        <v>2010</v>
      </c>
      <c r="Q172" t="str">
        <f t="shared" si="5"/>
        <v>Apr</v>
      </c>
    </row>
    <row r="173" spans="1:17" x14ac:dyDescent="0.3">
      <c r="A173">
        <v>173</v>
      </c>
      <c r="B173" t="str">
        <f>Portfolio43468[[#This Row],[First Name]]</f>
        <v>C</v>
      </c>
      <c r="C173" t="str">
        <f>Portfolio43468[[#This Row],[Last Name]]</f>
        <v>Snow</v>
      </c>
      <c r="D173" t="s">
        <v>1683</v>
      </c>
      <c r="E173" t="str">
        <f>Portfolio43468[[#This Row],[Gender]]</f>
        <v>F</v>
      </c>
      <c r="F173">
        <v>30</v>
      </c>
      <c r="G173" t="s">
        <v>2215</v>
      </c>
      <c r="H173" t="s">
        <v>457</v>
      </c>
      <c r="I173" t="str">
        <f>INDEX('Postal Codes 1'!$C$2:$C$1540,MATCH(H173,'Postal Codes 1'!$B$2:$B$1540,0))</f>
        <v>SA</v>
      </c>
      <c r="J173" s="10">
        <v>39839</v>
      </c>
      <c r="K173">
        <v>13</v>
      </c>
      <c r="L173" t="s">
        <v>1772</v>
      </c>
      <c r="M173" t="str">
        <f>Portfolio43468[[#This Row],[Product Name]]</f>
        <v>Gigastuff</v>
      </c>
      <c r="N173">
        <f>Portfolio43468[[#This Row],[Order Quantity]]</f>
        <v>234</v>
      </c>
      <c r="O173" s="14">
        <f>Portfolio43468[[#This Row],[Order Value]]</f>
        <v>442.26</v>
      </c>
      <c r="P173">
        <f t="shared" si="4"/>
        <v>2009</v>
      </c>
      <c r="Q173" t="str">
        <f t="shared" si="5"/>
        <v>Jan</v>
      </c>
    </row>
    <row r="174" spans="1:17" x14ac:dyDescent="0.3">
      <c r="A174">
        <v>174</v>
      </c>
      <c r="B174" t="str">
        <f>Portfolio43468[[#This Row],[First Name]]</f>
        <v>C</v>
      </c>
      <c r="C174" t="str">
        <f>Portfolio43468[[#This Row],[Last Name]]</f>
        <v>Travis</v>
      </c>
      <c r="D174" t="s">
        <v>1670</v>
      </c>
      <c r="E174" t="str">
        <f>Portfolio43468[[#This Row],[Gender]]</f>
        <v>F</v>
      </c>
      <c r="F174">
        <v>30</v>
      </c>
      <c r="G174" t="s">
        <v>2218</v>
      </c>
      <c r="H174" t="s">
        <v>1643</v>
      </c>
      <c r="I174" t="str">
        <f>INDEX('Postal Codes 1'!$C$2:$C$1540,MATCH(H174,'Postal Codes 1'!$B$2:$B$1540,0))</f>
        <v>CV</v>
      </c>
      <c r="J174" s="10">
        <v>40389</v>
      </c>
      <c r="K174">
        <v>79</v>
      </c>
      <c r="L174" t="s">
        <v>1707</v>
      </c>
      <c r="M174" t="str">
        <f>Portfolio43468[[#This Row],[Product Name]]</f>
        <v>Megawidget M</v>
      </c>
      <c r="N174">
        <f>Portfolio43468[[#This Row],[Order Quantity]]</f>
        <v>1896</v>
      </c>
      <c r="O174" s="14">
        <f>Portfolio43468[[#This Row],[Order Value]]</f>
        <v>2256.2399999999998</v>
      </c>
      <c r="P174">
        <f t="shared" si="4"/>
        <v>2010</v>
      </c>
      <c r="Q174" t="str">
        <f t="shared" si="5"/>
        <v>Jul</v>
      </c>
    </row>
    <row r="175" spans="1:17" x14ac:dyDescent="0.3">
      <c r="A175">
        <v>175</v>
      </c>
      <c r="B175" t="str">
        <f>Portfolio43468[[#This Row],[First Name]]</f>
        <v>L</v>
      </c>
      <c r="C175" t="str">
        <f>Portfolio43468[[#This Row],[Last Name]]</f>
        <v>Sumner</v>
      </c>
      <c r="D175" t="s">
        <v>1683</v>
      </c>
      <c r="E175" t="str">
        <f>Portfolio43468[[#This Row],[Gender]]</f>
        <v>F</v>
      </c>
      <c r="F175">
        <v>60</v>
      </c>
      <c r="G175" t="s">
        <v>2221</v>
      </c>
      <c r="H175" t="s">
        <v>2222</v>
      </c>
      <c r="I175" t="str">
        <f>INDEX('Postal Codes 1'!$C$2:$C$1540,MATCH(H175,'Postal Codes 1'!$B$2:$B$1540,0))</f>
        <v>LL</v>
      </c>
      <c r="J175" s="10">
        <v>39904</v>
      </c>
      <c r="K175">
        <v>85</v>
      </c>
      <c r="L175" t="s">
        <v>1677</v>
      </c>
      <c r="M175" t="str">
        <f>Portfolio43468[[#This Row],[Product Name]]</f>
        <v>Ultrathing V3</v>
      </c>
      <c r="N175">
        <f>Portfolio43468[[#This Row],[Order Quantity]]</f>
        <v>2040</v>
      </c>
      <c r="O175" s="14">
        <f>Portfolio43468[[#This Row],[Order Value]]</f>
        <v>7119.6</v>
      </c>
      <c r="P175">
        <f t="shared" si="4"/>
        <v>2009</v>
      </c>
      <c r="Q175" t="str">
        <f t="shared" si="5"/>
        <v>Apr</v>
      </c>
    </row>
    <row r="176" spans="1:17" x14ac:dyDescent="0.3">
      <c r="A176">
        <v>176</v>
      </c>
      <c r="B176" t="str">
        <f>Portfolio43468[[#This Row],[First Name]]</f>
        <v>J</v>
      </c>
      <c r="C176" t="str">
        <f>Portfolio43468[[#This Row],[Last Name]]</f>
        <v>Cruz</v>
      </c>
      <c r="D176" t="s">
        <v>1683</v>
      </c>
      <c r="E176" t="str">
        <f>Portfolio43468[[#This Row],[Gender]]</f>
        <v>F</v>
      </c>
      <c r="F176">
        <v>30</v>
      </c>
      <c r="G176" t="s">
        <v>2225</v>
      </c>
      <c r="H176" t="s">
        <v>610</v>
      </c>
      <c r="I176" t="str">
        <f>INDEX('Postal Codes 1'!$C$2:$C$1540,MATCH(H176,'Postal Codes 1'!$B$2:$B$1540,0))</f>
        <v>EX</v>
      </c>
      <c r="J176" s="10">
        <v>39793</v>
      </c>
      <c r="K176">
        <v>12</v>
      </c>
      <c r="L176" t="s">
        <v>1772</v>
      </c>
      <c r="M176" t="str">
        <f>Portfolio43468[[#This Row],[Product Name]]</f>
        <v>Gigastuff</v>
      </c>
      <c r="N176">
        <f>Portfolio43468[[#This Row],[Order Quantity]]</f>
        <v>216</v>
      </c>
      <c r="O176" s="14">
        <f>Portfolio43468[[#This Row],[Order Value]]</f>
        <v>408.23999999999995</v>
      </c>
      <c r="P176">
        <f t="shared" si="4"/>
        <v>2008</v>
      </c>
      <c r="Q176" t="str">
        <f t="shared" si="5"/>
        <v>Dec</v>
      </c>
    </row>
    <row r="177" spans="1:17" x14ac:dyDescent="0.3">
      <c r="A177">
        <v>177</v>
      </c>
      <c r="B177" t="str">
        <f>Portfolio43468[[#This Row],[First Name]]</f>
        <v>M</v>
      </c>
      <c r="C177" t="str">
        <f>Portfolio43468[[#This Row],[Last Name]]</f>
        <v>Proctor</v>
      </c>
      <c r="D177" t="s">
        <v>1670</v>
      </c>
      <c r="E177" t="str">
        <f>Portfolio43468[[#This Row],[Gender]]</f>
        <v>F</v>
      </c>
      <c r="F177">
        <v>90</v>
      </c>
      <c r="G177" t="s">
        <v>2228</v>
      </c>
      <c r="H177" t="s">
        <v>1422</v>
      </c>
      <c r="I177" t="str">
        <f>INDEX('Postal Codes 1'!$C$2:$C$1540,MATCH(H177,'Postal Codes 1'!$B$2:$B$1540,0))</f>
        <v>TA</v>
      </c>
      <c r="J177" s="10">
        <v>39861</v>
      </c>
      <c r="K177">
        <v>61</v>
      </c>
      <c r="L177" t="s">
        <v>1707</v>
      </c>
      <c r="M177" t="str">
        <f>Portfolio43468[[#This Row],[Product Name]]</f>
        <v>Megawidget M</v>
      </c>
      <c r="N177">
        <f>Portfolio43468[[#This Row],[Order Quantity]]</f>
        <v>1464</v>
      </c>
      <c r="O177" s="14">
        <f>Portfolio43468[[#This Row],[Order Value]]</f>
        <v>1742.1599999999999</v>
      </c>
      <c r="P177">
        <f t="shared" si="4"/>
        <v>2009</v>
      </c>
      <c r="Q177" t="str">
        <f t="shared" si="5"/>
        <v>Feb</v>
      </c>
    </row>
    <row r="178" spans="1:17" x14ac:dyDescent="0.3">
      <c r="A178">
        <v>178</v>
      </c>
      <c r="B178" t="str">
        <f>Portfolio43468[[#This Row],[First Name]]</f>
        <v>G</v>
      </c>
      <c r="C178" t="str">
        <f>Portfolio43468[[#This Row],[Last Name]]</f>
        <v>Hobson</v>
      </c>
      <c r="D178" t="s">
        <v>1670</v>
      </c>
      <c r="E178" t="str">
        <f>Portfolio43468[[#This Row],[Gender]]</f>
        <v>F</v>
      </c>
      <c r="F178">
        <v>90</v>
      </c>
      <c r="G178" t="s">
        <v>2230</v>
      </c>
      <c r="H178" t="s">
        <v>758</v>
      </c>
      <c r="I178" t="str">
        <f>INDEX('Postal Codes 1'!$C$2:$C$1540,MATCH(H178,'Postal Codes 1'!$B$2:$B$1540,0))</f>
        <v>NR</v>
      </c>
      <c r="J178" s="10">
        <v>39691</v>
      </c>
      <c r="K178">
        <v>29</v>
      </c>
      <c r="L178" t="s">
        <v>851</v>
      </c>
      <c r="M178" t="str">
        <f>Portfolio43468[[#This Row],[Product Name]]</f>
        <v>Hyperwotsit</v>
      </c>
      <c r="N178">
        <f>Portfolio43468[[#This Row],[Order Quantity]]</f>
        <v>580</v>
      </c>
      <c r="O178" s="14">
        <f>Portfolio43468[[#This Row],[Order Value]]</f>
        <v>1165.8</v>
      </c>
      <c r="P178">
        <f t="shared" si="4"/>
        <v>2008</v>
      </c>
      <c r="Q178" t="str">
        <f t="shared" si="5"/>
        <v>Aug</v>
      </c>
    </row>
    <row r="179" spans="1:17" x14ac:dyDescent="0.3">
      <c r="A179">
        <v>179</v>
      </c>
      <c r="B179" t="str">
        <f>Portfolio43468[[#This Row],[First Name]]</f>
        <v>L</v>
      </c>
      <c r="C179" t="str">
        <f>Portfolio43468[[#This Row],[Last Name]]</f>
        <v>Calderon</v>
      </c>
      <c r="D179" t="s">
        <v>1670</v>
      </c>
      <c r="E179" t="str">
        <f>Portfolio43468[[#This Row],[Gender]]</f>
        <v>F</v>
      </c>
      <c r="F179">
        <v>90</v>
      </c>
      <c r="G179" t="s">
        <v>2233</v>
      </c>
      <c r="H179" t="s">
        <v>211</v>
      </c>
      <c r="I179" t="str">
        <f>INDEX('Postal Codes 1'!$C$2:$C$1540,MATCH(H179,'Postal Codes 1'!$B$2:$B$1540,0))</f>
        <v>GL</v>
      </c>
      <c r="J179" s="10">
        <v>40379</v>
      </c>
      <c r="K179">
        <v>76</v>
      </c>
      <c r="L179" t="s">
        <v>1721</v>
      </c>
      <c r="M179" t="str">
        <f>Portfolio43468[[#This Row],[Product Name]]</f>
        <v>Ultrathing V4</v>
      </c>
      <c r="N179">
        <f>Portfolio43468[[#This Row],[Order Quantity]]</f>
        <v>1824</v>
      </c>
      <c r="O179" s="14">
        <f>Portfolio43468[[#This Row],[Order Value]]</f>
        <v>7277.76</v>
      </c>
      <c r="P179">
        <f t="shared" si="4"/>
        <v>2010</v>
      </c>
      <c r="Q179" t="str">
        <f t="shared" si="5"/>
        <v>Jul</v>
      </c>
    </row>
    <row r="180" spans="1:17" x14ac:dyDescent="0.3">
      <c r="A180">
        <v>180</v>
      </c>
      <c r="B180" t="str">
        <f>Portfolio43468[[#This Row],[First Name]]</f>
        <v>C</v>
      </c>
      <c r="C180" t="str">
        <f>Portfolio43468[[#This Row],[Last Name]]</f>
        <v>Marshall</v>
      </c>
      <c r="D180" t="s">
        <v>1683</v>
      </c>
      <c r="E180" t="str">
        <f>Portfolio43468[[#This Row],[Gender]]</f>
        <v>F</v>
      </c>
      <c r="F180">
        <v>90</v>
      </c>
      <c r="G180" t="s">
        <v>2236</v>
      </c>
      <c r="H180" t="s">
        <v>366</v>
      </c>
      <c r="I180" t="str">
        <f>INDEX('Postal Codes 1'!$C$2:$C$1540,MATCH(H180,'Postal Codes 1'!$B$2:$B$1540,0))</f>
        <v>NN</v>
      </c>
      <c r="J180" s="10">
        <v>39761</v>
      </c>
      <c r="K180">
        <v>89</v>
      </c>
      <c r="L180" t="s">
        <v>1007</v>
      </c>
      <c r="M180" t="str">
        <f>Portfolio43468[[#This Row],[Product Name]]</f>
        <v>Superwossname</v>
      </c>
      <c r="N180">
        <f>Portfolio43468[[#This Row],[Order Quantity]]</f>
        <v>1780</v>
      </c>
      <c r="O180" s="14">
        <f>Portfolio43468[[#This Row],[Order Value]]</f>
        <v>5535.8</v>
      </c>
      <c r="P180">
        <f t="shared" si="4"/>
        <v>2008</v>
      </c>
      <c r="Q180" t="str">
        <f t="shared" si="5"/>
        <v>Nov</v>
      </c>
    </row>
    <row r="181" spans="1:17" x14ac:dyDescent="0.3">
      <c r="A181">
        <v>181</v>
      </c>
      <c r="B181" t="str">
        <f>Portfolio43468[[#This Row],[First Name]]</f>
        <v>P</v>
      </c>
      <c r="C181" t="str">
        <f>Portfolio43468[[#This Row],[Last Name]]</f>
        <v>Waldron</v>
      </c>
      <c r="D181" t="s">
        <v>1683</v>
      </c>
      <c r="E181" t="str">
        <f>Portfolio43468[[#This Row],[Gender]]</f>
        <v>F</v>
      </c>
      <c r="F181">
        <v>90</v>
      </c>
      <c r="G181" t="s">
        <v>2239</v>
      </c>
      <c r="H181" t="s">
        <v>4</v>
      </c>
      <c r="I181" t="str">
        <f>INDEX('Postal Codes 1'!$C$2:$C$1540,MATCH(H181,'Postal Codes 1'!$B$2:$B$1540,0))</f>
        <v>AB</v>
      </c>
      <c r="J181" s="10">
        <v>39709</v>
      </c>
      <c r="K181">
        <v>29</v>
      </c>
      <c r="L181" t="s">
        <v>1007</v>
      </c>
      <c r="M181" t="str">
        <f>Portfolio43468[[#This Row],[Product Name]]</f>
        <v>Superwossname</v>
      </c>
      <c r="N181">
        <f>Portfolio43468[[#This Row],[Order Quantity]]</f>
        <v>580</v>
      </c>
      <c r="O181" s="14">
        <f>Portfolio43468[[#This Row],[Order Value]]</f>
        <v>1803.8</v>
      </c>
      <c r="P181">
        <f t="shared" si="4"/>
        <v>2008</v>
      </c>
      <c r="Q181" t="str">
        <f t="shared" si="5"/>
        <v>Sep</v>
      </c>
    </row>
    <row r="182" spans="1:17" x14ac:dyDescent="0.3">
      <c r="A182">
        <v>182</v>
      </c>
      <c r="B182" t="str">
        <f>Portfolio43468[[#This Row],[First Name]]</f>
        <v>M</v>
      </c>
      <c r="C182" t="str">
        <f>Portfolio43468[[#This Row],[Last Name]]</f>
        <v>Hagen</v>
      </c>
      <c r="D182" t="s">
        <v>1683</v>
      </c>
      <c r="E182" t="str">
        <f>Portfolio43468[[#This Row],[Gender]]</f>
        <v>F</v>
      </c>
      <c r="F182">
        <v>30</v>
      </c>
      <c r="G182" t="s">
        <v>2242</v>
      </c>
      <c r="H182" t="s">
        <v>1377</v>
      </c>
      <c r="I182" t="str">
        <f>INDEX('Postal Codes 1'!$C$2:$C$1540,MATCH(H182,'Postal Codes 1'!$B$2:$B$1540,0))</f>
        <v>SR</v>
      </c>
      <c r="J182" s="10">
        <v>40540</v>
      </c>
      <c r="K182">
        <v>13</v>
      </c>
      <c r="L182" t="s">
        <v>1772</v>
      </c>
      <c r="M182" t="str">
        <f>Portfolio43468[[#This Row],[Product Name]]</f>
        <v>Gigastuff</v>
      </c>
      <c r="N182">
        <f>Portfolio43468[[#This Row],[Order Quantity]]</f>
        <v>234</v>
      </c>
      <c r="O182" s="14">
        <f>Portfolio43468[[#This Row],[Order Value]]</f>
        <v>442.26</v>
      </c>
      <c r="P182">
        <f t="shared" si="4"/>
        <v>2010</v>
      </c>
      <c r="Q182" t="str">
        <f t="shared" si="5"/>
        <v>Dec</v>
      </c>
    </row>
    <row r="183" spans="1:17" x14ac:dyDescent="0.3">
      <c r="A183">
        <v>183</v>
      </c>
      <c r="B183" t="str">
        <f>Portfolio43468[[#This Row],[First Name]]</f>
        <v>R</v>
      </c>
      <c r="C183" t="str">
        <f>Portfolio43468[[#This Row],[Last Name]]</f>
        <v>Franks</v>
      </c>
      <c r="D183" t="s">
        <v>1683</v>
      </c>
      <c r="E183" t="str">
        <f>Portfolio43468[[#This Row],[Gender]]</f>
        <v>F</v>
      </c>
      <c r="F183">
        <v>90</v>
      </c>
      <c r="G183" t="s">
        <v>2245</v>
      </c>
      <c r="H183" t="s">
        <v>515</v>
      </c>
      <c r="I183" t="str">
        <f>INDEX('Postal Codes 1'!$C$2:$C$1540,MATCH(H183,'Postal Codes 1'!$B$2:$B$1540,0))</f>
        <v>BB</v>
      </c>
      <c r="J183" s="10">
        <v>39489</v>
      </c>
      <c r="K183">
        <v>87</v>
      </c>
      <c r="L183" t="s">
        <v>1007</v>
      </c>
      <c r="M183" t="str">
        <f>Portfolio43468[[#This Row],[Product Name]]</f>
        <v>Superwossname</v>
      </c>
      <c r="N183">
        <f>Portfolio43468[[#This Row],[Order Quantity]]</f>
        <v>1740</v>
      </c>
      <c r="O183" s="14">
        <f>Portfolio43468[[#This Row],[Order Value]]</f>
        <v>5411.4</v>
      </c>
      <c r="P183">
        <f t="shared" si="4"/>
        <v>2008</v>
      </c>
      <c r="Q183" t="str">
        <f t="shared" si="5"/>
        <v>Feb</v>
      </c>
    </row>
    <row r="184" spans="1:17" x14ac:dyDescent="0.3">
      <c r="A184">
        <v>184</v>
      </c>
      <c r="B184" t="str">
        <f>Portfolio43468[[#This Row],[First Name]]</f>
        <v>L</v>
      </c>
      <c r="C184" t="str">
        <f>Portfolio43468[[#This Row],[Last Name]]</f>
        <v>Jolly</v>
      </c>
      <c r="D184" t="s">
        <v>1733</v>
      </c>
      <c r="E184" t="str">
        <f>Portfolio43468[[#This Row],[Gender]]</f>
        <v>F</v>
      </c>
      <c r="F184">
        <v>30</v>
      </c>
      <c r="G184" t="s">
        <v>2248</v>
      </c>
      <c r="H184" t="s">
        <v>1515</v>
      </c>
      <c r="I184" t="str">
        <f>INDEX('Postal Codes 1'!$C$2:$C$1540,MATCH(H184,'Postal Codes 1'!$B$2:$B$1540,0))</f>
        <v>TS</v>
      </c>
      <c r="J184" s="10">
        <v>39508</v>
      </c>
      <c r="K184">
        <v>60</v>
      </c>
      <c r="L184" t="s">
        <v>1692</v>
      </c>
      <c r="M184" t="str">
        <f>Portfolio43468[[#This Row],[Product Name]]</f>
        <v>Megawidget L</v>
      </c>
      <c r="N184">
        <f>Portfolio43468[[#This Row],[Order Quantity]]</f>
        <v>1440</v>
      </c>
      <c r="O184" s="14">
        <f>Portfolio43468[[#This Row],[Order Value]]</f>
        <v>2289.6</v>
      </c>
      <c r="P184">
        <f t="shared" si="4"/>
        <v>2008</v>
      </c>
      <c r="Q184" t="str">
        <f t="shared" si="5"/>
        <v>Mar</v>
      </c>
    </row>
    <row r="185" spans="1:17" x14ac:dyDescent="0.3">
      <c r="A185">
        <v>185</v>
      </c>
      <c r="B185" t="str">
        <f>Portfolio43468[[#This Row],[First Name]]</f>
        <v>M</v>
      </c>
      <c r="C185" t="str">
        <f>Portfolio43468[[#This Row],[Last Name]]</f>
        <v>Hernandez</v>
      </c>
      <c r="D185" t="s">
        <v>1670</v>
      </c>
      <c r="E185" t="str">
        <f>Portfolio43468[[#This Row],[Gender]]</f>
        <v>F</v>
      </c>
      <c r="F185">
        <v>30</v>
      </c>
      <c r="G185" t="s">
        <v>2251</v>
      </c>
      <c r="H185" t="s">
        <v>524</v>
      </c>
      <c r="I185" t="str">
        <f>INDEX('Postal Codes 1'!$C$2:$C$1540,MATCH(H185,'Postal Codes 1'!$B$2:$B$1540,0))</f>
        <v>BN</v>
      </c>
      <c r="J185" s="10">
        <v>39867</v>
      </c>
      <c r="K185">
        <v>31</v>
      </c>
      <c r="L185" t="s">
        <v>1007</v>
      </c>
      <c r="M185" t="str">
        <f>Portfolio43468[[#This Row],[Product Name]]</f>
        <v>Superwossname</v>
      </c>
      <c r="N185">
        <f>Portfolio43468[[#This Row],[Order Quantity]]</f>
        <v>620</v>
      </c>
      <c r="O185" s="14">
        <f>Portfolio43468[[#This Row],[Order Value]]</f>
        <v>1928.1999999999998</v>
      </c>
      <c r="P185">
        <f t="shared" si="4"/>
        <v>2009</v>
      </c>
      <c r="Q185" t="str">
        <f t="shared" si="5"/>
        <v>Feb</v>
      </c>
    </row>
    <row r="186" spans="1:17" x14ac:dyDescent="0.3">
      <c r="A186">
        <v>186</v>
      </c>
      <c r="B186" t="str">
        <f>Portfolio43468[[#This Row],[First Name]]</f>
        <v>V</v>
      </c>
      <c r="C186" t="str">
        <f>Portfolio43468[[#This Row],[Last Name]]</f>
        <v>Garcia</v>
      </c>
      <c r="D186" t="s">
        <v>1733</v>
      </c>
      <c r="E186" t="str">
        <f>Portfolio43468[[#This Row],[Gender]]</f>
        <v>F</v>
      </c>
      <c r="F186">
        <v>90</v>
      </c>
      <c r="G186" t="s">
        <v>2254</v>
      </c>
      <c r="H186" t="s">
        <v>2255</v>
      </c>
      <c r="I186" t="str">
        <f>INDEX('Postal Codes 1'!$C$2:$C$1540,MATCH(H186,'Postal Codes 1'!$B$2:$B$1540,0))</f>
        <v>LL</v>
      </c>
      <c r="J186" s="10">
        <v>39489</v>
      </c>
      <c r="K186">
        <v>26</v>
      </c>
      <c r="L186" t="s">
        <v>1692</v>
      </c>
      <c r="M186" t="str">
        <f>Portfolio43468[[#This Row],[Product Name]]</f>
        <v>Megawidget L</v>
      </c>
      <c r="N186">
        <f>Portfolio43468[[#This Row],[Order Quantity]]</f>
        <v>624</v>
      </c>
      <c r="O186" s="14">
        <f>Portfolio43468[[#This Row],[Order Value]]</f>
        <v>992.16000000000008</v>
      </c>
      <c r="P186">
        <f t="shared" si="4"/>
        <v>2008</v>
      </c>
      <c r="Q186" t="str">
        <f t="shared" si="5"/>
        <v>Feb</v>
      </c>
    </row>
    <row r="187" spans="1:17" x14ac:dyDescent="0.3">
      <c r="A187">
        <v>187</v>
      </c>
      <c r="B187" t="str">
        <f>Portfolio43468[[#This Row],[First Name]]</f>
        <v>A</v>
      </c>
      <c r="C187" t="str">
        <f>Portfolio43468[[#This Row],[Last Name]]</f>
        <v>Mueller</v>
      </c>
      <c r="D187" t="s">
        <v>1670</v>
      </c>
      <c r="E187" t="str">
        <f>Portfolio43468[[#This Row],[Gender]]</f>
        <v>F</v>
      </c>
      <c r="F187">
        <v>90</v>
      </c>
      <c r="G187" t="s">
        <v>2258</v>
      </c>
      <c r="H187" t="s">
        <v>485</v>
      </c>
      <c r="I187" t="str">
        <f>INDEX('Postal Codes 1'!$C$2:$C$1540,MATCH(H187,'Postal Codes 1'!$B$2:$B$1540,0))</f>
        <v>SN</v>
      </c>
      <c r="J187" s="10">
        <v>40367</v>
      </c>
      <c r="K187">
        <v>10</v>
      </c>
      <c r="L187" t="s">
        <v>1007</v>
      </c>
      <c r="M187" t="str">
        <f>Portfolio43468[[#This Row],[Product Name]]</f>
        <v>Superwossname</v>
      </c>
      <c r="N187">
        <f>Portfolio43468[[#This Row],[Order Quantity]]</f>
        <v>200</v>
      </c>
      <c r="O187" s="14">
        <f>Portfolio43468[[#This Row],[Order Value]]</f>
        <v>622</v>
      </c>
      <c r="P187">
        <f t="shared" si="4"/>
        <v>2010</v>
      </c>
      <c r="Q187" t="str">
        <f t="shared" si="5"/>
        <v>Jul</v>
      </c>
    </row>
    <row r="188" spans="1:17" x14ac:dyDescent="0.3">
      <c r="A188">
        <v>188</v>
      </c>
      <c r="B188" t="str">
        <f>Portfolio43468[[#This Row],[First Name]]</f>
        <v>R</v>
      </c>
      <c r="C188" t="str">
        <f>Portfolio43468[[#This Row],[Last Name]]</f>
        <v>Ross</v>
      </c>
      <c r="D188" t="s">
        <v>1683</v>
      </c>
      <c r="E188" t="str">
        <f>Portfolio43468[[#This Row],[Gender]]</f>
        <v>F</v>
      </c>
      <c r="F188">
        <v>90</v>
      </c>
      <c r="G188" t="s">
        <v>2261</v>
      </c>
      <c r="H188" t="s">
        <v>1225</v>
      </c>
      <c r="I188" t="str">
        <f>INDEX('Postal Codes 1'!$C$2:$C$1540,MATCH(H188,'Postal Codes 1'!$B$2:$B$1540,0))</f>
        <v>NN</v>
      </c>
      <c r="J188" s="10">
        <v>39805</v>
      </c>
      <c r="K188">
        <v>63</v>
      </c>
      <c r="L188" t="s">
        <v>1707</v>
      </c>
      <c r="M188" t="str">
        <f>Portfolio43468[[#This Row],[Product Name]]</f>
        <v>Megawidget M</v>
      </c>
      <c r="N188">
        <f>Portfolio43468[[#This Row],[Order Quantity]]</f>
        <v>1512</v>
      </c>
      <c r="O188" s="14">
        <f>Portfolio43468[[#This Row],[Order Value]]</f>
        <v>1799.28</v>
      </c>
      <c r="P188">
        <f t="shared" si="4"/>
        <v>2008</v>
      </c>
      <c r="Q188" t="str">
        <f t="shared" si="5"/>
        <v>Dec</v>
      </c>
    </row>
    <row r="189" spans="1:17" x14ac:dyDescent="0.3">
      <c r="A189">
        <v>189</v>
      </c>
      <c r="B189" t="str">
        <f>Portfolio43468[[#This Row],[First Name]]</f>
        <v>L</v>
      </c>
      <c r="C189" t="str">
        <f>Portfolio43468[[#This Row],[Last Name]]</f>
        <v>Henson</v>
      </c>
      <c r="D189" t="s">
        <v>1683</v>
      </c>
      <c r="E189" t="str">
        <f>Portfolio43468[[#This Row],[Gender]]</f>
        <v>F</v>
      </c>
      <c r="F189">
        <v>30</v>
      </c>
      <c r="G189" t="s">
        <v>2264</v>
      </c>
      <c r="H189" t="s">
        <v>240</v>
      </c>
      <c r="I189" t="str">
        <f>INDEX('Postal Codes 1'!$C$2:$C$1540,MATCH(H189,'Postal Codes 1'!$B$2:$B$1540,0))</f>
        <v>IG</v>
      </c>
      <c r="J189" s="10">
        <v>39947</v>
      </c>
      <c r="K189">
        <v>26</v>
      </c>
      <c r="L189" t="s">
        <v>1707</v>
      </c>
      <c r="M189" t="str">
        <f>Portfolio43468[[#This Row],[Product Name]]</f>
        <v>Megawidget M</v>
      </c>
      <c r="N189">
        <f>Portfolio43468[[#This Row],[Order Quantity]]</f>
        <v>624</v>
      </c>
      <c r="O189" s="14">
        <f>Portfolio43468[[#This Row],[Order Value]]</f>
        <v>742.56</v>
      </c>
      <c r="P189">
        <f t="shared" si="4"/>
        <v>2009</v>
      </c>
      <c r="Q189" t="str">
        <f t="shared" si="5"/>
        <v>May</v>
      </c>
    </row>
    <row r="190" spans="1:17" x14ac:dyDescent="0.3">
      <c r="A190">
        <v>190</v>
      </c>
      <c r="B190" t="str">
        <f>Portfolio43468[[#This Row],[First Name]]</f>
        <v>K</v>
      </c>
      <c r="C190" t="str">
        <f>Portfolio43468[[#This Row],[Last Name]]</f>
        <v>Mead</v>
      </c>
      <c r="D190" t="s">
        <v>1683</v>
      </c>
      <c r="E190" t="str">
        <f>Portfolio43468[[#This Row],[Gender]]</f>
        <v>F</v>
      </c>
      <c r="F190">
        <v>90</v>
      </c>
      <c r="G190" t="s">
        <v>2267</v>
      </c>
      <c r="H190" t="s">
        <v>145</v>
      </c>
      <c r="I190" t="str">
        <f>INDEX('Postal Codes 1'!$C$2:$C$1540,MATCH(H190,'Postal Codes 1'!$B$2:$B$1540,0))</f>
        <v>DG</v>
      </c>
      <c r="J190" s="10">
        <v>39749</v>
      </c>
      <c r="K190">
        <v>36</v>
      </c>
      <c r="L190" t="s">
        <v>1007</v>
      </c>
      <c r="M190" t="str">
        <f>Portfolio43468[[#This Row],[Product Name]]</f>
        <v>Superwossname</v>
      </c>
      <c r="N190">
        <f>Portfolio43468[[#This Row],[Order Quantity]]</f>
        <v>720</v>
      </c>
      <c r="O190" s="14">
        <f>Portfolio43468[[#This Row],[Order Value]]</f>
        <v>2239.1999999999998</v>
      </c>
      <c r="P190">
        <f t="shared" si="4"/>
        <v>2008</v>
      </c>
      <c r="Q190" t="str">
        <f t="shared" si="5"/>
        <v>Oct</v>
      </c>
    </row>
    <row r="191" spans="1:17" x14ac:dyDescent="0.3">
      <c r="A191">
        <v>191</v>
      </c>
      <c r="B191" t="str">
        <f>Portfolio43468[[#This Row],[First Name]]</f>
        <v>F</v>
      </c>
      <c r="C191" t="str">
        <f>Portfolio43468[[#This Row],[Last Name]]</f>
        <v>Hunt</v>
      </c>
      <c r="D191" t="s">
        <v>1683</v>
      </c>
      <c r="E191" t="str">
        <f>Portfolio43468[[#This Row],[Gender]]</f>
        <v>F</v>
      </c>
      <c r="F191">
        <v>30</v>
      </c>
      <c r="G191" t="s">
        <v>2270</v>
      </c>
      <c r="H191" t="s">
        <v>2271</v>
      </c>
      <c r="I191" t="str">
        <f>INDEX('Postal Codes 1'!$C$2:$C$1540,MATCH(H191,'Postal Codes 1'!$B$2:$B$1540,0))</f>
        <v>BN</v>
      </c>
      <c r="J191" s="10">
        <v>39514</v>
      </c>
      <c r="K191">
        <v>50</v>
      </c>
      <c r="L191" t="s">
        <v>1007</v>
      </c>
      <c r="M191" t="str">
        <f>Portfolio43468[[#This Row],[Product Name]]</f>
        <v>Superwossname</v>
      </c>
      <c r="N191">
        <f>Portfolio43468[[#This Row],[Order Quantity]]</f>
        <v>1000</v>
      </c>
      <c r="O191" s="14">
        <f>Portfolio43468[[#This Row],[Order Value]]</f>
        <v>3110</v>
      </c>
      <c r="P191">
        <f t="shared" si="4"/>
        <v>2008</v>
      </c>
      <c r="Q191" t="str">
        <f t="shared" si="5"/>
        <v>Mar</v>
      </c>
    </row>
    <row r="192" spans="1:17" x14ac:dyDescent="0.3">
      <c r="A192">
        <v>192</v>
      </c>
      <c r="B192" t="str">
        <f>Portfolio43468[[#This Row],[First Name]]</f>
        <v>L</v>
      </c>
      <c r="C192" t="str">
        <f>Portfolio43468[[#This Row],[Last Name]]</f>
        <v>Tripp</v>
      </c>
      <c r="D192" t="s">
        <v>1670</v>
      </c>
      <c r="E192" t="str">
        <f>Portfolio43468[[#This Row],[Gender]]</f>
        <v>F</v>
      </c>
      <c r="F192">
        <v>60</v>
      </c>
      <c r="G192" t="s">
        <v>2274</v>
      </c>
      <c r="H192" t="s">
        <v>990</v>
      </c>
      <c r="I192" t="str">
        <f>INDEX('Postal Codes 1'!$C$2:$C$1540,MATCH(H192,'Postal Codes 1'!$B$2:$B$1540,0))</f>
        <v>DL</v>
      </c>
      <c r="J192" s="10">
        <v>40141</v>
      </c>
      <c r="K192">
        <v>88</v>
      </c>
      <c r="L192" t="s">
        <v>851</v>
      </c>
      <c r="M192" t="str">
        <f>Portfolio43468[[#This Row],[Product Name]]</f>
        <v>Hyperwotsit</v>
      </c>
      <c r="N192">
        <f>Portfolio43468[[#This Row],[Order Quantity]]</f>
        <v>1760</v>
      </c>
      <c r="O192" s="14">
        <f>Portfolio43468[[#This Row],[Order Value]]</f>
        <v>3537.5999999999995</v>
      </c>
      <c r="P192">
        <f t="shared" si="4"/>
        <v>2009</v>
      </c>
      <c r="Q192" t="str">
        <f t="shared" si="5"/>
        <v>Nov</v>
      </c>
    </row>
    <row r="193" spans="1:17" x14ac:dyDescent="0.3">
      <c r="A193">
        <v>193</v>
      </c>
      <c r="B193" t="str">
        <f>Portfolio43468[[#This Row],[First Name]]</f>
        <v>M</v>
      </c>
      <c r="C193" t="str">
        <f>Portfolio43468[[#This Row],[Last Name]]</f>
        <v>Landers</v>
      </c>
      <c r="D193" t="s">
        <v>1683</v>
      </c>
      <c r="E193" t="str">
        <f>Portfolio43468[[#This Row],[Gender]]</f>
        <v>F</v>
      </c>
      <c r="F193">
        <v>90</v>
      </c>
      <c r="G193" t="s">
        <v>2277</v>
      </c>
      <c r="H193" t="s">
        <v>2278</v>
      </c>
      <c r="I193" t="str">
        <f>INDEX('Postal Codes 1'!$C$2:$C$1540,MATCH(H193,'Postal Codes 1'!$B$2:$B$1540,0))</f>
        <v>BT</v>
      </c>
      <c r="J193" s="10">
        <v>40332</v>
      </c>
      <c r="K193">
        <v>56</v>
      </c>
      <c r="L193" t="s">
        <v>1677</v>
      </c>
      <c r="M193" t="str">
        <f>Portfolio43468[[#This Row],[Product Name]]</f>
        <v>Ultrathing V3</v>
      </c>
      <c r="N193">
        <f>Portfolio43468[[#This Row],[Order Quantity]]</f>
        <v>1344</v>
      </c>
      <c r="O193" s="14">
        <f>Portfolio43468[[#This Row],[Order Value]]</f>
        <v>4690.5600000000004</v>
      </c>
      <c r="P193">
        <f t="shared" si="4"/>
        <v>2010</v>
      </c>
      <c r="Q193" t="str">
        <f t="shared" si="5"/>
        <v>Jun</v>
      </c>
    </row>
    <row r="194" spans="1:17" x14ac:dyDescent="0.3">
      <c r="A194">
        <v>194</v>
      </c>
      <c r="B194" t="str">
        <f>Portfolio43468[[#This Row],[First Name]]</f>
        <v>R</v>
      </c>
      <c r="C194" t="str">
        <f>Portfolio43468[[#This Row],[Last Name]]</f>
        <v>Cummins</v>
      </c>
      <c r="D194" t="s">
        <v>1670</v>
      </c>
      <c r="E194" t="str">
        <f>Portfolio43468[[#This Row],[Gender]]</f>
        <v>F</v>
      </c>
      <c r="F194">
        <v>90</v>
      </c>
      <c r="G194" t="s">
        <v>2281</v>
      </c>
      <c r="H194" t="s">
        <v>703</v>
      </c>
      <c r="I194" t="str">
        <f>INDEX('Postal Codes 1'!$C$2:$C$1540,MATCH(H194,'Postal Codes 1'!$B$2:$B$1540,0))</f>
        <v>LL</v>
      </c>
      <c r="J194" s="10">
        <v>39686</v>
      </c>
      <c r="K194">
        <v>44</v>
      </c>
      <c r="L194" t="s">
        <v>1696</v>
      </c>
      <c r="M194" t="str">
        <f>Portfolio43468[[#This Row],[Product Name]]</f>
        <v>Ultrathing V2</v>
      </c>
      <c r="N194">
        <f>Portfolio43468[[#This Row],[Order Quantity]]</f>
        <v>880</v>
      </c>
      <c r="O194" s="14">
        <f>Portfolio43468[[#This Row],[Order Value]]</f>
        <v>2631.2000000000003</v>
      </c>
      <c r="P194">
        <f t="shared" ref="P194:P257" si="6">YEAR(J194)</f>
        <v>2008</v>
      </c>
      <c r="Q194" t="str">
        <f t="shared" ref="Q194:Q257" si="7">TEXT(J194,"MMM")</f>
        <v>Aug</v>
      </c>
    </row>
    <row r="195" spans="1:17" x14ac:dyDescent="0.3">
      <c r="A195">
        <v>195</v>
      </c>
      <c r="B195" t="str">
        <f>Portfolio43468[[#This Row],[First Name]]</f>
        <v>O</v>
      </c>
      <c r="C195" t="str">
        <f>Portfolio43468[[#This Row],[Last Name]]</f>
        <v>Joseph</v>
      </c>
      <c r="D195" t="s">
        <v>1670</v>
      </c>
      <c r="E195" t="str">
        <f>Portfolio43468[[#This Row],[Gender]]</f>
        <v>F</v>
      </c>
      <c r="F195">
        <v>60</v>
      </c>
      <c r="G195" t="s">
        <v>2283</v>
      </c>
      <c r="H195" t="s">
        <v>632</v>
      </c>
      <c r="I195" t="str">
        <f>INDEX('Postal Codes 1'!$C$2:$C$1540,MATCH(H195,'Postal Codes 1'!$B$2:$B$1540,0))</f>
        <v>GU</v>
      </c>
      <c r="J195" s="10">
        <v>40509</v>
      </c>
      <c r="K195">
        <v>80</v>
      </c>
      <c r="L195" t="s">
        <v>1700</v>
      </c>
      <c r="M195" t="str">
        <f>Portfolio43468[[#This Row],[Product Name]]</f>
        <v>Ultrathing V1</v>
      </c>
      <c r="N195">
        <f>Portfolio43468[[#This Row],[Order Quantity]]</f>
        <v>1360</v>
      </c>
      <c r="O195" s="14">
        <f>Portfolio43468[[#This Row],[Order Value]]</f>
        <v>2706.4</v>
      </c>
      <c r="P195">
        <f t="shared" si="6"/>
        <v>2010</v>
      </c>
      <c r="Q195" t="str">
        <f t="shared" si="7"/>
        <v>Nov</v>
      </c>
    </row>
    <row r="196" spans="1:17" x14ac:dyDescent="0.3">
      <c r="A196">
        <v>196</v>
      </c>
      <c r="B196" t="str">
        <f>Portfolio43468[[#This Row],[First Name]]</f>
        <v>A</v>
      </c>
      <c r="C196" t="str">
        <f>Portfolio43468[[#This Row],[Last Name]]</f>
        <v>Bridges</v>
      </c>
      <c r="D196" t="s">
        <v>1733</v>
      </c>
      <c r="E196" t="str">
        <f>Portfolio43468[[#This Row],[Gender]]</f>
        <v>F</v>
      </c>
      <c r="F196">
        <v>30</v>
      </c>
      <c r="G196" t="s">
        <v>2286</v>
      </c>
      <c r="H196" t="s">
        <v>1051</v>
      </c>
      <c r="I196" t="str">
        <f>INDEX('Postal Codes 1'!$C$2:$C$1540,MATCH(H196,'Postal Codes 1'!$B$2:$B$1540,0))</f>
        <v>G</v>
      </c>
      <c r="J196" s="10">
        <v>40363</v>
      </c>
      <c r="K196">
        <v>28</v>
      </c>
      <c r="L196" t="s">
        <v>1677</v>
      </c>
      <c r="M196" t="str">
        <f>Portfolio43468[[#This Row],[Product Name]]</f>
        <v>Ultrathing V3</v>
      </c>
      <c r="N196">
        <f>Portfolio43468[[#This Row],[Order Quantity]]</f>
        <v>672</v>
      </c>
      <c r="O196" s="14">
        <f>Portfolio43468[[#This Row],[Order Value]]</f>
        <v>2345.2800000000002</v>
      </c>
      <c r="P196">
        <f t="shared" si="6"/>
        <v>2010</v>
      </c>
      <c r="Q196" t="str">
        <f t="shared" si="7"/>
        <v>Jul</v>
      </c>
    </row>
    <row r="197" spans="1:17" x14ac:dyDescent="0.3">
      <c r="A197">
        <v>197</v>
      </c>
      <c r="B197" t="str">
        <f>Portfolio43468[[#This Row],[First Name]]</f>
        <v>S</v>
      </c>
      <c r="C197" t="str">
        <f>Portfolio43468[[#This Row],[Last Name]]</f>
        <v>Parsons</v>
      </c>
      <c r="D197" t="s">
        <v>1683</v>
      </c>
      <c r="E197" t="str">
        <f>Portfolio43468[[#This Row],[Gender]]</f>
        <v>F</v>
      </c>
      <c r="F197">
        <v>90</v>
      </c>
      <c r="G197" t="s">
        <v>2289</v>
      </c>
      <c r="H197" t="s">
        <v>648</v>
      </c>
      <c r="I197" t="str">
        <f>INDEX('Postal Codes 1'!$C$2:$C$1540,MATCH(H197,'Postal Codes 1'!$B$2:$B$1540,0))</f>
        <v>HU</v>
      </c>
      <c r="J197" s="10">
        <v>40532</v>
      </c>
      <c r="K197">
        <v>9</v>
      </c>
      <c r="L197" t="s">
        <v>851</v>
      </c>
      <c r="M197" t="str">
        <f>Portfolio43468[[#This Row],[Product Name]]</f>
        <v>Hyperwotsit</v>
      </c>
      <c r="N197">
        <f>Portfolio43468[[#This Row],[Order Quantity]]</f>
        <v>180</v>
      </c>
      <c r="O197" s="14">
        <f>Portfolio43468[[#This Row],[Order Value]]</f>
        <v>361.79999999999995</v>
      </c>
      <c r="P197">
        <f t="shared" si="6"/>
        <v>2010</v>
      </c>
      <c r="Q197" t="str">
        <f t="shared" si="7"/>
        <v>Dec</v>
      </c>
    </row>
    <row r="198" spans="1:17" x14ac:dyDescent="0.3">
      <c r="A198">
        <v>198</v>
      </c>
      <c r="B198" t="str">
        <f>Portfolio43468[[#This Row],[First Name]]</f>
        <v>D</v>
      </c>
      <c r="C198" t="str">
        <f>Portfolio43468[[#This Row],[Last Name]]</f>
        <v>Jack</v>
      </c>
      <c r="D198" t="s">
        <v>1683</v>
      </c>
      <c r="E198" t="str">
        <f>Portfolio43468[[#This Row],[Gender]]</f>
        <v>F</v>
      </c>
      <c r="F198">
        <v>30</v>
      </c>
      <c r="G198" t="s">
        <v>2291</v>
      </c>
      <c r="H198" t="s">
        <v>811</v>
      </c>
      <c r="I198" t="str">
        <f>INDEX('Postal Codes 1'!$C$2:$C$1540,MATCH(H198,'Postal Codes 1'!$B$2:$B$1540,0))</f>
        <v>RH</v>
      </c>
      <c r="J198" s="10">
        <v>39945</v>
      </c>
      <c r="K198">
        <v>21</v>
      </c>
      <c r="L198" t="s">
        <v>851</v>
      </c>
      <c r="M198" t="str">
        <f>Portfolio43468[[#This Row],[Product Name]]</f>
        <v>Hyperwotsit</v>
      </c>
      <c r="N198">
        <f>Portfolio43468[[#This Row],[Order Quantity]]</f>
        <v>420</v>
      </c>
      <c r="O198" s="14">
        <f>Portfolio43468[[#This Row],[Order Value]]</f>
        <v>844.19999999999993</v>
      </c>
      <c r="P198">
        <f t="shared" si="6"/>
        <v>2009</v>
      </c>
      <c r="Q198" t="str">
        <f t="shared" si="7"/>
        <v>May</v>
      </c>
    </row>
    <row r="199" spans="1:17" x14ac:dyDescent="0.3">
      <c r="A199">
        <v>199</v>
      </c>
      <c r="B199" t="str">
        <f>Portfolio43468[[#This Row],[First Name]]</f>
        <v>E</v>
      </c>
      <c r="C199" t="str">
        <f>Portfolio43468[[#This Row],[Last Name]]</f>
        <v>Castle</v>
      </c>
      <c r="D199" t="s">
        <v>1670</v>
      </c>
      <c r="E199" t="str">
        <f>Portfolio43468[[#This Row],[Gender]]</f>
        <v>F</v>
      </c>
      <c r="F199">
        <v>60</v>
      </c>
      <c r="G199" t="s">
        <v>2294</v>
      </c>
      <c r="H199" t="s">
        <v>709</v>
      </c>
      <c r="I199" t="str">
        <f>INDEX('Postal Codes 1'!$C$2:$C$1540,MATCH(H199,'Postal Codes 1'!$B$2:$B$1540,0))</f>
        <v>LL</v>
      </c>
      <c r="J199" s="10">
        <v>40300</v>
      </c>
      <c r="K199">
        <v>86</v>
      </c>
      <c r="L199" t="s">
        <v>851</v>
      </c>
      <c r="M199" t="str">
        <f>Portfolio43468[[#This Row],[Product Name]]</f>
        <v>Hyperwotsit</v>
      </c>
      <c r="N199">
        <f>Portfolio43468[[#This Row],[Order Quantity]]</f>
        <v>1720</v>
      </c>
      <c r="O199" s="14">
        <f>Portfolio43468[[#This Row],[Order Value]]</f>
        <v>3457.2</v>
      </c>
      <c r="P199">
        <f t="shared" si="6"/>
        <v>2010</v>
      </c>
      <c r="Q199" t="str">
        <f t="shared" si="7"/>
        <v>May</v>
      </c>
    </row>
    <row r="200" spans="1:17" x14ac:dyDescent="0.3">
      <c r="A200">
        <v>200</v>
      </c>
      <c r="B200" t="str">
        <f>Portfolio43468[[#This Row],[First Name]]</f>
        <v>R</v>
      </c>
      <c r="C200" t="str">
        <f>Portfolio43468[[#This Row],[Last Name]]</f>
        <v>Brunson</v>
      </c>
      <c r="D200" t="s">
        <v>1683</v>
      </c>
      <c r="E200" t="str">
        <f>Portfolio43468[[#This Row],[Gender]]</f>
        <v>F</v>
      </c>
      <c r="F200">
        <v>90</v>
      </c>
      <c r="G200" t="s">
        <v>2297</v>
      </c>
      <c r="H200" t="s">
        <v>487</v>
      </c>
      <c r="I200" t="str">
        <f>INDEX('Postal Codes 1'!$C$2:$C$1540,MATCH(H200,'Postal Codes 1'!$B$2:$B$1540,0))</f>
        <v>SN</v>
      </c>
      <c r="J200" s="10">
        <v>40131</v>
      </c>
      <c r="K200">
        <v>25</v>
      </c>
      <c r="L200" t="s">
        <v>1692</v>
      </c>
      <c r="M200" t="str">
        <f>Portfolio43468[[#This Row],[Product Name]]</f>
        <v>Megawidget L</v>
      </c>
      <c r="N200">
        <f>Portfolio43468[[#This Row],[Order Quantity]]</f>
        <v>600</v>
      </c>
      <c r="O200" s="14">
        <f>Portfolio43468[[#This Row],[Order Value]]</f>
        <v>954</v>
      </c>
      <c r="P200">
        <f t="shared" si="6"/>
        <v>2009</v>
      </c>
      <c r="Q200" t="str">
        <f t="shared" si="7"/>
        <v>Nov</v>
      </c>
    </row>
    <row r="201" spans="1:17" x14ac:dyDescent="0.3">
      <c r="A201">
        <v>201</v>
      </c>
      <c r="B201" t="str">
        <f>Portfolio43468[[#This Row],[First Name]]</f>
        <v>S</v>
      </c>
      <c r="C201" t="str">
        <f>Portfolio43468[[#This Row],[Last Name]]</f>
        <v>Cates</v>
      </c>
      <c r="D201" t="s">
        <v>1670</v>
      </c>
      <c r="E201" t="str">
        <f>Portfolio43468[[#This Row],[Gender]]</f>
        <v>F</v>
      </c>
      <c r="F201">
        <v>30</v>
      </c>
      <c r="G201" t="s">
        <v>2300</v>
      </c>
      <c r="H201" t="s">
        <v>663</v>
      </c>
      <c r="I201" t="str">
        <f>INDEX('Postal Codes 1'!$C$2:$C$1540,MATCH(H201,'Postal Codes 1'!$B$2:$B$1540,0))</f>
        <v>KA</v>
      </c>
      <c r="J201" s="10">
        <v>39729</v>
      </c>
      <c r="K201">
        <v>55</v>
      </c>
      <c r="L201" t="s">
        <v>1677</v>
      </c>
      <c r="M201" t="str">
        <f>Portfolio43468[[#This Row],[Product Name]]</f>
        <v>Ultrathing V3</v>
      </c>
      <c r="N201">
        <f>Portfolio43468[[#This Row],[Order Quantity]]</f>
        <v>1320</v>
      </c>
      <c r="O201" s="14">
        <f>Portfolio43468[[#This Row],[Order Value]]</f>
        <v>4606.8</v>
      </c>
      <c r="P201">
        <f t="shared" si="6"/>
        <v>2008</v>
      </c>
      <c r="Q201" t="str">
        <f t="shared" si="7"/>
        <v>Oct</v>
      </c>
    </row>
    <row r="202" spans="1:17" x14ac:dyDescent="0.3">
      <c r="A202">
        <v>202</v>
      </c>
      <c r="B202" t="str">
        <f>Portfolio43468[[#This Row],[First Name]]</f>
        <v>D</v>
      </c>
      <c r="C202" t="str">
        <f>Portfolio43468[[#This Row],[Last Name]]</f>
        <v>Camacho</v>
      </c>
      <c r="D202" t="s">
        <v>1670</v>
      </c>
      <c r="E202" t="str">
        <f>Portfolio43468[[#This Row],[Gender]]</f>
        <v>F</v>
      </c>
      <c r="F202">
        <v>90</v>
      </c>
      <c r="G202" t="s">
        <v>2303</v>
      </c>
      <c r="H202" t="s">
        <v>268</v>
      </c>
      <c r="I202" t="str">
        <f>INDEX('Postal Codes 1'!$C$2:$C$1540,MATCH(H202,'Postal Codes 1'!$B$2:$B$1540,0))</f>
        <v>IV</v>
      </c>
      <c r="J202" s="10">
        <v>39611</v>
      </c>
      <c r="K202">
        <v>67</v>
      </c>
      <c r="L202" t="s">
        <v>1721</v>
      </c>
      <c r="M202" t="str">
        <f>Portfolio43468[[#This Row],[Product Name]]</f>
        <v>Ultrathing V4</v>
      </c>
      <c r="N202">
        <f>Portfolio43468[[#This Row],[Order Quantity]]</f>
        <v>1608</v>
      </c>
      <c r="O202" s="14">
        <f>Portfolio43468[[#This Row],[Order Value]]</f>
        <v>6415.92</v>
      </c>
      <c r="P202">
        <f t="shared" si="6"/>
        <v>2008</v>
      </c>
      <c r="Q202" t="str">
        <f t="shared" si="7"/>
        <v>Jun</v>
      </c>
    </row>
    <row r="203" spans="1:17" x14ac:dyDescent="0.3">
      <c r="A203">
        <v>203</v>
      </c>
      <c r="B203" t="str">
        <f>Portfolio43468[[#This Row],[First Name]]</f>
        <v>H</v>
      </c>
      <c r="C203" t="str">
        <f>Portfolio43468[[#This Row],[Last Name]]</f>
        <v>Mccarthy</v>
      </c>
      <c r="D203" t="s">
        <v>1670</v>
      </c>
      <c r="E203" t="str">
        <f>Portfolio43468[[#This Row],[Gender]]</f>
        <v>F</v>
      </c>
      <c r="F203">
        <v>60</v>
      </c>
      <c r="G203" t="s">
        <v>2306</v>
      </c>
      <c r="H203" t="s">
        <v>488</v>
      </c>
      <c r="I203" t="str">
        <f>INDEX('Postal Codes 1'!$C$2:$C$1540,MATCH(H203,'Postal Codes 1'!$B$2:$B$1540,0))</f>
        <v>SN</v>
      </c>
      <c r="J203" s="10">
        <v>39621</v>
      </c>
      <c r="K203">
        <v>16</v>
      </c>
      <c r="L203" t="s">
        <v>1677</v>
      </c>
      <c r="M203" t="str">
        <f>Portfolio43468[[#This Row],[Product Name]]</f>
        <v>Ultrathing V3</v>
      </c>
      <c r="N203">
        <f>Portfolio43468[[#This Row],[Order Quantity]]</f>
        <v>384</v>
      </c>
      <c r="O203" s="14">
        <f>Portfolio43468[[#This Row],[Order Value]]</f>
        <v>1340.16</v>
      </c>
      <c r="P203">
        <f t="shared" si="6"/>
        <v>2008</v>
      </c>
      <c r="Q203" t="str">
        <f t="shared" si="7"/>
        <v>Jun</v>
      </c>
    </row>
    <row r="204" spans="1:17" x14ac:dyDescent="0.3">
      <c r="A204">
        <v>204</v>
      </c>
      <c r="B204" t="str">
        <f>Portfolio43468[[#This Row],[First Name]]</f>
        <v>M</v>
      </c>
      <c r="C204" t="str">
        <f>Portfolio43468[[#This Row],[Last Name]]</f>
        <v>Shelton</v>
      </c>
      <c r="D204" t="s">
        <v>1683</v>
      </c>
      <c r="E204" t="str">
        <f>Portfolio43468[[#This Row],[Gender]]</f>
        <v>F</v>
      </c>
      <c r="F204">
        <v>90</v>
      </c>
      <c r="G204" t="s">
        <v>2309</v>
      </c>
      <c r="H204" t="s">
        <v>1631</v>
      </c>
      <c r="I204" t="str">
        <f>INDEX('Postal Codes 1'!$C$2:$C$1540,MATCH(H204,'Postal Codes 1'!$B$2:$B$1540,0))</f>
        <v>OX</v>
      </c>
      <c r="J204" s="10">
        <v>39462</v>
      </c>
      <c r="K204">
        <v>24</v>
      </c>
      <c r="L204" t="s">
        <v>851</v>
      </c>
      <c r="M204" t="str">
        <f>Portfolio43468[[#This Row],[Product Name]]</f>
        <v>Hyperwotsit</v>
      </c>
      <c r="N204">
        <f>Portfolio43468[[#This Row],[Order Quantity]]</f>
        <v>480</v>
      </c>
      <c r="O204" s="14">
        <f>Portfolio43468[[#This Row],[Order Value]]</f>
        <v>964.8</v>
      </c>
      <c r="P204">
        <f t="shared" si="6"/>
        <v>2008</v>
      </c>
      <c r="Q204" t="str">
        <f t="shared" si="7"/>
        <v>Jan</v>
      </c>
    </row>
    <row r="205" spans="1:17" x14ac:dyDescent="0.3">
      <c r="A205">
        <v>205</v>
      </c>
      <c r="B205" t="str">
        <f>Portfolio43468[[#This Row],[First Name]]</f>
        <v>M</v>
      </c>
      <c r="C205" t="str">
        <f>Portfolio43468[[#This Row],[Last Name]]</f>
        <v>Samuel</v>
      </c>
      <c r="D205" t="s">
        <v>1670</v>
      </c>
      <c r="E205" t="str">
        <f>Portfolio43468[[#This Row],[Gender]]</f>
        <v>F</v>
      </c>
      <c r="F205">
        <v>60</v>
      </c>
      <c r="G205" t="s">
        <v>2312</v>
      </c>
      <c r="H205" t="s">
        <v>2313</v>
      </c>
      <c r="I205" t="str">
        <f>INDEX('Postal Codes 1'!$C$2:$C$1540,MATCH(H205,'Postal Codes 1'!$B$2:$B$1540,0))</f>
        <v>AB</v>
      </c>
      <c r="J205" s="10">
        <v>39524</v>
      </c>
      <c r="K205">
        <v>9</v>
      </c>
      <c r="L205" t="s">
        <v>1696</v>
      </c>
      <c r="M205" t="str">
        <f>Portfolio43468[[#This Row],[Product Name]]</f>
        <v>Ultrathing V2</v>
      </c>
      <c r="N205">
        <f>Portfolio43468[[#This Row],[Order Quantity]]</f>
        <v>180</v>
      </c>
      <c r="O205" s="14">
        <f>Portfolio43468[[#This Row],[Order Value]]</f>
        <v>538.20000000000005</v>
      </c>
      <c r="P205">
        <f t="shared" si="6"/>
        <v>2008</v>
      </c>
      <c r="Q205" t="str">
        <f t="shared" si="7"/>
        <v>Mar</v>
      </c>
    </row>
    <row r="206" spans="1:17" x14ac:dyDescent="0.3">
      <c r="A206">
        <v>206</v>
      </c>
      <c r="B206" t="str">
        <f>Portfolio43468[[#This Row],[First Name]]</f>
        <v>J</v>
      </c>
      <c r="C206" t="str">
        <f>Portfolio43468[[#This Row],[Last Name]]</f>
        <v>Strickland</v>
      </c>
      <c r="D206" t="s">
        <v>1670</v>
      </c>
      <c r="E206" t="str">
        <f>Portfolio43468[[#This Row],[Gender]]</f>
        <v>F</v>
      </c>
      <c r="F206">
        <v>60</v>
      </c>
      <c r="G206" t="s">
        <v>2316</v>
      </c>
      <c r="H206" t="s">
        <v>2317</v>
      </c>
      <c r="I206" t="str">
        <f>INDEX('Postal Codes 1'!$C$2:$C$1540,MATCH(H206,'Postal Codes 1'!$B$2:$B$1540,0))</f>
        <v>LN</v>
      </c>
      <c r="J206" s="10">
        <v>40047</v>
      </c>
      <c r="K206">
        <v>61</v>
      </c>
      <c r="L206" t="s">
        <v>1673</v>
      </c>
      <c r="M206" t="str">
        <f>Portfolio43468[[#This Row],[Product Name]]</f>
        <v>Megawidget S</v>
      </c>
      <c r="N206">
        <f>Portfolio43468[[#This Row],[Order Quantity]]</f>
        <v>1464</v>
      </c>
      <c r="O206" s="14">
        <f>Portfolio43468[[#This Row],[Order Value]]</f>
        <v>1156.56</v>
      </c>
      <c r="P206">
        <f t="shared" si="6"/>
        <v>2009</v>
      </c>
      <c r="Q206" t="str">
        <f t="shared" si="7"/>
        <v>Aug</v>
      </c>
    </row>
    <row r="207" spans="1:17" x14ac:dyDescent="0.3">
      <c r="A207">
        <v>207</v>
      </c>
      <c r="B207" t="str">
        <f>Portfolio43468[[#This Row],[First Name]]</f>
        <v>W</v>
      </c>
      <c r="C207" t="str">
        <f>Portfolio43468[[#This Row],[Last Name]]</f>
        <v>Stubbs</v>
      </c>
      <c r="D207" t="s">
        <v>1683</v>
      </c>
      <c r="E207" t="str">
        <f>Portfolio43468[[#This Row],[Gender]]</f>
        <v>F</v>
      </c>
      <c r="F207">
        <v>90</v>
      </c>
      <c r="G207" t="s">
        <v>2319</v>
      </c>
      <c r="H207" t="s">
        <v>367</v>
      </c>
      <c r="I207" t="str">
        <f>INDEX('Postal Codes 1'!$C$2:$C$1540,MATCH(H207,'Postal Codes 1'!$B$2:$B$1540,0))</f>
        <v>NN</v>
      </c>
      <c r="J207" s="10">
        <v>40250</v>
      </c>
      <c r="K207">
        <v>32</v>
      </c>
      <c r="L207" t="s">
        <v>1007</v>
      </c>
      <c r="M207" t="str">
        <f>Portfolio43468[[#This Row],[Product Name]]</f>
        <v>Superwossname</v>
      </c>
      <c r="N207">
        <f>Portfolio43468[[#This Row],[Order Quantity]]</f>
        <v>640</v>
      </c>
      <c r="O207" s="14">
        <f>Portfolio43468[[#This Row],[Order Value]]</f>
        <v>1990.3999999999999</v>
      </c>
      <c r="P207">
        <f t="shared" si="6"/>
        <v>2010</v>
      </c>
      <c r="Q207" t="str">
        <f t="shared" si="7"/>
        <v>Mar</v>
      </c>
    </row>
    <row r="208" spans="1:17" x14ac:dyDescent="0.3">
      <c r="A208">
        <v>208</v>
      </c>
      <c r="B208" t="str">
        <f>Portfolio43468[[#This Row],[First Name]]</f>
        <v>K</v>
      </c>
      <c r="C208" t="str">
        <f>Portfolio43468[[#This Row],[Last Name]]</f>
        <v>Rutherford</v>
      </c>
      <c r="D208" t="s">
        <v>1670</v>
      </c>
      <c r="E208" t="str">
        <f>Portfolio43468[[#This Row],[Gender]]</f>
        <v>F</v>
      </c>
      <c r="F208">
        <v>90</v>
      </c>
      <c r="G208" t="s">
        <v>2322</v>
      </c>
      <c r="H208" t="s">
        <v>2323</v>
      </c>
      <c r="I208" t="str">
        <f>INDEX('Postal Codes 1'!$C$2:$C$1540,MATCH(H208,'Postal Codes 1'!$B$2:$B$1540,0))</f>
        <v>TD</v>
      </c>
      <c r="J208" s="10">
        <v>40380</v>
      </c>
      <c r="K208">
        <v>21</v>
      </c>
      <c r="L208" t="s">
        <v>1700</v>
      </c>
      <c r="M208" t="str">
        <f>Portfolio43468[[#This Row],[Product Name]]</f>
        <v>Ultrathing V1</v>
      </c>
      <c r="N208">
        <f>Portfolio43468[[#This Row],[Order Quantity]]</f>
        <v>357</v>
      </c>
      <c r="O208" s="14">
        <f>Portfolio43468[[#This Row],[Order Value]]</f>
        <v>710.43</v>
      </c>
      <c r="P208">
        <f t="shared" si="6"/>
        <v>2010</v>
      </c>
      <c r="Q208" t="str">
        <f t="shared" si="7"/>
        <v>Jul</v>
      </c>
    </row>
    <row r="209" spans="1:17" x14ac:dyDescent="0.3">
      <c r="A209">
        <v>209</v>
      </c>
      <c r="B209" t="str">
        <f>Portfolio43468[[#This Row],[First Name]]</f>
        <v>A</v>
      </c>
      <c r="C209" t="str">
        <f>Portfolio43468[[#This Row],[Last Name]]</f>
        <v>Pritchard</v>
      </c>
      <c r="D209" t="s">
        <v>1670</v>
      </c>
      <c r="E209" t="str">
        <f>Portfolio43468[[#This Row],[Gender]]</f>
        <v>F</v>
      </c>
      <c r="F209">
        <v>60</v>
      </c>
      <c r="G209" t="s">
        <v>2326</v>
      </c>
      <c r="H209" t="s">
        <v>497</v>
      </c>
      <c r="I209" t="str">
        <f>INDEX('Postal Codes 1'!$C$2:$C$1540,MATCH(H209,'Postal Codes 1'!$B$2:$B$1540,0))</f>
        <v>SR</v>
      </c>
      <c r="J209" s="10">
        <v>40092</v>
      </c>
      <c r="K209">
        <v>71</v>
      </c>
      <c r="L209" t="s">
        <v>1677</v>
      </c>
      <c r="M209" t="str">
        <f>Portfolio43468[[#This Row],[Product Name]]</f>
        <v>Ultrathing V3</v>
      </c>
      <c r="N209">
        <f>Portfolio43468[[#This Row],[Order Quantity]]</f>
        <v>1704</v>
      </c>
      <c r="O209" s="14">
        <f>Portfolio43468[[#This Row],[Order Value]]</f>
        <v>5946.96</v>
      </c>
      <c r="P209">
        <f t="shared" si="6"/>
        <v>2009</v>
      </c>
      <c r="Q209" t="str">
        <f t="shared" si="7"/>
        <v>Oct</v>
      </c>
    </row>
    <row r="210" spans="1:17" x14ac:dyDescent="0.3">
      <c r="A210">
        <v>210</v>
      </c>
      <c r="B210" t="str">
        <f>Portfolio43468[[#This Row],[First Name]]</f>
        <v>G</v>
      </c>
      <c r="C210" t="str">
        <f>Portfolio43468[[#This Row],[Last Name]]</f>
        <v>Fuller</v>
      </c>
      <c r="D210" t="s">
        <v>1683</v>
      </c>
      <c r="E210" t="str">
        <f>Portfolio43468[[#This Row],[Gender]]</f>
        <v>F</v>
      </c>
      <c r="F210">
        <v>90</v>
      </c>
      <c r="G210" t="s">
        <v>2329</v>
      </c>
      <c r="H210" t="s">
        <v>1108</v>
      </c>
      <c r="I210" t="str">
        <f>INDEX('Postal Codes 1'!$C$2:$C$1540,MATCH(H210,'Postal Codes 1'!$B$2:$B$1540,0))</f>
        <v>HX</v>
      </c>
      <c r="J210" s="10">
        <v>39961</v>
      </c>
      <c r="K210">
        <v>7</v>
      </c>
      <c r="L210" t="s">
        <v>1696</v>
      </c>
      <c r="M210" t="str">
        <f>Portfolio43468[[#This Row],[Product Name]]</f>
        <v>Ultrathing V2</v>
      </c>
      <c r="N210">
        <f>Portfolio43468[[#This Row],[Order Quantity]]</f>
        <v>140</v>
      </c>
      <c r="O210" s="14">
        <f>Portfolio43468[[#This Row],[Order Value]]</f>
        <v>418.6</v>
      </c>
      <c r="P210">
        <f t="shared" si="6"/>
        <v>2009</v>
      </c>
      <c r="Q210" t="str">
        <f t="shared" si="7"/>
        <v>May</v>
      </c>
    </row>
    <row r="211" spans="1:17" x14ac:dyDescent="0.3">
      <c r="A211">
        <v>211</v>
      </c>
      <c r="B211" t="str">
        <f>Portfolio43468[[#This Row],[First Name]]</f>
        <v>R</v>
      </c>
      <c r="C211" t="str">
        <f>Portfolio43468[[#This Row],[Last Name]]</f>
        <v>Middleton</v>
      </c>
      <c r="D211" t="s">
        <v>1683</v>
      </c>
      <c r="E211" t="str">
        <f>Portfolio43468[[#This Row],[Gender]]</f>
        <v>F</v>
      </c>
      <c r="F211">
        <v>30</v>
      </c>
      <c r="G211" t="s">
        <v>2332</v>
      </c>
      <c r="H211" t="s">
        <v>1232</v>
      </c>
      <c r="I211" t="str">
        <f>INDEX('Postal Codes 1'!$C$2:$C$1540,MATCH(H211,'Postal Codes 1'!$B$2:$B$1540,0))</f>
        <v>NR</v>
      </c>
      <c r="J211" s="10">
        <v>40078</v>
      </c>
      <c r="K211">
        <v>63</v>
      </c>
      <c r="L211" t="s">
        <v>1673</v>
      </c>
      <c r="M211" t="str">
        <f>Portfolio43468[[#This Row],[Product Name]]</f>
        <v>Megawidget S</v>
      </c>
      <c r="N211">
        <f>Portfolio43468[[#This Row],[Order Quantity]]</f>
        <v>1512</v>
      </c>
      <c r="O211" s="14">
        <f>Portfolio43468[[#This Row],[Order Value]]</f>
        <v>1194.48</v>
      </c>
      <c r="P211">
        <f t="shared" si="6"/>
        <v>2009</v>
      </c>
      <c r="Q211" t="str">
        <f t="shared" si="7"/>
        <v>Sep</v>
      </c>
    </row>
    <row r="212" spans="1:17" x14ac:dyDescent="0.3">
      <c r="A212">
        <v>213</v>
      </c>
      <c r="B212" t="str">
        <f>Portfolio43468[[#This Row],[First Name]]</f>
        <v>K</v>
      </c>
      <c r="C212" t="str">
        <f>Portfolio43468[[#This Row],[Last Name]]</f>
        <v>Santos</v>
      </c>
      <c r="D212" t="s">
        <v>1683</v>
      </c>
      <c r="E212" t="str">
        <f>Portfolio43468[[#This Row],[Gender]]</f>
        <v>F</v>
      </c>
      <c r="F212">
        <v>90</v>
      </c>
      <c r="G212" t="s">
        <v>2337</v>
      </c>
      <c r="H212" t="s">
        <v>796</v>
      </c>
      <c r="I212" t="str">
        <f>INDEX('Postal Codes 1'!$C$2:$C$1540,MATCH(H212,'Postal Codes 1'!$B$2:$B$1540,0))</f>
        <v>PO</v>
      </c>
      <c r="J212" s="10">
        <v>39641</v>
      </c>
      <c r="K212">
        <v>82</v>
      </c>
      <c r="L212" t="s">
        <v>1692</v>
      </c>
      <c r="M212" t="str">
        <f>Portfolio43468[[#This Row],[Product Name]]</f>
        <v>Megawidget L</v>
      </c>
      <c r="N212">
        <f>Portfolio43468[[#This Row],[Order Quantity]]</f>
        <v>1968</v>
      </c>
      <c r="O212" s="14">
        <f>Portfolio43468[[#This Row],[Order Value]]</f>
        <v>3129.1200000000003</v>
      </c>
      <c r="P212">
        <f t="shared" si="6"/>
        <v>2008</v>
      </c>
      <c r="Q212" t="str">
        <f t="shared" si="7"/>
        <v>Jul</v>
      </c>
    </row>
    <row r="213" spans="1:17" x14ac:dyDescent="0.3">
      <c r="A213">
        <v>214</v>
      </c>
      <c r="B213" t="str">
        <f>Portfolio43468[[#This Row],[First Name]]</f>
        <v>B</v>
      </c>
      <c r="C213" t="str">
        <f>Portfolio43468[[#This Row],[Last Name]]</f>
        <v>Knutson</v>
      </c>
      <c r="D213" t="s">
        <v>1683</v>
      </c>
      <c r="E213" t="str">
        <f>Portfolio43468[[#This Row],[Gender]]</f>
        <v>F</v>
      </c>
      <c r="F213">
        <v>30</v>
      </c>
      <c r="G213" t="s">
        <v>2340</v>
      </c>
      <c r="H213" t="s">
        <v>451</v>
      </c>
      <c r="I213" t="str">
        <f>INDEX('Postal Codes 1'!$C$2:$C$1540,MATCH(H213,'Postal Codes 1'!$B$2:$B$1540,0))</f>
        <v>SA</v>
      </c>
      <c r="J213" s="10">
        <v>40340</v>
      </c>
      <c r="K213">
        <v>81</v>
      </c>
      <c r="L213" t="s">
        <v>1700</v>
      </c>
      <c r="M213" t="str">
        <f>Portfolio43468[[#This Row],[Product Name]]</f>
        <v>Ultrathing V1</v>
      </c>
      <c r="N213">
        <f>Portfolio43468[[#This Row],[Order Quantity]]</f>
        <v>1377</v>
      </c>
      <c r="O213" s="14">
        <f>Portfolio43468[[#This Row],[Order Value]]</f>
        <v>2740.23</v>
      </c>
      <c r="P213">
        <f t="shared" si="6"/>
        <v>2010</v>
      </c>
      <c r="Q213" t="str">
        <f t="shared" si="7"/>
        <v>Jun</v>
      </c>
    </row>
    <row r="214" spans="1:17" x14ac:dyDescent="0.3">
      <c r="A214">
        <v>215</v>
      </c>
      <c r="B214" t="str">
        <f>Portfolio43468[[#This Row],[First Name]]</f>
        <v>M</v>
      </c>
      <c r="C214" t="str">
        <f>Portfolio43468[[#This Row],[Last Name]]</f>
        <v>York</v>
      </c>
      <c r="D214" t="s">
        <v>1670</v>
      </c>
      <c r="E214" t="str">
        <f>Portfolio43468[[#This Row],[Gender]]</f>
        <v>F</v>
      </c>
      <c r="F214">
        <v>60</v>
      </c>
      <c r="G214" t="s">
        <v>2342</v>
      </c>
      <c r="H214" t="s">
        <v>407</v>
      </c>
      <c r="I214" t="str">
        <f>INDEX('Postal Codes 1'!$C$2:$C$1540,MATCH(H214,'Postal Codes 1'!$B$2:$B$1540,0))</f>
        <v>PH</v>
      </c>
      <c r="J214" s="10">
        <v>40232</v>
      </c>
      <c r="K214">
        <v>50</v>
      </c>
      <c r="L214" t="s">
        <v>1673</v>
      </c>
      <c r="M214" t="str">
        <f>Portfolio43468[[#This Row],[Product Name]]</f>
        <v>Megawidget S</v>
      </c>
      <c r="N214">
        <f>Portfolio43468[[#This Row],[Order Quantity]]</f>
        <v>1200</v>
      </c>
      <c r="O214" s="14">
        <f>Portfolio43468[[#This Row],[Order Value]]</f>
        <v>948</v>
      </c>
      <c r="P214">
        <f t="shared" si="6"/>
        <v>2010</v>
      </c>
      <c r="Q214" t="str">
        <f t="shared" si="7"/>
        <v>Feb</v>
      </c>
    </row>
    <row r="215" spans="1:17" x14ac:dyDescent="0.3">
      <c r="A215">
        <v>217</v>
      </c>
      <c r="B215" t="str">
        <f>Portfolio43468[[#This Row],[First Name]]</f>
        <v>E</v>
      </c>
      <c r="C215" t="str">
        <f>Portfolio43468[[#This Row],[Last Name]]</f>
        <v>Holmes</v>
      </c>
      <c r="D215" t="s">
        <v>1670</v>
      </c>
      <c r="E215" t="str">
        <f>Portfolio43468[[#This Row],[Gender]]</f>
        <v>F</v>
      </c>
      <c r="F215">
        <v>60</v>
      </c>
      <c r="G215" t="s">
        <v>2348</v>
      </c>
      <c r="H215" t="s">
        <v>1054</v>
      </c>
      <c r="I215" t="str">
        <f>INDEX('Postal Codes 1'!$C$2:$C$1540,MATCH(H215,'Postal Codes 1'!$B$2:$B$1540,0))</f>
        <v>G</v>
      </c>
      <c r="J215" s="10">
        <v>40439</v>
      </c>
      <c r="K215">
        <v>72</v>
      </c>
      <c r="L215" t="s">
        <v>1721</v>
      </c>
      <c r="M215" t="str">
        <f>Portfolio43468[[#This Row],[Product Name]]</f>
        <v>Ultrathing V4</v>
      </c>
      <c r="N215">
        <f>Portfolio43468[[#This Row],[Order Quantity]]</f>
        <v>1728</v>
      </c>
      <c r="O215" s="14">
        <f>Portfolio43468[[#This Row],[Order Value]]</f>
        <v>6894.72</v>
      </c>
      <c r="P215">
        <f t="shared" si="6"/>
        <v>2010</v>
      </c>
      <c r="Q215" t="str">
        <f t="shared" si="7"/>
        <v>Sep</v>
      </c>
    </row>
    <row r="216" spans="1:17" x14ac:dyDescent="0.3">
      <c r="A216">
        <v>218</v>
      </c>
      <c r="B216" t="str">
        <f>Portfolio43468[[#This Row],[First Name]]</f>
        <v>J</v>
      </c>
      <c r="C216" t="str">
        <f>Portfolio43468[[#This Row],[Last Name]]</f>
        <v>Numbers</v>
      </c>
      <c r="D216" t="s">
        <v>1683</v>
      </c>
      <c r="E216" t="str">
        <f>Portfolio43468[[#This Row],[Gender]]</f>
        <v>F</v>
      </c>
      <c r="F216">
        <v>60</v>
      </c>
      <c r="G216" t="s">
        <v>2351</v>
      </c>
      <c r="H216" t="s">
        <v>1639</v>
      </c>
      <c r="I216" t="str">
        <f>INDEX('Postal Codes 1'!$C$2:$C$1540,MATCH(H216,'Postal Codes 1'!$B$2:$B$1540,0))</f>
        <v>DN</v>
      </c>
      <c r="J216" s="10">
        <v>39516</v>
      </c>
      <c r="K216">
        <v>93</v>
      </c>
      <c r="L216" t="s">
        <v>1007</v>
      </c>
      <c r="M216" t="str">
        <f>Portfolio43468[[#This Row],[Product Name]]</f>
        <v>Superwossname</v>
      </c>
      <c r="N216">
        <f>Portfolio43468[[#This Row],[Order Quantity]]</f>
        <v>1860</v>
      </c>
      <c r="O216" s="14">
        <f>Portfolio43468[[#This Row],[Order Value]]</f>
        <v>5784.5999999999995</v>
      </c>
      <c r="P216">
        <f t="shared" si="6"/>
        <v>2008</v>
      </c>
      <c r="Q216" t="str">
        <f t="shared" si="7"/>
        <v>Mar</v>
      </c>
    </row>
    <row r="217" spans="1:17" x14ac:dyDescent="0.3">
      <c r="A217">
        <v>219</v>
      </c>
      <c r="B217" t="str">
        <f>Portfolio43468[[#This Row],[First Name]]</f>
        <v>F</v>
      </c>
      <c r="C217" t="str">
        <f>Portfolio43468[[#This Row],[Last Name]]</f>
        <v>Neal</v>
      </c>
      <c r="D217" t="s">
        <v>1683</v>
      </c>
      <c r="E217" t="str">
        <f>Portfolio43468[[#This Row],[Gender]]</f>
        <v>F</v>
      </c>
      <c r="F217">
        <v>90</v>
      </c>
      <c r="G217" t="s">
        <v>2354</v>
      </c>
      <c r="H217" t="s">
        <v>990</v>
      </c>
      <c r="I217" t="str">
        <f>INDEX('Postal Codes 1'!$C$2:$C$1540,MATCH(H217,'Postal Codes 1'!$B$2:$B$1540,0))</f>
        <v>DL</v>
      </c>
      <c r="J217" s="10">
        <v>40146</v>
      </c>
      <c r="K217">
        <v>98</v>
      </c>
      <c r="L217" t="s">
        <v>851</v>
      </c>
      <c r="M217" t="str">
        <f>Portfolio43468[[#This Row],[Product Name]]</f>
        <v>Hyperwotsit</v>
      </c>
      <c r="N217">
        <f>Portfolio43468[[#This Row],[Order Quantity]]</f>
        <v>1960</v>
      </c>
      <c r="O217" s="14">
        <f>Portfolio43468[[#This Row],[Order Value]]</f>
        <v>3939.5999999999995</v>
      </c>
      <c r="P217">
        <f t="shared" si="6"/>
        <v>2009</v>
      </c>
      <c r="Q217" t="str">
        <f t="shared" si="7"/>
        <v>Nov</v>
      </c>
    </row>
    <row r="218" spans="1:17" x14ac:dyDescent="0.3">
      <c r="A218">
        <v>220</v>
      </c>
      <c r="B218" t="str">
        <f>Portfolio43468[[#This Row],[First Name]]</f>
        <v>P</v>
      </c>
      <c r="C218" t="str">
        <f>Portfolio43468[[#This Row],[Last Name]]</f>
        <v>Sewell</v>
      </c>
      <c r="D218" t="s">
        <v>1733</v>
      </c>
      <c r="E218" t="str">
        <f>Portfolio43468[[#This Row],[Gender]]</f>
        <v>F</v>
      </c>
      <c r="F218">
        <v>30</v>
      </c>
      <c r="G218" t="s">
        <v>2357</v>
      </c>
      <c r="H218" t="s">
        <v>132</v>
      </c>
      <c r="I218" t="str">
        <f>INDEX('Postal Codes 1'!$C$2:$C$1540,MATCH(H218,'Postal Codes 1'!$B$2:$B$1540,0))</f>
        <v>DD</v>
      </c>
      <c r="J218" s="10">
        <v>39909</v>
      </c>
      <c r="K218">
        <v>92</v>
      </c>
      <c r="L218" t="s">
        <v>1696</v>
      </c>
      <c r="M218" t="str">
        <f>Portfolio43468[[#This Row],[Product Name]]</f>
        <v>Ultrathing V2</v>
      </c>
      <c r="N218">
        <f>Portfolio43468[[#This Row],[Order Quantity]]</f>
        <v>1840</v>
      </c>
      <c r="O218" s="14">
        <f>Portfolio43468[[#This Row],[Order Value]]</f>
        <v>5501.6</v>
      </c>
      <c r="P218">
        <f t="shared" si="6"/>
        <v>2009</v>
      </c>
      <c r="Q218" t="str">
        <f t="shared" si="7"/>
        <v>Apr</v>
      </c>
    </row>
    <row r="219" spans="1:17" x14ac:dyDescent="0.3">
      <c r="A219">
        <v>221</v>
      </c>
      <c r="B219" t="str">
        <f>Portfolio43468[[#This Row],[First Name]]</f>
        <v>S</v>
      </c>
      <c r="C219" t="str">
        <f>Portfolio43468[[#This Row],[Last Name]]</f>
        <v>Krueger</v>
      </c>
      <c r="D219" t="s">
        <v>1670</v>
      </c>
      <c r="E219" t="str">
        <f>Portfolio43468[[#This Row],[Gender]]</f>
        <v>F</v>
      </c>
      <c r="F219">
        <v>90</v>
      </c>
      <c r="G219" t="s">
        <v>2360</v>
      </c>
      <c r="H219" t="s">
        <v>515</v>
      </c>
      <c r="I219" t="str">
        <f>INDEX('Postal Codes 1'!$C$2:$C$1540,MATCH(H219,'Postal Codes 1'!$B$2:$B$1540,0))</f>
        <v>BB</v>
      </c>
      <c r="J219" s="10">
        <v>39493</v>
      </c>
      <c r="K219">
        <v>10</v>
      </c>
      <c r="L219" t="s">
        <v>1721</v>
      </c>
      <c r="M219" t="str">
        <f>Portfolio43468[[#This Row],[Product Name]]</f>
        <v>Ultrathing V4</v>
      </c>
      <c r="N219">
        <f>Portfolio43468[[#This Row],[Order Quantity]]</f>
        <v>240</v>
      </c>
      <c r="O219" s="14">
        <f>Portfolio43468[[#This Row],[Order Value]]</f>
        <v>957.6</v>
      </c>
      <c r="P219">
        <f t="shared" si="6"/>
        <v>2008</v>
      </c>
      <c r="Q219" t="str">
        <f t="shared" si="7"/>
        <v>Feb</v>
      </c>
    </row>
    <row r="220" spans="1:17" x14ac:dyDescent="0.3">
      <c r="A220">
        <v>222</v>
      </c>
      <c r="B220" t="str">
        <f>Portfolio43468[[#This Row],[First Name]]</f>
        <v>C</v>
      </c>
      <c r="C220" t="str">
        <f>Portfolio43468[[#This Row],[Last Name]]</f>
        <v>Moreland</v>
      </c>
      <c r="D220" t="s">
        <v>1683</v>
      </c>
      <c r="E220" t="str">
        <f>Portfolio43468[[#This Row],[Gender]]</f>
        <v>F</v>
      </c>
      <c r="F220">
        <v>60</v>
      </c>
      <c r="G220" t="s">
        <v>2363</v>
      </c>
      <c r="H220" t="s">
        <v>2364</v>
      </c>
      <c r="I220" t="str">
        <f>INDEX('Postal Codes 1'!$C$2:$C$1540,MATCH(H220,'Postal Codes 1'!$B$2:$B$1540,0))</f>
        <v>B</v>
      </c>
      <c r="J220" s="10">
        <v>40291</v>
      </c>
      <c r="K220">
        <v>27</v>
      </c>
      <c r="L220" t="s">
        <v>1707</v>
      </c>
      <c r="M220" t="str">
        <f>Portfolio43468[[#This Row],[Product Name]]</f>
        <v>Megawidget M</v>
      </c>
      <c r="N220">
        <f>Portfolio43468[[#This Row],[Order Quantity]]</f>
        <v>648</v>
      </c>
      <c r="O220" s="14">
        <f>Portfolio43468[[#This Row],[Order Value]]</f>
        <v>771.12</v>
      </c>
      <c r="P220">
        <f t="shared" si="6"/>
        <v>2010</v>
      </c>
      <c r="Q220" t="str">
        <f t="shared" si="7"/>
        <v>Apr</v>
      </c>
    </row>
    <row r="221" spans="1:17" x14ac:dyDescent="0.3">
      <c r="A221">
        <v>223</v>
      </c>
      <c r="B221" t="str">
        <f>Portfolio43468[[#This Row],[First Name]]</f>
        <v>L</v>
      </c>
      <c r="C221" t="str">
        <f>Portfolio43468[[#This Row],[Last Name]]</f>
        <v>Neely</v>
      </c>
      <c r="D221" t="s">
        <v>1670</v>
      </c>
      <c r="E221" t="str">
        <f>Portfolio43468[[#This Row],[Gender]]</f>
        <v>F</v>
      </c>
      <c r="F221">
        <v>30</v>
      </c>
      <c r="G221" t="s">
        <v>2367</v>
      </c>
      <c r="H221" t="s">
        <v>684</v>
      </c>
      <c r="I221" t="str">
        <f>INDEX('Postal Codes 1'!$C$2:$C$1540,MATCH(H221,'Postal Codes 1'!$B$2:$B$1540,0))</f>
        <v>LA</v>
      </c>
      <c r="J221" s="10">
        <v>40295</v>
      </c>
      <c r="K221">
        <v>28</v>
      </c>
      <c r="L221" t="s">
        <v>1772</v>
      </c>
      <c r="M221" t="str">
        <f>Portfolio43468[[#This Row],[Product Name]]</f>
        <v>Gigastuff</v>
      </c>
      <c r="N221">
        <f>Portfolio43468[[#This Row],[Order Quantity]]</f>
        <v>504</v>
      </c>
      <c r="O221" s="14">
        <f>Portfolio43468[[#This Row],[Order Value]]</f>
        <v>952.56</v>
      </c>
      <c r="P221">
        <f t="shared" si="6"/>
        <v>2010</v>
      </c>
      <c r="Q221" t="str">
        <f t="shared" si="7"/>
        <v>Apr</v>
      </c>
    </row>
    <row r="222" spans="1:17" x14ac:dyDescent="0.3">
      <c r="A222">
        <v>224</v>
      </c>
      <c r="B222" t="str">
        <f>Portfolio43468[[#This Row],[First Name]]</f>
        <v>N</v>
      </c>
      <c r="C222" t="str">
        <f>Portfolio43468[[#This Row],[Last Name]]</f>
        <v>Smiley</v>
      </c>
      <c r="D222" t="s">
        <v>1670</v>
      </c>
      <c r="E222" t="str">
        <f>Portfolio43468[[#This Row],[Gender]]</f>
        <v>F</v>
      </c>
      <c r="F222">
        <v>30</v>
      </c>
      <c r="G222" t="s">
        <v>2369</v>
      </c>
      <c r="H222" t="s">
        <v>1805</v>
      </c>
      <c r="I222" t="str">
        <f>INDEX('Postal Codes 1'!$C$2:$C$1540,MATCH(H222,'Postal Codes 1'!$B$2:$B$1540,0))</f>
        <v>SY</v>
      </c>
      <c r="J222" s="10">
        <v>40063</v>
      </c>
      <c r="K222">
        <v>30</v>
      </c>
      <c r="L222" t="s">
        <v>1696</v>
      </c>
      <c r="M222" t="str">
        <f>Portfolio43468[[#This Row],[Product Name]]</f>
        <v>Ultrathing V2</v>
      </c>
      <c r="N222">
        <f>Portfolio43468[[#This Row],[Order Quantity]]</f>
        <v>600</v>
      </c>
      <c r="O222" s="14">
        <f>Portfolio43468[[#This Row],[Order Value]]</f>
        <v>1794.0000000000002</v>
      </c>
      <c r="P222">
        <f t="shared" si="6"/>
        <v>2009</v>
      </c>
      <c r="Q222" t="str">
        <f t="shared" si="7"/>
        <v>Sep</v>
      </c>
    </row>
    <row r="223" spans="1:17" x14ac:dyDescent="0.3">
      <c r="A223">
        <v>225</v>
      </c>
      <c r="B223" t="str">
        <f>Portfolio43468[[#This Row],[First Name]]</f>
        <v>E</v>
      </c>
      <c r="C223" t="str">
        <f>Portfolio43468[[#This Row],[Last Name]]</f>
        <v>Simms</v>
      </c>
      <c r="D223" t="s">
        <v>1670</v>
      </c>
      <c r="E223" t="str">
        <f>Portfolio43468[[#This Row],[Gender]]</f>
        <v>F</v>
      </c>
      <c r="F223">
        <v>30</v>
      </c>
      <c r="G223" t="s">
        <v>2372</v>
      </c>
      <c r="H223" t="s">
        <v>34</v>
      </c>
      <c r="I223" t="str">
        <f>INDEX('Postal Codes 1'!$C$2:$C$1540,MATCH(H223,'Postal Codes 1'!$B$2:$B$1540,0))</f>
        <v>BA</v>
      </c>
      <c r="J223" s="10">
        <v>40064</v>
      </c>
      <c r="K223">
        <v>53</v>
      </c>
      <c r="L223" t="s">
        <v>1673</v>
      </c>
      <c r="M223" t="str">
        <f>Portfolio43468[[#This Row],[Product Name]]</f>
        <v>Megawidget S</v>
      </c>
      <c r="N223">
        <f>Portfolio43468[[#This Row],[Order Quantity]]</f>
        <v>1272</v>
      </c>
      <c r="O223" s="14">
        <f>Portfolio43468[[#This Row],[Order Value]]</f>
        <v>1004.88</v>
      </c>
      <c r="P223">
        <f t="shared" si="6"/>
        <v>2009</v>
      </c>
      <c r="Q223" t="str">
        <f t="shared" si="7"/>
        <v>Sep</v>
      </c>
    </row>
    <row r="224" spans="1:17" x14ac:dyDescent="0.3">
      <c r="A224">
        <v>226</v>
      </c>
      <c r="B224" t="str">
        <f>Portfolio43468[[#This Row],[First Name]]</f>
        <v>L</v>
      </c>
      <c r="C224" t="str">
        <f>Portfolio43468[[#This Row],[Last Name]]</f>
        <v>Contreras</v>
      </c>
      <c r="D224" t="s">
        <v>1683</v>
      </c>
      <c r="E224" t="str">
        <f>Portfolio43468[[#This Row],[Gender]]</f>
        <v>F</v>
      </c>
      <c r="F224">
        <v>60</v>
      </c>
      <c r="G224" t="s">
        <v>2374</v>
      </c>
      <c r="H224" t="s">
        <v>1001</v>
      </c>
      <c r="I224" t="str">
        <f>INDEX('Postal Codes 1'!$C$2:$C$1540,MATCH(H224,'Postal Codes 1'!$B$2:$B$1540,0))</f>
        <v>DN</v>
      </c>
      <c r="J224" s="10">
        <v>39523</v>
      </c>
      <c r="K224">
        <v>89</v>
      </c>
      <c r="L224" t="s">
        <v>1707</v>
      </c>
      <c r="M224" t="str">
        <f>Portfolio43468[[#This Row],[Product Name]]</f>
        <v>Megawidget M</v>
      </c>
      <c r="N224">
        <f>Portfolio43468[[#This Row],[Order Quantity]]</f>
        <v>2136</v>
      </c>
      <c r="O224" s="14">
        <f>Portfolio43468[[#This Row],[Order Value]]</f>
        <v>2541.8399999999997</v>
      </c>
      <c r="P224">
        <f t="shared" si="6"/>
        <v>2008</v>
      </c>
      <c r="Q224" t="str">
        <f t="shared" si="7"/>
        <v>Mar</v>
      </c>
    </row>
    <row r="225" spans="1:17" x14ac:dyDescent="0.3">
      <c r="A225">
        <v>227</v>
      </c>
      <c r="B225" t="str">
        <f>Portfolio43468[[#This Row],[First Name]]</f>
        <v>G</v>
      </c>
      <c r="C225" t="str">
        <f>Portfolio43468[[#This Row],[Last Name]]</f>
        <v>Comer</v>
      </c>
      <c r="D225" t="s">
        <v>1670</v>
      </c>
      <c r="E225" t="str">
        <f>Portfolio43468[[#This Row],[Gender]]</f>
        <v>F</v>
      </c>
      <c r="F225">
        <v>90</v>
      </c>
      <c r="G225" t="s">
        <v>2377</v>
      </c>
      <c r="H225" t="s">
        <v>1628</v>
      </c>
      <c r="I225" t="str">
        <f>INDEX('Postal Codes 1'!$C$2:$C$1540,MATCH(H225,'Postal Codes 1'!$B$2:$B$1540,0))</f>
        <v>HU</v>
      </c>
      <c r="J225" s="10">
        <v>39461</v>
      </c>
      <c r="K225">
        <v>22</v>
      </c>
      <c r="L225" t="s">
        <v>1696</v>
      </c>
      <c r="M225" t="str">
        <f>Portfolio43468[[#This Row],[Product Name]]</f>
        <v>Ultrathing V2</v>
      </c>
      <c r="N225">
        <f>Portfolio43468[[#This Row],[Order Quantity]]</f>
        <v>440</v>
      </c>
      <c r="O225" s="14">
        <f>Portfolio43468[[#This Row],[Order Value]]</f>
        <v>1315.6000000000001</v>
      </c>
      <c r="P225">
        <f t="shared" si="6"/>
        <v>2008</v>
      </c>
      <c r="Q225" t="str">
        <f t="shared" si="7"/>
        <v>Jan</v>
      </c>
    </row>
    <row r="226" spans="1:17" x14ac:dyDescent="0.3">
      <c r="A226">
        <v>228</v>
      </c>
      <c r="B226" t="str">
        <f>Portfolio43468[[#This Row],[First Name]]</f>
        <v>L</v>
      </c>
      <c r="C226" t="str">
        <f>Portfolio43468[[#This Row],[Last Name]]</f>
        <v>Pate</v>
      </c>
      <c r="D226" t="s">
        <v>1683</v>
      </c>
      <c r="E226" t="str">
        <f>Portfolio43468[[#This Row],[Gender]]</f>
        <v>F</v>
      </c>
      <c r="F226">
        <v>90</v>
      </c>
      <c r="G226" t="s">
        <v>2379</v>
      </c>
      <c r="H226" t="s">
        <v>2380</v>
      </c>
      <c r="I226" t="str">
        <f>INDEX('Postal Codes 1'!$C$2:$C$1540,MATCH(H226,'Postal Codes 1'!$B$2:$B$1540,0))</f>
        <v>LL</v>
      </c>
      <c r="J226" s="10">
        <v>39775</v>
      </c>
      <c r="K226">
        <v>71</v>
      </c>
      <c r="L226" t="s">
        <v>1007</v>
      </c>
      <c r="M226" t="str">
        <f>Portfolio43468[[#This Row],[Product Name]]</f>
        <v>Superwossname</v>
      </c>
      <c r="N226">
        <f>Portfolio43468[[#This Row],[Order Quantity]]</f>
        <v>1420</v>
      </c>
      <c r="O226" s="14">
        <f>Portfolio43468[[#This Row],[Order Value]]</f>
        <v>4416.2</v>
      </c>
      <c r="P226">
        <f t="shared" si="6"/>
        <v>2008</v>
      </c>
      <c r="Q226" t="str">
        <f t="shared" si="7"/>
        <v>Nov</v>
      </c>
    </row>
    <row r="227" spans="1:17" x14ac:dyDescent="0.3">
      <c r="A227">
        <v>229</v>
      </c>
      <c r="B227" t="str">
        <f>Portfolio43468[[#This Row],[First Name]]</f>
        <v>I</v>
      </c>
      <c r="C227" t="str">
        <f>Portfolio43468[[#This Row],[Last Name]]</f>
        <v>Barnett</v>
      </c>
      <c r="D227" t="s">
        <v>1670</v>
      </c>
      <c r="E227" t="str">
        <f>Portfolio43468[[#This Row],[Gender]]</f>
        <v>F</v>
      </c>
      <c r="F227">
        <v>90</v>
      </c>
      <c r="G227" t="s">
        <v>2383</v>
      </c>
      <c r="H227" t="s">
        <v>799</v>
      </c>
      <c r="I227" t="str">
        <f>INDEX('Postal Codes 1'!$C$2:$C$1540,MATCH(H227,'Postal Codes 1'!$B$2:$B$1540,0))</f>
        <v>PO</v>
      </c>
      <c r="J227" s="10">
        <v>40154</v>
      </c>
      <c r="K227">
        <v>97</v>
      </c>
      <c r="L227" t="s">
        <v>1707</v>
      </c>
      <c r="M227" t="str">
        <f>Portfolio43468[[#This Row],[Product Name]]</f>
        <v>Megawidget M</v>
      </c>
      <c r="N227">
        <f>Portfolio43468[[#This Row],[Order Quantity]]</f>
        <v>2328</v>
      </c>
      <c r="O227" s="14">
        <f>Portfolio43468[[#This Row],[Order Value]]</f>
        <v>2770.3199999999997</v>
      </c>
      <c r="P227">
        <f t="shared" si="6"/>
        <v>2009</v>
      </c>
      <c r="Q227" t="str">
        <f t="shared" si="7"/>
        <v>Dec</v>
      </c>
    </row>
    <row r="228" spans="1:17" x14ac:dyDescent="0.3">
      <c r="A228">
        <v>230</v>
      </c>
      <c r="B228" t="str">
        <f>Portfolio43468[[#This Row],[First Name]]</f>
        <v>C</v>
      </c>
      <c r="C228" t="str">
        <f>Portfolio43468[[#This Row],[Last Name]]</f>
        <v>Norman</v>
      </c>
      <c r="D228" t="s">
        <v>1683</v>
      </c>
      <c r="E228" t="str">
        <f>Portfolio43468[[#This Row],[Gender]]</f>
        <v>F</v>
      </c>
      <c r="F228">
        <v>60</v>
      </c>
      <c r="G228" t="s">
        <v>2386</v>
      </c>
      <c r="H228" t="s">
        <v>1427</v>
      </c>
      <c r="I228" t="str">
        <f>INDEX('Postal Codes 1'!$C$2:$C$1540,MATCH(H228,'Postal Codes 1'!$B$2:$B$1540,0))</f>
        <v>TA</v>
      </c>
      <c r="J228" s="10">
        <v>39637</v>
      </c>
      <c r="K228">
        <v>68</v>
      </c>
      <c r="L228" t="s">
        <v>1007</v>
      </c>
      <c r="M228" t="str">
        <f>Portfolio43468[[#This Row],[Product Name]]</f>
        <v>Superwossname</v>
      </c>
      <c r="N228">
        <f>Portfolio43468[[#This Row],[Order Quantity]]</f>
        <v>1360</v>
      </c>
      <c r="O228" s="14">
        <f>Portfolio43468[[#This Row],[Order Value]]</f>
        <v>4229.5999999999995</v>
      </c>
      <c r="P228">
        <f t="shared" si="6"/>
        <v>2008</v>
      </c>
      <c r="Q228" t="str">
        <f t="shared" si="7"/>
        <v>Jul</v>
      </c>
    </row>
    <row r="229" spans="1:17" x14ac:dyDescent="0.3">
      <c r="A229">
        <v>231</v>
      </c>
      <c r="B229" t="str">
        <f>Portfolio43468[[#This Row],[First Name]]</f>
        <v>B</v>
      </c>
      <c r="C229" t="str">
        <f>Portfolio43468[[#This Row],[Last Name]]</f>
        <v>Beltran</v>
      </c>
      <c r="D229" t="s">
        <v>1670</v>
      </c>
      <c r="E229" t="str">
        <f>Portfolio43468[[#This Row],[Gender]]</f>
        <v>F</v>
      </c>
      <c r="F229">
        <v>60</v>
      </c>
      <c r="G229" t="s">
        <v>2389</v>
      </c>
      <c r="H229" t="s">
        <v>465</v>
      </c>
      <c r="I229" t="str">
        <f>INDEX('Postal Codes 1'!$C$2:$C$1540,MATCH(H229,'Postal Codes 1'!$B$2:$B$1540,0))</f>
        <v>SA</v>
      </c>
      <c r="J229" s="10">
        <v>39663</v>
      </c>
      <c r="K229">
        <v>77</v>
      </c>
      <c r="L229" t="s">
        <v>1707</v>
      </c>
      <c r="M229" t="str">
        <f>Portfolio43468[[#This Row],[Product Name]]</f>
        <v>Megawidget M</v>
      </c>
      <c r="N229">
        <f>Portfolio43468[[#This Row],[Order Quantity]]</f>
        <v>1848</v>
      </c>
      <c r="O229" s="14">
        <f>Portfolio43468[[#This Row],[Order Value]]</f>
        <v>2199.12</v>
      </c>
      <c r="P229">
        <f t="shared" si="6"/>
        <v>2008</v>
      </c>
      <c r="Q229" t="str">
        <f t="shared" si="7"/>
        <v>Aug</v>
      </c>
    </row>
    <row r="230" spans="1:17" x14ac:dyDescent="0.3">
      <c r="A230">
        <v>232</v>
      </c>
      <c r="B230" t="str">
        <f>Portfolio43468[[#This Row],[First Name]]</f>
        <v>J</v>
      </c>
      <c r="C230" t="str">
        <f>Portfolio43468[[#This Row],[Last Name]]</f>
        <v>Pickett</v>
      </c>
      <c r="D230" t="s">
        <v>1683</v>
      </c>
      <c r="E230" t="str">
        <f>Portfolio43468[[#This Row],[Gender]]</f>
        <v>F</v>
      </c>
      <c r="F230">
        <v>30</v>
      </c>
      <c r="G230" t="s">
        <v>2392</v>
      </c>
      <c r="H230" t="s">
        <v>2393</v>
      </c>
      <c r="I230" t="str">
        <f>INDEX('Postal Codes 1'!$C$2:$C$1540,MATCH(H230,'Postal Codes 1'!$B$2:$B$1540,0))</f>
        <v>CM</v>
      </c>
      <c r="J230" s="10">
        <v>40482</v>
      </c>
      <c r="K230">
        <v>73</v>
      </c>
      <c r="L230" t="s">
        <v>1700</v>
      </c>
      <c r="M230" t="str">
        <f>Portfolio43468[[#This Row],[Product Name]]</f>
        <v>Ultrathing V1</v>
      </c>
      <c r="N230">
        <f>Portfolio43468[[#This Row],[Order Quantity]]</f>
        <v>1241</v>
      </c>
      <c r="O230" s="14">
        <f>Portfolio43468[[#This Row],[Order Value]]</f>
        <v>2469.59</v>
      </c>
      <c r="P230">
        <f t="shared" si="6"/>
        <v>2010</v>
      </c>
      <c r="Q230" t="str">
        <f t="shared" si="7"/>
        <v>Oct</v>
      </c>
    </row>
    <row r="231" spans="1:17" x14ac:dyDescent="0.3">
      <c r="A231">
        <v>233</v>
      </c>
      <c r="B231" t="str">
        <f>Portfolio43468[[#This Row],[First Name]]</f>
        <v>M</v>
      </c>
      <c r="C231" t="str">
        <f>Portfolio43468[[#This Row],[Last Name]]</f>
        <v>Greer</v>
      </c>
      <c r="D231" t="s">
        <v>1683</v>
      </c>
      <c r="E231" t="str">
        <f>Portfolio43468[[#This Row],[Gender]]</f>
        <v>F</v>
      </c>
      <c r="F231">
        <v>60</v>
      </c>
      <c r="G231" t="s">
        <v>2396</v>
      </c>
      <c r="H231" t="s">
        <v>253</v>
      </c>
      <c r="I231" t="str">
        <f>INDEX('Postal Codes 1'!$C$2:$C$1540,MATCH(H231,'Postal Codes 1'!$B$2:$B$1540,0))</f>
        <v>IV</v>
      </c>
      <c r="J231" s="10">
        <v>39632</v>
      </c>
      <c r="K231">
        <v>30</v>
      </c>
      <c r="L231" t="s">
        <v>1007</v>
      </c>
      <c r="M231" t="str">
        <f>Portfolio43468[[#This Row],[Product Name]]</f>
        <v>Superwossname</v>
      </c>
      <c r="N231">
        <f>Portfolio43468[[#This Row],[Order Quantity]]</f>
        <v>600</v>
      </c>
      <c r="O231" s="14">
        <f>Portfolio43468[[#This Row],[Order Value]]</f>
        <v>1866</v>
      </c>
      <c r="P231">
        <f t="shared" si="6"/>
        <v>2008</v>
      </c>
      <c r="Q231" t="str">
        <f t="shared" si="7"/>
        <v>Jul</v>
      </c>
    </row>
    <row r="232" spans="1:17" x14ac:dyDescent="0.3">
      <c r="A232">
        <v>234</v>
      </c>
      <c r="B232" t="str">
        <f>Portfolio43468[[#This Row],[First Name]]</f>
        <v>S</v>
      </c>
      <c r="C232" t="str">
        <f>Portfolio43468[[#This Row],[Last Name]]</f>
        <v>Long</v>
      </c>
      <c r="D232" t="s">
        <v>1670</v>
      </c>
      <c r="E232" t="str">
        <f>Portfolio43468[[#This Row],[Gender]]</f>
        <v>F</v>
      </c>
      <c r="F232">
        <v>30</v>
      </c>
      <c r="G232" t="s">
        <v>2399</v>
      </c>
      <c r="H232" t="s">
        <v>1216</v>
      </c>
      <c r="I232" t="str">
        <f>INDEX('Postal Codes 1'!$C$2:$C$1540,MATCH(H232,'Postal Codes 1'!$B$2:$B$1540,0))</f>
        <v>NE</v>
      </c>
      <c r="J232" s="10">
        <v>40403</v>
      </c>
      <c r="K232">
        <v>76</v>
      </c>
      <c r="L232" t="s">
        <v>1677</v>
      </c>
      <c r="M232" t="str">
        <f>Portfolio43468[[#This Row],[Product Name]]</f>
        <v>Ultrathing V3</v>
      </c>
      <c r="N232">
        <f>Portfolio43468[[#This Row],[Order Quantity]]</f>
        <v>1824</v>
      </c>
      <c r="O232" s="14">
        <f>Portfolio43468[[#This Row],[Order Value]]</f>
        <v>6365.76</v>
      </c>
      <c r="P232">
        <f t="shared" si="6"/>
        <v>2010</v>
      </c>
      <c r="Q232" t="str">
        <f t="shared" si="7"/>
        <v>Aug</v>
      </c>
    </row>
    <row r="233" spans="1:17" x14ac:dyDescent="0.3">
      <c r="A233">
        <v>235</v>
      </c>
      <c r="B233" t="str">
        <f>Portfolio43468[[#This Row],[First Name]]</f>
        <v>O</v>
      </c>
      <c r="C233" t="str">
        <f>Portfolio43468[[#This Row],[Last Name]]</f>
        <v>Crump</v>
      </c>
      <c r="D233" t="s">
        <v>1670</v>
      </c>
      <c r="E233" t="str">
        <f>Portfolio43468[[#This Row],[Gender]]</f>
        <v>F</v>
      </c>
      <c r="F233">
        <v>90</v>
      </c>
      <c r="G233" t="s">
        <v>2402</v>
      </c>
      <c r="H233" t="s">
        <v>118</v>
      </c>
      <c r="I233" t="str">
        <f>INDEX('Postal Codes 1'!$C$2:$C$1540,MATCH(H233,'Postal Codes 1'!$B$2:$B$1540,0))</f>
        <v>CV</v>
      </c>
      <c r="J233" s="10">
        <v>40126</v>
      </c>
      <c r="K233">
        <v>56</v>
      </c>
      <c r="L233" t="s">
        <v>1673</v>
      </c>
      <c r="M233" t="str">
        <f>Portfolio43468[[#This Row],[Product Name]]</f>
        <v>Megawidget S</v>
      </c>
      <c r="N233">
        <f>Portfolio43468[[#This Row],[Order Quantity]]</f>
        <v>1344</v>
      </c>
      <c r="O233" s="14">
        <f>Portfolio43468[[#This Row],[Order Value]]</f>
        <v>1061.76</v>
      </c>
      <c r="P233">
        <f t="shared" si="6"/>
        <v>2009</v>
      </c>
      <c r="Q233" t="str">
        <f t="shared" si="7"/>
        <v>Nov</v>
      </c>
    </row>
    <row r="234" spans="1:17" x14ac:dyDescent="0.3">
      <c r="A234">
        <v>236</v>
      </c>
      <c r="B234" t="str">
        <f>Portfolio43468[[#This Row],[First Name]]</f>
        <v>D</v>
      </c>
      <c r="C234" t="str">
        <f>Portfolio43468[[#This Row],[Last Name]]</f>
        <v>Macias</v>
      </c>
      <c r="D234" t="s">
        <v>1670</v>
      </c>
      <c r="E234" t="str">
        <f>Portfolio43468[[#This Row],[Gender]]</f>
        <v>F</v>
      </c>
      <c r="F234">
        <v>90</v>
      </c>
      <c r="G234" t="s">
        <v>2405</v>
      </c>
      <c r="H234" t="s">
        <v>417</v>
      </c>
      <c r="I234" t="str">
        <f>INDEX('Postal Codes 1'!$C$2:$C$1540,MATCH(H234,'Postal Codes 1'!$B$2:$B$1540,0))</f>
        <v>PH</v>
      </c>
      <c r="J234" s="10">
        <v>39603</v>
      </c>
      <c r="K234">
        <v>92</v>
      </c>
      <c r="L234" t="s">
        <v>1673</v>
      </c>
      <c r="M234" t="str">
        <f>Portfolio43468[[#This Row],[Product Name]]</f>
        <v>Megawidget S</v>
      </c>
      <c r="N234">
        <f>Portfolio43468[[#This Row],[Order Quantity]]</f>
        <v>2208</v>
      </c>
      <c r="O234" s="14">
        <f>Portfolio43468[[#This Row],[Order Value]]</f>
        <v>1744.3200000000002</v>
      </c>
      <c r="P234">
        <f t="shared" si="6"/>
        <v>2008</v>
      </c>
      <c r="Q234" t="str">
        <f t="shared" si="7"/>
        <v>Jun</v>
      </c>
    </row>
    <row r="235" spans="1:17" x14ac:dyDescent="0.3">
      <c r="A235">
        <v>237</v>
      </c>
      <c r="B235" t="str">
        <f>Portfolio43468[[#This Row],[First Name]]</f>
        <v>S</v>
      </c>
      <c r="C235" t="str">
        <f>Portfolio43468[[#This Row],[Last Name]]</f>
        <v>Macdonald</v>
      </c>
      <c r="D235" t="s">
        <v>1670</v>
      </c>
      <c r="E235" t="str">
        <f>Portfolio43468[[#This Row],[Gender]]</f>
        <v>F</v>
      </c>
      <c r="F235">
        <v>90</v>
      </c>
      <c r="G235" t="s">
        <v>2408</v>
      </c>
      <c r="H235" t="s">
        <v>692</v>
      </c>
      <c r="I235" t="str">
        <f>INDEX('Postal Codes 1'!$C$2:$C$1540,MATCH(H235,'Postal Codes 1'!$B$2:$B$1540,0))</f>
        <v>LD</v>
      </c>
      <c r="J235" s="10">
        <v>39685</v>
      </c>
      <c r="K235">
        <v>75</v>
      </c>
      <c r="L235" t="s">
        <v>1692</v>
      </c>
      <c r="M235" t="str">
        <f>Portfolio43468[[#This Row],[Product Name]]</f>
        <v>Megawidget L</v>
      </c>
      <c r="N235">
        <f>Portfolio43468[[#This Row],[Order Quantity]]</f>
        <v>1800</v>
      </c>
      <c r="O235" s="14">
        <f>Portfolio43468[[#This Row],[Order Value]]</f>
        <v>2862</v>
      </c>
      <c r="P235">
        <f t="shared" si="6"/>
        <v>2008</v>
      </c>
      <c r="Q235" t="str">
        <f t="shared" si="7"/>
        <v>Aug</v>
      </c>
    </row>
    <row r="236" spans="1:17" x14ac:dyDescent="0.3">
      <c r="A236">
        <v>238</v>
      </c>
      <c r="B236" t="str">
        <f>Portfolio43468[[#This Row],[First Name]]</f>
        <v>G</v>
      </c>
      <c r="C236" t="str">
        <f>Portfolio43468[[#This Row],[Last Name]]</f>
        <v>Summers</v>
      </c>
      <c r="D236" t="s">
        <v>1670</v>
      </c>
      <c r="E236" t="str">
        <f>Portfolio43468[[#This Row],[Gender]]</f>
        <v>F</v>
      </c>
      <c r="F236">
        <v>60</v>
      </c>
      <c r="G236" t="s">
        <v>2411</v>
      </c>
      <c r="H236" t="s">
        <v>2412</v>
      </c>
      <c r="I236" t="str">
        <f>INDEX('Postal Codes 1'!$C$2:$C$1540,MATCH(H236,'Postal Codes 1'!$B$2:$B$1540,0))</f>
        <v>LL</v>
      </c>
      <c r="J236" s="10">
        <v>39487</v>
      </c>
      <c r="K236">
        <v>4</v>
      </c>
      <c r="L236" t="s">
        <v>1673</v>
      </c>
      <c r="M236" t="str">
        <f>Portfolio43468[[#This Row],[Product Name]]</f>
        <v>Megawidget S</v>
      </c>
      <c r="N236">
        <f>Portfolio43468[[#This Row],[Order Quantity]]</f>
        <v>96</v>
      </c>
      <c r="O236" s="14">
        <f>Portfolio43468[[#This Row],[Order Value]]</f>
        <v>75.84</v>
      </c>
      <c r="P236">
        <f t="shared" si="6"/>
        <v>2008</v>
      </c>
      <c r="Q236" t="str">
        <f t="shared" si="7"/>
        <v>Feb</v>
      </c>
    </row>
    <row r="237" spans="1:17" x14ac:dyDescent="0.3">
      <c r="A237">
        <v>239</v>
      </c>
      <c r="B237" t="str">
        <f>Portfolio43468[[#This Row],[First Name]]</f>
        <v>L</v>
      </c>
      <c r="C237" t="str">
        <f>Portfolio43468[[#This Row],[Last Name]]</f>
        <v>Connor</v>
      </c>
      <c r="D237" t="s">
        <v>1670</v>
      </c>
      <c r="E237" t="str">
        <f>Portfolio43468[[#This Row],[Gender]]</f>
        <v>F</v>
      </c>
      <c r="F237">
        <v>60</v>
      </c>
      <c r="G237" t="s">
        <v>2415</v>
      </c>
      <c r="H237" t="s">
        <v>495</v>
      </c>
      <c r="I237" t="str">
        <f>INDEX('Postal Codes 1'!$C$2:$C$1540,MATCH(H237,'Postal Codes 1'!$B$2:$B$1540,0))</f>
        <v>SP</v>
      </c>
      <c r="J237" s="10">
        <v>40027</v>
      </c>
      <c r="K237">
        <v>35</v>
      </c>
      <c r="L237" t="s">
        <v>1677</v>
      </c>
      <c r="M237" t="str">
        <f>Portfolio43468[[#This Row],[Product Name]]</f>
        <v>Ultrathing V3</v>
      </c>
      <c r="N237">
        <f>Portfolio43468[[#This Row],[Order Quantity]]</f>
        <v>840</v>
      </c>
      <c r="O237" s="14">
        <f>Portfolio43468[[#This Row],[Order Value]]</f>
        <v>2931.6000000000004</v>
      </c>
      <c r="P237">
        <f t="shared" si="6"/>
        <v>2009</v>
      </c>
      <c r="Q237" t="str">
        <f t="shared" si="7"/>
        <v>Aug</v>
      </c>
    </row>
    <row r="238" spans="1:17" x14ac:dyDescent="0.3">
      <c r="A238">
        <v>240</v>
      </c>
      <c r="B238" t="str">
        <f>Portfolio43468[[#This Row],[First Name]]</f>
        <v>B</v>
      </c>
      <c r="C238" t="str">
        <f>Portfolio43468[[#This Row],[Last Name]]</f>
        <v>Jewell</v>
      </c>
      <c r="D238" t="s">
        <v>1683</v>
      </c>
      <c r="E238" t="str">
        <f>Portfolio43468[[#This Row],[Gender]]</f>
        <v>F</v>
      </c>
      <c r="F238">
        <v>60</v>
      </c>
      <c r="G238" t="s">
        <v>2418</v>
      </c>
      <c r="H238" t="s">
        <v>1621</v>
      </c>
      <c r="I238" t="str">
        <f>INDEX('Postal Codes 1'!$C$2:$C$1540,MATCH(H238,'Postal Codes 1'!$B$2:$B$1540,0))</f>
        <v>CT</v>
      </c>
      <c r="J238" s="10">
        <v>39842</v>
      </c>
      <c r="K238">
        <v>38</v>
      </c>
      <c r="L238" t="s">
        <v>1772</v>
      </c>
      <c r="M238" t="str">
        <f>Portfolio43468[[#This Row],[Product Name]]</f>
        <v>Gigastuff</v>
      </c>
      <c r="N238">
        <f>Portfolio43468[[#This Row],[Order Quantity]]</f>
        <v>684</v>
      </c>
      <c r="O238" s="14">
        <f>Portfolio43468[[#This Row],[Order Value]]</f>
        <v>1292.76</v>
      </c>
      <c r="P238">
        <f t="shared" si="6"/>
        <v>2009</v>
      </c>
      <c r="Q238" t="str">
        <f t="shared" si="7"/>
        <v>Jan</v>
      </c>
    </row>
    <row r="239" spans="1:17" x14ac:dyDescent="0.3">
      <c r="A239">
        <v>241</v>
      </c>
      <c r="B239" t="str">
        <f>Portfolio43468[[#This Row],[First Name]]</f>
        <v>A</v>
      </c>
      <c r="C239" t="str">
        <f>Portfolio43468[[#This Row],[Last Name]]</f>
        <v>Short</v>
      </c>
      <c r="D239" t="s">
        <v>1733</v>
      </c>
      <c r="E239" t="str">
        <f>Portfolio43468[[#This Row],[Gender]]</f>
        <v>F</v>
      </c>
      <c r="F239">
        <v>60</v>
      </c>
      <c r="G239" t="s">
        <v>2421</v>
      </c>
      <c r="H239" t="s">
        <v>2422</v>
      </c>
      <c r="I239" t="str">
        <f>INDEX('Postal Codes 1'!$C$2:$C$1540,MATCH(H239,'Postal Codes 1'!$B$2:$B$1540,0))</f>
        <v>DN</v>
      </c>
      <c r="J239" s="10">
        <v>40079</v>
      </c>
      <c r="K239">
        <v>48</v>
      </c>
      <c r="L239" t="s">
        <v>1692</v>
      </c>
      <c r="M239" t="str">
        <f>Portfolio43468[[#This Row],[Product Name]]</f>
        <v>Megawidget L</v>
      </c>
      <c r="N239">
        <f>Portfolio43468[[#This Row],[Order Quantity]]</f>
        <v>1152</v>
      </c>
      <c r="O239" s="14">
        <f>Portfolio43468[[#This Row],[Order Value]]</f>
        <v>1831.68</v>
      </c>
      <c r="P239">
        <f t="shared" si="6"/>
        <v>2009</v>
      </c>
      <c r="Q239" t="str">
        <f t="shared" si="7"/>
        <v>Sep</v>
      </c>
    </row>
    <row r="240" spans="1:17" x14ac:dyDescent="0.3">
      <c r="A240">
        <v>242</v>
      </c>
      <c r="B240" t="str">
        <f>Portfolio43468[[#This Row],[First Name]]</f>
        <v>G</v>
      </c>
      <c r="C240" t="str">
        <f>Portfolio43468[[#This Row],[Last Name]]</f>
        <v>Pritchard</v>
      </c>
      <c r="D240" t="s">
        <v>1683</v>
      </c>
      <c r="E240" t="str">
        <f>Portfolio43468[[#This Row],[Gender]]</f>
        <v>F</v>
      </c>
      <c r="F240">
        <v>90</v>
      </c>
      <c r="G240" t="s">
        <v>2424</v>
      </c>
      <c r="H240" t="s">
        <v>30</v>
      </c>
      <c r="I240" t="str">
        <f>INDEX('Postal Codes 1'!$C$2:$C$1540,MATCH(H240,'Postal Codes 1'!$B$2:$B$1540,0))</f>
        <v>BA</v>
      </c>
      <c r="J240" s="10">
        <v>39569</v>
      </c>
      <c r="K240">
        <v>65</v>
      </c>
      <c r="L240" t="s">
        <v>1692</v>
      </c>
      <c r="M240" t="str">
        <f>Portfolio43468[[#This Row],[Product Name]]</f>
        <v>Megawidget L</v>
      </c>
      <c r="N240">
        <f>Portfolio43468[[#This Row],[Order Quantity]]</f>
        <v>1560</v>
      </c>
      <c r="O240" s="14">
        <f>Portfolio43468[[#This Row],[Order Value]]</f>
        <v>2480.4</v>
      </c>
      <c r="P240">
        <f t="shared" si="6"/>
        <v>2008</v>
      </c>
      <c r="Q240" t="str">
        <f t="shared" si="7"/>
        <v>May</v>
      </c>
    </row>
    <row r="241" spans="1:17" x14ac:dyDescent="0.3">
      <c r="A241">
        <v>243</v>
      </c>
      <c r="B241" t="str">
        <f>Portfolio43468[[#This Row],[First Name]]</f>
        <v>H</v>
      </c>
      <c r="C241" t="str">
        <f>Portfolio43468[[#This Row],[Last Name]]</f>
        <v>Conway</v>
      </c>
      <c r="D241" t="s">
        <v>1683</v>
      </c>
      <c r="E241" t="str">
        <f>Portfolio43468[[#This Row],[Gender]]</f>
        <v>F</v>
      </c>
      <c r="F241">
        <v>60</v>
      </c>
      <c r="G241" t="s">
        <v>2427</v>
      </c>
      <c r="H241" t="s">
        <v>829</v>
      </c>
      <c r="I241" t="str">
        <f>INDEX('Postal Codes 1'!$C$2:$C$1540,MATCH(H241,'Postal Codes 1'!$B$2:$B$1540,0))</f>
        <v>SK</v>
      </c>
      <c r="J241" s="10">
        <v>40133</v>
      </c>
      <c r="K241">
        <v>52</v>
      </c>
      <c r="L241" t="s">
        <v>1692</v>
      </c>
      <c r="M241" t="str">
        <f>Portfolio43468[[#This Row],[Product Name]]</f>
        <v>Megawidget L</v>
      </c>
      <c r="N241">
        <f>Portfolio43468[[#This Row],[Order Quantity]]</f>
        <v>1248</v>
      </c>
      <c r="O241" s="14">
        <f>Portfolio43468[[#This Row],[Order Value]]</f>
        <v>1984.3200000000002</v>
      </c>
      <c r="P241">
        <f t="shared" si="6"/>
        <v>2009</v>
      </c>
      <c r="Q241" t="str">
        <f t="shared" si="7"/>
        <v>Nov</v>
      </c>
    </row>
    <row r="242" spans="1:17" x14ac:dyDescent="0.3">
      <c r="A242">
        <v>244</v>
      </c>
      <c r="B242" t="str">
        <f>Portfolio43468[[#This Row],[First Name]]</f>
        <v>D</v>
      </c>
      <c r="C242" t="str">
        <f>Portfolio43468[[#This Row],[Last Name]]</f>
        <v>Hayden</v>
      </c>
      <c r="D242" t="s">
        <v>1670</v>
      </c>
      <c r="E242" t="str">
        <f>Portfolio43468[[#This Row],[Gender]]</f>
        <v>F</v>
      </c>
      <c r="F242">
        <v>30</v>
      </c>
      <c r="G242" t="s">
        <v>2430</v>
      </c>
      <c r="H242" t="s">
        <v>2431</v>
      </c>
      <c r="I242" t="str">
        <f>INDEX('Postal Codes 1'!$C$2:$C$1540,MATCH(H242,'Postal Codes 1'!$B$2:$B$1540,0))</f>
        <v>TQ</v>
      </c>
      <c r="J242" s="10">
        <v>39885</v>
      </c>
      <c r="K242">
        <v>20</v>
      </c>
      <c r="L242" t="s">
        <v>1673</v>
      </c>
      <c r="M242" t="str">
        <f>Portfolio43468[[#This Row],[Product Name]]</f>
        <v>Megawidget S</v>
      </c>
      <c r="N242">
        <f>Portfolio43468[[#This Row],[Order Quantity]]</f>
        <v>480</v>
      </c>
      <c r="O242" s="14">
        <f>Portfolio43468[[#This Row],[Order Value]]</f>
        <v>379.20000000000005</v>
      </c>
      <c r="P242">
        <f t="shared" si="6"/>
        <v>2009</v>
      </c>
      <c r="Q242" t="str">
        <f t="shared" si="7"/>
        <v>Mar</v>
      </c>
    </row>
    <row r="243" spans="1:17" x14ac:dyDescent="0.3">
      <c r="A243">
        <v>245</v>
      </c>
      <c r="B243" t="str">
        <f>Portfolio43468[[#This Row],[First Name]]</f>
        <v>D</v>
      </c>
      <c r="C243" t="str">
        <f>Portfolio43468[[#This Row],[Last Name]]</f>
        <v>Crews</v>
      </c>
      <c r="D243" t="s">
        <v>1670</v>
      </c>
      <c r="E243" t="str">
        <f>Portfolio43468[[#This Row],[Gender]]</f>
        <v>F</v>
      </c>
      <c r="F243">
        <v>30</v>
      </c>
      <c r="G243" t="s">
        <v>2434</v>
      </c>
      <c r="H243" t="s">
        <v>563</v>
      </c>
      <c r="I243" t="str">
        <f>INDEX('Postal Codes 1'!$C$2:$C$1540,MATCH(H243,'Postal Codes 1'!$B$2:$B$1540,0))</f>
        <v>CF</v>
      </c>
      <c r="J243" s="10">
        <v>39707</v>
      </c>
      <c r="K243">
        <v>99</v>
      </c>
      <c r="L243" t="s">
        <v>1677</v>
      </c>
      <c r="M243" t="str">
        <f>Portfolio43468[[#This Row],[Product Name]]</f>
        <v>Ultrathing V3</v>
      </c>
      <c r="N243">
        <f>Portfolio43468[[#This Row],[Order Quantity]]</f>
        <v>2376</v>
      </c>
      <c r="O243" s="14">
        <f>Portfolio43468[[#This Row],[Order Value]]</f>
        <v>8292.24</v>
      </c>
      <c r="P243">
        <f t="shared" si="6"/>
        <v>2008</v>
      </c>
      <c r="Q243" t="str">
        <f t="shared" si="7"/>
        <v>Sep</v>
      </c>
    </row>
    <row r="244" spans="1:17" x14ac:dyDescent="0.3">
      <c r="A244">
        <v>246</v>
      </c>
      <c r="B244" t="str">
        <f>Portfolio43468[[#This Row],[First Name]]</f>
        <v>M</v>
      </c>
      <c r="C244" t="str">
        <f>Portfolio43468[[#This Row],[Last Name]]</f>
        <v>Rose</v>
      </c>
      <c r="D244" t="s">
        <v>1683</v>
      </c>
      <c r="E244" t="str">
        <f>Portfolio43468[[#This Row],[Gender]]</f>
        <v>F</v>
      </c>
      <c r="F244">
        <v>30</v>
      </c>
      <c r="G244" t="s">
        <v>2437</v>
      </c>
      <c r="H244" t="s">
        <v>69</v>
      </c>
      <c r="I244" t="str">
        <f>INDEX('Postal Codes 1'!$C$2:$C$1540,MATCH(H244,'Postal Codes 1'!$B$2:$B$1540,0))</f>
        <v>BT</v>
      </c>
      <c r="J244" s="10">
        <v>40129</v>
      </c>
      <c r="K244">
        <v>53</v>
      </c>
      <c r="L244" t="s">
        <v>1772</v>
      </c>
      <c r="M244" t="str">
        <f>Portfolio43468[[#This Row],[Product Name]]</f>
        <v>Gigastuff</v>
      </c>
      <c r="N244">
        <f>Portfolio43468[[#This Row],[Order Quantity]]</f>
        <v>954</v>
      </c>
      <c r="O244" s="14">
        <f>Portfolio43468[[#This Row],[Order Value]]</f>
        <v>1803.06</v>
      </c>
      <c r="P244">
        <f t="shared" si="6"/>
        <v>2009</v>
      </c>
      <c r="Q244" t="str">
        <f t="shared" si="7"/>
        <v>Nov</v>
      </c>
    </row>
    <row r="245" spans="1:17" x14ac:dyDescent="0.3">
      <c r="A245">
        <v>247</v>
      </c>
      <c r="B245" t="str">
        <f>Portfolio43468[[#This Row],[First Name]]</f>
        <v>C</v>
      </c>
      <c r="C245" t="str">
        <f>Portfolio43468[[#This Row],[Last Name]]</f>
        <v>Luna</v>
      </c>
      <c r="D245" t="s">
        <v>1683</v>
      </c>
      <c r="E245" t="str">
        <f>Portfolio43468[[#This Row],[Gender]]</f>
        <v>F</v>
      </c>
      <c r="F245">
        <v>60</v>
      </c>
      <c r="G245" t="s">
        <v>2439</v>
      </c>
      <c r="H245" t="s">
        <v>43</v>
      </c>
      <c r="I245" t="str">
        <f>INDEX('Postal Codes 1'!$C$2:$C$1540,MATCH(H245,'Postal Codes 1'!$B$2:$B$1540,0))</f>
        <v>BH</v>
      </c>
      <c r="J245" s="10">
        <v>40065</v>
      </c>
      <c r="K245">
        <v>63</v>
      </c>
      <c r="L245" t="s">
        <v>1677</v>
      </c>
      <c r="M245" t="str">
        <f>Portfolio43468[[#This Row],[Product Name]]</f>
        <v>Ultrathing V3</v>
      </c>
      <c r="N245">
        <f>Portfolio43468[[#This Row],[Order Quantity]]</f>
        <v>1512</v>
      </c>
      <c r="O245" s="14">
        <f>Portfolio43468[[#This Row],[Order Value]]</f>
        <v>5276.88</v>
      </c>
      <c r="P245">
        <f t="shared" si="6"/>
        <v>2009</v>
      </c>
      <c r="Q245" t="str">
        <f t="shared" si="7"/>
        <v>Sep</v>
      </c>
    </row>
    <row r="246" spans="1:17" x14ac:dyDescent="0.3">
      <c r="A246">
        <v>248</v>
      </c>
      <c r="B246" t="str">
        <f>Portfolio43468[[#This Row],[First Name]]</f>
        <v>L</v>
      </c>
      <c r="C246" t="str">
        <f>Portfolio43468[[#This Row],[Last Name]]</f>
        <v>Whitehead</v>
      </c>
      <c r="D246" t="s">
        <v>1670</v>
      </c>
      <c r="E246" t="str">
        <f>Portfolio43468[[#This Row],[Gender]]</f>
        <v>F</v>
      </c>
      <c r="F246">
        <v>30</v>
      </c>
      <c r="G246" t="s">
        <v>2442</v>
      </c>
      <c r="H246" t="s">
        <v>682</v>
      </c>
      <c r="I246" t="str">
        <f>INDEX('Postal Codes 1'!$C$2:$C$1540,MATCH(H246,'Postal Codes 1'!$B$2:$B$1540,0))</f>
        <v>L</v>
      </c>
      <c r="J246" s="10">
        <v>40416</v>
      </c>
      <c r="K246">
        <v>2</v>
      </c>
      <c r="L246" t="s">
        <v>851</v>
      </c>
      <c r="M246" t="str">
        <f>Portfolio43468[[#This Row],[Product Name]]</f>
        <v>Hyperwotsit</v>
      </c>
      <c r="N246">
        <f>Portfolio43468[[#This Row],[Order Quantity]]</f>
        <v>40</v>
      </c>
      <c r="O246" s="14">
        <f>Portfolio43468[[#This Row],[Order Value]]</f>
        <v>80.399999999999991</v>
      </c>
      <c r="P246">
        <f t="shared" si="6"/>
        <v>2010</v>
      </c>
      <c r="Q246" t="str">
        <f t="shared" si="7"/>
        <v>Aug</v>
      </c>
    </row>
    <row r="247" spans="1:17" x14ac:dyDescent="0.3">
      <c r="A247">
        <v>249</v>
      </c>
      <c r="B247" t="str">
        <f>Portfolio43468[[#This Row],[First Name]]</f>
        <v>T</v>
      </c>
      <c r="C247" t="str">
        <f>Portfolio43468[[#This Row],[Last Name]]</f>
        <v>Reyna</v>
      </c>
      <c r="D247" t="s">
        <v>1683</v>
      </c>
      <c r="E247" t="str">
        <f>Portfolio43468[[#This Row],[Gender]]</f>
        <v>F</v>
      </c>
      <c r="F247">
        <v>90</v>
      </c>
      <c r="G247" t="s">
        <v>2445</v>
      </c>
      <c r="H247" t="s">
        <v>663</v>
      </c>
      <c r="I247" t="str">
        <f>INDEX('Postal Codes 1'!$C$2:$C$1540,MATCH(H247,'Postal Codes 1'!$B$2:$B$1540,0))</f>
        <v>KA</v>
      </c>
      <c r="J247" s="10">
        <v>40425</v>
      </c>
      <c r="K247">
        <v>74</v>
      </c>
      <c r="L247" t="s">
        <v>1721</v>
      </c>
      <c r="M247" t="str">
        <f>Portfolio43468[[#This Row],[Product Name]]</f>
        <v>Ultrathing V4</v>
      </c>
      <c r="N247">
        <f>Portfolio43468[[#This Row],[Order Quantity]]</f>
        <v>1776</v>
      </c>
      <c r="O247" s="14">
        <f>Portfolio43468[[#This Row],[Order Value]]</f>
        <v>7086.2400000000007</v>
      </c>
      <c r="P247">
        <f t="shared" si="6"/>
        <v>2010</v>
      </c>
      <c r="Q247" t="str">
        <f t="shared" si="7"/>
        <v>Sep</v>
      </c>
    </row>
    <row r="248" spans="1:17" x14ac:dyDescent="0.3">
      <c r="A248">
        <v>250</v>
      </c>
      <c r="B248" t="str">
        <f>Portfolio43468[[#This Row],[First Name]]</f>
        <v>A</v>
      </c>
      <c r="C248" t="str">
        <f>Portfolio43468[[#This Row],[Last Name]]</f>
        <v>Pitts</v>
      </c>
      <c r="D248" t="s">
        <v>1683</v>
      </c>
      <c r="E248" t="str">
        <f>Portfolio43468[[#This Row],[Gender]]</f>
        <v>F</v>
      </c>
      <c r="F248">
        <v>30</v>
      </c>
      <c r="G248" t="s">
        <v>2448</v>
      </c>
      <c r="H248" t="s">
        <v>829</v>
      </c>
      <c r="I248" t="str">
        <f>INDEX('Postal Codes 1'!$C$2:$C$1540,MATCH(H248,'Postal Codes 1'!$B$2:$B$1540,0))</f>
        <v>SK</v>
      </c>
      <c r="J248" s="10">
        <v>40183</v>
      </c>
      <c r="K248">
        <v>87</v>
      </c>
      <c r="L248" t="s">
        <v>1772</v>
      </c>
      <c r="M248" t="str">
        <f>Portfolio43468[[#This Row],[Product Name]]</f>
        <v>Gigastuff</v>
      </c>
      <c r="N248">
        <f>Portfolio43468[[#This Row],[Order Quantity]]</f>
        <v>1566</v>
      </c>
      <c r="O248" s="14">
        <f>Portfolio43468[[#This Row],[Order Value]]</f>
        <v>2959.74</v>
      </c>
      <c r="P248">
        <f t="shared" si="6"/>
        <v>2010</v>
      </c>
      <c r="Q248" t="str">
        <f t="shared" si="7"/>
        <v>Jan</v>
      </c>
    </row>
    <row r="249" spans="1:17" x14ac:dyDescent="0.3">
      <c r="A249">
        <v>251</v>
      </c>
      <c r="B249" t="str">
        <f>Portfolio43468[[#This Row],[First Name]]</f>
        <v>M</v>
      </c>
      <c r="C249" t="str">
        <f>Portfolio43468[[#This Row],[Last Name]]</f>
        <v>Vann</v>
      </c>
      <c r="D249" t="s">
        <v>1683</v>
      </c>
      <c r="E249" t="str">
        <f>Portfolio43468[[#This Row],[Gender]]</f>
        <v>F</v>
      </c>
      <c r="F249">
        <v>90</v>
      </c>
      <c r="G249" t="s">
        <v>2451</v>
      </c>
      <c r="H249" t="s">
        <v>1437</v>
      </c>
      <c r="I249" t="str">
        <f>INDEX('Postal Codes 1'!$C$2:$C$1540,MATCH(H249,'Postal Codes 1'!$B$2:$B$1540,0))</f>
        <v>TD</v>
      </c>
      <c r="J249" s="10">
        <v>39939</v>
      </c>
      <c r="K249">
        <v>84</v>
      </c>
      <c r="L249" t="s">
        <v>1772</v>
      </c>
      <c r="M249" t="str">
        <f>Portfolio43468[[#This Row],[Product Name]]</f>
        <v>Gigastuff</v>
      </c>
      <c r="N249">
        <f>Portfolio43468[[#This Row],[Order Quantity]]</f>
        <v>1512</v>
      </c>
      <c r="O249" s="14">
        <f>Portfolio43468[[#This Row],[Order Value]]</f>
        <v>2857.68</v>
      </c>
      <c r="P249">
        <f t="shared" si="6"/>
        <v>2009</v>
      </c>
      <c r="Q249" t="str">
        <f t="shared" si="7"/>
        <v>May</v>
      </c>
    </row>
    <row r="250" spans="1:17" x14ac:dyDescent="0.3">
      <c r="A250">
        <v>252</v>
      </c>
      <c r="B250" t="str">
        <f>Portfolio43468[[#This Row],[First Name]]</f>
        <v>D</v>
      </c>
      <c r="C250" t="str">
        <f>Portfolio43468[[#This Row],[Last Name]]</f>
        <v>Perdue</v>
      </c>
      <c r="D250" t="s">
        <v>1683</v>
      </c>
      <c r="E250" t="str">
        <f>Portfolio43468[[#This Row],[Gender]]</f>
        <v>F</v>
      </c>
      <c r="F250">
        <v>30</v>
      </c>
      <c r="G250" t="s">
        <v>2454</v>
      </c>
      <c r="H250" t="s">
        <v>402</v>
      </c>
      <c r="I250" t="str">
        <f>INDEX('Postal Codes 1'!$C$2:$C$1540,MATCH(H250,'Postal Codes 1'!$B$2:$B$1540,0))</f>
        <v>PA</v>
      </c>
      <c r="J250" s="10">
        <v>40291</v>
      </c>
      <c r="K250">
        <v>45</v>
      </c>
      <c r="L250" t="s">
        <v>1692</v>
      </c>
      <c r="M250" t="str">
        <f>Portfolio43468[[#This Row],[Product Name]]</f>
        <v>Megawidget L</v>
      </c>
      <c r="N250">
        <f>Portfolio43468[[#This Row],[Order Quantity]]</f>
        <v>1080</v>
      </c>
      <c r="O250" s="14">
        <f>Portfolio43468[[#This Row],[Order Value]]</f>
        <v>1717.2</v>
      </c>
      <c r="P250">
        <f t="shared" si="6"/>
        <v>2010</v>
      </c>
      <c r="Q250" t="str">
        <f t="shared" si="7"/>
        <v>Apr</v>
      </c>
    </row>
    <row r="251" spans="1:17" x14ac:dyDescent="0.3">
      <c r="A251">
        <v>253</v>
      </c>
      <c r="B251" t="str">
        <f>Portfolio43468[[#This Row],[First Name]]</f>
        <v>L</v>
      </c>
      <c r="C251" t="str">
        <f>Portfolio43468[[#This Row],[Last Name]]</f>
        <v>Denton</v>
      </c>
      <c r="D251" t="s">
        <v>1670</v>
      </c>
      <c r="E251" t="str">
        <f>Portfolio43468[[#This Row],[Gender]]</f>
        <v>F</v>
      </c>
      <c r="F251">
        <v>30</v>
      </c>
      <c r="G251" t="s">
        <v>2457</v>
      </c>
      <c r="H251" t="s">
        <v>2458</v>
      </c>
      <c r="I251" t="str">
        <f>INDEX('Postal Codes 1'!$C$2:$C$1540,MATCH(H251,'Postal Codes 1'!$B$2:$B$1540,0))</f>
        <v>PH</v>
      </c>
      <c r="J251" s="10">
        <v>39927</v>
      </c>
      <c r="K251">
        <v>52</v>
      </c>
      <c r="L251" t="s">
        <v>1721</v>
      </c>
      <c r="M251" t="str">
        <f>Portfolio43468[[#This Row],[Product Name]]</f>
        <v>Ultrathing V4</v>
      </c>
      <c r="N251">
        <f>Portfolio43468[[#This Row],[Order Quantity]]</f>
        <v>1248</v>
      </c>
      <c r="O251" s="14">
        <f>Portfolio43468[[#This Row],[Order Value]]</f>
        <v>4979.5200000000004</v>
      </c>
      <c r="P251">
        <f t="shared" si="6"/>
        <v>2009</v>
      </c>
      <c r="Q251" t="str">
        <f t="shared" si="7"/>
        <v>Apr</v>
      </c>
    </row>
    <row r="252" spans="1:17" x14ac:dyDescent="0.3">
      <c r="A252">
        <v>254</v>
      </c>
      <c r="B252" t="str">
        <f>Portfolio43468[[#This Row],[First Name]]</f>
        <v>M</v>
      </c>
      <c r="C252" t="str">
        <f>Portfolio43468[[#This Row],[Last Name]]</f>
        <v>Burroughs</v>
      </c>
      <c r="D252" t="s">
        <v>1683</v>
      </c>
      <c r="E252" t="str">
        <f>Portfolio43468[[#This Row],[Gender]]</f>
        <v>F</v>
      </c>
      <c r="F252">
        <v>30</v>
      </c>
      <c r="G252" t="s">
        <v>2461</v>
      </c>
      <c r="H252" t="s">
        <v>66</v>
      </c>
      <c r="I252" t="str">
        <f>INDEX('Postal Codes 1'!$C$2:$C$1540,MATCH(H252,'Postal Codes 1'!$B$2:$B$1540,0))</f>
        <v>BT</v>
      </c>
      <c r="J252" s="10">
        <v>39931</v>
      </c>
      <c r="K252">
        <v>64</v>
      </c>
      <c r="L252" t="s">
        <v>1772</v>
      </c>
      <c r="M252" t="str">
        <f>Portfolio43468[[#This Row],[Product Name]]</f>
        <v>Gigastuff</v>
      </c>
      <c r="N252">
        <f>Portfolio43468[[#This Row],[Order Quantity]]</f>
        <v>1152</v>
      </c>
      <c r="O252" s="14">
        <f>Portfolio43468[[#This Row],[Order Value]]</f>
        <v>2177.2799999999997</v>
      </c>
      <c r="P252">
        <f t="shared" si="6"/>
        <v>2009</v>
      </c>
      <c r="Q252" t="str">
        <f t="shared" si="7"/>
        <v>Apr</v>
      </c>
    </row>
    <row r="253" spans="1:17" x14ac:dyDescent="0.3">
      <c r="A253">
        <v>255</v>
      </c>
      <c r="B253" t="str">
        <f>Portfolio43468[[#This Row],[First Name]]</f>
        <v>J</v>
      </c>
      <c r="C253" t="str">
        <f>Portfolio43468[[#This Row],[Last Name]]</f>
        <v>Montano</v>
      </c>
      <c r="D253" t="s">
        <v>1683</v>
      </c>
      <c r="E253" t="str">
        <f>Portfolio43468[[#This Row],[Gender]]</f>
        <v>F</v>
      </c>
      <c r="F253">
        <v>60</v>
      </c>
      <c r="G253" t="s">
        <v>2464</v>
      </c>
      <c r="H253" t="s">
        <v>1607</v>
      </c>
      <c r="I253" t="str">
        <f>INDEX('Postal Codes 1'!$C$2:$C$1540,MATCH(H253,'Postal Codes 1'!$B$2:$B$1540,0))</f>
        <v>TS</v>
      </c>
      <c r="J253" s="10">
        <v>39823</v>
      </c>
      <c r="K253">
        <v>49</v>
      </c>
      <c r="L253" t="s">
        <v>1700</v>
      </c>
      <c r="M253" t="str">
        <f>Portfolio43468[[#This Row],[Product Name]]</f>
        <v>Ultrathing V1</v>
      </c>
      <c r="N253">
        <f>Portfolio43468[[#This Row],[Order Quantity]]</f>
        <v>833</v>
      </c>
      <c r="O253" s="14">
        <f>Portfolio43468[[#This Row],[Order Value]]</f>
        <v>1657.67</v>
      </c>
      <c r="P253">
        <f t="shared" si="6"/>
        <v>2009</v>
      </c>
      <c r="Q253" t="str">
        <f t="shared" si="7"/>
        <v>Jan</v>
      </c>
    </row>
    <row r="254" spans="1:17" x14ac:dyDescent="0.3">
      <c r="A254">
        <v>256</v>
      </c>
      <c r="B254" t="str">
        <f>Portfolio43468[[#This Row],[First Name]]</f>
        <v>M</v>
      </c>
      <c r="C254" t="str">
        <f>Portfolio43468[[#This Row],[Last Name]]</f>
        <v>Sanford</v>
      </c>
      <c r="D254" t="s">
        <v>1670</v>
      </c>
      <c r="E254" t="str">
        <f>Portfolio43468[[#This Row],[Gender]]</f>
        <v>F</v>
      </c>
      <c r="F254">
        <v>60</v>
      </c>
      <c r="G254" t="s">
        <v>2467</v>
      </c>
      <c r="H254" t="s">
        <v>665</v>
      </c>
      <c r="I254" t="str">
        <f>INDEX('Postal Codes 1'!$C$2:$C$1540,MATCH(H254,'Postal Codes 1'!$B$2:$B$1540,0))</f>
        <v>KA</v>
      </c>
      <c r="J254" s="10">
        <v>40368</v>
      </c>
      <c r="K254">
        <v>66</v>
      </c>
      <c r="L254" t="s">
        <v>1772</v>
      </c>
      <c r="M254" t="str">
        <f>Portfolio43468[[#This Row],[Product Name]]</f>
        <v>Gigastuff</v>
      </c>
      <c r="N254">
        <f>Portfolio43468[[#This Row],[Order Quantity]]</f>
        <v>1188</v>
      </c>
      <c r="O254" s="14">
        <f>Portfolio43468[[#This Row],[Order Value]]</f>
        <v>2245.3199999999997</v>
      </c>
      <c r="P254">
        <f t="shared" si="6"/>
        <v>2010</v>
      </c>
      <c r="Q254" t="str">
        <f t="shared" si="7"/>
        <v>Jul</v>
      </c>
    </row>
    <row r="255" spans="1:17" x14ac:dyDescent="0.3">
      <c r="A255">
        <v>257</v>
      </c>
      <c r="B255" t="str">
        <f>Portfolio43468[[#This Row],[First Name]]</f>
        <v>J</v>
      </c>
      <c r="C255" t="str">
        <f>Portfolio43468[[#This Row],[Last Name]]</f>
        <v>Cahill</v>
      </c>
      <c r="D255" t="s">
        <v>1683</v>
      </c>
      <c r="E255" t="str">
        <f>Portfolio43468[[#This Row],[Gender]]</f>
        <v>F</v>
      </c>
      <c r="F255">
        <v>30</v>
      </c>
      <c r="G255" t="s">
        <v>2470</v>
      </c>
      <c r="H255" t="s">
        <v>598</v>
      </c>
      <c r="I255" t="str">
        <f>INDEX('Postal Codes 1'!$C$2:$C$1540,MATCH(H255,'Postal Codes 1'!$B$2:$B$1540,0))</f>
        <v>DY</v>
      </c>
      <c r="J255" s="10">
        <v>39965</v>
      </c>
      <c r="K255">
        <v>3</v>
      </c>
      <c r="L255" t="s">
        <v>1772</v>
      </c>
      <c r="M255" t="str">
        <f>Portfolio43468[[#This Row],[Product Name]]</f>
        <v>Gigastuff</v>
      </c>
      <c r="N255">
        <f>Portfolio43468[[#This Row],[Order Quantity]]</f>
        <v>54</v>
      </c>
      <c r="O255" s="14">
        <f>Portfolio43468[[#This Row],[Order Value]]</f>
        <v>102.05999999999999</v>
      </c>
      <c r="P255">
        <f t="shared" si="6"/>
        <v>2009</v>
      </c>
      <c r="Q255" t="str">
        <f t="shared" si="7"/>
        <v>Jun</v>
      </c>
    </row>
    <row r="256" spans="1:17" x14ac:dyDescent="0.3">
      <c r="A256">
        <v>258</v>
      </c>
      <c r="B256" t="str">
        <f>Portfolio43468[[#This Row],[First Name]]</f>
        <v>O</v>
      </c>
      <c r="C256" t="str">
        <f>Portfolio43468[[#This Row],[Last Name]]</f>
        <v>Kenny</v>
      </c>
      <c r="D256" t="s">
        <v>1683</v>
      </c>
      <c r="E256" t="str">
        <f>Portfolio43468[[#This Row],[Gender]]</f>
        <v>F</v>
      </c>
      <c r="F256">
        <v>30</v>
      </c>
      <c r="G256" t="s">
        <v>2473</v>
      </c>
      <c r="H256" t="s">
        <v>2474</v>
      </c>
      <c r="I256" t="str">
        <f>INDEX('Postal Codes 1'!$C$2:$C$1540,MATCH(H256,'Postal Codes 1'!$B$2:$B$1540,0))</f>
        <v>PE</v>
      </c>
      <c r="J256" s="10">
        <v>40203</v>
      </c>
      <c r="K256">
        <v>5</v>
      </c>
      <c r="L256" t="s">
        <v>1677</v>
      </c>
      <c r="M256" t="str">
        <f>Portfolio43468[[#This Row],[Product Name]]</f>
        <v>Ultrathing V3</v>
      </c>
      <c r="N256">
        <f>Portfolio43468[[#This Row],[Order Quantity]]</f>
        <v>120</v>
      </c>
      <c r="O256" s="14">
        <f>Portfolio43468[[#This Row],[Order Value]]</f>
        <v>418.8</v>
      </c>
      <c r="P256">
        <f t="shared" si="6"/>
        <v>2010</v>
      </c>
      <c r="Q256" t="str">
        <f t="shared" si="7"/>
        <v>Jan</v>
      </c>
    </row>
    <row r="257" spans="1:17" x14ac:dyDescent="0.3">
      <c r="A257">
        <v>259</v>
      </c>
      <c r="B257" t="str">
        <f>Portfolio43468[[#This Row],[First Name]]</f>
        <v>X</v>
      </c>
      <c r="C257" t="str">
        <f>Portfolio43468[[#This Row],[Last Name]]</f>
        <v>Valentin</v>
      </c>
      <c r="D257" t="s">
        <v>1670</v>
      </c>
      <c r="E257" t="str">
        <f>Portfolio43468[[#This Row],[Gender]]</f>
        <v>F</v>
      </c>
      <c r="F257">
        <v>60</v>
      </c>
      <c r="G257" t="s">
        <v>2477</v>
      </c>
      <c r="H257" t="s">
        <v>587</v>
      </c>
      <c r="I257" t="str">
        <f>INDEX('Postal Codes 1'!$C$2:$C$1540,MATCH(H257,'Postal Codes 1'!$B$2:$B$1540,0))</f>
        <v>DD</v>
      </c>
      <c r="J257" s="10">
        <v>40277</v>
      </c>
      <c r="K257">
        <v>53</v>
      </c>
      <c r="L257" t="s">
        <v>1673</v>
      </c>
      <c r="M257" t="str">
        <f>Portfolio43468[[#This Row],[Product Name]]</f>
        <v>Megawidget S</v>
      </c>
      <c r="N257">
        <f>Portfolio43468[[#This Row],[Order Quantity]]</f>
        <v>1272</v>
      </c>
      <c r="O257" s="14">
        <f>Portfolio43468[[#This Row],[Order Value]]</f>
        <v>1004.88</v>
      </c>
      <c r="P257">
        <f t="shared" si="6"/>
        <v>2010</v>
      </c>
      <c r="Q257" t="str">
        <f t="shared" si="7"/>
        <v>Apr</v>
      </c>
    </row>
    <row r="258" spans="1:17" x14ac:dyDescent="0.3">
      <c r="A258">
        <v>260</v>
      </c>
      <c r="B258" t="str">
        <f>Portfolio43468[[#This Row],[First Name]]</f>
        <v>L</v>
      </c>
      <c r="C258" t="str">
        <f>Portfolio43468[[#This Row],[Last Name]]</f>
        <v>Quick</v>
      </c>
      <c r="D258" t="s">
        <v>1670</v>
      </c>
      <c r="E258" t="str">
        <f>Portfolio43468[[#This Row],[Gender]]</f>
        <v>F</v>
      </c>
      <c r="F258">
        <v>30</v>
      </c>
      <c r="G258" t="s">
        <v>2480</v>
      </c>
      <c r="H258" t="s">
        <v>2481</v>
      </c>
      <c r="I258" t="str">
        <f>INDEX('Postal Codes 1'!$C$2:$C$1540,MATCH(H258,'Postal Codes 1'!$B$2:$B$1540,0))</f>
        <v>ME</v>
      </c>
      <c r="J258" s="10">
        <v>39671</v>
      </c>
      <c r="K258">
        <v>82</v>
      </c>
      <c r="L258" t="s">
        <v>1707</v>
      </c>
      <c r="M258" t="str">
        <f>Portfolio43468[[#This Row],[Product Name]]</f>
        <v>Megawidget M</v>
      </c>
      <c r="N258">
        <f>Portfolio43468[[#This Row],[Order Quantity]]</f>
        <v>1968</v>
      </c>
      <c r="O258" s="14">
        <f>Portfolio43468[[#This Row],[Order Value]]</f>
        <v>2341.92</v>
      </c>
      <c r="P258">
        <f t="shared" ref="P258:P321" si="8">YEAR(J258)</f>
        <v>2008</v>
      </c>
      <c r="Q258" t="str">
        <f t="shared" ref="Q258:Q321" si="9">TEXT(J258,"MMM")</f>
        <v>Aug</v>
      </c>
    </row>
    <row r="259" spans="1:17" x14ac:dyDescent="0.3">
      <c r="A259">
        <v>261</v>
      </c>
      <c r="B259" t="str">
        <f>Portfolio43468[[#This Row],[First Name]]</f>
        <v>C</v>
      </c>
      <c r="C259" t="str">
        <f>Portfolio43468[[#This Row],[Last Name]]</f>
        <v>Paige</v>
      </c>
      <c r="D259" t="s">
        <v>1670</v>
      </c>
      <c r="E259" t="str">
        <f>Portfolio43468[[#This Row],[Gender]]</f>
        <v>F</v>
      </c>
      <c r="F259">
        <v>60</v>
      </c>
      <c r="G259" t="s">
        <v>2484</v>
      </c>
      <c r="H259" t="s">
        <v>1213</v>
      </c>
      <c r="I259" t="str">
        <f>INDEX('Postal Codes 1'!$C$2:$C$1540,MATCH(H259,'Postal Codes 1'!$B$2:$B$1540,0))</f>
        <v>NE</v>
      </c>
      <c r="J259" s="10">
        <v>40322</v>
      </c>
      <c r="K259">
        <v>37</v>
      </c>
      <c r="L259" t="s">
        <v>851</v>
      </c>
      <c r="M259" t="str">
        <f>Portfolio43468[[#This Row],[Product Name]]</f>
        <v>Hyperwotsit</v>
      </c>
      <c r="N259">
        <f>Portfolio43468[[#This Row],[Order Quantity]]</f>
        <v>740</v>
      </c>
      <c r="O259" s="14">
        <f>Portfolio43468[[#This Row],[Order Value]]</f>
        <v>1487.3999999999999</v>
      </c>
      <c r="P259">
        <f t="shared" si="8"/>
        <v>2010</v>
      </c>
      <c r="Q259" t="str">
        <f t="shared" si="9"/>
        <v>May</v>
      </c>
    </row>
    <row r="260" spans="1:17" x14ac:dyDescent="0.3">
      <c r="A260">
        <v>262</v>
      </c>
      <c r="B260" t="str">
        <f>Portfolio43468[[#This Row],[First Name]]</f>
        <v>S</v>
      </c>
      <c r="C260" t="str">
        <f>Portfolio43468[[#This Row],[Last Name]]</f>
        <v>Mcintosh</v>
      </c>
      <c r="D260" t="s">
        <v>1683</v>
      </c>
      <c r="E260" t="str">
        <f>Portfolio43468[[#This Row],[Gender]]</f>
        <v>F</v>
      </c>
      <c r="F260">
        <v>60</v>
      </c>
      <c r="G260" t="s">
        <v>2487</v>
      </c>
      <c r="H260" t="s">
        <v>167</v>
      </c>
      <c r="I260" t="str">
        <f>INDEX('Postal Codes 1'!$C$2:$C$1540,MATCH(H260,'Postal Codes 1'!$B$2:$B$1540,0))</f>
        <v>EH</v>
      </c>
      <c r="J260" s="10">
        <v>39727</v>
      </c>
      <c r="K260">
        <v>8</v>
      </c>
      <c r="L260" t="s">
        <v>1772</v>
      </c>
      <c r="M260" t="str">
        <f>Portfolio43468[[#This Row],[Product Name]]</f>
        <v>Gigastuff</v>
      </c>
      <c r="N260">
        <f>Portfolio43468[[#This Row],[Order Quantity]]</f>
        <v>144</v>
      </c>
      <c r="O260" s="14">
        <f>Portfolio43468[[#This Row],[Order Value]]</f>
        <v>272.15999999999997</v>
      </c>
      <c r="P260">
        <f t="shared" si="8"/>
        <v>2008</v>
      </c>
      <c r="Q260" t="str">
        <f t="shared" si="9"/>
        <v>Oct</v>
      </c>
    </row>
    <row r="261" spans="1:17" x14ac:dyDescent="0.3">
      <c r="A261">
        <v>263</v>
      </c>
      <c r="B261" t="str">
        <f>Portfolio43468[[#This Row],[First Name]]</f>
        <v>K</v>
      </c>
      <c r="C261" t="str">
        <f>Portfolio43468[[#This Row],[Last Name]]</f>
        <v>West</v>
      </c>
      <c r="D261" t="s">
        <v>1683</v>
      </c>
      <c r="E261" t="str">
        <f>Portfolio43468[[#This Row],[Gender]]</f>
        <v>F</v>
      </c>
      <c r="F261">
        <v>60</v>
      </c>
      <c r="G261" t="s">
        <v>2490</v>
      </c>
      <c r="H261" t="s">
        <v>1205</v>
      </c>
      <c r="I261" t="str">
        <f>INDEX('Postal Codes 1'!$C$2:$C$1540,MATCH(H261,'Postal Codes 1'!$B$2:$B$1540,0))</f>
        <v>ML</v>
      </c>
      <c r="J261" s="10">
        <v>39622</v>
      </c>
      <c r="K261">
        <v>6</v>
      </c>
      <c r="L261" t="s">
        <v>1721</v>
      </c>
      <c r="M261" t="str">
        <f>Portfolio43468[[#This Row],[Product Name]]</f>
        <v>Ultrathing V4</v>
      </c>
      <c r="N261">
        <f>Portfolio43468[[#This Row],[Order Quantity]]</f>
        <v>144</v>
      </c>
      <c r="O261" s="14">
        <f>Portfolio43468[[#This Row],[Order Value]]</f>
        <v>574.56000000000006</v>
      </c>
      <c r="P261">
        <f t="shared" si="8"/>
        <v>2008</v>
      </c>
      <c r="Q261" t="str">
        <f t="shared" si="9"/>
        <v>Jun</v>
      </c>
    </row>
    <row r="262" spans="1:17" x14ac:dyDescent="0.3">
      <c r="A262">
        <v>264</v>
      </c>
      <c r="B262" t="str">
        <f>Portfolio43468[[#This Row],[First Name]]</f>
        <v>J</v>
      </c>
      <c r="C262" t="str">
        <f>Portfolio43468[[#This Row],[Last Name]]</f>
        <v>Navarro</v>
      </c>
      <c r="D262" t="s">
        <v>1733</v>
      </c>
      <c r="E262" t="str">
        <f>Portfolio43468[[#This Row],[Gender]]</f>
        <v>F</v>
      </c>
      <c r="F262">
        <v>90</v>
      </c>
      <c r="G262" t="s">
        <v>2492</v>
      </c>
      <c r="H262" t="s">
        <v>1012</v>
      </c>
      <c r="I262" t="str">
        <f>INDEX('Postal Codes 1'!$C$2:$C$1540,MATCH(H262,'Postal Codes 1'!$B$2:$B$1540,0))</f>
        <v>EH</v>
      </c>
      <c r="J262" s="10">
        <v>40326</v>
      </c>
      <c r="K262">
        <v>61</v>
      </c>
      <c r="L262" t="s">
        <v>1696</v>
      </c>
      <c r="M262" t="str">
        <f>Portfolio43468[[#This Row],[Product Name]]</f>
        <v>Ultrathing V2</v>
      </c>
      <c r="N262">
        <f>Portfolio43468[[#This Row],[Order Quantity]]</f>
        <v>1220</v>
      </c>
      <c r="O262" s="14">
        <f>Portfolio43468[[#This Row],[Order Value]]</f>
        <v>3647.8</v>
      </c>
      <c r="P262">
        <f t="shared" si="8"/>
        <v>2010</v>
      </c>
      <c r="Q262" t="str">
        <f t="shared" si="9"/>
        <v>May</v>
      </c>
    </row>
    <row r="263" spans="1:17" x14ac:dyDescent="0.3">
      <c r="A263">
        <v>265</v>
      </c>
      <c r="B263" t="str">
        <f>Portfolio43468[[#This Row],[First Name]]</f>
        <v>A</v>
      </c>
      <c r="C263" t="str">
        <f>Portfolio43468[[#This Row],[Last Name]]</f>
        <v>Drew</v>
      </c>
      <c r="D263" t="s">
        <v>1670</v>
      </c>
      <c r="E263" t="str">
        <f>Portfolio43468[[#This Row],[Gender]]</f>
        <v>F</v>
      </c>
      <c r="F263">
        <v>60</v>
      </c>
      <c r="G263" t="s">
        <v>2495</v>
      </c>
      <c r="H263" t="s">
        <v>2496</v>
      </c>
      <c r="I263" t="str">
        <f>INDEX('Postal Codes 1'!$C$2:$C$1540,MATCH(H263,'Postal Codes 1'!$B$2:$B$1540,0))</f>
        <v>CB</v>
      </c>
      <c r="J263" s="10">
        <v>40456</v>
      </c>
      <c r="K263">
        <v>52</v>
      </c>
      <c r="L263" t="s">
        <v>1772</v>
      </c>
      <c r="M263" t="str">
        <f>Portfolio43468[[#This Row],[Product Name]]</f>
        <v>Gigastuff</v>
      </c>
      <c r="N263">
        <f>Portfolio43468[[#This Row],[Order Quantity]]</f>
        <v>936</v>
      </c>
      <c r="O263" s="14">
        <f>Portfolio43468[[#This Row],[Order Value]]</f>
        <v>1769.04</v>
      </c>
      <c r="P263">
        <f t="shared" si="8"/>
        <v>2010</v>
      </c>
      <c r="Q263" t="str">
        <f t="shared" si="9"/>
        <v>Oct</v>
      </c>
    </row>
    <row r="264" spans="1:17" x14ac:dyDescent="0.3">
      <c r="A264">
        <v>266</v>
      </c>
      <c r="B264" t="str">
        <f>Portfolio43468[[#This Row],[First Name]]</f>
        <v>L</v>
      </c>
      <c r="C264" t="str">
        <f>Portfolio43468[[#This Row],[Last Name]]</f>
        <v>Bell</v>
      </c>
      <c r="D264" t="s">
        <v>1670</v>
      </c>
      <c r="E264" t="str">
        <f>Portfolio43468[[#This Row],[Gender]]</f>
        <v>F</v>
      </c>
      <c r="F264">
        <v>90</v>
      </c>
      <c r="G264" t="s">
        <v>2499</v>
      </c>
      <c r="H264" t="s">
        <v>282</v>
      </c>
      <c r="I264" t="str">
        <f>INDEX('Postal Codes 1'!$C$2:$C$1540,MATCH(H264,'Postal Codes 1'!$B$2:$B$1540,0))</f>
        <v>KT</v>
      </c>
      <c r="J264" s="10">
        <v>40054</v>
      </c>
      <c r="K264">
        <v>98</v>
      </c>
      <c r="L264" t="s">
        <v>1692</v>
      </c>
      <c r="M264" t="str">
        <f>Portfolio43468[[#This Row],[Product Name]]</f>
        <v>Megawidget L</v>
      </c>
      <c r="N264">
        <f>Portfolio43468[[#This Row],[Order Quantity]]</f>
        <v>2352</v>
      </c>
      <c r="O264" s="14">
        <f>Portfolio43468[[#This Row],[Order Value]]</f>
        <v>3739.6800000000003</v>
      </c>
      <c r="P264">
        <f t="shared" si="8"/>
        <v>2009</v>
      </c>
      <c r="Q264" t="str">
        <f t="shared" si="9"/>
        <v>Aug</v>
      </c>
    </row>
    <row r="265" spans="1:17" x14ac:dyDescent="0.3">
      <c r="A265">
        <v>267</v>
      </c>
      <c r="B265" t="str">
        <f>Portfolio43468[[#This Row],[First Name]]</f>
        <v>F</v>
      </c>
      <c r="C265" t="str">
        <f>Portfolio43468[[#This Row],[Last Name]]</f>
        <v>Vann</v>
      </c>
      <c r="D265" t="s">
        <v>1683</v>
      </c>
      <c r="E265" t="str">
        <f>Portfolio43468[[#This Row],[Gender]]</f>
        <v>F</v>
      </c>
      <c r="F265">
        <v>60</v>
      </c>
      <c r="G265" t="s">
        <v>2501</v>
      </c>
      <c r="H265" t="s">
        <v>2176</v>
      </c>
      <c r="I265" t="str">
        <f>INDEX('Postal Codes 1'!$C$2:$C$1540,MATCH(H265,'Postal Codes 1'!$B$2:$B$1540,0))</f>
        <v>PA</v>
      </c>
      <c r="J265" s="10">
        <v>39961</v>
      </c>
      <c r="K265">
        <v>81</v>
      </c>
      <c r="L265" t="s">
        <v>1007</v>
      </c>
      <c r="M265" t="str">
        <f>Portfolio43468[[#This Row],[Product Name]]</f>
        <v>Superwossname</v>
      </c>
      <c r="N265">
        <f>Portfolio43468[[#This Row],[Order Quantity]]</f>
        <v>1620</v>
      </c>
      <c r="O265" s="14">
        <f>Portfolio43468[[#This Row],[Order Value]]</f>
        <v>5038.2</v>
      </c>
      <c r="P265">
        <f t="shared" si="8"/>
        <v>2009</v>
      </c>
      <c r="Q265" t="str">
        <f t="shared" si="9"/>
        <v>May</v>
      </c>
    </row>
    <row r="266" spans="1:17" x14ac:dyDescent="0.3">
      <c r="A266">
        <v>268</v>
      </c>
      <c r="B266" t="str">
        <f>Portfolio43468[[#This Row],[First Name]]</f>
        <v>H</v>
      </c>
      <c r="C266" t="str">
        <f>Portfolio43468[[#This Row],[Last Name]]</f>
        <v>Glass</v>
      </c>
      <c r="D266" t="s">
        <v>1683</v>
      </c>
      <c r="E266" t="str">
        <f>Portfolio43468[[#This Row],[Gender]]</f>
        <v>F</v>
      </c>
      <c r="F266">
        <v>60</v>
      </c>
      <c r="G266" t="s">
        <v>2504</v>
      </c>
      <c r="H266" t="s">
        <v>1182</v>
      </c>
      <c r="I266" t="str">
        <f>INDEX('Postal Codes 1'!$C$2:$C$1540,MATCH(H266,'Postal Codes 1'!$B$2:$B$1540,0))</f>
        <v>LS</v>
      </c>
      <c r="J266" s="10">
        <v>40433</v>
      </c>
      <c r="K266">
        <v>72</v>
      </c>
      <c r="L266" t="s">
        <v>1700</v>
      </c>
      <c r="M266" t="str">
        <f>Portfolio43468[[#This Row],[Product Name]]</f>
        <v>Ultrathing V1</v>
      </c>
      <c r="N266">
        <f>Portfolio43468[[#This Row],[Order Quantity]]</f>
        <v>1224</v>
      </c>
      <c r="O266" s="14">
        <f>Portfolio43468[[#This Row],[Order Value]]</f>
        <v>2435.7599999999998</v>
      </c>
      <c r="P266">
        <f t="shared" si="8"/>
        <v>2010</v>
      </c>
      <c r="Q266" t="str">
        <f t="shared" si="9"/>
        <v>Sep</v>
      </c>
    </row>
    <row r="267" spans="1:17" x14ac:dyDescent="0.3">
      <c r="A267">
        <v>269</v>
      </c>
      <c r="B267" t="str">
        <f>Portfolio43468[[#This Row],[First Name]]</f>
        <v>D</v>
      </c>
      <c r="C267" t="str">
        <f>Portfolio43468[[#This Row],[Last Name]]</f>
        <v>Lehman</v>
      </c>
      <c r="D267" t="s">
        <v>1670</v>
      </c>
      <c r="E267" t="str">
        <f>Portfolio43468[[#This Row],[Gender]]</f>
        <v>F</v>
      </c>
      <c r="F267">
        <v>60</v>
      </c>
      <c r="G267" t="s">
        <v>2507</v>
      </c>
      <c r="H267" t="s">
        <v>232</v>
      </c>
      <c r="I267" t="str">
        <f>INDEX('Postal Codes 1'!$C$2:$C$1540,MATCH(H267,'Postal Codes 1'!$B$2:$B$1540,0))</f>
        <v>HR</v>
      </c>
      <c r="J267" s="10">
        <v>40048</v>
      </c>
      <c r="K267">
        <v>86</v>
      </c>
      <c r="L267" t="s">
        <v>1677</v>
      </c>
      <c r="M267" t="str">
        <f>Portfolio43468[[#This Row],[Product Name]]</f>
        <v>Ultrathing V3</v>
      </c>
      <c r="N267">
        <f>Portfolio43468[[#This Row],[Order Quantity]]</f>
        <v>2064</v>
      </c>
      <c r="O267" s="14">
        <f>Portfolio43468[[#This Row],[Order Value]]</f>
        <v>7203.3600000000006</v>
      </c>
      <c r="P267">
        <f t="shared" si="8"/>
        <v>2009</v>
      </c>
      <c r="Q267" t="str">
        <f t="shared" si="9"/>
        <v>Aug</v>
      </c>
    </row>
    <row r="268" spans="1:17" x14ac:dyDescent="0.3">
      <c r="A268">
        <v>270</v>
      </c>
      <c r="B268" t="str">
        <f>Portfolio43468[[#This Row],[First Name]]</f>
        <v>E</v>
      </c>
      <c r="C268" t="str">
        <f>Portfolio43468[[#This Row],[Last Name]]</f>
        <v>Gibbons</v>
      </c>
      <c r="D268" t="s">
        <v>1670</v>
      </c>
      <c r="E268" t="str">
        <f>Portfolio43468[[#This Row],[Gender]]</f>
        <v>F</v>
      </c>
      <c r="F268">
        <v>60</v>
      </c>
      <c r="G268" t="s">
        <v>2509</v>
      </c>
      <c r="H268" t="s">
        <v>371</v>
      </c>
      <c r="I268" t="str">
        <f>INDEX('Postal Codes 1'!$C$2:$C$1540,MATCH(H268,'Postal Codes 1'!$B$2:$B$1540,0))</f>
        <v>NP</v>
      </c>
      <c r="J268" s="10">
        <v>39532</v>
      </c>
      <c r="K268">
        <v>80</v>
      </c>
      <c r="L268" t="s">
        <v>1707</v>
      </c>
      <c r="M268" t="str">
        <f>Portfolio43468[[#This Row],[Product Name]]</f>
        <v>Megawidget M</v>
      </c>
      <c r="N268">
        <f>Portfolio43468[[#This Row],[Order Quantity]]</f>
        <v>1920</v>
      </c>
      <c r="O268" s="14">
        <f>Portfolio43468[[#This Row],[Order Value]]</f>
        <v>2284.7999999999997</v>
      </c>
      <c r="P268">
        <f t="shared" si="8"/>
        <v>2008</v>
      </c>
      <c r="Q268" t="str">
        <f t="shared" si="9"/>
        <v>Mar</v>
      </c>
    </row>
    <row r="269" spans="1:17" x14ac:dyDescent="0.3">
      <c r="A269">
        <v>271</v>
      </c>
      <c r="B269" t="str">
        <f>Portfolio43468[[#This Row],[First Name]]</f>
        <v>Y</v>
      </c>
      <c r="C269" t="str">
        <f>Portfolio43468[[#This Row],[Last Name]]</f>
        <v>Mock</v>
      </c>
      <c r="D269" t="s">
        <v>1683</v>
      </c>
      <c r="E269" t="str">
        <f>Portfolio43468[[#This Row],[Gender]]</f>
        <v>F</v>
      </c>
      <c r="F269">
        <v>30</v>
      </c>
      <c r="G269" t="s">
        <v>2512</v>
      </c>
      <c r="H269" t="s">
        <v>42</v>
      </c>
      <c r="I269" t="str">
        <f>INDEX('Postal Codes 1'!$C$2:$C$1540,MATCH(H269,'Postal Codes 1'!$B$2:$B$1540,0))</f>
        <v>BH</v>
      </c>
      <c r="J269" s="10">
        <v>40058</v>
      </c>
      <c r="K269">
        <v>68</v>
      </c>
      <c r="L269" t="s">
        <v>1700</v>
      </c>
      <c r="M269" t="str">
        <f>Portfolio43468[[#This Row],[Product Name]]</f>
        <v>Ultrathing V1</v>
      </c>
      <c r="N269">
        <f>Portfolio43468[[#This Row],[Order Quantity]]</f>
        <v>1156</v>
      </c>
      <c r="O269" s="14">
        <f>Portfolio43468[[#This Row],[Order Value]]</f>
        <v>2300.44</v>
      </c>
      <c r="P269">
        <f t="shared" si="8"/>
        <v>2009</v>
      </c>
      <c r="Q269" t="str">
        <f t="shared" si="9"/>
        <v>Sep</v>
      </c>
    </row>
    <row r="270" spans="1:17" x14ac:dyDescent="0.3">
      <c r="A270">
        <v>272</v>
      </c>
      <c r="B270" t="str">
        <f>Portfolio43468[[#This Row],[First Name]]</f>
        <v>S</v>
      </c>
      <c r="C270" t="str">
        <f>Portfolio43468[[#This Row],[Last Name]]</f>
        <v>Richey</v>
      </c>
      <c r="D270" t="s">
        <v>1683</v>
      </c>
      <c r="E270" t="str">
        <f>Portfolio43468[[#This Row],[Gender]]</f>
        <v>F</v>
      </c>
      <c r="F270">
        <v>30</v>
      </c>
      <c r="G270" t="s">
        <v>2515</v>
      </c>
      <c r="H270" t="s">
        <v>2516</v>
      </c>
      <c r="I270" t="str">
        <f>INDEX('Postal Codes 1'!$C$2:$C$1540,MATCH(H270,'Postal Codes 1'!$B$2:$B$1540,0))</f>
        <v>TS</v>
      </c>
      <c r="J270" s="10">
        <v>40098</v>
      </c>
      <c r="K270">
        <v>38</v>
      </c>
      <c r="L270" t="s">
        <v>1721</v>
      </c>
      <c r="M270" t="str">
        <f>Portfolio43468[[#This Row],[Product Name]]</f>
        <v>Ultrathing V4</v>
      </c>
      <c r="N270">
        <f>Portfolio43468[[#This Row],[Order Quantity]]</f>
        <v>912</v>
      </c>
      <c r="O270" s="14">
        <f>Portfolio43468[[#This Row],[Order Value]]</f>
        <v>3638.88</v>
      </c>
      <c r="P270">
        <f t="shared" si="8"/>
        <v>2009</v>
      </c>
      <c r="Q270" t="str">
        <f t="shared" si="9"/>
        <v>Oct</v>
      </c>
    </row>
    <row r="271" spans="1:17" x14ac:dyDescent="0.3">
      <c r="A271">
        <v>273</v>
      </c>
      <c r="B271" t="str">
        <f>Portfolio43468[[#This Row],[First Name]]</f>
        <v>M</v>
      </c>
      <c r="C271" t="str">
        <f>Portfolio43468[[#This Row],[Last Name]]</f>
        <v>Barlow</v>
      </c>
      <c r="D271" t="s">
        <v>1670</v>
      </c>
      <c r="E271" t="str">
        <f>Portfolio43468[[#This Row],[Gender]]</f>
        <v>F</v>
      </c>
      <c r="F271">
        <v>30</v>
      </c>
      <c r="G271" t="s">
        <v>2518</v>
      </c>
      <c r="H271" t="s">
        <v>2519</v>
      </c>
      <c r="I271" t="str">
        <f>INDEX('Postal Codes 1'!$C$2:$C$1540,MATCH(H271,'Postal Codes 1'!$B$2:$B$1540,0))</f>
        <v>PR</v>
      </c>
      <c r="J271" s="10">
        <v>39550</v>
      </c>
      <c r="K271">
        <v>65</v>
      </c>
      <c r="L271" t="s">
        <v>1700</v>
      </c>
      <c r="M271" t="str">
        <f>Portfolio43468[[#This Row],[Product Name]]</f>
        <v>Ultrathing V1</v>
      </c>
      <c r="N271">
        <f>Portfolio43468[[#This Row],[Order Quantity]]</f>
        <v>1105</v>
      </c>
      <c r="O271" s="14">
        <f>Portfolio43468[[#This Row],[Order Value]]</f>
        <v>2198.9499999999998</v>
      </c>
      <c r="P271">
        <f t="shared" si="8"/>
        <v>2008</v>
      </c>
      <c r="Q271" t="str">
        <f t="shared" si="9"/>
        <v>Apr</v>
      </c>
    </row>
    <row r="272" spans="1:17" x14ac:dyDescent="0.3">
      <c r="A272">
        <v>274</v>
      </c>
      <c r="B272" t="str">
        <f>Portfolio43468[[#This Row],[First Name]]</f>
        <v>C</v>
      </c>
      <c r="C272" t="str">
        <f>Portfolio43468[[#This Row],[Last Name]]</f>
        <v>Pereira</v>
      </c>
      <c r="D272" t="s">
        <v>1683</v>
      </c>
      <c r="E272" t="str">
        <f>Portfolio43468[[#This Row],[Gender]]</f>
        <v>F</v>
      </c>
      <c r="F272">
        <v>90</v>
      </c>
      <c r="G272" t="s">
        <v>2522</v>
      </c>
      <c r="H272" t="s">
        <v>1652</v>
      </c>
      <c r="I272" t="str">
        <f>INDEX('Postal Codes 1'!$C$2:$C$1540,MATCH(H272,'Postal Codes 1'!$B$2:$B$1540,0))</f>
        <v>E</v>
      </c>
      <c r="J272" s="10">
        <v>40432</v>
      </c>
      <c r="K272">
        <v>79</v>
      </c>
      <c r="L272" t="s">
        <v>1692</v>
      </c>
      <c r="M272" t="str">
        <f>Portfolio43468[[#This Row],[Product Name]]</f>
        <v>Megawidget L</v>
      </c>
      <c r="N272">
        <f>Portfolio43468[[#This Row],[Order Quantity]]</f>
        <v>1896</v>
      </c>
      <c r="O272" s="14">
        <f>Portfolio43468[[#This Row],[Order Value]]</f>
        <v>3014.6400000000003</v>
      </c>
      <c r="P272">
        <f t="shared" si="8"/>
        <v>2010</v>
      </c>
      <c r="Q272" t="str">
        <f t="shared" si="9"/>
        <v>Sep</v>
      </c>
    </row>
    <row r="273" spans="1:17" x14ac:dyDescent="0.3">
      <c r="A273">
        <v>275</v>
      </c>
      <c r="B273" t="str">
        <f>Portfolio43468[[#This Row],[First Name]]</f>
        <v>L</v>
      </c>
      <c r="C273" t="str">
        <f>Portfolio43468[[#This Row],[Last Name]]</f>
        <v>Duarte</v>
      </c>
      <c r="D273" t="s">
        <v>1683</v>
      </c>
      <c r="E273" t="str">
        <f>Portfolio43468[[#This Row],[Gender]]</f>
        <v>F</v>
      </c>
      <c r="F273">
        <v>30</v>
      </c>
      <c r="G273" t="s">
        <v>2525</v>
      </c>
      <c r="H273" t="s">
        <v>402</v>
      </c>
      <c r="I273" t="str">
        <f>INDEX('Postal Codes 1'!$C$2:$C$1540,MATCH(H273,'Postal Codes 1'!$B$2:$B$1540,0))</f>
        <v>PA</v>
      </c>
      <c r="J273" s="10">
        <v>40271</v>
      </c>
      <c r="K273">
        <v>19</v>
      </c>
      <c r="L273" t="s">
        <v>1673</v>
      </c>
      <c r="M273" t="str">
        <f>Portfolio43468[[#This Row],[Product Name]]</f>
        <v>Megawidget S</v>
      </c>
      <c r="N273">
        <f>Portfolio43468[[#This Row],[Order Quantity]]</f>
        <v>456</v>
      </c>
      <c r="O273" s="14">
        <f>Portfolio43468[[#This Row],[Order Value]]</f>
        <v>360.24</v>
      </c>
      <c r="P273">
        <f t="shared" si="8"/>
        <v>2010</v>
      </c>
      <c r="Q273" t="str">
        <f t="shared" si="9"/>
        <v>Apr</v>
      </c>
    </row>
    <row r="274" spans="1:17" x14ac:dyDescent="0.3">
      <c r="A274">
        <v>276</v>
      </c>
      <c r="B274" t="str">
        <f>Portfolio43468[[#This Row],[First Name]]</f>
        <v>M</v>
      </c>
      <c r="C274" t="str">
        <f>Portfolio43468[[#This Row],[Last Name]]</f>
        <v>Thomson</v>
      </c>
      <c r="D274" t="s">
        <v>1670</v>
      </c>
      <c r="E274" t="str">
        <f>Portfolio43468[[#This Row],[Gender]]</f>
        <v>F</v>
      </c>
      <c r="F274">
        <v>90</v>
      </c>
      <c r="G274" t="s">
        <v>2528</v>
      </c>
      <c r="H274" t="s">
        <v>830</v>
      </c>
      <c r="I274" t="str">
        <f>INDEX('Postal Codes 1'!$C$2:$C$1540,MATCH(H274,'Postal Codes 1'!$B$2:$B$1540,0))</f>
        <v>SK</v>
      </c>
      <c r="J274" s="10">
        <v>39783</v>
      </c>
      <c r="K274">
        <v>80</v>
      </c>
      <c r="L274" t="s">
        <v>851</v>
      </c>
      <c r="M274" t="str">
        <f>Portfolio43468[[#This Row],[Product Name]]</f>
        <v>Hyperwotsit</v>
      </c>
      <c r="N274">
        <f>Portfolio43468[[#This Row],[Order Quantity]]</f>
        <v>1600</v>
      </c>
      <c r="O274" s="14">
        <f>Portfolio43468[[#This Row],[Order Value]]</f>
        <v>3215.9999999999995</v>
      </c>
      <c r="P274">
        <f t="shared" si="8"/>
        <v>2008</v>
      </c>
      <c r="Q274" t="str">
        <f t="shared" si="9"/>
        <v>Dec</v>
      </c>
    </row>
    <row r="275" spans="1:17" x14ac:dyDescent="0.3">
      <c r="A275">
        <v>277</v>
      </c>
      <c r="B275" t="str">
        <f>Portfolio43468[[#This Row],[First Name]]</f>
        <v>J</v>
      </c>
      <c r="C275" t="str">
        <f>Portfolio43468[[#This Row],[Last Name]]</f>
        <v>Stephens</v>
      </c>
      <c r="D275" t="s">
        <v>1670</v>
      </c>
      <c r="E275" t="str">
        <f>Portfolio43468[[#This Row],[Gender]]</f>
        <v>F</v>
      </c>
      <c r="F275">
        <v>60</v>
      </c>
      <c r="G275" t="s">
        <v>2531</v>
      </c>
      <c r="H275" t="s">
        <v>2532</v>
      </c>
      <c r="I275" t="str">
        <f>INDEX('Postal Codes 1'!$C$2:$C$1540,MATCH(H275,'Postal Codes 1'!$B$2:$B$1540,0))</f>
        <v>SY</v>
      </c>
      <c r="J275" s="10">
        <v>39634</v>
      </c>
      <c r="K275">
        <v>56</v>
      </c>
      <c r="L275" t="s">
        <v>1772</v>
      </c>
      <c r="M275" t="str">
        <f>Portfolio43468[[#This Row],[Product Name]]</f>
        <v>Gigastuff</v>
      </c>
      <c r="N275">
        <f>Portfolio43468[[#This Row],[Order Quantity]]</f>
        <v>1008</v>
      </c>
      <c r="O275" s="14">
        <f>Portfolio43468[[#This Row],[Order Value]]</f>
        <v>1905.12</v>
      </c>
      <c r="P275">
        <f t="shared" si="8"/>
        <v>2008</v>
      </c>
      <c r="Q275" t="str">
        <f t="shared" si="9"/>
        <v>Jul</v>
      </c>
    </row>
    <row r="276" spans="1:17" x14ac:dyDescent="0.3">
      <c r="A276">
        <v>278</v>
      </c>
      <c r="B276" t="str">
        <f>Portfolio43468[[#This Row],[First Name]]</f>
        <v>L</v>
      </c>
      <c r="C276" t="str">
        <f>Portfolio43468[[#This Row],[Last Name]]</f>
        <v>Marshall</v>
      </c>
      <c r="D276" t="s">
        <v>1683</v>
      </c>
      <c r="E276" t="str">
        <f>Portfolio43468[[#This Row],[Gender]]</f>
        <v>F</v>
      </c>
      <c r="F276">
        <v>60</v>
      </c>
      <c r="G276" t="s">
        <v>2534</v>
      </c>
      <c r="H276" t="s">
        <v>2535</v>
      </c>
      <c r="I276" t="str">
        <f>INDEX('Postal Codes 1'!$C$2:$C$1540,MATCH(H276,'Postal Codes 1'!$B$2:$B$1540,0))</f>
        <v>IV</v>
      </c>
      <c r="J276" s="10">
        <v>39631</v>
      </c>
      <c r="K276">
        <v>3</v>
      </c>
      <c r="L276" t="s">
        <v>1007</v>
      </c>
      <c r="M276" t="str">
        <f>Portfolio43468[[#This Row],[Product Name]]</f>
        <v>Superwossname</v>
      </c>
      <c r="N276">
        <f>Portfolio43468[[#This Row],[Order Quantity]]</f>
        <v>60</v>
      </c>
      <c r="O276" s="14">
        <f>Portfolio43468[[#This Row],[Order Value]]</f>
        <v>186.6</v>
      </c>
      <c r="P276">
        <f t="shared" si="8"/>
        <v>2008</v>
      </c>
      <c r="Q276" t="str">
        <f t="shared" si="9"/>
        <v>Jul</v>
      </c>
    </row>
    <row r="277" spans="1:17" x14ac:dyDescent="0.3">
      <c r="A277">
        <v>279</v>
      </c>
      <c r="B277" t="str">
        <f>Portfolio43468[[#This Row],[First Name]]</f>
        <v>C</v>
      </c>
      <c r="C277" t="str">
        <f>Portfolio43468[[#This Row],[Last Name]]</f>
        <v>Lambert</v>
      </c>
      <c r="D277" t="s">
        <v>1683</v>
      </c>
      <c r="E277" t="str">
        <f>Portfolio43468[[#This Row],[Gender]]</f>
        <v>F</v>
      </c>
      <c r="F277">
        <v>60</v>
      </c>
      <c r="G277" t="s">
        <v>2539</v>
      </c>
      <c r="H277" t="s">
        <v>411</v>
      </c>
      <c r="I277" t="str">
        <f>INDEX('Postal Codes 1'!$C$2:$C$1540,MATCH(H277,'Postal Codes 1'!$B$2:$B$1540,0))</f>
        <v>PH</v>
      </c>
      <c r="J277" s="10">
        <v>39808</v>
      </c>
      <c r="K277">
        <v>100</v>
      </c>
      <c r="L277" t="s">
        <v>1696</v>
      </c>
      <c r="M277" t="str">
        <f>Portfolio43468[[#This Row],[Product Name]]</f>
        <v>Ultrathing V2</v>
      </c>
      <c r="N277">
        <f>Portfolio43468[[#This Row],[Order Quantity]]</f>
        <v>2000</v>
      </c>
      <c r="O277" s="14">
        <f>Portfolio43468[[#This Row],[Order Value]]</f>
        <v>5980</v>
      </c>
      <c r="P277">
        <f t="shared" si="8"/>
        <v>2008</v>
      </c>
      <c r="Q277" t="str">
        <f t="shared" si="9"/>
        <v>Dec</v>
      </c>
    </row>
    <row r="278" spans="1:17" x14ac:dyDescent="0.3">
      <c r="A278">
        <v>280</v>
      </c>
      <c r="B278" t="str">
        <f>Portfolio43468[[#This Row],[First Name]]</f>
        <v>Y</v>
      </c>
      <c r="C278" t="str">
        <f>Portfolio43468[[#This Row],[Last Name]]</f>
        <v>Crouch</v>
      </c>
      <c r="D278" t="s">
        <v>1683</v>
      </c>
      <c r="E278" t="str">
        <f>Portfolio43468[[#This Row],[Gender]]</f>
        <v>F</v>
      </c>
      <c r="F278">
        <v>60</v>
      </c>
      <c r="G278" t="s">
        <v>2541</v>
      </c>
      <c r="H278" t="s">
        <v>2542</v>
      </c>
      <c r="I278" t="str">
        <f>INDEX('Postal Codes 1'!$C$2:$C$1540,MATCH(H278,'Postal Codes 1'!$B$2:$B$1540,0))</f>
        <v>TA</v>
      </c>
      <c r="J278" s="10">
        <v>39766</v>
      </c>
      <c r="K278">
        <v>74</v>
      </c>
      <c r="L278" t="s">
        <v>851</v>
      </c>
      <c r="M278" t="str">
        <f>Portfolio43468[[#This Row],[Product Name]]</f>
        <v>Hyperwotsit</v>
      </c>
      <c r="N278">
        <f>Portfolio43468[[#This Row],[Order Quantity]]</f>
        <v>1480</v>
      </c>
      <c r="O278" s="14">
        <f>Portfolio43468[[#This Row],[Order Value]]</f>
        <v>2974.7999999999997</v>
      </c>
      <c r="P278">
        <f t="shared" si="8"/>
        <v>2008</v>
      </c>
      <c r="Q278" t="str">
        <f t="shared" si="9"/>
        <v>Nov</v>
      </c>
    </row>
    <row r="279" spans="1:17" x14ac:dyDescent="0.3">
      <c r="A279">
        <v>281</v>
      </c>
      <c r="B279" t="str">
        <f>Portfolio43468[[#This Row],[First Name]]</f>
        <v>J</v>
      </c>
      <c r="C279" t="str">
        <f>Portfolio43468[[#This Row],[Last Name]]</f>
        <v>Burris</v>
      </c>
      <c r="D279" t="s">
        <v>1683</v>
      </c>
      <c r="E279" t="str">
        <f>Portfolio43468[[#This Row],[Gender]]</f>
        <v>F</v>
      </c>
      <c r="F279">
        <v>60</v>
      </c>
      <c r="G279" t="s">
        <v>2545</v>
      </c>
      <c r="H279" t="s">
        <v>2546</v>
      </c>
      <c r="I279" t="str">
        <f>INDEX('Postal Codes 1'!$C$2:$C$1540,MATCH(H279,'Postal Codes 1'!$B$2:$B$1540,0))</f>
        <v>CO</v>
      </c>
      <c r="J279" s="10">
        <v>39553</v>
      </c>
      <c r="K279">
        <v>12</v>
      </c>
      <c r="L279" t="s">
        <v>1721</v>
      </c>
      <c r="M279" t="str">
        <f>Portfolio43468[[#This Row],[Product Name]]</f>
        <v>Ultrathing V4</v>
      </c>
      <c r="N279">
        <f>Portfolio43468[[#This Row],[Order Quantity]]</f>
        <v>288</v>
      </c>
      <c r="O279" s="14">
        <f>Portfolio43468[[#This Row],[Order Value]]</f>
        <v>1149.1200000000001</v>
      </c>
      <c r="P279">
        <f t="shared" si="8"/>
        <v>2008</v>
      </c>
      <c r="Q279" t="str">
        <f t="shared" si="9"/>
        <v>Apr</v>
      </c>
    </row>
    <row r="280" spans="1:17" x14ac:dyDescent="0.3">
      <c r="A280">
        <v>282</v>
      </c>
      <c r="B280" t="str">
        <f>Portfolio43468[[#This Row],[First Name]]</f>
        <v>K</v>
      </c>
      <c r="C280" t="str">
        <f>Portfolio43468[[#This Row],[Last Name]]</f>
        <v>Odonnell</v>
      </c>
      <c r="D280" t="s">
        <v>1733</v>
      </c>
      <c r="E280" t="str">
        <f>Portfolio43468[[#This Row],[Gender]]</f>
        <v>F</v>
      </c>
      <c r="F280">
        <v>30</v>
      </c>
      <c r="G280" t="s">
        <v>2549</v>
      </c>
      <c r="H280" t="s">
        <v>662</v>
      </c>
      <c r="I280" t="str">
        <f>INDEX('Postal Codes 1'!$C$2:$C$1540,MATCH(H280,'Postal Codes 1'!$B$2:$B$1540,0))</f>
        <v>KA</v>
      </c>
      <c r="J280" s="10">
        <v>40119</v>
      </c>
      <c r="K280">
        <v>81</v>
      </c>
      <c r="L280" t="s">
        <v>1721</v>
      </c>
      <c r="M280" t="str">
        <f>Portfolio43468[[#This Row],[Product Name]]</f>
        <v>Ultrathing V4</v>
      </c>
      <c r="N280">
        <f>Portfolio43468[[#This Row],[Order Quantity]]</f>
        <v>1944</v>
      </c>
      <c r="O280" s="14">
        <f>Portfolio43468[[#This Row],[Order Value]]</f>
        <v>7756.56</v>
      </c>
      <c r="P280">
        <f t="shared" si="8"/>
        <v>2009</v>
      </c>
      <c r="Q280" t="str">
        <f t="shared" si="9"/>
        <v>Nov</v>
      </c>
    </row>
    <row r="281" spans="1:17" x14ac:dyDescent="0.3">
      <c r="A281">
        <v>283</v>
      </c>
      <c r="B281" t="str">
        <f>Portfolio43468[[#This Row],[First Name]]</f>
        <v>E</v>
      </c>
      <c r="C281" t="str">
        <f>Portfolio43468[[#This Row],[Last Name]]</f>
        <v>Santos</v>
      </c>
      <c r="D281" t="s">
        <v>1670</v>
      </c>
      <c r="E281" t="str">
        <f>Portfolio43468[[#This Row],[Gender]]</f>
        <v>F</v>
      </c>
      <c r="F281">
        <v>30</v>
      </c>
      <c r="G281" t="s">
        <v>2551</v>
      </c>
      <c r="H281" t="s">
        <v>2474</v>
      </c>
      <c r="I281" t="str">
        <f>INDEX('Postal Codes 1'!$C$2:$C$1540,MATCH(H281,'Postal Codes 1'!$B$2:$B$1540,0))</f>
        <v>PE</v>
      </c>
      <c r="J281" s="10">
        <v>39472</v>
      </c>
      <c r="K281">
        <v>42</v>
      </c>
      <c r="L281" t="s">
        <v>1692</v>
      </c>
      <c r="M281" t="str">
        <f>Portfolio43468[[#This Row],[Product Name]]</f>
        <v>Megawidget L</v>
      </c>
      <c r="N281">
        <f>Portfolio43468[[#This Row],[Order Quantity]]</f>
        <v>1008</v>
      </c>
      <c r="O281" s="14">
        <f>Portfolio43468[[#This Row],[Order Value]]</f>
        <v>1602.72</v>
      </c>
      <c r="P281">
        <f t="shared" si="8"/>
        <v>2008</v>
      </c>
      <c r="Q281" t="str">
        <f t="shared" si="9"/>
        <v>Jan</v>
      </c>
    </row>
    <row r="282" spans="1:17" x14ac:dyDescent="0.3">
      <c r="A282">
        <v>284</v>
      </c>
      <c r="B282" t="str">
        <f>Portfolio43468[[#This Row],[First Name]]</f>
        <v>G</v>
      </c>
      <c r="C282" t="str">
        <f>Portfolio43468[[#This Row],[Last Name]]</f>
        <v>Wang</v>
      </c>
      <c r="D282" t="s">
        <v>1683</v>
      </c>
      <c r="E282" t="str">
        <f>Portfolio43468[[#This Row],[Gender]]</f>
        <v>F</v>
      </c>
      <c r="F282">
        <v>90</v>
      </c>
      <c r="G282" t="s">
        <v>2554</v>
      </c>
      <c r="H282" t="s">
        <v>2555</v>
      </c>
      <c r="I282" t="str">
        <f>INDEX('Postal Codes 1'!$C$2:$C$1540,MATCH(H282,'Postal Codes 1'!$B$2:$B$1540,0))</f>
        <v>SG</v>
      </c>
      <c r="J282" s="10">
        <v>39583</v>
      </c>
      <c r="K282">
        <v>96</v>
      </c>
      <c r="L282" t="s">
        <v>1007</v>
      </c>
      <c r="M282" t="str">
        <f>Portfolio43468[[#This Row],[Product Name]]</f>
        <v>Superwossname</v>
      </c>
      <c r="N282">
        <f>Portfolio43468[[#This Row],[Order Quantity]]</f>
        <v>1920</v>
      </c>
      <c r="O282" s="14">
        <f>Portfolio43468[[#This Row],[Order Value]]</f>
        <v>5971.2</v>
      </c>
      <c r="P282">
        <f t="shared" si="8"/>
        <v>2008</v>
      </c>
      <c r="Q282" t="str">
        <f t="shared" si="9"/>
        <v>May</v>
      </c>
    </row>
    <row r="283" spans="1:17" x14ac:dyDescent="0.3">
      <c r="A283">
        <v>285</v>
      </c>
      <c r="B283" t="str">
        <f>Portfolio43468[[#This Row],[First Name]]</f>
        <v>E</v>
      </c>
      <c r="C283" t="str">
        <f>Portfolio43468[[#This Row],[Last Name]]</f>
        <v>Boyd</v>
      </c>
      <c r="D283" t="s">
        <v>1670</v>
      </c>
      <c r="E283" t="str">
        <f>Portfolio43468[[#This Row],[Gender]]</f>
        <v>F</v>
      </c>
      <c r="F283">
        <v>90</v>
      </c>
      <c r="G283" t="s">
        <v>2558</v>
      </c>
      <c r="H283" t="s">
        <v>2559</v>
      </c>
      <c r="I283" t="str">
        <f>INDEX('Postal Codes 1'!$C$2:$C$1540,MATCH(H283,'Postal Codes 1'!$B$2:$B$1540,0))</f>
        <v>DH</v>
      </c>
      <c r="J283" s="10">
        <v>39878</v>
      </c>
      <c r="K283">
        <v>26</v>
      </c>
      <c r="L283" t="s">
        <v>1677</v>
      </c>
      <c r="M283" t="str">
        <f>Portfolio43468[[#This Row],[Product Name]]</f>
        <v>Ultrathing V3</v>
      </c>
      <c r="N283">
        <f>Portfolio43468[[#This Row],[Order Quantity]]</f>
        <v>624</v>
      </c>
      <c r="O283" s="14">
        <f>Portfolio43468[[#This Row],[Order Value]]</f>
        <v>2177.7600000000002</v>
      </c>
      <c r="P283">
        <f t="shared" si="8"/>
        <v>2009</v>
      </c>
      <c r="Q283" t="str">
        <f t="shared" si="9"/>
        <v>Mar</v>
      </c>
    </row>
    <row r="284" spans="1:17" x14ac:dyDescent="0.3">
      <c r="A284">
        <v>286</v>
      </c>
      <c r="B284" t="str">
        <f>Portfolio43468[[#This Row],[First Name]]</f>
        <v>H</v>
      </c>
      <c r="C284" t="str">
        <f>Portfolio43468[[#This Row],[Last Name]]</f>
        <v>Shoemaker</v>
      </c>
      <c r="D284" t="s">
        <v>1670</v>
      </c>
      <c r="E284" t="str">
        <f>Portfolio43468[[#This Row],[Gender]]</f>
        <v>F</v>
      </c>
      <c r="F284">
        <v>60</v>
      </c>
      <c r="G284" t="s">
        <v>2561</v>
      </c>
      <c r="H284" t="s">
        <v>1957</v>
      </c>
      <c r="I284" t="str">
        <f>INDEX('Postal Codes 1'!$C$2:$C$1540,MATCH(H284,'Postal Codes 1'!$B$2:$B$1540,0))</f>
        <v>CT</v>
      </c>
      <c r="J284" s="10">
        <v>39490</v>
      </c>
      <c r="K284">
        <v>23</v>
      </c>
      <c r="L284" t="s">
        <v>1772</v>
      </c>
      <c r="M284" t="str">
        <f>Portfolio43468[[#This Row],[Product Name]]</f>
        <v>Gigastuff</v>
      </c>
      <c r="N284">
        <f>Portfolio43468[[#This Row],[Order Quantity]]</f>
        <v>414</v>
      </c>
      <c r="O284" s="14">
        <f>Portfolio43468[[#This Row],[Order Value]]</f>
        <v>782.45999999999992</v>
      </c>
      <c r="P284">
        <f t="shared" si="8"/>
        <v>2008</v>
      </c>
      <c r="Q284" t="str">
        <f t="shared" si="9"/>
        <v>Feb</v>
      </c>
    </row>
    <row r="285" spans="1:17" x14ac:dyDescent="0.3">
      <c r="A285">
        <v>287</v>
      </c>
      <c r="B285" t="str">
        <f>Portfolio43468[[#This Row],[First Name]]</f>
        <v>J</v>
      </c>
      <c r="C285" t="str">
        <f>Portfolio43468[[#This Row],[Last Name]]</f>
        <v>Shafer</v>
      </c>
      <c r="D285" t="s">
        <v>1683</v>
      </c>
      <c r="E285" t="str">
        <f>Portfolio43468[[#This Row],[Gender]]</f>
        <v>F</v>
      </c>
      <c r="F285">
        <v>90</v>
      </c>
      <c r="G285" t="s">
        <v>2564</v>
      </c>
      <c r="H285" t="s">
        <v>2565</v>
      </c>
      <c r="I285" t="str">
        <f>INDEX('Postal Codes 1'!$C$2:$C$1540,MATCH(H285,'Postal Codes 1'!$B$2:$B$1540,0))</f>
        <v>EH</v>
      </c>
      <c r="J285" s="10">
        <v>40015</v>
      </c>
      <c r="K285">
        <v>88</v>
      </c>
      <c r="L285" t="s">
        <v>1696</v>
      </c>
      <c r="M285" t="str">
        <f>Portfolio43468[[#This Row],[Product Name]]</f>
        <v>Ultrathing V2</v>
      </c>
      <c r="N285">
        <f>Portfolio43468[[#This Row],[Order Quantity]]</f>
        <v>1760</v>
      </c>
      <c r="O285" s="14">
        <f>Portfolio43468[[#This Row],[Order Value]]</f>
        <v>5262.4000000000005</v>
      </c>
      <c r="P285">
        <f t="shared" si="8"/>
        <v>2009</v>
      </c>
      <c r="Q285" t="str">
        <f t="shared" si="9"/>
        <v>Jul</v>
      </c>
    </row>
    <row r="286" spans="1:17" x14ac:dyDescent="0.3">
      <c r="A286">
        <v>288</v>
      </c>
      <c r="B286" t="str">
        <f>Portfolio43468[[#This Row],[First Name]]</f>
        <v>A</v>
      </c>
      <c r="C286" t="str">
        <f>Portfolio43468[[#This Row],[Last Name]]</f>
        <v>Howell</v>
      </c>
      <c r="D286" t="s">
        <v>1683</v>
      </c>
      <c r="E286" t="str">
        <f>Portfolio43468[[#This Row],[Gender]]</f>
        <v>F</v>
      </c>
      <c r="F286">
        <v>60</v>
      </c>
      <c r="G286" t="s">
        <v>2568</v>
      </c>
      <c r="H286" t="s">
        <v>2569</v>
      </c>
      <c r="I286" t="str">
        <f>INDEX('Postal Codes 1'!$C$2:$C$1540,MATCH(H286,'Postal Codes 1'!$B$2:$B$1540,0))</f>
        <v>NP</v>
      </c>
      <c r="J286" s="10">
        <v>39684</v>
      </c>
      <c r="K286">
        <v>73</v>
      </c>
      <c r="L286" t="s">
        <v>1673</v>
      </c>
      <c r="M286" t="str">
        <f>Portfolio43468[[#This Row],[Product Name]]</f>
        <v>Megawidget S</v>
      </c>
      <c r="N286">
        <f>Portfolio43468[[#This Row],[Order Quantity]]</f>
        <v>1752</v>
      </c>
      <c r="O286" s="14">
        <f>Portfolio43468[[#This Row],[Order Value]]</f>
        <v>1384.0800000000002</v>
      </c>
      <c r="P286">
        <f t="shared" si="8"/>
        <v>2008</v>
      </c>
      <c r="Q286" t="str">
        <f t="shared" si="9"/>
        <v>Aug</v>
      </c>
    </row>
    <row r="287" spans="1:17" x14ac:dyDescent="0.3">
      <c r="A287">
        <v>289</v>
      </c>
      <c r="B287" t="str">
        <f>Portfolio43468[[#This Row],[First Name]]</f>
        <v>C</v>
      </c>
      <c r="C287" t="str">
        <f>Portfolio43468[[#This Row],[Last Name]]</f>
        <v>Marcum</v>
      </c>
      <c r="D287" t="s">
        <v>1683</v>
      </c>
      <c r="E287" t="str">
        <f>Portfolio43468[[#This Row],[Gender]]</f>
        <v>F</v>
      </c>
      <c r="F287">
        <v>30</v>
      </c>
      <c r="G287" t="s">
        <v>2571</v>
      </c>
      <c r="H287" t="s">
        <v>2572</v>
      </c>
      <c r="I287" t="str">
        <f>INDEX('Postal Codes 1'!$C$2:$C$1540,MATCH(H287,'Postal Codes 1'!$B$2:$B$1540,0))</f>
        <v>LD</v>
      </c>
      <c r="J287" s="10">
        <v>39759</v>
      </c>
      <c r="K287">
        <v>82</v>
      </c>
      <c r="L287" t="s">
        <v>1721</v>
      </c>
      <c r="M287" t="str">
        <f>Portfolio43468[[#This Row],[Product Name]]</f>
        <v>Ultrathing V4</v>
      </c>
      <c r="N287">
        <f>Portfolio43468[[#This Row],[Order Quantity]]</f>
        <v>1968</v>
      </c>
      <c r="O287" s="14">
        <f>Portfolio43468[[#This Row],[Order Value]]</f>
        <v>7852.3200000000006</v>
      </c>
      <c r="P287">
        <f t="shared" si="8"/>
        <v>2008</v>
      </c>
      <c r="Q287" t="str">
        <f t="shared" si="9"/>
        <v>Nov</v>
      </c>
    </row>
    <row r="288" spans="1:17" x14ac:dyDescent="0.3">
      <c r="A288">
        <v>290</v>
      </c>
      <c r="B288" t="str">
        <f>Portfolio43468[[#This Row],[First Name]]</f>
        <v>C</v>
      </c>
      <c r="C288" t="str">
        <f>Portfolio43468[[#This Row],[Last Name]]</f>
        <v>Perry</v>
      </c>
      <c r="D288" t="s">
        <v>1670</v>
      </c>
      <c r="E288" t="str">
        <f>Portfolio43468[[#This Row],[Gender]]</f>
        <v>F</v>
      </c>
      <c r="F288">
        <v>60</v>
      </c>
      <c r="G288" t="s">
        <v>2575</v>
      </c>
      <c r="H288" t="s">
        <v>758</v>
      </c>
      <c r="I288" t="str">
        <f>INDEX('Postal Codes 1'!$C$2:$C$1540,MATCH(H288,'Postal Codes 1'!$B$2:$B$1540,0))</f>
        <v>NR</v>
      </c>
      <c r="J288" s="10">
        <v>40359</v>
      </c>
      <c r="K288">
        <v>63</v>
      </c>
      <c r="L288" t="s">
        <v>1772</v>
      </c>
      <c r="M288" t="str">
        <f>Portfolio43468[[#This Row],[Product Name]]</f>
        <v>Gigastuff</v>
      </c>
      <c r="N288">
        <f>Portfolio43468[[#This Row],[Order Quantity]]</f>
        <v>1134</v>
      </c>
      <c r="O288" s="14">
        <f>Portfolio43468[[#This Row],[Order Value]]</f>
        <v>2143.2599999999998</v>
      </c>
      <c r="P288">
        <f t="shared" si="8"/>
        <v>2010</v>
      </c>
      <c r="Q288" t="str">
        <f t="shared" si="9"/>
        <v>Jun</v>
      </c>
    </row>
    <row r="289" spans="1:17" x14ac:dyDescent="0.3">
      <c r="A289">
        <v>291</v>
      </c>
      <c r="B289" t="str">
        <f>Portfolio43468[[#This Row],[First Name]]</f>
        <v>S</v>
      </c>
      <c r="C289" t="str">
        <f>Portfolio43468[[#This Row],[Last Name]]</f>
        <v>Galvan</v>
      </c>
      <c r="D289" t="s">
        <v>1670</v>
      </c>
      <c r="E289" t="str">
        <f>Portfolio43468[[#This Row],[Gender]]</f>
        <v>F</v>
      </c>
      <c r="F289">
        <v>90</v>
      </c>
      <c r="G289" t="s">
        <v>2577</v>
      </c>
      <c r="H289" t="s">
        <v>1160</v>
      </c>
      <c r="I289" t="str">
        <f>INDEX('Postal Codes 1'!$C$2:$C$1540,MATCH(H289,'Postal Codes 1'!$B$2:$B$1540,0))</f>
        <v>LE</v>
      </c>
      <c r="J289" s="10">
        <v>40490</v>
      </c>
      <c r="K289">
        <v>49</v>
      </c>
      <c r="L289" t="s">
        <v>1696</v>
      </c>
      <c r="M289" t="str">
        <f>Portfolio43468[[#This Row],[Product Name]]</f>
        <v>Ultrathing V2</v>
      </c>
      <c r="N289">
        <f>Portfolio43468[[#This Row],[Order Quantity]]</f>
        <v>980</v>
      </c>
      <c r="O289" s="14">
        <f>Portfolio43468[[#This Row],[Order Value]]</f>
        <v>2930.2000000000003</v>
      </c>
      <c r="P289">
        <f t="shared" si="8"/>
        <v>2010</v>
      </c>
      <c r="Q289" t="str">
        <f t="shared" si="9"/>
        <v>Nov</v>
      </c>
    </row>
    <row r="290" spans="1:17" x14ac:dyDescent="0.3">
      <c r="A290">
        <v>292</v>
      </c>
      <c r="B290" t="str">
        <f>Portfolio43468[[#This Row],[First Name]]</f>
        <v>Y</v>
      </c>
      <c r="C290" t="str">
        <f>Portfolio43468[[#This Row],[Last Name]]</f>
        <v>Lake</v>
      </c>
      <c r="D290" t="s">
        <v>1683</v>
      </c>
      <c r="E290" t="str">
        <f>Portfolio43468[[#This Row],[Gender]]</f>
        <v>F</v>
      </c>
      <c r="F290">
        <v>90</v>
      </c>
      <c r="G290" t="s">
        <v>2580</v>
      </c>
      <c r="H290" t="s">
        <v>592</v>
      </c>
      <c r="I290" t="str">
        <f>INDEX('Postal Codes 1'!$C$2:$C$1540,MATCH(H290,'Postal Codes 1'!$B$2:$B$1540,0))</f>
        <v>DL</v>
      </c>
      <c r="J290" s="10">
        <v>39778</v>
      </c>
      <c r="K290">
        <v>36</v>
      </c>
      <c r="L290" t="s">
        <v>1673</v>
      </c>
      <c r="M290" t="str">
        <f>Portfolio43468[[#This Row],[Product Name]]</f>
        <v>Megawidget S</v>
      </c>
      <c r="N290">
        <f>Portfolio43468[[#This Row],[Order Quantity]]</f>
        <v>864</v>
      </c>
      <c r="O290" s="14">
        <f>Portfolio43468[[#This Row],[Order Value]]</f>
        <v>682.56000000000006</v>
      </c>
      <c r="P290">
        <f t="shared" si="8"/>
        <v>2008</v>
      </c>
      <c r="Q290" t="str">
        <f t="shared" si="9"/>
        <v>Nov</v>
      </c>
    </row>
    <row r="291" spans="1:17" x14ac:dyDescent="0.3">
      <c r="A291">
        <v>293</v>
      </c>
      <c r="B291" t="str">
        <f>Portfolio43468[[#This Row],[First Name]]</f>
        <v>M</v>
      </c>
      <c r="C291" t="str">
        <f>Portfolio43468[[#This Row],[Last Name]]</f>
        <v>Lowery</v>
      </c>
      <c r="D291" t="s">
        <v>1683</v>
      </c>
      <c r="E291" t="str">
        <f>Portfolio43468[[#This Row],[Gender]]</f>
        <v>F</v>
      </c>
      <c r="F291">
        <v>30</v>
      </c>
      <c r="G291" t="s">
        <v>2102</v>
      </c>
      <c r="H291" t="s">
        <v>2583</v>
      </c>
      <c r="I291" t="str">
        <f>INDEX('Postal Codes 1'!$C$2:$C$1540,MATCH(H291,'Postal Codes 1'!$B$2:$B$1540,0))</f>
        <v>PH</v>
      </c>
      <c r="J291" s="10">
        <v>39664</v>
      </c>
      <c r="K291">
        <v>3</v>
      </c>
      <c r="L291" t="s">
        <v>1772</v>
      </c>
      <c r="M291" t="str">
        <f>Portfolio43468[[#This Row],[Product Name]]</f>
        <v>Gigastuff</v>
      </c>
      <c r="N291">
        <f>Portfolio43468[[#This Row],[Order Quantity]]</f>
        <v>54</v>
      </c>
      <c r="O291" s="14">
        <f>Portfolio43468[[#This Row],[Order Value]]</f>
        <v>102.05999999999999</v>
      </c>
      <c r="P291">
        <f t="shared" si="8"/>
        <v>2008</v>
      </c>
      <c r="Q291" t="str">
        <f t="shared" si="9"/>
        <v>Aug</v>
      </c>
    </row>
    <row r="292" spans="1:17" x14ac:dyDescent="0.3">
      <c r="A292">
        <v>294</v>
      </c>
      <c r="B292" t="str">
        <f>Portfolio43468[[#This Row],[First Name]]</f>
        <v>M</v>
      </c>
      <c r="C292" t="str">
        <f>Portfolio43468[[#This Row],[Last Name]]</f>
        <v>Cervantes</v>
      </c>
      <c r="D292" t="s">
        <v>1683</v>
      </c>
      <c r="E292" t="str">
        <f>Portfolio43468[[#This Row],[Gender]]</f>
        <v>F</v>
      </c>
      <c r="F292">
        <v>90</v>
      </c>
      <c r="G292" t="s">
        <v>2585</v>
      </c>
      <c r="H292" t="s">
        <v>1188</v>
      </c>
      <c r="I292" t="str">
        <f>INDEX('Postal Codes 1'!$C$2:$C$1540,MATCH(H292,'Postal Codes 1'!$B$2:$B$1540,0))</f>
        <v>LU</v>
      </c>
      <c r="J292" s="10">
        <v>39943</v>
      </c>
      <c r="K292">
        <v>12</v>
      </c>
      <c r="L292" t="s">
        <v>1772</v>
      </c>
      <c r="M292" t="str">
        <f>Portfolio43468[[#This Row],[Product Name]]</f>
        <v>Gigastuff</v>
      </c>
      <c r="N292">
        <f>Portfolio43468[[#This Row],[Order Quantity]]</f>
        <v>216</v>
      </c>
      <c r="O292" s="14">
        <f>Portfolio43468[[#This Row],[Order Value]]</f>
        <v>408.23999999999995</v>
      </c>
      <c r="P292">
        <f t="shared" si="8"/>
        <v>2009</v>
      </c>
      <c r="Q292" t="str">
        <f t="shared" si="9"/>
        <v>May</v>
      </c>
    </row>
    <row r="293" spans="1:17" x14ac:dyDescent="0.3">
      <c r="A293">
        <v>295</v>
      </c>
      <c r="B293" t="str">
        <f>Portfolio43468[[#This Row],[First Name]]</f>
        <v>D</v>
      </c>
      <c r="C293" t="str">
        <f>Portfolio43468[[#This Row],[Last Name]]</f>
        <v>Medeiros</v>
      </c>
      <c r="D293" t="s">
        <v>1683</v>
      </c>
      <c r="E293" t="str">
        <f>Portfolio43468[[#This Row],[Gender]]</f>
        <v>F</v>
      </c>
      <c r="F293">
        <v>30</v>
      </c>
      <c r="G293" t="s">
        <v>2587</v>
      </c>
      <c r="H293" t="s">
        <v>1211</v>
      </c>
      <c r="I293" t="str">
        <f>INDEX('Postal Codes 1'!$C$2:$C$1540,MATCH(H293,'Postal Codes 1'!$B$2:$B$1540,0))</f>
        <v>NE</v>
      </c>
      <c r="J293" s="10">
        <v>39903</v>
      </c>
      <c r="K293">
        <v>45</v>
      </c>
      <c r="L293" t="s">
        <v>1673</v>
      </c>
      <c r="M293" t="str">
        <f>Portfolio43468[[#This Row],[Product Name]]</f>
        <v>Megawidget S</v>
      </c>
      <c r="N293">
        <f>Portfolio43468[[#This Row],[Order Quantity]]</f>
        <v>1080</v>
      </c>
      <c r="O293" s="14">
        <f>Portfolio43468[[#This Row],[Order Value]]</f>
        <v>853.2</v>
      </c>
      <c r="P293">
        <f t="shared" si="8"/>
        <v>2009</v>
      </c>
      <c r="Q293" t="str">
        <f t="shared" si="9"/>
        <v>Mar</v>
      </c>
    </row>
    <row r="294" spans="1:17" x14ac:dyDescent="0.3">
      <c r="A294">
        <v>296</v>
      </c>
      <c r="B294" t="str">
        <f>Portfolio43468[[#This Row],[First Name]]</f>
        <v>J</v>
      </c>
      <c r="C294" t="str">
        <f>Portfolio43468[[#This Row],[Last Name]]</f>
        <v>Locke</v>
      </c>
      <c r="D294" t="s">
        <v>1670</v>
      </c>
      <c r="E294" t="str">
        <f>Portfolio43468[[#This Row],[Gender]]</f>
        <v>F</v>
      </c>
      <c r="F294">
        <v>30</v>
      </c>
      <c r="G294" t="s">
        <v>2590</v>
      </c>
      <c r="H294" t="s">
        <v>2591</v>
      </c>
      <c r="I294" t="str">
        <f>INDEX('Postal Codes 1'!$C$2:$C$1540,MATCH(H294,'Postal Codes 1'!$B$2:$B$1540,0))</f>
        <v>NP</v>
      </c>
      <c r="J294" s="10">
        <v>40483</v>
      </c>
      <c r="K294">
        <v>63</v>
      </c>
      <c r="L294" t="s">
        <v>1673</v>
      </c>
      <c r="M294" t="str">
        <f>Portfolio43468[[#This Row],[Product Name]]</f>
        <v>Megawidget S</v>
      </c>
      <c r="N294">
        <f>Portfolio43468[[#This Row],[Order Quantity]]</f>
        <v>1512</v>
      </c>
      <c r="O294" s="14">
        <f>Portfolio43468[[#This Row],[Order Value]]</f>
        <v>1194.48</v>
      </c>
      <c r="P294">
        <f t="shared" si="8"/>
        <v>2010</v>
      </c>
      <c r="Q294" t="str">
        <f t="shared" si="9"/>
        <v>Nov</v>
      </c>
    </row>
    <row r="295" spans="1:17" x14ac:dyDescent="0.3">
      <c r="A295">
        <v>297</v>
      </c>
      <c r="B295" t="str">
        <f>Portfolio43468[[#This Row],[First Name]]</f>
        <v>N</v>
      </c>
      <c r="C295" t="str">
        <f>Portfolio43468[[#This Row],[Last Name]]</f>
        <v>Mendoza</v>
      </c>
      <c r="D295" t="s">
        <v>1683</v>
      </c>
      <c r="E295" t="str">
        <f>Portfolio43468[[#This Row],[Gender]]</f>
        <v>F</v>
      </c>
      <c r="F295">
        <v>90</v>
      </c>
      <c r="G295" t="s">
        <v>2594</v>
      </c>
      <c r="H295" t="s">
        <v>606</v>
      </c>
      <c r="I295" t="str">
        <f>INDEX('Postal Codes 1'!$C$2:$C$1540,MATCH(H295,'Postal Codes 1'!$B$2:$B$1540,0))</f>
        <v>EN</v>
      </c>
      <c r="J295" s="10">
        <v>39736</v>
      </c>
      <c r="K295">
        <v>97</v>
      </c>
      <c r="L295" t="s">
        <v>1673</v>
      </c>
      <c r="M295" t="str">
        <f>Portfolio43468[[#This Row],[Product Name]]</f>
        <v>Megawidget S</v>
      </c>
      <c r="N295">
        <f>Portfolio43468[[#This Row],[Order Quantity]]</f>
        <v>2328</v>
      </c>
      <c r="O295" s="14">
        <f>Portfolio43468[[#This Row],[Order Value]]</f>
        <v>1839.1200000000001</v>
      </c>
      <c r="P295">
        <f t="shared" si="8"/>
        <v>2008</v>
      </c>
      <c r="Q295" t="str">
        <f t="shared" si="9"/>
        <v>Oct</v>
      </c>
    </row>
    <row r="296" spans="1:17" x14ac:dyDescent="0.3">
      <c r="A296">
        <v>298</v>
      </c>
      <c r="B296" t="str">
        <f>Portfolio43468[[#This Row],[First Name]]</f>
        <v>A</v>
      </c>
      <c r="C296" t="str">
        <f>Portfolio43468[[#This Row],[Last Name]]</f>
        <v>Jarrett</v>
      </c>
      <c r="D296" t="s">
        <v>1733</v>
      </c>
      <c r="E296" t="str">
        <f>Portfolio43468[[#This Row],[Gender]]</f>
        <v>F</v>
      </c>
      <c r="F296">
        <v>60</v>
      </c>
      <c r="G296" t="s">
        <v>2597</v>
      </c>
      <c r="H296" t="s">
        <v>2103</v>
      </c>
      <c r="I296" t="str">
        <f>INDEX('Postal Codes 1'!$C$2:$C$1540,MATCH(H296,'Postal Codes 1'!$B$2:$B$1540,0))</f>
        <v>PO</v>
      </c>
      <c r="J296" s="10">
        <v>40480</v>
      </c>
      <c r="K296">
        <v>8</v>
      </c>
      <c r="L296" t="s">
        <v>1707</v>
      </c>
      <c r="M296" t="str">
        <f>Portfolio43468[[#This Row],[Product Name]]</f>
        <v>Megawidget M</v>
      </c>
      <c r="N296">
        <f>Portfolio43468[[#This Row],[Order Quantity]]</f>
        <v>192</v>
      </c>
      <c r="O296" s="14">
        <f>Portfolio43468[[#This Row],[Order Value]]</f>
        <v>228.48</v>
      </c>
      <c r="P296">
        <f t="shared" si="8"/>
        <v>2010</v>
      </c>
      <c r="Q296" t="str">
        <f t="shared" si="9"/>
        <v>Oct</v>
      </c>
    </row>
    <row r="297" spans="1:17" x14ac:dyDescent="0.3">
      <c r="A297">
        <v>299</v>
      </c>
      <c r="B297" t="str">
        <f>Portfolio43468[[#This Row],[First Name]]</f>
        <v>E</v>
      </c>
      <c r="C297" t="str">
        <f>Portfolio43468[[#This Row],[Last Name]]</f>
        <v>Poole</v>
      </c>
      <c r="D297" t="s">
        <v>1733</v>
      </c>
      <c r="E297" t="str">
        <f>Portfolio43468[[#This Row],[Gender]]</f>
        <v>F</v>
      </c>
      <c r="F297">
        <v>30</v>
      </c>
      <c r="G297" t="s">
        <v>2599</v>
      </c>
      <c r="H297" t="s">
        <v>2138</v>
      </c>
      <c r="I297" t="str">
        <f>INDEX('Postal Codes 1'!$C$2:$C$1540,MATCH(H297,'Postal Codes 1'!$B$2:$B$1540,0))</f>
        <v>CR</v>
      </c>
      <c r="J297" s="10">
        <v>39946</v>
      </c>
      <c r="K297">
        <v>64</v>
      </c>
      <c r="L297" t="s">
        <v>1673</v>
      </c>
      <c r="M297" t="str">
        <f>Portfolio43468[[#This Row],[Product Name]]</f>
        <v>Megawidget S</v>
      </c>
      <c r="N297">
        <f>Portfolio43468[[#This Row],[Order Quantity]]</f>
        <v>1536</v>
      </c>
      <c r="O297" s="14">
        <f>Portfolio43468[[#This Row],[Order Value]]</f>
        <v>1213.44</v>
      </c>
      <c r="P297">
        <f t="shared" si="8"/>
        <v>2009</v>
      </c>
      <c r="Q297" t="str">
        <f t="shared" si="9"/>
        <v>May</v>
      </c>
    </row>
    <row r="298" spans="1:17" x14ac:dyDescent="0.3">
      <c r="A298">
        <v>300</v>
      </c>
      <c r="B298" t="str">
        <f>Portfolio43468[[#This Row],[First Name]]</f>
        <v>C</v>
      </c>
      <c r="C298" t="str">
        <f>Portfolio43468[[#This Row],[Last Name]]</f>
        <v>Mercer</v>
      </c>
      <c r="D298" t="s">
        <v>1683</v>
      </c>
      <c r="E298" t="str">
        <f>Portfolio43468[[#This Row],[Gender]]</f>
        <v>F</v>
      </c>
      <c r="F298">
        <v>30</v>
      </c>
      <c r="G298" t="s">
        <v>2602</v>
      </c>
      <c r="H298" t="s">
        <v>1486</v>
      </c>
      <c r="I298" t="str">
        <f>INDEX('Postal Codes 1'!$C$2:$C$1540,MATCH(H298,'Postal Codes 1'!$B$2:$B$1540,0))</f>
        <v>TQ</v>
      </c>
      <c r="J298" s="10">
        <v>39488</v>
      </c>
      <c r="K298">
        <v>39</v>
      </c>
      <c r="L298" t="s">
        <v>1692</v>
      </c>
      <c r="M298" t="str">
        <f>Portfolio43468[[#This Row],[Product Name]]</f>
        <v>Megawidget L</v>
      </c>
      <c r="N298">
        <f>Portfolio43468[[#This Row],[Order Quantity]]</f>
        <v>936</v>
      </c>
      <c r="O298" s="14">
        <f>Portfolio43468[[#This Row],[Order Value]]</f>
        <v>1488.24</v>
      </c>
      <c r="P298">
        <f t="shared" si="8"/>
        <v>2008</v>
      </c>
      <c r="Q298" t="str">
        <f t="shared" si="9"/>
        <v>Feb</v>
      </c>
    </row>
    <row r="299" spans="1:17" x14ac:dyDescent="0.3">
      <c r="A299">
        <v>301</v>
      </c>
      <c r="B299" t="str">
        <f>Portfolio43468[[#This Row],[First Name]]</f>
        <v>G</v>
      </c>
      <c r="C299" t="str">
        <f>Portfolio43468[[#This Row],[Last Name]]</f>
        <v>Doran</v>
      </c>
      <c r="D299" t="s">
        <v>1670</v>
      </c>
      <c r="E299" t="str">
        <f>Portfolio43468[[#This Row],[Gender]]</f>
        <v>F</v>
      </c>
      <c r="F299">
        <v>90</v>
      </c>
      <c r="G299" t="s">
        <v>2604</v>
      </c>
      <c r="H299" t="s">
        <v>1474</v>
      </c>
      <c r="I299" t="str">
        <f>INDEX('Postal Codes 1'!$C$2:$C$1540,MATCH(H299,'Postal Codes 1'!$B$2:$B$1540,0))</f>
        <v>TN</v>
      </c>
      <c r="J299" s="10">
        <v>40340</v>
      </c>
      <c r="K299">
        <v>17</v>
      </c>
      <c r="L299" t="s">
        <v>1700</v>
      </c>
      <c r="M299" t="str">
        <f>Portfolio43468[[#This Row],[Product Name]]</f>
        <v>Ultrathing V1</v>
      </c>
      <c r="N299">
        <f>Portfolio43468[[#This Row],[Order Quantity]]</f>
        <v>289</v>
      </c>
      <c r="O299" s="14">
        <f>Portfolio43468[[#This Row],[Order Value]]</f>
        <v>575.11</v>
      </c>
      <c r="P299">
        <f t="shared" si="8"/>
        <v>2010</v>
      </c>
      <c r="Q299" t="str">
        <f t="shared" si="9"/>
        <v>Jun</v>
      </c>
    </row>
    <row r="300" spans="1:17" x14ac:dyDescent="0.3">
      <c r="A300">
        <v>302</v>
      </c>
      <c r="B300" t="str">
        <f>Portfolio43468[[#This Row],[First Name]]</f>
        <v>L</v>
      </c>
      <c r="C300" t="str">
        <f>Portfolio43468[[#This Row],[Last Name]]</f>
        <v>Soto</v>
      </c>
      <c r="D300" t="s">
        <v>1670</v>
      </c>
      <c r="E300" t="str">
        <f>Portfolio43468[[#This Row],[Gender]]</f>
        <v>F</v>
      </c>
      <c r="F300">
        <v>30</v>
      </c>
      <c r="G300" t="s">
        <v>2607</v>
      </c>
      <c r="H300" t="s">
        <v>2010</v>
      </c>
      <c r="I300" t="str">
        <f>INDEX('Postal Codes 1'!$C$2:$C$1540,MATCH(H300,'Postal Codes 1'!$B$2:$B$1540,0))</f>
        <v>NR</v>
      </c>
      <c r="J300" s="10">
        <v>39908</v>
      </c>
      <c r="K300">
        <v>66</v>
      </c>
      <c r="L300" t="s">
        <v>1007</v>
      </c>
      <c r="M300" t="str">
        <f>Portfolio43468[[#This Row],[Product Name]]</f>
        <v>Superwossname</v>
      </c>
      <c r="N300">
        <f>Portfolio43468[[#This Row],[Order Quantity]]</f>
        <v>1320</v>
      </c>
      <c r="O300" s="14">
        <f>Portfolio43468[[#This Row],[Order Value]]</f>
        <v>4105.2</v>
      </c>
      <c r="P300">
        <f t="shared" si="8"/>
        <v>2009</v>
      </c>
      <c r="Q300" t="str">
        <f t="shared" si="9"/>
        <v>Apr</v>
      </c>
    </row>
    <row r="301" spans="1:17" x14ac:dyDescent="0.3">
      <c r="A301">
        <v>303</v>
      </c>
      <c r="B301" t="str">
        <f>Portfolio43468[[#This Row],[First Name]]</f>
        <v>A</v>
      </c>
      <c r="C301" t="str">
        <f>Portfolio43468[[#This Row],[Last Name]]</f>
        <v>Coulter</v>
      </c>
      <c r="D301" t="s">
        <v>1670</v>
      </c>
      <c r="E301" t="str">
        <f>Portfolio43468[[#This Row],[Gender]]</f>
        <v>F</v>
      </c>
      <c r="F301">
        <v>90</v>
      </c>
      <c r="G301" t="s">
        <v>2610</v>
      </c>
      <c r="H301" t="s">
        <v>1600</v>
      </c>
      <c r="I301" t="str">
        <f>INDEX('Postal Codes 1'!$C$2:$C$1540,MATCH(H301,'Postal Codes 1'!$B$2:$B$1540,0))</f>
        <v>CB</v>
      </c>
      <c r="J301" s="10">
        <v>40069</v>
      </c>
      <c r="K301">
        <v>7</v>
      </c>
      <c r="L301" t="s">
        <v>1007</v>
      </c>
      <c r="M301" t="str">
        <f>Portfolio43468[[#This Row],[Product Name]]</f>
        <v>Superwossname</v>
      </c>
      <c r="N301">
        <f>Portfolio43468[[#This Row],[Order Quantity]]</f>
        <v>140</v>
      </c>
      <c r="O301" s="14">
        <f>Portfolio43468[[#This Row],[Order Value]]</f>
        <v>435.4</v>
      </c>
      <c r="P301">
        <f t="shared" si="8"/>
        <v>2009</v>
      </c>
      <c r="Q301" t="str">
        <f t="shared" si="9"/>
        <v>Sep</v>
      </c>
    </row>
    <row r="302" spans="1:17" x14ac:dyDescent="0.3">
      <c r="A302">
        <v>304</v>
      </c>
      <c r="B302" t="str">
        <f>Portfolio43468[[#This Row],[First Name]]</f>
        <v>D</v>
      </c>
      <c r="C302" t="str">
        <f>Portfolio43468[[#This Row],[Last Name]]</f>
        <v>Denny</v>
      </c>
      <c r="D302" t="s">
        <v>1670</v>
      </c>
      <c r="E302" t="str">
        <f>Portfolio43468[[#This Row],[Gender]]</f>
        <v>F</v>
      </c>
      <c r="F302">
        <v>30</v>
      </c>
      <c r="G302" t="s">
        <v>2613</v>
      </c>
      <c r="H302" t="s">
        <v>2614</v>
      </c>
      <c r="I302" t="str">
        <f>INDEX('Postal Codes 1'!$C$2:$C$1540,MATCH(H302,'Postal Codes 1'!$B$2:$B$1540,0))</f>
        <v>ST</v>
      </c>
      <c r="J302" s="10">
        <v>39777</v>
      </c>
      <c r="K302">
        <v>95</v>
      </c>
      <c r="L302" t="s">
        <v>1007</v>
      </c>
      <c r="M302" t="str">
        <f>Portfolio43468[[#This Row],[Product Name]]</f>
        <v>Superwossname</v>
      </c>
      <c r="N302">
        <f>Portfolio43468[[#This Row],[Order Quantity]]</f>
        <v>1900</v>
      </c>
      <c r="O302" s="14">
        <f>Portfolio43468[[#This Row],[Order Value]]</f>
        <v>5909</v>
      </c>
      <c r="P302">
        <f t="shared" si="8"/>
        <v>2008</v>
      </c>
      <c r="Q302" t="str">
        <f t="shared" si="9"/>
        <v>Nov</v>
      </c>
    </row>
    <row r="303" spans="1:17" x14ac:dyDescent="0.3">
      <c r="A303">
        <v>305</v>
      </c>
      <c r="B303" t="str">
        <f>Portfolio43468[[#This Row],[First Name]]</f>
        <v>N</v>
      </c>
      <c r="C303" t="str">
        <f>Portfolio43468[[#This Row],[Last Name]]</f>
        <v>Bentley</v>
      </c>
      <c r="D303" t="s">
        <v>1683</v>
      </c>
      <c r="E303" t="str">
        <f>Portfolio43468[[#This Row],[Gender]]</f>
        <v>F</v>
      </c>
      <c r="F303">
        <v>90</v>
      </c>
      <c r="G303" t="s">
        <v>2616</v>
      </c>
      <c r="H303" t="s">
        <v>965</v>
      </c>
      <c r="I303" t="str">
        <f>INDEX('Postal Codes 1'!$C$2:$C$1540,MATCH(H303,'Postal Codes 1'!$B$2:$B$1540,0))</f>
        <v>DD</v>
      </c>
      <c r="J303" s="10">
        <v>40421</v>
      </c>
      <c r="K303">
        <v>100</v>
      </c>
      <c r="L303" t="s">
        <v>1692</v>
      </c>
      <c r="M303" t="str">
        <f>Portfolio43468[[#This Row],[Product Name]]</f>
        <v>Megawidget L</v>
      </c>
      <c r="N303">
        <f>Portfolio43468[[#This Row],[Order Quantity]]</f>
        <v>2400</v>
      </c>
      <c r="O303" s="14">
        <f>Portfolio43468[[#This Row],[Order Value]]</f>
        <v>3816</v>
      </c>
      <c r="P303">
        <f t="shared" si="8"/>
        <v>2010</v>
      </c>
      <c r="Q303" t="str">
        <f t="shared" si="9"/>
        <v>Aug</v>
      </c>
    </row>
    <row r="304" spans="1:17" x14ac:dyDescent="0.3">
      <c r="A304">
        <v>306</v>
      </c>
      <c r="B304" t="str">
        <f>Portfolio43468[[#This Row],[First Name]]</f>
        <v>L</v>
      </c>
      <c r="C304" t="str">
        <f>Portfolio43468[[#This Row],[Last Name]]</f>
        <v>Crum</v>
      </c>
      <c r="D304" t="s">
        <v>1670</v>
      </c>
      <c r="E304" t="str">
        <f>Portfolio43468[[#This Row],[Gender]]</f>
        <v>F</v>
      </c>
      <c r="F304">
        <v>90</v>
      </c>
      <c r="G304" t="s">
        <v>2619</v>
      </c>
      <c r="H304" t="s">
        <v>485</v>
      </c>
      <c r="I304" t="str">
        <f>INDEX('Postal Codes 1'!$C$2:$C$1540,MATCH(H304,'Postal Codes 1'!$B$2:$B$1540,0))</f>
        <v>SN</v>
      </c>
      <c r="J304" s="10">
        <v>40085</v>
      </c>
      <c r="K304">
        <v>26</v>
      </c>
      <c r="L304" t="s">
        <v>851</v>
      </c>
      <c r="M304" t="str">
        <f>Portfolio43468[[#This Row],[Product Name]]</f>
        <v>Hyperwotsit</v>
      </c>
      <c r="N304">
        <f>Portfolio43468[[#This Row],[Order Quantity]]</f>
        <v>520</v>
      </c>
      <c r="O304" s="14">
        <f>Portfolio43468[[#This Row],[Order Value]]</f>
        <v>1045.1999999999998</v>
      </c>
      <c r="P304">
        <f t="shared" si="8"/>
        <v>2009</v>
      </c>
      <c r="Q304" t="str">
        <f t="shared" si="9"/>
        <v>Sep</v>
      </c>
    </row>
    <row r="305" spans="1:17" x14ac:dyDescent="0.3">
      <c r="A305">
        <v>307</v>
      </c>
      <c r="B305" t="str">
        <f>Portfolio43468[[#This Row],[First Name]]</f>
        <v>M</v>
      </c>
      <c r="C305" t="str">
        <f>Portfolio43468[[#This Row],[Last Name]]</f>
        <v>Feldman</v>
      </c>
      <c r="D305" t="s">
        <v>1683</v>
      </c>
      <c r="E305" t="str">
        <f>Portfolio43468[[#This Row],[Gender]]</f>
        <v>F</v>
      </c>
      <c r="F305">
        <v>60</v>
      </c>
      <c r="G305" t="s">
        <v>2622</v>
      </c>
      <c r="H305" t="s">
        <v>2623</v>
      </c>
      <c r="I305" t="str">
        <f>INDEX('Postal Codes 1'!$C$2:$C$1540,MATCH(H305,'Postal Codes 1'!$B$2:$B$1540,0))</f>
        <v>TA</v>
      </c>
      <c r="J305" s="10">
        <v>40217</v>
      </c>
      <c r="K305">
        <v>38</v>
      </c>
      <c r="L305" t="s">
        <v>851</v>
      </c>
      <c r="M305" t="str">
        <f>Portfolio43468[[#This Row],[Product Name]]</f>
        <v>Hyperwotsit</v>
      </c>
      <c r="N305">
        <f>Portfolio43468[[#This Row],[Order Quantity]]</f>
        <v>760</v>
      </c>
      <c r="O305" s="14">
        <f>Portfolio43468[[#This Row],[Order Value]]</f>
        <v>1527.6</v>
      </c>
      <c r="P305">
        <f t="shared" si="8"/>
        <v>2010</v>
      </c>
      <c r="Q305" t="str">
        <f t="shared" si="9"/>
        <v>Feb</v>
      </c>
    </row>
    <row r="306" spans="1:17" x14ac:dyDescent="0.3">
      <c r="A306">
        <v>308</v>
      </c>
      <c r="B306" t="str">
        <f>Portfolio43468[[#This Row],[First Name]]</f>
        <v>C</v>
      </c>
      <c r="C306" t="str">
        <f>Portfolio43468[[#This Row],[Last Name]]</f>
        <v>Lawson</v>
      </c>
      <c r="D306" t="s">
        <v>1683</v>
      </c>
      <c r="E306" t="str">
        <f>Portfolio43468[[#This Row],[Gender]]</f>
        <v>F</v>
      </c>
      <c r="F306">
        <v>60</v>
      </c>
      <c r="G306" t="s">
        <v>2626</v>
      </c>
      <c r="H306" t="s">
        <v>2627</v>
      </c>
      <c r="I306" t="str">
        <f>INDEX('Postal Codes 1'!$C$2:$C$1540,MATCH(H306,'Postal Codes 1'!$B$2:$B$1540,0))</f>
        <v>DE</v>
      </c>
      <c r="J306" s="10">
        <v>40304</v>
      </c>
      <c r="K306">
        <v>70</v>
      </c>
      <c r="L306" t="s">
        <v>1677</v>
      </c>
      <c r="M306" t="str">
        <f>Portfolio43468[[#This Row],[Product Name]]</f>
        <v>Ultrathing V3</v>
      </c>
      <c r="N306">
        <f>Portfolio43468[[#This Row],[Order Quantity]]</f>
        <v>1680</v>
      </c>
      <c r="O306" s="14">
        <f>Portfolio43468[[#This Row],[Order Value]]</f>
        <v>5863.2000000000007</v>
      </c>
      <c r="P306">
        <f t="shared" si="8"/>
        <v>2010</v>
      </c>
      <c r="Q306" t="str">
        <f t="shared" si="9"/>
        <v>May</v>
      </c>
    </row>
    <row r="307" spans="1:17" x14ac:dyDescent="0.3">
      <c r="A307">
        <v>309</v>
      </c>
      <c r="B307" t="str">
        <f>Portfolio43468[[#This Row],[First Name]]</f>
        <v>L</v>
      </c>
      <c r="C307" t="str">
        <f>Portfolio43468[[#This Row],[Last Name]]</f>
        <v>Mayberry</v>
      </c>
      <c r="D307" t="s">
        <v>1683</v>
      </c>
      <c r="E307" t="str">
        <f>Portfolio43468[[#This Row],[Gender]]</f>
        <v>F</v>
      </c>
      <c r="F307">
        <v>60</v>
      </c>
      <c r="G307" t="s">
        <v>2630</v>
      </c>
      <c r="H307" t="s">
        <v>2631</v>
      </c>
      <c r="I307" t="str">
        <f>INDEX('Postal Codes 1'!$C$2:$C$1540,MATCH(H307,'Postal Codes 1'!$B$2:$B$1540,0))</f>
        <v>RH</v>
      </c>
      <c r="J307" s="10">
        <v>40241</v>
      </c>
      <c r="K307">
        <v>25</v>
      </c>
      <c r="L307" t="s">
        <v>1721</v>
      </c>
      <c r="M307" t="str">
        <f>Portfolio43468[[#This Row],[Product Name]]</f>
        <v>Ultrathing V4</v>
      </c>
      <c r="N307">
        <f>Portfolio43468[[#This Row],[Order Quantity]]</f>
        <v>600</v>
      </c>
      <c r="O307" s="14">
        <f>Portfolio43468[[#This Row],[Order Value]]</f>
        <v>2394</v>
      </c>
      <c r="P307">
        <f t="shared" si="8"/>
        <v>2010</v>
      </c>
      <c r="Q307" t="str">
        <f t="shared" si="9"/>
        <v>Mar</v>
      </c>
    </row>
    <row r="308" spans="1:17" x14ac:dyDescent="0.3">
      <c r="A308">
        <v>310</v>
      </c>
      <c r="B308" t="str">
        <f>Portfolio43468[[#This Row],[First Name]]</f>
        <v>G</v>
      </c>
      <c r="C308" t="str">
        <f>Portfolio43468[[#This Row],[Last Name]]</f>
        <v>Staples</v>
      </c>
      <c r="D308" t="s">
        <v>1670</v>
      </c>
      <c r="E308" t="str">
        <f>Portfolio43468[[#This Row],[Gender]]</f>
        <v>F</v>
      </c>
      <c r="F308">
        <v>30</v>
      </c>
      <c r="G308" t="s">
        <v>2634</v>
      </c>
      <c r="H308" t="s">
        <v>2569</v>
      </c>
      <c r="I308" t="str">
        <f>INDEX('Postal Codes 1'!$C$2:$C$1540,MATCH(H308,'Postal Codes 1'!$B$2:$B$1540,0))</f>
        <v>NP</v>
      </c>
      <c r="J308" s="10">
        <v>39670</v>
      </c>
      <c r="K308">
        <v>6</v>
      </c>
      <c r="L308" t="s">
        <v>1700</v>
      </c>
      <c r="M308" t="str">
        <f>Portfolio43468[[#This Row],[Product Name]]</f>
        <v>Ultrathing V1</v>
      </c>
      <c r="N308">
        <f>Portfolio43468[[#This Row],[Order Quantity]]</f>
        <v>102</v>
      </c>
      <c r="O308" s="14">
        <f>Portfolio43468[[#This Row],[Order Value]]</f>
        <v>202.98</v>
      </c>
      <c r="P308">
        <f t="shared" si="8"/>
        <v>2008</v>
      </c>
      <c r="Q308" t="str">
        <f t="shared" si="9"/>
        <v>Aug</v>
      </c>
    </row>
    <row r="309" spans="1:17" x14ac:dyDescent="0.3">
      <c r="A309">
        <v>311</v>
      </c>
      <c r="B309" t="str">
        <f>Portfolio43468[[#This Row],[First Name]]</f>
        <v>D</v>
      </c>
      <c r="C309" t="str">
        <f>Portfolio43468[[#This Row],[Last Name]]</f>
        <v>Burroughs</v>
      </c>
      <c r="D309" t="s">
        <v>1683</v>
      </c>
      <c r="E309" t="str">
        <f>Portfolio43468[[#This Row],[Gender]]</f>
        <v>F</v>
      </c>
      <c r="F309">
        <v>30</v>
      </c>
      <c r="G309" t="s">
        <v>2636</v>
      </c>
      <c r="H309" t="s">
        <v>1625</v>
      </c>
      <c r="I309" t="str">
        <f>INDEX('Postal Codes 1'!$C$2:$C$1540,MATCH(H309,'Postal Codes 1'!$B$2:$B$1540,0))</f>
        <v>L</v>
      </c>
      <c r="J309" s="10">
        <v>40285</v>
      </c>
      <c r="K309">
        <v>37</v>
      </c>
      <c r="L309" t="s">
        <v>1700</v>
      </c>
      <c r="M309" t="str">
        <f>Portfolio43468[[#This Row],[Product Name]]</f>
        <v>Ultrathing V1</v>
      </c>
      <c r="N309">
        <f>Portfolio43468[[#This Row],[Order Quantity]]</f>
        <v>629</v>
      </c>
      <c r="O309" s="14">
        <f>Portfolio43468[[#This Row],[Order Value]]</f>
        <v>1251.71</v>
      </c>
      <c r="P309">
        <f t="shared" si="8"/>
        <v>2010</v>
      </c>
      <c r="Q309" t="str">
        <f t="shared" si="9"/>
        <v>Apr</v>
      </c>
    </row>
    <row r="310" spans="1:17" x14ac:dyDescent="0.3">
      <c r="A310">
        <v>312</v>
      </c>
      <c r="B310" t="str">
        <f>Portfolio43468[[#This Row],[First Name]]</f>
        <v>C</v>
      </c>
      <c r="C310" t="str">
        <f>Portfolio43468[[#This Row],[Last Name]]</f>
        <v>Friend</v>
      </c>
      <c r="D310" t="s">
        <v>1670</v>
      </c>
      <c r="E310" t="str">
        <f>Portfolio43468[[#This Row],[Gender]]</f>
        <v>F</v>
      </c>
      <c r="F310">
        <v>90</v>
      </c>
      <c r="G310" t="s">
        <v>2638</v>
      </c>
      <c r="H310" t="s">
        <v>815</v>
      </c>
      <c r="I310" t="str">
        <f>INDEX('Postal Codes 1'!$C$2:$C$1540,MATCH(H310,'Postal Codes 1'!$B$2:$B$1540,0))</f>
        <v>RM</v>
      </c>
      <c r="J310" s="10">
        <v>39839</v>
      </c>
      <c r="K310">
        <v>49</v>
      </c>
      <c r="L310" t="s">
        <v>1692</v>
      </c>
      <c r="M310" t="str">
        <f>Portfolio43468[[#This Row],[Product Name]]</f>
        <v>Megawidget L</v>
      </c>
      <c r="N310">
        <f>Portfolio43468[[#This Row],[Order Quantity]]</f>
        <v>1176</v>
      </c>
      <c r="O310" s="14">
        <f>Portfolio43468[[#This Row],[Order Value]]</f>
        <v>1869.8400000000001</v>
      </c>
      <c r="P310">
        <f t="shared" si="8"/>
        <v>2009</v>
      </c>
      <c r="Q310" t="str">
        <f t="shared" si="9"/>
        <v>Jan</v>
      </c>
    </row>
    <row r="311" spans="1:17" x14ac:dyDescent="0.3">
      <c r="A311">
        <v>313</v>
      </c>
      <c r="B311" t="str">
        <f>Portfolio43468[[#This Row],[First Name]]</f>
        <v>S</v>
      </c>
      <c r="C311" t="str">
        <f>Portfolio43468[[#This Row],[Last Name]]</f>
        <v>Lunsford</v>
      </c>
      <c r="D311" t="s">
        <v>1683</v>
      </c>
      <c r="E311" t="str">
        <f>Portfolio43468[[#This Row],[Gender]]</f>
        <v>F</v>
      </c>
      <c r="F311">
        <v>60</v>
      </c>
      <c r="G311" t="s">
        <v>2641</v>
      </c>
      <c r="H311" t="s">
        <v>140</v>
      </c>
      <c r="I311" t="str">
        <f>INDEX('Postal Codes 1'!$C$2:$C$1540,MATCH(H311,'Postal Codes 1'!$B$2:$B$1540,0))</f>
        <v>DG</v>
      </c>
      <c r="J311" s="10">
        <v>39738</v>
      </c>
      <c r="K311">
        <v>58</v>
      </c>
      <c r="L311" t="s">
        <v>851</v>
      </c>
      <c r="M311" t="str">
        <f>Portfolio43468[[#This Row],[Product Name]]</f>
        <v>Hyperwotsit</v>
      </c>
      <c r="N311">
        <f>Portfolio43468[[#This Row],[Order Quantity]]</f>
        <v>1160</v>
      </c>
      <c r="O311" s="14">
        <f>Portfolio43468[[#This Row],[Order Value]]</f>
        <v>2331.6</v>
      </c>
      <c r="P311">
        <f t="shared" si="8"/>
        <v>2008</v>
      </c>
      <c r="Q311" t="str">
        <f t="shared" si="9"/>
        <v>Oct</v>
      </c>
    </row>
    <row r="312" spans="1:17" x14ac:dyDescent="0.3">
      <c r="A312">
        <v>314</v>
      </c>
      <c r="B312" t="str">
        <f>Portfolio43468[[#This Row],[First Name]]</f>
        <v>M</v>
      </c>
      <c r="C312" t="str">
        <f>Portfolio43468[[#This Row],[Last Name]]</f>
        <v>Dempsey</v>
      </c>
      <c r="D312" t="s">
        <v>1946</v>
      </c>
      <c r="E312" t="str">
        <f>Portfolio43468[[#This Row],[Gender]]</f>
        <v>F</v>
      </c>
      <c r="F312">
        <v>30</v>
      </c>
      <c r="G312" t="s">
        <v>2644</v>
      </c>
      <c r="H312" t="s">
        <v>1642</v>
      </c>
      <c r="I312" t="str">
        <f>INDEX('Postal Codes 1'!$C$2:$C$1540,MATCH(H312,'Postal Codes 1'!$B$2:$B$1540,0))</f>
        <v>CR</v>
      </c>
      <c r="J312" s="10">
        <v>40145</v>
      </c>
      <c r="K312">
        <v>50</v>
      </c>
      <c r="L312" t="s">
        <v>851</v>
      </c>
      <c r="M312" t="str">
        <f>Portfolio43468[[#This Row],[Product Name]]</f>
        <v>Hyperwotsit</v>
      </c>
      <c r="N312">
        <f>Portfolio43468[[#This Row],[Order Quantity]]</f>
        <v>1000</v>
      </c>
      <c r="O312" s="14">
        <f>Portfolio43468[[#This Row],[Order Value]]</f>
        <v>2009.9999999999998</v>
      </c>
      <c r="P312">
        <f t="shared" si="8"/>
        <v>2009</v>
      </c>
      <c r="Q312" t="str">
        <f t="shared" si="9"/>
        <v>Nov</v>
      </c>
    </row>
    <row r="313" spans="1:17" x14ac:dyDescent="0.3">
      <c r="A313">
        <v>315</v>
      </c>
      <c r="B313" t="str">
        <f>Portfolio43468[[#This Row],[First Name]]</f>
        <v>J</v>
      </c>
      <c r="C313" t="str">
        <f>Portfolio43468[[#This Row],[Last Name]]</f>
        <v>Fisher</v>
      </c>
      <c r="D313" t="s">
        <v>1670</v>
      </c>
      <c r="E313" t="str">
        <f>Portfolio43468[[#This Row],[Gender]]</f>
        <v>F</v>
      </c>
      <c r="F313">
        <v>30</v>
      </c>
      <c r="G313" t="s">
        <v>2647</v>
      </c>
      <c r="H313" t="s">
        <v>199</v>
      </c>
      <c r="I313" t="str">
        <f>INDEX('Postal Codes 1'!$C$2:$C$1540,MATCH(H313,'Postal Codes 1'!$B$2:$B$1540,0))</f>
        <v>EX</v>
      </c>
      <c r="J313" s="10">
        <v>39567</v>
      </c>
      <c r="K313">
        <v>45</v>
      </c>
      <c r="L313" t="s">
        <v>851</v>
      </c>
      <c r="M313" t="str">
        <f>Portfolio43468[[#This Row],[Product Name]]</f>
        <v>Hyperwotsit</v>
      </c>
      <c r="N313">
        <f>Portfolio43468[[#This Row],[Order Quantity]]</f>
        <v>900</v>
      </c>
      <c r="O313" s="14">
        <f>Portfolio43468[[#This Row],[Order Value]]</f>
        <v>1808.9999999999998</v>
      </c>
      <c r="P313">
        <f t="shared" si="8"/>
        <v>2008</v>
      </c>
      <c r="Q313" t="str">
        <f t="shared" si="9"/>
        <v>Apr</v>
      </c>
    </row>
    <row r="314" spans="1:17" x14ac:dyDescent="0.3">
      <c r="A314">
        <v>316</v>
      </c>
      <c r="B314" t="str">
        <f>Portfolio43468[[#This Row],[First Name]]</f>
        <v>C</v>
      </c>
      <c r="C314" t="str">
        <f>Portfolio43468[[#This Row],[Last Name]]</f>
        <v>Nash</v>
      </c>
      <c r="D314" t="s">
        <v>1670</v>
      </c>
      <c r="E314" t="str">
        <f>Portfolio43468[[#This Row],[Gender]]</f>
        <v>F</v>
      </c>
      <c r="F314">
        <v>30</v>
      </c>
      <c r="G314" t="s">
        <v>2649</v>
      </c>
      <c r="H314" t="s">
        <v>240</v>
      </c>
      <c r="I314" t="str">
        <f>INDEX('Postal Codes 1'!$C$2:$C$1540,MATCH(H314,'Postal Codes 1'!$B$2:$B$1540,0))</f>
        <v>IG</v>
      </c>
      <c r="J314" s="10">
        <v>39703</v>
      </c>
      <c r="K314">
        <v>21</v>
      </c>
      <c r="L314" t="s">
        <v>1696</v>
      </c>
      <c r="M314" t="str">
        <f>Portfolio43468[[#This Row],[Product Name]]</f>
        <v>Ultrathing V2</v>
      </c>
      <c r="N314">
        <f>Portfolio43468[[#This Row],[Order Quantity]]</f>
        <v>420</v>
      </c>
      <c r="O314" s="14">
        <f>Portfolio43468[[#This Row],[Order Value]]</f>
        <v>1255.8000000000002</v>
      </c>
      <c r="P314">
        <f t="shared" si="8"/>
        <v>2008</v>
      </c>
      <c r="Q314" t="str">
        <f t="shared" si="9"/>
        <v>Sep</v>
      </c>
    </row>
    <row r="315" spans="1:17" x14ac:dyDescent="0.3">
      <c r="A315">
        <v>317</v>
      </c>
      <c r="B315" t="str">
        <f>Portfolio43468[[#This Row],[First Name]]</f>
        <v>H</v>
      </c>
      <c r="C315" t="str">
        <f>Portfolio43468[[#This Row],[Last Name]]</f>
        <v>Hatcher</v>
      </c>
      <c r="D315" t="s">
        <v>1733</v>
      </c>
      <c r="E315" t="str">
        <f>Portfolio43468[[#This Row],[Gender]]</f>
        <v>F</v>
      </c>
      <c r="F315">
        <v>60</v>
      </c>
      <c r="G315" t="s">
        <v>2652</v>
      </c>
      <c r="H315" t="s">
        <v>186</v>
      </c>
      <c r="I315" t="str">
        <f>INDEX('Postal Codes 1'!$C$2:$C$1540,MATCH(H315,'Postal Codes 1'!$B$2:$B$1540,0))</f>
        <v>EX</v>
      </c>
      <c r="J315" s="10">
        <v>40168</v>
      </c>
      <c r="K315">
        <v>7</v>
      </c>
      <c r="L315" t="s">
        <v>1700</v>
      </c>
      <c r="M315" t="str">
        <f>Portfolio43468[[#This Row],[Product Name]]</f>
        <v>Ultrathing V1</v>
      </c>
      <c r="N315">
        <f>Portfolio43468[[#This Row],[Order Quantity]]</f>
        <v>119</v>
      </c>
      <c r="O315" s="14">
        <f>Portfolio43468[[#This Row],[Order Value]]</f>
        <v>236.81</v>
      </c>
      <c r="P315">
        <f t="shared" si="8"/>
        <v>2009</v>
      </c>
      <c r="Q315" t="str">
        <f t="shared" si="9"/>
        <v>Dec</v>
      </c>
    </row>
    <row r="316" spans="1:17" x14ac:dyDescent="0.3">
      <c r="A316">
        <v>318</v>
      </c>
      <c r="B316" t="str">
        <f>Portfolio43468[[#This Row],[First Name]]</f>
        <v>L</v>
      </c>
      <c r="C316" t="str">
        <f>Portfolio43468[[#This Row],[Last Name]]</f>
        <v>Skaggs</v>
      </c>
      <c r="D316" t="s">
        <v>1670</v>
      </c>
      <c r="E316" t="str">
        <f>Portfolio43468[[#This Row],[Gender]]</f>
        <v>F</v>
      </c>
      <c r="F316">
        <v>90</v>
      </c>
      <c r="G316" t="s">
        <v>2655</v>
      </c>
      <c r="H316" t="s">
        <v>866</v>
      </c>
      <c r="I316" t="str">
        <f>INDEX('Postal Codes 1'!$C$2:$C$1540,MATCH(H316,'Postal Codes 1'!$B$2:$B$1540,0))</f>
        <v>BD</v>
      </c>
      <c r="J316" s="10">
        <v>39791</v>
      </c>
      <c r="K316">
        <v>79</v>
      </c>
      <c r="L316" t="s">
        <v>1673</v>
      </c>
      <c r="M316" t="str">
        <f>Portfolio43468[[#This Row],[Product Name]]</f>
        <v>Megawidget S</v>
      </c>
      <c r="N316">
        <f>Portfolio43468[[#This Row],[Order Quantity]]</f>
        <v>1896</v>
      </c>
      <c r="O316" s="14">
        <f>Portfolio43468[[#This Row],[Order Value]]</f>
        <v>1497.8400000000001</v>
      </c>
      <c r="P316">
        <f t="shared" si="8"/>
        <v>2008</v>
      </c>
      <c r="Q316" t="str">
        <f t="shared" si="9"/>
        <v>Dec</v>
      </c>
    </row>
    <row r="317" spans="1:17" x14ac:dyDescent="0.3">
      <c r="A317">
        <v>319</v>
      </c>
      <c r="B317" t="str">
        <f>Portfolio43468[[#This Row],[First Name]]</f>
        <v>J</v>
      </c>
      <c r="C317" t="str">
        <f>Portfolio43468[[#This Row],[Last Name]]</f>
        <v>Street</v>
      </c>
      <c r="D317" t="s">
        <v>1670</v>
      </c>
      <c r="E317" t="str">
        <f>Portfolio43468[[#This Row],[Gender]]</f>
        <v>F</v>
      </c>
      <c r="F317">
        <v>90</v>
      </c>
      <c r="G317" t="s">
        <v>2658</v>
      </c>
      <c r="H317" t="s">
        <v>541</v>
      </c>
      <c r="I317" t="str">
        <f>INDEX('Postal Codes 1'!$C$2:$C$1540,MATCH(H317,'Postal Codes 1'!$B$2:$B$1540,0))</f>
        <v>BT</v>
      </c>
      <c r="J317" s="10">
        <v>39501</v>
      </c>
      <c r="K317">
        <v>21</v>
      </c>
      <c r="L317" t="s">
        <v>1772</v>
      </c>
      <c r="M317" t="str">
        <f>Portfolio43468[[#This Row],[Product Name]]</f>
        <v>Gigastuff</v>
      </c>
      <c r="N317">
        <f>Portfolio43468[[#This Row],[Order Quantity]]</f>
        <v>378</v>
      </c>
      <c r="O317" s="14">
        <f>Portfolio43468[[#This Row],[Order Value]]</f>
        <v>714.42</v>
      </c>
      <c r="P317">
        <f t="shared" si="8"/>
        <v>2008</v>
      </c>
      <c r="Q317" t="str">
        <f t="shared" si="9"/>
        <v>Feb</v>
      </c>
    </row>
    <row r="318" spans="1:17" x14ac:dyDescent="0.3">
      <c r="A318">
        <v>320</v>
      </c>
      <c r="B318" t="str">
        <f>Portfolio43468[[#This Row],[First Name]]</f>
        <v>J</v>
      </c>
      <c r="C318" t="str">
        <f>Portfolio43468[[#This Row],[Last Name]]</f>
        <v>Butler</v>
      </c>
      <c r="D318" t="s">
        <v>1683</v>
      </c>
      <c r="E318" t="str">
        <f>Portfolio43468[[#This Row],[Gender]]</f>
        <v>F</v>
      </c>
      <c r="F318">
        <v>90</v>
      </c>
      <c r="G318" t="s">
        <v>2660</v>
      </c>
      <c r="H318" t="s">
        <v>2661</v>
      </c>
      <c r="I318" t="str">
        <f>INDEX('Postal Codes 1'!$C$2:$C$1540,MATCH(H318,'Postal Codes 1'!$B$2:$B$1540,0))</f>
        <v>DE</v>
      </c>
      <c r="J318" s="10">
        <v>39930</v>
      </c>
      <c r="K318">
        <v>26</v>
      </c>
      <c r="L318" t="s">
        <v>1772</v>
      </c>
      <c r="M318" t="str">
        <f>Portfolio43468[[#This Row],[Product Name]]</f>
        <v>Gigastuff</v>
      </c>
      <c r="N318">
        <f>Portfolio43468[[#This Row],[Order Quantity]]</f>
        <v>468</v>
      </c>
      <c r="O318" s="14">
        <f>Portfolio43468[[#This Row],[Order Value]]</f>
        <v>884.52</v>
      </c>
      <c r="P318">
        <f t="shared" si="8"/>
        <v>2009</v>
      </c>
      <c r="Q318" t="str">
        <f t="shared" si="9"/>
        <v>Apr</v>
      </c>
    </row>
    <row r="319" spans="1:17" x14ac:dyDescent="0.3">
      <c r="A319">
        <v>321</v>
      </c>
      <c r="B319" t="str">
        <f>Portfolio43468[[#This Row],[First Name]]</f>
        <v>H</v>
      </c>
      <c r="C319" t="str">
        <f>Portfolio43468[[#This Row],[Last Name]]</f>
        <v>Stein</v>
      </c>
      <c r="D319" t="s">
        <v>1683</v>
      </c>
      <c r="E319" t="str">
        <f>Portfolio43468[[#This Row],[Gender]]</f>
        <v>F</v>
      </c>
      <c r="F319">
        <v>60</v>
      </c>
      <c r="G319" t="s">
        <v>2664</v>
      </c>
      <c r="H319" t="s">
        <v>722</v>
      </c>
      <c r="I319" t="str">
        <f>INDEX('Postal Codes 1'!$C$2:$C$1540,MATCH(H319,'Postal Codes 1'!$B$2:$B$1540,0))</f>
        <v>LL</v>
      </c>
      <c r="J319" s="10">
        <v>40269</v>
      </c>
      <c r="K319">
        <v>66</v>
      </c>
      <c r="L319" t="s">
        <v>1696</v>
      </c>
      <c r="M319" t="str">
        <f>Portfolio43468[[#This Row],[Product Name]]</f>
        <v>Ultrathing V2</v>
      </c>
      <c r="N319">
        <f>Portfolio43468[[#This Row],[Order Quantity]]</f>
        <v>1320</v>
      </c>
      <c r="O319" s="14">
        <f>Portfolio43468[[#This Row],[Order Value]]</f>
        <v>3946.8</v>
      </c>
      <c r="P319">
        <f t="shared" si="8"/>
        <v>2010</v>
      </c>
      <c r="Q319" t="str">
        <f t="shared" si="9"/>
        <v>Apr</v>
      </c>
    </row>
    <row r="320" spans="1:17" x14ac:dyDescent="0.3">
      <c r="A320">
        <v>322</v>
      </c>
      <c r="B320" t="str">
        <f>Portfolio43468[[#This Row],[First Name]]</f>
        <v>M</v>
      </c>
      <c r="C320" t="str">
        <f>Portfolio43468[[#This Row],[Last Name]]</f>
        <v>Aguilar</v>
      </c>
      <c r="D320" t="s">
        <v>1683</v>
      </c>
      <c r="E320" t="str">
        <f>Portfolio43468[[#This Row],[Gender]]</f>
        <v>F</v>
      </c>
      <c r="F320">
        <v>30</v>
      </c>
      <c r="G320" t="s">
        <v>2667</v>
      </c>
      <c r="H320" t="s">
        <v>832</v>
      </c>
      <c r="I320" t="str">
        <f>INDEX('Postal Codes 1'!$C$2:$C$1540,MATCH(H320,'Postal Codes 1'!$B$2:$B$1540,0))</f>
        <v>SL</v>
      </c>
      <c r="J320" s="10">
        <v>39714</v>
      </c>
      <c r="K320">
        <v>41</v>
      </c>
      <c r="L320" t="s">
        <v>1696</v>
      </c>
      <c r="M320" t="str">
        <f>Portfolio43468[[#This Row],[Product Name]]</f>
        <v>Ultrathing V2</v>
      </c>
      <c r="N320">
        <f>Portfolio43468[[#This Row],[Order Quantity]]</f>
        <v>820</v>
      </c>
      <c r="O320" s="14">
        <f>Portfolio43468[[#This Row],[Order Value]]</f>
        <v>2451.8000000000002</v>
      </c>
      <c r="P320">
        <f t="shared" si="8"/>
        <v>2008</v>
      </c>
      <c r="Q320" t="str">
        <f t="shared" si="9"/>
        <v>Sep</v>
      </c>
    </row>
    <row r="321" spans="1:17" x14ac:dyDescent="0.3">
      <c r="A321">
        <v>323</v>
      </c>
      <c r="B321" t="str">
        <f>Portfolio43468[[#This Row],[First Name]]</f>
        <v>C</v>
      </c>
      <c r="C321" t="str">
        <f>Portfolio43468[[#This Row],[Last Name]]</f>
        <v>Reaves</v>
      </c>
      <c r="D321" t="s">
        <v>1683</v>
      </c>
      <c r="E321" t="str">
        <f>Portfolio43468[[#This Row],[Gender]]</f>
        <v>F</v>
      </c>
      <c r="F321">
        <v>30</v>
      </c>
      <c r="G321" t="s">
        <v>2670</v>
      </c>
      <c r="H321" t="s">
        <v>2671</v>
      </c>
      <c r="I321" t="str">
        <f>INDEX('Postal Codes 1'!$C$2:$C$1540,MATCH(H321,'Postal Codes 1'!$B$2:$B$1540,0))</f>
        <v>CA</v>
      </c>
      <c r="J321" s="10">
        <v>39827</v>
      </c>
      <c r="K321">
        <v>84</v>
      </c>
      <c r="L321" t="s">
        <v>1772</v>
      </c>
      <c r="M321" t="str">
        <f>Portfolio43468[[#This Row],[Product Name]]</f>
        <v>Gigastuff</v>
      </c>
      <c r="N321">
        <f>Portfolio43468[[#This Row],[Order Quantity]]</f>
        <v>1512</v>
      </c>
      <c r="O321" s="14">
        <f>Portfolio43468[[#This Row],[Order Value]]</f>
        <v>2857.68</v>
      </c>
      <c r="P321">
        <f t="shared" si="8"/>
        <v>2009</v>
      </c>
      <c r="Q321" t="str">
        <f t="shared" si="9"/>
        <v>Jan</v>
      </c>
    </row>
    <row r="322" spans="1:17" x14ac:dyDescent="0.3">
      <c r="A322">
        <v>324</v>
      </c>
      <c r="B322" t="str">
        <f>Portfolio43468[[#This Row],[First Name]]</f>
        <v>A</v>
      </c>
      <c r="C322" t="str">
        <f>Portfolio43468[[#This Row],[Last Name]]</f>
        <v>Drummond</v>
      </c>
      <c r="D322" t="s">
        <v>1670</v>
      </c>
      <c r="E322" t="str">
        <f>Portfolio43468[[#This Row],[Gender]]</f>
        <v>F</v>
      </c>
      <c r="F322">
        <v>90</v>
      </c>
      <c r="G322" t="s">
        <v>2674</v>
      </c>
      <c r="H322" t="s">
        <v>2675</v>
      </c>
      <c r="I322" t="str">
        <f>INDEX('Postal Codes 1'!$C$2:$C$1540,MATCH(H322,'Postal Codes 1'!$B$2:$B$1540,0))</f>
        <v>DN</v>
      </c>
      <c r="J322" s="10">
        <v>39821</v>
      </c>
      <c r="K322">
        <v>6</v>
      </c>
      <c r="L322" t="s">
        <v>1700</v>
      </c>
      <c r="M322" t="str">
        <f>Portfolio43468[[#This Row],[Product Name]]</f>
        <v>Ultrathing V1</v>
      </c>
      <c r="N322">
        <f>Portfolio43468[[#This Row],[Order Quantity]]</f>
        <v>102</v>
      </c>
      <c r="O322" s="14">
        <f>Portfolio43468[[#This Row],[Order Value]]</f>
        <v>202.98</v>
      </c>
      <c r="P322">
        <f t="shared" ref="P322:P385" si="10">YEAR(J322)</f>
        <v>2009</v>
      </c>
      <c r="Q322" t="str">
        <f t="shared" ref="Q322:Q385" si="11">TEXT(J322,"MMM")</f>
        <v>Jan</v>
      </c>
    </row>
    <row r="323" spans="1:17" x14ac:dyDescent="0.3">
      <c r="A323">
        <v>325</v>
      </c>
      <c r="B323" t="str">
        <f>Portfolio43468[[#This Row],[First Name]]</f>
        <v>D</v>
      </c>
      <c r="C323" t="str">
        <f>Portfolio43468[[#This Row],[Last Name]]</f>
        <v>Hedrick</v>
      </c>
      <c r="D323" t="s">
        <v>1670</v>
      </c>
      <c r="E323" t="str">
        <f>Portfolio43468[[#This Row],[Gender]]</f>
        <v>F</v>
      </c>
      <c r="F323">
        <v>60</v>
      </c>
      <c r="G323" t="s">
        <v>2677</v>
      </c>
      <c r="H323" t="s">
        <v>458</v>
      </c>
      <c r="I323" t="str">
        <f>INDEX('Postal Codes 1'!$C$2:$C$1540,MATCH(H323,'Postal Codes 1'!$B$2:$B$1540,0))</f>
        <v>SA</v>
      </c>
      <c r="J323" s="10">
        <v>40099</v>
      </c>
      <c r="K323">
        <v>69</v>
      </c>
      <c r="L323" t="s">
        <v>1692</v>
      </c>
      <c r="M323" t="str">
        <f>Portfolio43468[[#This Row],[Product Name]]</f>
        <v>Megawidget L</v>
      </c>
      <c r="N323">
        <f>Portfolio43468[[#This Row],[Order Quantity]]</f>
        <v>1656</v>
      </c>
      <c r="O323" s="14">
        <f>Portfolio43468[[#This Row],[Order Value]]</f>
        <v>2633.04</v>
      </c>
      <c r="P323">
        <f t="shared" si="10"/>
        <v>2009</v>
      </c>
      <c r="Q323" t="str">
        <f t="shared" si="11"/>
        <v>Oct</v>
      </c>
    </row>
    <row r="324" spans="1:17" x14ac:dyDescent="0.3">
      <c r="A324">
        <v>326</v>
      </c>
      <c r="B324" t="str">
        <f>Portfolio43468[[#This Row],[First Name]]</f>
        <v>Y</v>
      </c>
      <c r="C324" t="str">
        <f>Portfolio43468[[#This Row],[Last Name]]</f>
        <v>Lang</v>
      </c>
      <c r="D324" t="s">
        <v>1670</v>
      </c>
      <c r="E324" t="str">
        <f>Portfolio43468[[#This Row],[Gender]]</f>
        <v>F</v>
      </c>
      <c r="F324">
        <v>30</v>
      </c>
      <c r="G324" t="s">
        <v>2680</v>
      </c>
      <c r="H324" t="s">
        <v>736</v>
      </c>
      <c r="I324" t="str">
        <f>INDEX('Postal Codes 1'!$C$2:$C$1540,MATCH(H324,'Postal Codes 1'!$B$2:$B$1540,0))</f>
        <v>ML</v>
      </c>
      <c r="J324" s="10">
        <v>40010</v>
      </c>
      <c r="K324">
        <v>57</v>
      </c>
      <c r="L324" t="s">
        <v>1696</v>
      </c>
      <c r="M324" t="str">
        <f>Portfolio43468[[#This Row],[Product Name]]</f>
        <v>Ultrathing V2</v>
      </c>
      <c r="N324">
        <f>Portfolio43468[[#This Row],[Order Quantity]]</f>
        <v>1140</v>
      </c>
      <c r="O324" s="14">
        <f>Portfolio43468[[#This Row],[Order Value]]</f>
        <v>3408.6000000000004</v>
      </c>
      <c r="P324">
        <f t="shared" si="10"/>
        <v>2009</v>
      </c>
      <c r="Q324" t="str">
        <f t="shared" si="11"/>
        <v>Jul</v>
      </c>
    </row>
    <row r="325" spans="1:17" x14ac:dyDescent="0.3">
      <c r="A325">
        <v>327</v>
      </c>
      <c r="B325" t="str">
        <f>Portfolio43468[[#This Row],[First Name]]</f>
        <v>T</v>
      </c>
      <c r="C325" t="str">
        <f>Portfolio43468[[#This Row],[Last Name]]</f>
        <v>Light</v>
      </c>
      <c r="D325" t="s">
        <v>1670</v>
      </c>
      <c r="E325" t="str">
        <f>Portfolio43468[[#This Row],[Gender]]</f>
        <v>F</v>
      </c>
      <c r="F325">
        <v>90</v>
      </c>
      <c r="G325" t="s">
        <v>2683</v>
      </c>
      <c r="H325" t="s">
        <v>737</v>
      </c>
      <c r="I325" t="str">
        <f>INDEX('Postal Codes 1'!$C$2:$C$1540,MATCH(H325,'Postal Codes 1'!$B$2:$B$1540,0))</f>
        <v>ML</v>
      </c>
      <c r="J325" s="10">
        <v>40233</v>
      </c>
      <c r="K325">
        <v>71</v>
      </c>
      <c r="L325" t="s">
        <v>1721</v>
      </c>
      <c r="M325" t="str">
        <f>Portfolio43468[[#This Row],[Product Name]]</f>
        <v>Ultrathing V4</v>
      </c>
      <c r="N325">
        <f>Portfolio43468[[#This Row],[Order Quantity]]</f>
        <v>1704</v>
      </c>
      <c r="O325" s="14">
        <f>Portfolio43468[[#This Row],[Order Value]]</f>
        <v>6798.96</v>
      </c>
      <c r="P325">
        <f t="shared" si="10"/>
        <v>2010</v>
      </c>
      <c r="Q325" t="str">
        <f t="shared" si="11"/>
        <v>Feb</v>
      </c>
    </row>
    <row r="326" spans="1:17" x14ac:dyDescent="0.3">
      <c r="A326">
        <v>328</v>
      </c>
      <c r="B326" t="str">
        <f>Portfolio43468[[#This Row],[First Name]]</f>
        <v>S</v>
      </c>
      <c r="C326" t="str">
        <f>Portfolio43468[[#This Row],[Last Name]]</f>
        <v>Herbert</v>
      </c>
      <c r="D326" t="s">
        <v>1683</v>
      </c>
      <c r="E326" t="str">
        <f>Portfolio43468[[#This Row],[Gender]]</f>
        <v>F</v>
      </c>
      <c r="F326">
        <v>90</v>
      </c>
      <c r="G326" t="s">
        <v>2686</v>
      </c>
      <c r="H326" t="s">
        <v>1458</v>
      </c>
      <c r="I326" t="str">
        <f>INDEX('Postal Codes 1'!$C$2:$C$1540,MATCH(H326,'Postal Codes 1'!$B$2:$B$1540,0))</f>
        <v>TF</v>
      </c>
      <c r="J326" s="10">
        <v>39583</v>
      </c>
      <c r="K326">
        <v>54</v>
      </c>
      <c r="L326" t="s">
        <v>1673</v>
      </c>
      <c r="M326" t="str">
        <f>Portfolio43468[[#This Row],[Product Name]]</f>
        <v>Megawidget S</v>
      </c>
      <c r="N326">
        <f>Portfolio43468[[#This Row],[Order Quantity]]</f>
        <v>1296</v>
      </c>
      <c r="O326" s="14">
        <f>Portfolio43468[[#This Row],[Order Value]]</f>
        <v>1023.84</v>
      </c>
      <c r="P326">
        <f t="shared" si="10"/>
        <v>2008</v>
      </c>
      <c r="Q326" t="str">
        <f t="shared" si="11"/>
        <v>May</v>
      </c>
    </row>
    <row r="327" spans="1:17" x14ac:dyDescent="0.3">
      <c r="A327">
        <v>329</v>
      </c>
      <c r="B327" t="str">
        <f>Portfolio43468[[#This Row],[First Name]]</f>
        <v>S</v>
      </c>
      <c r="C327" t="str">
        <f>Portfolio43468[[#This Row],[Last Name]]</f>
        <v>Singer</v>
      </c>
      <c r="D327" t="s">
        <v>1670</v>
      </c>
      <c r="E327" t="str">
        <f>Portfolio43468[[#This Row],[Gender]]</f>
        <v>F</v>
      </c>
      <c r="F327">
        <v>30</v>
      </c>
      <c r="G327" t="s">
        <v>2689</v>
      </c>
      <c r="H327" t="s">
        <v>2690</v>
      </c>
      <c r="I327" t="str">
        <f>INDEX('Postal Codes 1'!$C$2:$C$1540,MATCH(H327,'Postal Codes 1'!$B$2:$B$1540,0))</f>
        <v>OX</v>
      </c>
      <c r="J327" s="10">
        <v>40485</v>
      </c>
      <c r="K327">
        <v>41</v>
      </c>
      <c r="L327" t="s">
        <v>851</v>
      </c>
      <c r="M327" t="str">
        <f>Portfolio43468[[#This Row],[Product Name]]</f>
        <v>Hyperwotsit</v>
      </c>
      <c r="N327">
        <f>Portfolio43468[[#This Row],[Order Quantity]]</f>
        <v>820</v>
      </c>
      <c r="O327" s="14">
        <f>Portfolio43468[[#This Row],[Order Value]]</f>
        <v>1648.1999999999998</v>
      </c>
      <c r="P327">
        <f t="shared" si="10"/>
        <v>2010</v>
      </c>
      <c r="Q327" t="str">
        <f t="shared" si="11"/>
        <v>Nov</v>
      </c>
    </row>
    <row r="328" spans="1:17" x14ac:dyDescent="0.3">
      <c r="A328">
        <v>330</v>
      </c>
      <c r="B328" t="str">
        <f>Portfolio43468[[#This Row],[First Name]]</f>
        <v>C</v>
      </c>
      <c r="C328" t="str">
        <f>Portfolio43468[[#This Row],[Last Name]]</f>
        <v>Burgos</v>
      </c>
      <c r="D328" t="s">
        <v>1670</v>
      </c>
      <c r="E328" t="str">
        <f>Portfolio43468[[#This Row],[Gender]]</f>
        <v>F</v>
      </c>
      <c r="F328">
        <v>30</v>
      </c>
      <c r="G328" t="s">
        <v>2693</v>
      </c>
      <c r="H328" t="s">
        <v>142</v>
      </c>
      <c r="I328" t="str">
        <f>INDEX('Postal Codes 1'!$C$2:$C$1540,MATCH(H328,'Postal Codes 1'!$B$2:$B$1540,0))</f>
        <v>DG</v>
      </c>
      <c r="J328" s="10">
        <v>40312</v>
      </c>
      <c r="K328">
        <v>80</v>
      </c>
      <c r="L328" t="s">
        <v>1692</v>
      </c>
      <c r="M328" t="str">
        <f>Portfolio43468[[#This Row],[Product Name]]</f>
        <v>Megawidget L</v>
      </c>
      <c r="N328">
        <f>Portfolio43468[[#This Row],[Order Quantity]]</f>
        <v>1920</v>
      </c>
      <c r="O328" s="14">
        <f>Portfolio43468[[#This Row],[Order Value]]</f>
        <v>3052.8</v>
      </c>
      <c r="P328">
        <f t="shared" si="10"/>
        <v>2010</v>
      </c>
      <c r="Q328" t="str">
        <f t="shared" si="11"/>
        <v>May</v>
      </c>
    </row>
    <row r="329" spans="1:17" x14ac:dyDescent="0.3">
      <c r="A329">
        <v>331</v>
      </c>
      <c r="B329" t="str">
        <f>Portfolio43468[[#This Row],[First Name]]</f>
        <v>T</v>
      </c>
      <c r="C329" t="str">
        <f>Portfolio43468[[#This Row],[Last Name]]</f>
        <v>Whalen</v>
      </c>
      <c r="D329" t="s">
        <v>1670</v>
      </c>
      <c r="E329" t="str">
        <f>Portfolio43468[[#This Row],[Gender]]</f>
        <v>F</v>
      </c>
      <c r="F329">
        <v>30</v>
      </c>
      <c r="G329" t="s">
        <v>2696</v>
      </c>
      <c r="H329" t="s">
        <v>1066</v>
      </c>
      <c r="I329" t="str">
        <f>INDEX('Postal Codes 1'!$C$2:$C$1540,MATCH(H329,'Postal Codes 1'!$B$2:$B$1540,0))</f>
        <v>GL</v>
      </c>
      <c r="J329" s="10">
        <v>39809</v>
      </c>
      <c r="K329">
        <v>81</v>
      </c>
      <c r="L329" t="s">
        <v>1707</v>
      </c>
      <c r="M329" t="str">
        <f>Portfolio43468[[#This Row],[Product Name]]</f>
        <v>Megawidget M</v>
      </c>
      <c r="N329">
        <f>Portfolio43468[[#This Row],[Order Quantity]]</f>
        <v>1944</v>
      </c>
      <c r="O329" s="14">
        <f>Portfolio43468[[#This Row],[Order Value]]</f>
        <v>2313.3599999999997</v>
      </c>
      <c r="P329">
        <f t="shared" si="10"/>
        <v>2008</v>
      </c>
      <c r="Q329" t="str">
        <f t="shared" si="11"/>
        <v>Dec</v>
      </c>
    </row>
    <row r="330" spans="1:17" x14ac:dyDescent="0.3">
      <c r="A330">
        <v>332</v>
      </c>
      <c r="B330" t="str">
        <f>Portfolio43468[[#This Row],[First Name]]</f>
        <v>R</v>
      </c>
      <c r="C330" t="str">
        <f>Portfolio43468[[#This Row],[Last Name]]</f>
        <v>Bolton</v>
      </c>
      <c r="D330" t="s">
        <v>1670</v>
      </c>
      <c r="E330" t="str">
        <f>Portfolio43468[[#This Row],[Gender]]</f>
        <v>F</v>
      </c>
      <c r="F330">
        <v>90</v>
      </c>
      <c r="G330" t="s">
        <v>2698</v>
      </c>
      <c r="H330" t="s">
        <v>754</v>
      </c>
      <c r="I330" t="str">
        <f>INDEX('Postal Codes 1'!$C$2:$C$1540,MATCH(H330,'Postal Codes 1'!$B$2:$B$1540,0))</f>
        <v>NP</v>
      </c>
      <c r="J330" s="10">
        <v>39782</v>
      </c>
      <c r="K330">
        <v>65</v>
      </c>
      <c r="L330" t="s">
        <v>1692</v>
      </c>
      <c r="M330" t="str">
        <f>Portfolio43468[[#This Row],[Product Name]]</f>
        <v>Megawidget L</v>
      </c>
      <c r="N330">
        <f>Portfolio43468[[#This Row],[Order Quantity]]</f>
        <v>1560</v>
      </c>
      <c r="O330" s="14">
        <f>Portfolio43468[[#This Row],[Order Value]]</f>
        <v>2480.4</v>
      </c>
      <c r="P330">
        <f t="shared" si="10"/>
        <v>2008</v>
      </c>
      <c r="Q330" t="str">
        <f t="shared" si="11"/>
        <v>Nov</v>
      </c>
    </row>
    <row r="331" spans="1:17" x14ac:dyDescent="0.3">
      <c r="A331">
        <v>334</v>
      </c>
      <c r="B331" t="str">
        <f>Portfolio43468[[#This Row],[First Name]]</f>
        <v>K</v>
      </c>
      <c r="C331" t="str">
        <f>Portfolio43468[[#This Row],[Last Name]]</f>
        <v>Stahl</v>
      </c>
      <c r="D331" t="s">
        <v>1670</v>
      </c>
      <c r="E331" t="str">
        <f>Portfolio43468[[#This Row],[Gender]]</f>
        <v>F</v>
      </c>
      <c r="F331">
        <v>30</v>
      </c>
      <c r="G331" t="s">
        <v>2704</v>
      </c>
      <c r="H331" t="s">
        <v>611</v>
      </c>
      <c r="I331" t="str">
        <f>INDEX('Postal Codes 1'!$C$2:$C$1540,MATCH(H331,'Postal Codes 1'!$B$2:$B$1540,0))</f>
        <v>EX</v>
      </c>
      <c r="J331" s="10">
        <v>40340</v>
      </c>
      <c r="K331">
        <v>36</v>
      </c>
      <c r="L331" t="s">
        <v>1707</v>
      </c>
      <c r="M331" t="str">
        <f>Portfolio43468[[#This Row],[Product Name]]</f>
        <v>Megawidget M</v>
      </c>
      <c r="N331">
        <f>Portfolio43468[[#This Row],[Order Quantity]]</f>
        <v>864</v>
      </c>
      <c r="O331" s="14">
        <f>Portfolio43468[[#This Row],[Order Value]]</f>
        <v>1028.1599999999999</v>
      </c>
      <c r="P331">
        <f t="shared" si="10"/>
        <v>2010</v>
      </c>
      <c r="Q331" t="str">
        <f t="shared" si="11"/>
        <v>Jun</v>
      </c>
    </row>
    <row r="332" spans="1:17" x14ac:dyDescent="0.3">
      <c r="A332">
        <v>335</v>
      </c>
      <c r="B332" t="str">
        <f>Portfolio43468[[#This Row],[First Name]]</f>
        <v>I</v>
      </c>
      <c r="C332" t="str">
        <f>Portfolio43468[[#This Row],[Last Name]]</f>
        <v>Askew</v>
      </c>
      <c r="D332" t="s">
        <v>1670</v>
      </c>
      <c r="E332" t="str">
        <f>Portfolio43468[[#This Row],[Gender]]</f>
        <v>F</v>
      </c>
      <c r="F332">
        <v>30</v>
      </c>
      <c r="G332" t="s">
        <v>2707</v>
      </c>
      <c r="H332" t="s">
        <v>567</v>
      </c>
      <c r="I332" t="str">
        <f>INDEX('Postal Codes 1'!$C$2:$C$1540,MATCH(H332,'Postal Codes 1'!$B$2:$B$1540,0))</f>
        <v>CH</v>
      </c>
      <c r="J332" s="10">
        <v>39785</v>
      </c>
      <c r="K332">
        <v>27</v>
      </c>
      <c r="L332" t="s">
        <v>1707</v>
      </c>
      <c r="M332" t="str">
        <f>Portfolio43468[[#This Row],[Product Name]]</f>
        <v>Megawidget M</v>
      </c>
      <c r="N332">
        <f>Portfolio43468[[#This Row],[Order Quantity]]</f>
        <v>648</v>
      </c>
      <c r="O332" s="14">
        <f>Portfolio43468[[#This Row],[Order Value]]</f>
        <v>771.12</v>
      </c>
      <c r="P332">
        <f t="shared" si="10"/>
        <v>2008</v>
      </c>
      <c r="Q332" t="str">
        <f t="shared" si="11"/>
        <v>Dec</v>
      </c>
    </row>
    <row r="333" spans="1:17" x14ac:dyDescent="0.3">
      <c r="A333">
        <v>336</v>
      </c>
      <c r="B333" t="str">
        <f>Portfolio43468[[#This Row],[First Name]]</f>
        <v>Y</v>
      </c>
      <c r="C333" t="str">
        <f>Portfolio43468[[#This Row],[Last Name]]</f>
        <v>Alford</v>
      </c>
      <c r="D333" t="s">
        <v>1670</v>
      </c>
      <c r="E333" t="str">
        <f>Portfolio43468[[#This Row],[Gender]]</f>
        <v>F</v>
      </c>
      <c r="F333">
        <v>60</v>
      </c>
      <c r="G333" t="s">
        <v>2709</v>
      </c>
      <c r="H333" t="s">
        <v>52</v>
      </c>
      <c r="I333" t="str">
        <f>INDEX('Postal Codes 1'!$C$2:$C$1540,MATCH(H333,'Postal Codes 1'!$B$2:$B$1540,0))</f>
        <v>BN</v>
      </c>
      <c r="J333" s="10">
        <v>39700</v>
      </c>
      <c r="K333">
        <v>86</v>
      </c>
      <c r="L333" t="s">
        <v>1707</v>
      </c>
      <c r="M333" t="str">
        <f>Portfolio43468[[#This Row],[Product Name]]</f>
        <v>Megawidget M</v>
      </c>
      <c r="N333">
        <f>Portfolio43468[[#This Row],[Order Quantity]]</f>
        <v>2064</v>
      </c>
      <c r="O333" s="14">
        <f>Portfolio43468[[#This Row],[Order Value]]</f>
        <v>2456.16</v>
      </c>
      <c r="P333">
        <f t="shared" si="10"/>
        <v>2008</v>
      </c>
      <c r="Q333" t="str">
        <f t="shared" si="11"/>
        <v>Sep</v>
      </c>
    </row>
    <row r="334" spans="1:17" x14ac:dyDescent="0.3">
      <c r="A334">
        <v>337</v>
      </c>
      <c r="B334" t="str">
        <f>Portfolio43468[[#This Row],[First Name]]</f>
        <v>F</v>
      </c>
      <c r="C334" t="str">
        <f>Portfolio43468[[#This Row],[Last Name]]</f>
        <v>Rose</v>
      </c>
      <c r="D334" t="s">
        <v>1670</v>
      </c>
      <c r="E334" t="str">
        <f>Portfolio43468[[#This Row],[Gender]]</f>
        <v>F</v>
      </c>
      <c r="F334">
        <v>60</v>
      </c>
      <c r="G334" t="s">
        <v>2711</v>
      </c>
      <c r="H334" t="s">
        <v>183</v>
      </c>
      <c r="I334" t="str">
        <f>INDEX('Postal Codes 1'!$C$2:$C$1540,MATCH(H334,'Postal Codes 1'!$B$2:$B$1540,0))</f>
        <v>EN</v>
      </c>
      <c r="J334" s="10">
        <v>40228</v>
      </c>
      <c r="K334">
        <v>26</v>
      </c>
      <c r="L334" t="s">
        <v>1692</v>
      </c>
      <c r="M334" t="str">
        <f>Portfolio43468[[#This Row],[Product Name]]</f>
        <v>Megawidget L</v>
      </c>
      <c r="N334">
        <f>Portfolio43468[[#This Row],[Order Quantity]]</f>
        <v>624</v>
      </c>
      <c r="O334" s="14">
        <f>Portfolio43468[[#This Row],[Order Value]]</f>
        <v>992.16000000000008</v>
      </c>
      <c r="P334">
        <f t="shared" si="10"/>
        <v>2010</v>
      </c>
      <c r="Q334" t="str">
        <f t="shared" si="11"/>
        <v>Feb</v>
      </c>
    </row>
    <row r="335" spans="1:17" x14ac:dyDescent="0.3">
      <c r="A335">
        <v>338</v>
      </c>
      <c r="B335" t="str">
        <f>Portfolio43468[[#This Row],[First Name]]</f>
        <v>L</v>
      </c>
      <c r="C335" t="str">
        <f>Portfolio43468[[#This Row],[Last Name]]</f>
        <v>Boykin</v>
      </c>
      <c r="D335" t="s">
        <v>1670</v>
      </c>
      <c r="E335" t="str">
        <f>Portfolio43468[[#This Row],[Gender]]</f>
        <v>F</v>
      </c>
      <c r="F335">
        <v>60</v>
      </c>
      <c r="G335" t="s">
        <v>2714</v>
      </c>
      <c r="H335" t="s">
        <v>1196</v>
      </c>
      <c r="I335" t="str">
        <f>INDEX('Postal Codes 1'!$C$2:$C$1540,MATCH(H335,'Postal Codes 1'!$B$2:$B$1540,0))</f>
        <v>ME</v>
      </c>
      <c r="J335" s="10">
        <v>40445</v>
      </c>
      <c r="K335">
        <v>78</v>
      </c>
      <c r="L335" t="s">
        <v>1692</v>
      </c>
      <c r="M335" t="str">
        <f>Portfolio43468[[#This Row],[Product Name]]</f>
        <v>Megawidget L</v>
      </c>
      <c r="N335">
        <f>Portfolio43468[[#This Row],[Order Quantity]]</f>
        <v>1872</v>
      </c>
      <c r="O335" s="14">
        <f>Portfolio43468[[#This Row],[Order Value]]</f>
        <v>2976.48</v>
      </c>
      <c r="P335">
        <f t="shared" si="10"/>
        <v>2010</v>
      </c>
      <c r="Q335" t="str">
        <f t="shared" si="11"/>
        <v>Sep</v>
      </c>
    </row>
    <row r="336" spans="1:17" x14ac:dyDescent="0.3">
      <c r="A336">
        <v>339</v>
      </c>
      <c r="B336" t="str">
        <f>Portfolio43468[[#This Row],[First Name]]</f>
        <v>R</v>
      </c>
      <c r="C336" t="str">
        <f>Portfolio43468[[#This Row],[Last Name]]</f>
        <v>Herndon</v>
      </c>
      <c r="D336" t="s">
        <v>1683</v>
      </c>
      <c r="E336" t="str">
        <f>Portfolio43468[[#This Row],[Gender]]</f>
        <v>F</v>
      </c>
      <c r="F336">
        <v>60</v>
      </c>
      <c r="G336" t="s">
        <v>2717</v>
      </c>
      <c r="H336" t="s">
        <v>608</v>
      </c>
      <c r="I336" t="str">
        <f>INDEX('Postal Codes 1'!$C$2:$C$1540,MATCH(H336,'Postal Codes 1'!$B$2:$B$1540,0))</f>
        <v>EX</v>
      </c>
      <c r="J336" s="10">
        <v>39697</v>
      </c>
      <c r="K336">
        <v>84</v>
      </c>
      <c r="L336" t="s">
        <v>1772</v>
      </c>
      <c r="M336" t="str">
        <f>Portfolio43468[[#This Row],[Product Name]]</f>
        <v>Gigastuff</v>
      </c>
      <c r="N336">
        <f>Portfolio43468[[#This Row],[Order Quantity]]</f>
        <v>1512</v>
      </c>
      <c r="O336" s="14">
        <f>Portfolio43468[[#This Row],[Order Value]]</f>
        <v>2857.68</v>
      </c>
      <c r="P336">
        <f t="shared" si="10"/>
        <v>2008</v>
      </c>
      <c r="Q336" t="str">
        <f t="shared" si="11"/>
        <v>Sep</v>
      </c>
    </row>
    <row r="337" spans="1:17" x14ac:dyDescent="0.3">
      <c r="A337">
        <v>340</v>
      </c>
      <c r="B337" t="str">
        <f>Portfolio43468[[#This Row],[First Name]]</f>
        <v>S</v>
      </c>
      <c r="C337" t="str">
        <f>Portfolio43468[[#This Row],[Last Name]]</f>
        <v>Bass</v>
      </c>
      <c r="D337" t="s">
        <v>1683</v>
      </c>
      <c r="E337" t="str">
        <f>Portfolio43468[[#This Row],[Gender]]</f>
        <v>F</v>
      </c>
      <c r="F337">
        <v>60</v>
      </c>
      <c r="G337" t="s">
        <v>2720</v>
      </c>
      <c r="H337" t="s">
        <v>1639</v>
      </c>
      <c r="I337" t="str">
        <f>INDEX('Postal Codes 1'!$C$2:$C$1540,MATCH(H337,'Postal Codes 1'!$B$2:$B$1540,0))</f>
        <v>DN</v>
      </c>
      <c r="J337" s="10">
        <v>40076</v>
      </c>
      <c r="K337">
        <v>65</v>
      </c>
      <c r="L337" t="s">
        <v>1772</v>
      </c>
      <c r="M337" t="str">
        <f>Portfolio43468[[#This Row],[Product Name]]</f>
        <v>Gigastuff</v>
      </c>
      <c r="N337">
        <f>Portfolio43468[[#This Row],[Order Quantity]]</f>
        <v>1170</v>
      </c>
      <c r="O337" s="14">
        <f>Portfolio43468[[#This Row],[Order Value]]</f>
        <v>2211.2999999999997</v>
      </c>
      <c r="P337">
        <f t="shared" si="10"/>
        <v>2009</v>
      </c>
      <c r="Q337" t="str">
        <f t="shared" si="11"/>
        <v>Sep</v>
      </c>
    </row>
    <row r="338" spans="1:17" x14ac:dyDescent="0.3">
      <c r="A338">
        <v>341</v>
      </c>
      <c r="B338" t="str">
        <f>Portfolio43468[[#This Row],[First Name]]</f>
        <v>A</v>
      </c>
      <c r="C338" t="str">
        <f>Portfolio43468[[#This Row],[Last Name]]</f>
        <v>Hearn</v>
      </c>
      <c r="D338" t="s">
        <v>1946</v>
      </c>
      <c r="E338" t="str">
        <f>Portfolio43468[[#This Row],[Gender]]</f>
        <v>F</v>
      </c>
      <c r="F338">
        <v>90</v>
      </c>
      <c r="G338" t="s">
        <v>2723</v>
      </c>
      <c r="H338" t="s">
        <v>713</v>
      </c>
      <c r="I338" t="str">
        <f>INDEX('Postal Codes 1'!$C$2:$C$1540,MATCH(H338,'Postal Codes 1'!$B$2:$B$1540,0))</f>
        <v>LL</v>
      </c>
      <c r="J338" s="10">
        <v>40161</v>
      </c>
      <c r="K338">
        <v>82</v>
      </c>
      <c r="L338" t="s">
        <v>1007</v>
      </c>
      <c r="M338" t="str">
        <f>Portfolio43468[[#This Row],[Product Name]]</f>
        <v>Superwossname</v>
      </c>
      <c r="N338">
        <f>Portfolio43468[[#This Row],[Order Quantity]]</f>
        <v>1640</v>
      </c>
      <c r="O338" s="14">
        <f>Portfolio43468[[#This Row],[Order Value]]</f>
        <v>5100.3999999999996</v>
      </c>
      <c r="P338">
        <f t="shared" si="10"/>
        <v>2009</v>
      </c>
      <c r="Q338" t="str">
        <f t="shared" si="11"/>
        <v>Dec</v>
      </c>
    </row>
    <row r="339" spans="1:17" x14ac:dyDescent="0.3">
      <c r="A339">
        <v>342</v>
      </c>
      <c r="B339" t="str">
        <f>Portfolio43468[[#This Row],[First Name]]</f>
        <v>E</v>
      </c>
      <c r="C339" t="str">
        <f>Portfolio43468[[#This Row],[Last Name]]</f>
        <v>Walden</v>
      </c>
      <c r="D339" t="s">
        <v>1683</v>
      </c>
      <c r="E339" t="str">
        <f>Portfolio43468[[#This Row],[Gender]]</f>
        <v>F</v>
      </c>
      <c r="F339">
        <v>90</v>
      </c>
      <c r="G339" t="s">
        <v>2726</v>
      </c>
      <c r="H339" t="s">
        <v>2727</v>
      </c>
      <c r="I339" t="str">
        <f>INDEX('Postal Codes 1'!$C$2:$C$1540,MATCH(H339,'Postal Codes 1'!$B$2:$B$1540,0))</f>
        <v>IP</v>
      </c>
      <c r="J339" s="10">
        <v>39971</v>
      </c>
      <c r="K339">
        <v>37</v>
      </c>
      <c r="L339" t="s">
        <v>1673</v>
      </c>
      <c r="M339" t="str">
        <f>Portfolio43468[[#This Row],[Product Name]]</f>
        <v>Megawidget S</v>
      </c>
      <c r="N339">
        <f>Portfolio43468[[#This Row],[Order Quantity]]</f>
        <v>888</v>
      </c>
      <c r="O339" s="14">
        <f>Portfolio43468[[#This Row],[Order Value]]</f>
        <v>701.52</v>
      </c>
      <c r="P339">
        <f t="shared" si="10"/>
        <v>2009</v>
      </c>
      <c r="Q339" t="str">
        <f t="shared" si="11"/>
        <v>Jun</v>
      </c>
    </row>
    <row r="340" spans="1:17" x14ac:dyDescent="0.3">
      <c r="A340">
        <v>343</v>
      </c>
      <c r="B340" t="str">
        <f>Portfolio43468[[#This Row],[First Name]]</f>
        <v>D</v>
      </c>
      <c r="C340" t="str">
        <f>Portfolio43468[[#This Row],[Last Name]]</f>
        <v>Quinn</v>
      </c>
      <c r="D340" t="s">
        <v>1683</v>
      </c>
      <c r="E340" t="str">
        <f>Portfolio43468[[#This Row],[Gender]]</f>
        <v>F</v>
      </c>
      <c r="F340">
        <v>60</v>
      </c>
      <c r="G340" t="s">
        <v>2730</v>
      </c>
      <c r="H340" t="s">
        <v>562</v>
      </c>
      <c r="I340" t="str">
        <f>INDEX('Postal Codes 1'!$C$2:$C$1540,MATCH(H340,'Postal Codes 1'!$B$2:$B$1540,0))</f>
        <v>CF</v>
      </c>
      <c r="J340" s="10">
        <v>40124</v>
      </c>
      <c r="K340">
        <v>47</v>
      </c>
      <c r="L340" t="s">
        <v>1707</v>
      </c>
      <c r="M340" t="str">
        <f>Portfolio43468[[#This Row],[Product Name]]</f>
        <v>Megawidget M</v>
      </c>
      <c r="N340">
        <f>Portfolio43468[[#This Row],[Order Quantity]]</f>
        <v>1128</v>
      </c>
      <c r="O340" s="14">
        <f>Portfolio43468[[#This Row],[Order Value]]</f>
        <v>1342.32</v>
      </c>
      <c r="P340">
        <f t="shared" si="10"/>
        <v>2009</v>
      </c>
      <c r="Q340" t="str">
        <f t="shared" si="11"/>
        <v>Nov</v>
      </c>
    </row>
    <row r="341" spans="1:17" x14ac:dyDescent="0.3">
      <c r="A341">
        <v>344</v>
      </c>
      <c r="B341" t="str">
        <f>Portfolio43468[[#This Row],[First Name]]</f>
        <v>M</v>
      </c>
      <c r="C341" t="str">
        <f>Portfolio43468[[#This Row],[Last Name]]</f>
        <v>Hickey</v>
      </c>
      <c r="D341" t="s">
        <v>1670</v>
      </c>
      <c r="E341" t="str">
        <f>Portfolio43468[[#This Row],[Gender]]</f>
        <v>F</v>
      </c>
      <c r="F341">
        <v>90</v>
      </c>
      <c r="G341" t="s">
        <v>2732</v>
      </c>
      <c r="H341" t="s">
        <v>2733</v>
      </c>
      <c r="I341" t="str">
        <f>INDEX('Postal Codes 1'!$C$2:$C$1540,MATCH(H341,'Postal Codes 1'!$B$2:$B$1540,0))</f>
        <v>SN</v>
      </c>
      <c r="J341" s="10">
        <v>40364</v>
      </c>
      <c r="K341">
        <v>100</v>
      </c>
      <c r="L341" t="s">
        <v>1772</v>
      </c>
      <c r="M341" t="str">
        <f>Portfolio43468[[#This Row],[Product Name]]</f>
        <v>Gigastuff</v>
      </c>
      <c r="N341">
        <f>Portfolio43468[[#This Row],[Order Quantity]]</f>
        <v>1800</v>
      </c>
      <c r="O341" s="14">
        <f>Portfolio43468[[#This Row],[Order Value]]</f>
        <v>3402</v>
      </c>
      <c r="P341">
        <f t="shared" si="10"/>
        <v>2010</v>
      </c>
      <c r="Q341" t="str">
        <f t="shared" si="11"/>
        <v>Jul</v>
      </c>
    </row>
    <row r="342" spans="1:17" x14ac:dyDescent="0.3">
      <c r="A342">
        <v>345</v>
      </c>
      <c r="B342" t="str">
        <f>Portfolio43468[[#This Row],[First Name]]</f>
        <v>B</v>
      </c>
      <c r="C342" t="str">
        <f>Portfolio43468[[#This Row],[Last Name]]</f>
        <v>Moody</v>
      </c>
      <c r="D342" t="s">
        <v>1670</v>
      </c>
      <c r="E342" t="str">
        <f>Portfolio43468[[#This Row],[Gender]]</f>
        <v>F</v>
      </c>
      <c r="F342">
        <v>30</v>
      </c>
      <c r="G342" t="s">
        <v>2736</v>
      </c>
      <c r="H342" t="s">
        <v>226</v>
      </c>
      <c r="I342" t="str">
        <f>INDEX('Postal Codes 1'!$C$2:$C$1540,MATCH(H342,'Postal Codes 1'!$B$2:$B$1540,0))</f>
        <v>GY</v>
      </c>
      <c r="J342" s="10">
        <v>39613</v>
      </c>
      <c r="K342">
        <v>90</v>
      </c>
      <c r="L342" t="s">
        <v>1700</v>
      </c>
      <c r="M342" t="str">
        <f>Portfolio43468[[#This Row],[Product Name]]</f>
        <v>Ultrathing V1</v>
      </c>
      <c r="N342">
        <f>Portfolio43468[[#This Row],[Order Quantity]]</f>
        <v>1530</v>
      </c>
      <c r="O342" s="14">
        <f>Portfolio43468[[#This Row],[Order Value]]</f>
        <v>3044.7</v>
      </c>
      <c r="P342">
        <f t="shared" si="10"/>
        <v>2008</v>
      </c>
      <c r="Q342" t="str">
        <f t="shared" si="11"/>
        <v>Jun</v>
      </c>
    </row>
    <row r="343" spans="1:17" x14ac:dyDescent="0.3">
      <c r="A343">
        <v>346</v>
      </c>
      <c r="B343" t="str">
        <f>Portfolio43468[[#This Row],[First Name]]</f>
        <v>K</v>
      </c>
      <c r="C343" t="str">
        <f>Portfolio43468[[#This Row],[Last Name]]</f>
        <v>Beasley</v>
      </c>
      <c r="D343" t="s">
        <v>1670</v>
      </c>
      <c r="E343" t="str">
        <f>Portfolio43468[[#This Row],[Gender]]</f>
        <v>F</v>
      </c>
      <c r="F343">
        <v>60</v>
      </c>
      <c r="G343" t="s">
        <v>2739</v>
      </c>
      <c r="H343" t="s">
        <v>201</v>
      </c>
      <c r="I343" t="str">
        <f>INDEX('Postal Codes 1'!$C$2:$C$1540,MATCH(H343,'Postal Codes 1'!$B$2:$B$1540,0))</f>
        <v>FK</v>
      </c>
      <c r="J343" s="10">
        <v>39989</v>
      </c>
      <c r="K343">
        <v>69</v>
      </c>
      <c r="L343" t="s">
        <v>1696</v>
      </c>
      <c r="M343" t="str">
        <f>Portfolio43468[[#This Row],[Product Name]]</f>
        <v>Ultrathing V2</v>
      </c>
      <c r="N343">
        <f>Portfolio43468[[#This Row],[Order Quantity]]</f>
        <v>1380</v>
      </c>
      <c r="O343" s="14">
        <f>Portfolio43468[[#This Row],[Order Value]]</f>
        <v>4126.2000000000007</v>
      </c>
      <c r="P343">
        <f t="shared" si="10"/>
        <v>2009</v>
      </c>
      <c r="Q343" t="str">
        <f t="shared" si="11"/>
        <v>Jun</v>
      </c>
    </row>
    <row r="344" spans="1:17" x14ac:dyDescent="0.3">
      <c r="A344">
        <v>347</v>
      </c>
      <c r="B344" t="str">
        <f>Portfolio43468[[#This Row],[First Name]]</f>
        <v>F</v>
      </c>
      <c r="C344" t="str">
        <f>Portfolio43468[[#This Row],[Last Name]]</f>
        <v>Earl</v>
      </c>
      <c r="D344" t="s">
        <v>1683</v>
      </c>
      <c r="E344" t="str">
        <f>Portfolio43468[[#This Row],[Gender]]</f>
        <v>F</v>
      </c>
      <c r="F344">
        <v>60</v>
      </c>
      <c r="G344" t="s">
        <v>2742</v>
      </c>
      <c r="H344" t="s">
        <v>1625</v>
      </c>
      <c r="I344" t="str">
        <f>INDEX('Postal Codes 1'!$C$2:$C$1540,MATCH(H344,'Postal Codes 1'!$B$2:$B$1540,0))</f>
        <v>L</v>
      </c>
      <c r="J344" s="10">
        <v>39951</v>
      </c>
      <c r="K344">
        <v>69</v>
      </c>
      <c r="L344" t="s">
        <v>1721</v>
      </c>
      <c r="M344" t="str">
        <f>Portfolio43468[[#This Row],[Product Name]]</f>
        <v>Ultrathing V4</v>
      </c>
      <c r="N344">
        <f>Portfolio43468[[#This Row],[Order Quantity]]</f>
        <v>1656</v>
      </c>
      <c r="O344" s="14">
        <f>Portfolio43468[[#This Row],[Order Value]]</f>
        <v>6607.4400000000005</v>
      </c>
      <c r="P344">
        <f t="shared" si="10"/>
        <v>2009</v>
      </c>
      <c r="Q344" t="str">
        <f t="shared" si="11"/>
        <v>May</v>
      </c>
    </row>
    <row r="345" spans="1:17" x14ac:dyDescent="0.3">
      <c r="A345">
        <v>348</v>
      </c>
      <c r="B345" t="str">
        <f>Portfolio43468[[#This Row],[First Name]]</f>
        <v>R</v>
      </c>
      <c r="C345" t="str">
        <f>Portfolio43468[[#This Row],[Last Name]]</f>
        <v>Pritchett</v>
      </c>
      <c r="D345" t="s">
        <v>1670</v>
      </c>
      <c r="E345" t="str">
        <f>Portfolio43468[[#This Row],[Gender]]</f>
        <v>F</v>
      </c>
      <c r="F345">
        <v>90</v>
      </c>
      <c r="G345" t="s">
        <v>2745</v>
      </c>
      <c r="H345" t="s">
        <v>566</v>
      </c>
      <c r="I345" t="str">
        <f>INDEX('Postal Codes 1'!$C$2:$C$1540,MATCH(H345,'Postal Codes 1'!$B$2:$B$1540,0))</f>
        <v>CF</v>
      </c>
      <c r="J345" s="10">
        <v>40376</v>
      </c>
      <c r="K345">
        <v>94</v>
      </c>
      <c r="L345" t="s">
        <v>1677</v>
      </c>
      <c r="M345" t="str">
        <f>Portfolio43468[[#This Row],[Product Name]]</f>
        <v>Ultrathing V3</v>
      </c>
      <c r="N345">
        <f>Portfolio43468[[#This Row],[Order Quantity]]</f>
        <v>2256</v>
      </c>
      <c r="O345" s="14">
        <f>Portfolio43468[[#This Row],[Order Value]]</f>
        <v>7873.4400000000005</v>
      </c>
      <c r="P345">
        <f t="shared" si="10"/>
        <v>2010</v>
      </c>
      <c r="Q345" t="str">
        <f t="shared" si="11"/>
        <v>Jul</v>
      </c>
    </row>
    <row r="346" spans="1:17" x14ac:dyDescent="0.3">
      <c r="A346">
        <v>349</v>
      </c>
      <c r="B346" t="str">
        <f>Portfolio43468[[#This Row],[First Name]]</f>
        <v>H</v>
      </c>
      <c r="C346" t="str">
        <f>Portfolio43468[[#This Row],[Last Name]]</f>
        <v>John</v>
      </c>
      <c r="D346" t="s">
        <v>1670</v>
      </c>
      <c r="E346" t="str">
        <f>Portfolio43468[[#This Row],[Gender]]</f>
        <v>F</v>
      </c>
      <c r="F346">
        <v>60</v>
      </c>
      <c r="G346" t="s">
        <v>2748</v>
      </c>
      <c r="H346" t="s">
        <v>389</v>
      </c>
      <c r="I346" t="str">
        <f>INDEX('Postal Codes 1'!$C$2:$C$1540,MATCH(H346,'Postal Codes 1'!$B$2:$B$1540,0))</f>
        <v>OX</v>
      </c>
      <c r="J346" s="10">
        <v>40524</v>
      </c>
      <c r="K346">
        <v>70</v>
      </c>
      <c r="L346" t="s">
        <v>1721</v>
      </c>
      <c r="M346" t="str">
        <f>Portfolio43468[[#This Row],[Product Name]]</f>
        <v>Ultrathing V4</v>
      </c>
      <c r="N346">
        <f>Portfolio43468[[#This Row],[Order Quantity]]</f>
        <v>1680</v>
      </c>
      <c r="O346" s="14">
        <f>Portfolio43468[[#This Row],[Order Value]]</f>
        <v>6703.2000000000007</v>
      </c>
      <c r="P346">
        <f t="shared" si="10"/>
        <v>2010</v>
      </c>
      <c r="Q346" t="str">
        <f t="shared" si="11"/>
        <v>Dec</v>
      </c>
    </row>
    <row r="347" spans="1:17" x14ac:dyDescent="0.3">
      <c r="A347">
        <v>350</v>
      </c>
      <c r="B347" t="str">
        <f>Portfolio43468[[#This Row],[First Name]]</f>
        <v>L</v>
      </c>
      <c r="C347" t="str">
        <f>Portfolio43468[[#This Row],[Last Name]]</f>
        <v>Mcdonald</v>
      </c>
      <c r="D347" t="s">
        <v>1670</v>
      </c>
      <c r="E347" t="str">
        <f>Portfolio43468[[#This Row],[Gender]]</f>
        <v>F</v>
      </c>
      <c r="F347">
        <v>60</v>
      </c>
      <c r="G347" t="s">
        <v>2751</v>
      </c>
      <c r="H347" t="s">
        <v>254</v>
      </c>
      <c r="I347" t="str">
        <f>INDEX('Postal Codes 1'!$C$2:$C$1540,MATCH(H347,'Postal Codes 1'!$B$2:$B$1540,0))</f>
        <v>IV</v>
      </c>
      <c r="J347" s="10">
        <v>39464</v>
      </c>
      <c r="K347">
        <v>8</v>
      </c>
      <c r="L347" t="s">
        <v>1673</v>
      </c>
      <c r="M347" t="str">
        <f>Portfolio43468[[#This Row],[Product Name]]</f>
        <v>Megawidget S</v>
      </c>
      <c r="N347">
        <f>Portfolio43468[[#This Row],[Order Quantity]]</f>
        <v>192</v>
      </c>
      <c r="O347" s="14">
        <f>Portfolio43468[[#This Row],[Order Value]]</f>
        <v>151.68</v>
      </c>
      <c r="P347">
        <f t="shared" si="10"/>
        <v>2008</v>
      </c>
      <c r="Q347" t="str">
        <f t="shared" si="11"/>
        <v>Jan</v>
      </c>
    </row>
    <row r="348" spans="1:17" x14ac:dyDescent="0.3">
      <c r="A348">
        <v>351</v>
      </c>
      <c r="B348" t="str">
        <f>Portfolio43468[[#This Row],[First Name]]</f>
        <v>A</v>
      </c>
      <c r="C348" t="str">
        <f>Portfolio43468[[#This Row],[Last Name]]</f>
        <v>Mcdaniel</v>
      </c>
      <c r="D348" t="s">
        <v>1683</v>
      </c>
      <c r="E348" t="str">
        <f>Portfolio43468[[#This Row],[Gender]]</f>
        <v>F</v>
      </c>
      <c r="F348">
        <v>60</v>
      </c>
      <c r="G348" t="s">
        <v>2754</v>
      </c>
      <c r="H348" t="s">
        <v>147</v>
      </c>
      <c r="I348" t="str">
        <f>INDEX('Postal Codes 1'!$C$2:$C$1540,MATCH(H348,'Postal Codes 1'!$B$2:$B$1540,0))</f>
        <v>DL</v>
      </c>
      <c r="J348" s="10">
        <v>40201</v>
      </c>
      <c r="K348">
        <v>21</v>
      </c>
      <c r="L348" t="s">
        <v>1673</v>
      </c>
      <c r="M348" t="str">
        <f>Portfolio43468[[#This Row],[Product Name]]</f>
        <v>Megawidget S</v>
      </c>
      <c r="N348">
        <f>Portfolio43468[[#This Row],[Order Quantity]]</f>
        <v>504</v>
      </c>
      <c r="O348" s="14">
        <f>Portfolio43468[[#This Row],[Order Value]]</f>
        <v>398.16</v>
      </c>
      <c r="P348">
        <f t="shared" si="10"/>
        <v>2010</v>
      </c>
      <c r="Q348" t="str">
        <f t="shared" si="11"/>
        <v>Jan</v>
      </c>
    </row>
    <row r="349" spans="1:17" x14ac:dyDescent="0.3">
      <c r="A349">
        <v>352</v>
      </c>
      <c r="B349" t="str">
        <f>Portfolio43468[[#This Row],[First Name]]</f>
        <v>J</v>
      </c>
      <c r="C349" t="str">
        <f>Portfolio43468[[#This Row],[Last Name]]</f>
        <v>Hayden</v>
      </c>
      <c r="D349" t="s">
        <v>1670</v>
      </c>
      <c r="E349" t="str">
        <f>Portfolio43468[[#This Row],[Gender]]</f>
        <v>F</v>
      </c>
      <c r="F349">
        <v>60</v>
      </c>
      <c r="G349" t="s">
        <v>2756</v>
      </c>
      <c r="H349" t="s">
        <v>1411</v>
      </c>
      <c r="I349" t="str">
        <f>INDEX('Postal Codes 1'!$C$2:$C$1540,MATCH(H349,'Postal Codes 1'!$B$2:$B$1540,0))</f>
        <v>SY</v>
      </c>
      <c r="J349" s="10">
        <v>39737</v>
      </c>
      <c r="K349">
        <v>98</v>
      </c>
      <c r="L349" t="s">
        <v>1673</v>
      </c>
      <c r="M349" t="str">
        <f>Portfolio43468[[#This Row],[Product Name]]</f>
        <v>Megawidget S</v>
      </c>
      <c r="N349">
        <f>Portfolio43468[[#This Row],[Order Quantity]]</f>
        <v>2352</v>
      </c>
      <c r="O349" s="14">
        <f>Portfolio43468[[#This Row],[Order Value]]</f>
        <v>1858.0800000000002</v>
      </c>
      <c r="P349">
        <f t="shared" si="10"/>
        <v>2008</v>
      </c>
      <c r="Q349" t="str">
        <f t="shared" si="11"/>
        <v>Oct</v>
      </c>
    </row>
    <row r="350" spans="1:17" x14ac:dyDescent="0.3">
      <c r="A350">
        <v>353</v>
      </c>
      <c r="B350" t="str">
        <f>Portfolio43468[[#This Row],[First Name]]</f>
        <v>A</v>
      </c>
      <c r="C350" t="str">
        <f>Portfolio43468[[#This Row],[Last Name]]</f>
        <v>Seay</v>
      </c>
      <c r="D350" t="s">
        <v>1683</v>
      </c>
      <c r="E350" t="str">
        <f>Portfolio43468[[#This Row],[Gender]]</f>
        <v>F</v>
      </c>
      <c r="F350">
        <v>90</v>
      </c>
      <c r="G350" t="s">
        <v>2759</v>
      </c>
      <c r="H350" t="s">
        <v>557</v>
      </c>
      <c r="I350" t="str">
        <f>INDEX('Postal Codes 1'!$C$2:$C$1540,MATCH(H350,'Postal Codes 1'!$B$2:$B$1540,0))</f>
        <v>CF</v>
      </c>
      <c r="J350" s="10">
        <v>40126</v>
      </c>
      <c r="K350">
        <v>28</v>
      </c>
      <c r="L350" t="s">
        <v>1673</v>
      </c>
      <c r="M350" t="str">
        <f>Portfolio43468[[#This Row],[Product Name]]</f>
        <v>Megawidget S</v>
      </c>
      <c r="N350">
        <f>Portfolio43468[[#This Row],[Order Quantity]]</f>
        <v>672</v>
      </c>
      <c r="O350" s="14">
        <f>Portfolio43468[[#This Row],[Order Value]]</f>
        <v>530.88</v>
      </c>
      <c r="P350">
        <f t="shared" si="10"/>
        <v>2009</v>
      </c>
      <c r="Q350" t="str">
        <f t="shared" si="11"/>
        <v>Nov</v>
      </c>
    </row>
    <row r="351" spans="1:17" x14ac:dyDescent="0.3">
      <c r="A351">
        <v>354</v>
      </c>
      <c r="B351" t="str">
        <f>Portfolio43468[[#This Row],[First Name]]</f>
        <v>A</v>
      </c>
      <c r="C351" t="str">
        <f>Portfolio43468[[#This Row],[Last Name]]</f>
        <v>Grubbs</v>
      </c>
      <c r="D351" t="s">
        <v>1683</v>
      </c>
      <c r="E351" t="str">
        <f>Portfolio43468[[#This Row],[Gender]]</f>
        <v>F</v>
      </c>
      <c r="F351">
        <v>90</v>
      </c>
      <c r="G351" t="s">
        <v>2761</v>
      </c>
      <c r="H351" t="s">
        <v>866</v>
      </c>
      <c r="I351" t="str">
        <f>INDEX('Postal Codes 1'!$C$2:$C$1540,MATCH(H351,'Postal Codes 1'!$B$2:$B$1540,0))</f>
        <v>BD</v>
      </c>
      <c r="J351" s="10">
        <v>40189</v>
      </c>
      <c r="K351">
        <v>12</v>
      </c>
      <c r="L351" t="s">
        <v>851</v>
      </c>
      <c r="M351" t="str">
        <f>Portfolio43468[[#This Row],[Product Name]]</f>
        <v>Hyperwotsit</v>
      </c>
      <c r="N351">
        <f>Portfolio43468[[#This Row],[Order Quantity]]</f>
        <v>240</v>
      </c>
      <c r="O351" s="14">
        <f>Portfolio43468[[#This Row],[Order Value]]</f>
        <v>482.4</v>
      </c>
      <c r="P351">
        <f t="shared" si="10"/>
        <v>2010</v>
      </c>
      <c r="Q351" t="str">
        <f t="shared" si="11"/>
        <v>Jan</v>
      </c>
    </row>
    <row r="352" spans="1:17" x14ac:dyDescent="0.3">
      <c r="A352">
        <v>355</v>
      </c>
      <c r="B352" t="str">
        <f>Portfolio43468[[#This Row],[First Name]]</f>
        <v>C</v>
      </c>
      <c r="C352" t="str">
        <f>Portfolio43468[[#This Row],[Last Name]]</f>
        <v>Hargrove</v>
      </c>
      <c r="D352" t="s">
        <v>1683</v>
      </c>
      <c r="E352" t="str">
        <f>Portfolio43468[[#This Row],[Gender]]</f>
        <v>F</v>
      </c>
      <c r="F352">
        <v>90</v>
      </c>
      <c r="G352" t="s">
        <v>2764</v>
      </c>
      <c r="H352" t="s">
        <v>409</v>
      </c>
      <c r="I352" t="str">
        <f>INDEX('Postal Codes 1'!$C$2:$C$1540,MATCH(H352,'Postal Codes 1'!$B$2:$B$1540,0))</f>
        <v>PE</v>
      </c>
      <c r="J352" s="10">
        <v>40205</v>
      </c>
      <c r="K352">
        <v>36</v>
      </c>
      <c r="L352" t="s">
        <v>1677</v>
      </c>
      <c r="M352" t="str">
        <f>Portfolio43468[[#This Row],[Product Name]]</f>
        <v>Ultrathing V3</v>
      </c>
      <c r="N352">
        <f>Portfolio43468[[#This Row],[Order Quantity]]</f>
        <v>864</v>
      </c>
      <c r="O352" s="14">
        <f>Portfolio43468[[#This Row],[Order Value]]</f>
        <v>3015.36</v>
      </c>
      <c r="P352">
        <f t="shared" si="10"/>
        <v>2010</v>
      </c>
      <c r="Q352" t="str">
        <f t="shared" si="11"/>
        <v>Jan</v>
      </c>
    </row>
    <row r="353" spans="1:17" x14ac:dyDescent="0.3">
      <c r="A353">
        <v>356</v>
      </c>
      <c r="B353" t="str">
        <f>Portfolio43468[[#This Row],[First Name]]</f>
        <v>S</v>
      </c>
      <c r="C353" t="str">
        <f>Portfolio43468[[#This Row],[Last Name]]</f>
        <v>Sherman</v>
      </c>
      <c r="D353" t="s">
        <v>1683</v>
      </c>
      <c r="E353" t="str">
        <f>Portfolio43468[[#This Row],[Gender]]</f>
        <v>F</v>
      </c>
      <c r="F353">
        <v>30</v>
      </c>
      <c r="G353" t="s">
        <v>2767</v>
      </c>
      <c r="H353" t="s">
        <v>623</v>
      </c>
      <c r="I353" t="str">
        <f>INDEX('Postal Codes 1'!$C$2:$C$1540,MATCH(H353,'Postal Codes 1'!$B$2:$B$1540,0))</f>
        <v>GL</v>
      </c>
      <c r="J353" s="10">
        <v>39528</v>
      </c>
      <c r="K353">
        <v>68</v>
      </c>
      <c r="L353" t="s">
        <v>1673</v>
      </c>
      <c r="M353" t="str">
        <f>Portfolio43468[[#This Row],[Product Name]]</f>
        <v>Megawidget S</v>
      </c>
      <c r="N353">
        <f>Portfolio43468[[#This Row],[Order Quantity]]</f>
        <v>1632</v>
      </c>
      <c r="O353" s="14">
        <f>Portfolio43468[[#This Row],[Order Value]]</f>
        <v>1289.28</v>
      </c>
      <c r="P353">
        <f t="shared" si="10"/>
        <v>2008</v>
      </c>
      <c r="Q353" t="str">
        <f t="shared" si="11"/>
        <v>Mar</v>
      </c>
    </row>
    <row r="354" spans="1:17" x14ac:dyDescent="0.3">
      <c r="A354">
        <v>357</v>
      </c>
      <c r="B354" t="str">
        <f>Portfolio43468[[#This Row],[First Name]]</f>
        <v>K</v>
      </c>
      <c r="C354" t="str">
        <f>Portfolio43468[[#This Row],[Last Name]]</f>
        <v>Mcelroy</v>
      </c>
      <c r="D354" t="s">
        <v>1670</v>
      </c>
      <c r="E354" t="str">
        <f>Portfolio43468[[#This Row],[Gender]]</f>
        <v>F</v>
      </c>
      <c r="F354">
        <v>90</v>
      </c>
      <c r="G354" t="s">
        <v>2770</v>
      </c>
      <c r="H354" t="s">
        <v>763</v>
      </c>
      <c r="I354" t="str">
        <f>INDEX('Postal Codes 1'!$C$2:$C$1540,MATCH(H354,'Postal Codes 1'!$B$2:$B$1540,0))</f>
        <v>PA</v>
      </c>
      <c r="J354" s="10">
        <v>40257</v>
      </c>
      <c r="K354">
        <v>12</v>
      </c>
      <c r="L354" t="s">
        <v>1700</v>
      </c>
      <c r="M354" t="str">
        <f>Portfolio43468[[#This Row],[Product Name]]</f>
        <v>Ultrathing V1</v>
      </c>
      <c r="N354">
        <f>Portfolio43468[[#This Row],[Order Quantity]]</f>
        <v>204</v>
      </c>
      <c r="O354" s="14">
        <f>Portfolio43468[[#This Row],[Order Value]]</f>
        <v>405.96</v>
      </c>
      <c r="P354">
        <f t="shared" si="10"/>
        <v>2010</v>
      </c>
      <c r="Q354" t="str">
        <f t="shared" si="11"/>
        <v>Mar</v>
      </c>
    </row>
    <row r="355" spans="1:17" x14ac:dyDescent="0.3">
      <c r="A355">
        <v>358</v>
      </c>
      <c r="B355" t="str">
        <f>Portfolio43468[[#This Row],[First Name]]</f>
        <v>B</v>
      </c>
      <c r="C355" t="str">
        <f>Portfolio43468[[#This Row],[Last Name]]</f>
        <v>Blackman</v>
      </c>
      <c r="D355" t="s">
        <v>1683</v>
      </c>
      <c r="E355" t="str">
        <f>Portfolio43468[[#This Row],[Gender]]</f>
        <v>F</v>
      </c>
      <c r="F355">
        <v>60</v>
      </c>
      <c r="G355" t="s">
        <v>2773</v>
      </c>
      <c r="H355" t="s">
        <v>2774</v>
      </c>
      <c r="I355" t="str">
        <f>INDEX('Postal Codes 1'!$C$2:$C$1540,MATCH(H355,'Postal Codes 1'!$B$2:$B$1540,0))</f>
        <v>BT</v>
      </c>
      <c r="J355" s="10">
        <v>39655</v>
      </c>
      <c r="K355">
        <v>19</v>
      </c>
      <c r="L355" t="s">
        <v>1772</v>
      </c>
      <c r="M355" t="str">
        <f>Portfolio43468[[#This Row],[Product Name]]</f>
        <v>Gigastuff</v>
      </c>
      <c r="N355">
        <f>Portfolio43468[[#This Row],[Order Quantity]]</f>
        <v>342</v>
      </c>
      <c r="O355" s="14">
        <f>Portfolio43468[[#This Row],[Order Value]]</f>
        <v>646.38</v>
      </c>
      <c r="P355">
        <f t="shared" si="10"/>
        <v>2008</v>
      </c>
      <c r="Q355" t="str">
        <f t="shared" si="11"/>
        <v>Jul</v>
      </c>
    </row>
    <row r="356" spans="1:17" x14ac:dyDescent="0.3">
      <c r="A356">
        <v>359</v>
      </c>
      <c r="B356" t="str">
        <f>Portfolio43468[[#This Row],[First Name]]</f>
        <v>G</v>
      </c>
      <c r="C356" t="str">
        <f>Portfolio43468[[#This Row],[Last Name]]</f>
        <v>Barnes</v>
      </c>
      <c r="D356" t="s">
        <v>1670</v>
      </c>
      <c r="E356" t="str">
        <f>Portfolio43468[[#This Row],[Gender]]</f>
        <v>F</v>
      </c>
      <c r="F356">
        <v>90</v>
      </c>
      <c r="G356" t="s">
        <v>2777</v>
      </c>
      <c r="H356" t="s">
        <v>204</v>
      </c>
      <c r="I356" t="str">
        <f>INDEX('Postal Codes 1'!$C$2:$C$1540,MATCH(H356,'Postal Codes 1'!$B$2:$B$1540,0))</f>
        <v>FY</v>
      </c>
      <c r="J356" s="10">
        <v>40336</v>
      </c>
      <c r="K356">
        <v>60</v>
      </c>
      <c r="L356" t="s">
        <v>1696</v>
      </c>
      <c r="M356" t="str">
        <f>Portfolio43468[[#This Row],[Product Name]]</f>
        <v>Ultrathing V2</v>
      </c>
      <c r="N356">
        <f>Portfolio43468[[#This Row],[Order Quantity]]</f>
        <v>1200</v>
      </c>
      <c r="O356" s="14">
        <f>Portfolio43468[[#This Row],[Order Value]]</f>
        <v>3588.0000000000005</v>
      </c>
      <c r="P356">
        <f t="shared" si="10"/>
        <v>2010</v>
      </c>
      <c r="Q356" t="str">
        <f t="shared" si="11"/>
        <v>Jun</v>
      </c>
    </row>
    <row r="357" spans="1:17" x14ac:dyDescent="0.3">
      <c r="A357">
        <v>360</v>
      </c>
      <c r="B357" t="str">
        <f>Portfolio43468[[#This Row],[First Name]]</f>
        <v>K</v>
      </c>
      <c r="C357" t="str">
        <f>Portfolio43468[[#This Row],[Last Name]]</f>
        <v>Gould</v>
      </c>
      <c r="D357" t="s">
        <v>1733</v>
      </c>
      <c r="E357" t="str">
        <f>Portfolio43468[[#This Row],[Gender]]</f>
        <v>F</v>
      </c>
      <c r="F357">
        <v>90</v>
      </c>
      <c r="G357" t="s">
        <v>2780</v>
      </c>
      <c r="H357" t="s">
        <v>16</v>
      </c>
      <c r="I357" t="str">
        <f>INDEX('Postal Codes 1'!$C$2:$C$1540,MATCH(H357,'Postal Codes 1'!$B$2:$B$1540,0))</f>
        <v>B</v>
      </c>
      <c r="J357" s="10">
        <v>39545</v>
      </c>
      <c r="K357">
        <v>10</v>
      </c>
      <c r="L357" t="s">
        <v>1673</v>
      </c>
      <c r="M357" t="str">
        <f>Portfolio43468[[#This Row],[Product Name]]</f>
        <v>Megawidget S</v>
      </c>
      <c r="N357">
        <f>Portfolio43468[[#This Row],[Order Quantity]]</f>
        <v>240</v>
      </c>
      <c r="O357" s="14">
        <f>Portfolio43468[[#This Row],[Order Value]]</f>
        <v>189.60000000000002</v>
      </c>
      <c r="P357">
        <f t="shared" si="10"/>
        <v>2008</v>
      </c>
      <c r="Q357" t="str">
        <f t="shared" si="11"/>
        <v>Apr</v>
      </c>
    </row>
    <row r="358" spans="1:17" x14ac:dyDescent="0.3">
      <c r="A358">
        <v>361</v>
      </c>
      <c r="B358" t="str">
        <f>Portfolio43468[[#This Row],[First Name]]</f>
        <v>D</v>
      </c>
      <c r="C358" t="str">
        <f>Portfolio43468[[#This Row],[Last Name]]</f>
        <v>Krueger</v>
      </c>
      <c r="D358" t="s">
        <v>1683</v>
      </c>
      <c r="E358" t="str">
        <f>Portfolio43468[[#This Row],[Gender]]</f>
        <v>F</v>
      </c>
      <c r="F358">
        <v>30</v>
      </c>
      <c r="G358" t="s">
        <v>2782</v>
      </c>
      <c r="H358" t="s">
        <v>35</v>
      </c>
      <c r="I358" t="str">
        <f>INDEX('Postal Codes 1'!$C$2:$C$1540,MATCH(H358,'Postal Codes 1'!$B$2:$B$1540,0))</f>
        <v>BA</v>
      </c>
      <c r="J358" s="10">
        <v>40238</v>
      </c>
      <c r="K358">
        <v>56</v>
      </c>
      <c r="L358" t="s">
        <v>851</v>
      </c>
      <c r="M358" t="str">
        <f>Portfolio43468[[#This Row],[Product Name]]</f>
        <v>Hyperwotsit</v>
      </c>
      <c r="N358">
        <f>Portfolio43468[[#This Row],[Order Quantity]]</f>
        <v>1120</v>
      </c>
      <c r="O358" s="14">
        <f>Portfolio43468[[#This Row],[Order Value]]</f>
        <v>2251.1999999999998</v>
      </c>
      <c r="P358">
        <f t="shared" si="10"/>
        <v>2010</v>
      </c>
      <c r="Q358" t="str">
        <f t="shared" si="11"/>
        <v>Mar</v>
      </c>
    </row>
    <row r="359" spans="1:17" x14ac:dyDescent="0.3">
      <c r="A359">
        <v>362</v>
      </c>
      <c r="B359" t="str">
        <f>Portfolio43468[[#This Row],[First Name]]</f>
        <v>S</v>
      </c>
      <c r="C359" t="str">
        <f>Portfolio43468[[#This Row],[Last Name]]</f>
        <v>Burris</v>
      </c>
      <c r="D359" t="s">
        <v>1670</v>
      </c>
      <c r="E359" t="str">
        <f>Portfolio43468[[#This Row],[Gender]]</f>
        <v>F</v>
      </c>
      <c r="F359">
        <v>30</v>
      </c>
      <c r="G359" t="s">
        <v>2784</v>
      </c>
      <c r="H359" t="s">
        <v>2785</v>
      </c>
      <c r="I359" t="str">
        <f>INDEX('Postal Codes 1'!$C$2:$C$1540,MATCH(H359,'Postal Codes 1'!$B$2:$B$1540,0))</f>
        <v>NE</v>
      </c>
      <c r="J359" s="10">
        <v>40373</v>
      </c>
      <c r="K359">
        <v>89</v>
      </c>
      <c r="L359" t="s">
        <v>1707</v>
      </c>
      <c r="M359" t="str">
        <f>Portfolio43468[[#This Row],[Product Name]]</f>
        <v>Megawidget M</v>
      </c>
      <c r="N359">
        <f>Portfolio43468[[#This Row],[Order Quantity]]</f>
        <v>2136</v>
      </c>
      <c r="O359" s="14">
        <f>Portfolio43468[[#This Row],[Order Value]]</f>
        <v>2541.8399999999997</v>
      </c>
      <c r="P359">
        <f t="shared" si="10"/>
        <v>2010</v>
      </c>
      <c r="Q359" t="str">
        <f t="shared" si="11"/>
        <v>Jul</v>
      </c>
    </row>
    <row r="360" spans="1:17" x14ac:dyDescent="0.3">
      <c r="A360">
        <v>363</v>
      </c>
      <c r="B360" t="str">
        <f>Portfolio43468[[#This Row],[First Name]]</f>
        <v>I</v>
      </c>
      <c r="C360" t="str">
        <f>Portfolio43468[[#This Row],[Last Name]]</f>
        <v>Watts</v>
      </c>
      <c r="D360" t="s">
        <v>1670</v>
      </c>
      <c r="E360" t="str">
        <f>Portfolio43468[[#This Row],[Gender]]</f>
        <v>F</v>
      </c>
      <c r="F360">
        <v>90</v>
      </c>
      <c r="G360" t="s">
        <v>2788</v>
      </c>
      <c r="H360" t="s">
        <v>1505</v>
      </c>
      <c r="I360" t="str">
        <f>INDEX('Postal Codes 1'!$C$2:$C$1540,MATCH(H360,'Postal Codes 1'!$B$2:$B$1540,0))</f>
        <v>TR</v>
      </c>
      <c r="J360" s="10">
        <v>40370</v>
      </c>
      <c r="K360">
        <v>7</v>
      </c>
      <c r="L360" t="s">
        <v>1673</v>
      </c>
      <c r="M360" t="str">
        <f>Portfolio43468[[#This Row],[Product Name]]</f>
        <v>Megawidget S</v>
      </c>
      <c r="N360">
        <f>Portfolio43468[[#This Row],[Order Quantity]]</f>
        <v>168</v>
      </c>
      <c r="O360" s="14">
        <f>Portfolio43468[[#This Row],[Order Value]]</f>
        <v>132.72</v>
      </c>
      <c r="P360">
        <f t="shared" si="10"/>
        <v>2010</v>
      </c>
      <c r="Q360" t="str">
        <f t="shared" si="11"/>
        <v>Jul</v>
      </c>
    </row>
    <row r="361" spans="1:17" x14ac:dyDescent="0.3">
      <c r="A361">
        <v>364</v>
      </c>
      <c r="B361" t="str">
        <f>Portfolio43468[[#This Row],[First Name]]</f>
        <v>D</v>
      </c>
      <c r="C361" t="str">
        <f>Portfolio43468[[#This Row],[Last Name]]</f>
        <v>Sherman</v>
      </c>
      <c r="D361" t="s">
        <v>1683</v>
      </c>
      <c r="E361" t="str">
        <f>Portfolio43468[[#This Row],[Gender]]</f>
        <v>F</v>
      </c>
      <c r="F361">
        <v>60</v>
      </c>
      <c r="G361" t="s">
        <v>2790</v>
      </c>
      <c r="H361" t="s">
        <v>630</v>
      </c>
      <c r="I361" t="str">
        <f>INDEX('Postal Codes 1'!$C$2:$C$1540,MATCH(H361,'Postal Codes 1'!$B$2:$B$1540,0))</f>
        <v>GU</v>
      </c>
      <c r="J361" s="10">
        <v>39944</v>
      </c>
      <c r="K361">
        <v>29</v>
      </c>
      <c r="L361" t="s">
        <v>1673</v>
      </c>
      <c r="M361" t="str">
        <f>Portfolio43468[[#This Row],[Product Name]]</f>
        <v>Megawidget S</v>
      </c>
      <c r="N361">
        <f>Portfolio43468[[#This Row],[Order Quantity]]</f>
        <v>696</v>
      </c>
      <c r="O361" s="14">
        <f>Portfolio43468[[#This Row],[Order Value]]</f>
        <v>549.84</v>
      </c>
      <c r="P361">
        <f t="shared" si="10"/>
        <v>2009</v>
      </c>
      <c r="Q361" t="str">
        <f t="shared" si="11"/>
        <v>May</v>
      </c>
    </row>
    <row r="362" spans="1:17" x14ac:dyDescent="0.3">
      <c r="A362">
        <v>365</v>
      </c>
      <c r="B362" t="str">
        <f>Portfolio43468[[#This Row],[First Name]]</f>
        <v>J</v>
      </c>
      <c r="C362" t="str">
        <f>Portfolio43468[[#This Row],[Last Name]]</f>
        <v>Rudolph</v>
      </c>
      <c r="D362" t="s">
        <v>1683</v>
      </c>
      <c r="E362" t="str">
        <f>Portfolio43468[[#This Row],[Gender]]</f>
        <v>F</v>
      </c>
      <c r="F362">
        <v>60</v>
      </c>
      <c r="G362" t="s">
        <v>2793</v>
      </c>
      <c r="H362" t="s">
        <v>936</v>
      </c>
      <c r="I362" t="str">
        <f>INDEX('Postal Codes 1'!$C$2:$C$1540,MATCH(H362,'Postal Codes 1'!$B$2:$B$1540,0))</f>
        <v>CM</v>
      </c>
      <c r="J362" s="10">
        <v>39613</v>
      </c>
      <c r="K362">
        <v>37</v>
      </c>
      <c r="L362" t="s">
        <v>1707</v>
      </c>
      <c r="M362" t="str">
        <f>Portfolio43468[[#This Row],[Product Name]]</f>
        <v>Megawidget M</v>
      </c>
      <c r="N362">
        <f>Portfolio43468[[#This Row],[Order Quantity]]</f>
        <v>888</v>
      </c>
      <c r="O362" s="14">
        <f>Portfolio43468[[#This Row],[Order Value]]</f>
        <v>1056.72</v>
      </c>
      <c r="P362">
        <f t="shared" si="10"/>
        <v>2008</v>
      </c>
      <c r="Q362" t="str">
        <f t="shared" si="11"/>
        <v>Jun</v>
      </c>
    </row>
    <row r="363" spans="1:17" x14ac:dyDescent="0.3">
      <c r="A363">
        <v>366</v>
      </c>
      <c r="B363" t="str">
        <f>Portfolio43468[[#This Row],[First Name]]</f>
        <v>J</v>
      </c>
      <c r="C363" t="str">
        <f>Portfolio43468[[#This Row],[Last Name]]</f>
        <v>Roland</v>
      </c>
      <c r="D363" t="s">
        <v>1670</v>
      </c>
      <c r="E363" t="str">
        <f>Portfolio43468[[#This Row],[Gender]]</f>
        <v>F</v>
      </c>
      <c r="F363">
        <v>60</v>
      </c>
      <c r="G363" t="s">
        <v>2794</v>
      </c>
      <c r="H363" t="s">
        <v>2795</v>
      </c>
      <c r="I363" t="str">
        <f>INDEX('Postal Codes 1'!$C$2:$C$1540,MATCH(H363,'Postal Codes 1'!$B$2:$B$1540,0))</f>
        <v>GU</v>
      </c>
      <c r="J363" s="10">
        <v>39459</v>
      </c>
      <c r="K363">
        <v>66</v>
      </c>
      <c r="L363" t="s">
        <v>1696</v>
      </c>
      <c r="M363" t="str">
        <f>Portfolio43468[[#This Row],[Product Name]]</f>
        <v>Ultrathing V2</v>
      </c>
      <c r="N363">
        <f>Portfolio43468[[#This Row],[Order Quantity]]</f>
        <v>1320</v>
      </c>
      <c r="O363" s="14">
        <f>Portfolio43468[[#This Row],[Order Value]]</f>
        <v>3946.8</v>
      </c>
      <c r="P363">
        <f t="shared" si="10"/>
        <v>2008</v>
      </c>
      <c r="Q363" t="str">
        <f t="shared" si="11"/>
        <v>Jan</v>
      </c>
    </row>
    <row r="364" spans="1:17" x14ac:dyDescent="0.3">
      <c r="A364">
        <v>367</v>
      </c>
      <c r="B364" t="str">
        <f>Portfolio43468[[#This Row],[First Name]]</f>
        <v>R</v>
      </c>
      <c r="C364" t="str">
        <f>Portfolio43468[[#This Row],[Last Name]]</f>
        <v>Kemp</v>
      </c>
      <c r="D364" t="s">
        <v>1683</v>
      </c>
      <c r="E364" t="str">
        <f>Portfolio43468[[#This Row],[Gender]]</f>
        <v>F</v>
      </c>
      <c r="F364">
        <v>90</v>
      </c>
      <c r="G364" t="s">
        <v>2798</v>
      </c>
      <c r="H364" t="s">
        <v>340</v>
      </c>
      <c r="I364" t="str">
        <f>INDEX('Postal Codes 1'!$C$2:$C$1540,MATCH(H364,'Postal Codes 1'!$B$2:$B$1540,0))</f>
        <v>LU</v>
      </c>
      <c r="J364" s="10">
        <v>40029</v>
      </c>
      <c r="K364">
        <v>2</v>
      </c>
      <c r="L364" t="s">
        <v>1677</v>
      </c>
      <c r="M364" t="str">
        <f>Portfolio43468[[#This Row],[Product Name]]</f>
        <v>Ultrathing V3</v>
      </c>
      <c r="N364">
        <f>Portfolio43468[[#This Row],[Order Quantity]]</f>
        <v>48</v>
      </c>
      <c r="O364" s="14">
        <f>Portfolio43468[[#This Row],[Order Value]]</f>
        <v>167.52</v>
      </c>
      <c r="P364">
        <f t="shared" si="10"/>
        <v>2009</v>
      </c>
      <c r="Q364" t="str">
        <f t="shared" si="11"/>
        <v>Aug</v>
      </c>
    </row>
    <row r="365" spans="1:17" x14ac:dyDescent="0.3">
      <c r="A365">
        <v>368</v>
      </c>
      <c r="B365" t="str">
        <f>Portfolio43468[[#This Row],[First Name]]</f>
        <v>M</v>
      </c>
      <c r="C365" t="str">
        <f>Portfolio43468[[#This Row],[Last Name]]</f>
        <v>Elder</v>
      </c>
      <c r="D365" t="s">
        <v>1670</v>
      </c>
      <c r="E365" t="str">
        <f>Portfolio43468[[#This Row],[Gender]]</f>
        <v>F</v>
      </c>
      <c r="F365">
        <v>90</v>
      </c>
      <c r="G365" t="s">
        <v>2801</v>
      </c>
      <c r="H365" t="s">
        <v>592</v>
      </c>
      <c r="I365" t="str">
        <f>INDEX('Postal Codes 1'!$C$2:$C$1540,MATCH(H365,'Postal Codes 1'!$B$2:$B$1540,0))</f>
        <v>DL</v>
      </c>
      <c r="J365" s="10">
        <v>39595</v>
      </c>
      <c r="K365">
        <v>85</v>
      </c>
      <c r="L365" t="s">
        <v>1673</v>
      </c>
      <c r="M365" t="str">
        <f>Portfolio43468[[#This Row],[Product Name]]</f>
        <v>Megawidget S</v>
      </c>
      <c r="N365">
        <f>Portfolio43468[[#This Row],[Order Quantity]]</f>
        <v>2040</v>
      </c>
      <c r="O365" s="14">
        <f>Portfolio43468[[#This Row],[Order Value]]</f>
        <v>1611.6000000000001</v>
      </c>
      <c r="P365">
        <f t="shared" si="10"/>
        <v>2008</v>
      </c>
      <c r="Q365" t="str">
        <f t="shared" si="11"/>
        <v>May</v>
      </c>
    </row>
    <row r="366" spans="1:17" x14ac:dyDescent="0.3">
      <c r="A366">
        <v>369</v>
      </c>
      <c r="B366" t="str">
        <f>Portfolio43468[[#This Row],[First Name]]</f>
        <v>G</v>
      </c>
      <c r="C366" t="str">
        <f>Portfolio43468[[#This Row],[Last Name]]</f>
        <v>Tipton</v>
      </c>
      <c r="D366" t="s">
        <v>1683</v>
      </c>
      <c r="E366" t="str">
        <f>Portfolio43468[[#This Row],[Gender]]</f>
        <v>F</v>
      </c>
      <c r="F366">
        <v>30</v>
      </c>
      <c r="G366" t="s">
        <v>2803</v>
      </c>
      <c r="H366" t="s">
        <v>49</v>
      </c>
      <c r="I366" t="str">
        <f>INDEX('Postal Codes 1'!$C$2:$C$1540,MATCH(H366,'Postal Codes 1'!$B$2:$B$1540,0))</f>
        <v>RH</v>
      </c>
      <c r="J366" s="10">
        <v>39791</v>
      </c>
      <c r="K366">
        <v>19</v>
      </c>
      <c r="L366" t="s">
        <v>851</v>
      </c>
      <c r="M366" t="str">
        <f>Portfolio43468[[#This Row],[Product Name]]</f>
        <v>Hyperwotsit</v>
      </c>
      <c r="N366">
        <f>Portfolio43468[[#This Row],[Order Quantity]]</f>
        <v>380</v>
      </c>
      <c r="O366" s="14">
        <f>Portfolio43468[[#This Row],[Order Value]]</f>
        <v>763.8</v>
      </c>
      <c r="P366">
        <f t="shared" si="10"/>
        <v>2008</v>
      </c>
      <c r="Q366" t="str">
        <f t="shared" si="11"/>
        <v>Dec</v>
      </c>
    </row>
    <row r="367" spans="1:17" x14ac:dyDescent="0.3">
      <c r="A367">
        <v>370</v>
      </c>
      <c r="B367" t="str">
        <f>Portfolio43468[[#This Row],[First Name]]</f>
        <v>T</v>
      </c>
      <c r="C367" t="str">
        <f>Portfolio43468[[#This Row],[Last Name]]</f>
        <v>Mccullough</v>
      </c>
      <c r="D367" t="s">
        <v>1670</v>
      </c>
      <c r="E367" t="str">
        <f>Portfolio43468[[#This Row],[Gender]]</f>
        <v>F</v>
      </c>
      <c r="F367">
        <v>90</v>
      </c>
      <c r="G367" t="s">
        <v>2806</v>
      </c>
      <c r="H367" t="s">
        <v>2807</v>
      </c>
      <c r="I367" t="str">
        <f>INDEX('Postal Codes 1'!$C$2:$C$1540,MATCH(H367,'Postal Codes 1'!$B$2:$B$1540,0))</f>
        <v>CT</v>
      </c>
      <c r="J367" s="10">
        <v>40143</v>
      </c>
      <c r="K367">
        <v>13</v>
      </c>
      <c r="L367" t="s">
        <v>1677</v>
      </c>
      <c r="M367" t="str">
        <f>Portfolio43468[[#This Row],[Product Name]]</f>
        <v>Ultrathing V3</v>
      </c>
      <c r="N367">
        <f>Portfolio43468[[#This Row],[Order Quantity]]</f>
        <v>312</v>
      </c>
      <c r="O367" s="14">
        <f>Portfolio43468[[#This Row],[Order Value]]</f>
        <v>1088.8800000000001</v>
      </c>
      <c r="P367">
        <f t="shared" si="10"/>
        <v>2009</v>
      </c>
      <c r="Q367" t="str">
        <f t="shared" si="11"/>
        <v>Nov</v>
      </c>
    </row>
    <row r="368" spans="1:17" x14ac:dyDescent="0.3">
      <c r="A368">
        <v>371</v>
      </c>
      <c r="B368" t="str">
        <f>Portfolio43468[[#This Row],[First Name]]</f>
        <v>C</v>
      </c>
      <c r="C368" t="str">
        <f>Portfolio43468[[#This Row],[Last Name]]</f>
        <v>Noel</v>
      </c>
      <c r="D368" t="s">
        <v>1683</v>
      </c>
      <c r="E368" t="str">
        <f>Portfolio43468[[#This Row],[Gender]]</f>
        <v>F</v>
      </c>
      <c r="F368">
        <v>90</v>
      </c>
      <c r="G368" t="s">
        <v>2809</v>
      </c>
      <c r="H368" t="s">
        <v>1175</v>
      </c>
      <c r="I368" t="str">
        <f>INDEX('Postal Codes 1'!$C$2:$C$1540,MATCH(H368,'Postal Codes 1'!$B$2:$B$1540,0))</f>
        <v>LL</v>
      </c>
      <c r="J368" s="10">
        <v>39534</v>
      </c>
      <c r="K368">
        <v>34</v>
      </c>
      <c r="L368" t="s">
        <v>1692</v>
      </c>
      <c r="M368" t="str">
        <f>Portfolio43468[[#This Row],[Product Name]]</f>
        <v>Megawidget L</v>
      </c>
      <c r="N368">
        <f>Portfolio43468[[#This Row],[Order Quantity]]</f>
        <v>816</v>
      </c>
      <c r="O368" s="14">
        <f>Portfolio43468[[#This Row],[Order Value]]</f>
        <v>1297.44</v>
      </c>
      <c r="P368">
        <f t="shared" si="10"/>
        <v>2008</v>
      </c>
      <c r="Q368" t="str">
        <f t="shared" si="11"/>
        <v>Mar</v>
      </c>
    </row>
    <row r="369" spans="1:17" x14ac:dyDescent="0.3">
      <c r="A369">
        <v>372</v>
      </c>
      <c r="B369" t="str">
        <f>Portfolio43468[[#This Row],[First Name]]</f>
        <v>P</v>
      </c>
      <c r="C369" t="str">
        <f>Portfolio43468[[#This Row],[Last Name]]</f>
        <v>Connelly</v>
      </c>
      <c r="D369" t="s">
        <v>1683</v>
      </c>
      <c r="E369" t="str">
        <f>Portfolio43468[[#This Row],[Gender]]</f>
        <v>F</v>
      </c>
      <c r="F369">
        <v>60</v>
      </c>
      <c r="G369" t="s">
        <v>2811</v>
      </c>
      <c r="H369" t="s">
        <v>631</v>
      </c>
      <c r="I369" t="str">
        <f>INDEX('Postal Codes 1'!$C$2:$C$1540,MATCH(H369,'Postal Codes 1'!$B$2:$B$1540,0))</f>
        <v>GU</v>
      </c>
      <c r="J369" s="10">
        <v>39923</v>
      </c>
      <c r="K369">
        <v>39</v>
      </c>
      <c r="L369" t="s">
        <v>1677</v>
      </c>
      <c r="M369" t="str">
        <f>Portfolio43468[[#This Row],[Product Name]]</f>
        <v>Ultrathing V3</v>
      </c>
      <c r="N369">
        <f>Portfolio43468[[#This Row],[Order Quantity]]</f>
        <v>936</v>
      </c>
      <c r="O369" s="14">
        <f>Portfolio43468[[#This Row],[Order Value]]</f>
        <v>3266.6400000000003</v>
      </c>
      <c r="P369">
        <f t="shared" si="10"/>
        <v>2009</v>
      </c>
      <c r="Q369" t="str">
        <f t="shared" si="11"/>
        <v>Apr</v>
      </c>
    </row>
    <row r="370" spans="1:17" x14ac:dyDescent="0.3">
      <c r="A370">
        <v>373</v>
      </c>
      <c r="B370" t="str">
        <f>Portfolio43468[[#This Row],[First Name]]</f>
        <v>J</v>
      </c>
      <c r="C370" t="str">
        <f>Portfolio43468[[#This Row],[Last Name]]</f>
        <v>Swain</v>
      </c>
      <c r="D370" t="s">
        <v>1683</v>
      </c>
      <c r="E370" t="str">
        <f>Portfolio43468[[#This Row],[Gender]]</f>
        <v>F</v>
      </c>
      <c r="F370">
        <v>60</v>
      </c>
      <c r="G370" t="s">
        <v>2814</v>
      </c>
      <c r="H370" t="s">
        <v>1446</v>
      </c>
      <c r="I370" t="str">
        <f>INDEX('Postal Codes 1'!$C$2:$C$1540,MATCH(H370,'Postal Codes 1'!$B$2:$B$1540,0))</f>
        <v>TD</v>
      </c>
      <c r="J370" s="10">
        <v>40214</v>
      </c>
      <c r="K370">
        <v>4</v>
      </c>
      <c r="L370" t="s">
        <v>1692</v>
      </c>
      <c r="M370" t="str">
        <f>Portfolio43468[[#This Row],[Product Name]]</f>
        <v>Megawidget L</v>
      </c>
      <c r="N370">
        <f>Portfolio43468[[#This Row],[Order Quantity]]</f>
        <v>96</v>
      </c>
      <c r="O370" s="14">
        <f>Portfolio43468[[#This Row],[Order Value]]</f>
        <v>152.64000000000001</v>
      </c>
      <c r="P370">
        <f t="shared" si="10"/>
        <v>2010</v>
      </c>
      <c r="Q370" t="str">
        <f t="shared" si="11"/>
        <v>Feb</v>
      </c>
    </row>
    <row r="371" spans="1:17" x14ac:dyDescent="0.3">
      <c r="A371">
        <v>374</v>
      </c>
      <c r="B371" t="str">
        <f>Portfolio43468[[#This Row],[First Name]]</f>
        <v>M</v>
      </c>
      <c r="C371" t="str">
        <f>Portfolio43468[[#This Row],[Last Name]]</f>
        <v>Tilley</v>
      </c>
      <c r="D371" t="s">
        <v>1683</v>
      </c>
      <c r="E371" t="str">
        <f>Portfolio43468[[#This Row],[Gender]]</f>
        <v>F</v>
      </c>
      <c r="F371">
        <v>30</v>
      </c>
      <c r="G371" t="s">
        <v>2817</v>
      </c>
      <c r="H371" t="s">
        <v>707</v>
      </c>
      <c r="I371" t="str">
        <f>INDEX('Postal Codes 1'!$C$2:$C$1540,MATCH(H371,'Postal Codes 1'!$B$2:$B$1540,0))</f>
        <v>LL</v>
      </c>
      <c r="J371" s="10">
        <v>40260</v>
      </c>
      <c r="K371">
        <v>72</v>
      </c>
      <c r="L371" t="s">
        <v>1677</v>
      </c>
      <c r="M371" t="str">
        <f>Portfolio43468[[#This Row],[Product Name]]</f>
        <v>Ultrathing V3</v>
      </c>
      <c r="N371">
        <f>Portfolio43468[[#This Row],[Order Quantity]]</f>
        <v>1728</v>
      </c>
      <c r="O371" s="14">
        <f>Portfolio43468[[#This Row],[Order Value]]</f>
        <v>6030.72</v>
      </c>
      <c r="P371">
        <f t="shared" si="10"/>
        <v>2010</v>
      </c>
      <c r="Q371" t="str">
        <f t="shared" si="11"/>
        <v>Mar</v>
      </c>
    </row>
    <row r="372" spans="1:17" x14ac:dyDescent="0.3">
      <c r="A372">
        <v>375</v>
      </c>
      <c r="B372" t="str">
        <f>Portfolio43468[[#This Row],[First Name]]</f>
        <v>R</v>
      </c>
      <c r="C372" t="str">
        <f>Portfolio43468[[#This Row],[Last Name]]</f>
        <v>Hughes</v>
      </c>
      <c r="D372" t="s">
        <v>1733</v>
      </c>
      <c r="E372" t="str">
        <f>Portfolio43468[[#This Row],[Gender]]</f>
        <v>F</v>
      </c>
      <c r="F372">
        <v>30</v>
      </c>
      <c r="G372" t="s">
        <v>2820</v>
      </c>
      <c r="H372" t="s">
        <v>1090</v>
      </c>
      <c r="I372" t="str">
        <f>INDEX('Postal Codes 1'!$C$2:$C$1540,MATCH(H372,'Postal Codes 1'!$B$2:$B$1540,0))</f>
        <v>HP</v>
      </c>
      <c r="J372" s="10">
        <v>40149</v>
      </c>
      <c r="K372">
        <v>8</v>
      </c>
      <c r="L372" t="s">
        <v>851</v>
      </c>
      <c r="M372" t="str">
        <f>Portfolio43468[[#This Row],[Product Name]]</f>
        <v>Hyperwotsit</v>
      </c>
      <c r="N372">
        <f>Portfolio43468[[#This Row],[Order Quantity]]</f>
        <v>160</v>
      </c>
      <c r="O372" s="14">
        <f>Portfolio43468[[#This Row],[Order Value]]</f>
        <v>321.59999999999997</v>
      </c>
      <c r="P372">
        <f t="shared" si="10"/>
        <v>2009</v>
      </c>
      <c r="Q372" t="str">
        <f t="shared" si="11"/>
        <v>Dec</v>
      </c>
    </row>
    <row r="373" spans="1:17" x14ac:dyDescent="0.3">
      <c r="A373">
        <v>376</v>
      </c>
      <c r="B373" t="str">
        <f>Portfolio43468[[#This Row],[First Name]]</f>
        <v>Z</v>
      </c>
      <c r="C373" t="str">
        <f>Portfolio43468[[#This Row],[Last Name]]</f>
        <v>Conklin</v>
      </c>
      <c r="D373" t="s">
        <v>1670</v>
      </c>
      <c r="E373" t="str">
        <f>Portfolio43468[[#This Row],[Gender]]</f>
        <v>F</v>
      </c>
      <c r="F373">
        <v>30</v>
      </c>
      <c r="G373" t="s">
        <v>2823</v>
      </c>
      <c r="H373" t="s">
        <v>496</v>
      </c>
      <c r="I373" t="str">
        <f>INDEX('Postal Codes 1'!$C$2:$C$1540,MATCH(H373,'Postal Codes 1'!$B$2:$B$1540,0))</f>
        <v>SP</v>
      </c>
      <c r="J373" s="10">
        <v>39969</v>
      </c>
      <c r="K373">
        <v>4</v>
      </c>
      <c r="L373" t="s">
        <v>1772</v>
      </c>
      <c r="M373" t="str">
        <f>Portfolio43468[[#This Row],[Product Name]]</f>
        <v>Gigastuff</v>
      </c>
      <c r="N373">
        <f>Portfolio43468[[#This Row],[Order Quantity]]</f>
        <v>72</v>
      </c>
      <c r="O373" s="14">
        <f>Portfolio43468[[#This Row],[Order Value]]</f>
        <v>136.07999999999998</v>
      </c>
      <c r="P373">
        <f t="shared" si="10"/>
        <v>2009</v>
      </c>
      <c r="Q373" t="str">
        <f t="shared" si="11"/>
        <v>Jun</v>
      </c>
    </row>
    <row r="374" spans="1:17" x14ac:dyDescent="0.3">
      <c r="A374">
        <v>377</v>
      </c>
      <c r="B374" t="str">
        <f>Portfolio43468[[#This Row],[First Name]]</f>
        <v>C</v>
      </c>
      <c r="C374" t="str">
        <f>Portfolio43468[[#This Row],[Last Name]]</f>
        <v>Cross</v>
      </c>
      <c r="D374" t="s">
        <v>1733</v>
      </c>
      <c r="E374" t="str">
        <f>Portfolio43468[[#This Row],[Gender]]</f>
        <v>F</v>
      </c>
      <c r="F374">
        <v>60</v>
      </c>
      <c r="G374" t="s">
        <v>2826</v>
      </c>
      <c r="H374" t="s">
        <v>2795</v>
      </c>
      <c r="I374" t="str">
        <f>INDEX('Postal Codes 1'!$C$2:$C$1540,MATCH(H374,'Postal Codes 1'!$B$2:$B$1540,0))</f>
        <v>GU</v>
      </c>
      <c r="J374" s="10">
        <v>39997</v>
      </c>
      <c r="K374">
        <v>83</v>
      </c>
      <c r="L374" t="s">
        <v>1721</v>
      </c>
      <c r="M374" t="str">
        <f>Portfolio43468[[#This Row],[Product Name]]</f>
        <v>Ultrathing V4</v>
      </c>
      <c r="N374">
        <f>Portfolio43468[[#This Row],[Order Quantity]]</f>
        <v>1992</v>
      </c>
      <c r="O374" s="14">
        <f>Portfolio43468[[#This Row],[Order Value]]</f>
        <v>7948.0800000000008</v>
      </c>
      <c r="P374">
        <f t="shared" si="10"/>
        <v>2009</v>
      </c>
      <c r="Q374" t="str">
        <f t="shared" si="11"/>
        <v>Jul</v>
      </c>
    </row>
    <row r="375" spans="1:17" x14ac:dyDescent="0.3">
      <c r="A375">
        <v>378</v>
      </c>
      <c r="B375" t="str">
        <f>Portfolio43468[[#This Row],[First Name]]</f>
        <v>M</v>
      </c>
      <c r="C375" t="str">
        <f>Portfolio43468[[#This Row],[Last Name]]</f>
        <v>Jorgensen</v>
      </c>
      <c r="D375" t="s">
        <v>1683</v>
      </c>
      <c r="E375" t="str">
        <f>Portfolio43468[[#This Row],[Gender]]</f>
        <v>F</v>
      </c>
      <c r="F375">
        <v>60</v>
      </c>
      <c r="G375" t="s">
        <v>2829</v>
      </c>
      <c r="H375" t="s">
        <v>2830</v>
      </c>
      <c r="I375" t="str">
        <f>INDEX('Postal Codes 1'!$C$2:$C$1540,MATCH(H375,'Postal Codes 1'!$B$2:$B$1540,0))</f>
        <v>BT</v>
      </c>
      <c r="J375" s="10">
        <v>40471</v>
      </c>
      <c r="K375">
        <v>14</v>
      </c>
      <c r="L375" t="s">
        <v>1007</v>
      </c>
      <c r="M375" t="str">
        <f>Portfolio43468[[#This Row],[Product Name]]</f>
        <v>Superwossname</v>
      </c>
      <c r="N375">
        <f>Portfolio43468[[#This Row],[Order Quantity]]</f>
        <v>280</v>
      </c>
      <c r="O375" s="14">
        <f>Portfolio43468[[#This Row],[Order Value]]</f>
        <v>870.8</v>
      </c>
      <c r="P375">
        <f t="shared" si="10"/>
        <v>2010</v>
      </c>
      <c r="Q375" t="str">
        <f t="shared" si="11"/>
        <v>Oct</v>
      </c>
    </row>
    <row r="376" spans="1:17" x14ac:dyDescent="0.3">
      <c r="A376">
        <v>379</v>
      </c>
      <c r="B376" t="str">
        <f>Portfolio43468[[#This Row],[First Name]]</f>
        <v>C</v>
      </c>
      <c r="C376" t="str">
        <f>Portfolio43468[[#This Row],[Last Name]]</f>
        <v>Oneal</v>
      </c>
      <c r="D376" t="s">
        <v>1683</v>
      </c>
      <c r="E376" t="str">
        <f>Portfolio43468[[#This Row],[Gender]]</f>
        <v>F</v>
      </c>
      <c r="F376">
        <v>30</v>
      </c>
      <c r="G376" t="s">
        <v>2832</v>
      </c>
      <c r="H376" t="s">
        <v>1644</v>
      </c>
      <c r="I376" t="str">
        <f>INDEX('Postal Codes 1'!$C$2:$C$1540,MATCH(H376,'Postal Codes 1'!$B$2:$B$1540,0))</f>
        <v>CV</v>
      </c>
      <c r="J376" s="10">
        <v>40347</v>
      </c>
      <c r="K376">
        <v>90</v>
      </c>
      <c r="L376" t="s">
        <v>1692</v>
      </c>
      <c r="M376" t="str">
        <f>Portfolio43468[[#This Row],[Product Name]]</f>
        <v>Megawidget L</v>
      </c>
      <c r="N376">
        <f>Portfolio43468[[#This Row],[Order Quantity]]</f>
        <v>2160</v>
      </c>
      <c r="O376" s="14">
        <f>Portfolio43468[[#This Row],[Order Value]]</f>
        <v>3434.4</v>
      </c>
      <c r="P376">
        <f t="shared" si="10"/>
        <v>2010</v>
      </c>
      <c r="Q376" t="str">
        <f t="shared" si="11"/>
        <v>Jun</v>
      </c>
    </row>
    <row r="377" spans="1:17" x14ac:dyDescent="0.3">
      <c r="A377">
        <v>380</v>
      </c>
      <c r="B377" t="str">
        <f>Portfolio43468[[#This Row],[First Name]]</f>
        <v>G</v>
      </c>
      <c r="C377" t="str">
        <f>Portfolio43468[[#This Row],[Last Name]]</f>
        <v>Moreland</v>
      </c>
      <c r="D377" t="s">
        <v>1683</v>
      </c>
      <c r="E377" t="str">
        <f>Portfolio43468[[#This Row],[Gender]]</f>
        <v>F</v>
      </c>
      <c r="F377">
        <v>90</v>
      </c>
      <c r="G377" t="s">
        <v>2834</v>
      </c>
      <c r="H377" t="s">
        <v>809</v>
      </c>
      <c r="I377" t="str">
        <f>INDEX('Postal Codes 1'!$C$2:$C$1540,MATCH(H377,'Postal Codes 1'!$B$2:$B$1540,0))</f>
        <v>RH</v>
      </c>
      <c r="J377" s="10">
        <v>40232</v>
      </c>
      <c r="K377">
        <v>91</v>
      </c>
      <c r="L377" t="s">
        <v>1007</v>
      </c>
      <c r="M377" t="str">
        <f>Portfolio43468[[#This Row],[Product Name]]</f>
        <v>Superwossname</v>
      </c>
      <c r="N377">
        <f>Portfolio43468[[#This Row],[Order Quantity]]</f>
        <v>1820</v>
      </c>
      <c r="O377" s="14">
        <f>Portfolio43468[[#This Row],[Order Value]]</f>
        <v>5660.2</v>
      </c>
      <c r="P377">
        <f t="shared" si="10"/>
        <v>2010</v>
      </c>
      <c r="Q377" t="str">
        <f t="shared" si="11"/>
        <v>Feb</v>
      </c>
    </row>
    <row r="378" spans="1:17" x14ac:dyDescent="0.3">
      <c r="A378">
        <v>381</v>
      </c>
      <c r="B378" t="str">
        <f>Portfolio43468[[#This Row],[First Name]]</f>
        <v>M</v>
      </c>
      <c r="C378" t="str">
        <f>Portfolio43468[[#This Row],[Last Name]]</f>
        <v>Hooks</v>
      </c>
      <c r="D378" t="s">
        <v>1683</v>
      </c>
      <c r="E378" t="str">
        <f>Portfolio43468[[#This Row],[Gender]]</f>
        <v>F</v>
      </c>
      <c r="F378">
        <v>60</v>
      </c>
      <c r="G378" t="s">
        <v>2836</v>
      </c>
      <c r="H378" t="s">
        <v>87</v>
      </c>
      <c r="I378" t="str">
        <f>INDEX('Postal Codes 1'!$C$2:$C$1540,MATCH(H378,'Postal Codes 1'!$B$2:$B$1540,0))</f>
        <v>CA</v>
      </c>
      <c r="J378" s="10">
        <v>39574</v>
      </c>
      <c r="K378">
        <v>90</v>
      </c>
      <c r="L378" t="s">
        <v>1692</v>
      </c>
      <c r="M378" t="str">
        <f>Portfolio43468[[#This Row],[Product Name]]</f>
        <v>Megawidget L</v>
      </c>
      <c r="N378">
        <f>Portfolio43468[[#This Row],[Order Quantity]]</f>
        <v>2160</v>
      </c>
      <c r="O378" s="14">
        <f>Portfolio43468[[#This Row],[Order Value]]</f>
        <v>3434.4</v>
      </c>
      <c r="P378">
        <f t="shared" si="10"/>
        <v>2008</v>
      </c>
      <c r="Q378" t="str">
        <f t="shared" si="11"/>
        <v>May</v>
      </c>
    </row>
    <row r="379" spans="1:17" x14ac:dyDescent="0.3">
      <c r="A379">
        <v>382</v>
      </c>
      <c r="B379" t="str">
        <f>Portfolio43468[[#This Row],[First Name]]</f>
        <v>S</v>
      </c>
      <c r="C379" t="str">
        <f>Portfolio43468[[#This Row],[Last Name]]</f>
        <v>Finn</v>
      </c>
      <c r="D379" t="s">
        <v>1683</v>
      </c>
      <c r="E379" t="str">
        <f>Portfolio43468[[#This Row],[Gender]]</f>
        <v>F</v>
      </c>
      <c r="F379">
        <v>30</v>
      </c>
      <c r="G379" t="s">
        <v>2838</v>
      </c>
      <c r="H379" t="s">
        <v>2839</v>
      </c>
      <c r="I379" t="str">
        <f>INDEX('Postal Codes 1'!$C$2:$C$1540,MATCH(H379,'Postal Codes 1'!$B$2:$B$1540,0))</f>
        <v>BT</v>
      </c>
      <c r="J379" s="10">
        <v>40427</v>
      </c>
      <c r="K379">
        <v>82</v>
      </c>
      <c r="L379" t="s">
        <v>1677</v>
      </c>
      <c r="M379" t="str">
        <f>Portfolio43468[[#This Row],[Product Name]]</f>
        <v>Ultrathing V3</v>
      </c>
      <c r="N379">
        <f>Portfolio43468[[#This Row],[Order Quantity]]</f>
        <v>1968</v>
      </c>
      <c r="O379" s="14">
        <f>Portfolio43468[[#This Row],[Order Value]]</f>
        <v>6868.3200000000006</v>
      </c>
      <c r="P379">
        <f t="shared" si="10"/>
        <v>2010</v>
      </c>
      <c r="Q379" t="str">
        <f t="shared" si="11"/>
        <v>Sep</v>
      </c>
    </row>
    <row r="380" spans="1:17" x14ac:dyDescent="0.3">
      <c r="A380">
        <v>383</v>
      </c>
      <c r="B380" t="str">
        <f>Portfolio43468[[#This Row],[First Name]]</f>
        <v>B</v>
      </c>
      <c r="C380" t="str">
        <f>Portfolio43468[[#This Row],[Last Name]]</f>
        <v>Muniz</v>
      </c>
      <c r="D380" t="s">
        <v>1683</v>
      </c>
      <c r="E380" t="str">
        <f>Portfolio43468[[#This Row],[Gender]]</f>
        <v>F</v>
      </c>
      <c r="F380">
        <v>30</v>
      </c>
      <c r="G380" t="s">
        <v>2842</v>
      </c>
      <c r="H380" t="s">
        <v>240</v>
      </c>
      <c r="I380" t="str">
        <f>INDEX('Postal Codes 1'!$C$2:$C$1540,MATCH(H380,'Postal Codes 1'!$B$2:$B$1540,0))</f>
        <v>IG</v>
      </c>
      <c r="J380" s="10">
        <v>39647</v>
      </c>
      <c r="K380">
        <v>64</v>
      </c>
      <c r="L380" t="s">
        <v>1007</v>
      </c>
      <c r="M380" t="str">
        <f>Portfolio43468[[#This Row],[Product Name]]</f>
        <v>Superwossname</v>
      </c>
      <c r="N380">
        <f>Portfolio43468[[#This Row],[Order Quantity]]</f>
        <v>1280</v>
      </c>
      <c r="O380" s="14">
        <f>Portfolio43468[[#This Row],[Order Value]]</f>
        <v>3980.7999999999997</v>
      </c>
      <c r="P380">
        <f t="shared" si="10"/>
        <v>2008</v>
      </c>
      <c r="Q380" t="str">
        <f t="shared" si="11"/>
        <v>Jul</v>
      </c>
    </row>
    <row r="381" spans="1:17" x14ac:dyDescent="0.3">
      <c r="A381">
        <v>384</v>
      </c>
      <c r="B381" t="str">
        <f>Portfolio43468[[#This Row],[First Name]]</f>
        <v>M</v>
      </c>
      <c r="C381" t="str">
        <f>Portfolio43468[[#This Row],[Last Name]]</f>
        <v>Slater</v>
      </c>
      <c r="D381" t="s">
        <v>1733</v>
      </c>
      <c r="E381" t="str">
        <f>Portfolio43468[[#This Row],[Gender]]</f>
        <v>F</v>
      </c>
      <c r="F381">
        <v>90</v>
      </c>
      <c r="G381" t="s">
        <v>2845</v>
      </c>
      <c r="H381" t="s">
        <v>685</v>
      </c>
      <c r="I381" t="str">
        <f>INDEX('Postal Codes 1'!$C$2:$C$1540,MATCH(H381,'Postal Codes 1'!$B$2:$B$1540,0))</f>
        <v>LA</v>
      </c>
      <c r="J381" s="10">
        <v>39926</v>
      </c>
      <c r="K381">
        <v>67</v>
      </c>
      <c r="L381" t="s">
        <v>1700</v>
      </c>
      <c r="M381" t="str">
        <f>Portfolio43468[[#This Row],[Product Name]]</f>
        <v>Ultrathing V1</v>
      </c>
      <c r="N381">
        <f>Portfolio43468[[#This Row],[Order Quantity]]</f>
        <v>1139</v>
      </c>
      <c r="O381" s="14">
        <f>Portfolio43468[[#This Row],[Order Value]]</f>
        <v>2266.61</v>
      </c>
      <c r="P381">
        <f t="shared" si="10"/>
        <v>2009</v>
      </c>
      <c r="Q381" t="str">
        <f t="shared" si="11"/>
        <v>Apr</v>
      </c>
    </row>
    <row r="382" spans="1:17" x14ac:dyDescent="0.3">
      <c r="A382">
        <v>385</v>
      </c>
      <c r="B382" t="str">
        <f>Portfolio43468[[#This Row],[First Name]]</f>
        <v>C</v>
      </c>
      <c r="C382" t="str">
        <f>Portfolio43468[[#This Row],[Last Name]]</f>
        <v>Navarro</v>
      </c>
      <c r="D382" t="s">
        <v>1670</v>
      </c>
      <c r="E382" t="str">
        <f>Portfolio43468[[#This Row],[Gender]]</f>
        <v>F</v>
      </c>
      <c r="F382">
        <v>60</v>
      </c>
      <c r="G382" t="s">
        <v>2847</v>
      </c>
      <c r="H382" t="s">
        <v>1518</v>
      </c>
      <c r="I382" t="str">
        <f>INDEX('Postal Codes 1'!$C$2:$C$1540,MATCH(H382,'Postal Codes 1'!$B$2:$B$1540,0))</f>
        <v>TS</v>
      </c>
      <c r="J382" s="10">
        <v>40150</v>
      </c>
      <c r="K382">
        <v>45</v>
      </c>
      <c r="L382" t="s">
        <v>1772</v>
      </c>
      <c r="M382" t="str">
        <f>Portfolio43468[[#This Row],[Product Name]]</f>
        <v>Gigastuff</v>
      </c>
      <c r="N382">
        <f>Portfolio43468[[#This Row],[Order Quantity]]</f>
        <v>810</v>
      </c>
      <c r="O382" s="14">
        <f>Portfolio43468[[#This Row],[Order Value]]</f>
        <v>1530.8999999999999</v>
      </c>
      <c r="P382">
        <f t="shared" si="10"/>
        <v>2009</v>
      </c>
      <c r="Q382" t="str">
        <f t="shared" si="11"/>
        <v>Dec</v>
      </c>
    </row>
    <row r="383" spans="1:17" x14ac:dyDescent="0.3">
      <c r="A383">
        <v>386</v>
      </c>
      <c r="B383" t="str">
        <f>Portfolio43468[[#This Row],[First Name]]</f>
        <v>D</v>
      </c>
      <c r="C383" t="str">
        <f>Portfolio43468[[#This Row],[Last Name]]</f>
        <v>Mcdowell</v>
      </c>
      <c r="D383" t="s">
        <v>1683</v>
      </c>
      <c r="E383" t="str">
        <f>Portfolio43468[[#This Row],[Gender]]</f>
        <v>F</v>
      </c>
      <c r="F383">
        <v>60</v>
      </c>
      <c r="G383" t="s">
        <v>2850</v>
      </c>
      <c r="H383" t="s">
        <v>1497</v>
      </c>
      <c r="I383" t="str">
        <f>INDEX('Postal Codes 1'!$C$2:$C$1540,MATCH(H383,'Postal Codes 1'!$B$2:$B$1540,0))</f>
        <v>TR</v>
      </c>
      <c r="J383" s="10">
        <v>40411</v>
      </c>
      <c r="K383">
        <v>52</v>
      </c>
      <c r="L383" t="s">
        <v>1673</v>
      </c>
      <c r="M383" t="str">
        <f>Portfolio43468[[#This Row],[Product Name]]</f>
        <v>Megawidget S</v>
      </c>
      <c r="N383">
        <f>Portfolio43468[[#This Row],[Order Quantity]]</f>
        <v>1248</v>
      </c>
      <c r="O383" s="14">
        <f>Portfolio43468[[#This Row],[Order Value]]</f>
        <v>985.92000000000007</v>
      </c>
      <c r="P383">
        <f t="shared" si="10"/>
        <v>2010</v>
      </c>
      <c r="Q383" t="str">
        <f t="shared" si="11"/>
        <v>Aug</v>
      </c>
    </row>
    <row r="384" spans="1:17" x14ac:dyDescent="0.3">
      <c r="A384">
        <v>387</v>
      </c>
      <c r="B384" t="str">
        <f>Portfolio43468[[#This Row],[First Name]]</f>
        <v>A</v>
      </c>
      <c r="C384" t="str">
        <f>Portfolio43468[[#This Row],[Last Name]]</f>
        <v>Parr</v>
      </c>
      <c r="D384" t="s">
        <v>1670</v>
      </c>
      <c r="E384" t="str">
        <f>Portfolio43468[[#This Row],[Gender]]</f>
        <v>F</v>
      </c>
      <c r="F384">
        <v>60</v>
      </c>
      <c r="G384" t="s">
        <v>2853</v>
      </c>
      <c r="H384" t="s">
        <v>2854</v>
      </c>
      <c r="I384" t="str">
        <f>INDEX('Postal Codes 1'!$C$2:$C$1540,MATCH(H384,'Postal Codes 1'!$B$2:$B$1540,0))</f>
        <v>BT</v>
      </c>
      <c r="J384" s="10">
        <v>40254</v>
      </c>
      <c r="K384">
        <v>76</v>
      </c>
      <c r="L384" t="s">
        <v>1772</v>
      </c>
      <c r="M384" t="str">
        <f>Portfolio43468[[#This Row],[Product Name]]</f>
        <v>Gigastuff</v>
      </c>
      <c r="N384">
        <f>Portfolio43468[[#This Row],[Order Quantity]]</f>
        <v>1368</v>
      </c>
      <c r="O384" s="14">
        <f>Portfolio43468[[#This Row],[Order Value]]</f>
        <v>2585.52</v>
      </c>
      <c r="P384">
        <f t="shared" si="10"/>
        <v>2010</v>
      </c>
      <c r="Q384" t="str">
        <f t="shared" si="11"/>
        <v>Mar</v>
      </c>
    </row>
    <row r="385" spans="1:17" x14ac:dyDescent="0.3">
      <c r="A385">
        <v>388</v>
      </c>
      <c r="B385" t="str">
        <f>Portfolio43468[[#This Row],[First Name]]</f>
        <v>J</v>
      </c>
      <c r="C385" t="str">
        <f>Portfolio43468[[#This Row],[Last Name]]</f>
        <v>Rutledge</v>
      </c>
      <c r="D385" t="s">
        <v>1670</v>
      </c>
      <c r="E385" t="str">
        <f>Portfolio43468[[#This Row],[Gender]]</f>
        <v>F</v>
      </c>
      <c r="F385">
        <v>60</v>
      </c>
      <c r="G385" t="s">
        <v>2857</v>
      </c>
      <c r="H385" t="s">
        <v>200</v>
      </c>
      <c r="I385" t="str">
        <f>INDEX('Postal Codes 1'!$C$2:$C$1540,MATCH(H385,'Postal Codes 1'!$B$2:$B$1540,0))</f>
        <v>EX</v>
      </c>
      <c r="J385" s="10">
        <v>39719</v>
      </c>
      <c r="K385">
        <v>98</v>
      </c>
      <c r="L385" t="s">
        <v>1721</v>
      </c>
      <c r="M385" t="str">
        <f>Portfolio43468[[#This Row],[Product Name]]</f>
        <v>Ultrathing V4</v>
      </c>
      <c r="N385">
        <f>Portfolio43468[[#This Row],[Order Quantity]]</f>
        <v>2352</v>
      </c>
      <c r="O385" s="14">
        <f>Portfolio43468[[#This Row],[Order Value]]</f>
        <v>9384.4800000000014</v>
      </c>
      <c r="P385">
        <f t="shared" si="10"/>
        <v>2008</v>
      </c>
      <c r="Q385" t="str">
        <f t="shared" si="11"/>
        <v>Sep</v>
      </c>
    </row>
    <row r="386" spans="1:17" x14ac:dyDescent="0.3">
      <c r="A386">
        <v>389</v>
      </c>
      <c r="B386" t="str">
        <f>Portfolio43468[[#This Row],[First Name]]</f>
        <v>S</v>
      </c>
      <c r="C386" t="str">
        <f>Portfolio43468[[#This Row],[Last Name]]</f>
        <v>Hester</v>
      </c>
      <c r="D386" t="s">
        <v>1670</v>
      </c>
      <c r="E386" t="str">
        <f>Portfolio43468[[#This Row],[Gender]]</f>
        <v>F</v>
      </c>
      <c r="F386">
        <v>60</v>
      </c>
      <c r="G386" t="s">
        <v>2860</v>
      </c>
      <c r="H386" t="s">
        <v>1646</v>
      </c>
      <c r="I386" t="str">
        <f>INDEX('Postal Codes 1'!$C$2:$C$1540,MATCH(H386,'Postal Codes 1'!$B$2:$B$1540,0))</f>
        <v>BD</v>
      </c>
      <c r="J386" s="10">
        <v>39863</v>
      </c>
      <c r="K386">
        <v>5</v>
      </c>
      <c r="L386" t="s">
        <v>1673</v>
      </c>
      <c r="M386" t="str">
        <f>Portfolio43468[[#This Row],[Product Name]]</f>
        <v>Megawidget S</v>
      </c>
      <c r="N386">
        <f>Portfolio43468[[#This Row],[Order Quantity]]</f>
        <v>120</v>
      </c>
      <c r="O386" s="14">
        <f>Portfolio43468[[#This Row],[Order Value]]</f>
        <v>94.800000000000011</v>
      </c>
      <c r="P386">
        <f t="shared" ref="P386:P449" si="12">YEAR(J386)</f>
        <v>2009</v>
      </c>
      <c r="Q386" t="str">
        <f t="shared" ref="Q386:Q449" si="13">TEXT(J386,"MMM")</f>
        <v>Feb</v>
      </c>
    </row>
    <row r="387" spans="1:17" x14ac:dyDescent="0.3">
      <c r="A387">
        <v>390</v>
      </c>
      <c r="B387" t="str">
        <f>Portfolio43468[[#This Row],[First Name]]</f>
        <v>I</v>
      </c>
      <c r="C387" t="str">
        <f>Portfolio43468[[#This Row],[Last Name]]</f>
        <v>Gay</v>
      </c>
      <c r="D387" t="s">
        <v>1683</v>
      </c>
      <c r="E387" t="str">
        <f>Portfolio43468[[#This Row],[Gender]]</f>
        <v>F</v>
      </c>
      <c r="F387">
        <v>30</v>
      </c>
      <c r="G387" t="s">
        <v>2862</v>
      </c>
      <c r="H387" t="s">
        <v>1603</v>
      </c>
      <c r="I387" t="str">
        <f>INDEX('Postal Codes 1'!$C$2:$C$1540,MATCH(H387,'Postal Codes 1'!$B$2:$B$1540,0))</f>
        <v>RG</v>
      </c>
      <c r="J387" s="10">
        <v>39698</v>
      </c>
      <c r="K387">
        <v>70</v>
      </c>
      <c r="L387" t="s">
        <v>851</v>
      </c>
      <c r="M387" t="str">
        <f>Portfolio43468[[#This Row],[Product Name]]</f>
        <v>Hyperwotsit</v>
      </c>
      <c r="N387">
        <f>Portfolio43468[[#This Row],[Order Quantity]]</f>
        <v>1400</v>
      </c>
      <c r="O387" s="14">
        <f>Portfolio43468[[#This Row],[Order Value]]</f>
        <v>2813.9999999999995</v>
      </c>
      <c r="P387">
        <f t="shared" si="12"/>
        <v>2008</v>
      </c>
      <c r="Q387" t="str">
        <f t="shared" si="13"/>
        <v>Sep</v>
      </c>
    </row>
    <row r="388" spans="1:17" x14ac:dyDescent="0.3">
      <c r="A388">
        <v>391</v>
      </c>
      <c r="B388" t="str">
        <f>Portfolio43468[[#This Row],[First Name]]</f>
        <v>D</v>
      </c>
      <c r="C388" t="str">
        <f>Portfolio43468[[#This Row],[Last Name]]</f>
        <v>Dixon</v>
      </c>
      <c r="D388" t="s">
        <v>1670</v>
      </c>
      <c r="E388" t="str">
        <f>Portfolio43468[[#This Row],[Gender]]</f>
        <v>F</v>
      </c>
      <c r="F388">
        <v>90</v>
      </c>
      <c r="G388" t="s">
        <v>2865</v>
      </c>
      <c r="H388" t="s">
        <v>326</v>
      </c>
      <c r="I388" t="str">
        <f>INDEX('Postal Codes 1'!$C$2:$C$1540,MATCH(H388,'Postal Codes 1'!$B$2:$B$1540,0))</f>
        <v>LL</v>
      </c>
      <c r="J388" s="10">
        <v>39940</v>
      </c>
      <c r="K388">
        <v>85</v>
      </c>
      <c r="L388" t="s">
        <v>851</v>
      </c>
      <c r="M388" t="str">
        <f>Portfolio43468[[#This Row],[Product Name]]</f>
        <v>Hyperwotsit</v>
      </c>
      <c r="N388">
        <f>Portfolio43468[[#This Row],[Order Quantity]]</f>
        <v>1700</v>
      </c>
      <c r="O388" s="14">
        <f>Portfolio43468[[#This Row],[Order Value]]</f>
        <v>3416.9999999999995</v>
      </c>
      <c r="P388">
        <f t="shared" si="12"/>
        <v>2009</v>
      </c>
      <c r="Q388" t="str">
        <f t="shared" si="13"/>
        <v>May</v>
      </c>
    </row>
    <row r="389" spans="1:17" x14ac:dyDescent="0.3">
      <c r="A389">
        <v>392</v>
      </c>
      <c r="B389" t="str">
        <f>Portfolio43468[[#This Row],[First Name]]</f>
        <v>S</v>
      </c>
      <c r="C389" t="str">
        <f>Portfolio43468[[#This Row],[Last Name]]</f>
        <v>Sloan</v>
      </c>
      <c r="D389" t="s">
        <v>1683</v>
      </c>
      <c r="E389" t="str">
        <f>Portfolio43468[[#This Row],[Gender]]</f>
        <v>F</v>
      </c>
      <c r="F389">
        <v>30</v>
      </c>
      <c r="G389" t="s">
        <v>2868</v>
      </c>
      <c r="H389" t="s">
        <v>1410</v>
      </c>
      <c r="I389" t="str">
        <f>INDEX('Postal Codes 1'!$C$2:$C$1540,MATCH(H389,'Postal Codes 1'!$B$2:$B$1540,0))</f>
        <v>SY</v>
      </c>
      <c r="J389" s="10">
        <v>40095</v>
      </c>
      <c r="K389">
        <v>4</v>
      </c>
      <c r="L389" t="s">
        <v>1772</v>
      </c>
      <c r="M389" t="str">
        <f>Portfolio43468[[#This Row],[Product Name]]</f>
        <v>Gigastuff</v>
      </c>
      <c r="N389">
        <f>Portfolio43468[[#This Row],[Order Quantity]]</f>
        <v>72</v>
      </c>
      <c r="O389" s="14">
        <f>Portfolio43468[[#This Row],[Order Value]]</f>
        <v>136.07999999999998</v>
      </c>
      <c r="P389">
        <f t="shared" si="12"/>
        <v>2009</v>
      </c>
      <c r="Q389" t="str">
        <f t="shared" si="13"/>
        <v>Oct</v>
      </c>
    </row>
    <row r="390" spans="1:17" x14ac:dyDescent="0.3">
      <c r="A390">
        <v>393</v>
      </c>
      <c r="B390" t="str">
        <f>Portfolio43468[[#This Row],[First Name]]</f>
        <v>Z</v>
      </c>
      <c r="C390" t="str">
        <f>Portfolio43468[[#This Row],[Last Name]]</f>
        <v>Carlisle</v>
      </c>
      <c r="D390" t="s">
        <v>1670</v>
      </c>
      <c r="E390" t="str">
        <f>Portfolio43468[[#This Row],[Gender]]</f>
        <v>F</v>
      </c>
      <c r="F390">
        <v>90</v>
      </c>
      <c r="G390" t="s">
        <v>2871</v>
      </c>
      <c r="H390" t="s">
        <v>83</v>
      </c>
      <c r="I390" t="str">
        <f>INDEX('Postal Codes 1'!$C$2:$C$1540,MATCH(H390,'Postal Codes 1'!$B$2:$B$1540,0))</f>
        <v>BT</v>
      </c>
      <c r="J390" s="10">
        <v>39816</v>
      </c>
      <c r="K390">
        <v>20</v>
      </c>
      <c r="L390" t="s">
        <v>1673</v>
      </c>
      <c r="M390" t="str">
        <f>Portfolio43468[[#This Row],[Product Name]]</f>
        <v>Megawidget S</v>
      </c>
      <c r="N390">
        <f>Portfolio43468[[#This Row],[Order Quantity]]</f>
        <v>480</v>
      </c>
      <c r="O390" s="14">
        <f>Portfolio43468[[#This Row],[Order Value]]</f>
        <v>379.20000000000005</v>
      </c>
      <c r="P390">
        <f t="shared" si="12"/>
        <v>2009</v>
      </c>
      <c r="Q390" t="str">
        <f t="shared" si="13"/>
        <v>Jan</v>
      </c>
    </row>
    <row r="391" spans="1:17" x14ac:dyDescent="0.3">
      <c r="A391">
        <v>394</v>
      </c>
      <c r="B391" t="str">
        <f>Portfolio43468[[#This Row],[First Name]]</f>
        <v>S</v>
      </c>
      <c r="C391" t="str">
        <f>Portfolio43468[[#This Row],[Last Name]]</f>
        <v>Sexton</v>
      </c>
      <c r="D391" t="s">
        <v>1683</v>
      </c>
      <c r="E391" t="str">
        <f>Portfolio43468[[#This Row],[Gender]]</f>
        <v>F</v>
      </c>
      <c r="F391">
        <v>60</v>
      </c>
      <c r="G391" t="s">
        <v>2873</v>
      </c>
      <c r="H391" t="s">
        <v>2874</v>
      </c>
      <c r="I391" t="str">
        <f>INDEX('Postal Codes 1'!$C$2:$C$1540,MATCH(H391,'Postal Codes 1'!$B$2:$B$1540,0))</f>
        <v>PA</v>
      </c>
      <c r="J391" s="10">
        <v>40387</v>
      </c>
      <c r="K391">
        <v>12</v>
      </c>
      <c r="L391" t="s">
        <v>1677</v>
      </c>
      <c r="M391" t="str">
        <f>Portfolio43468[[#This Row],[Product Name]]</f>
        <v>Ultrathing V3</v>
      </c>
      <c r="N391">
        <f>Portfolio43468[[#This Row],[Order Quantity]]</f>
        <v>288</v>
      </c>
      <c r="O391" s="14">
        <f>Portfolio43468[[#This Row],[Order Value]]</f>
        <v>1005.1200000000001</v>
      </c>
      <c r="P391">
        <f t="shared" si="12"/>
        <v>2010</v>
      </c>
      <c r="Q391" t="str">
        <f t="shared" si="13"/>
        <v>Jul</v>
      </c>
    </row>
    <row r="392" spans="1:17" x14ac:dyDescent="0.3">
      <c r="A392">
        <v>395</v>
      </c>
      <c r="B392" t="str">
        <f>Portfolio43468[[#This Row],[First Name]]</f>
        <v>T</v>
      </c>
      <c r="C392" t="str">
        <f>Portfolio43468[[#This Row],[Last Name]]</f>
        <v>Dougherty</v>
      </c>
      <c r="D392" t="s">
        <v>1670</v>
      </c>
      <c r="E392" t="str">
        <f>Portfolio43468[[#This Row],[Gender]]</f>
        <v>F</v>
      </c>
      <c r="F392">
        <v>60</v>
      </c>
      <c r="G392" t="s">
        <v>2877</v>
      </c>
      <c r="H392" t="s">
        <v>1335</v>
      </c>
      <c r="I392" t="str">
        <f>INDEX('Postal Codes 1'!$C$2:$C$1540,MATCH(H392,'Postal Codes 1'!$B$2:$B$1540,0))</f>
        <v>SA</v>
      </c>
      <c r="J392" s="10">
        <v>40260</v>
      </c>
      <c r="K392">
        <v>17</v>
      </c>
      <c r="L392" t="s">
        <v>851</v>
      </c>
      <c r="M392" t="str">
        <f>Portfolio43468[[#This Row],[Product Name]]</f>
        <v>Hyperwotsit</v>
      </c>
      <c r="N392">
        <f>Portfolio43468[[#This Row],[Order Quantity]]</f>
        <v>340</v>
      </c>
      <c r="O392" s="14">
        <f>Portfolio43468[[#This Row],[Order Value]]</f>
        <v>683.4</v>
      </c>
      <c r="P392">
        <f t="shared" si="12"/>
        <v>2010</v>
      </c>
      <c r="Q392" t="str">
        <f t="shared" si="13"/>
        <v>Mar</v>
      </c>
    </row>
    <row r="393" spans="1:17" x14ac:dyDescent="0.3">
      <c r="A393">
        <v>396</v>
      </c>
      <c r="B393" t="str">
        <f>Portfolio43468[[#This Row],[First Name]]</f>
        <v>M</v>
      </c>
      <c r="C393" t="str">
        <f>Portfolio43468[[#This Row],[Last Name]]</f>
        <v>Noble</v>
      </c>
      <c r="D393" t="s">
        <v>1733</v>
      </c>
      <c r="E393" t="str">
        <f>Portfolio43468[[#This Row],[Gender]]</f>
        <v>F</v>
      </c>
      <c r="F393">
        <v>60</v>
      </c>
      <c r="G393" t="s">
        <v>2880</v>
      </c>
      <c r="H393" t="s">
        <v>493</v>
      </c>
      <c r="I393" t="str">
        <f>INDEX('Postal Codes 1'!$C$2:$C$1540,MATCH(H393,'Postal Codes 1'!$B$2:$B$1540,0))</f>
        <v>SP</v>
      </c>
      <c r="J393" s="10">
        <v>39700</v>
      </c>
      <c r="K393">
        <v>3</v>
      </c>
      <c r="L393" t="s">
        <v>1677</v>
      </c>
      <c r="M393" t="str">
        <f>Portfolio43468[[#This Row],[Product Name]]</f>
        <v>Ultrathing V3</v>
      </c>
      <c r="N393">
        <f>Portfolio43468[[#This Row],[Order Quantity]]</f>
        <v>72</v>
      </c>
      <c r="O393" s="14">
        <f>Portfolio43468[[#This Row],[Order Value]]</f>
        <v>251.28000000000003</v>
      </c>
      <c r="P393">
        <f t="shared" si="12"/>
        <v>2008</v>
      </c>
      <c r="Q393" t="str">
        <f t="shared" si="13"/>
        <v>Sep</v>
      </c>
    </row>
    <row r="394" spans="1:17" x14ac:dyDescent="0.3">
      <c r="A394">
        <v>397</v>
      </c>
      <c r="B394" t="str">
        <f>Portfolio43468[[#This Row],[First Name]]</f>
        <v>H</v>
      </c>
      <c r="C394" t="str">
        <f>Portfolio43468[[#This Row],[Last Name]]</f>
        <v>Beard</v>
      </c>
      <c r="D394" t="s">
        <v>1683</v>
      </c>
      <c r="E394" t="str">
        <f>Portfolio43468[[#This Row],[Gender]]</f>
        <v>F</v>
      </c>
      <c r="F394">
        <v>60</v>
      </c>
      <c r="G394" t="s">
        <v>2883</v>
      </c>
      <c r="H394" t="s">
        <v>2884</v>
      </c>
      <c r="I394" t="str">
        <f>INDEX('Postal Codes 1'!$C$2:$C$1540,MATCH(H394,'Postal Codes 1'!$B$2:$B$1540,0))</f>
        <v>EH</v>
      </c>
      <c r="J394" s="10">
        <v>40237</v>
      </c>
      <c r="K394">
        <v>77</v>
      </c>
      <c r="L394" t="s">
        <v>1677</v>
      </c>
      <c r="M394" t="str">
        <f>Portfolio43468[[#This Row],[Product Name]]</f>
        <v>Ultrathing V3</v>
      </c>
      <c r="N394">
        <f>Portfolio43468[[#This Row],[Order Quantity]]</f>
        <v>1848</v>
      </c>
      <c r="O394" s="14">
        <f>Portfolio43468[[#This Row],[Order Value]]</f>
        <v>6449.52</v>
      </c>
      <c r="P394">
        <f t="shared" si="12"/>
        <v>2010</v>
      </c>
      <c r="Q394" t="str">
        <f t="shared" si="13"/>
        <v>Feb</v>
      </c>
    </row>
    <row r="395" spans="1:17" x14ac:dyDescent="0.3">
      <c r="A395">
        <v>398</v>
      </c>
      <c r="B395" t="str">
        <f>Portfolio43468[[#This Row],[First Name]]</f>
        <v>R</v>
      </c>
      <c r="C395" t="str">
        <f>Portfolio43468[[#This Row],[Last Name]]</f>
        <v>Wu</v>
      </c>
      <c r="D395" t="s">
        <v>1683</v>
      </c>
      <c r="E395" t="str">
        <f>Portfolio43468[[#This Row],[Gender]]</f>
        <v>F</v>
      </c>
      <c r="F395">
        <v>30</v>
      </c>
      <c r="G395" t="s">
        <v>2888</v>
      </c>
      <c r="H395" t="s">
        <v>1185</v>
      </c>
      <c r="I395" t="str">
        <f>INDEX('Postal Codes 1'!$C$2:$C$1540,MATCH(H395,'Postal Codes 1'!$B$2:$B$1540,0))</f>
        <v>LS</v>
      </c>
      <c r="J395" s="10">
        <v>40279</v>
      </c>
      <c r="K395">
        <v>30</v>
      </c>
      <c r="L395" t="s">
        <v>1007</v>
      </c>
      <c r="M395" t="str">
        <f>Portfolio43468[[#This Row],[Product Name]]</f>
        <v>Superwossname</v>
      </c>
      <c r="N395">
        <f>Portfolio43468[[#This Row],[Order Quantity]]</f>
        <v>600</v>
      </c>
      <c r="O395" s="14">
        <f>Portfolio43468[[#This Row],[Order Value]]</f>
        <v>1866</v>
      </c>
      <c r="P395">
        <f t="shared" si="12"/>
        <v>2010</v>
      </c>
      <c r="Q395" t="str">
        <f t="shared" si="13"/>
        <v>Apr</v>
      </c>
    </row>
    <row r="396" spans="1:17" x14ac:dyDescent="0.3">
      <c r="A396">
        <v>399</v>
      </c>
      <c r="B396" t="str">
        <f>Portfolio43468[[#This Row],[First Name]]</f>
        <v>T</v>
      </c>
      <c r="C396" t="str">
        <f>Portfolio43468[[#This Row],[Last Name]]</f>
        <v>Leslie</v>
      </c>
      <c r="D396" t="s">
        <v>1670</v>
      </c>
      <c r="E396" t="str">
        <f>Portfolio43468[[#This Row],[Gender]]</f>
        <v>F</v>
      </c>
      <c r="F396">
        <v>90</v>
      </c>
      <c r="G396" t="s">
        <v>2890</v>
      </c>
      <c r="H396" t="s">
        <v>1447</v>
      </c>
      <c r="I396" t="str">
        <f>INDEX('Postal Codes 1'!$C$2:$C$1540,MATCH(H396,'Postal Codes 1'!$B$2:$B$1540,0))</f>
        <v>TD</v>
      </c>
      <c r="J396" s="10">
        <v>40527</v>
      </c>
      <c r="K396">
        <v>7</v>
      </c>
      <c r="L396" t="s">
        <v>1692</v>
      </c>
      <c r="M396" t="str">
        <f>Portfolio43468[[#This Row],[Product Name]]</f>
        <v>Megawidget L</v>
      </c>
      <c r="N396">
        <f>Portfolio43468[[#This Row],[Order Quantity]]</f>
        <v>168</v>
      </c>
      <c r="O396" s="14">
        <f>Portfolio43468[[#This Row],[Order Value]]</f>
        <v>267.12</v>
      </c>
      <c r="P396">
        <f t="shared" si="12"/>
        <v>2010</v>
      </c>
      <c r="Q396" t="str">
        <f t="shared" si="13"/>
        <v>Dec</v>
      </c>
    </row>
    <row r="397" spans="1:17" x14ac:dyDescent="0.3">
      <c r="A397">
        <v>400</v>
      </c>
      <c r="B397" t="str">
        <f>Portfolio43468[[#This Row],[First Name]]</f>
        <v>P</v>
      </c>
      <c r="C397" t="str">
        <f>Portfolio43468[[#This Row],[Last Name]]</f>
        <v>Roth</v>
      </c>
      <c r="D397" t="s">
        <v>1670</v>
      </c>
      <c r="E397" t="str">
        <f>Portfolio43468[[#This Row],[Gender]]</f>
        <v>F</v>
      </c>
      <c r="F397">
        <v>90</v>
      </c>
      <c r="G397" t="s">
        <v>2892</v>
      </c>
      <c r="H397" t="s">
        <v>111</v>
      </c>
      <c r="I397" t="str">
        <f>INDEX('Postal Codes 1'!$C$2:$C$1540,MATCH(H397,'Postal Codes 1'!$B$2:$B$1540,0))</f>
        <v>CT</v>
      </c>
      <c r="J397" s="10">
        <v>40283</v>
      </c>
      <c r="K397">
        <v>67</v>
      </c>
      <c r="L397" t="s">
        <v>1696</v>
      </c>
      <c r="M397" t="str">
        <f>Portfolio43468[[#This Row],[Product Name]]</f>
        <v>Ultrathing V2</v>
      </c>
      <c r="N397">
        <f>Portfolio43468[[#This Row],[Order Quantity]]</f>
        <v>1340</v>
      </c>
      <c r="O397" s="14">
        <f>Portfolio43468[[#This Row],[Order Value]]</f>
        <v>4006.6000000000004</v>
      </c>
      <c r="P397">
        <f t="shared" si="12"/>
        <v>2010</v>
      </c>
      <c r="Q397" t="str">
        <f t="shared" si="13"/>
        <v>Apr</v>
      </c>
    </row>
    <row r="398" spans="1:17" x14ac:dyDescent="0.3">
      <c r="A398">
        <v>401</v>
      </c>
      <c r="B398" t="str">
        <f>Portfolio43468[[#This Row],[First Name]]</f>
        <v>S</v>
      </c>
      <c r="C398" t="str">
        <f>Portfolio43468[[#This Row],[Last Name]]</f>
        <v>Parks</v>
      </c>
      <c r="D398" t="s">
        <v>1670</v>
      </c>
      <c r="E398" t="str">
        <f>Portfolio43468[[#This Row],[Gender]]</f>
        <v>F</v>
      </c>
      <c r="F398">
        <v>30</v>
      </c>
      <c r="G398" t="s">
        <v>2895</v>
      </c>
      <c r="H398" t="s">
        <v>1657</v>
      </c>
      <c r="I398" t="str">
        <f>INDEX('Postal Codes 1'!$C$2:$C$1540,MATCH(H398,'Postal Codes 1'!$B$2:$B$1540,0))</f>
        <v>IV</v>
      </c>
      <c r="J398" s="10">
        <v>39934</v>
      </c>
      <c r="K398">
        <v>53</v>
      </c>
      <c r="L398" t="s">
        <v>1707</v>
      </c>
      <c r="M398" t="str">
        <f>Portfolio43468[[#This Row],[Product Name]]</f>
        <v>Megawidget M</v>
      </c>
      <c r="N398">
        <f>Portfolio43468[[#This Row],[Order Quantity]]</f>
        <v>1272</v>
      </c>
      <c r="O398" s="14">
        <f>Portfolio43468[[#This Row],[Order Value]]</f>
        <v>1513.6799999999998</v>
      </c>
      <c r="P398">
        <f t="shared" si="12"/>
        <v>2009</v>
      </c>
      <c r="Q398" t="str">
        <f t="shared" si="13"/>
        <v>May</v>
      </c>
    </row>
    <row r="399" spans="1:17" x14ac:dyDescent="0.3">
      <c r="A399">
        <v>402</v>
      </c>
      <c r="B399" t="str">
        <f>Portfolio43468[[#This Row],[First Name]]</f>
        <v>J</v>
      </c>
      <c r="C399" t="str">
        <f>Portfolio43468[[#This Row],[Last Name]]</f>
        <v>Law</v>
      </c>
      <c r="D399" t="s">
        <v>1683</v>
      </c>
      <c r="E399" t="str">
        <f>Portfolio43468[[#This Row],[Gender]]</f>
        <v>F</v>
      </c>
      <c r="F399">
        <v>30</v>
      </c>
      <c r="G399" t="s">
        <v>2898</v>
      </c>
      <c r="H399" t="s">
        <v>1604</v>
      </c>
      <c r="I399" t="str">
        <f>INDEX('Postal Codes 1'!$C$2:$C$1540,MATCH(H399,'Postal Codes 1'!$B$2:$B$1540,0))</f>
        <v>HP</v>
      </c>
      <c r="J399" s="10">
        <v>40000</v>
      </c>
      <c r="K399">
        <v>3</v>
      </c>
      <c r="L399" t="s">
        <v>1700</v>
      </c>
      <c r="M399" t="str">
        <f>Portfolio43468[[#This Row],[Product Name]]</f>
        <v>Ultrathing V1</v>
      </c>
      <c r="N399">
        <f>Portfolio43468[[#This Row],[Order Quantity]]</f>
        <v>51</v>
      </c>
      <c r="O399" s="14">
        <f>Portfolio43468[[#This Row],[Order Value]]</f>
        <v>101.49</v>
      </c>
      <c r="P399">
        <f t="shared" si="12"/>
        <v>2009</v>
      </c>
      <c r="Q399" t="str">
        <f t="shared" si="13"/>
        <v>Jul</v>
      </c>
    </row>
    <row r="400" spans="1:17" x14ac:dyDescent="0.3">
      <c r="A400">
        <v>403</v>
      </c>
      <c r="B400" t="str">
        <f>Portfolio43468[[#This Row],[First Name]]</f>
        <v>A</v>
      </c>
      <c r="C400" t="str">
        <f>Portfolio43468[[#This Row],[Last Name]]</f>
        <v>Aldrich</v>
      </c>
      <c r="D400" t="s">
        <v>1946</v>
      </c>
      <c r="E400" t="str">
        <f>Portfolio43468[[#This Row],[Gender]]</f>
        <v>F</v>
      </c>
      <c r="F400">
        <v>30</v>
      </c>
      <c r="G400" t="s">
        <v>2901</v>
      </c>
      <c r="H400" t="s">
        <v>2902</v>
      </c>
      <c r="I400" t="str">
        <f>INDEX('Postal Codes 1'!$C$2:$C$1540,MATCH(H400,'Postal Codes 1'!$B$2:$B$1540,0))</f>
        <v>KW</v>
      </c>
      <c r="J400" s="10">
        <v>39453</v>
      </c>
      <c r="K400">
        <v>60</v>
      </c>
      <c r="L400" t="s">
        <v>851</v>
      </c>
      <c r="M400" t="str">
        <f>Portfolio43468[[#This Row],[Product Name]]</f>
        <v>Hyperwotsit</v>
      </c>
      <c r="N400">
        <f>Portfolio43468[[#This Row],[Order Quantity]]</f>
        <v>1200</v>
      </c>
      <c r="O400" s="14">
        <f>Portfolio43468[[#This Row],[Order Value]]</f>
        <v>2411.9999999999995</v>
      </c>
      <c r="P400">
        <f t="shared" si="12"/>
        <v>2008</v>
      </c>
      <c r="Q400" t="str">
        <f t="shared" si="13"/>
        <v>Jan</v>
      </c>
    </row>
    <row r="401" spans="1:17" x14ac:dyDescent="0.3">
      <c r="A401">
        <v>404</v>
      </c>
      <c r="B401" t="str">
        <f>Portfolio43468[[#This Row],[First Name]]</f>
        <v>A</v>
      </c>
      <c r="C401" t="str">
        <f>Portfolio43468[[#This Row],[Last Name]]</f>
        <v>Bruno</v>
      </c>
      <c r="D401" t="s">
        <v>1733</v>
      </c>
      <c r="E401" t="str">
        <f>Portfolio43468[[#This Row],[Gender]]</f>
        <v>F</v>
      </c>
      <c r="F401">
        <v>90</v>
      </c>
      <c r="G401" t="s">
        <v>2905</v>
      </c>
      <c r="H401" t="s">
        <v>2906</v>
      </c>
      <c r="I401" t="str">
        <f>INDEX('Postal Codes 1'!$C$2:$C$1540,MATCH(H401,'Postal Codes 1'!$B$2:$B$1540,0))</f>
        <v>OL</v>
      </c>
      <c r="J401" s="10">
        <v>39569</v>
      </c>
      <c r="K401">
        <v>68</v>
      </c>
      <c r="L401" t="s">
        <v>1721</v>
      </c>
      <c r="M401" t="str">
        <f>Portfolio43468[[#This Row],[Product Name]]</f>
        <v>Ultrathing V4</v>
      </c>
      <c r="N401">
        <f>Portfolio43468[[#This Row],[Order Quantity]]</f>
        <v>1632</v>
      </c>
      <c r="O401" s="14">
        <f>Portfolio43468[[#This Row],[Order Value]]</f>
        <v>6511.68</v>
      </c>
      <c r="P401">
        <f t="shared" si="12"/>
        <v>2008</v>
      </c>
      <c r="Q401" t="str">
        <f t="shared" si="13"/>
        <v>May</v>
      </c>
    </row>
    <row r="402" spans="1:17" x14ac:dyDescent="0.3">
      <c r="A402">
        <v>405</v>
      </c>
      <c r="B402" t="str">
        <f>Portfolio43468[[#This Row],[First Name]]</f>
        <v>C</v>
      </c>
      <c r="C402" t="str">
        <f>Portfolio43468[[#This Row],[Last Name]]</f>
        <v>Knapp</v>
      </c>
      <c r="D402" t="s">
        <v>1670</v>
      </c>
      <c r="E402" t="str">
        <f>Portfolio43468[[#This Row],[Gender]]</f>
        <v>F</v>
      </c>
      <c r="F402">
        <v>90</v>
      </c>
      <c r="G402" t="s">
        <v>2909</v>
      </c>
      <c r="H402" t="s">
        <v>2910</v>
      </c>
      <c r="I402" t="str">
        <f>INDEX('Postal Codes 1'!$C$2:$C$1540,MATCH(H402,'Postal Codes 1'!$B$2:$B$1540,0))</f>
        <v>PE</v>
      </c>
      <c r="J402" s="10">
        <v>40128</v>
      </c>
      <c r="K402">
        <v>62</v>
      </c>
      <c r="L402" t="s">
        <v>1700</v>
      </c>
      <c r="M402" t="str">
        <f>Portfolio43468[[#This Row],[Product Name]]</f>
        <v>Ultrathing V1</v>
      </c>
      <c r="N402">
        <f>Portfolio43468[[#This Row],[Order Quantity]]</f>
        <v>1054</v>
      </c>
      <c r="O402" s="14">
        <f>Portfolio43468[[#This Row],[Order Value]]</f>
        <v>2097.46</v>
      </c>
      <c r="P402">
        <f t="shared" si="12"/>
        <v>2009</v>
      </c>
      <c r="Q402" t="str">
        <f t="shared" si="13"/>
        <v>Nov</v>
      </c>
    </row>
    <row r="403" spans="1:17" x14ac:dyDescent="0.3">
      <c r="A403">
        <v>406</v>
      </c>
      <c r="B403" t="str">
        <f>Portfolio43468[[#This Row],[First Name]]</f>
        <v>T</v>
      </c>
      <c r="C403" t="str">
        <f>Portfolio43468[[#This Row],[Last Name]]</f>
        <v>Griffith</v>
      </c>
      <c r="D403" t="s">
        <v>1670</v>
      </c>
      <c r="E403" t="str">
        <f>Portfolio43468[[#This Row],[Gender]]</f>
        <v>F</v>
      </c>
      <c r="F403">
        <v>90</v>
      </c>
      <c r="G403" t="s">
        <v>2913</v>
      </c>
      <c r="H403" t="s">
        <v>788</v>
      </c>
      <c r="I403" t="str">
        <f>INDEX('Postal Codes 1'!$C$2:$C$1540,MATCH(H403,'Postal Codes 1'!$B$2:$B$1540,0))</f>
        <v>PL</v>
      </c>
      <c r="J403" s="10">
        <v>40264</v>
      </c>
      <c r="K403">
        <v>84</v>
      </c>
      <c r="L403" t="s">
        <v>1772</v>
      </c>
      <c r="M403" t="str">
        <f>Portfolio43468[[#This Row],[Product Name]]</f>
        <v>Gigastuff</v>
      </c>
      <c r="N403">
        <f>Portfolio43468[[#This Row],[Order Quantity]]</f>
        <v>1512</v>
      </c>
      <c r="O403" s="14">
        <f>Portfolio43468[[#This Row],[Order Value]]</f>
        <v>2857.68</v>
      </c>
      <c r="P403">
        <f t="shared" si="12"/>
        <v>2010</v>
      </c>
      <c r="Q403" t="str">
        <f t="shared" si="13"/>
        <v>Mar</v>
      </c>
    </row>
    <row r="404" spans="1:17" x14ac:dyDescent="0.3">
      <c r="A404">
        <v>407</v>
      </c>
      <c r="B404" t="str">
        <f>Portfolio43468[[#This Row],[First Name]]</f>
        <v>M</v>
      </c>
      <c r="C404" t="str">
        <f>Portfolio43468[[#This Row],[Last Name]]</f>
        <v>Copeland</v>
      </c>
      <c r="D404" t="s">
        <v>1683</v>
      </c>
      <c r="E404" t="str">
        <f>Portfolio43468[[#This Row],[Gender]]</f>
        <v>F</v>
      </c>
      <c r="F404">
        <v>60</v>
      </c>
      <c r="G404" t="s">
        <v>2916</v>
      </c>
      <c r="H404" t="s">
        <v>2917</v>
      </c>
      <c r="I404" t="str">
        <f>INDEX('Postal Codes 1'!$C$2:$C$1540,MATCH(H404,'Postal Codes 1'!$B$2:$B$1540,0))</f>
        <v>AB</v>
      </c>
      <c r="J404" s="10">
        <v>40085</v>
      </c>
      <c r="K404">
        <v>91</v>
      </c>
      <c r="L404" t="s">
        <v>1721</v>
      </c>
      <c r="M404" t="str">
        <f>Portfolio43468[[#This Row],[Product Name]]</f>
        <v>Ultrathing V4</v>
      </c>
      <c r="N404">
        <f>Portfolio43468[[#This Row],[Order Quantity]]</f>
        <v>2184</v>
      </c>
      <c r="O404" s="14">
        <f>Portfolio43468[[#This Row],[Order Value]]</f>
        <v>8714.16</v>
      </c>
      <c r="P404">
        <f t="shared" si="12"/>
        <v>2009</v>
      </c>
      <c r="Q404" t="str">
        <f t="shared" si="13"/>
        <v>Sep</v>
      </c>
    </row>
    <row r="405" spans="1:17" x14ac:dyDescent="0.3">
      <c r="A405">
        <v>408</v>
      </c>
      <c r="B405" t="str">
        <f>Portfolio43468[[#This Row],[First Name]]</f>
        <v>T</v>
      </c>
      <c r="C405" t="str">
        <f>Portfolio43468[[#This Row],[Last Name]]</f>
        <v>Hyde</v>
      </c>
      <c r="D405" t="s">
        <v>1670</v>
      </c>
      <c r="E405" t="str">
        <f>Portfolio43468[[#This Row],[Gender]]</f>
        <v>F</v>
      </c>
      <c r="F405">
        <v>90</v>
      </c>
      <c r="G405" t="s">
        <v>2920</v>
      </c>
      <c r="H405" t="s">
        <v>1621</v>
      </c>
      <c r="I405" t="str">
        <f>INDEX('Postal Codes 1'!$C$2:$C$1540,MATCH(H405,'Postal Codes 1'!$B$2:$B$1540,0))</f>
        <v>CT</v>
      </c>
      <c r="J405" s="10">
        <v>39477</v>
      </c>
      <c r="K405">
        <v>33</v>
      </c>
      <c r="L405" t="s">
        <v>1707</v>
      </c>
      <c r="M405" t="str">
        <f>Portfolio43468[[#This Row],[Product Name]]</f>
        <v>Megawidget M</v>
      </c>
      <c r="N405">
        <f>Portfolio43468[[#This Row],[Order Quantity]]</f>
        <v>792</v>
      </c>
      <c r="O405" s="14">
        <f>Portfolio43468[[#This Row],[Order Value]]</f>
        <v>942.4799999999999</v>
      </c>
      <c r="P405">
        <f t="shared" si="12"/>
        <v>2008</v>
      </c>
      <c r="Q405" t="str">
        <f t="shared" si="13"/>
        <v>Jan</v>
      </c>
    </row>
    <row r="406" spans="1:17" x14ac:dyDescent="0.3">
      <c r="A406">
        <v>409</v>
      </c>
      <c r="B406" t="str">
        <f>Portfolio43468[[#This Row],[First Name]]</f>
        <v>A</v>
      </c>
      <c r="C406" t="str">
        <f>Portfolio43468[[#This Row],[Last Name]]</f>
        <v>Allen</v>
      </c>
      <c r="D406" t="s">
        <v>1733</v>
      </c>
      <c r="E406" t="str">
        <f>Portfolio43468[[#This Row],[Gender]]</f>
        <v>F</v>
      </c>
      <c r="F406">
        <v>30</v>
      </c>
      <c r="G406" t="s">
        <v>2922</v>
      </c>
      <c r="H406" t="s">
        <v>1478</v>
      </c>
      <c r="I406" t="str">
        <f>INDEX('Postal Codes 1'!$C$2:$C$1540,MATCH(H406,'Postal Codes 1'!$B$2:$B$1540,0))</f>
        <v>TN</v>
      </c>
      <c r="J406" s="10">
        <v>39523</v>
      </c>
      <c r="K406">
        <v>12</v>
      </c>
      <c r="L406" t="s">
        <v>1007</v>
      </c>
      <c r="M406" t="str">
        <f>Portfolio43468[[#This Row],[Product Name]]</f>
        <v>Superwossname</v>
      </c>
      <c r="N406">
        <f>Portfolio43468[[#This Row],[Order Quantity]]</f>
        <v>240</v>
      </c>
      <c r="O406" s="14">
        <f>Portfolio43468[[#This Row],[Order Value]]</f>
        <v>746.4</v>
      </c>
      <c r="P406">
        <f t="shared" si="12"/>
        <v>2008</v>
      </c>
      <c r="Q406" t="str">
        <f t="shared" si="13"/>
        <v>Mar</v>
      </c>
    </row>
    <row r="407" spans="1:17" x14ac:dyDescent="0.3">
      <c r="A407">
        <v>410</v>
      </c>
      <c r="B407" t="str">
        <f>Portfolio43468[[#This Row],[First Name]]</f>
        <v>D</v>
      </c>
      <c r="C407" t="str">
        <f>Portfolio43468[[#This Row],[Last Name]]</f>
        <v>Echols</v>
      </c>
      <c r="D407" t="s">
        <v>1683</v>
      </c>
      <c r="E407" t="str">
        <f>Portfolio43468[[#This Row],[Gender]]</f>
        <v>F</v>
      </c>
      <c r="F407">
        <v>90</v>
      </c>
      <c r="G407" t="s">
        <v>2925</v>
      </c>
      <c r="H407" t="s">
        <v>1641</v>
      </c>
      <c r="I407" t="str">
        <f>INDEX('Postal Codes 1'!$C$2:$C$1540,MATCH(H407,'Postal Codes 1'!$B$2:$B$1540,0))</f>
        <v>IP</v>
      </c>
      <c r="J407" s="10">
        <v>40223</v>
      </c>
      <c r="K407">
        <v>58</v>
      </c>
      <c r="L407" t="s">
        <v>851</v>
      </c>
      <c r="M407" t="str">
        <f>Portfolio43468[[#This Row],[Product Name]]</f>
        <v>Hyperwotsit</v>
      </c>
      <c r="N407">
        <f>Portfolio43468[[#This Row],[Order Quantity]]</f>
        <v>1160</v>
      </c>
      <c r="O407" s="14">
        <f>Portfolio43468[[#This Row],[Order Value]]</f>
        <v>2331.6</v>
      </c>
      <c r="P407">
        <f t="shared" si="12"/>
        <v>2010</v>
      </c>
      <c r="Q407" t="str">
        <f t="shared" si="13"/>
        <v>Feb</v>
      </c>
    </row>
    <row r="408" spans="1:17" x14ac:dyDescent="0.3">
      <c r="A408">
        <v>411</v>
      </c>
      <c r="B408" t="str">
        <f>Portfolio43468[[#This Row],[First Name]]</f>
        <v>C</v>
      </c>
      <c r="C408" t="str">
        <f>Portfolio43468[[#This Row],[Last Name]]</f>
        <v>Whitehead</v>
      </c>
      <c r="D408" t="s">
        <v>1670</v>
      </c>
      <c r="E408" t="str">
        <f>Portfolio43468[[#This Row],[Gender]]</f>
        <v>F</v>
      </c>
      <c r="F408">
        <v>90</v>
      </c>
      <c r="G408" t="s">
        <v>2926</v>
      </c>
      <c r="H408" t="s">
        <v>1652</v>
      </c>
      <c r="I408" t="str">
        <f>INDEX('Postal Codes 1'!$C$2:$C$1540,MATCH(H408,'Postal Codes 1'!$B$2:$B$1540,0))</f>
        <v>E</v>
      </c>
      <c r="J408" s="10">
        <v>40484</v>
      </c>
      <c r="K408">
        <v>82</v>
      </c>
      <c r="L408" t="s">
        <v>1696</v>
      </c>
      <c r="M408" t="str">
        <f>Portfolio43468[[#This Row],[Product Name]]</f>
        <v>Ultrathing V2</v>
      </c>
      <c r="N408">
        <f>Portfolio43468[[#This Row],[Order Quantity]]</f>
        <v>1640</v>
      </c>
      <c r="O408" s="14">
        <f>Portfolio43468[[#This Row],[Order Value]]</f>
        <v>4903.6000000000004</v>
      </c>
      <c r="P408">
        <f t="shared" si="12"/>
        <v>2010</v>
      </c>
      <c r="Q408" t="str">
        <f t="shared" si="13"/>
        <v>Nov</v>
      </c>
    </row>
    <row r="409" spans="1:17" x14ac:dyDescent="0.3">
      <c r="A409">
        <v>412</v>
      </c>
      <c r="B409" t="str">
        <f>Portfolio43468[[#This Row],[First Name]]</f>
        <v>S</v>
      </c>
      <c r="C409" t="str">
        <f>Portfolio43468[[#This Row],[Last Name]]</f>
        <v>Clay</v>
      </c>
      <c r="D409" t="s">
        <v>1683</v>
      </c>
      <c r="E409" t="str">
        <f>Portfolio43468[[#This Row],[Gender]]</f>
        <v>F</v>
      </c>
      <c r="F409">
        <v>60</v>
      </c>
      <c r="G409" t="s">
        <v>2929</v>
      </c>
      <c r="H409" t="s">
        <v>2121</v>
      </c>
      <c r="I409" t="str">
        <f>INDEX('Postal Codes 1'!$C$2:$C$1540,MATCH(H409,'Postal Codes 1'!$B$2:$B$1540,0))</f>
        <v>BT</v>
      </c>
      <c r="J409" s="10">
        <v>40093</v>
      </c>
      <c r="K409">
        <v>86</v>
      </c>
      <c r="L409" t="s">
        <v>851</v>
      </c>
      <c r="M409" t="str">
        <f>Portfolio43468[[#This Row],[Product Name]]</f>
        <v>Hyperwotsit</v>
      </c>
      <c r="N409">
        <f>Portfolio43468[[#This Row],[Order Quantity]]</f>
        <v>1720</v>
      </c>
      <c r="O409" s="14">
        <f>Portfolio43468[[#This Row],[Order Value]]</f>
        <v>3457.2</v>
      </c>
      <c r="P409">
        <f t="shared" si="12"/>
        <v>2009</v>
      </c>
      <c r="Q409" t="str">
        <f t="shared" si="13"/>
        <v>Oct</v>
      </c>
    </row>
    <row r="410" spans="1:17" x14ac:dyDescent="0.3">
      <c r="A410">
        <v>413</v>
      </c>
      <c r="B410" t="str">
        <f>Portfolio43468[[#This Row],[First Name]]</f>
        <v>S</v>
      </c>
      <c r="C410" t="str">
        <f>Portfolio43468[[#This Row],[Last Name]]</f>
        <v>Eddy</v>
      </c>
      <c r="D410" t="s">
        <v>1683</v>
      </c>
      <c r="E410" t="str">
        <f>Portfolio43468[[#This Row],[Gender]]</f>
        <v>F</v>
      </c>
      <c r="F410">
        <v>60</v>
      </c>
      <c r="G410" t="s">
        <v>2932</v>
      </c>
      <c r="H410" t="s">
        <v>636</v>
      </c>
      <c r="I410" t="str">
        <f>INDEX('Postal Codes 1'!$C$2:$C$1540,MATCH(H410,'Postal Codes 1'!$B$2:$B$1540,0))</f>
        <v>HA</v>
      </c>
      <c r="J410" s="10">
        <v>40335</v>
      </c>
      <c r="K410">
        <v>43</v>
      </c>
      <c r="L410" t="s">
        <v>1772</v>
      </c>
      <c r="M410" t="str">
        <f>Portfolio43468[[#This Row],[Product Name]]</f>
        <v>Gigastuff</v>
      </c>
      <c r="N410">
        <f>Portfolio43468[[#This Row],[Order Quantity]]</f>
        <v>774</v>
      </c>
      <c r="O410" s="14">
        <f>Portfolio43468[[#This Row],[Order Value]]</f>
        <v>1462.86</v>
      </c>
      <c r="P410">
        <f t="shared" si="12"/>
        <v>2010</v>
      </c>
      <c r="Q410" t="str">
        <f t="shared" si="13"/>
        <v>Jun</v>
      </c>
    </row>
    <row r="411" spans="1:17" x14ac:dyDescent="0.3">
      <c r="A411">
        <v>414</v>
      </c>
      <c r="B411" t="str">
        <f>Portfolio43468[[#This Row],[First Name]]</f>
        <v>L</v>
      </c>
      <c r="C411" t="str">
        <f>Portfolio43468[[#This Row],[Last Name]]</f>
        <v>Rowe</v>
      </c>
      <c r="D411" t="s">
        <v>1733</v>
      </c>
      <c r="E411" t="str">
        <f>Portfolio43468[[#This Row],[Gender]]</f>
        <v>F</v>
      </c>
      <c r="F411">
        <v>90</v>
      </c>
      <c r="G411" t="s">
        <v>2935</v>
      </c>
      <c r="H411" t="s">
        <v>807</v>
      </c>
      <c r="I411" t="str">
        <f>INDEX('Postal Codes 1'!$C$2:$C$1540,MATCH(H411,'Postal Codes 1'!$B$2:$B$1540,0))</f>
        <v>RH</v>
      </c>
      <c r="J411" s="10">
        <v>40213</v>
      </c>
      <c r="K411">
        <v>80</v>
      </c>
      <c r="L411" t="s">
        <v>1696</v>
      </c>
      <c r="M411" t="str">
        <f>Portfolio43468[[#This Row],[Product Name]]</f>
        <v>Ultrathing V2</v>
      </c>
      <c r="N411">
        <f>Portfolio43468[[#This Row],[Order Quantity]]</f>
        <v>1600</v>
      </c>
      <c r="O411" s="14">
        <f>Portfolio43468[[#This Row],[Order Value]]</f>
        <v>4784</v>
      </c>
      <c r="P411">
        <f t="shared" si="12"/>
        <v>2010</v>
      </c>
      <c r="Q411" t="str">
        <f t="shared" si="13"/>
        <v>Feb</v>
      </c>
    </row>
    <row r="412" spans="1:17" x14ac:dyDescent="0.3">
      <c r="A412">
        <v>415</v>
      </c>
      <c r="B412" t="str">
        <f>Portfolio43468[[#This Row],[First Name]]</f>
        <v>E</v>
      </c>
      <c r="C412" t="str">
        <f>Portfolio43468[[#This Row],[Last Name]]</f>
        <v>Green</v>
      </c>
      <c r="D412" t="s">
        <v>1683</v>
      </c>
      <c r="E412" t="str">
        <f>Portfolio43468[[#This Row],[Gender]]</f>
        <v>F</v>
      </c>
      <c r="F412">
        <v>90</v>
      </c>
      <c r="G412" t="s">
        <v>2938</v>
      </c>
      <c r="H412" t="s">
        <v>640</v>
      </c>
      <c r="I412" t="str">
        <f>INDEX('Postal Codes 1'!$C$2:$C$1540,MATCH(H412,'Postal Codes 1'!$B$2:$B$1540,0))</f>
        <v>HP</v>
      </c>
      <c r="J412" s="10">
        <v>39758</v>
      </c>
      <c r="K412">
        <v>26</v>
      </c>
      <c r="L412" t="s">
        <v>851</v>
      </c>
      <c r="M412" t="str">
        <f>Portfolio43468[[#This Row],[Product Name]]</f>
        <v>Hyperwotsit</v>
      </c>
      <c r="N412">
        <f>Portfolio43468[[#This Row],[Order Quantity]]</f>
        <v>520</v>
      </c>
      <c r="O412" s="14">
        <f>Portfolio43468[[#This Row],[Order Value]]</f>
        <v>1045.1999999999998</v>
      </c>
      <c r="P412">
        <f t="shared" si="12"/>
        <v>2008</v>
      </c>
      <c r="Q412" t="str">
        <f t="shared" si="13"/>
        <v>Nov</v>
      </c>
    </row>
    <row r="413" spans="1:17" x14ac:dyDescent="0.3">
      <c r="A413">
        <v>416</v>
      </c>
      <c r="B413" t="str">
        <f>Portfolio43468[[#This Row],[First Name]]</f>
        <v>L</v>
      </c>
      <c r="C413" t="str">
        <f>Portfolio43468[[#This Row],[Last Name]]</f>
        <v>Crosby</v>
      </c>
      <c r="D413" t="s">
        <v>1670</v>
      </c>
      <c r="E413" t="str">
        <f>Portfolio43468[[#This Row],[Gender]]</f>
        <v>F</v>
      </c>
      <c r="F413">
        <v>90</v>
      </c>
      <c r="G413" t="s">
        <v>2940</v>
      </c>
      <c r="H413" t="s">
        <v>775</v>
      </c>
      <c r="I413" t="str">
        <f>INDEX('Postal Codes 1'!$C$2:$C$1540,MATCH(H413,'Postal Codes 1'!$B$2:$B$1540,0))</f>
        <v>PH</v>
      </c>
      <c r="J413" s="10">
        <v>40222</v>
      </c>
      <c r="K413">
        <v>6</v>
      </c>
      <c r="L413" t="s">
        <v>1677</v>
      </c>
      <c r="M413" t="str">
        <f>Portfolio43468[[#This Row],[Product Name]]</f>
        <v>Ultrathing V3</v>
      </c>
      <c r="N413">
        <f>Portfolio43468[[#This Row],[Order Quantity]]</f>
        <v>144</v>
      </c>
      <c r="O413" s="14">
        <f>Portfolio43468[[#This Row],[Order Value]]</f>
        <v>502.56000000000006</v>
      </c>
      <c r="P413">
        <f t="shared" si="12"/>
        <v>2010</v>
      </c>
      <c r="Q413" t="str">
        <f t="shared" si="13"/>
        <v>Feb</v>
      </c>
    </row>
    <row r="414" spans="1:17" x14ac:dyDescent="0.3">
      <c r="A414">
        <v>417</v>
      </c>
      <c r="B414" t="str">
        <f>Portfolio43468[[#This Row],[First Name]]</f>
        <v>P</v>
      </c>
      <c r="C414" t="str">
        <f>Portfolio43468[[#This Row],[Last Name]]</f>
        <v>Jewell</v>
      </c>
      <c r="D414" t="s">
        <v>1683</v>
      </c>
      <c r="E414" t="str">
        <f>Portfolio43468[[#This Row],[Gender]]</f>
        <v>F</v>
      </c>
      <c r="F414">
        <v>60</v>
      </c>
      <c r="G414" t="s">
        <v>2942</v>
      </c>
      <c r="H414" t="s">
        <v>492</v>
      </c>
      <c r="I414" t="str">
        <f>INDEX('Postal Codes 1'!$C$2:$C$1540,MATCH(H414,'Postal Codes 1'!$B$2:$B$1540,0))</f>
        <v>SO</v>
      </c>
      <c r="J414" s="10">
        <v>40068</v>
      </c>
      <c r="K414">
        <v>89</v>
      </c>
      <c r="L414" t="s">
        <v>1721</v>
      </c>
      <c r="M414" t="str">
        <f>Portfolio43468[[#This Row],[Product Name]]</f>
        <v>Ultrathing V4</v>
      </c>
      <c r="N414">
        <f>Portfolio43468[[#This Row],[Order Quantity]]</f>
        <v>2136</v>
      </c>
      <c r="O414" s="14">
        <f>Portfolio43468[[#This Row],[Order Value]]</f>
        <v>8522.6400000000012</v>
      </c>
      <c r="P414">
        <f t="shared" si="12"/>
        <v>2009</v>
      </c>
      <c r="Q414" t="str">
        <f t="shared" si="13"/>
        <v>Sep</v>
      </c>
    </row>
    <row r="415" spans="1:17" x14ac:dyDescent="0.3">
      <c r="A415">
        <v>418</v>
      </c>
      <c r="B415" t="str">
        <f>Portfolio43468[[#This Row],[First Name]]</f>
        <v>A</v>
      </c>
      <c r="C415" t="str">
        <f>Portfolio43468[[#This Row],[Last Name]]</f>
        <v>Luna</v>
      </c>
      <c r="D415" t="s">
        <v>1683</v>
      </c>
      <c r="E415" t="str">
        <f>Portfolio43468[[#This Row],[Gender]]</f>
        <v>F</v>
      </c>
      <c r="F415">
        <v>90</v>
      </c>
      <c r="G415" t="s">
        <v>2943</v>
      </c>
      <c r="H415" t="s">
        <v>2035</v>
      </c>
      <c r="I415" t="str">
        <f>INDEX('Postal Codes 1'!$C$2:$C$1540,MATCH(H415,'Postal Codes 1'!$B$2:$B$1540,0))</f>
        <v>HS</v>
      </c>
      <c r="J415" s="10">
        <v>40108</v>
      </c>
      <c r="K415">
        <v>36</v>
      </c>
      <c r="L415" t="s">
        <v>1696</v>
      </c>
      <c r="M415" t="str">
        <f>Portfolio43468[[#This Row],[Product Name]]</f>
        <v>Ultrathing V2</v>
      </c>
      <c r="N415">
        <f>Portfolio43468[[#This Row],[Order Quantity]]</f>
        <v>720</v>
      </c>
      <c r="O415" s="14">
        <f>Portfolio43468[[#This Row],[Order Value]]</f>
        <v>2152.8000000000002</v>
      </c>
      <c r="P415">
        <f t="shared" si="12"/>
        <v>2009</v>
      </c>
      <c r="Q415" t="str">
        <f t="shared" si="13"/>
        <v>Oct</v>
      </c>
    </row>
    <row r="416" spans="1:17" x14ac:dyDescent="0.3">
      <c r="A416">
        <v>419</v>
      </c>
      <c r="B416" t="str">
        <f>Portfolio43468[[#This Row],[First Name]]</f>
        <v>W</v>
      </c>
      <c r="C416" t="str">
        <f>Portfolio43468[[#This Row],[Last Name]]</f>
        <v>Dennis</v>
      </c>
      <c r="D416" t="s">
        <v>1670</v>
      </c>
      <c r="E416" t="str">
        <f>Portfolio43468[[#This Row],[Gender]]</f>
        <v>F</v>
      </c>
      <c r="F416">
        <v>60</v>
      </c>
      <c r="G416" t="s">
        <v>2946</v>
      </c>
      <c r="H416" t="s">
        <v>1490</v>
      </c>
      <c r="I416" t="str">
        <f>INDEX('Postal Codes 1'!$C$2:$C$1540,MATCH(H416,'Postal Codes 1'!$B$2:$B$1540,0))</f>
        <v>TQ</v>
      </c>
      <c r="J416" s="10">
        <v>39701</v>
      </c>
      <c r="K416">
        <v>82</v>
      </c>
      <c r="L416" t="s">
        <v>1673</v>
      </c>
      <c r="M416" t="str">
        <f>Portfolio43468[[#This Row],[Product Name]]</f>
        <v>Megawidget S</v>
      </c>
      <c r="N416">
        <f>Portfolio43468[[#This Row],[Order Quantity]]</f>
        <v>1968</v>
      </c>
      <c r="O416" s="14">
        <f>Portfolio43468[[#This Row],[Order Value]]</f>
        <v>1554.72</v>
      </c>
      <c r="P416">
        <f t="shared" si="12"/>
        <v>2008</v>
      </c>
      <c r="Q416" t="str">
        <f t="shared" si="13"/>
        <v>Sep</v>
      </c>
    </row>
    <row r="417" spans="1:17" x14ac:dyDescent="0.3">
      <c r="A417">
        <v>420</v>
      </c>
      <c r="B417" t="str">
        <f>Portfolio43468[[#This Row],[First Name]]</f>
        <v>T</v>
      </c>
      <c r="C417" t="str">
        <f>Portfolio43468[[#This Row],[Last Name]]</f>
        <v>Combs</v>
      </c>
      <c r="D417" t="s">
        <v>1683</v>
      </c>
      <c r="E417" t="str">
        <f>Portfolio43468[[#This Row],[Gender]]</f>
        <v>F</v>
      </c>
      <c r="F417">
        <v>90</v>
      </c>
      <c r="G417" t="s">
        <v>2949</v>
      </c>
      <c r="H417" t="s">
        <v>495</v>
      </c>
      <c r="I417" t="str">
        <f>INDEX('Postal Codes 1'!$C$2:$C$1540,MATCH(H417,'Postal Codes 1'!$B$2:$B$1540,0))</f>
        <v>SP</v>
      </c>
      <c r="J417" s="10">
        <v>40122</v>
      </c>
      <c r="K417">
        <v>71</v>
      </c>
      <c r="L417" t="s">
        <v>1673</v>
      </c>
      <c r="M417" t="str">
        <f>Portfolio43468[[#This Row],[Product Name]]</f>
        <v>Megawidget S</v>
      </c>
      <c r="N417">
        <f>Portfolio43468[[#This Row],[Order Quantity]]</f>
        <v>1704</v>
      </c>
      <c r="O417" s="14">
        <f>Portfolio43468[[#This Row],[Order Value]]</f>
        <v>1346.16</v>
      </c>
      <c r="P417">
        <f t="shared" si="12"/>
        <v>2009</v>
      </c>
      <c r="Q417" t="str">
        <f t="shared" si="13"/>
        <v>Nov</v>
      </c>
    </row>
    <row r="418" spans="1:17" x14ac:dyDescent="0.3">
      <c r="A418">
        <v>421</v>
      </c>
      <c r="B418" t="str">
        <f>Portfolio43468[[#This Row],[First Name]]</f>
        <v>R</v>
      </c>
      <c r="C418" t="str">
        <f>Portfolio43468[[#This Row],[Last Name]]</f>
        <v>Davison</v>
      </c>
      <c r="D418" t="s">
        <v>1683</v>
      </c>
      <c r="E418" t="str">
        <f>Portfolio43468[[#This Row],[Gender]]</f>
        <v>F</v>
      </c>
      <c r="F418">
        <v>90</v>
      </c>
      <c r="G418" t="s">
        <v>2952</v>
      </c>
      <c r="H418" t="s">
        <v>1627</v>
      </c>
      <c r="I418" t="str">
        <f>INDEX('Postal Codes 1'!$C$2:$C$1540,MATCH(H418,'Postal Codes 1'!$B$2:$B$1540,0))</f>
        <v>NR</v>
      </c>
      <c r="J418" s="10">
        <v>39741</v>
      </c>
      <c r="K418">
        <v>24</v>
      </c>
      <c r="L418" t="s">
        <v>1007</v>
      </c>
      <c r="M418" t="str">
        <f>Portfolio43468[[#This Row],[Product Name]]</f>
        <v>Superwossname</v>
      </c>
      <c r="N418">
        <f>Portfolio43468[[#This Row],[Order Quantity]]</f>
        <v>480</v>
      </c>
      <c r="O418" s="14">
        <f>Portfolio43468[[#This Row],[Order Value]]</f>
        <v>1492.8</v>
      </c>
      <c r="P418">
        <f t="shared" si="12"/>
        <v>2008</v>
      </c>
      <c r="Q418" t="str">
        <f t="shared" si="13"/>
        <v>Oct</v>
      </c>
    </row>
    <row r="419" spans="1:17" x14ac:dyDescent="0.3">
      <c r="A419">
        <v>422</v>
      </c>
      <c r="B419" t="str">
        <f>Portfolio43468[[#This Row],[First Name]]</f>
        <v>C</v>
      </c>
      <c r="C419" t="str">
        <f>Portfolio43468[[#This Row],[Last Name]]</f>
        <v>Mobley</v>
      </c>
      <c r="D419" t="s">
        <v>1683</v>
      </c>
      <c r="E419" t="str">
        <f>Portfolio43468[[#This Row],[Gender]]</f>
        <v>F</v>
      </c>
      <c r="F419">
        <v>30</v>
      </c>
      <c r="G419" t="s">
        <v>2954</v>
      </c>
      <c r="H419" t="s">
        <v>254</v>
      </c>
      <c r="I419" t="str">
        <f>INDEX('Postal Codes 1'!$C$2:$C$1540,MATCH(H419,'Postal Codes 1'!$B$2:$B$1540,0))</f>
        <v>IV</v>
      </c>
      <c r="J419" s="10">
        <v>39867</v>
      </c>
      <c r="K419">
        <v>87</v>
      </c>
      <c r="L419" t="s">
        <v>1007</v>
      </c>
      <c r="M419" t="str">
        <f>Portfolio43468[[#This Row],[Product Name]]</f>
        <v>Superwossname</v>
      </c>
      <c r="N419">
        <f>Portfolio43468[[#This Row],[Order Quantity]]</f>
        <v>1740</v>
      </c>
      <c r="O419" s="14">
        <f>Portfolio43468[[#This Row],[Order Value]]</f>
        <v>5411.4</v>
      </c>
      <c r="P419">
        <f t="shared" si="12"/>
        <v>2009</v>
      </c>
      <c r="Q419" t="str">
        <f t="shared" si="13"/>
        <v>Feb</v>
      </c>
    </row>
    <row r="420" spans="1:17" x14ac:dyDescent="0.3">
      <c r="A420">
        <v>423</v>
      </c>
      <c r="B420" t="str">
        <f>Portfolio43468[[#This Row],[First Name]]</f>
        <v>E</v>
      </c>
      <c r="C420" t="str">
        <f>Portfolio43468[[#This Row],[Last Name]]</f>
        <v>Staley</v>
      </c>
      <c r="D420" t="s">
        <v>1670</v>
      </c>
      <c r="E420" t="str">
        <f>Portfolio43468[[#This Row],[Gender]]</f>
        <v>F</v>
      </c>
      <c r="F420">
        <v>90</v>
      </c>
      <c r="G420" t="s">
        <v>2957</v>
      </c>
      <c r="H420" t="s">
        <v>1601</v>
      </c>
      <c r="I420" t="str">
        <f>INDEX('Postal Codes 1'!$C$2:$C$1540,MATCH(H420,'Postal Codes 1'!$B$2:$B$1540,0))</f>
        <v>AB</v>
      </c>
      <c r="J420" s="10">
        <v>39866</v>
      </c>
      <c r="K420">
        <v>23</v>
      </c>
      <c r="L420" t="s">
        <v>1721</v>
      </c>
      <c r="M420" t="str">
        <f>Portfolio43468[[#This Row],[Product Name]]</f>
        <v>Ultrathing V4</v>
      </c>
      <c r="N420">
        <f>Portfolio43468[[#This Row],[Order Quantity]]</f>
        <v>552</v>
      </c>
      <c r="O420" s="14">
        <f>Portfolio43468[[#This Row],[Order Value]]</f>
        <v>2202.48</v>
      </c>
      <c r="P420">
        <f t="shared" si="12"/>
        <v>2009</v>
      </c>
      <c r="Q420" t="str">
        <f t="shared" si="13"/>
        <v>Feb</v>
      </c>
    </row>
    <row r="421" spans="1:17" x14ac:dyDescent="0.3">
      <c r="A421">
        <v>424</v>
      </c>
      <c r="B421" t="str">
        <f>Portfolio43468[[#This Row],[First Name]]</f>
        <v>K</v>
      </c>
      <c r="C421" t="str">
        <f>Portfolio43468[[#This Row],[Last Name]]</f>
        <v>Bolden</v>
      </c>
      <c r="D421" t="s">
        <v>1683</v>
      </c>
      <c r="E421" t="str">
        <f>Portfolio43468[[#This Row],[Gender]]</f>
        <v>F</v>
      </c>
      <c r="F421">
        <v>60</v>
      </c>
      <c r="G421" t="s">
        <v>2960</v>
      </c>
      <c r="H421" t="s">
        <v>229</v>
      </c>
      <c r="I421" t="str">
        <f>INDEX('Postal Codes 1'!$C$2:$C$1540,MATCH(H421,'Postal Codes 1'!$B$2:$B$1540,0))</f>
        <v>HA</v>
      </c>
      <c r="J421" s="10">
        <v>39862</v>
      </c>
      <c r="K421">
        <v>13</v>
      </c>
      <c r="L421" t="s">
        <v>1692</v>
      </c>
      <c r="M421" t="str">
        <f>Portfolio43468[[#This Row],[Product Name]]</f>
        <v>Megawidget L</v>
      </c>
      <c r="N421">
        <f>Portfolio43468[[#This Row],[Order Quantity]]</f>
        <v>312</v>
      </c>
      <c r="O421" s="14">
        <f>Portfolio43468[[#This Row],[Order Value]]</f>
        <v>496.08000000000004</v>
      </c>
      <c r="P421">
        <f t="shared" si="12"/>
        <v>2009</v>
      </c>
      <c r="Q421" t="str">
        <f t="shared" si="13"/>
        <v>Feb</v>
      </c>
    </row>
    <row r="422" spans="1:17" x14ac:dyDescent="0.3">
      <c r="A422">
        <v>425</v>
      </c>
      <c r="B422" t="str">
        <f>Portfolio43468[[#This Row],[First Name]]</f>
        <v>A</v>
      </c>
      <c r="C422" t="str">
        <f>Portfolio43468[[#This Row],[Last Name]]</f>
        <v>Gates</v>
      </c>
      <c r="D422" t="s">
        <v>1733</v>
      </c>
      <c r="E422" t="str">
        <f>Portfolio43468[[#This Row],[Gender]]</f>
        <v>F</v>
      </c>
      <c r="F422">
        <v>60</v>
      </c>
      <c r="G422" t="s">
        <v>2963</v>
      </c>
      <c r="H422" t="s">
        <v>1233</v>
      </c>
      <c r="I422" t="str">
        <f>INDEX('Postal Codes 1'!$C$2:$C$1540,MATCH(H422,'Postal Codes 1'!$B$2:$B$1540,0))</f>
        <v>NR</v>
      </c>
      <c r="J422" s="10">
        <v>40042</v>
      </c>
      <c r="K422">
        <v>6</v>
      </c>
      <c r="L422" t="s">
        <v>1673</v>
      </c>
      <c r="M422" t="str">
        <f>Portfolio43468[[#This Row],[Product Name]]</f>
        <v>Megawidget S</v>
      </c>
      <c r="N422">
        <f>Portfolio43468[[#This Row],[Order Quantity]]</f>
        <v>144</v>
      </c>
      <c r="O422" s="14">
        <f>Portfolio43468[[#This Row],[Order Value]]</f>
        <v>113.76</v>
      </c>
      <c r="P422">
        <f t="shared" si="12"/>
        <v>2009</v>
      </c>
      <c r="Q422" t="str">
        <f t="shared" si="13"/>
        <v>Aug</v>
      </c>
    </row>
    <row r="423" spans="1:17" x14ac:dyDescent="0.3">
      <c r="A423">
        <v>426</v>
      </c>
      <c r="B423" t="str">
        <f>Portfolio43468[[#This Row],[First Name]]</f>
        <v>A</v>
      </c>
      <c r="C423" t="str">
        <f>Portfolio43468[[#This Row],[Last Name]]</f>
        <v>Christie</v>
      </c>
      <c r="D423" t="s">
        <v>1683</v>
      </c>
      <c r="E423" t="str">
        <f>Portfolio43468[[#This Row],[Gender]]</f>
        <v>F</v>
      </c>
      <c r="F423">
        <v>90</v>
      </c>
      <c r="G423" t="s">
        <v>2966</v>
      </c>
      <c r="H423" t="s">
        <v>587</v>
      </c>
      <c r="I423" t="str">
        <f>INDEX('Postal Codes 1'!$C$2:$C$1540,MATCH(H423,'Postal Codes 1'!$B$2:$B$1540,0))</f>
        <v>DD</v>
      </c>
      <c r="J423" s="10">
        <v>40081</v>
      </c>
      <c r="K423">
        <v>22</v>
      </c>
      <c r="L423" t="s">
        <v>1677</v>
      </c>
      <c r="M423" t="str">
        <f>Portfolio43468[[#This Row],[Product Name]]</f>
        <v>Ultrathing V3</v>
      </c>
      <c r="N423">
        <f>Portfolio43468[[#This Row],[Order Quantity]]</f>
        <v>528</v>
      </c>
      <c r="O423" s="14">
        <f>Portfolio43468[[#This Row],[Order Value]]</f>
        <v>1842.72</v>
      </c>
      <c r="P423">
        <f t="shared" si="12"/>
        <v>2009</v>
      </c>
      <c r="Q423" t="str">
        <f t="shared" si="13"/>
        <v>Sep</v>
      </c>
    </row>
    <row r="424" spans="1:17" x14ac:dyDescent="0.3">
      <c r="A424">
        <v>427</v>
      </c>
      <c r="B424" t="str">
        <f>Portfolio43468[[#This Row],[First Name]]</f>
        <v>N</v>
      </c>
      <c r="C424" t="str">
        <f>Portfolio43468[[#This Row],[Last Name]]</f>
        <v>Charles</v>
      </c>
      <c r="D424" t="s">
        <v>1733</v>
      </c>
      <c r="E424" t="str">
        <f>Portfolio43468[[#This Row],[Gender]]</f>
        <v>F</v>
      </c>
      <c r="F424">
        <v>30</v>
      </c>
      <c r="G424" t="s">
        <v>2968</v>
      </c>
      <c r="H424" t="s">
        <v>737</v>
      </c>
      <c r="I424" t="str">
        <f>INDEX('Postal Codes 1'!$C$2:$C$1540,MATCH(H424,'Postal Codes 1'!$B$2:$B$1540,0))</f>
        <v>ML</v>
      </c>
      <c r="J424" s="10">
        <v>40301</v>
      </c>
      <c r="K424">
        <v>84</v>
      </c>
      <c r="L424" t="s">
        <v>1007</v>
      </c>
      <c r="M424" t="str">
        <f>Portfolio43468[[#This Row],[Product Name]]</f>
        <v>Superwossname</v>
      </c>
      <c r="N424">
        <f>Portfolio43468[[#This Row],[Order Quantity]]</f>
        <v>1680</v>
      </c>
      <c r="O424" s="14">
        <f>Portfolio43468[[#This Row],[Order Value]]</f>
        <v>5224.8</v>
      </c>
      <c r="P424">
        <f t="shared" si="12"/>
        <v>2010</v>
      </c>
      <c r="Q424" t="str">
        <f t="shared" si="13"/>
        <v>May</v>
      </c>
    </row>
    <row r="425" spans="1:17" x14ac:dyDescent="0.3">
      <c r="A425">
        <v>428</v>
      </c>
      <c r="B425" t="str">
        <f>Portfolio43468[[#This Row],[First Name]]</f>
        <v>A</v>
      </c>
      <c r="C425" t="str">
        <f>Portfolio43468[[#This Row],[Last Name]]</f>
        <v>Mata</v>
      </c>
      <c r="D425" t="s">
        <v>1670</v>
      </c>
      <c r="E425" t="str">
        <f>Portfolio43468[[#This Row],[Gender]]</f>
        <v>F</v>
      </c>
      <c r="F425">
        <v>30</v>
      </c>
      <c r="G425" t="s">
        <v>2971</v>
      </c>
      <c r="H425" t="s">
        <v>1430</v>
      </c>
      <c r="I425" t="str">
        <f>INDEX('Postal Codes 1'!$C$2:$C$1540,MATCH(H425,'Postal Codes 1'!$B$2:$B$1540,0))</f>
        <v>TA</v>
      </c>
      <c r="J425" s="10">
        <v>39872</v>
      </c>
      <c r="K425">
        <v>63</v>
      </c>
      <c r="L425" t="s">
        <v>1677</v>
      </c>
      <c r="M425" t="str">
        <f>Portfolio43468[[#This Row],[Product Name]]</f>
        <v>Ultrathing V3</v>
      </c>
      <c r="N425">
        <f>Portfolio43468[[#This Row],[Order Quantity]]</f>
        <v>1512</v>
      </c>
      <c r="O425" s="14">
        <f>Portfolio43468[[#This Row],[Order Value]]</f>
        <v>5276.88</v>
      </c>
      <c r="P425">
        <f t="shared" si="12"/>
        <v>2009</v>
      </c>
      <c r="Q425" t="str">
        <f t="shared" si="13"/>
        <v>Feb</v>
      </c>
    </row>
    <row r="426" spans="1:17" x14ac:dyDescent="0.3">
      <c r="A426">
        <v>429</v>
      </c>
      <c r="B426" t="str">
        <f>Portfolio43468[[#This Row],[First Name]]</f>
        <v>S</v>
      </c>
      <c r="C426" t="str">
        <f>Portfolio43468[[#This Row],[Last Name]]</f>
        <v>Valenzuela</v>
      </c>
      <c r="D426" t="s">
        <v>1670</v>
      </c>
      <c r="E426" t="str">
        <f>Portfolio43468[[#This Row],[Gender]]</f>
        <v>F</v>
      </c>
      <c r="F426">
        <v>30</v>
      </c>
      <c r="G426" t="s">
        <v>2974</v>
      </c>
      <c r="H426" t="s">
        <v>83</v>
      </c>
      <c r="I426" t="str">
        <f>INDEX('Postal Codes 1'!$C$2:$C$1540,MATCH(H426,'Postal Codes 1'!$B$2:$B$1540,0))</f>
        <v>BT</v>
      </c>
      <c r="J426" s="10">
        <v>39694</v>
      </c>
      <c r="K426">
        <v>36</v>
      </c>
      <c r="L426" t="s">
        <v>1696</v>
      </c>
      <c r="M426" t="str">
        <f>Portfolio43468[[#This Row],[Product Name]]</f>
        <v>Ultrathing V2</v>
      </c>
      <c r="N426">
        <f>Portfolio43468[[#This Row],[Order Quantity]]</f>
        <v>720</v>
      </c>
      <c r="O426" s="14">
        <f>Portfolio43468[[#This Row],[Order Value]]</f>
        <v>2152.8000000000002</v>
      </c>
      <c r="P426">
        <f t="shared" si="12"/>
        <v>2008</v>
      </c>
      <c r="Q426" t="str">
        <f t="shared" si="13"/>
        <v>Sep</v>
      </c>
    </row>
    <row r="427" spans="1:17" x14ac:dyDescent="0.3">
      <c r="A427">
        <v>430</v>
      </c>
      <c r="B427" t="str">
        <f>Portfolio43468[[#This Row],[First Name]]</f>
        <v>S</v>
      </c>
      <c r="C427" t="str">
        <f>Portfolio43468[[#This Row],[Last Name]]</f>
        <v>Reyes</v>
      </c>
      <c r="D427" t="s">
        <v>1670</v>
      </c>
      <c r="E427" t="str">
        <f>Portfolio43468[[#This Row],[Gender]]</f>
        <v>F</v>
      </c>
      <c r="F427">
        <v>30</v>
      </c>
      <c r="G427" t="s">
        <v>2977</v>
      </c>
      <c r="H427" t="s">
        <v>394</v>
      </c>
      <c r="I427" t="str">
        <f>INDEX('Postal Codes 1'!$C$2:$C$1540,MATCH(H427,'Postal Codes 1'!$B$2:$B$1540,0))</f>
        <v>PA</v>
      </c>
      <c r="J427" s="10">
        <v>40333</v>
      </c>
      <c r="K427">
        <v>4</v>
      </c>
      <c r="L427" t="s">
        <v>1707</v>
      </c>
      <c r="M427" t="str">
        <f>Portfolio43468[[#This Row],[Product Name]]</f>
        <v>Megawidget M</v>
      </c>
      <c r="N427">
        <f>Portfolio43468[[#This Row],[Order Quantity]]</f>
        <v>96</v>
      </c>
      <c r="O427" s="14">
        <f>Portfolio43468[[#This Row],[Order Value]]</f>
        <v>114.24</v>
      </c>
      <c r="P427">
        <f t="shared" si="12"/>
        <v>2010</v>
      </c>
      <c r="Q427" t="str">
        <f t="shared" si="13"/>
        <v>Jun</v>
      </c>
    </row>
    <row r="428" spans="1:17" x14ac:dyDescent="0.3">
      <c r="A428">
        <v>431</v>
      </c>
      <c r="B428" t="str">
        <f>Portfolio43468[[#This Row],[First Name]]</f>
        <v>K</v>
      </c>
      <c r="C428" t="str">
        <f>Portfolio43468[[#This Row],[Last Name]]</f>
        <v>Coulter</v>
      </c>
      <c r="D428" t="s">
        <v>1683</v>
      </c>
      <c r="E428" t="str">
        <f>Portfolio43468[[#This Row],[Gender]]</f>
        <v>F</v>
      </c>
      <c r="F428">
        <v>30</v>
      </c>
      <c r="G428" t="s">
        <v>2979</v>
      </c>
      <c r="H428" t="s">
        <v>1491</v>
      </c>
      <c r="I428" t="str">
        <f>INDEX('Postal Codes 1'!$C$2:$C$1540,MATCH(H428,'Postal Codes 1'!$B$2:$B$1540,0))</f>
        <v>TQ</v>
      </c>
      <c r="J428" s="10">
        <v>39908</v>
      </c>
      <c r="K428">
        <v>18</v>
      </c>
      <c r="L428" t="s">
        <v>1677</v>
      </c>
      <c r="M428" t="str">
        <f>Portfolio43468[[#This Row],[Product Name]]</f>
        <v>Ultrathing V3</v>
      </c>
      <c r="N428">
        <f>Portfolio43468[[#This Row],[Order Quantity]]</f>
        <v>432</v>
      </c>
      <c r="O428" s="14">
        <f>Portfolio43468[[#This Row],[Order Value]]</f>
        <v>1507.68</v>
      </c>
      <c r="P428">
        <f t="shared" si="12"/>
        <v>2009</v>
      </c>
      <c r="Q428" t="str">
        <f t="shared" si="13"/>
        <v>Apr</v>
      </c>
    </row>
    <row r="429" spans="1:17" x14ac:dyDescent="0.3">
      <c r="A429">
        <v>432</v>
      </c>
      <c r="B429" t="str">
        <f>Portfolio43468[[#This Row],[First Name]]</f>
        <v>W</v>
      </c>
      <c r="C429" t="str">
        <f>Portfolio43468[[#This Row],[Last Name]]</f>
        <v>Gregory</v>
      </c>
      <c r="D429" t="s">
        <v>1670</v>
      </c>
      <c r="E429" t="str">
        <f>Portfolio43468[[#This Row],[Gender]]</f>
        <v>F</v>
      </c>
      <c r="F429">
        <v>30</v>
      </c>
      <c r="G429" t="s">
        <v>2982</v>
      </c>
      <c r="H429" t="s">
        <v>743</v>
      </c>
      <c r="I429" t="str">
        <f>INDEX('Postal Codes 1'!$C$2:$C$1540,MATCH(H429,'Postal Codes 1'!$B$2:$B$1540,0))</f>
        <v>NE</v>
      </c>
      <c r="J429" s="10">
        <v>40394</v>
      </c>
      <c r="K429">
        <v>7</v>
      </c>
      <c r="L429" t="s">
        <v>1692</v>
      </c>
      <c r="M429" t="str">
        <f>Portfolio43468[[#This Row],[Product Name]]</f>
        <v>Megawidget L</v>
      </c>
      <c r="N429">
        <f>Portfolio43468[[#This Row],[Order Quantity]]</f>
        <v>168</v>
      </c>
      <c r="O429" s="14">
        <f>Portfolio43468[[#This Row],[Order Value]]</f>
        <v>267.12</v>
      </c>
      <c r="P429">
        <f t="shared" si="12"/>
        <v>2010</v>
      </c>
      <c r="Q429" t="str">
        <f t="shared" si="13"/>
        <v>Aug</v>
      </c>
    </row>
    <row r="430" spans="1:17" x14ac:dyDescent="0.3">
      <c r="A430">
        <v>433</v>
      </c>
      <c r="B430" t="str">
        <f>Portfolio43468[[#This Row],[First Name]]</f>
        <v>M</v>
      </c>
      <c r="C430" t="str">
        <f>Portfolio43468[[#This Row],[Last Name]]</f>
        <v>Mead</v>
      </c>
      <c r="D430" t="s">
        <v>1670</v>
      </c>
      <c r="E430" t="str">
        <f>Portfolio43468[[#This Row],[Gender]]</f>
        <v>F</v>
      </c>
      <c r="F430">
        <v>30</v>
      </c>
      <c r="G430" t="s">
        <v>2983</v>
      </c>
      <c r="H430" t="s">
        <v>9</v>
      </c>
      <c r="I430" t="str">
        <f>INDEX('Postal Codes 1'!$C$2:$C$1540,MATCH(H430,'Postal Codes 1'!$B$2:$B$1540,0))</f>
        <v>AB</v>
      </c>
      <c r="J430" s="10">
        <v>40382</v>
      </c>
      <c r="K430">
        <v>4</v>
      </c>
      <c r="L430" t="s">
        <v>851</v>
      </c>
      <c r="M430" t="str">
        <f>Portfolio43468[[#This Row],[Product Name]]</f>
        <v>Hyperwotsit</v>
      </c>
      <c r="N430">
        <f>Portfolio43468[[#This Row],[Order Quantity]]</f>
        <v>80</v>
      </c>
      <c r="O430" s="14">
        <f>Portfolio43468[[#This Row],[Order Value]]</f>
        <v>160.79999999999998</v>
      </c>
      <c r="P430">
        <f t="shared" si="12"/>
        <v>2010</v>
      </c>
      <c r="Q430" t="str">
        <f t="shared" si="13"/>
        <v>Jul</v>
      </c>
    </row>
    <row r="431" spans="1:17" x14ac:dyDescent="0.3">
      <c r="A431">
        <v>434</v>
      </c>
      <c r="B431" t="str">
        <f>Portfolio43468[[#This Row],[First Name]]</f>
        <v>Y</v>
      </c>
      <c r="C431" t="str">
        <f>Portfolio43468[[#This Row],[Last Name]]</f>
        <v>Christie</v>
      </c>
      <c r="D431" t="s">
        <v>1683</v>
      </c>
      <c r="E431" t="str">
        <f>Portfolio43468[[#This Row],[Gender]]</f>
        <v>F</v>
      </c>
      <c r="F431">
        <v>90</v>
      </c>
      <c r="G431" t="s">
        <v>2985</v>
      </c>
      <c r="H431" t="s">
        <v>1486</v>
      </c>
      <c r="I431" t="str">
        <f>INDEX('Postal Codes 1'!$C$2:$C$1540,MATCH(H431,'Postal Codes 1'!$B$2:$B$1540,0))</f>
        <v>TQ</v>
      </c>
      <c r="J431" s="10">
        <v>39743</v>
      </c>
      <c r="K431">
        <v>24</v>
      </c>
      <c r="L431" t="s">
        <v>1692</v>
      </c>
      <c r="M431" t="str">
        <f>Portfolio43468[[#This Row],[Product Name]]</f>
        <v>Megawidget L</v>
      </c>
      <c r="N431">
        <f>Portfolio43468[[#This Row],[Order Quantity]]</f>
        <v>576</v>
      </c>
      <c r="O431" s="14">
        <f>Portfolio43468[[#This Row],[Order Value]]</f>
        <v>915.84</v>
      </c>
      <c r="P431">
        <f t="shared" si="12"/>
        <v>2008</v>
      </c>
      <c r="Q431" t="str">
        <f t="shared" si="13"/>
        <v>Oct</v>
      </c>
    </row>
    <row r="432" spans="1:17" x14ac:dyDescent="0.3">
      <c r="A432">
        <v>435</v>
      </c>
      <c r="B432" t="str">
        <f>Portfolio43468[[#This Row],[First Name]]</f>
        <v>M</v>
      </c>
      <c r="C432" t="str">
        <f>Portfolio43468[[#This Row],[Last Name]]</f>
        <v>Mcclain</v>
      </c>
      <c r="D432" t="s">
        <v>1670</v>
      </c>
      <c r="E432" t="str">
        <f>Portfolio43468[[#This Row],[Gender]]</f>
        <v>F</v>
      </c>
      <c r="F432">
        <v>30</v>
      </c>
      <c r="G432" t="s">
        <v>2988</v>
      </c>
      <c r="H432" t="s">
        <v>434</v>
      </c>
      <c r="I432" t="str">
        <f>INDEX('Postal Codes 1'!$C$2:$C$1540,MATCH(H432,'Postal Codes 1'!$B$2:$B$1540,0))</f>
        <v>RG</v>
      </c>
      <c r="J432" s="10">
        <v>40277</v>
      </c>
      <c r="K432">
        <v>39</v>
      </c>
      <c r="L432" t="s">
        <v>1772</v>
      </c>
      <c r="M432" t="str">
        <f>Portfolio43468[[#This Row],[Product Name]]</f>
        <v>Gigastuff</v>
      </c>
      <c r="N432">
        <f>Portfolio43468[[#This Row],[Order Quantity]]</f>
        <v>702</v>
      </c>
      <c r="O432" s="14">
        <f>Portfolio43468[[#This Row],[Order Value]]</f>
        <v>1326.78</v>
      </c>
      <c r="P432">
        <f t="shared" si="12"/>
        <v>2010</v>
      </c>
      <c r="Q432" t="str">
        <f t="shared" si="13"/>
        <v>Apr</v>
      </c>
    </row>
    <row r="433" spans="1:17" x14ac:dyDescent="0.3">
      <c r="A433">
        <v>436</v>
      </c>
      <c r="B433" t="str">
        <f>Portfolio43468[[#This Row],[First Name]]</f>
        <v>O</v>
      </c>
      <c r="C433" t="str">
        <f>Portfolio43468[[#This Row],[Last Name]]</f>
        <v>Gillespie</v>
      </c>
      <c r="D433" t="s">
        <v>1683</v>
      </c>
      <c r="E433" t="str">
        <f>Portfolio43468[[#This Row],[Gender]]</f>
        <v>F</v>
      </c>
      <c r="F433">
        <v>60</v>
      </c>
      <c r="G433" t="s">
        <v>2991</v>
      </c>
      <c r="H433" t="s">
        <v>257</v>
      </c>
      <c r="I433" t="str">
        <f>INDEX('Postal Codes 1'!$C$2:$C$1540,MATCH(H433,'Postal Codes 1'!$B$2:$B$1540,0))</f>
        <v>IV</v>
      </c>
      <c r="J433" s="10">
        <v>39837</v>
      </c>
      <c r="K433">
        <v>28</v>
      </c>
      <c r="L433" t="s">
        <v>1673</v>
      </c>
      <c r="M433" t="str">
        <f>Portfolio43468[[#This Row],[Product Name]]</f>
        <v>Megawidget S</v>
      </c>
      <c r="N433">
        <f>Portfolio43468[[#This Row],[Order Quantity]]</f>
        <v>672</v>
      </c>
      <c r="O433" s="14">
        <f>Portfolio43468[[#This Row],[Order Value]]</f>
        <v>530.88</v>
      </c>
      <c r="P433">
        <f t="shared" si="12"/>
        <v>2009</v>
      </c>
      <c r="Q433" t="str">
        <f t="shared" si="13"/>
        <v>Jan</v>
      </c>
    </row>
    <row r="434" spans="1:17" x14ac:dyDescent="0.3">
      <c r="A434">
        <v>437</v>
      </c>
      <c r="B434" t="str">
        <f>Portfolio43468[[#This Row],[First Name]]</f>
        <v>M</v>
      </c>
      <c r="C434" t="str">
        <f>Portfolio43468[[#This Row],[Last Name]]</f>
        <v>Banks</v>
      </c>
      <c r="D434" t="s">
        <v>1670</v>
      </c>
      <c r="E434" t="str">
        <f>Portfolio43468[[#This Row],[Gender]]</f>
        <v>F</v>
      </c>
      <c r="F434">
        <v>90</v>
      </c>
      <c r="G434" t="s">
        <v>2994</v>
      </c>
      <c r="H434" t="s">
        <v>351</v>
      </c>
      <c r="I434" t="str">
        <f>INDEX('Postal Codes 1'!$C$2:$C$1540,MATCH(H434,'Postal Codes 1'!$B$2:$B$1540,0))</f>
        <v>MK</v>
      </c>
      <c r="J434" s="10">
        <v>39627</v>
      </c>
      <c r="K434">
        <v>35</v>
      </c>
      <c r="L434" t="s">
        <v>1707</v>
      </c>
      <c r="M434" t="str">
        <f>Portfolio43468[[#This Row],[Product Name]]</f>
        <v>Megawidget M</v>
      </c>
      <c r="N434">
        <f>Portfolio43468[[#This Row],[Order Quantity]]</f>
        <v>840</v>
      </c>
      <c r="O434" s="14">
        <f>Portfolio43468[[#This Row],[Order Value]]</f>
        <v>999.59999999999991</v>
      </c>
      <c r="P434">
        <f t="shared" si="12"/>
        <v>2008</v>
      </c>
      <c r="Q434" t="str">
        <f t="shared" si="13"/>
        <v>Jun</v>
      </c>
    </row>
    <row r="435" spans="1:17" x14ac:dyDescent="0.3">
      <c r="A435">
        <v>438</v>
      </c>
      <c r="B435" t="str">
        <f>Portfolio43468[[#This Row],[First Name]]</f>
        <v>F</v>
      </c>
      <c r="C435" t="str">
        <f>Portfolio43468[[#This Row],[Last Name]]</f>
        <v>Watkins</v>
      </c>
      <c r="D435" t="s">
        <v>1670</v>
      </c>
      <c r="E435" t="str">
        <f>Portfolio43468[[#This Row],[Gender]]</f>
        <v>F</v>
      </c>
      <c r="F435">
        <v>90</v>
      </c>
      <c r="G435" t="s">
        <v>2997</v>
      </c>
      <c r="H435" t="s">
        <v>812</v>
      </c>
      <c r="I435" t="str">
        <f>INDEX('Postal Codes 1'!$C$2:$C$1540,MATCH(H435,'Postal Codes 1'!$B$2:$B$1540,0))</f>
        <v>RH</v>
      </c>
      <c r="J435" s="10">
        <v>39707</v>
      </c>
      <c r="K435">
        <v>51</v>
      </c>
      <c r="L435" t="s">
        <v>1700</v>
      </c>
      <c r="M435" t="str">
        <f>Portfolio43468[[#This Row],[Product Name]]</f>
        <v>Ultrathing V1</v>
      </c>
      <c r="N435">
        <f>Portfolio43468[[#This Row],[Order Quantity]]</f>
        <v>867</v>
      </c>
      <c r="O435" s="14">
        <f>Portfolio43468[[#This Row],[Order Value]]</f>
        <v>1725.33</v>
      </c>
      <c r="P435">
        <f t="shared" si="12"/>
        <v>2008</v>
      </c>
      <c r="Q435" t="str">
        <f t="shared" si="13"/>
        <v>Sep</v>
      </c>
    </row>
    <row r="436" spans="1:17" x14ac:dyDescent="0.3">
      <c r="A436">
        <v>439</v>
      </c>
      <c r="B436" t="str">
        <f>Portfolio43468[[#This Row],[First Name]]</f>
        <v>L</v>
      </c>
      <c r="C436" t="str">
        <f>Portfolio43468[[#This Row],[Last Name]]</f>
        <v>Gary</v>
      </c>
      <c r="D436" t="s">
        <v>1670</v>
      </c>
      <c r="E436" t="str">
        <f>Portfolio43468[[#This Row],[Gender]]</f>
        <v>F</v>
      </c>
      <c r="F436">
        <v>30</v>
      </c>
      <c r="G436" t="s">
        <v>3000</v>
      </c>
      <c r="H436" t="s">
        <v>2013</v>
      </c>
      <c r="I436" t="str">
        <f>INDEX('Postal Codes 1'!$C$2:$C$1540,MATCH(H436,'Postal Codes 1'!$B$2:$B$1540,0))</f>
        <v>PH</v>
      </c>
      <c r="J436" s="10">
        <v>39658</v>
      </c>
      <c r="K436">
        <v>75</v>
      </c>
      <c r="L436" t="s">
        <v>1692</v>
      </c>
      <c r="M436" t="str">
        <f>Portfolio43468[[#This Row],[Product Name]]</f>
        <v>Megawidget L</v>
      </c>
      <c r="N436">
        <f>Portfolio43468[[#This Row],[Order Quantity]]</f>
        <v>1800</v>
      </c>
      <c r="O436" s="14">
        <f>Portfolio43468[[#This Row],[Order Value]]</f>
        <v>2862</v>
      </c>
      <c r="P436">
        <f t="shared" si="12"/>
        <v>2008</v>
      </c>
      <c r="Q436" t="str">
        <f t="shared" si="13"/>
        <v>Jul</v>
      </c>
    </row>
    <row r="437" spans="1:17" x14ac:dyDescent="0.3">
      <c r="A437">
        <v>440</v>
      </c>
      <c r="B437" t="str">
        <f>Portfolio43468[[#This Row],[First Name]]</f>
        <v>T</v>
      </c>
      <c r="C437" t="str">
        <f>Portfolio43468[[#This Row],[Last Name]]</f>
        <v>Wise</v>
      </c>
      <c r="D437" t="s">
        <v>1683</v>
      </c>
      <c r="E437" t="str">
        <f>Portfolio43468[[#This Row],[Gender]]</f>
        <v>F</v>
      </c>
      <c r="F437">
        <v>60</v>
      </c>
      <c r="G437" t="s">
        <v>3003</v>
      </c>
      <c r="H437" t="s">
        <v>3004</v>
      </c>
      <c r="I437" t="str">
        <f>INDEX('Postal Codes 1'!$C$2:$C$1540,MATCH(H437,'Postal Codes 1'!$B$2:$B$1540,0))</f>
        <v>PL</v>
      </c>
      <c r="J437" s="10">
        <v>39709</v>
      </c>
      <c r="K437">
        <v>64</v>
      </c>
      <c r="L437" t="s">
        <v>851</v>
      </c>
      <c r="M437" t="str">
        <f>Portfolio43468[[#This Row],[Product Name]]</f>
        <v>Hyperwotsit</v>
      </c>
      <c r="N437">
        <f>Portfolio43468[[#This Row],[Order Quantity]]</f>
        <v>1280</v>
      </c>
      <c r="O437" s="14">
        <f>Portfolio43468[[#This Row],[Order Value]]</f>
        <v>2572.7999999999997</v>
      </c>
      <c r="P437">
        <f t="shared" si="12"/>
        <v>2008</v>
      </c>
      <c r="Q437" t="str">
        <f t="shared" si="13"/>
        <v>Sep</v>
      </c>
    </row>
    <row r="438" spans="1:17" x14ac:dyDescent="0.3">
      <c r="A438">
        <v>441</v>
      </c>
      <c r="B438" t="str">
        <f>Portfolio43468[[#This Row],[First Name]]</f>
        <v>N</v>
      </c>
      <c r="C438" t="str">
        <f>Portfolio43468[[#This Row],[Last Name]]</f>
        <v>Ohara</v>
      </c>
      <c r="D438" t="s">
        <v>1683</v>
      </c>
      <c r="E438" t="str">
        <f>Portfolio43468[[#This Row],[Gender]]</f>
        <v>F</v>
      </c>
      <c r="F438">
        <v>30</v>
      </c>
      <c r="G438" t="s">
        <v>3007</v>
      </c>
      <c r="H438" t="s">
        <v>837</v>
      </c>
      <c r="I438" t="str">
        <f>INDEX('Postal Codes 1'!$C$2:$C$1540,MATCH(H438,'Postal Codes 1'!$B$2:$B$1540,0))</f>
        <v>SY</v>
      </c>
      <c r="J438" s="10">
        <v>40107</v>
      </c>
      <c r="K438">
        <v>50</v>
      </c>
      <c r="L438" t="s">
        <v>1772</v>
      </c>
      <c r="M438" t="str">
        <f>Portfolio43468[[#This Row],[Product Name]]</f>
        <v>Gigastuff</v>
      </c>
      <c r="N438">
        <f>Portfolio43468[[#This Row],[Order Quantity]]</f>
        <v>900</v>
      </c>
      <c r="O438" s="14">
        <f>Portfolio43468[[#This Row],[Order Value]]</f>
        <v>1701</v>
      </c>
      <c r="P438">
        <f t="shared" si="12"/>
        <v>2009</v>
      </c>
      <c r="Q438" t="str">
        <f t="shared" si="13"/>
        <v>Oct</v>
      </c>
    </row>
    <row r="439" spans="1:17" x14ac:dyDescent="0.3">
      <c r="A439">
        <v>442</v>
      </c>
      <c r="B439" t="str">
        <f>Portfolio43468[[#This Row],[First Name]]</f>
        <v>S</v>
      </c>
      <c r="C439" t="str">
        <f>Portfolio43468[[#This Row],[Last Name]]</f>
        <v>Abraham</v>
      </c>
      <c r="D439" t="s">
        <v>1683</v>
      </c>
      <c r="E439" t="str">
        <f>Portfolio43468[[#This Row],[Gender]]</f>
        <v>F</v>
      </c>
      <c r="F439">
        <v>90</v>
      </c>
      <c r="G439" t="s">
        <v>3010</v>
      </c>
      <c r="H439" t="s">
        <v>1615</v>
      </c>
      <c r="I439" t="str">
        <f>INDEX('Postal Codes 1'!$C$2:$C$1540,MATCH(H439,'Postal Codes 1'!$B$2:$B$1540,0))</f>
        <v>BA</v>
      </c>
      <c r="J439" s="10">
        <v>40065</v>
      </c>
      <c r="K439">
        <v>77</v>
      </c>
      <c r="L439" t="s">
        <v>1700</v>
      </c>
      <c r="M439" t="str">
        <f>Portfolio43468[[#This Row],[Product Name]]</f>
        <v>Ultrathing V1</v>
      </c>
      <c r="N439">
        <f>Portfolio43468[[#This Row],[Order Quantity]]</f>
        <v>1309</v>
      </c>
      <c r="O439" s="14">
        <f>Portfolio43468[[#This Row],[Order Value]]</f>
        <v>2604.91</v>
      </c>
      <c r="P439">
        <f t="shared" si="12"/>
        <v>2009</v>
      </c>
      <c r="Q439" t="str">
        <f t="shared" si="13"/>
        <v>Sep</v>
      </c>
    </row>
    <row r="440" spans="1:17" x14ac:dyDescent="0.3">
      <c r="A440">
        <v>443</v>
      </c>
      <c r="B440" t="str">
        <f>Portfolio43468[[#This Row],[First Name]]</f>
        <v>L</v>
      </c>
      <c r="C440" t="str">
        <f>Portfolio43468[[#This Row],[Last Name]]</f>
        <v>Blanchard</v>
      </c>
      <c r="D440" t="s">
        <v>1670</v>
      </c>
      <c r="E440" t="str">
        <f>Portfolio43468[[#This Row],[Gender]]</f>
        <v>F</v>
      </c>
      <c r="F440">
        <v>30</v>
      </c>
      <c r="G440" t="s">
        <v>3013</v>
      </c>
      <c r="H440" t="s">
        <v>28</v>
      </c>
      <c r="I440" t="str">
        <f>INDEX('Postal Codes 1'!$C$2:$C$1540,MATCH(H440,'Postal Codes 1'!$B$2:$B$1540,0))</f>
        <v>BA</v>
      </c>
      <c r="J440" s="10">
        <v>40087</v>
      </c>
      <c r="K440">
        <v>20</v>
      </c>
      <c r="L440" t="s">
        <v>1696</v>
      </c>
      <c r="M440" t="str">
        <f>Portfolio43468[[#This Row],[Product Name]]</f>
        <v>Ultrathing V2</v>
      </c>
      <c r="N440">
        <f>Portfolio43468[[#This Row],[Order Quantity]]</f>
        <v>400</v>
      </c>
      <c r="O440" s="14">
        <f>Portfolio43468[[#This Row],[Order Value]]</f>
        <v>1196</v>
      </c>
      <c r="P440">
        <f t="shared" si="12"/>
        <v>2009</v>
      </c>
      <c r="Q440" t="str">
        <f t="shared" si="13"/>
        <v>Oct</v>
      </c>
    </row>
    <row r="441" spans="1:17" x14ac:dyDescent="0.3">
      <c r="A441">
        <v>444</v>
      </c>
      <c r="B441" t="str">
        <f>Portfolio43468[[#This Row],[First Name]]</f>
        <v>K</v>
      </c>
      <c r="C441" t="str">
        <f>Portfolio43468[[#This Row],[Last Name]]</f>
        <v>Worley</v>
      </c>
      <c r="D441" t="s">
        <v>1670</v>
      </c>
      <c r="E441" t="str">
        <f>Portfolio43468[[#This Row],[Gender]]</f>
        <v>F</v>
      </c>
      <c r="F441">
        <v>30</v>
      </c>
      <c r="G441" t="s">
        <v>3016</v>
      </c>
      <c r="H441" t="s">
        <v>461</v>
      </c>
      <c r="I441" t="str">
        <f>INDEX('Postal Codes 1'!$C$2:$C$1540,MATCH(H441,'Postal Codes 1'!$B$2:$B$1540,0))</f>
        <v>SA</v>
      </c>
      <c r="J441" s="10">
        <v>39686</v>
      </c>
      <c r="K441">
        <v>55</v>
      </c>
      <c r="L441" t="s">
        <v>1677</v>
      </c>
      <c r="M441" t="str">
        <f>Portfolio43468[[#This Row],[Product Name]]</f>
        <v>Ultrathing V3</v>
      </c>
      <c r="N441">
        <f>Portfolio43468[[#This Row],[Order Quantity]]</f>
        <v>1320</v>
      </c>
      <c r="O441" s="14">
        <f>Portfolio43468[[#This Row],[Order Value]]</f>
        <v>4606.8</v>
      </c>
      <c r="P441">
        <f t="shared" si="12"/>
        <v>2008</v>
      </c>
      <c r="Q441" t="str">
        <f t="shared" si="13"/>
        <v>Aug</v>
      </c>
    </row>
    <row r="442" spans="1:17" x14ac:dyDescent="0.3">
      <c r="A442">
        <v>445</v>
      </c>
      <c r="B442" t="str">
        <f>Portfolio43468[[#This Row],[First Name]]</f>
        <v>G</v>
      </c>
      <c r="C442" t="str">
        <f>Portfolio43468[[#This Row],[Last Name]]</f>
        <v>Morrow</v>
      </c>
      <c r="D442" t="s">
        <v>1670</v>
      </c>
      <c r="E442" t="str">
        <f>Portfolio43468[[#This Row],[Gender]]</f>
        <v>F</v>
      </c>
      <c r="F442">
        <v>90</v>
      </c>
      <c r="G442" t="s">
        <v>3019</v>
      </c>
      <c r="H442" t="s">
        <v>130</v>
      </c>
      <c r="I442" t="str">
        <f>INDEX('Postal Codes 1'!$C$2:$C$1540,MATCH(H442,'Postal Codes 1'!$B$2:$B$1540,0))</f>
        <v>DA</v>
      </c>
      <c r="J442" s="10">
        <v>40338</v>
      </c>
      <c r="K442">
        <v>3</v>
      </c>
      <c r="L442" t="s">
        <v>1692</v>
      </c>
      <c r="M442" t="str">
        <f>Portfolio43468[[#This Row],[Product Name]]</f>
        <v>Megawidget L</v>
      </c>
      <c r="N442">
        <f>Portfolio43468[[#This Row],[Order Quantity]]</f>
        <v>72</v>
      </c>
      <c r="O442" s="14">
        <f>Portfolio43468[[#This Row],[Order Value]]</f>
        <v>114.48</v>
      </c>
      <c r="P442">
        <f t="shared" si="12"/>
        <v>2010</v>
      </c>
      <c r="Q442" t="str">
        <f t="shared" si="13"/>
        <v>Jun</v>
      </c>
    </row>
    <row r="443" spans="1:17" x14ac:dyDescent="0.3">
      <c r="A443">
        <v>446</v>
      </c>
      <c r="B443" t="str">
        <f>Portfolio43468[[#This Row],[First Name]]</f>
        <v>E</v>
      </c>
      <c r="C443" t="str">
        <f>Portfolio43468[[#This Row],[Last Name]]</f>
        <v>Guzman</v>
      </c>
      <c r="D443" t="s">
        <v>1683</v>
      </c>
      <c r="E443" t="str">
        <f>Portfolio43468[[#This Row],[Gender]]</f>
        <v>F</v>
      </c>
      <c r="F443">
        <v>30</v>
      </c>
      <c r="G443" t="s">
        <v>2258</v>
      </c>
      <c r="H443" t="s">
        <v>152</v>
      </c>
      <c r="I443" t="str">
        <f>INDEX('Postal Codes 1'!$C$2:$C$1540,MATCH(H443,'Postal Codes 1'!$B$2:$B$1540,0))</f>
        <v>DN</v>
      </c>
      <c r="J443" s="10">
        <v>39645</v>
      </c>
      <c r="K443">
        <v>74</v>
      </c>
      <c r="L443" t="s">
        <v>1696</v>
      </c>
      <c r="M443" t="str">
        <f>Portfolio43468[[#This Row],[Product Name]]</f>
        <v>Ultrathing V2</v>
      </c>
      <c r="N443">
        <f>Portfolio43468[[#This Row],[Order Quantity]]</f>
        <v>1480</v>
      </c>
      <c r="O443" s="14">
        <f>Portfolio43468[[#This Row],[Order Value]]</f>
        <v>4425.2000000000007</v>
      </c>
      <c r="P443">
        <f t="shared" si="12"/>
        <v>2008</v>
      </c>
      <c r="Q443" t="str">
        <f t="shared" si="13"/>
        <v>Jul</v>
      </c>
    </row>
    <row r="444" spans="1:17" x14ac:dyDescent="0.3">
      <c r="A444">
        <v>447</v>
      </c>
      <c r="B444" t="str">
        <f>Portfolio43468[[#This Row],[First Name]]</f>
        <v>D</v>
      </c>
      <c r="C444" t="str">
        <f>Portfolio43468[[#This Row],[Last Name]]</f>
        <v>Moss</v>
      </c>
      <c r="D444" t="s">
        <v>1670</v>
      </c>
      <c r="E444" t="str">
        <f>Portfolio43468[[#This Row],[Gender]]</f>
        <v>F</v>
      </c>
      <c r="F444">
        <v>30</v>
      </c>
      <c r="G444" t="s">
        <v>3023</v>
      </c>
      <c r="H444" t="s">
        <v>1403</v>
      </c>
      <c r="I444" t="str">
        <f>INDEX('Postal Codes 1'!$C$2:$C$1540,MATCH(H444,'Postal Codes 1'!$B$2:$B$1540,0))</f>
        <v>SY</v>
      </c>
      <c r="J444" s="10">
        <v>40259</v>
      </c>
      <c r="K444">
        <v>80</v>
      </c>
      <c r="L444" t="s">
        <v>1673</v>
      </c>
      <c r="M444" t="str">
        <f>Portfolio43468[[#This Row],[Product Name]]</f>
        <v>Megawidget S</v>
      </c>
      <c r="N444">
        <f>Portfolio43468[[#This Row],[Order Quantity]]</f>
        <v>1920</v>
      </c>
      <c r="O444" s="14">
        <f>Portfolio43468[[#This Row],[Order Value]]</f>
        <v>1516.8000000000002</v>
      </c>
      <c r="P444">
        <f t="shared" si="12"/>
        <v>2010</v>
      </c>
      <c r="Q444" t="str">
        <f t="shared" si="13"/>
        <v>Mar</v>
      </c>
    </row>
    <row r="445" spans="1:17" x14ac:dyDescent="0.3">
      <c r="A445">
        <v>448</v>
      </c>
      <c r="B445" t="str">
        <f>Portfolio43468[[#This Row],[First Name]]</f>
        <v>V</v>
      </c>
      <c r="C445" t="str">
        <f>Portfolio43468[[#This Row],[Last Name]]</f>
        <v>Morin</v>
      </c>
      <c r="D445" t="s">
        <v>1683</v>
      </c>
      <c r="E445" t="str">
        <f>Portfolio43468[[#This Row],[Gender]]</f>
        <v>F</v>
      </c>
      <c r="F445">
        <v>60</v>
      </c>
      <c r="G445" t="s">
        <v>3026</v>
      </c>
      <c r="H445" t="s">
        <v>203</v>
      </c>
      <c r="I445" t="str">
        <f>INDEX('Postal Codes 1'!$C$2:$C$1540,MATCH(H445,'Postal Codes 1'!$B$2:$B$1540,0))</f>
        <v>FK</v>
      </c>
      <c r="J445" s="10">
        <v>40353</v>
      </c>
      <c r="K445">
        <v>89</v>
      </c>
      <c r="L445" t="s">
        <v>1696</v>
      </c>
      <c r="M445" t="str">
        <f>Portfolio43468[[#This Row],[Product Name]]</f>
        <v>Ultrathing V2</v>
      </c>
      <c r="N445">
        <f>Portfolio43468[[#This Row],[Order Quantity]]</f>
        <v>1780</v>
      </c>
      <c r="O445" s="14">
        <f>Portfolio43468[[#This Row],[Order Value]]</f>
        <v>5322.2000000000007</v>
      </c>
      <c r="P445">
        <f t="shared" si="12"/>
        <v>2010</v>
      </c>
      <c r="Q445" t="str">
        <f t="shared" si="13"/>
        <v>Jun</v>
      </c>
    </row>
    <row r="446" spans="1:17" x14ac:dyDescent="0.3">
      <c r="A446">
        <v>449</v>
      </c>
      <c r="B446" t="str">
        <f>Portfolio43468[[#This Row],[First Name]]</f>
        <v>M</v>
      </c>
      <c r="C446" t="str">
        <f>Portfolio43468[[#This Row],[Last Name]]</f>
        <v>Abbott</v>
      </c>
      <c r="D446" t="s">
        <v>1670</v>
      </c>
      <c r="E446" t="str">
        <f>Portfolio43468[[#This Row],[Gender]]</f>
        <v>F</v>
      </c>
      <c r="F446">
        <v>90</v>
      </c>
      <c r="G446" t="s">
        <v>3029</v>
      </c>
      <c r="H446" t="s">
        <v>2125</v>
      </c>
      <c r="I446" t="str">
        <f>INDEX('Postal Codes 1'!$C$2:$C$1540,MATCH(H446,'Postal Codes 1'!$B$2:$B$1540,0))</f>
        <v>LL</v>
      </c>
      <c r="J446" s="10">
        <v>39607</v>
      </c>
      <c r="K446">
        <v>39</v>
      </c>
      <c r="L446" t="s">
        <v>1696</v>
      </c>
      <c r="M446" t="str">
        <f>Portfolio43468[[#This Row],[Product Name]]</f>
        <v>Ultrathing V2</v>
      </c>
      <c r="N446">
        <f>Portfolio43468[[#This Row],[Order Quantity]]</f>
        <v>780</v>
      </c>
      <c r="O446" s="14">
        <f>Portfolio43468[[#This Row],[Order Value]]</f>
        <v>2332.2000000000003</v>
      </c>
      <c r="P446">
        <f t="shared" si="12"/>
        <v>2008</v>
      </c>
      <c r="Q446" t="str">
        <f t="shared" si="13"/>
        <v>Jun</v>
      </c>
    </row>
    <row r="447" spans="1:17" x14ac:dyDescent="0.3">
      <c r="A447">
        <v>450</v>
      </c>
      <c r="B447" t="str">
        <f>Portfolio43468[[#This Row],[First Name]]</f>
        <v>G</v>
      </c>
      <c r="C447" t="str">
        <f>Portfolio43468[[#This Row],[Last Name]]</f>
        <v>Russell</v>
      </c>
      <c r="D447" t="s">
        <v>1733</v>
      </c>
      <c r="E447" t="str">
        <f>Portfolio43468[[#This Row],[Gender]]</f>
        <v>F</v>
      </c>
      <c r="F447">
        <v>60</v>
      </c>
      <c r="G447" t="s">
        <v>3032</v>
      </c>
      <c r="H447" t="s">
        <v>525</v>
      </c>
      <c r="I447" t="str">
        <f>INDEX('Postal Codes 1'!$C$2:$C$1540,MATCH(H447,'Postal Codes 1'!$B$2:$B$1540,0))</f>
        <v>BN</v>
      </c>
      <c r="J447" s="10">
        <v>40102</v>
      </c>
      <c r="K447">
        <v>39</v>
      </c>
      <c r="L447" t="s">
        <v>1700</v>
      </c>
      <c r="M447" t="str">
        <f>Portfolio43468[[#This Row],[Product Name]]</f>
        <v>Ultrathing V1</v>
      </c>
      <c r="N447">
        <f>Portfolio43468[[#This Row],[Order Quantity]]</f>
        <v>663</v>
      </c>
      <c r="O447" s="14">
        <f>Portfolio43468[[#This Row],[Order Value]]</f>
        <v>1319.37</v>
      </c>
      <c r="P447">
        <f t="shared" si="12"/>
        <v>2009</v>
      </c>
      <c r="Q447" t="str">
        <f t="shared" si="13"/>
        <v>Oct</v>
      </c>
    </row>
    <row r="448" spans="1:17" x14ac:dyDescent="0.3">
      <c r="A448">
        <v>451</v>
      </c>
      <c r="B448" t="str">
        <f>Portfolio43468[[#This Row],[First Name]]</f>
        <v>E</v>
      </c>
      <c r="C448" t="str">
        <f>Portfolio43468[[#This Row],[Last Name]]</f>
        <v>Connolly</v>
      </c>
      <c r="D448" t="s">
        <v>1719</v>
      </c>
      <c r="E448" t="str">
        <f>Portfolio43468[[#This Row],[Gender]]</f>
        <v>F</v>
      </c>
      <c r="F448">
        <v>90</v>
      </c>
      <c r="G448" t="s">
        <v>3035</v>
      </c>
      <c r="H448" t="s">
        <v>550</v>
      </c>
      <c r="I448" t="str">
        <f>INDEX('Postal Codes 1'!$C$2:$C$1540,MATCH(H448,'Postal Codes 1'!$B$2:$B$1540,0))</f>
        <v>CA</v>
      </c>
      <c r="J448" s="10">
        <v>40463</v>
      </c>
      <c r="K448">
        <v>28</v>
      </c>
      <c r="L448" t="s">
        <v>1673</v>
      </c>
      <c r="M448" t="str">
        <f>Portfolio43468[[#This Row],[Product Name]]</f>
        <v>Megawidget S</v>
      </c>
      <c r="N448">
        <f>Portfolio43468[[#This Row],[Order Quantity]]</f>
        <v>672</v>
      </c>
      <c r="O448" s="14">
        <f>Portfolio43468[[#This Row],[Order Value]]</f>
        <v>530.88</v>
      </c>
      <c r="P448">
        <f t="shared" si="12"/>
        <v>2010</v>
      </c>
      <c r="Q448" t="str">
        <f t="shared" si="13"/>
        <v>Oct</v>
      </c>
    </row>
    <row r="449" spans="1:17" x14ac:dyDescent="0.3">
      <c r="A449">
        <v>452</v>
      </c>
      <c r="B449" t="str">
        <f>Portfolio43468[[#This Row],[First Name]]</f>
        <v>I</v>
      </c>
      <c r="C449" t="str">
        <f>Portfolio43468[[#This Row],[Last Name]]</f>
        <v>William</v>
      </c>
      <c r="D449" t="s">
        <v>1670</v>
      </c>
      <c r="E449" t="str">
        <f>Portfolio43468[[#This Row],[Gender]]</f>
        <v>F</v>
      </c>
      <c r="F449">
        <v>90</v>
      </c>
      <c r="G449" t="s">
        <v>3038</v>
      </c>
      <c r="H449" t="s">
        <v>814</v>
      </c>
      <c r="I449" t="str">
        <f>INDEX('Postal Codes 1'!$C$2:$C$1540,MATCH(H449,'Postal Codes 1'!$B$2:$B$1540,0))</f>
        <v>RH</v>
      </c>
      <c r="J449" s="10">
        <v>40461</v>
      </c>
      <c r="K449">
        <v>60</v>
      </c>
      <c r="L449" t="s">
        <v>1007</v>
      </c>
      <c r="M449" t="str">
        <f>Portfolio43468[[#This Row],[Product Name]]</f>
        <v>Superwossname</v>
      </c>
      <c r="N449">
        <f>Portfolio43468[[#This Row],[Order Quantity]]</f>
        <v>1200</v>
      </c>
      <c r="O449" s="14">
        <f>Portfolio43468[[#This Row],[Order Value]]</f>
        <v>3732</v>
      </c>
      <c r="P449">
        <f t="shared" si="12"/>
        <v>2010</v>
      </c>
      <c r="Q449" t="str">
        <f t="shared" si="13"/>
        <v>Oct</v>
      </c>
    </row>
    <row r="450" spans="1:17" x14ac:dyDescent="0.3">
      <c r="A450">
        <v>453</v>
      </c>
      <c r="B450" t="str">
        <f>Portfolio43468[[#This Row],[First Name]]</f>
        <v>N</v>
      </c>
      <c r="C450" t="str">
        <f>Portfolio43468[[#This Row],[Last Name]]</f>
        <v>Gates</v>
      </c>
      <c r="D450" t="s">
        <v>1670</v>
      </c>
      <c r="E450" t="str">
        <f>Portfolio43468[[#This Row],[Gender]]</f>
        <v>F</v>
      </c>
      <c r="F450">
        <v>60</v>
      </c>
      <c r="G450" t="s">
        <v>3040</v>
      </c>
      <c r="H450" t="s">
        <v>599</v>
      </c>
      <c r="I450" t="str">
        <f>INDEX('Postal Codes 1'!$C$2:$C$1540,MATCH(H450,'Postal Codes 1'!$B$2:$B$1540,0))</f>
        <v>DY</v>
      </c>
      <c r="J450" s="10">
        <v>39615</v>
      </c>
      <c r="K450">
        <v>44</v>
      </c>
      <c r="L450" t="s">
        <v>1721</v>
      </c>
      <c r="M450" t="str">
        <f>Portfolio43468[[#This Row],[Product Name]]</f>
        <v>Ultrathing V4</v>
      </c>
      <c r="N450">
        <f>Portfolio43468[[#This Row],[Order Quantity]]</f>
        <v>1056</v>
      </c>
      <c r="O450" s="14">
        <f>Portfolio43468[[#This Row],[Order Value]]</f>
        <v>4213.4400000000005</v>
      </c>
      <c r="P450">
        <f t="shared" ref="P450:P513" si="14">YEAR(J450)</f>
        <v>2008</v>
      </c>
      <c r="Q450" t="str">
        <f t="shared" ref="Q450:Q513" si="15">TEXT(J450,"MMM")</f>
        <v>Jun</v>
      </c>
    </row>
    <row r="451" spans="1:17" x14ac:dyDescent="0.3">
      <c r="A451">
        <v>454</v>
      </c>
      <c r="B451" t="str">
        <f>Portfolio43468[[#This Row],[First Name]]</f>
        <v>R</v>
      </c>
      <c r="C451" t="str">
        <f>Portfolio43468[[#This Row],[Last Name]]</f>
        <v>Delaney</v>
      </c>
      <c r="D451" t="s">
        <v>1683</v>
      </c>
      <c r="E451" t="str">
        <f>Portfolio43468[[#This Row],[Gender]]</f>
        <v>F</v>
      </c>
      <c r="F451">
        <v>60</v>
      </c>
      <c r="G451" t="s">
        <v>3043</v>
      </c>
      <c r="H451" t="s">
        <v>1600</v>
      </c>
      <c r="I451" t="str">
        <f>INDEX('Postal Codes 1'!$C$2:$C$1540,MATCH(H451,'Postal Codes 1'!$B$2:$B$1540,0))</f>
        <v>CB</v>
      </c>
      <c r="J451" s="10">
        <v>39887</v>
      </c>
      <c r="K451">
        <v>46</v>
      </c>
      <c r="L451" t="s">
        <v>1692</v>
      </c>
      <c r="M451" t="str">
        <f>Portfolio43468[[#This Row],[Product Name]]</f>
        <v>Megawidget L</v>
      </c>
      <c r="N451">
        <f>Portfolio43468[[#This Row],[Order Quantity]]</f>
        <v>1104</v>
      </c>
      <c r="O451" s="14">
        <f>Portfolio43468[[#This Row],[Order Value]]</f>
        <v>1755.3600000000001</v>
      </c>
      <c r="P451">
        <f t="shared" si="14"/>
        <v>2009</v>
      </c>
      <c r="Q451" t="str">
        <f t="shared" si="15"/>
        <v>Mar</v>
      </c>
    </row>
    <row r="452" spans="1:17" x14ac:dyDescent="0.3">
      <c r="A452">
        <v>455</v>
      </c>
      <c r="B452" t="str">
        <f>Portfolio43468[[#This Row],[First Name]]</f>
        <v>D</v>
      </c>
      <c r="C452" t="str">
        <f>Portfolio43468[[#This Row],[Last Name]]</f>
        <v>Mckenzie</v>
      </c>
      <c r="D452" t="s">
        <v>1719</v>
      </c>
      <c r="E452" t="str">
        <f>Portfolio43468[[#This Row],[Gender]]</f>
        <v>F</v>
      </c>
      <c r="F452">
        <v>60</v>
      </c>
      <c r="G452" t="s">
        <v>3046</v>
      </c>
      <c r="H452" t="s">
        <v>2727</v>
      </c>
      <c r="I452" t="str">
        <f>INDEX('Postal Codes 1'!$C$2:$C$1540,MATCH(H452,'Postal Codes 1'!$B$2:$B$1540,0))</f>
        <v>IP</v>
      </c>
      <c r="J452" s="10">
        <v>39840</v>
      </c>
      <c r="K452">
        <v>46</v>
      </c>
      <c r="L452" t="s">
        <v>1700</v>
      </c>
      <c r="M452" t="str">
        <f>Portfolio43468[[#This Row],[Product Name]]</f>
        <v>Ultrathing V1</v>
      </c>
      <c r="N452">
        <f>Portfolio43468[[#This Row],[Order Quantity]]</f>
        <v>782</v>
      </c>
      <c r="O452" s="14">
        <f>Portfolio43468[[#This Row],[Order Value]]</f>
        <v>1556.18</v>
      </c>
      <c r="P452">
        <f t="shared" si="14"/>
        <v>2009</v>
      </c>
      <c r="Q452" t="str">
        <f t="shared" si="15"/>
        <v>Jan</v>
      </c>
    </row>
    <row r="453" spans="1:17" x14ac:dyDescent="0.3">
      <c r="A453">
        <v>456</v>
      </c>
      <c r="B453" t="str">
        <f>Portfolio43468[[#This Row],[First Name]]</f>
        <v>A</v>
      </c>
      <c r="C453" t="str">
        <f>Portfolio43468[[#This Row],[Last Name]]</f>
        <v>Walter</v>
      </c>
      <c r="D453" t="s">
        <v>1670</v>
      </c>
      <c r="E453" t="str">
        <f>Portfolio43468[[#This Row],[Gender]]</f>
        <v>F</v>
      </c>
      <c r="F453">
        <v>60</v>
      </c>
      <c r="G453" t="s">
        <v>3049</v>
      </c>
      <c r="H453" t="s">
        <v>3050</v>
      </c>
      <c r="I453" t="str">
        <f>INDEX('Postal Codes 1'!$C$2:$C$1540,MATCH(H453,'Postal Codes 1'!$B$2:$B$1540,0))</f>
        <v>CO</v>
      </c>
      <c r="J453" s="10">
        <v>39669</v>
      </c>
      <c r="K453">
        <v>11</v>
      </c>
      <c r="L453" t="s">
        <v>1007</v>
      </c>
      <c r="M453" t="str">
        <f>Portfolio43468[[#This Row],[Product Name]]</f>
        <v>Superwossname</v>
      </c>
      <c r="N453">
        <f>Portfolio43468[[#This Row],[Order Quantity]]</f>
        <v>220</v>
      </c>
      <c r="O453" s="14">
        <f>Portfolio43468[[#This Row],[Order Value]]</f>
        <v>684.19999999999993</v>
      </c>
      <c r="P453">
        <f t="shared" si="14"/>
        <v>2008</v>
      </c>
      <c r="Q453" t="str">
        <f t="shared" si="15"/>
        <v>Aug</v>
      </c>
    </row>
    <row r="454" spans="1:17" x14ac:dyDescent="0.3">
      <c r="A454">
        <v>457</v>
      </c>
      <c r="B454" t="str">
        <f>Portfolio43468[[#This Row],[First Name]]</f>
        <v>E</v>
      </c>
      <c r="C454" t="str">
        <f>Portfolio43468[[#This Row],[Last Name]]</f>
        <v>Miranda</v>
      </c>
      <c r="D454" t="s">
        <v>1683</v>
      </c>
      <c r="E454" t="str">
        <f>Portfolio43468[[#This Row],[Gender]]</f>
        <v>F</v>
      </c>
      <c r="F454">
        <v>60</v>
      </c>
      <c r="G454" t="s">
        <v>3053</v>
      </c>
      <c r="H454" t="s">
        <v>3054</v>
      </c>
      <c r="I454" t="str">
        <f>INDEX('Postal Codes 1'!$C$2:$C$1540,MATCH(H454,'Postal Codes 1'!$B$2:$B$1540,0))</f>
        <v>IP</v>
      </c>
      <c r="J454" s="10">
        <v>39546</v>
      </c>
      <c r="K454">
        <v>89</v>
      </c>
      <c r="L454" t="s">
        <v>1673</v>
      </c>
      <c r="M454" t="str">
        <f>Portfolio43468[[#This Row],[Product Name]]</f>
        <v>Megawidget S</v>
      </c>
      <c r="N454">
        <f>Portfolio43468[[#This Row],[Order Quantity]]</f>
        <v>2136</v>
      </c>
      <c r="O454" s="14">
        <f>Portfolio43468[[#This Row],[Order Value]]</f>
        <v>1687.44</v>
      </c>
      <c r="P454">
        <f t="shared" si="14"/>
        <v>2008</v>
      </c>
      <c r="Q454" t="str">
        <f t="shared" si="15"/>
        <v>Apr</v>
      </c>
    </row>
    <row r="455" spans="1:17" x14ac:dyDescent="0.3">
      <c r="A455">
        <v>458</v>
      </c>
      <c r="B455" t="str">
        <f>Portfolio43468[[#This Row],[First Name]]</f>
        <v>F</v>
      </c>
      <c r="C455" t="str">
        <f>Portfolio43468[[#This Row],[Last Name]]</f>
        <v>Workman</v>
      </c>
      <c r="D455" t="s">
        <v>1733</v>
      </c>
      <c r="E455" t="str">
        <f>Portfolio43468[[#This Row],[Gender]]</f>
        <v>F</v>
      </c>
      <c r="F455">
        <v>30</v>
      </c>
      <c r="G455" t="s">
        <v>3056</v>
      </c>
      <c r="H455" t="s">
        <v>1636</v>
      </c>
      <c r="I455" t="str">
        <f>INDEX('Postal Codes 1'!$C$2:$C$1540,MATCH(H455,'Postal Codes 1'!$B$2:$B$1540,0))</f>
        <v>SY</v>
      </c>
      <c r="J455" s="10">
        <v>40277</v>
      </c>
      <c r="K455">
        <v>94</v>
      </c>
      <c r="L455" t="s">
        <v>1677</v>
      </c>
      <c r="M455" t="str">
        <f>Portfolio43468[[#This Row],[Product Name]]</f>
        <v>Ultrathing V3</v>
      </c>
      <c r="N455">
        <f>Portfolio43468[[#This Row],[Order Quantity]]</f>
        <v>2256</v>
      </c>
      <c r="O455" s="14">
        <f>Portfolio43468[[#This Row],[Order Value]]</f>
        <v>7873.4400000000005</v>
      </c>
      <c r="P455">
        <f t="shared" si="14"/>
        <v>2010</v>
      </c>
      <c r="Q455" t="str">
        <f t="shared" si="15"/>
        <v>Apr</v>
      </c>
    </row>
    <row r="456" spans="1:17" x14ac:dyDescent="0.3">
      <c r="A456">
        <v>459</v>
      </c>
      <c r="B456" t="str">
        <f>Portfolio43468[[#This Row],[First Name]]</f>
        <v>A</v>
      </c>
      <c r="C456" t="str">
        <f>Portfolio43468[[#This Row],[Last Name]]</f>
        <v>Tripp</v>
      </c>
      <c r="D456" t="s">
        <v>1683</v>
      </c>
      <c r="E456" t="str">
        <f>Portfolio43468[[#This Row],[Gender]]</f>
        <v>F</v>
      </c>
      <c r="F456">
        <v>60</v>
      </c>
      <c r="G456" t="s">
        <v>3058</v>
      </c>
      <c r="H456" t="s">
        <v>73</v>
      </c>
      <c r="I456" t="str">
        <f>INDEX('Postal Codes 1'!$C$2:$C$1540,MATCH(H456,'Postal Codes 1'!$B$2:$B$1540,0))</f>
        <v>BT</v>
      </c>
      <c r="J456" s="10">
        <v>40219</v>
      </c>
      <c r="K456">
        <v>86</v>
      </c>
      <c r="L456" t="s">
        <v>1696</v>
      </c>
      <c r="M456" t="str">
        <f>Portfolio43468[[#This Row],[Product Name]]</f>
        <v>Ultrathing V2</v>
      </c>
      <c r="N456">
        <f>Portfolio43468[[#This Row],[Order Quantity]]</f>
        <v>1720</v>
      </c>
      <c r="O456" s="14">
        <f>Portfolio43468[[#This Row],[Order Value]]</f>
        <v>5142.8</v>
      </c>
      <c r="P456">
        <f t="shared" si="14"/>
        <v>2010</v>
      </c>
      <c r="Q456" t="str">
        <f t="shared" si="15"/>
        <v>Feb</v>
      </c>
    </row>
    <row r="457" spans="1:17" x14ac:dyDescent="0.3">
      <c r="A457">
        <v>460</v>
      </c>
      <c r="B457" t="str">
        <f>Portfolio43468[[#This Row],[First Name]]</f>
        <v>M</v>
      </c>
      <c r="C457" t="str">
        <f>Portfolio43468[[#This Row],[Last Name]]</f>
        <v>Smiley</v>
      </c>
      <c r="D457" t="s">
        <v>1670</v>
      </c>
      <c r="E457" t="str">
        <f>Portfolio43468[[#This Row],[Gender]]</f>
        <v>F</v>
      </c>
      <c r="F457">
        <v>60</v>
      </c>
      <c r="G457" t="s">
        <v>3060</v>
      </c>
      <c r="H457" t="s">
        <v>165</v>
      </c>
      <c r="I457" t="str">
        <f>INDEX('Postal Codes 1'!$C$2:$C$1540,MATCH(H457,'Postal Codes 1'!$B$2:$B$1540,0))</f>
        <v>EH</v>
      </c>
      <c r="J457" s="10">
        <v>40187</v>
      </c>
      <c r="K457">
        <v>84</v>
      </c>
      <c r="L457" t="s">
        <v>1721</v>
      </c>
      <c r="M457" t="str">
        <f>Portfolio43468[[#This Row],[Product Name]]</f>
        <v>Ultrathing V4</v>
      </c>
      <c r="N457">
        <f>Portfolio43468[[#This Row],[Order Quantity]]</f>
        <v>2016</v>
      </c>
      <c r="O457" s="14">
        <f>Portfolio43468[[#This Row],[Order Value]]</f>
        <v>8043.84</v>
      </c>
      <c r="P457">
        <f t="shared" si="14"/>
        <v>2010</v>
      </c>
      <c r="Q457" t="str">
        <f t="shared" si="15"/>
        <v>Jan</v>
      </c>
    </row>
    <row r="458" spans="1:17" x14ac:dyDescent="0.3">
      <c r="A458">
        <v>461</v>
      </c>
      <c r="B458" t="str">
        <f>Portfolio43468[[#This Row],[First Name]]</f>
        <v>J</v>
      </c>
      <c r="C458" t="str">
        <f>Portfolio43468[[#This Row],[Last Name]]</f>
        <v>Marcum</v>
      </c>
      <c r="D458" t="s">
        <v>1683</v>
      </c>
      <c r="E458" t="str">
        <f>Portfolio43468[[#This Row],[Gender]]</f>
        <v>F</v>
      </c>
      <c r="F458">
        <v>60</v>
      </c>
      <c r="G458" t="s">
        <v>3061</v>
      </c>
      <c r="H458" t="s">
        <v>629</v>
      </c>
      <c r="I458" t="str">
        <f>INDEX('Postal Codes 1'!$C$2:$C$1540,MATCH(H458,'Postal Codes 1'!$B$2:$B$1540,0))</f>
        <v>GU</v>
      </c>
      <c r="J458" s="10">
        <v>39902</v>
      </c>
      <c r="K458">
        <v>89</v>
      </c>
      <c r="L458" t="s">
        <v>1677</v>
      </c>
      <c r="M458" t="str">
        <f>Portfolio43468[[#This Row],[Product Name]]</f>
        <v>Ultrathing V3</v>
      </c>
      <c r="N458">
        <f>Portfolio43468[[#This Row],[Order Quantity]]</f>
        <v>2136</v>
      </c>
      <c r="O458" s="14">
        <f>Portfolio43468[[#This Row],[Order Value]]</f>
        <v>7454.64</v>
      </c>
      <c r="P458">
        <f t="shared" si="14"/>
        <v>2009</v>
      </c>
      <c r="Q458" t="str">
        <f t="shared" si="15"/>
        <v>Mar</v>
      </c>
    </row>
    <row r="459" spans="1:17" x14ac:dyDescent="0.3">
      <c r="A459">
        <v>462</v>
      </c>
      <c r="B459" t="str">
        <f>Portfolio43468[[#This Row],[First Name]]</f>
        <v>T</v>
      </c>
      <c r="C459" t="str">
        <f>Portfolio43468[[#This Row],[Last Name]]</f>
        <v>Hickman</v>
      </c>
      <c r="D459" t="s">
        <v>1683</v>
      </c>
      <c r="E459" t="str">
        <f>Portfolio43468[[#This Row],[Gender]]</f>
        <v>F</v>
      </c>
      <c r="F459">
        <v>30</v>
      </c>
      <c r="G459" t="s">
        <v>3064</v>
      </c>
      <c r="H459" t="s">
        <v>267</v>
      </c>
      <c r="I459" t="str">
        <f>INDEX('Postal Codes 1'!$C$2:$C$1540,MATCH(H459,'Postal Codes 1'!$B$2:$B$1540,0))</f>
        <v>IV</v>
      </c>
      <c r="J459" s="10">
        <v>40445</v>
      </c>
      <c r="K459">
        <v>62</v>
      </c>
      <c r="L459" t="s">
        <v>1721</v>
      </c>
      <c r="M459" t="str">
        <f>Portfolio43468[[#This Row],[Product Name]]</f>
        <v>Ultrathing V4</v>
      </c>
      <c r="N459">
        <f>Portfolio43468[[#This Row],[Order Quantity]]</f>
        <v>1488</v>
      </c>
      <c r="O459" s="14">
        <f>Portfolio43468[[#This Row],[Order Value]]</f>
        <v>5937.12</v>
      </c>
      <c r="P459">
        <f t="shared" si="14"/>
        <v>2010</v>
      </c>
      <c r="Q459" t="str">
        <f t="shared" si="15"/>
        <v>Sep</v>
      </c>
    </row>
    <row r="460" spans="1:17" x14ac:dyDescent="0.3">
      <c r="A460">
        <v>463</v>
      </c>
      <c r="B460" t="str">
        <f>Portfolio43468[[#This Row],[First Name]]</f>
        <v>E</v>
      </c>
      <c r="C460" t="str">
        <f>Portfolio43468[[#This Row],[Last Name]]</f>
        <v>Drew</v>
      </c>
      <c r="D460" t="s">
        <v>1683</v>
      </c>
      <c r="E460" t="str">
        <f>Portfolio43468[[#This Row],[Gender]]</f>
        <v>F</v>
      </c>
      <c r="F460">
        <v>60</v>
      </c>
      <c r="G460" t="s">
        <v>2983</v>
      </c>
      <c r="H460" t="s">
        <v>3065</v>
      </c>
      <c r="I460" t="str">
        <f>INDEX('Postal Codes 1'!$C$2:$C$1540,MATCH(H460,'Postal Codes 1'!$B$2:$B$1540,0))</f>
        <v>IP</v>
      </c>
      <c r="J460" s="10">
        <v>40091</v>
      </c>
      <c r="K460">
        <v>10</v>
      </c>
      <c r="L460" t="s">
        <v>1677</v>
      </c>
      <c r="M460" t="str">
        <f>Portfolio43468[[#This Row],[Product Name]]</f>
        <v>Ultrathing V3</v>
      </c>
      <c r="N460">
        <f>Portfolio43468[[#This Row],[Order Quantity]]</f>
        <v>240</v>
      </c>
      <c r="O460" s="14">
        <f>Portfolio43468[[#This Row],[Order Value]]</f>
        <v>837.6</v>
      </c>
      <c r="P460">
        <f t="shared" si="14"/>
        <v>2009</v>
      </c>
      <c r="Q460" t="str">
        <f t="shared" si="15"/>
        <v>Oct</v>
      </c>
    </row>
    <row r="461" spans="1:17" x14ac:dyDescent="0.3">
      <c r="A461">
        <v>464</v>
      </c>
      <c r="B461" t="str">
        <f>Portfolio43468[[#This Row],[First Name]]</f>
        <v>S</v>
      </c>
      <c r="C461" t="str">
        <f>Portfolio43468[[#This Row],[Last Name]]</f>
        <v>Lyons</v>
      </c>
      <c r="D461" t="s">
        <v>1683</v>
      </c>
      <c r="E461" t="str">
        <f>Portfolio43468[[#This Row],[Gender]]</f>
        <v>F</v>
      </c>
      <c r="F461">
        <v>30</v>
      </c>
      <c r="G461" t="s">
        <v>3068</v>
      </c>
      <c r="H461" t="s">
        <v>615</v>
      </c>
      <c r="I461" t="str">
        <f>INDEX('Postal Codes 1'!$C$2:$C$1540,MATCH(H461,'Postal Codes 1'!$B$2:$B$1540,0))</f>
        <v>FK</v>
      </c>
      <c r="J461" s="10">
        <v>39654</v>
      </c>
      <c r="K461">
        <v>78</v>
      </c>
      <c r="L461" t="s">
        <v>1007</v>
      </c>
      <c r="M461" t="str">
        <f>Portfolio43468[[#This Row],[Product Name]]</f>
        <v>Superwossname</v>
      </c>
      <c r="N461">
        <f>Portfolio43468[[#This Row],[Order Quantity]]</f>
        <v>1560</v>
      </c>
      <c r="O461" s="14">
        <f>Portfolio43468[[#This Row],[Order Value]]</f>
        <v>4851.5999999999995</v>
      </c>
      <c r="P461">
        <f t="shared" si="14"/>
        <v>2008</v>
      </c>
      <c r="Q461" t="str">
        <f t="shared" si="15"/>
        <v>Jul</v>
      </c>
    </row>
    <row r="462" spans="1:17" x14ac:dyDescent="0.3">
      <c r="A462">
        <v>465</v>
      </c>
      <c r="B462" t="str">
        <f>Portfolio43468[[#This Row],[First Name]]</f>
        <v>T</v>
      </c>
      <c r="C462" t="str">
        <f>Portfolio43468[[#This Row],[Last Name]]</f>
        <v>Tyson</v>
      </c>
      <c r="D462" t="s">
        <v>1946</v>
      </c>
      <c r="E462" t="str">
        <f>Portfolio43468[[#This Row],[Gender]]</f>
        <v>F</v>
      </c>
      <c r="F462">
        <v>30</v>
      </c>
      <c r="G462" t="s">
        <v>3071</v>
      </c>
      <c r="H462" t="s">
        <v>138</v>
      </c>
      <c r="I462" t="str">
        <f>INDEX('Postal Codes 1'!$C$2:$C$1540,MATCH(H462,'Postal Codes 1'!$B$2:$B$1540,0))</f>
        <v>DG</v>
      </c>
      <c r="J462" s="10">
        <v>39764</v>
      </c>
      <c r="K462">
        <v>45</v>
      </c>
      <c r="L462" t="s">
        <v>1007</v>
      </c>
      <c r="M462" t="str">
        <f>Portfolio43468[[#This Row],[Product Name]]</f>
        <v>Superwossname</v>
      </c>
      <c r="N462">
        <f>Portfolio43468[[#This Row],[Order Quantity]]</f>
        <v>900</v>
      </c>
      <c r="O462" s="14">
        <f>Portfolio43468[[#This Row],[Order Value]]</f>
        <v>2799</v>
      </c>
      <c r="P462">
        <f t="shared" si="14"/>
        <v>2008</v>
      </c>
      <c r="Q462" t="str">
        <f t="shared" si="15"/>
        <v>Nov</v>
      </c>
    </row>
    <row r="463" spans="1:17" x14ac:dyDescent="0.3">
      <c r="A463">
        <v>466</v>
      </c>
      <c r="B463" t="str">
        <f>Portfolio43468[[#This Row],[First Name]]</f>
        <v>J</v>
      </c>
      <c r="C463" t="str">
        <f>Portfolio43468[[#This Row],[Last Name]]</f>
        <v>Feldman</v>
      </c>
      <c r="D463" t="s">
        <v>1670</v>
      </c>
      <c r="E463" t="str">
        <f>Portfolio43468[[#This Row],[Gender]]</f>
        <v>F</v>
      </c>
      <c r="F463">
        <v>90</v>
      </c>
      <c r="G463" t="s">
        <v>3073</v>
      </c>
      <c r="H463" t="s">
        <v>2906</v>
      </c>
      <c r="I463" t="str">
        <f>INDEX('Postal Codes 1'!$C$2:$C$1540,MATCH(H463,'Postal Codes 1'!$B$2:$B$1540,0))</f>
        <v>OL</v>
      </c>
      <c r="J463" s="10">
        <v>40193</v>
      </c>
      <c r="K463">
        <v>52</v>
      </c>
      <c r="L463" t="s">
        <v>1772</v>
      </c>
      <c r="M463" t="str">
        <f>Portfolio43468[[#This Row],[Product Name]]</f>
        <v>Gigastuff</v>
      </c>
      <c r="N463">
        <f>Portfolio43468[[#This Row],[Order Quantity]]</f>
        <v>936</v>
      </c>
      <c r="O463" s="14">
        <f>Portfolio43468[[#This Row],[Order Value]]</f>
        <v>1769.04</v>
      </c>
      <c r="P463">
        <f t="shared" si="14"/>
        <v>2010</v>
      </c>
      <c r="Q463" t="str">
        <f t="shared" si="15"/>
        <v>Jan</v>
      </c>
    </row>
    <row r="464" spans="1:17" x14ac:dyDescent="0.3">
      <c r="A464">
        <v>467</v>
      </c>
      <c r="B464" t="str">
        <f>Portfolio43468[[#This Row],[First Name]]</f>
        <v>D</v>
      </c>
      <c r="C464" t="str">
        <f>Portfolio43468[[#This Row],[Last Name]]</f>
        <v>Benson</v>
      </c>
      <c r="D464" t="s">
        <v>1670</v>
      </c>
      <c r="E464" t="str">
        <f>Portfolio43468[[#This Row],[Gender]]</f>
        <v>F</v>
      </c>
      <c r="F464">
        <v>90</v>
      </c>
      <c r="G464" t="s">
        <v>3076</v>
      </c>
      <c r="H464" t="s">
        <v>136</v>
      </c>
      <c r="I464" t="str">
        <f>INDEX('Postal Codes 1'!$C$2:$C$1540,MATCH(H464,'Postal Codes 1'!$B$2:$B$1540,0))</f>
        <v>DG</v>
      </c>
      <c r="J464" s="10">
        <v>39539</v>
      </c>
      <c r="K464">
        <v>45</v>
      </c>
      <c r="L464" t="s">
        <v>1696</v>
      </c>
      <c r="M464" t="str">
        <f>Portfolio43468[[#This Row],[Product Name]]</f>
        <v>Ultrathing V2</v>
      </c>
      <c r="N464">
        <f>Portfolio43468[[#This Row],[Order Quantity]]</f>
        <v>900</v>
      </c>
      <c r="O464" s="14">
        <f>Portfolio43468[[#This Row],[Order Value]]</f>
        <v>2691</v>
      </c>
      <c r="P464">
        <f t="shared" si="14"/>
        <v>2008</v>
      </c>
      <c r="Q464" t="str">
        <f t="shared" si="15"/>
        <v>Apr</v>
      </c>
    </row>
    <row r="465" spans="1:17" x14ac:dyDescent="0.3">
      <c r="A465">
        <v>468</v>
      </c>
      <c r="B465" t="str">
        <f>Portfolio43468[[#This Row],[First Name]]</f>
        <v>Y</v>
      </c>
      <c r="C465" t="str">
        <f>Portfolio43468[[#This Row],[Last Name]]</f>
        <v>Stiles</v>
      </c>
      <c r="D465" t="s">
        <v>1670</v>
      </c>
      <c r="E465" t="str">
        <f>Portfolio43468[[#This Row],[Gender]]</f>
        <v>F</v>
      </c>
      <c r="F465">
        <v>90</v>
      </c>
      <c r="G465" t="s">
        <v>3078</v>
      </c>
      <c r="H465" t="s">
        <v>254</v>
      </c>
      <c r="I465" t="str">
        <f>INDEX('Postal Codes 1'!$C$2:$C$1540,MATCH(H465,'Postal Codes 1'!$B$2:$B$1540,0))</f>
        <v>IV</v>
      </c>
      <c r="J465" s="10">
        <v>40453</v>
      </c>
      <c r="K465">
        <v>91</v>
      </c>
      <c r="L465" t="s">
        <v>1707</v>
      </c>
      <c r="M465" t="str">
        <f>Portfolio43468[[#This Row],[Product Name]]</f>
        <v>Megawidget M</v>
      </c>
      <c r="N465">
        <f>Portfolio43468[[#This Row],[Order Quantity]]</f>
        <v>2184</v>
      </c>
      <c r="O465" s="14">
        <f>Portfolio43468[[#This Row],[Order Value]]</f>
        <v>2598.96</v>
      </c>
      <c r="P465">
        <f t="shared" si="14"/>
        <v>2010</v>
      </c>
      <c r="Q465" t="str">
        <f t="shared" si="15"/>
        <v>Oct</v>
      </c>
    </row>
    <row r="466" spans="1:17" x14ac:dyDescent="0.3">
      <c r="A466">
        <v>469</v>
      </c>
      <c r="B466" t="str">
        <f>Portfolio43468[[#This Row],[First Name]]</f>
        <v>I</v>
      </c>
      <c r="C466" t="str">
        <f>Portfolio43468[[#This Row],[Last Name]]</f>
        <v>Fischer</v>
      </c>
      <c r="D466" t="s">
        <v>1670</v>
      </c>
      <c r="E466" t="str">
        <f>Portfolio43468[[#This Row],[Gender]]</f>
        <v>F</v>
      </c>
      <c r="F466">
        <v>60</v>
      </c>
      <c r="G466" t="s">
        <v>3080</v>
      </c>
      <c r="H466" t="s">
        <v>3081</v>
      </c>
      <c r="I466" t="str">
        <f>INDEX('Postal Codes 1'!$C$2:$C$1540,MATCH(H466,'Postal Codes 1'!$B$2:$B$1540,0))</f>
        <v>GU</v>
      </c>
      <c r="J466" s="10">
        <v>39533</v>
      </c>
      <c r="K466">
        <v>96</v>
      </c>
      <c r="L466" t="s">
        <v>1692</v>
      </c>
      <c r="M466" t="str">
        <f>Portfolio43468[[#This Row],[Product Name]]</f>
        <v>Megawidget L</v>
      </c>
      <c r="N466">
        <f>Portfolio43468[[#This Row],[Order Quantity]]</f>
        <v>2304</v>
      </c>
      <c r="O466" s="14">
        <f>Portfolio43468[[#This Row],[Order Value]]</f>
        <v>3663.36</v>
      </c>
      <c r="P466">
        <f t="shared" si="14"/>
        <v>2008</v>
      </c>
      <c r="Q466" t="str">
        <f t="shared" si="15"/>
        <v>Mar</v>
      </c>
    </row>
    <row r="467" spans="1:17" x14ac:dyDescent="0.3">
      <c r="A467">
        <v>470</v>
      </c>
      <c r="B467" t="str">
        <f>Portfolio43468[[#This Row],[First Name]]</f>
        <v>D</v>
      </c>
      <c r="C467" t="str">
        <f>Portfolio43468[[#This Row],[Last Name]]</f>
        <v>Dukes</v>
      </c>
      <c r="D467" t="s">
        <v>1670</v>
      </c>
      <c r="E467" t="str">
        <f>Portfolio43468[[#This Row],[Gender]]</f>
        <v>F</v>
      </c>
      <c r="F467">
        <v>90</v>
      </c>
      <c r="G467" t="s">
        <v>3084</v>
      </c>
      <c r="H467" t="s">
        <v>1627</v>
      </c>
      <c r="I467" t="str">
        <f>INDEX('Postal Codes 1'!$C$2:$C$1540,MATCH(H467,'Postal Codes 1'!$B$2:$B$1540,0))</f>
        <v>NR</v>
      </c>
      <c r="J467" s="10">
        <v>40509</v>
      </c>
      <c r="K467">
        <v>45</v>
      </c>
      <c r="L467" t="s">
        <v>1692</v>
      </c>
      <c r="M467" t="str">
        <f>Portfolio43468[[#This Row],[Product Name]]</f>
        <v>Megawidget L</v>
      </c>
      <c r="N467">
        <f>Portfolio43468[[#This Row],[Order Quantity]]</f>
        <v>1080</v>
      </c>
      <c r="O467" s="14">
        <f>Portfolio43468[[#This Row],[Order Value]]</f>
        <v>1717.2</v>
      </c>
      <c r="P467">
        <f t="shared" si="14"/>
        <v>2010</v>
      </c>
      <c r="Q467" t="str">
        <f t="shared" si="15"/>
        <v>Nov</v>
      </c>
    </row>
    <row r="468" spans="1:17" x14ac:dyDescent="0.3">
      <c r="A468">
        <v>471</v>
      </c>
      <c r="B468" t="str">
        <f>Portfolio43468[[#This Row],[First Name]]</f>
        <v>C</v>
      </c>
      <c r="C468" t="str">
        <f>Portfolio43468[[#This Row],[Last Name]]</f>
        <v>Whitman</v>
      </c>
      <c r="D468" t="s">
        <v>1670</v>
      </c>
      <c r="E468" t="str">
        <f>Portfolio43468[[#This Row],[Gender]]</f>
        <v>F</v>
      </c>
      <c r="F468">
        <v>90</v>
      </c>
      <c r="G468" t="s">
        <v>3087</v>
      </c>
      <c r="H468" t="s">
        <v>3088</v>
      </c>
      <c r="I468" t="str">
        <f>INDEX('Postal Codes 1'!$C$2:$C$1540,MATCH(H468,'Postal Codes 1'!$B$2:$B$1540,0))</f>
        <v>EX</v>
      </c>
      <c r="J468" s="10">
        <v>39691</v>
      </c>
      <c r="K468">
        <v>33</v>
      </c>
      <c r="L468" t="s">
        <v>1696</v>
      </c>
      <c r="M468" t="str">
        <f>Portfolio43468[[#This Row],[Product Name]]</f>
        <v>Ultrathing V2</v>
      </c>
      <c r="N468">
        <f>Portfolio43468[[#This Row],[Order Quantity]]</f>
        <v>660</v>
      </c>
      <c r="O468" s="14">
        <f>Portfolio43468[[#This Row],[Order Value]]</f>
        <v>1973.4</v>
      </c>
      <c r="P468">
        <f t="shared" si="14"/>
        <v>2008</v>
      </c>
      <c r="Q468" t="str">
        <f t="shared" si="15"/>
        <v>Aug</v>
      </c>
    </row>
    <row r="469" spans="1:17" x14ac:dyDescent="0.3">
      <c r="A469">
        <v>472</v>
      </c>
      <c r="B469" t="str">
        <f>Portfolio43468[[#This Row],[First Name]]</f>
        <v>M</v>
      </c>
      <c r="C469" t="str">
        <f>Portfolio43468[[#This Row],[Last Name]]</f>
        <v>Morales</v>
      </c>
      <c r="D469" t="s">
        <v>1670</v>
      </c>
      <c r="E469" t="str">
        <f>Portfolio43468[[#This Row],[Gender]]</f>
        <v>F</v>
      </c>
      <c r="F469">
        <v>60</v>
      </c>
      <c r="G469" t="s">
        <v>3091</v>
      </c>
      <c r="H469" t="s">
        <v>3092</v>
      </c>
      <c r="I469" t="str">
        <f>INDEX('Postal Codes 1'!$C$2:$C$1540,MATCH(H469,'Postal Codes 1'!$B$2:$B$1540,0))</f>
        <v>BT</v>
      </c>
      <c r="J469" s="10">
        <v>40392</v>
      </c>
      <c r="K469">
        <v>72</v>
      </c>
      <c r="L469" t="s">
        <v>1692</v>
      </c>
      <c r="M469" t="str">
        <f>Portfolio43468[[#This Row],[Product Name]]</f>
        <v>Megawidget L</v>
      </c>
      <c r="N469">
        <f>Portfolio43468[[#This Row],[Order Quantity]]</f>
        <v>1728</v>
      </c>
      <c r="O469" s="14">
        <f>Portfolio43468[[#This Row],[Order Value]]</f>
        <v>2747.52</v>
      </c>
      <c r="P469">
        <f t="shared" si="14"/>
        <v>2010</v>
      </c>
      <c r="Q469" t="str">
        <f t="shared" si="15"/>
        <v>Aug</v>
      </c>
    </row>
    <row r="470" spans="1:17" x14ac:dyDescent="0.3">
      <c r="A470">
        <v>473</v>
      </c>
      <c r="B470" t="str">
        <f>Portfolio43468[[#This Row],[First Name]]</f>
        <v>B</v>
      </c>
      <c r="C470" t="str">
        <f>Portfolio43468[[#This Row],[Last Name]]</f>
        <v>Peoples</v>
      </c>
      <c r="D470" t="s">
        <v>1670</v>
      </c>
      <c r="E470" t="str">
        <f>Portfolio43468[[#This Row],[Gender]]</f>
        <v>F</v>
      </c>
      <c r="F470">
        <v>90</v>
      </c>
      <c r="G470" t="s">
        <v>3095</v>
      </c>
      <c r="H470" t="s">
        <v>1429</v>
      </c>
      <c r="I470" t="str">
        <f>INDEX('Postal Codes 1'!$C$2:$C$1540,MATCH(H470,'Postal Codes 1'!$B$2:$B$1540,0))</f>
        <v>TA</v>
      </c>
      <c r="J470" s="10">
        <v>40379</v>
      </c>
      <c r="K470">
        <v>73</v>
      </c>
      <c r="L470" t="s">
        <v>1692</v>
      </c>
      <c r="M470" t="str">
        <f>Portfolio43468[[#This Row],[Product Name]]</f>
        <v>Megawidget L</v>
      </c>
      <c r="N470">
        <f>Portfolio43468[[#This Row],[Order Quantity]]</f>
        <v>1752</v>
      </c>
      <c r="O470" s="14">
        <f>Portfolio43468[[#This Row],[Order Value]]</f>
        <v>2785.6800000000003</v>
      </c>
      <c r="P470">
        <f t="shared" si="14"/>
        <v>2010</v>
      </c>
      <c r="Q470" t="str">
        <f t="shared" si="15"/>
        <v>Jul</v>
      </c>
    </row>
    <row r="471" spans="1:17" x14ac:dyDescent="0.3">
      <c r="A471">
        <v>474</v>
      </c>
      <c r="B471" t="str">
        <f>Portfolio43468[[#This Row],[First Name]]</f>
        <v>J</v>
      </c>
      <c r="C471" t="str">
        <f>Portfolio43468[[#This Row],[Last Name]]</f>
        <v>Thompson</v>
      </c>
      <c r="D471" t="s">
        <v>1670</v>
      </c>
      <c r="E471" t="str">
        <f>Portfolio43468[[#This Row],[Gender]]</f>
        <v>F</v>
      </c>
      <c r="F471">
        <v>60</v>
      </c>
      <c r="G471" t="s">
        <v>3098</v>
      </c>
      <c r="H471" t="s">
        <v>778</v>
      </c>
      <c r="I471" t="str">
        <f>INDEX('Postal Codes 1'!$C$2:$C$1540,MATCH(H471,'Postal Codes 1'!$B$2:$B$1540,0))</f>
        <v>PH</v>
      </c>
      <c r="J471" s="10">
        <v>39725</v>
      </c>
      <c r="K471">
        <v>46</v>
      </c>
      <c r="L471" t="s">
        <v>1673</v>
      </c>
      <c r="M471" t="str">
        <f>Portfolio43468[[#This Row],[Product Name]]</f>
        <v>Megawidget S</v>
      </c>
      <c r="N471">
        <f>Portfolio43468[[#This Row],[Order Quantity]]</f>
        <v>1104</v>
      </c>
      <c r="O471" s="14">
        <f>Portfolio43468[[#This Row],[Order Value]]</f>
        <v>872.16000000000008</v>
      </c>
      <c r="P471">
        <f t="shared" si="14"/>
        <v>2008</v>
      </c>
      <c r="Q471" t="str">
        <f t="shared" si="15"/>
        <v>Oct</v>
      </c>
    </row>
    <row r="472" spans="1:17" x14ac:dyDescent="0.3">
      <c r="A472">
        <v>475</v>
      </c>
      <c r="B472" t="str">
        <f>Portfolio43468[[#This Row],[First Name]]</f>
        <v>M</v>
      </c>
      <c r="C472" t="str">
        <f>Portfolio43468[[#This Row],[Last Name]]</f>
        <v>Khan</v>
      </c>
      <c r="D472" t="s">
        <v>1683</v>
      </c>
      <c r="E472" t="str">
        <f>Portfolio43468[[#This Row],[Gender]]</f>
        <v>F</v>
      </c>
      <c r="F472">
        <v>30</v>
      </c>
      <c r="G472" t="s">
        <v>3101</v>
      </c>
      <c r="H472" t="s">
        <v>29</v>
      </c>
      <c r="I472" t="str">
        <f>INDEX('Postal Codes 1'!$C$2:$C$1540,MATCH(H472,'Postal Codes 1'!$B$2:$B$1540,0))</f>
        <v>BA</v>
      </c>
      <c r="J472" s="10">
        <v>39978</v>
      </c>
      <c r="K472">
        <v>79</v>
      </c>
      <c r="L472" t="s">
        <v>1772</v>
      </c>
      <c r="M472" t="str">
        <f>Portfolio43468[[#This Row],[Product Name]]</f>
        <v>Gigastuff</v>
      </c>
      <c r="N472">
        <f>Portfolio43468[[#This Row],[Order Quantity]]</f>
        <v>1422</v>
      </c>
      <c r="O472" s="14">
        <f>Portfolio43468[[#This Row],[Order Value]]</f>
        <v>2687.58</v>
      </c>
      <c r="P472">
        <f t="shared" si="14"/>
        <v>2009</v>
      </c>
      <c r="Q472" t="str">
        <f t="shared" si="15"/>
        <v>Jun</v>
      </c>
    </row>
    <row r="473" spans="1:17" x14ac:dyDescent="0.3">
      <c r="A473">
        <v>476</v>
      </c>
      <c r="B473" t="str">
        <f>Portfolio43468[[#This Row],[First Name]]</f>
        <v>E</v>
      </c>
      <c r="C473" t="str">
        <f>Portfolio43468[[#This Row],[Last Name]]</f>
        <v>Arthur</v>
      </c>
      <c r="D473" t="s">
        <v>1683</v>
      </c>
      <c r="E473" t="str">
        <f>Portfolio43468[[#This Row],[Gender]]</f>
        <v>F</v>
      </c>
      <c r="F473">
        <v>90</v>
      </c>
      <c r="G473" t="s">
        <v>3104</v>
      </c>
      <c r="H473" t="s">
        <v>2583</v>
      </c>
      <c r="I473" t="str">
        <f>INDEX('Postal Codes 1'!$C$2:$C$1540,MATCH(H473,'Postal Codes 1'!$B$2:$B$1540,0))</f>
        <v>PH</v>
      </c>
      <c r="J473" s="10">
        <v>39833</v>
      </c>
      <c r="K473">
        <v>72</v>
      </c>
      <c r="L473" t="s">
        <v>851</v>
      </c>
      <c r="M473" t="str">
        <f>Portfolio43468[[#This Row],[Product Name]]</f>
        <v>Hyperwotsit</v>
      </c>
      <c r="N473">
        <f>Portfolio43468[[#This Row],[Order Quantity]]</f>
        <v>1440</v>
      </c>
      <c r="O473" s="14">
        <f>Portfolio43468[[#This Row],[Order Value]]</f>
        <v>2894.3999999999996</v>
      </c>
      <c r="P473">
        <f t="shared" si="14"/>
        <v>2009</v>
      </c>
      <c r="Q473" t="str">
        <f t="shared" si="15"/>
        <v>Jan</v>
      </c>
    </row>
    <row r="474" spans="1:17" x14ac:dyDescent="0.3">
      <c r="A474">
        <v>477</v>
      </c>
      <c r="B474" t="str">
        <f>Portfolio43468[[#This Row],[First Name]]</f>
        <v>L</v>
      </c>
      <c r="C474" t="str">
        <f>Portfolio43468[[#This Row],[Last Name]]</f>
        <v>Gunn</v>
      </c>
      <c r="D474" t="s">
        <v>1670</v>
      </c>
      <c r="E474" t="str">
        <f>Portfolio43468[[#This Row],[Gender]]</f>
        <v>F</v>
      </c>
      <c r="F474">
        <v>90</v>
      </c>
      <c r="G474" t="s">
        <v>3107</v>
      </c>
      <c r="H474" t="s">
        <v>206</v>
      </c>
      <c r="I474" t="str">
        <f>INDEX('Postal Codes 1'!$C$2:$C$1540,MATCH(H474,'Postal Codes 1'!$B$2:$B$1540,0))</f>
        <v>FY</v>
      </c>
      <c r="J474" s="10">
        <v>40407</v>
      </c>
      <c r="K474">
        <v>44</v>
      </c>
      <c r="L474" t="s">
        <v>1692</v>
      </c>
      <c r="M474" t="str">
        <f>Portfolio43468[[#This Row],[Product Name]]</f>
        <v>Megawidget L</v>
      </c>
      <c r="N474">
        <f>Portfolio43468[[#This Row],[Order Quantity]]</f>
        <v>1056</v>
      </c>
      <c r="O474" s="14">
        <f>Portfolio43468[[#This Row],[Order Value]]</f>
        <v>1679.0400000000002</v>
      </c>
      <c r="P474">
        <f t="shared" si="14"/>
        <v>2010</v>
      </c>
      <c r="Q474" t="str">
        <f t="shared" si="15"/>
        <v>Aug</v>
      </c>
    </row>
    <row r="475" spans="1:17" x14ac:dyDescent="0.3">
      <c r="A475">
        <v>478</v>
      </c>
      <c r="B475" t="str">
        <f>Portfolio43468[[#This Row],[First Name]]</f>
        <v>C</v>
      </c>
      <c r="C475" t="str">
        <f>Portfolio43468[[#This Row],[Last Name]]</f>
        <v>Conklin</v>
      </c>
      <c r="D475" t="s">
        <v>1733</v>
      </c>
      <c r="E475" t="str">
        <f>Portfolio43468[[#This Row],[Gender]]</f>
        <v>F</v>
      </c>
      <c r="F475">
        <v>90</v>
      </c>
      <c r="G475" t="s">
        <v>3109</v>
      </c>
      <c r="H475" t="s">
        <v>990</v>
      </c>
      <c r="I475" t="str">
        <f>INDEX('Postal Codes 1'!$C$2:$C$1540,MATCH(H475,'Postal Codes 1'!$B$2:$B$1540,0))</f>
        <v>DL</v>
      </c>
      <c r="J475" s="10">
        <v>39545</v>
      </c>
      <c r="K475">
        <v>40</v>
      </c>
      <c r="L475" t="s">
        <v>1700</v>
      </c>
      <c r="M475" t="str">
        <f>Portfolio43468[[#This Row],[Product Name]]</f>
        <v>Ultrathing V1</v>
      </c>
      <c r="N475">
        <f>Portfolio43468[[#This Row],[Order Quantity]]</f>
        <v>680</v>
      </c>
      <c r="O475" s="14">
        <f>Portfolio43468[[#This Row],[Order Value]]</f>
        <v>1353.2</v>
      </c>
      <c r="P475">
        <f t="shared" si="14"/>
        <v>2008</v>
      </c>
      <c r="Q475" t="str">
        <f t="shared" si="15"/>
        <v>Apr</v>
      </c>
    </row>
    <row r="476" spans="1:17" x14ac:dyDescent="0.3">
      <c r="A476">
        <v>479</v>
      </c>
      <c r="B476" t="str">
        <f>Portfolio43468[[#This Row],[First Name]]</f>
        <v>R</v>
      </c>
      <c r="C476" t="str">
        <f>Portfolio43468[[#This Row],[Last Name]]</f>
        <v>Allred</v>
      </c>
      <c r="D476" t="s">
        <v>1683</v>
      </c>
      <c r="E476" t="str">
        <f>Portfolio43468[[#This Row],[Gender]]</f>
        <v>F</v>
      </c>
      <c r="F476">
        <v>30</v>
      </c>
      <c r="G476" t="s">
        <v>3112</v>
      </c>
      <c r="H476" t="s">
        <v>420</v>
      </c>
      <c r="I476" t="str">
        <f>INDEX('Postal Codes 1'!$C$2:$C$1540,MATCH(H476,'Postal Codes 1'!$B$2:$B$1540,0))</f>
        <v>PH</v>
      </c>
      <c r="J476" s="10">
        <v>39781</v>
      </c>
      <c r="K476">
        <v>4</v>
      </c>
      <c r="L476" t="s">
        <v>1696</v>
      </c>
      <c r="M476" t="str">
        <f>Portfolio43468[[#This Row],[Product Name]]</f>
        <v>Ultrathing V2</v>
      </c>
      <c r="N476">
        <f>Portfolio43468[[#This Row],[Order Quantity]]</f>
        <v>80</v>
      </c>
      <c r="O476" s="14">
        <f>Portfolio43468[[#This Row],[Order Value]]</f>
        <v>239.20000000000002</v>
      </c>
      <c r="P476">
        <f t="shared" si="14"/>
        <v>2008</v>
      </c>
      <c r="Q476" t="str">
        <f t="shared" si="15"/>
        <v>Nov</v>
      </c>
    </row>
    <row r="477" spans="1:17" x14ac:dyDescent="0.3">
      <c r="A477">
        <v>480</v>
      </c>
      <c r="B477" t="str">
        <f>Portfolio43468[[#This Row],[First Name]]</f>
        <v>E</v>
      </c>
      <c r="C477" t="str">
        <f>Portfolio43468[[#This Row],[Last Name]]</f>
        <v>Hathaway</v>
      </c>
      <c r="D477" t="s">
        <v>1683</v>
      </c>
      <c r="E477" t="str">
        <f>Portfolio43468[[#This Row],[Gender]]</f>
        <v>F</v>
      </c>
      <c r="F477">
        <v>90</v>
      </c>
      <c r="G477" t="s">
        <v>3115</v>
      </c>
      <c r="H477" t="s">
        <v>526</v>
      </c>
      <c r="I477" t="str">
        <f>INDEX('Postal Codes 1'!$C$2:$C$1540,MATCH(H477,'Postal Codes 1'!$B$2:$B$1540,0))</f>
        <v>BN</v>
      </c>
      <c r="J477" s="10">
        <v>40044</v>
      </c>
      <c r="K477">
        <v>94</v>
      </c>
      <c r="L477" t="s">
        <v>1772</v>
      </c>
      <c r="M477" t="str">
        <f>Portfolio43468[[#This Row],[Product Name]]</f>
        <v>Gigastuff</v>
      </c>
      <c r="N477">
        <f>Portfolio43468[[#This Row],[Order Quantity]]</f>
        <v>1692</v>
      </c>
      <c r="O477" s="14">
        <f>Portfolio43468[[#This Row],[Order Value]]</f>
        <v>3197.8799999999997</v>
      </c>
      <c r="P477">
        <f t="shared" si="14"/>
        <v>2009</v>
      </c>
      <c r="Q477" t="str">
        <f t="shared" si="15"/>
        <v>Aug</v>
      </c>
    </row>
    <row r="478" spans="1:17" x14ac:dyDescent="0.3">
      <c r="A478">
        <v>481</v>
      </c>
      <c r="B478" t="str">
        <f>Portfolio43468[[#This Row],[First Name]]</f>
        <v>V</v>
      </c>
      <c r="C478" t="str">
        <f>Portfolio43468[[#This Row],[Last Name]]</f>
        <v>Vernon</v>
      </c>
      <c r="D478" t="s">
        <v>1670</v>
      </c>
      <c r="E478" t="str">
        <f>Portfolio43468[[#This Row],[Gender]]</f>
        <v>F</v>
      </c>
      <c r="F478">
        <v>90</v>
      </c>
      <c r="G478" t="s">
        <v>3118</v>
      </c>
      <c r="H478" t="s">
        <v>3119</v>
      </c>
      <c r="I478" t="str">
        <f>INDEX('Postal Codes 1'!$C$2:$C$1540,MATCH(H478,'Postal Codes 1'!$B$2:$B$1540,0))</f>
        <v>PL</v>
      </c>
      <c r="J478" s="10">
        <v>39587</v>
      </c>
      <c r="K478">
        <v>67</v>
      </c>
      <c r="L478" t="s">
        <v>1673</v>
      </c>
      <c r="M478" t="str">
        <f>Portfolio43468[[#This Row],[Product Name]]</f>
        <v>Megawidget S</v>
      </c>
      <c r="N478">
        <f>Portfolio43468[[#This Row],[Order Quantity]]</f>
        <v>1608</v>
      </c>
      <c r="O478" s="14">
        <f>Portfolio43468[[#This Row],[Order Value]]</f>
        <v>1270.3200000000002</v>
      </c>
      <c r="P478">
        <f t="shared" si="14"/>
        <v>2008</v>
      </c>
      <c r="Q478" t="str">
        <f t="shared" si="15"/>
        <v>May</v>
      </c>
    </row>
    <row r="479" spans="1:17" x14ac:dyDescent="0.3">
      <c r="A479">
        <v>482</v>
      </c>
      <c r="B479" t="str">
        <f>Portfolio43468[[#This Row],[First Name]]</f>
        <v>T</v>
      </c>
      <c r="C479" t="str">
        <f>Portfolio43468[[#This Row],[Last Name]]</f>
        <v>Walton</v>
      </c>
      <c r="D479" t="s">
        <v>1733</v>
      </c>
      <c r="E479" t="str">
        <f>Portfolio43468[[#This Row],[Gender]]</f>
        <v>F</v>
      </c>
      <c r="F479">
        <v>30</v>
      </c>
      <c r="G479" t="s">
        <v>3122</v>
      </c>
      <c r="H479" t="s">
        <v>2013</v>
      </c>
      <c r="I479" t="str">
        <f>INDEX('Postal Codes 1'!$C$2:$C$1540,MATCH(H479,'Postal Codes 1'!$B$2:$B$1540,0))</f>
        <v>PH</v>
      </c>
      <c r="J479" s="10">
        <v>40118</v>
      </c>
      <c r="K479">
        <v>36</v>
      </c>
      <c r="L479" t="s">
        <v>1700</v>
      </c>
      <c r="M479" t="str">
        <f>Portfolio43468[[#This Row],[Product Name]]</f>
        <v>Ultrathing V1</v>
      </c>
      <c r="N479">
        <f>Portfolio43468[[#This Row],[Order Quantity]]</f>
        <v>612</v>
      </c>
      <c r="O479" s="14">
        <f>Portfolio43468[[#This Row],[Order Value]]</f>
        <v>1217.8799999999999</v>
      </c>
      <c r="P479">
        <f t="shared" si="14"/>
        <v>2009</v>
      </c>
      <c r="Q479" t="str">
        <f t="shared" si="15"/>
        <v>Nov</v>
      </c>
    </row>
    <row r="480" spans="1:17" x14ac:dyDescent="0.3">
      <c r="A480">
        <v>483</v>
      </c>
      <c r="B480" t="str">
        <f>Portfolio43468[[#This Row],[First Name]]</f>
        <v>B</v>
      </c>
      <c r="C480" t="str">
        <f>Portfolio43468[[#This Row],[Last Name]]</f>
        <v>Fitch</v>
      </c>
      <c r="D480" t="s">
        <v>1670</v>
      </c>
      <c r="E480" t="str">
        <f>Portfolio43468[[#This Row],[Gender]]</f>
        <v>F</v>
      </c>
      <c r="F480">
        <v>90</v>
      </c>
      <c r="G480" t="s">
        <v>3125</v>
      </c>
      <c r="H480" t="s">
        <v>3126</v>
      </c>
      <c r="I480" t="str">
        <f>INDEX('Postal Codes 1'!$C$2:$C$1540,MATCH(H480,'Postal Codes 1'!$B$2:$B$1540,0))</f>
        <v>EN</v>
      </c>
      <c r="J480" s="10">
        <v>40075</v>
      </c>
      <c r="K480">
        <v>88</v>
      </c>
      <c r="L480" t="s">
        <v>1696</v>
      </c>
      <c r="M480" t="str">
        <f>Portfolio43468[[#This Row],[Product Name]]</f>
        <v>Ultrathing V2</v>
      </c>
      <c r="N480">
        <f>Portfolio43468[[#This Row],[Order Quantity]]</f>
        <v>1760</v>
      </c>
      <c r="O480" s="14">
        <f>Portfolio43468[[#This Row],[Order Value]]</f>
        <v>5262.4000000000005</v>
      </c>
      <c r="P480">
        <f t="shared" si="14"/>
        <v>2009</v>
      </c>
      <c r="Q480" t="str">
        <f t="shared" si="15"/>
        <v>Sep</v>
      </c>
    </row>
    <row r="481" spans="1:17" x14ac:dyDescent="0.3">
      <c r="A481">
        <v>484</v>
      </c>
      <c r="B481" t="str">
        <f>Portfolio43468[[#This Row],[First Name]]</f>
        <v>T</v>
      </c>
      <c r="C481" t="str">
        <f>Portfolio43468[[#This Row],[Last Name]]</f>
        <v>Holden</v>
      </c>
      <c r="D481" t="s">
        <v>1733</v>
      </c>
      <c r="E481" t="str">
        <f>Portfolio43468[[#This Row],[Gender]]</f>
        <v>F</v>
      </c>
      <c r="F481">
        <v>90</v>
      </c>
      <c r="G481" t="s">
        <v>3128</v>
      </c>
      <c r="H481" t="s">
        <v>1335</v>
      </c>
      <c r="I481" t="str">
        <f>INDEX('Postal Codes 1'!$C$2:$C$1540,MATCH(H481,'Postal Codes 1'!$B$2:$B$1540,0))</f>
        <v>SA</v>
      </c>
      <c r="J481" s="10">
        <v>40463</v>
      </c>
      <c r="K481">
        <v>43</v>
      </c>
      <c r="L481" t="s">
        <v>1007</v>
      </c>
      <c r="M481" t="str">
        <f>Portfolio43468[[#This Row],[Product Name]]</f>
        <v>Superwossname</v>
      </c>
      <c r="N481">
        <f>Portfolio43468[[#This Row],[Order Quantity]]</f>
        <v>860</v>
      </c>
      <c r="O481" s="14">
        <f>Portfolio43468[[#This Row],[Order Value]]</f>
        <v>2674.6</v>
      </c>
      <c r="P481">
        <f t="shared" si="14"/>
        <v>2010</v>
      </c>
      <c r="Q481" t="str">
        <f t="shared" si="15"/>
        <v>Oct</v>
      </c>
    </row>
    <row r="482" spans="1:17" x14ac:dyDescent="0.3">
      <c r="A482">
        <v>485</v>
      </c>
      <c r="B482" t="str">
        <f>Portfolio43468[[#This Row],[First Name]]</f>
        <v>C</v>
      </c>
      <c r="C482" t="str">
        <f>Portfolio43468[[#This Row],[Last Name]]</f>
        <v>Puckett</v>
      </c>
      <c r="D482" t="s">
        <v>1683</v>
      </c>
      <c r="E482" t="str">
        <f>Portfolio43468[[#This Row],[Gender]]</f>
        <v>F</v>
      </c>
      <c r="F482">
        <v>90</v>
      </c>
      <c r="G482" t="s">
        <v>3131</v>
      </c>
      <c r="H482" t="s">
        <v>745</v>
      </c>
      <c r="I482" t="str">
        <f>INDEX('Postal Codes 1'!$C$2:$C$1540,MATCH(H482,'Postal Codes 1'!$B$2:$B$1540,0))</f>
        <v>NE</v>
      </c>
      <c r="J482" s="10">
        <v>40308</v>
      </c>
      <c r="K482">
        <v>40</v>
      </c>
      <c r="L482" t="s">
        <v>851</v>
      </c>
      <c r="M482" t="str">
        <f>Portfolio43468[[#This Row],[Product Name]]</f>
        <v>Hyperwotsit</v>
      </c>
      <c r="N482">
        <f>Portfolio43468[[#This Row],[Order Quantity]]</f>
        <v>800</v>
      </c>
      <c r="O482" s="14">
        <f>Portfolio43468[[#This Row],[Order Value]]</f>
        <v>1607.9999999999998</v>
      </c>
      <c r="P482">
        <f t="shared" si="14"/>
        <v>2010</v>
      </c>
      <c r="Q482" t="str">
        <f t="shared" si="15"/>
        <v>May</v>
      </c>
    </row>
    <row r="483" spans="1:17" x14ac:dyDescent="0.3">
      <c r="A483">
        <v>486</v>
      </c>
      <c r="B483" t="str">
        <f>Portfolio43468[[#This Row],[First Name]]</f>
        <v>L</v>
      </c>
      <c r="C483" t="str">
        <f>Portfolio43468[[#This Row],[Last Name]]</f>
        <v>James</v>
      </c>
      <c r="D483" t="s">
        <v>1683</v>
      </c>
      <c r="E483" t="str">
        <f>Portfolio43468[[#This Row],[Gender]]</f>
        <v>F</v>
      </c>
      <c r="F483">
        <v>60</v>
      </c>
      <c r="G483" t="s">
        <v>3134</v>
      </c>
      <c r="H483" t="s">
        <v>1630</v>
      </c>
      <c r="I483" t="str">
        <f>INDEX('Postal Codes 1'!$C$2:$C$1540,MATCH(H483,'Postal Codes 1'!$B$2:$B$1540,0))</f>
        <v>NG</v>
      </c>
      <c r="J483" s="10">
        <v>39484</v>
      </c>
      <c r="K483">
        <v>20</v>
      </c>
      <c r="L483" t="s">
        <v>1707</v>
      </c>
      <c r="M483" t="str">
        <f>Portfolio43468[[#This Row],[Product Name]]</f>
        <v>Megawidget M</v>
      </c>
      <c r="N483">
        <f>Portfolio43468[[#This Row],[Order Quantity]]</f>
        <v>480</v>
      </c>
      <c r="O483" s="14">
        <f>Portfolio43468[[#This Row],[Order Value]]</f>
        <v>571.19999999999993</v>
      </c>
      <c r="P483">
        <f t="shared" si="14"/>
        <v>2008</v>
      </c>
      <c r="Q483" t="str">
        <f t="shared" si="15"/>
        <v>Feb</v>
      </c>
    </row>
    <row r="484" spans="1:17" x14ac:dyDescent="0.3">
      <c r="A484">
        <v>487</v>
      </c>
      <c r="B484" t="str">
        <f>Portfolio43468[[#This Row],[First Name]]</f>
        <v>N</v>
      </c>
      <c r="C484" t="str">
        <f>Portfolio43468[[#This Row],[Last Name]]</f>
        <v>Knight</v>
      </c>
      <c r="D484" t="s">
        <v>1683</v>
      </c>
      <c r="E484" t="str">
        <f>Portfolio43468[[#This Row],[Gender]]</f>
        <v>F</v>
      </c>
      <c r="F484">
        <v>90</v>
      </c>
      <c r="G484" t="s">
        <v>3136</v>
      </c>
      <c r="H484" t="s">
        <v>1199</v>
      </c>
      <c r="I484" t="str">
        <f>INDEX('Postal Codes 1'!$C$2:$C$1540,MATCH(H484,'Postal Codes 1'!$B$2:$B$1540,0))</f>
        <v>MK</v>
      </c>
      <c r="J484" s="10">
        <v>39588</v>
      </c>
      <c r="K484">
        <v>32</v>
      </c>
      <c r="L484" t="s">
        <v>1700</v>
      </c>
      <c r="M484" t="str">
        <f>Portfolio43468[[#This Row],[Product Name]]</f>
        <v>Ultrathing V1</v>
      </c>
      <c r="N484">
        <f>Portfolio43468[[#This Row],[Order Quantity]]</f>
        <v>544</v>
      </c>
      <c r="O484" s="14">
        <f>Portfolio43468[[#This Row],[Order Value]]</f>
        <v>1082.56</v>
      </c>
      <c r="P484">
        <f t="shared" si="14"/>
        <v>2008</v>
      </c>
      <c r="Q484" t="str">
        <f t="shared" si="15"/>
        <v>May</v>
      </c>
    </row>
    <row r="485" spans="1:17" x14ac:dyDescent="0.3">
      <c r="A485">
        <v>488</v>
      </c>
      <c r="B485" t="str">
        <f>Portfolio43468[[#This Row],[First Name]]</f>
        <v>A</v>
      </c>
      <c r="C485" t="str">
        <f>Portfolio43468[[#This Row],[Last Name]]</f>
        <v>Aldrich</v>
      </c>
      <c r="D485" t="s">
        <v>1683</v>
      </c>
      <c r="E485" t="str">
        <f>Portfolio43468[[#This Row],[Gender]]</f>
        <v>F</v>
      </c>
      <c r="F485">
        <v>30</v>
      </c>
      <c r="G485" t="s">
        <v>3138</v>
      </c>
      <c r="H485" t="s">
        <v>26</v>
      </c>
      <c r="I485" t="str">
        <f>INDEX('Postal Codes 1'!$C$2:$C$1540,MATCH(H485,'Postal Codes 1'!$B$2:$B$1540,0))</f>
        <v>BA</v>
      </c>
      <c r="J485" s="10">
        <v>40337</v>
      </c>
      <c r="K485">
        <v>72</v>
      </c>
      <c r="L485" t="s">
        <v>1721</v>
      </c>
      <c r="M485" t="str">
        <f>Portfolio43468[[#This Row],[Product Name]]</f>
        <v>Ultrathing V4</v>
      </c>
      <c r="N485">
        <f>Portfolio43468[[#This Row],[Order Quantity]]</f>
        <v>1728</v>
      </c>
      <c r="O485" s="14">
        <f>Portfolio43468[[#This Row],[Order Value]]</f>
        <v>6894.72</v>
      </c>
      <c r="P485">
        <f t="shared" si="14"/>
        <v>2010</v>
      </c>
      <c r="Q485" t="str">
        <f t="shared" si="15"/>
        <v>Jun</v>
      </c>
    </row>
    <row r="486" spans="1:17" x14ac:dyDescent="0.3">
      <c r="A486">
        <v>489</v>
      </c>
      <c r="B486" t="str">
        <f>Portfolio43468[[#This Row],[First Name]]</f>
        <v>R</v>
      </c>
      <c r="C486" t="str">
        <f>Portfolio43468[[#This Row],[Last Name]]</f>
        <v>Schaffer</v>
      </c>
      <c r="D486" t="s">
        <v>1670</v>
      </c>
      <c r="E486" t="str">
        <f>Portfolio43468[[#This Row],[Gender]]</f>
        <v>F</v>
      </c>
      <c r="F486">
        <v>30</v>
      </c>
      <c r="G486" t="s">
        <v>3141</v>
      </c>
      <c r="H486" t="s">
        <v>569</v>
      </c>
      <c r="I486" t="str">
        <f>INDEX('Postal Codes 1'!$C$2:$C$1540,MATCH(H486,'Postal Codes 1'!$B$2:$B$1540,0))</f>
        <v>CM</v>
      </c>
      <c r="J486" s="10">
        <v>40244</v>
      </c>
      <c r="K486">
        <v>47</v>
      </c>
      <c r="L486" t="s">
        <v>1007</v>
      </c>
      <c r="M486" t="str">
        <f>Portfolio43468[[#This Row],[Product Name]]</f>
        <v>Superwossname</v>
      </c>
      <c r="N486">
        <f>Portfolio43468[[#This Row],[Order Quantity]]</f>
        <v>940</v>
      </c>
      <c r="O486" s="14">
        <f>Portfolio43468[[#This Row],[Order Value]]</f>
        <v>2923.4</v>
      </c>
      <c r="P486">
        <f t="shared" si="14"/>
        <v>2010</v>
      </c>
      <c r="Q486" t="str">
        <f t="shared" si="15"/>
        <v>Mar</v>
      </c>
    </row>
    <row r="487" spans="1:17" x14ac:dyDescent="0.3">
      <c r="A487">
        <v>490</v>
      </c>
      <c r="B487" t="str">
        <f>Portfolio43468[[#This Row],[First Name]]</f>
        <v>K</v>
      </c>
      <c r="C487" t="str">
        <f>Portfolio43468[[#This Row],[Last Name]]</f>
        <v>Draper</v>
      </c>
      <c r="D487" t="s">
        <v>1683</v>
      </c>
      <c r="E487" t="str">
        <f>Portfolio43468[[#This Row],[Gender]]</f>
        <v>F</v>
      </c>
      <c r="F487">
        <v>90</v>
      </c>
      <c r="G487" t="s">
        <v>3144</v>
      </c>
      <c r="H487" t="s">
        <v>317</v>
      </c>
      <c r="I487" t="str">
        <f>INDEX('Postal Codes 1'!$C$2:$C$1540,MATCH(H487,'Postal Codes 1'!$B$2:$B$1540,0))</f>
        <v>LD</v>
      </c>
      <c r="J487" s="10">
        <v>39606</v>
      </c>
      <c r="K487">
        <v>5</v>
      </c>
      <c r="L487" t="s">
        <v>1696</v>
      </c>
      <c r="M487" t="str">
        <f>Portfolio43468[[#This Row],[Product Name]]</f>
        <v>Ultrathing V2</v>
      </c>
      <c r="N487">
        <f>Portfolio43468[[#This Row],[Order Quantity]]</f>
        <v>100</v>
      </c>
      <c r="O487" s="14">
        <f>Portfolio43468[[#This Row],[Order Value]]</f>
        <v>299</v>
      </c>
      <c r="P487">
        <f t="shared" si="14"/>
        <v>2008</v>
      </c>
      <c r="Q487" t="str">
        <f t="shared" si="15"/>
        <v>Jun</v>
      </c>
    </row>
    <row r="488" spans="1:17" x14ac:dyDescent="0.3">
      <c r="A488">
        <v>491</v>
      </c>
      <c r="B488" t="str">
        <f>Portfolio43468[[#This Row],[First Name]]</f>
        <v>B</v>
      </c>
      <c r="C488" t="str">
        <f>Portfolio43468[[#This Row],[Last Name]]</f>
        <v>Shannon</v>
      </c>
      <c r="D488" t="s">
        <v>1683</v>
      </c>
      <c r="E488" t="str">
        <f>Portfolio43468[[#This Row],[Gender]]</f>
        <v>F</v>
      </c>
      <c r="F488">
        <v>30</v>
      </c>
      <c r="G488" t="s">
        <v>3147</v>
      </c>
      <c r="H488" t="s">
        <v>1646</v>
      </c>
      <c r="I488" t="str">
        <f>INDEX('Postal Codes 1'!$C$2:$C$1540,MATCH(H488,'Postal Codes 1'!$B$2:$B$1540,0))</f>
        <v>BD</v>
      </c>
      <c r="J488" s="10">
        <v>39740</v>
      </c>
      <c r="K488">
        <v>96</v>
      </c>
      <c r="L488" t="s">
        <v>1772</v>
      </c>
      <c r="M488" t="str">
        <f>Portfolio43468[[#This Row],[Product Name]]</f>
        <v>Gigastuff</v>
      </c>
      <c r="N488">
        <f>Portfolio43468[[#This Row],[Order Quantity]]</f>
        <v>1728</v>
      </c>
      <c r="O488" s="14">
        <f>Portfolio43468[[#This Row],[Order Value]]</f>
        <v>3265.9199999999996</v>
      </c>
      <c r="P488">
        <f t="shared" si="14"/>
        <v>2008</v>
      </c>
      <c r="Q488" t="str">
        <f t="shared" si="15"/>
        <v>Oct</v>
      </c>
    </row>
    <row r="489" spans="1:17" x14ac:dyDescent="0.3">
      <c r="A489">
        <v>492</v>
      </c>
      <c r="B489" t="str">
        <f>Portfolio43468[[#This Row],[First Name]]</f>
        <v>J</v>
      </c>
      <c r="C489" t="str">
        <f>Portfolio43468[[#This Row],[Last Name]]</f>
        <v>Nixon</v>
      </c>
      <c r="D489" t="s">
        <v>1670</v>
      </c>
      <c r="E489" t="str">
        <f>Portfolio43468[[#This Row],[Gender]]</f>
        <v>F</v>
      </c>
      <c r="F489">
        <v>60</v>
      </c>
      <c r="G489" t="s">
        <v>3149</v>
      </c>
      <c r="H489" t="s">
        <v>1627</v>
      </c>
      <c r="I489" t="str">
        <f>INDEX('Postal Codes 1'!$C$2:$C$1540,MATCH(H489,'Postal Codes 1'!$B$2:$B$1540,0))</f>
        <v>NR</v>
      </c>
      <c r="J489" s="10">
        <v>40370</v>
      </c>
      <c r="K489">
        <v>42</v>
      </c>
      <c r="L489" t="s">
        <v>1772</v>
      </c>
      <c r="M489" t="str">
        <f>Portfolio43468[[#This Row],[Product Name]]</f>
        <v>Gigastuff</v>
      </c>
      <c r="N489">
        <f>Portfolio43468[[#This Row],[Order Quantity]]</f>
        <v>756</v>
      </c>
      <c r="O489" s="14">
        <f>Portfolio43468[[#This Row],[Order Value]]</f>
        <v>1428.84</v>
      </c>
      <c r="P489">
        <f t="shared" si="14"/>
        <v>2010</v>
      </c>
      <c r="Q489" t="str">
        <f t="shared" si="15"/>
        <v>Jul</v>
      </c>
    </row>
    <row r="490" spans="1:17" x14ac:dyDescent="0.3">
      <c r="A490">
        <v>493</v>
      </c>
      <c r="B490" t="str">
        <f>Portfolio43468[[#This Row],[First Name]]</f>
        <v>J</v>
      </c>
      <c r="C490" t="str">
        <f>Portfolio43468[[#This Row],[Last Name]]</f>
        <v>Bateman</v>
      </c>
      <c r="D490" t="s">
        <v>1670</v>
      </c>
      <c r="E490" t="str">
        <f>Portfolio43468[[#This Row],[Gender]]</f>
        <v>F</v>
      </c>
      <c r="F490">
        <v>30</v>
      </c>
      <c r="G490" t="s">
        <v>2658</v>
      </c>
      <c r="H490" t="s">
        <v>1335</v>
      </c>
      <c r="I490" t="str">
        <f>INDEX('Postal Codes 1'!$C$2:$C$1540,MATCH(H490,'Postal Codes 1'!$B$2:$B$1540,0))</f>
        <v>SA</v>
      </c>
      <c r="J490" s="10">
        <v>39489</v>
      </c>
      <c r="K490">
        <v>14</v>
      </c>
      <c r="L490" t="s">
        <v>1677</v>
      </c>
      <c r="M490" t="str">
        <f>Portfolio43468[[#This Row],[Product Name]]</f>
        <v>Ultrathing V3</v>
      </c>
      <c r="N490">
        <f>Portfolio43468[[#This Row],[Order Quantity]]</f>
        <v>336</v>
      </c>
      <c r="O490" s="14">
        <f>Portfolio43468[[#This Row],[Order Value]]</f>
        <v>1172.6400000000001</v>
      </c>
      <c r="P490">
        <f t="shared" si="14"/>
        <v>2008</v>
      </c>
      <c r="Q490" t="str">
        <f t="shared" si="15"/>
        <v>Feb</v>
      </c>
    </row>
    <row r="491" spans="1:17" x14ac:dyDescent="0.3">
      <c r="A491">
        <v>494</v>
      </c>
      <c r="B491" t="str">
        <f>Portfolio43468[[#This Row],[First Name]]</f>
        <v>J</v>
      </c>
      <c r="C491" t="str">
        <f>Portfolio43468[[#This Row],[Last Name]]</f>
        <v>Dickey</v>
      </c>
      <c r="D491" t="s">
        <v>1670</v>
      </c>
      <c r="E491" t="str">
        <f>Portfolio43468[[#This Row],[Gender]]</f>
        <v>F</v>
      </c>
      <c r="F491">
        <v>30</v>
      </c>
      <c r="G491" t="s">
        <v>3154</v>
      </c>
      <c r="H491" t="s">
        <v>734</v>
      </c>
      <c r="I491" t="str">
        <f>INDEX('Postal Codes 1'!$C$2:$C$1540,MATCH(H491,'Postal Codes 1'!$B$2:$B$1540,0))</f>
        <v>ML</v>
      </c>
      <c r="J491" s="10">
        <v>40339</v>
      </c>
      <c r="K491">
        <v>79</v>
      </c>
      <c r="L491" t="s">
        <v>1696</v>
      </c>
      <c r="M491" t="str">
        <f>Portfolio43468[[#This Row],[Product Name]]</f>
        <v>Ultrathing V2</v>
      </c>
      <c r="N491">
        <f>Portfolio43468[[#This Row],[Order Quantity]]</f>
        <v>1580</v>
      </c>
      <c r="O491" s="14">
        <f>Portfolio43468[[#This Row],[Order Value]]</f>
        <v>4724.2000000000007</v>
      </c>
      <c r="P491">
        <f t="shared" si="14"/>
        <v>2010</v>
      </c>
      <c r="Q491" t="str">
        <f t="shared" si="15"/>
        <v>Jun</v>
      </c>
    </row>
    <row r="492" spans="1:17" x14ac:dyDescent="0.3">
      <c r="A492">
        <v>495</v>
      </c>
      <c r="B492" t="str">
        <f>Portfolio43468[[#This Row],[First Name]]</f>
        <v>Z</v>
      </c>
      <c r="C492" t="str">
        <f>Portfolio43468[[#This Row],[Last Name]]</f>
        <v>Sanders</v>
      </c>
      <c r="D492" t="s">
        <v>1670</v>
      </c>
      <c r="E492" t="str">
        <f>Portfolio43468[[#This Row],[Gender]]</f>
        <v>F</v>
      </c>
      <c r="F492">
        <v>30</v>
      </c>
      <c r="G492" t="s">
        <v>3157</v>
      </c>
      <c r="H492" t="s">
        <v>1796</v>
      </c>
      <c r="I492" t="str">
        <f>INDEX('Postal Codes 1'!$C$2:$C$1540,MATCH(H492,'Postal Codes 1'!$B$2:$B$1540,0))</f>
        <v>BH</v>
      </c>
      <c r="J492" s="10">
        <v>39706</v>
      </c>
      <c r="K492">
        <v>57</v>
      </c>
      <c r="L492" t="s">
        <v>1007</v>
      </c>
      <c r="M492" t="str">
        <f>Portfolio43468[[#This Row],[Product Name]]</f>
        <v>Superwossname</v>
      </c>
      <c r="N492">
        <f>Portfolio43468[[#This Row],[Order Quantity]]</f>
        <v>1140</v>
      </c>
      <c r="O492" s="14">
        <f>Portfolio43468[[#This Row],[Order Value]]</f>
        <v>3545.3999999999996</v>
      </c>
      <c r="P492">
        <f t="shared" si="14"/>
        <v>2008</v>
      </c>
      <c r="Q492" t="str">
        <f t="shared" si="15"/>
        <v>Sep</v>
      </c>
    </row>
    <row r="493" spans="1:17" x14ac:dyDescent="0.3">
      <c r="A493">
        <v>496</v>
      </c>
      <c r="B493" t="str">
        <f>Portfolio43468[[#This Row],[First Name]]</f>
        <v>A</v>
      </c>
      <c r="C493" t="str">
        <f>Portfolio43468[[#This Row],[Last Name]]</f>
        <v>Thurman</v>
      </c>
      <c r="D493" t="s">
        <v>1683</v>
      </c>
      <c r="E493" t="str">
        <f>Portfolio43468[[#This Row],[Gender]]</f>
        <v>F</v>
      </c>
      <c r="F493">
        <v>90</v>
      </c>
      <c r="G493" t="s">
        <v>3160</v>
      </c>
      <c r="H493" t="s">
        <v>35</v>
      </c>
      <c r="I493" t="str">
        <f>INDEX('Postal Codes 1'!$C$2:$C$1540,MATCH(H493,'Postal Codes 1'!$B$2:$B$1540,0))</f>
        <v>BA</v>
      </c>
      <c r="J493" s="10">
        <v>39982</v>
      </c>
      <c r="K493">
        <v>59</v>
      </c>
      <c r="L493" t="s">
        <v>1700</v>
      </c>
      <c r="M493" t="str">
        <f>Portfolio43468[[#This Row],[Product Name]]</f>
        <v>Ultrathing V1</v>
      </c>
      <c r="N493">
        <f>Portfolio43468[[#This Row],[Order Quantity]]</f>
        <v>1003</v>
      </c>
      <c r="O493" s="14">
        <f>Portfolio43468[[#This Row],[Order Value]]</f>
        <v>1995.97</v>
      </c>
      <c r="P493">
        <f t="shared" si="14"/>
        <v>2009</v>
      </c>
      <c r="Q493" t="str">
        <f t="shared" si="15"/>
        <v>Jun</v>
      </c>
    </row>
    <row r="494" spans="1:17" x14ac:dyDescent="0.3">
      <c r="A494">
        <v>497</v>
      </c>
      <c r="B494" t="str">
        <f>Portfolio43468[[#This Row],[First Name]]</f>
        <v>K</v>
      </c>
      <c r="C494" t="str">
        <f>Portfolio43468[[#This Row],[Last Name]]</f>
        <v>Acevedo</v>
      </c>
      <c r="D494" t="s">
        <v>1946</v>
      </c>
      <c r="E494" t="str">
        <f>Portfolio43468[[#This Row],[Gender]]</f>
        <v>F</v>
      </c>
      <c r="F494">
        <v>30</v>
      </c>
      <c r="G494" t="s">
        <v>3163</v>
      </c>
      <c r="H494" t="s">
        <v>1606</v>
      </c>
      <c r="I494" t="str">
        <f>INDEX('Postal Codes 1'!$C$2:$C$1540,MATCH(H494,'Postal Codes 1'!$B$2:$B$1540,0))</f>
        <v>CH</v>
      </c>
      <c r="J494" s="10">
        <v>40000</v>
      </c>
      <c r="K494">
        <v>54</v>
      </c>
      <c r="L494" t="s">
        <v>1700</v>
      </c>
      <c r="M494" t="str">
        <f>Portfolio43468[[#This Row],[Product Name]]</f>
        <v>Ultrathing V1</v>
      </c>
      <c r="N494">
        <f>Portfolio43468[[#This Row],[Order Quantity]]</f>
        <v>918</v>
      </c>
      <c r="O494" s="14">
        <f>Portfolio43468[[#This Row],[Order Value]]</f>
        <v>1826.82</v>
      </c>
      <c r="P494">
        <f t="shared" si="14"/>
        <v>2009</v>
      </c>
      <c r="Q494" t="str">
        <f t="shared" si="15"/>
        <v>Jul</v>
      </c>
    </row>
    <row r="495" spans="1:17" x14ac:dyDescent="0.3">
      <c r="A495">
        <v>498</v>
      </c>
      <c r="B495" t="str">
        <f>Portfolio43468[[#This Row],[First Name]]</f>
        <v>L</v>
      </c>
      <c r="C495" t="str">
        <f>Portfolio43468[[#This Row],[Last Name]]</f>
        <v>Platt</v>
      </c>
      <c r="D495" t="s">
        <v>1683</v>
      </c>
      <c r="E495" t="str">
        <f>Portfolio43468[[#This Row],[Gender]]</f>
        <v>F</v>
      </c>
      <c r="F495">
        <v>60</v>
      </c>
      <c r="G495" t="s">
        <v>3166</v>
      </c>
      <c r="H495" t="s">
        <v>143</v>
      </c>
      <c r="I495" t="str">
        <f>INDEX('Postal Codes 1'!$C$2:$C$1540,MATCH(H495,'Postal Codes 1'!$B$2:$B$1540,0))</f>
        <v>DG</v>
      </c>
      <c r="J495" s="10">
        <v>39981</v>
      </c>
      <c r="K495">
        <v>61</v>
      </c>
      <c r="L495" t="s">
        <v>1673</v>
      </c>
      <c r="M495" t="str">
        <f>Portfolio43468[[#This Row],[Product Name]]</f>
        <v>Megawidget S</v>
      </c>
      <c r="N495">
        <f>Portfolio43468[[#This Row],[Order Quantity]]</f>
        <v>1464</v>
      </c>
      <c r="O495" s="14">
        <f>Portfolio43468[[#This Row],[Order Value]]</f>
        <v>1156.56</v>
      </c>
      <c r="P495">
        <f t="shared" si="14"/>
        <v>2009</v>
      </c>
      <c r="Q495" t="str">
        <f t="shared" si="15"/>
        <v>Jun</v>
      </c>
    </row>
    <row r="496" spans="1:17" x14ac:dyDescent="0.3">
      <c r="A496">
        <v>499</v>
      </c>
      <c r="B496" t="str">
        <f>Portfolio43468[[#This Row],[First Name]]</f>
        <v>T</v>
      </c>
      <c r="C496" t="str">
        <f>Portfolio43468[[#This Row],[Last Name]]</f>
        <v>Lanier</v>
      </c>
      <c r="D496" t="s">
        <v>1683</v>
      </c>
      <c r="E496" t="str">
        <f>Portfolio43468[[#This Row],[Gender]]</f>
        <v>F</v>
      </c>
      <c r="F496">
        <v>90</v>
      </c>
      <c r="G496" t="s">
        <v>3169</v>
      </c>
      <c r="H496" t="s">
        <v>717</v>
      </c>
      <c r="I496" t="str">
        <f>INDEX('Postal Codes 1'!$C$2:$C$1540,MATCH(H496,'Postal Codes 1'!$B$2:$B$1540,0))</f>
        <v>LL</v>
      </c>
      <c r="J496" s="10">
        <v>40254</v>
      </c>
      <c r="K496">
        <v>54</v>
      </c>
      <c r="L496" t="s">
        <v>1707</v>
      </c>
      <c r="M496" t="str">
        <f>Portfolio43468[[#This Row],[Product Name]]</f>
        <v>Megawidget M</v>
      </c>
      <c r="N496">
        <f>Portfolio43468[[#This Row],[Order Quantity]]</f>
        <v>1296</v>
      </c>
      <c r="O496" s="14">
        <f>Portfolio43468[[#This Row],[Order Value]]</f>
        <v>1542.24</v>
      </c>
      <c r="P496">
        <f t="shared" si="14"/>
        <v>2010</v>
      </c>
      <c r="Q496" t="str">
        <f t="shared" si="15"/>
        <v>Mar</v>
      </c>
    </row>
    <row r="497" spans="1:17" x14ac:dyDescent="0.3">
      <c r="A497">
        <v>500</v>
      </c>
      <c r="B497" t="str">
        <f>Portfolio43468[[#This Row],[First Name]]</f>
        <v>S</v>
      </c>
      <c r="C497" t="str">
        <f>Portfolio43468[[#This Row],[Last Name]]</f>
        <v>Crowe</v>
      </c>
      <c r="D497" t="s">
        <v>1683</v>
      </c>
      <c r="E497" t="str">
        <f>Portfolio43468[[#This Row],[Gender]]</f>
        <v>F</v>
      </c>
      <c r="F497">
        <v>60</v>
      </c>
      <c r="G497" t="s">
        <v>3172</v>
      </c>
      <c r="H497" t="s">
        <v>1108</v>
      </c>
      <c r="I497" t="str">
        <f>INDEX('Postal Codes 1'!$C$2:$C$1540,MATCH(H497,'Postal Codes 1'!$B$2:$B$1540,0))</f>
        <v>HX</v>
      </c>
      <c r="J497" s="10">
        <v>40046</v>
      </c>
      <c r="K497">
        <v>35</v>
      </c>
      <c r="L497" t="s">
        <v>1772</v>
      </c>
      <c r="M497" t="str">
        <f>Portfolio43468[[#This Row],[Product Name]]</f>
        <v>Gigastuff</v>
      </c>
      <c r="N497">
        <f>Portfolio43468[[#This Row],[Order Quantity]]</f>
        <v>630</v>
      </c>
      <c r="O497" s="14">
        <f>Portfolio43468[[#This Row],[Order Value]]</f>
        <v>1190.7</v>
      </c>
      <c r="P497">
        <f t="shared" si="14"/>
        <v>2009</v>
      </c>
      <c r="Q497" t="str">
        <f t="shared" si="15"/>
        <v>Aug</v>
      </c>
    </row>
    <row r="498" spans="1:17" x14ac:dyDescent="0.3">
      <c r="A498">
        <v>501</v>
      </c>
      <c r="B498" t="str">
        <f>Portfolio43468[[#This Row],[First Name]]</f>
        <v>S</v>
      </c>
      <c r="C498" t="str">
        <f>Portfolio43468[[#This Row],[Last Name]]</f>
        <v>Lindsay</v>
      </c>
      <c r="D498" t="s">
        <v>1946</v>
      </c>
      <c r="E498" t="str">
        <f>Portfolio43468[[#This Row],[Gender]]</f>
        <v>F</v>
      </c>
      <c r="F498">
        <v>30</v>
      </c>
      <c r="G498" t="s">
        <v>3174</v>
      </c>
      <c r="H498" t="s">
        <v>794</v>
      </c>
      <c r="I498" t="str">
        <f>INDEX('Postal Codes 1'!$C$2:$C$1540,MATCH(H498,'Postal Codes 1'!$B$2:$B$1540,0))</f>
        <v>PL</v>
      </c>
      <c r="J498" s="10">
        <v>39574</v>
      </c>
      <c r="K498">
        <v>21</v>
      </c>
      <c r="L498" t="s">
        <v>1700</v>
      </c>
      <c r="M498" t="str">
        <f>Portfolio43468[[#This Row],[Product Name]]</f>
        <v>Ultrathing V1</v>
      </c>
      <c r="N498">
        <f>Portfolio43468[[#This Row],[Order Quantity]]</f>
        <v>357</v>
      </c>
      <c r="O498" s="14">
        <f>Portfolio43468[[#This Row],[Order Value]]</f>
        <v>710.43</v>
      </c>
      <c r="P498">
        <f t="shared" si="14"/>
        <v>2008</v>
      </c>
      <c r="Q498" t="str">
        <f t="shared" si="15"/>
        <v>May</v>
      </c>
    </row>
    <row r="499" spans="1:17" x14ac:dyDescent="0.3">
      <c r="A499">
        <v>502</v>
      </c>
      <c r="B499" t="str">
        <f>Portfolio43468[[#This Row],[First Name]]</f>
        <v>A</v>
      </c>
      <c r="C499" t="str">
        <f>Portfolio43468[[#This Row],[Last Name]]</f>
        <v>Boston</v>
      </c>
      <c r="D499" t="s">
        <v>1670</v>
      </c>
      <c r="E499" t="str">
        <f>Portfolio43468[[#This Row],[Gender]]</f>
        <v>F</v>
      </c>
      <c r="F499">
        <v>30</v>
      </c>
      <c r="G499" t="s">
        <v>3176</v>
      </c>
      <c r="H499" t="s">
        <v>643</v>
      </c>
      <c r="I499" t="str">
        <f>INDEX('Postal Codes 1'!$C$2:$C$1540,MATCH(H499,'Postal Codes 1'!$B$2:$B$1540,0))</f>
        <v>HP</v>
      </c>
      <c r="J499" s="10">
        <v>40203</v>
      </c>
      <c r="K499">
        <v>42</v>
      </c>
      <c r="L499" t="s">
        <v>1772</v>
      </c>
      <c r="M499" t="str">
        <f>Portfolio43468[[#This Row],[Product Name]]</f>
        <v>Gigastuff</v>
      </c>
      <c r="N499">
        <f>Portfolio43468[[#This Row],[Order Quantity]]</f>
        <v>756</v>
      </c>
      <c r="O499" s="14">
        <f>Portfolio43468[[#This Row],[Order Value]]</f>
        <v>1428.84</v>
      </c>
      <c r="P499">
        <f t="shared" si="14"/>
        <v>2010</v>
      </c>
      <c r="Q499" t="str">
        <f t="shared" si="15"/>
        <v>Jan</v>
      </c>
    </row>
    <row r="500" spans="1:17" x14ac:dyDescent="0.3">
      <c r="A500">
        <v>503</v>
      </c>
      <c r="B500" t="str">
        <f>Portfolio43468[[#This Row],[First Name]]</f>
        <v>E</v>
      </c>
      <c r="C500" t="str">
        <f>Portfolio43468[[#This Row],[Last Name]]</f>
        <v>Lindsey</v>
      </c>
      <c r="D500" t="s">
        <v>1683</v>
      </c>
      <c r="E500" t="str">
        <f>Portfolio43468[[#This Row],[Gender]]</f>
        <v>F</v>
      </c>
      <c r="F500">
        <v>30</v>
      </c>
      <c r="G500" t="s">
        <v>3179</v>
      </c>
      <c r="H500" t="s">
        <v>1803</v>
      </c>
      <c r="I500" t="str">
        <f>INDEX('Postal Codes 1'!$C$2:$C$1540,MATCH(H500,'Postal Codes 1'!$B$2:$B$1540,0))</f>
        <v>LA</v>
      </c>
      <c r="J500" s="10">
        <v>39908</v>
      </c>
      <c r="K500">
        <v>40</v>
      </c>
      <c r="L500" t="s">
        <v>1692</v>
      </c>
      <c r="M500" t="str">
        <f>Portfolio43468[[#This Row],[Product Name]]</f>
        <v>Megawidget L</v>
      </c>
      <c r="N500">
        <f>Portfolio43468[[#This Row],[Order Quantity]]</f>
        <v>960</v>
      </c>
      <c r="O500" s="14">
        <f>Portfolio43468[[#This Row],[Order Value]]</f>
        <v>1526.4</v>
      </c>
      <c r="P500">
        <f t="shared" si="14"/>
        <v>2009</v>
      </c>
      <c r="Q500" t="str">
        <f t="shared" si="15"/>
        <v>Apr</v>
      </c>
    </row>
    <row r="501" spans="1:17" x14ac:dyDescent="0.3">
      <c r="A501">
        <v>504</v>
      </c>
      <c r="B501" t="str">
        <f>Portfolio43468[[#This Row],[First Name]]</f>
        <v>M</v>
      </c>
      <c r="C501" t="str">
        <f>Portfolio43468[[#This Row],[Last Name]]</f>
        <v>Grimes</v>
      </c>
      <c r="D501" t="s">
        <v>1733</v>
      </c>
      <c r="E501" t="str">
        <f>Portfolio43468[[#This Row],[Gender]]</f>
        <v>F</v>
      </c>
      <c r="F501">
        <v>30</v>
      </c>
      <c r="G501" t="s">
        <v>3182</v>
      </c>
      <c r="H501" t="s">
        <v>1878</v>
      </c>
      <c r="I501" t="str">
        <f>INDEX('Postal Codes 1'!$C$2:$C$1540,MATCH(H501,'Postal Codes 1'!$B$2:$B$1540,0))</f>
        <v>HS</v>
      </c>
      <c r="J501" s="10">
        <v>40155</v>
      </c>
      <c r="K501">
        <v>32</v>
      </c>
      <c r="L501" t="s">
        <v>1677</v>
      </c>
      <c r="M501" t="str">
        <f>Portfolio43468[[#This Row],[Product Name]]</f>
        <v>Ultrathing V3</v>
      </c>
      <c r="N501">
        <f>Portfolio43468[[#This Row],[Order Quantity]]</f>
        <v>768</v>
      </c>
      <c r="O501" s="14">
        <f>Portfolio43468[[#This Row],[Order Value]]</f>
        <v>2680.32</v>
      </c>
      <c r="P501">
        <f t="shared" si="14"/>
        <v>2009</v>
      </c>
      <c r="Q501" t="str">
        <f t="shared" si="15"/>
        <v>Dec</v>
      </c>
    </row>
    <row r="502" spans="1:17" x14ac:dyDescent="0.3">
      <c r="A502">
        <v>505</v>
      </c>
      <c r="B502" t="str">
        <f>Portfolio43468[[#This Row],[First Name]]</f>
        <v>C</v>
      </c>
      <c r="C502" t="str">
        <f>Portfolio43468[[#This Row],[Last Name]]</f>
        <v>Meza</v>
      </c>
      <c r="D502" t="s">
        <v>1683</v>
      </c>
      <c r="E502" t="str">
        <f>Portfolio43468[[#This Row],[Gender]]</f>
        <v>F</v>
      </c>
      <c r="F502">
        <v>60</v>
      </c>
      <c r="G502" t="s">
        <v>3184</v>
      </c>
      <c r="H502" t="s">
        <v>3185</v>
      </c>
      <c r="I502" t="str">
        <f>INDEX('Postal Codes 1'!$C$2:$C$1540,MATCH(H502,'Postal Codes 1'!$B$2:$B$1540,0))</f>
        <v>S</v>
      </c>
      <c r="J502" s="10">
        <v>40066</v>
      </c>
      <c r="K502">
        <v>57</v>
      </c>
      <c r="L502" t="s">
        <v>1721</v>
      </c>
      <c r="M502" t="str">
        <f>Portfolio43468[[#This Row],[Product Name]]</f>
        <v>Ultrathing V4</v>
      </c>
      <c r="N502">
        <f>Portfolio43468[[#This Row],[Order Quantity]]</f>
        <v>1368</v>
      </c>
      <c r="O502" s="14">
        <f>Portfolio43468[[#This Row],[Order Value]]</f>
        <v>5458.3200000000006</v>
      </c>
      <c r="P502">
        <f t="shared" si="14"/>
        <v>2009</v>
      </c>
      <c r="Q502" t="str">
        <f t="shared" si="15"/>
        <v>Sep</v>
      </c>
    </row>
    <row r="503" spans="1:17" x14ac:dyDescent="0.3">
      <c r="A503">
        <v>506</v>
      </c>
      <c r="B503" t="str">
        <f>Portfolio43468[[#This Row],[First Name]]</f>
        <v>S</v>
      </c>
      <c r="C503" t="str">
        <f>Portfolio43468[[#This Row],[Last Name]]</f>
        <v>West</v>
      </c>
      <c r="D503" t="s">
        <v>1670</v>
      </c>
      <c r="E503" t="str">
        <f>Portfolio43468[[#This Row],[Gender]]</f>
        <v>F</v>
      </c>
      <c r="F503">
        <v>90</v>
      </c>
      <c r="G503" t="s">
        <v>3187</v>
      </c>
      <c r="H503" t="s">
        <v>139</v>
      </c>
      <c r="I503" t="str">
        <f>INDEX('Postal Codes 1'!$C$2:$C$1540,MATCH(H503,'Postal Codes 1'!$B$2:$B$1540,0))</f>
        <v>DG</v>
      </c>
      <c r="J503" s="10">
        <v>40023</v>
      </c>
      <c r="K503">
        <v>41</v>
      </c>
      <c r="L503" t="s">
        <v>1007</v>
      </c>
      <c r="M503" t="str">
        <f>Portfolio43468[[#This Row],[Product Name]]</f>
        <v>Superwossname</v>
      </c>
      <c r="N503">
        <f>Portfolio43468[[#This Row],[Order Quantity]]</f>
        <v>820</v>
      </c>
      <c r="O503" s="14">
        <f>Portfolio43468[[#This Row],[Order Value]]</f>
        <v>2550.1999999999998</v>
      </c>
      <c r="P503">
        <f t="shared" si="14"/>
        <v>2009</v>
      </c>
      <c r="Q503" t="str">
        <f t="shared" si="15"/>
        <v>Jul</v>
      </c>
    </row>
    <row r="504" spans="1:17" x14ac:dyDescent="0.3">
      <c r="A504">
        <v>507</v>
      </c>
      <c r="B504" t="str">
        <f>Portfolio43468[[#This Row],[First Name]]</f>
        <v>K</v>
      </c>
      <c r="C504" t="str">
        <f>Portfolio43468[[#This Row],[Last Name]]</f>
        <v>Howell</v>
      </c>
      <c r="D504" t="s">
        <v>1683</v>
      </c>
      <c r="E504" t="str">
        <f>Portfolio43468[[#This Row],[Gender]]</f>
        <v>F</v>
      </c>
      <c r="F504">
        <v>60</v>
      </c>
      <c r="G504" t="s">
        <v>3189</v>
      </c>
      <c r="H504" t="s">
        <v>216</v>
      </c>
      <c r="I504" t="str">
        <f>INDEX('Postal Codes 1'!$C$2:$C$1540,MATCH(H504,'Postal Codes 1'!$B$2:$B$1540,0))</f>
        <v>GL</v>
      </c>
      <c r="J504" s="10">
        <v>39882</v>
      </c>
      <c r="K504">
        <v>35</v>
      </c>
      <c r="L504" t="s">
        <v>851</v>
      </c>
      <c r="M504" t="str">
        <f>Portfolio43468[[#This Row],[Product Name]]</f>
        <v>Hyperwotsit</v>
      </c>
      <c r="N504">
        <f>Portfolio43468[[#This Row],[Order Quantity]]</f>
        <v>700</v>
      </c>
      <c r="O504" s="14">
        <f>Portfolio43468[[#This Row],[Order Value]]</f>
        <v>1406.9999999999998</v>
      </c>
      <c r="P504">
        <f t="shared" si="14"/>
        <v>2009</v>
      </c>
      <c r="Q504" t="str">
        <f t="shared" si="15"/>
        <v>Mar</v>
      </c>
    </row>
    <row r="505" spans="1:17" x14ac:dyDescent="0.3">
      <c r="A505">
        <v>508</v>
      </c>
      <c r="B505" t="str">
        <f>Portfolio43468[[#This Row],[First Name]]</f>
        <v>H</v>
      </c>
      <c r="C505" t="str">
        <f>Portfolio43468[[#This Row],[Last Name]]</f>
        <v>Cole</v>
      </c>
      <c r="D505" t="s">
        <v>1733</v>
      </c>
      <c r="E505" t="str">
        <f>Portfolio43468[[#This Row],[Gender]]</f>
        <v>F</v>
      </c>
      <c r="F505">
        <v>90</v>
      </c>
      <c r="G505" t="s">
        <v>3191</v>
      </c>
      <c r="H505" t="s">
        <v>1160</v>
      </c>
      <c r="I505" t="str">
        <f>INDEX('Postal Codes 1'!$C$2:$C$1540,MATCH(H505,'Postal Codes 1'!$B$2:$B$1540,0))</f>
        <v>LE</v>
      </c>
      <c r="J505" s="10">
        <v>40258</v>
      </c>
      <c r="K505">
        <v>14</v>
      </c>
      <c r="L505" t="s">
        <v>1700</v>
      </c>
      <c r="M505" t="str">
        <f>Portfolio43468[[#This Row],[Product Name]]</f>
        <v>Ultrathing V1</v>
      </c>
      <c r="N505">
        <f>Portfolio43468[[#This Row],[Order Quantity]]</f>
        <v>238</v>
      </c>
      <c r="O505" s="14">
        <f>Portfolio43468[[#This Row],[Order Value]]</f>
        <v>473.62</v>
      </c>
      <c r="P505">
        <f t="shared" si="14"/>
        <v>2010</v>
      </c>
      <c r="Q505" t="str">
        <f t="shared" si="15"/>
        <v>Mar</v>
      </c>
    </row>
    <row r="506" spans="1:17" x14ac:dyDescent="0.3">
      <c r="A506">
        <v>509</v>
      </c>
      <c r="B506" t="str">
        <f>Portfolio43468[[#This Row],[First Name]]</f>
        <v>Y</v>
      </c>
      <c r="C506" t="str">
        <f>Portfolio43468[[#This Row],[Last Name]]</f>
        <v>Braun</v>
      </c>
      <c r="D506" t="s">
        <v>1683</v>
      </c>
      <c r="E506" t="str">
        <f>Portfolio43468[[#This Row],[Gender]]</f>
        <v>F</v>
      </c>
      <c r="F506">
        <v>90</v>
      </c>
      <c r="G506" t="s">
        <v>3194</v>
      </c>
      <c r="H506" t="s">
        <v>698</v>
      </c>
      <c r="I506" t="str">
        <f>INDEX('Postal Codes 1'!$C$2:$C$1540,MATCH(H506,'Postal Codes 1'!$B$2:$B$1540,0))</f>
        <v>LL</v>
      </c>
      <c r="J506" s="10">
        <v>40267</v>
      </c>
      <c r="K506">
        <v>43</v>
      </c>
      <c r="L506" t="s">
        <v>1700</v>
      </c>
      <c r="M506" t="str">
        <f>Portfolio43468[[#This Row],[Product Name]]</f>
        <v>Ultrathing V1</v>
      </c>
      <c r="N506">
        <f>Portfolio43468[[#This Row],[Order Quantity]]</f>
        <v>731</v>
      </c>
      <c r="O506" s="14">
        <f>Portfolio43468[[#This Row],[Order Value]]</f>
        <v>1454.69</v>
      </c>
      <c r="P506">
        <f t="shared" si="14"/>
        <v>2010</v>
      </c>
      <c r="Q506" t="str">
        <f t="shared" si="15"/>
        <v>Mar</v>
      </c>
    </row>
    <row r="507" spans="1:17" x14ac:dyDescent="0.3">
      <c r="A507">
        <v>510</v>
      </c>
      <c r="B507" t="str">
        <f>Portfolio43468[[#This Row],[First Name]]</f>
        <v>M</v>
      </c>
      <c r="C507" t="str">
        <f>Portfolio43468[[#This Row],[Last Name]]</f>
        <v>Caudill</v>
      </c>
      <c r="D507" t="s">
        <v>1683</v>
      </c>
      <c r="E507" t="str">
        <f>Portfolio43468[[#This Row],[Gender]]</f>
        <v>F</v>
      </c>
      <c r="F507">
        <v>60</v>
      </c>
      <c r="G507" t="s">
        <v>3197</v>
      </c>
      <c r="H507" t="s">
        <v>1625</v>
      </c>
      <c r="I507" t="str">
        <f>INDEX('Postal Codes 1'!$C$2:$C$1540,MATCH(H507,'Postal Codes 1'!$B$2:$B$1540,0))</f>
        <v>L</v>
      </c>
      <c r="J507" s="10">
        <v>39639</v>
      </c>
      <c r="K507">
        <v>53</v>
      </c>
      <c r="L507" t="s">
        <v>1772</v>
      </c>
      <c r="M507" t="str">
        <f>Portfolio43468[[#This Row],[Product Name]]</f>
        <v>Gigastuff</v>
      </c>
      <c r="N507">
        <f>Portfolio43468[[#This Row],[Order Quantity]]</f>
        <v>954</v>
      </c>
      <c r="O507" s="14">
        <f>Portfolio43468[[#This Row],[Order Value]]</f>
        <v>1803.06</v>
      </c>
      <c r="P507">
        <f t="shared" si="14"/>
        <v>2008</v>
      </c>
      <c r="Q507" t="str">
        <f t="shared" si="15"/>
        <v>Jul</v>
      </c>
    </row>
    <row r="508" spans="1:17" x14ac:dyDescent="0.3">
      <c r="A508">
        <v>511</v>
      </c>
      <c r="B508" t="str">
        <f>Portfolio43468[[#This Row],[First Name]]</f>
        <v>L</v>
      </c>
      <c r="C508" t="str">
        <f>Portfolio43468[[#This Row],[Last Name]]</f>
        <v>Lyons</v>
      </c>
      <c r="D508" t="s">
        <v>1670</v>
      </c>
      <c r="E508" t="str">
        <f>Portfolio43468[[#This Row],[Gender]]</f>
        <v>F</v>
      </c>
      <c r="F508">
        <v>60</v>
      </c>
      <c r="G508" t="s">
        <v>3199</v>
      </c>
      <c r="H508" t="s">
        <v>735</v>
      </c>
      <c r="I508" t="str">
        <f>INDEX('Postal Codes 1'!$C$2:$C$1540,MATCH(H508,'Postal Codes 1'!$B$2:$B$1540,0))</f>
        <v>ML</v>
      </c>
      <c r="J508" s="10">
        <v>40242</v>
      </c>
      <c r="K508">
        <v>69</v>
      </c>
      <c r="L508" t="s">
        <v>1772</v>
      </c>
      <c r="M508" t="str">
        <f>Portfolio43468[[#This Row],[Product Name]]</f>
        <v>Gigastuff</v>
      </c>
      <c r="N508">
        <f>Portfolio43468[[#This Row],[Order Quantity]]</f>
        <v>1242</v>
      </c>
      <c r="O508" s="14">
        <f>Portfolio43468[[#This Row],[Order Value]]</f>
        <v>2347.3799999999997</v>
      </c>
      <c r="P508">
        <f t="shared" si="14"/>
        <v>2010</v>
      </c>
      <c r="Q508" t="str">
        <f t="shared" si="15"/>
        <v>Mar</v>
      </c>
    </row>
    <row r="509" spans="1:17" x14ac:dyDescent="0.3">
      <c r="A509">
        <v>512</v>
      </c>
      <c r="B509" t="str">
        <f>Portfolio43468[[#This Row],[First Name]]</f>
        <v>D</v>
      </c>
      <c r="C509" t="str">
        <f>Portfolio43468[[#This Row],[Last Name]]</f>
        <v>Bingham</v>
      </c>
      <c r="D509" t="s">
        <v>1670</v>
      </c>
      <c r="E509" t="str">
        <f>Portfolio43468[[#This Row],[Gender]]</f>
        <v>F</v>
      </c>
      <c r="F509">
        <v>60</v>
      </c>
      <c r="G509" t="s">
        <v>3202</v>
      </c>
      <c r="H509" t="s">
        <v>765</v>
      </c>
      <c r="I509" t="str">
        <f>INDEX('Postal Codes 1'!$C$2:$C$1540,MATCH(H509,'Postal Codes 1'!$B$2:$B$1540,0))</f>
        <v>PA</v>
      </c>
      <c r="J509" s="10">
        <v>40117</v>
      </c>
      <c r="K509">
        <v>94</v>
      </c>
      <c r="L509" t="s">
        <v>1692</v>
      </c>
      <c r="M509" t="str">
        <f>Portfolio43468[[#This Row],[Product Name]]</f>
        <v>Megawidget L</v>
      </c>
      <c r="N509">
        <f>Portfolio43468[[#This Row],[Order Quantity]]</f>
        <v>2256</v>
      </c>
      <c r="O509" s="14">
        <f>Portfolio43468[[#This Row],[Order Value]]</f>
        <v>3587.04</v>
      </c>
      <c r="P509">
        <f t="shared" si="14"/>
        <v>2009</v>
      </c>
      <c r="Q509" t="str">
        <f t="shared" si="15"/>
        <v>Oct</v>
      </c>
    </row>
    <row r="510" spans="1:17" x14ac:dyDescent="0.3">
      <c r="A510">
        <v>513</v>
      </c>
      <c r="B510" t="str">
        <f>Portfolio43468[[#This Row],[First Name]]</f>
        <v>L</v>
      </c>
      <c r="C510" t="str">
        <f>Portfolio43468[[#This Row],[Last Name]]</f>
        <v>Alfaro</v>
      </c>
      <c r="D510" t="s">
        <v>1683</v>
      </c>
      <c r="E510" t="str">
        <f>Portfolio43468[[#This Row],[Gender]]</f>
        <v>F</v>
      </c>
      <c r="F510">
        <v>30</v>
      </c>
      <c r="G510" t="s">
        <v>3205</v>
      </c>
      <c r="H510" t="s">
        <v>591</v>
      </c>
      <c r="I510" t="str">
        <f>INDEX('Postal Codes 1'!$C$2:$C$1540,MATCH(H510,'Postal Codes 1'!$B$2:$B$1540,0))</f>
        <v>DL</v>
      </c>
      <c r="J510" s="10">
        <v>39736</v>
      </c>
      <c r="K510">
        <v>50</v>
      </c>
      <c r="L510" t="s">
        <v>1772</v>
      </c>
      <c r="M510" t="str">
        <f>Portfolio43468[[#This Row],[Product Name]]</f>
        <v>Gigastuff</v>
      </c>
      <c r="N510">
        <f>Portfolio43468[[#This Row],[Order Quantity]]</f>
        <v>900</v>
      </c>
      <c r="O510" s="14">
        <f>Portfolio43468[[#This Row],[Order Value]]</f>
        <v>1701</v>
      </c>
      <c r="P510">
        <f t="shared" si="14"/>
        <v>2008</v>
      </c>
      <c r="Q510" t="str">
        <f t="shared" si="15"/>
        <v>Oct</v>
      </c>
    </row>
    <row r="511" spans="1:17" x14ac:dyDescent="0.3">
      <c r="A511">
        <v>514</v>
      </c>
      <c r="B511" t="str">
        <f>Portfolio43468[[#This Row],[First Name]]</f>
        <v>M</v>
      </c>
      <c r="C511" t="str">
        <f>Portfolio43468[[#This Row],[Last Name]]</f>
        <v>Jennings</v>
      </c>
      <c r="D511" t="s">
        <v>1670</v>
      </c>
      <c r="E511" t="str">
        <f>Portfolio43468[[#This Row],[Gender]]</f>
        <v>F</v>
      </c>
      <c r="F511">
        <v>60</v>
      </c>
      <c r="G511" t="s">
        <v>3208</v>
      </c>
      <c r="H511" t="s">
        <v>552</v>
      </c>
      <c r="I511" t="str">
        <f>INDEX('Postal Codes 1'!$C$2:$C$1540,MATCH(H511,'Postal Codes 1'!$B$2:$B$1540,0))</f>
        <v>CF</v>
      </c>
      <c r="J511" s="10">
        <v>39883</v>
      </c>
      <c r="K511">
        <v>2</v>
      </c>
      <c r="L511" t="s">
        <v>1700</v>
      </c>
      <c r="M511" t="str">
        <f>Portfolio43468[[#This Row],[Product Name]]</f>
        <v>Ultrathing V1</v>
      </c>
      <c r="N511">
        <f>Portfolio43468[[#This Row],[Order Quantity]]</f>
        <v>34</v>
      </c>
      <c r="O511" s="14">
        <f>Portfolio43468[[#This Row],[Order Value]]</f>
        <v>67.66</v>
      </c>
      <c r="P511">
        <f t="shared" si="14"/>
        <v>2009</v>
      </c>
      <c r="Q511" t="str">
        <f t="shared" si="15"/>
        <v>Mar</v>
      </c>
    </row>
    <row r="512" spans="1:17" x14ac:dyDescent="0.3">
      <c r="A512">
        <v>515</v>
      </c>
      <c r="B512" t="str">
        <f>Portfolio43468[[#This Row],[First Name]]</f>
        <v>N</v>
      </c>
      <c r="C512" t="str">
        <f>Portfolio43468[[#This Row],[Last Name]]</f>
        <v>Neff</v>
      </c>
      <c r="D512" t="s">
        <v>1670</v>
      </c>
      <c r="E512" t="str">
        <f>Portfolio43468[[#This Row],[Gender]]</f>
        <v>F</v>
      </c>
      <c r="F512">
        <v>90</v>
      </c>
      <c r="G512" t="s">
        <v>2490</v>
      </c>
      <c r="H512" t="s">
        <v>144</v>
      </c>
      <c r="I512" t="str">
        <f>INDEX('Postal Codes 1'!$C$2:$C$1540,MATCH(H512,'Postal Codes 1'!$B$2:$B$1540,0))</f>
        <v>DG</v>
      </c>
      <c r="J512" s="10">
        <v>40454</v>
      </c>
      <c r="K512">
        <v>39</v>
      </c>
      <c r="L512" t="s">
        <v>1700</v>
      </c>
      <c r="M512" t="str">
        <f>Portfolio43468[[#This Row],[Product Name]]</f>
        <v>Ultrathing V1</v>
      </c>
      <c r="N512">
        <f>Portfolio43468[[#This Row],[Order Quantity]]</f>
        <v>663</v>
      </c>
      <c r="O512" s="14">
        <f>Portfolio43468[[#This Row],[Order Value]]</f>
        <v>1319.37</v>
      </c>
      <c r="P512">
        <f t="shared" si="14"/>
        <v>2010</v>
      </c>
      <c r="Q512" t="str">
        <f t="shared" si="15"/>
        <v>Oct</v>
      </c>
    </row>
    <row r="513" spans="1:17" x14ac:dyDescent="0.3">
      <c r="A513">
        <v>516</v>
      </c>
      <c r="B513" t="str">
        <f>Portfolio43468[[#This Row],[First Name]]</f>
        <v>M</v>
      </c>
      <c r="C513" t="str">
        <f>Portfolio43468[[#This Row],[Last Name]]</f>
        <v>Kramer</v>
      </c>
      <c r="D513" t="s">
        <v>1683</v>
      </c>
      <c r="E513" t="str">
        <f>Portfolio43468[[#This Row],[Gender]]</f>
        <v>F</v>
      </c>
      <c r="F513">
        <v>30</v>
      </c>
      <c r="G513" t="s">
        <v>3213</v>
      </c>
      <c r="H513" t="s">
        <v>394</v>
      </c>
      <c r="I513" t="str">
        <f>INDEX('Postal Codes 1'!$C$2:$C$1540,MATCH(H513,'Postal Codes 1'!$B$2:$B$1540,0))</f>
        <v>PA</v>
      </c>
      <c r="J513" s="10">
        <v>39854</v>
      </c>
      <c r="K513">
        <v>91</v>
      </c>
      <c r="L513" t="s">
        <v>1673</v>
      </c>
      <c r="M513" t="str">
        <f>Portfolio43468[[#This Row],[Product Name]]</f>
        <v>Megawidget S</v>
      </c>
      <c r="N513">
        <f>Portfolio43468[[#This Row],[Order Quantity]]</f>
        <v>2184</v>
      </c>
      <c r="O513" s="14">
        <f>Portfolio43468[[#This Row],[Order Value]]</f>
        <v>1725.3600000000001</v>
      </c>
      <c r="P513">
        <f t="shared" si="14"/>
        <v>2009</v>
      </c>
      <c r="Q513" t="str">
        <f t="shared" si="15"/>
        <v>Feb</v>
      </c>
    </row>
    <row r="514" spans="1:17" x14ac:dyDescent="0.3">
      <c r="A514">
        <v>517</v>
      </c>
      <c r="B514" t="str">
        <f>Portfolio43468[[#This Row],[First Name]]</f>
        <v>L</v>
      </c>
      <c r="C514" t="str">
        <f>Portfolio43468[[#This Row],[Last Name]]</f>
        <v>Robertson</v>
      </c>
      <c r="D514" t="s">
        <v>1683</v>
      </c>
      <c r="E514" t="str">
        <f>Portfolio43468[[#This Row],[Gender]]</f>
        <v>F</v>
      </c>
      <c r="F514">
        <v>30</v>
      </c>
      <c r="G514" t="s">
        <v>3216</v>
      </c>
      <c r="H514" t="s">
        <v>287</v>
      </c>
      <c r="I514" t="str">
        <f>INDEX('Postal Codes 1'!$C$2:$C$1540,MATCH(H514,'Postal Codes 1'!$B$2:$B$1540,0))</f>
        <v>KW</v>
      </c>
      <c r="J514" s="10">
        <v>40449</v>
      </c>
      <c r="K514">
        <v>86</v>
      </c>
      <c r="L514" t="s">
        <v>851</v>
      </c>
      <c r="M514" t="str">
        <f>Portfolio43468[[#This Row],[Product Name]]</f>
        <v>Hyperwotsit</v>
      </c>
      <c r="N514">
        <f>Portfolio43468[[#This Row],[Order Quantity]]</f>
        <v>1720</v>
      </c>
      <c r="O514" s="14">
        <f>Portfolio43468[[#This Row],[Order Value]]</f>
        <v>3457.2</v>
      </c>
      <c r="P514">
        <f t="shared" ref="P514:P577" si="16">YEAR(J514)</f>
        <v>2010</v>
      </c>
      <c r="Q514" t="str">
        <f t="shared" ref="Q514:Q577" si="17">TEXT(J514,"MMM")</f>
        <v>Sep</v>
      </c>
    </row>
    <row r="515" spans="1:17" x14ac:dyDescent="0.3">
      <c r="A515">
        <v>518</v>
      </c>
      <c r="B515" t="str">
        <f>Portfolio43468[[#This Row],[First Name]]</f>
        <v>V</v>
      </c>
      <c r="C515" t="str">
        <f>Portfolio43468[[#This Row],[Last Name]]</f>
        <v>Cochran</v>
      </c>
      <c r="D515" t="s">
        <v>1670</v>
      </c>
      <c r="E515" t="str">
        <f>Portfolio43468[[#This Row],[Gender]]</f>
        <v>F</v>
      </c>
      <c r="F515">
        <v>30</v>
      </c>
      <c r="G515" t="s">
        <v>3219</v>
      </c>
      <c r="H515" t="s">
        <v>761</v>
      </c>
      <c r="I515" t="str">
        <f>INDEX('Postal Codes 1'!$C$2:$C$1540,MATCH(H515,'Postal Codes 1'!$B$2:$B$1540,0))</f>
        <v>OX</v>
      </c>
      <c r="J515" s="10">
        <v>39481</v>
      </c>
      <c r="K515">
        <v>84</v>
      </c>
      <c r="L515" t="s">
        <v>851</v>
      </c>
      <c r="M515" t="str">
        <f>Portfolio43468[[#This Row],[Product Name]]</f>
        <v>Hyperwotsit</v>
      </c>
      <c r="N515">
        <f>Portfolio43468[[#This Row],[Order Quantity]]</f>
        <v>1680</v>
      </c>
      <c r="O515" s="14">
        <f>Portfolio43468[[#This Row],[Order Value]]</f>
        <v>3376.7999999999997</v>
      </c>
      <c r="P515">
        <f t="shared" si="16"/>
        <v>2008</v>
      </c>
      <c r="Q515" t="str">
        <f t="shared" si="17"/>
        <v>Feb</v>
      </c>
    </row>
    <row r="516" spans="1:17" x14ac:dyDescent="0.3">
      <c r="A516">
        <v>519</v>
      </c>
      <c r="B516" t="str">
        <f>Portfolio43468[[#This Row],[First Name]]</f>
        <v>L</v>
      </c>
      <c r="C516" t="str">
        <f>Portfolio43468[[#This Row],[Last Name]]</f>
        <v>Malone</v>
      </c>
      <c r="D516" t="s">
        <v>1670</v>
      </c>
      <c r="E516" t="str">
        <f>Portfolio43468[[#This Row],[Gender]]</f>
        <v>F</v>
      </c>
      <c r="F516">
        <v>90</v>
      </c>
      <c r="G516" t="s">
        <v>3222</v>
      </c>
      <c r="H516" t="s">
        <v>1638</v>
      </c>
      <c r="I516" t="str">
        <f>INDEX('Postal Codes 1'!$C$2:$C$1540,MATCH(H516,'Postal Codes 1'!$B$2:$B$1540,0))</f>
        <v>DN</v>
      </c>
      <c r="J516" s="10">
        <v>39932</v>
      </c>
      <c r="K516">
        <v>55</v>
      </c>
      <c r="L516" t="s">
        <v>1692</v>
      </c>
      <c r="M516" t="str">
        <f>Portfolio43468[[#This Row],[Product Name]]</f>
        <v>Megawidget L</v>
      </c>
      <c r="N516">
        <f>Portfolio43468[[#This Row],[Order Quantity]]</f>
        <v>1320</v>
      </c>
      <c r="O516" s="14">
        <f>Portfolio43468[[#This Row],[Order Value]]</f>
        <v>2098.8000000000002</v>
      </c>
      <c r="P516">
        <f t="shared" si="16"/>
        <v>2009</v>
      </c>
      <c r="Q516" t="str">
        <f t="shared" si="17"/>
        <v>Apr</v>
      </c>
    </row>
    <row r="517" spans="1:17" x14ac:dyDescent="0.3">
      <c r="A517">
        <v>520</v>
      </c>
      <c r="B517" t="str">
        <f>Portfolio43468[[#This Row],[First Name]]</f>
        <v>D</v>
      </c>
      <c r="C517" t="str">
        <f>Portfolio43468[[#This Row],[Last Name]]</f>
        <v>Trevino</v>
      </c>
      <c r="D517" t="s">
        <v>1683</v>
      </c>
      <c r="E517" t="str">
        <f>Portfolio43468[[#This Row],[Gender]]</f>
        <v>F</v>
      </c>
      <c r="F517">
        <v>60</v>
      </c>
      <c r="G517" t="s">
        <v>3225</v>
      </c>
      <c r="H517" t="s">
        <v>1605</v>
      </c>
      <c r="I517" t="str">
        <f>INDEX('Postal Codes 1'!$C$2:$C$1540,MATCH(H517,'Postal Codes 1'!$B$2:$B$1540,0))</f>
        <v>CB</v>
      </c>
      <c r="J517" s="10">
        <v>40497</v>
      </c>
      <c r="K517">
        <v>73</v>
      </c>
      <c r="L517" t="s">
        <v>851</v>
      </c>
      <c r="M517" t="str">
        <f>Portfolio43468[[#This Row],[Product Name]]</f>
        <v>Hyperwotsit</v>
      </c>
      <c r="N517">
        <f>Portfolio43468[[#This Row],[Order Quantity]]</f>
        <v>1460</v>
      </c>
      <c r="O517" s="14">
        <f>Portfolio43468[[#This Row],[Order Value]]</f>
        <v>2934.6</v>
      </c>
      <c r="P517">
        <f t="shared" si="16"/>
        <v>2010</v>
      </c>
      <c r="Q517" t="str">
        <f t="shared" si="17"/>
        <v>Nov</v>
      </c>
    </row>
    <row r="518" spans="1:17" x14ac:dyDescent="0.3">
      <c r="A518">
        <v>521</v>
      </c>
      <c r="B518" t="str">
        <f>Portfolio43468[[#This Row],[First Name]]</f>
        <v>J</v>
      </c>
      <c r="C518" t="str">
        <f>Portfolio43468[[#This Row],[Last Name]]</f>
        <v>Hurst</v>
      </c>
      <c r="D518" t="s">
        <v>1670</v>
      </c>
      <c r="E518" t="str">
        <f>Portfolio43468[[#This Row],[Gender]]</f>
        <v>F</v>
      </c>
      <c r="F518">
        <v>60</v>
      </c>
      <c r="G518" t="s">
        <v>3228</v>
      </c>
      <c r="H518" t="s">
        <v>1652</v>
      </c>
      <c r="I518" t="str">
        <f>INDEX('Postal Codes 1'!$C$2:$C$1540,MATCH(H518,'Postal Codes 1'!$B$2:$B$1540,0))</f>
        <v>E</v>
      </c>
      <c r="J518" s="10">
        <v>39673</v>
      </c>
      <c r="K518">
        <v>51</v>
      </c>
      <c r="L518" t="s">
        <v>851</v>
      </c>
      <c r="M518" t="str">
        <f>Portfolio43468[[#This Row],[Product Name]]</f>
        <v>Hyperwotsit</v>
      </c>
      <c r="N518">
        <f>Portfolio43468[[#This Row],[Order Quantity]]</f>
        <v>1020</v>
      </c>
      <c r="O518" s="14">
        <f>Portfolio43468[[#This Row],[Order Value]]</f>
        <v>2050.1999999999998</v>
      </c>
      <c r="P518">
        <f t="shared" si="16"/>
        <v>2008</v>
      </c>
      <c r="Q518" t="str">
        <f t="shared" si="17"/>
        <v>Aug</v>
      </c>
    </row>
    <row r="519" spans="1:17" x14ac:dyDescent="0.3">
      <c r="A519">
        <v>522</v>
      </c>
      <c r="B519" t="str">
        <f>Portfolio43468[[#This Row],[First Name]]</f>
        <v>H</v>
      </c>
      <c r="C519" t="str">
        <f>Portfolio43468[[#This Row],[Last Name]]</f>
        <v>Marion</v>
      </c>
      <c r="D519" t="s">
        <v>1670</v>
      </c>
      <c r="E519" t="str">
        <f>Portfolio43468[[#This Row],[Gender]]</f>
        <v>F</v>
      </c>
      <c r="F519">
        <v>90</v>
      </c>
      <c r="G519" t="s">
        <v>3231</v>
      </c>
      <c r="H519" t="s">
        <v>450</v>
      </c>
      <c r="I519" t="str">
        <f>INDEX('Postal Codes 1'!$C$2:$C$1540,MATCH(H519,'Postal Codes 1'!$B$2:$B$1540,0))</f>
        <v>SA</v>
      </c>
      <c r="J519" s="10">
        <v>39984</v>
      </c>
      <c r="K519">
        <v>27</v>
      </c>
      <c r="L519" t="s">
        <v>1673</v>
      </c>
      <c r="M519" t="str">
        <f>Portfolio43468[[#This Row],[Product Name]]</f>
        <v>Megawidget S</v>
      </c>
      <c r="N519">
        <f>Portfolio43468[[#This Row],[Order Quantity]]</f>
        <v>648</v>
      </c>
      <c r="O519" s="14">
        <f>Portfolio43468[[#This Row],[Order Value]]</f>
        <v>511.92</v>
      </c>
      <c r="P519">
        <f t="shared" si="16"/>
        <v>2009</v>
      </c>
      <c r="Q519" t="str">
        <f t="shared" si="17"/>
        <v>Jun</v>
      </c>
    </row>
    <row r="520" spans="1:17" x14ac:dyDescent="0.3">
      <c r="A520">
        <v>523</v>
      </c>
      <c r="B520" t="str">
        <f>Portfolio43468[[#This Row],[First Name]]</f>
        <v>A</v>
      </c>
      <c r="C520" t="str">
        <f>Portfolio43468[[#This Row],[Last Name]]</f>
        <v>Hull</v>
      </c>
      <c r="D520" t="s">
        <v>1683</v>
      </c>
      <c r="E520" t="str">
        <f>Portfolio43468[[#This Row],[Gender]]</f>
        <v>F</v>
      </c>
      <c r="F520">
        <v>90</v>
      </c>
      <c r="G520" t="s">
        <v>3234</v>
      </c>
      <c r="H520" t="s">
        <v>1606</v>
      </c>
      <c r="I520" t="str">
        <f>INDEX('Postal Codes 1'!$C$2:$C$1540,MATCH(H520,'Postal Codes 1'!$B$2:$B$1540,0))</f>
        <v>CH</v>
      </c>
      <c r="J520" s="10">
        <v>39686</v>
      </c>
      <c r="K520">
        <v>90</v>
      </c>
      <c r="L520" t="s">
        <v>1677</v>
      </c>
      <c r="M520" t="str">
        <f>Portfolio43468[[#This Row],[Product Name]]</f>
        <v>Ultrathing V3</v>
      </c>
      <c r="N520">
        <f>Portfolio43468[[#This Row],[Order Quantity]]</f>
        <v>2160</v>
      </c>
      <c r="O520" s="14">
        <f>Portfolio43468[[#This Row],[Order Value]]</f>
        <v>7538.4000000000005</v>
      </c>
      <c r="P520">
        <f t="shared" si="16"/>
        <v>2008</v>
      </c>
      <c r="Q520" t="str">
        <f t="shared" si="17"/>
        <v>Aug</v>
      </c>
    </row>
    <row r="521" spans="1:17" x14ac:dyDescent="0.3">
      <c r="A521">
        <v>524</v>
      </c>
      <c r="B521" t="str">
        <f>Portfolio43468[[#This Row],[First Name]]</f>
        <v>L</v>
      </c>
      <c r="C521" t="str">
        <f>Portfolio43468[[#This Row],[Last Name]]</f>
        <v>Bridges</v>
      </c>
      <c r="D521" t="s">
        <v>1733</v>
      </c>
      <c r="E521" t="str">
        <f>Portfolio43468[[#This Row],[Gender]]</f>
        <v>F</v>
      </c>
      <c r="F521">
        <v>60</v>
      </c>
      <c r="G521" t="s">
        <v>3236</v>
      </c>
      <c r="H521" t="s">
        <v>453</v>
      </c>
      <c r="I521" t="str">
        <f>INDEX('Postal Codes 1'!$C$2:$C$1540,MATCH(H521,'Postal Codes 1'!$B$2:$B$1540,0))</f>
        <v>SA</v>
      </c>
      <c r="J521" s="10">
        <v>40148</v>
      </c>
      <c r="K521">
        <v>10</v>
      </c>
      <c r="L521" t="s">
        <v>1696</v>
      </c>
      <c r="M521" t="str">
        <f>Portfolio43468[[#This Row],[Product Name]]</f>
        <v>Ultrathing V2</v>
      </c>
      <c r="N521">
        <f>Portfolio43468[[#This Row],[Order Quantity]]</f>
        <v>200</v>
      </c>
      <c r="O521" s="14">
        <f>Portfolio43468[[#This Row],[Order Value]]</f>
        <v>598</v>
      </c>
      <c r="P521">
        <f t="shared" si="16"/>
        <v>2009</v>
      </c>
      <c r="Q521" t="str">
        <f t="shared" si="17"/>
        <v>Dec</v>
      </c>
    </row>
    <row r="522" spans="1:17" x14ac:dyDescent="0.3">
      <c r="A522">
        <v>525</v>
      </c>
      <c r="B522" t="str">
        <f>Portfolio43468[[#This Row],[First Name]]</f>
        <v>J</v>
      </c>
      <c r="C522" t="str">
        <f>Portfolio43468[[#This Row],[Last Name]]</f>
        <v>Mosley</v>
      </c>
      <c r="D522" t="s">
        <v>1733</v>
      </c>
      <c r="E522" t="str">
        <f>Portfolio43468[[#This Row],[Gender]]</f>
        <v>F</v>
      </c>
      <c r="F522">
        <v>60</v>
      </c>
      <c r="G522" t="s">
        <v>3239</v>
      </c>
      <c r="H522" t="s">
        <v>580</v>
      </c>
      <c r="I522" t="str">
        <f>INDEX('Postal Codes 1'!$C$2:$C$1540,MATCH(H522,'Postal Codes 1'!$B$2:$B$1540,0))</f>
        <v>DA</v>
      </c>
      <c r="J522" s="10">
        <v>40375</v>
      </c>
      <c r="K522">
        <v>81</v>
      </c>
      <c r="L522" t="s">
        <v>1692</v>
      </c>
      <c r="M522" t="str">
        <f>Portfolio43468[[#This Row],[Product Name]]</f>
        <v>Megawidget L</v>
      </c>
      <c r="N522">
        <f>Portfolio43468[[#This Row],[Order Quantity]]</f>
        <v>1944</v>
      </c>
      <c r="O522" s="14">
        <f>Portfolio43468[[#This Row],[Order Value]]</f>
        <v>3090.96</v>
      </c>
      <c r="P522">
        <f t="shared" si="16"/>
        <v>2010</v>
      </c>
      <c r="Q522" t="str">
        <f t="shared" si="17"/>
        <v>Jul</v>
      </c>
    </row>
    <row r="523" spans="1:17" x14ac:dyDescent="0.3">
      <c r="A523">
        <v>526</v>
      </c>
      <c r="B523" t="str">
        <f>Portfolio43468[[#This Row],[First Name]]</f>
        <v>N</v>
      </c>
      <c r="C523" t="str">
        <f>Portfolio43468[[#This Row],[Last Name]]</f>
        <v>Arredondo</v>
      </c>
      <c r="D523" t="s">
        <v>1670</v>
      </c>
      <c r="E523" t="str">
        <f>Portfolio43468[[#This Row],[Gender]]</f>
        <v>F</v>
      </c>
      <c r="F523">
        <v>30</v>
      </c>
      <c r="G523" t="s">
        <v>3241</v>
      </c>
      <c r="H523" t="s">
        <v>3242</v>
      </c>
      <c r="I523" t="str">
        <f>INDEX('Postal Codes 1'!$C$2:$C$1540,MATCH(H523,'Postal Codes 1'!$B$2:$B$1540,0))</f>
        <v>SY</v>
      </c>
      <c r="J523" s="10">
        <v>39741</v>
      </c>
      <c r="K523">
        <v>32</v>
      </c>
      <c r="L523" t="s">
        <v>1692</v>
      </c>
      <c r="M523" t="str">
        <f>Portfolio43468[[#This Row],[Product Name]]</f>
        <v>Megawidget L</v>
      </c>
      <c r="N523">
        <f>Portfolio43468[[#This Row],[Order Quantity]]</f>
        <v>768</v>
      </c>
      <c r="O523" s="14">
        <f>Portfolio43468[[#This Row],[Order Value]]</f>
        <v>1221.1200000000001</v>
      </c>
      <c r="P523">
        <f t="shared" si="16"/>
        <v>2008</v>
      </c>
      <c r="Q523" t="str">
        <f t="shared" si="17"/>
        <v>Oct</v>
      </c>
    </row>
    <row r="524" spans="1:17" x14ac:dyDescent="0.3">
      <c r="A524">
        <v>527</v>
      </c>
      <c r="B524" t="str">
        <f>Portfolio43468[[#This Row],[First Name]]</f>
        <v>F</v>
      </c>
      <c r="C524" t="str">
        <f>Portfolio43468[[#This Row],[Last Name]]</f>
        <v>Mcmullen</v>
      </c>
      <c r="D524" t="s">
        <v>1683</v>
      </c>
      <c r="E524" t="str">
        <f>Portfolio43468[[#This Row],[Gender]]</f>
        <v>F</v>
      </c>
      <c r="F524">
        <v>90</v>
      </c>
      <c r="G524" t="s">
        <v>3244</v>
      </c>
      <c r="H524" t="s">
        <v>3245</v>
      </c>
      <c r="I524" t="str">
        <f>INDEX('Postal Codes 1'!$C$2:$C$1540,MATCH(H524,'Postal Codes 1'!$B$2:$B$1540,0))</f>
        <v>ML</v>
      </c>
      <c r="J524" s="10">
        <v>39574</v>
      </c>
      <c r="K524">
        <v>35</v>
      </c>
      <c r="L524" t="s">
        <v>851</v>
      </c>
      <c r="M524" t="str">
        <f>Portfolio43468[[#This Row],[Product Name]]</f>
        <v>Hyperwotsit</v>
      </c>
      <c r="N524">
        <f>Portfolio43468[[#This Row],[Order Quantity]]</f>
        <v>700</v>
      </c>
      <c r="O524" s="14">
        <f>Portfolio43468[[#This Row],[Order Value]]</f>
        <v>1406.9999999999998</v>
      </c>
      <c r="P524">
        <f t="shared" si="16"/>
        <v>2008</v>
      </c>
      <c r="Q524" t="str">
        <f t="shared" si="17"/>
        <v>May</v>
      </c>
    </row>
    <row r="525" spans="1:17" x14ac:dyDescent="0.3">
      <c r="A525">
        <v>528</v>
      </c>
      <c r="B525" t="str">
        <f>Portfolio43468[[#This Row],[First Name]]</f>
        <v>B</v>
      </c>
      <c r="C525" t="str">
        <f>Portfolio43468[[#This Row],[Last Name]]</f>
        <v>Hairston</v>
      </c>
      <c r="D525" t="s">
        <v>1683</v>
      </c>
      <c r="E525" t="str">
        <f>Portfolio43468[[#This Row],[Gender]]</f>
        <v>F</v>
      </c>
      <c r="F525">
        <v>60</v>
      </c>
      <c r="G525" t="s">
        <v>3248</v>
      </c>
      <c r="H525" t="s">
        <v>686</v>
      </c>
      <c r="I525" t="str">
        <f>INDEX('Postal Codes 1'!$C$2:$C$1540,MATCH(H525,'Postal Codes 1'!$B$2:$B$1540,0))</f>
        <v>LA</v>
      </c>
      <c r="J525" s="10">
        <v>40006</v>
      </c>
      <c r="K525">
        <v>23</v>
      </c>
      <c r="L525" t="s">
        <v>1700</v>
      </c>
      <c r="M525" t="str">
        <f>Portfolio43468[[#This Row],[Product Name]]</f>
        <v>Ultrathing V1</v>
      </c>
      <c r="N525">
        <f>Portfolio43468[[#This Row],[Order Quantity]]</f>
        <v>391</v>
      </c>
      <c r="O525" s="14">
        <f>Portfolio43468[[#This Row],[Order Value]]</f>
        <v>778.09</v>
      </c>
      <c r="P525">
        <f t="shared" si="16"/>
        <v>2009</v>
      </c>
      <c r="Q525" t="str">
        <f t="shared" si="17"/>
        <v>Jul</v>
      </c>
    </row>
    <row r="526" spans="1:17" x14ac:dyDescent="0.3">
      <c r="A526">
        <v>529</v>
      </c>
      <c r="B526" t="str">
        <f>Portfolio43468[[#This Row],[First Name]]</f>
        <v>H</v>
      </c>
      <c r="C526" t="str">
        <f>Portfolio43468[[#This Row],[Last Name]]</f>
        <v>Richey</v>
      </c>
      <c r="D526" t="s">
        <v>1683</v>
      </c>
      <c r="E526" t="str">
        <f>Portfolio43468[[#This Row],[Gender]]</f>
        <v>F</v>
      </c>
      <c r="F526">
        <v>60</v>
      </c>
      <c r="G526" t="s">
        <v>3250</v>
      </c>
      <c r="H526" t="s">
        <v>1630</v>
      </c>
      <c r="I526" t="str">
        <f>INDEX('Postal Codes 1'!$C$2:$C$1540,MATCH(H526,'Postal Codes 1'!$B$2:$B$1540,0))</f>
        <v>NG</v>
      </c>
      <c r="J526" s="10">
        <v>39719</v>
      </c>
      <c r="K526">
        <v>4</v>
      </c>
      <c r="L526" t="s">
        <v>1772</v>
      </c>
      <c r="M526" t="str">
        <f>Portfolio43468[[#This Row],[Product Name]]</f>
        <v>Gigastuff</v>
      </c>
      <c r="N526">
        <f>Portfolio43468[[#This Row],[Order Quantity]]</f>
        <v>72</v>
      </c>
      <c r="O526" s="14">
        <f>Portfolio43468[[#This Row],[Order Value]]</f>
        <v>136.07999999999998</v>
      </c>
      <c r="P526">
        <f t="shared" si="16"/>
        <v>2008</v>
      </c>
      <c r="Q526" t="str">
        <f t="shared" si="17"/>
        <v>Sep</v>
      </c>
    </row>
    <row r="527" spans="1:17" x14ac:dyDescent="0.3">
      <c r="A527">
        <v>530</v>
      </c>
      <c r="B527" t="str">
        <f>Portfolio43468[[#This Row],[First Name]]</f>
        <v>G</v>
      </c>
      <c r="C527" t="str">
        <f>Portfolio43468[[#This Row],[Last Name]]</f>
        <v>Melton</v>
      </c>
      <c r="D527" t="s">
        <v>1670</v>
      </c>
      <c r="E527" t="str">
        <f>Portfolio43468[[#This Row],[Gender]]</f>
        <v>F</v>
      </c>
      <c r="F527">
        <v>30</v>
      </c>
      <c r="G527" t="s">
        <v>3252</v>
      </c>
      <c r="H527" t="s">
        <v>647</v>
      </c>
      <c r="I527" t="str">
        <f>INDEX('Postal Codes 1'!$C$2:$C$1540,MATCH(H527,'Postal Codes 1'!$B$2:$B$1540,0))</f>
        <v>HU</v>
      </c>
      <c r="J527" s="10">
        <v>39928</v>
      </c>
      <c r="K527">
        <v>27</v>
      </c>
      <c r="L527" t="s">
        <v>1696</v>
      </c>
      <c r="M527" t="str">
        <f>Portfolio43468[[#This Row],[Product Name]]</f>
        <v>Ultrathing V2</v>
      </c>
      <c r="N527">
        <f>Portfolio43468[[#This Row],[Order Quantity]]</f>
        <v>540</v>
      </c>
      <c r="O527" s="14">
        <f>Portfolio43468[[#This Row],[Order Value]]</f>
        <v>1614.6000000000001</v>
      </c>
      <c r="P527">
        <f t="shared" si="16"/>
        <v>2009</v>
      </c>
      <c r="Q527" t="str">
        <f t="shared" si="17"/>
        <v>Apr</v>
      </c>
    </row>
    <row r="528" spans="1:17" x14ac:dyDescent="0.3">
      <c r="A528">
        <v>531</v>
      </c>
      <c r="B528" t="str">
        <f>Portfolio43468[[#This Row],[First Name]]</f>
        <v>V</v>
      </c>
      <c r="C528" t="str">
        <f>Portfolio43468[[#This Row],[Last Name]]</f>
        <v>Coker</v>
      </c>
      <c r="D528" t="s">
        <v>1670</v>
      </c>
      <c r="E528" t="str">
        <f>Portfolio43468[[#This Row],[Gender]]</f>
        <v>F</v>
      </c>
      <c r="F528">
        <v>30</v>
      </c>
      <c r="G528" t="s">
        <v>3254</v>
      </c>
      <c r="H528" t="s">
        <v>697</v>
      </c>
      <c r="I528" t="str">
        <f>INDEX('Postal Codes 1'!$C$2:$C$1540,MATCH(H528,'Postal Codes 1'!$B$2:$B$1540,0))</f>
        <v>LL</v>
      </c>
      <c r="J528" s="10">
        <v>39955</v>
      </c>
      <c r="K528">
        <v>40</v>
      </c>
      <c r="L528" t="s">
        <v>1700</v>
      </c>
      <c r="M528" t="str">
        <f>Portfolio43468[[#This Row],[Product Name]]</f>
        <v>Ultrathing V1</v>
      </c>
      <c r="N528">
        <f>Portfolio43468[[#This Row],[Order Quantity]]</f>
        <v>680</v>
      </c>
      <c r="O528" s="14">
        <f>Portfolio43468[[#This Row],[Order Value]]</f>
        <v>1353.2</v>
      </c>
      <c r="P528">
        <f t="shared" si="16"/>
        <v>2009</v>
      </c>
      <c r="Q528" t="str">
        <f t="shared" si="17"/>
        <v>May</v>
      </c>
    </row>
    <row r="529" spans="1:17" x14ac:dyDescent="0.3">
      <c r="A529">
        <v>532</v>
      </c>
      <c r="B529" t="str">
        <f>Portfolio43468[[#This Row],[First Name]]</f>
        <v>K</v>
      </c>
      <c r="C529" t="str">
        <f>Portfolio43468[[#This Row],[Last Name]]</f>
        <v>Farrell</v>
      </c>
      <c r="D529" t="s">
        <v>1670</v>
      </c>
      <c r="E529" t="str">
        <f>Portfolio43468[[#This Row],[Gender]]</f>
        <v>F</v>
      </c>
      <c r="F529">
        <v>90</v>
      </c>
      <c r="G529" t="s">
        <v>2701</v>
      </c>
      <c r="H529" t="s">
        <v>544</v>
      </c>
      <c r="I529" t="str">
        <f>INDEX('Postal Codes 1'!$C$2:$C$1540,MATCH(H529,'Postal Codes 1'!$B$2:$B$1540,0))</f>
        <v>CA</v>
      </c>
      <c r="J529" s="10">
        <v>40536</v>
      </c>
      <c r="K529">
        <v>34</v>
      </c>
      <c r="L529" t="s">
        <v>1007</v>
      </c>
      <c r="M529" t="str">
        <f>Portfolio43468[[#This Row],[Product Name]]</f>
        <v>Superwossname</v>
      </c>
      <c r="N529">
        <f>Portfolio43468[[#This Row],[Order Quantity]]</f>
        <v>680</v>
      </c>
      <c r="O529" s="14">
        <f>Portfolio43468[[#This Row],[Order Value]]</f>
        <v>2114.7999999999997</v>
      </c>
      <c r="P529">
        <f t="shared" si="16"/>
        <v>2010</v>
      </c>
      <c r="Q529" t="str">
        <f t="shared" si="17"/>
        <v>Dec</v>
      </c>
    </row>
    <row r="530" spans="1:17" x14ac:dyDescent="0.3">
      <c r="A530">
        <v>533</v>
      </c>
      <c r="B530" t="str">
        <f>Portfolio43468[[#This Row],[First Name]]</f>
        <v>L</v>
      </c>
      <c r="C530" t="str">
        <f>Portfolio43468[[#This Row],[Last Name]]</f>
        <v>Weiss</v>
      </c>
      <c r="D530" t="s">
        <v>1670</v>
      </c>
      <c r="E530" t="str">
        <f>Portfolio43468[[#This Row],[Gender]]</f>
        <v>F</v>
      </c>
      <c r="F530">
        <v>30</v>
      </c>
      <c r="G530" t="s">
        <v>3259</v>
      </c>
      <c r="H530" t="s">
        <v>1156</v>
      </c>
      <c r="I530" t="str">
        <f>INDEX('Postal Codes 1'!$C$2:$C$1540,MATCH(H530,'Postal Codes 1'!$B$2:$B$1540,0))</f>
        <v>LE</v>
      </c>
      <c r="J530" s="10">
        <v>39474</v>
      </c>
      <c r="K530">
        <v>83</v>
      </c>
      <c r="L530" t="s">
        <v>1696</v>
      </c>
      <c r="M530" t="str">
        <f>Portfolio43468[[#This Row],[Product Name]]</f>
        <v>Ultrathing V2</v>
      </c>
      <c r="N530">
        <f>Portfolio43468[[#This Row],[Order Quantity]]</f>
        <v>1660</v>
      </c>
      <c r="O530" s="14">
        <f>Portfolio43468[[#This Row],[Order Value]]</f>
        <v>4963.4000000000005</v>
      </c>
      <c r="P530">
        <f t="shared" si="16"/>
        <v>2008</v>
      </c>
      <c r="Q530" t="str">
        <f t="shared" si="17"/>
        <v>Jan</v>
      </c>
    </row>
    <row r="531" spans="1:17" x14ac:dyDescent="0.3">
      <c r="A531">
        <v>534</v>
      </c>
      <c r="B531" t="str">
        <f>Portfolio43468[[#This Row],[First Name]]</f>
        <v>A</v>
      </c>
      <c r="C531" t="str">
        <f>Portfolio43468[[#This Row],[Last Name]]</f>
        <v>Crenshaw</v>
      </c>
      <c r="D531" t="s">
        <v>1683</v>
      </c>
      <c r="E531" t="str">
        <f>Portfolio43468[[#This Row],[Gender]]</f>
        <v>F</v>
      </c>
      <c r="F531">
        <v>60</v>
      </c>
      <c r="G531" t="s">
        <v>3262</v>
      </c>
      <c r="H531" t="s">
        <v>268</v>
      </c>
      <c r="I531" t="str">
        <f>INDEX('Postal Codes 1'!$C$2:$C$1540,MATCH(H531,'Postal Codes 1'!$B$2:$B$1540,0))</f>
        <v>IV</v>
      </c>
      <c r="J531" s="10">
        <v>39612</v>
      </c>
      <c r="K531">
        <v>18</v>
      </c>
      <c r="L531" t="s">
        <v>1692</v>
      </c>
      <c r="M531" t="str">
        <f>Portfolio43468[[#This Row],[Product Name]]</f>
        <v>Megawidget L</v>
      </c>
      <c r="N531">
        <f>Portfolio43468[[#This Row],[Order Quantity]]</f>
        <v>432</v>
      </c>
      <c r="O531" s="14">
        <f>Portfolio43468[[#This Row],[Order Value]]</f>
        <v>686.88</v>
      </c>
      <c r="P531">
        <f t="shared" si="16"/>
        <v>2008</v>
      </c>
      <c r="Q531" t="str">
        <f t="shared" si="17"/>
        <v>Jun</v>
      </c>
    </row>
    <row r="532" spans="1:17" x14ac:dyDescent="0.3">
      <c r="A532">
        <v>535</v>
      </c>
      <c r="B532" t="str">
        <f>Portfolio43468[[#This Row],[First Name]]</f>
        <v>L</v>
      </c>
      <c r="C532" t="str">
        <f>Portfolio43468[[#This Row],[Last Name]]</f>
        <v>Weber</v>
      </c>
      <c r="D532" t="s">
        <v>1683</v>
      </c>
      <c r="E532" t="str">
        <f>Portfolio43468[[#This Row],[Gender]]</f>
        <v>F</v>
      </c>
      <c r="F532">
        <v>60</v>
      </c>
      <c r="G532" t="s">
        <v>3265</v>
      </c>
      <c r="H532" t="s">
        <v>1616</v>
      </c>
      <c r="I532" t="str">
        <f>INDEX('Postal Codes 1'!$C$2:$C$1540,MATCH(H532,'Postal Codes 1'!$B$2:$B$1540,0))</f>
        <v>BN</v>
      </c>
      <c r="J532" s="10">
        <v>40037</v>
      </c>
      <c r="K532">
        <v>72</v>
      </c>
      <c r="L532" t="s">
        <v>851</v>
      </c>
      <c r="M532" t="str">
        <f>Portfolio43468[[#This Row],[Product Name]]</f>
        <v>Hyperwotsit</v>
      </c>
      <c r="N532">
        <f>Portfolio43468[[#This Row],[Order Quantity]]</f>
        <v>1440</v>
      </c>
      <c r="O532" s="14">
        <f>Portfolio43468[[#This Row],[Order Value]]</f>
        <v>2894.3999999999996</v>
      </c>
      <c r="P532">
        <f t="shared" si="16"/>
        <v>2009</v>
      </c>
      <c r="Q532" t="str">
        <f t="shared" si="17"/>
        <v>Aug</v>
      </c>
    </row>
    <row r="533" spans="1:17" x14ac:dyDescent="0.3">
      <c r="A533">
        <v>536</v>
      </c>
      <c r="B533" t="str">
        <f>Portfolio43468[[#This Row],[First Name]]</f>
        <v>L</v>
      </c>
      <c r="C533" t="str">
        <f>Portfolio43468[[#This Row],[Last Name]]</f>
        <v>Kennedy</v>
      </c>
      <c r="D533" t="s">
        <v>1719</v>
      </c>
      <c r="E533" t="str">
        <f>Portfolio43468[[#This Row],[Gender]]</f>
        <v>F</v>
      </c>
      <c r="F533">
        <v>30</v>
      </c>
      <c r="G533" t="s">
        <v>3268</v>
      </c>
      <c r="H533" t="s">
        <v>2035</v>
      </c>
      <c r="I533" t="str">
        <f>INDEX('Postal Codes 1'!$C$2:$C$1540,MATCH(H533,'Postal Codes 1'!$B$2:$B$1540,0))</f>
        <v>HS</v>
      </c>
      <c r="J533" s="10">
        <v>39821</v>
      </c>
      <c r="K533">
        <v>19</v>
      </c>
      <c r="L533" t="s">
        <v>1692</v>
      </c>
      <c r="M533" t="str">
        <f>Portfolio43468[[#This Row],[Product Name]]</f>
        <v>Megawidget L</v>
      </c>
      <c r="N533">
        <f>Portfolio43468[[#This Row],[Order Quantity]]</f>
        <v>456</v>
      </c>
      <c r="O533" s="14">
        <f>Portfolio43468[[#This Row],[Order Value]]</f>
        <v>725.04000000000008</v>
      </c>
      <c r="P533">
        <f t="shared" si="16"/>
        <v>2009</v>
      </c>
      <c r="Q533" t="str">
        <f t="shared" si="17"/>
        <v>Jan</v>
      </c>
    </row>
    <row r="534" spans="1:17" x14ac:dyDescent="0.3">
      <c r="A534">
        <v>537</v>
      </c>
      <c r="B534" t="str">
        <f>Portfolio43468[[#This Row],[First Name]]</f>
        <v>T</v>
      </c>
      <c r="C534" t="str">
        <f>Portfolio43468[[#This Row],[Last Name]]</f>
        <v>Sierra</v>
      </c>
      <c r="D534" t="s">
        <v>1670</v>
      </c>
      <c r="E534" t="str">
        <f>Portfolio43468[[#This Row],[Gender]]</f>
        <v>F</v>
      </c>
      <c r="F534">
        <v>30</v>
      </c>
      <c r="G534" t="s">
        <v>3271</v>
      </c>
      <c r="H534" t="s">
        <v>167</v>
      </c>
      <c r="I534" t="str">
        <f>INDEX('Postal Codes 1'!$C$2:$C$1540,MATCH(H534,'Postal Codes 1'!$B$2:$B$1540,0))</f>
        <v>EH</v>
      </c>
      <c r="J534" s="10">
        <v>39990</v>
      </c>
      <c r="K534">
        <v>76</v>
      </c>
      <c r="L534" t="s">
        <v>1692</v>
      </c>
      <c r="M534" t="str">
        <f>Portfolio43468[[#This Row],[Product Name]]</f>
        <v>Megawidget L</v>
      </c>
      <c r="N534">
        <f>Portfolio43468[[#This Row],[Order Quantity]]</f>
        <v>1824</v>
      </c>
      <c r="O534" s="14">
        <f>Portfolio43468[[#This Row],[Order Value]]</f>
        <v>2900.1600000000003</v>
      </c>
      <c r="P534">
        <f t="shared" si="16"/>
        <v>2009</v>
      </c>
      <c r="Q534" t="str">
        <f t="shared" si="17"/>
        <v>Jun</v>
      </c>
    </row>
    <row r="535" spans="1:17" x14ac:dyDescent="0.3">
      <c r="A535">
        <v>538</v>
      </c>
      <c r="B535" t="str">
        <f>Portfolio43468[[#This Row],[First Name]]</f>
        <v>V</v>
      </c>
      <c r="C535" t="str">
        <f>Portfolio43468[[#This Row],[Last Name]]</f>
        <v>Oneill</v>
      </c>
      <c r="D535" t="s">
        <v>1670</v>
      </c>
      <c r="E535" t="str">
        <f>Portfolio43468[[#This Row],[Gender]]</f>
        <v>F</v>
      </c>
      <c r="F535">
        <v>30</v>
      </c>
      <c r="G535" t="s">
        <v>3274</v>
      </c>
      <c r="H535" t="s">
        <v>602</v>
      </c>
      <c r="I535" t="str">
        <f>INDEX('Postal Codes 1'!$C$2:$C$1540,MATCH(H535,'Postal Codes 1'!$B$2:$B$1540,0))</f>
        <v>EH</v>
      </c>
      <c r="J535" s="10">
        <v>39591</v>
      </c>
      <c r="K535">
        <v>36</v>
      </c>
      <c r="L535" t="s">
        <v>1772</v>
      </c>
      <c r="M535" t="str">
        <f>Portfolio43468[[#This Row],[Product Name]]</f>
        <v>Gigastuff</v>
      </c>
      <c r="N535">
        <f>Portfolio43468[[#This Row],[Order Quantity]]</f>
        <v>648</v>
      </c>
      <c r="O535" s="14">
        <f>Portfolio43468[[#This Row],[Order Value]]</f>
        <v>1224.72</v>
      </c>
      <c r="P535">
        <f t="shared" si="16"/>
        <v>2008</v>
      </c>
      <c r="Q535" t="str">
        <f t="shared" si="17"/>
        <v>May</v>
      </c>
    </row>
    <row r="536" spans="1:17" x14ac:dyDescent="0.3">
      <c r="A536">
        <v>539</v>
      </c>
      <c r="B536" t="str">
        <f>Portfolio43468[[#This Row],[First Name]]</f>
        <v>I</v>
      </c>
      <c r="C536" t="str">
        <f>Portfolio43468[[#This Row],[Last Name]]</f>
        <v>Mcgowan</v>
      </c>
      <c r="D536" t="s">
        <v>1670</v>
      </c>
      <c r="E536" t="str">
        <f>Portfolio43468[[#This Row],[Gender]]</f>
        <v>F</v>
      </c>
      <c r="F536">
        <v>90</v>
      </c>
      <c r="G536" t="s">
        <v>3277</v>
      </c>
      <c r="H536" t="s">
        <v>802</v>
      </c>
      <c r="I536" t="str">
        <f>INDEX('Postal Codes 1'!$C$2:$C$1540,MATCH(H536,'Postal Codes 1'!$B$2:$B$1540,0))</f>
        <v>PO</v>
      </c>
      <c r="J536" s="10">
        <v>39527</v>
      </c>
      <c r="K536">
        <v>61</v>
      </c>
      <c r="L536" t="s">
        <v>1677</v>
      </c>
      <c r="M536" t="str">
        <f>Portfolio43468[[#This Row],[Product Name]]</f>
        <v>Ultrathing V3</v>
      </c>
      <c r="N536">
        <f>Portfolio43468[[#This Row],[Order Quantity]]</f>
        <v>1464</v>
      </c>
      <c r="O536" s="14">
        <f>Portfolio43468[[#This Row],[Order Value]]</f>
        <v>5109.3600000000006</v>
      </c>
      <c r="P536">
        <f t="shared" si="16"/>
        <v>2008</v>
      </c>
      <c r="Q536" t="str">
        <f t="shared" si="17"/>
        <v>Mar</v>
      </c>
    </row>
    <row r="537" spans="1:17" x14ac:dyDescent="0.3">
      <c r="A537">
        <v>540</v>
      </c>
      <c r="B537" t="str">
        <f>Portfolio43468[[#This Row],[First Name]]</f>
        <v>S</v>
      </c>
      <c r="C537" t="str">
        <f>Portfolio43468[[#This Row],[Last Name]]</f>
        <v>Latham</v>
      </c>
      <c r="D537" t="s">
        <v>1683</v>
      </c>
      <c r="E537" t="str">
        <f>Portfolio43468[[#This Row],[Gender]]</f>
        <v>F</v>
      </c>
      <c r="F537">
        <v>60</v>
      </c>
      <c r="G537" t="s">
        <v>3280</v>
      </c>
      <c r="H537" t="s">
        <v>7</v>
      </c>
      <c r="I537" t="str">
        <f>INDEX('Postal Codes 1'!$C$2:$C$1540,MATCH(H537,'Postal Codes 1'!$B$2:$B$1540,0))</f>
        <v>AB</v>
      </c>
      <c r="J537" s="10">
        <v>39593</v>
      </c>
      <c r="K537">
        <v>53</v>
      </c>
      <c r="L537" t="s">
        <v>1696</v>
      </c>
      <c r="M537" t="str">
        <f>Portfolio43468[[#This Row],[Product Name]]</f>
        <v>Ultrathing V2</v>
      </c>
      <c r="N537">
        <f>Portfolio43468[[#This Row],[Order Quantity]]</f>
        <v>1060</v>
      </c>
      <c r="O537" s="14">
        <f>Portfolio43468[[#This Row],[Order Value]]</f>
        <v>3169.4</v>
      </c>
      <c r="P537">
        <f t="shared" si="16"/>
        <v>2008</v>
      </c>
      <c r="Q537" t="str">
        <f t="shared" si="17"/>
        <v>May</v>
      </c>
    </row>
    <row r="538" spans="1:17" x14ac:dyDescent="0.3">
      <c r="A538">
        <v>541</v>
      </c>
      <c r="B538" t="str">
        <f>Portfolio43468[[#This Row],[First Name]]</f>
        <v>C</v>
      </c>
      <c r="C538" t="str">
        <f>Portfolio43468[[#This Row],[Last Name]]</f>
        <v>Edmonds</v>
      </c>
      <c r="D538" t="s">
        <v>1683</v>
      </c>
      <c r="E538" t="str">
        <f>Portfolio43468[[#This Row],[Gender]]</f>
        <v>F</v>
      </c>
      <c r="F538">
        <v>90</v>
      </c>
      <c r="G538" t="s">
        <v>3283</v>
      </c>
      <c r="H538" t="s">
        <v>705</v>
      </c>
      <c r="I538" t="str">
        <f>INDEX('Postal Codes 1'!$C$2:$C$1540,MATCH(H538,'Postal Codes 1'!$B$2:$B$1540,0))</f>
        <v>LL</v>
      </c>
      <c r="J538" s="10">
        <v>39644</v>
      </c>
      <c r="K538">
        <v>74</v>
      </c>
      <c r="L538" t="s">
        <v>1677</v>
      </c>
      <c r="M538" t="str">
        <f>Portfolio43468[[#This Row],[Product Name]]</f>
        <v>Ultrathing V3</v>
      </c>
      <c r="N538">
        <f>Portfolio43468[[#This Row],[Order Quantity]]</f>
        <v>1776</v>
      </c>
      <c r="O538" s="14">
        <f>Portfolio43468[[#This Row],[Order Value]]</f>
        <v>6198.2400000000007</v>
      </c>
      <c r="P538">
        <f t="shared" si="16"/>
        <v>2008</v>
      </c>
      <c r="Q538" t="str">
        <f t="shared" si="17"/>
        <v>Jul</v>
      </c>
    </row>
    <row r="539" spans="1:17" x14ac:dyDescent="0.3">
      <c r="A539">
        <v>542</v>
      </c>
      <c r="B539" t="str">
        <f>Portfolio43468[[#This Row],[First Name]]</f>
        <v>A</v>
      </c>
      <c r="C539" t="str">
        <f>Portfolio43468[[#This Row],[Last Name]]</f>
        <v>Rich</v>
      </c>
      <c r="D539" t="s">
        <v>1670</v>
      </c>
      <c r="E539" t="str">
        <f>Portfolio43468[[#This Row],[Gender]]</f>
        <v>F</v>
      </c>
      <c r="F539">
        <v>30</v>
      </c>
      <c r="G539" t="s">
        <v>3286</v>
      </c>
      <c r="H539" t="s">
        <v>436</v>
      </c>
      <c r="I539" t="str">
        <f>INDEX('Postal Codes 1'!$C$2:$C$1540,MATCH(H539,'Postal Codes 1'!$B$2:$B$1540,0))</f>
        <v>RH</v>
      </c>
      <c r="J539" s="10">
        <v>39652</v>
      </c>
      <c r="K539">
        <v>88</v>
      </c>
      <c r="L539" t="s">
        <v>1677</v>
      </c>
      <c r="M539" t="str">
        <f>Portfolio43468[[#This Row],[Product Name]]</f>
        <v>Ultrathing V3</v>
      </c>
      <c r="N539">
        <f>Portfolio43468[[#This Row],[Order Quantity]]</f>
        <v>2112</v>
      </c>
      <c r="O539" s="14">
        <f>Portfolio43468[[#This Row],[Order Value]]</f>
        <v>7370.88</v>
      </c>
      <c r="P539">
        <f t="shared" si="16"/>
        <v>2008</v>
      </c>
      <c r="Q539" t="str">
        <f t="shared" si="17"/>
        <v>Jul</v>
      </c>
    </row>
    <row r="540" spans="1:17" x14ac:dyDescent="0.3">
      <c r="A540">
        <v>543</v>
      </c>
      <c r="B540" t="str">
        <f>Portfolio43468[[#This Row],[First Name]]</f>
        <v>G</v>
      </c>
      <c r="C540" t="str">
        <f>Portfolio43468[[#This Row],[Last Name]]</f>
        <v>Huggins</v>
      </c>
      <c r="D540" t="s">
        <v>1670</v>
      </c>
      <c r="E540" t="str">
        <f>Portfolio43468[[#This Row],[Gender]]</f>
        <v>F</v>
      </c>
      <c r="F540">
        <v>60</v>
      </c>
      <c r="G540" t="s">
        <v>3289</v>
      </c>
      <c r="H540" t="s">
        <v>1013</v>
      </c>
      <c r="I540" t="str">
        <f>INDEX('Postal Codes 1'!$C$2:$C$1540,MATCH(H540,'Postal Codes 1'!$B$2:$B$1540,0))</f>
        <v>EH</v>
      </c>
      <c r="J540" s="10">
        <v>40271</v>
      </c>
      <c r="K540">
        <v>53</v>
      </c>
      <c r="L540" t="s">
        <v>1696</v>
      </c>
      <c r="M540" t="str">
        <f>Portfolio43468[[#This Row],[Product Name]]</f>
        <v>Ultrathing V2</v>
      </c>
      <c r="N540">
        <f>Portfolio43468[[#This Row],[Order Quantity]]</f>
        <v>1060</v>
      </c>
      <c r="O540" s="14">
        <f>Portfolio43468[[#This Row],[Order Value]]</f>
        <v>3169.4</v>
      </c>
      <c r="P540">
        <f t="shared" si="16"/>
        <v>2010</v>
      </c>
      <c r="Q540" t="str">
        <f t="shared" si="17"/>
        <v>Apr</v>
      </c>
    </row>
    <row r="541" spans="1:17" x14ac:dyDescent="0.3">
      <c r="A541">
        <v>544</v>
      </c>
      <c r="B541" t="str">
        <f>Portfolio43468[[#This Row],[First Name]]</f>
        <v>E</v>
      </c>
      <c r="C541" t="str">
        <f>Portfolio43468[[#This Row],[Last Name]]</f>
        <v>Waters</v>
      </c>
      <c r="D541" t="s">
        <v>1683</v>
      </c>
      <c r="E541" t="str">
        <f>Portfolio43468[[#This Row],[Gender]]</f>
        <v>F</v>
      </c>
      <c r="F541">
        <v>60</v>
      </c>
      <c r="G541" t="s">
        <v>3292</v>
      </c>
      <c r="H541" t="s">
        <v>1455</v>
      </c>
      <c r="I541" t="str">
        <f>INDEX('Postal Codes 1'!$C$2:$C$1540,MATCH(H541,'Postal Codes 1'!$B$2:$B$1540,0))</f>
        <v>TF</v>
      </c>
      <c r="J541" s="10">
        <v>40298</v>
      </c>
      <c r="K541">
        <v>65</v>
      </c>
      <c r="L541" t="s">
        <v>1696</v>
      </c>
      <c r="M541" t="str">
        <f>Portfolio43468[[#This Row],[Product Name]]</f>
        <v>Ultrathing V2</v>
      </c>
      <c r="N541">
        <f>Portfolio43468[[#This Row],[Order Quantity]]</f>
        <v>1300</v>
      </c>
      <c r="O541" s="14">
        <f>Portfolio43468[[#This Row],[Order Value]]</f>
        <v>3887.0000000000005</v>
      </c>
      <c r="P541">
        <f t="shared" si="16"/>
        <v>2010</v>
      </c>
      <c r="Q541" t="str">
        <f t="shared" si="17"/>
        <v>Apr</v>
      </c>
    </row>
    <row r="542" spans="1:17" x14ac:dyDescent="0.3">
      <c r="A542">
        <v>545</v>
      </c>
      <c r="B542" t="str">
        <f>Portfolio43468[[#This Row],[First Name]]</f>
        <v>J</v>
      </c>
      <c r="C542" t="str">
        <f>Portfolio43468[[#This Row],[Last Name]]</f>
        <v>Mccullough</v>
      </c>
      <c r="D542" t="s">
        <v>1946</v>
      </c>
      <c r="E542" t="str">
        <f>Portfolio43468[[#This Row],[Gender]]</f>
        <v>F</v>
      </c>
      <c r="F542">
        <v>30</v>
      </c>
      <c r="G542" t="s">
        <v>3293</v>
      </c>
      <c r="H542" t="s">
        <v>790</v>
      </c>
      <c r="I542" t="str">
        <f>INDEX('Postal Codes 1'!$C$2:$C$1540,MATCH(H542,'Postal Codes 1'!$B$2:$B$1540,0))</f>
        <v>PL</v>
      </c>
      <c r="J542" s="10">
        <v>39778</v>
      </c>
      <c r="K542">
        <v>61</v>
      </c>
      <c r="L542" t="s">
        <v>1772</v>
      </c>
      <c r="M542" t="str">
        <f>Portfolio43468[[#This Row],[Product Name]]</f>
        <v>Gigastuff</v>
      </c>
      <c r="N542">
        <f>Portfolio43468[[#This Row],[Order Quantity]]</f>
        <v>1098</v>
      </c>
      <c r="O542" s="14">
        <f>Portfolio43468[[#This Row],[Order Value]]</f>
        <v>2075.2199999999998</v>
      </c>
      <c r="P542">
        <f t="shared" si="16"/>
        <v>2008</v>
      </c>
      <c r="Q542" t="str">
        <f t="shared" si="17"/>
        <v>Nov</v>
      </c>
    </row>
    <row r="543" spans="1:17" x14ac:dyDescent="0.3">
      <c r="A543">
        <v>546</v>
      </c>
      <c r="B543" t="str">
        <f>Portfolio43468[[#This Row],[First Name]]</f>
        <v>G</v>
      </c>
      <c r="C543" t="str">
        <f>Portfolio43468[[#This Row],[Last Name]]</f>
        <v>Chen</v>
      </c>
      <c r="D543" t="s">
        <v>1946</v>
      </c>
      <c r="E543" t="str">
        <f>Portfolio43468[[#This Row],[Gender]]</f>
        <v>F</v>
      </c>
      <c r="F543">
        <v>90</v>
      </c>
      <c r="G543" t="s">
        <v>3187</v>
      </c>
      <c r="H543" t="s">
        <v>28</v>
      </c>
      <c r="I543" t="str">
        <f>INDEX('Postal Codes 1'!$C$2:$C$1540,MATCH(H543,'Postal Codes 1'!$B$2:$B$1540,0))</f>
        <v>BA</v>
      </c>
      <c r="J543" s="10">
        <v>40218</v>
      </c>
      <c r="K543">
        <v>11</v>
      </c>
      <c r="L543" t="s">
        <v>1707</v>
      </c>
      <c r="M543" t="str">
        <f>Portfolio43468[[#This Row],[Product Name]]</f>
        <v>Megawidget M</v>
      </c>
      <c r="N543">
        <f>Portfolio43468[[#This Row],[Order Quantity]]</f>
        <v>264</v>
      </c>
      <c r="O543" s="14">
        <f>Portfolio43468[[#This Row],[Order Value]]</f>
        <v>314.15999999999997</v>
      </c>
      <c r="P543">
        <f t="shared" si="16"/>
        <v>2010</v>
      </c>
      <c r="Q543" t="str">
        <f t="shared" si="17"/>
        <v>Feb</v>
      </c>
    </row>
    <row r="544" spans="1:17" x14ac:dyDescent="0.3">
      <c r="A544">
        <v>547</v>
      </c>
      <c r="B544" t="str">
        <f>Portfolio43468[[#This Row],[First Name]]</f>
        <v>E</v>
      </c>
      <c r="C544" t="str">
        <f>Portfolio43468[[#This Row],[Last Name]]</f>
        <v>Randall</v>
      </c>
      <c r="D544" t="s">
        <v>1683</v>
      </c>
      <c r="E544" t="str">
        <f>Portfolio43468[[#This Row],[Gender]]</f>
        <v>F</v>
      </c>
      <c r="F544">
        <v>90</v>
      </c>
      <c r="G544" t="s">
        <v>3298</v>
      </c>
      <c r="H544" t="s">
        <v>762</v>
      </c>
      <c r="I544" t="str">
        <f>INDEX('Postal Codes 1'!$C$2:$C$1540,MATCH(H544,'Postal Codes 1'!$B$2:$B$1540,0))</f>
        <v>PA</v>
      </c>
      <c r="J544" s="10">
        <v>40230</v>
      </c>
      <c r="K544">
        <v>54</v>
      </c>
      <c r="L544" t="s">
        <v>851</v>
      </c>
      <c r="M544" t="str">
        <f>Portfolio43468[[#This Row],[Product Name]]</f>
        <v>Hyperwotsit</v>
      </c>
      <c r="N544">
        <f>Portfolio43468[[#This Row],[Order Quantity]]</f>
        <v>1080</v>
      </c>
      <c r="O544" s="14">
        <f>Portfolio43468[[#This Row],[Order Value]]</f>
        <v>2170.7999999999997</v>
      </c>
      <c r="P544">
        <f t="shared" si="16"/>
        <v>2010</v>
      </c>
      <c r="Q544" t="str">
        <f t="shared" si="17"/>
        <v>Feb</v>
      </c>
    </row>
    <row r="545" spans="1:17" x14ac:dyDescent="0.3">
      <c r="A545">
        <v>548</v>
      </c>
      <c r="B545" t="str">
        <f>Portfolio43468[[#This Row],[First Name]]</f>
        <v>M</v>
      </c>
      <c r="C545" t="str">
        <f>Portfolio43468[[#This Row],[Last Name]]</f>
        <v>Boyce</v>
      </c>
      <c r="D545" t="s">
        <v>1733</v>
      </c>
      <c r="E545" t="str">
        <f>Portfolio43468[[#This Row],[Gender]]</f>
        <v>F</v>
      </c>
      <c r="F545">
        <v>60</v>
      </c>
      <c r="G545" t="s">
        <v>3301</v>
      </c>
      <c r="H545" t="s">
        <v>2096</v>
      </c>
      <c r="I545" t="str">
        <f>INDEX('Postal Codes 1'!$C$2:$C$1540,MATCH(H545,'Postal Codes 1'!$B$2:$B$1540,0))</f>
        <v>CM</v>
      </c>
      <c r="J545" s="10">
        <v>39456</v>
      </c>
      <c r="K545">
        <v>83</v>
      </c>
      <c r="L545" t="s">
        <v>1772</v>
      </c>
      <c r="M545" t="str">
        <f>Portfolio43468[[#This Row],[Product Name]]</f>
        <v>Gigastuff</v>
      </c>
      <c r="N545">
        <f>Portfolio43468[[#This Row],[Order Quantity]]</f>
        <v>1494</v>
      </c>
      <c r="O545" s="14">
        <f>Portfolio43468[[#This Row],[Order Value]]</f>
        <v>2823.66</v>
      </c>
      <c r="P545">
        <f t="shared" si="16"/>
        <v>2008</v>
      </c>
      <c r="Q545" t="str">
        <f t="shared" si="17"/>
        <v>Jan</v>
      </c>
    </row>
    <row r="546" spans="1:17" x14ac:dyDescent="0.3">
      <c r="A546">
        <v>549</v>
      </c>
      <c r="B546" t="str">
        <f>Portfolio43468[[#This Row],[First Name]]</f>
        <v>J</v>
      </c>
      <c r="C546" t="str">
        <f>Portfolio43468[[#This Row],[Last Name]]</f>
        <v>Field</v>
      </c>
      <c r="D546" t="s">
        <v>1683</v>
      </c>
      <c r="E546" t="str">
        <f>Portfolio43468[[#This Row],[Gender]]</f>
        <v>F</v>
      </c>
      <c r="F546">
        <v>30</v>
      </c>
      <c r="G546" t="s">
        <v>3304</v>
      </c>
      <c r="H546" t="s">
        <v>351</v>
      </c>
      <c r="I546" t="str">
        <f>INDEX('Postal Codes 1'!$C$2:$C$1540,MATCH(H546,'Postal Codes 1'!$B$2:$B$1540,0))</f>
        <v>MK</v>
      </c>
      <c r="J546" s="10">
        <v>39766</v>
      </c>
      <c r="K546">
        <v>59</v>
      </c>
      <c r="L546" t="s">
        <v>1696</v>
      </c>
      <c r="M546" t="str">
        <f>Portfolio43468[[#This Row],[Product Name]]</f>
        <v>Ultrathing V2</v>
      </c>
      <c r="N546">
        <f>Portfolio43468[[#This Row],[Order Quantity]]</f>
        <v>1180</v>
      </c>
      <c r="O546" s="14">
        <f>Portfolio43468[[#This Row],[Order Value]]</f>
        <v>3528.2000000000003</v>
      </c>
      <c r="P546">
        <f t="shared" si="16"/>
        <v>2008</v>
      </c>
      <c r="Q546" t="str">
        <f t="shared" si="17"/>
        <v>Nov</v>
      </c>
    </row>
    <row r="547" spans="1:17" x14ac:dyDescent="0.3">
      <c r="A547">
        <v>550</v>
      </c>
      <c r="B547" t="str">
        <f>Portfolio43468[[#This Row],[First Name]]</f>
        <v>C</v>
      </c>
      <c r="C547" t="str">
        <f>Portfolio43468[[#This Row],[Last Name]]</f>
        <v>Watkins</v>
      </c>
      <c r="D547" t="s">
        <v>1670</v>
      </c>
      <c r="E547" t="str">
        <f>Portfolio43468[[#This Row],[Gender]]</f>
        <v>F</v>
      </c>
      <c r="F547">
        <v>30</v>
      </c>
      <c r="G547" t="s">
        <v>3306</v>
      </c>
      <c r="H547" t="s">
        <v>2180</v>
      </c>
      <c r="I547" t="str">
        <f>INDEX('Postal Codes 1'!$C$2:$C$1540,MATCH(H547,'Postal Codes 1'!$B$2:$B$1540,0))</f>
        <v>OX</v>
      </c>
      <c r="J547" s="10">
        <v>39602</v>
      </c>
      <c r="K547">
        <v>15</v>
      </c>
      <c r="L547" t="s">
        <v>1700</v>
      </c>
      <c r="M547" t="str">
        <f>Portfolio43468[[#This Row],[Product Name]]</f>
        <v>Ultrathing V1</v>
      </c>
      <c r="N547">
        <f>Portfolio43468[[#This Row],[Order Quantity]]</f>
        <v>255</v>
      </c>
      <c r="O547" s="14">
        <f>Portfolio43468[[#This Row],[Order Value]]</f>
        <v>507.45</v>
      </c>
      <c r="P547">
        <f t="shared" si="16"/>
        <v>2008</v>
      </c>
      <c r="Q547" t="str">
        <f t="shared" si="17"/>
        <v>Jun</v>
      </c>
    </row>
    <row r="548" spans="1:17" x14ac:dyDescent="0.3">
      <c r="A548">
        <v>551</v>
      </c>
      <c r="B548" t="str">
        <f>Portfolio43468[[#This Row],[First Name]]</f>
        <v>K</v>
      </c>
      <c r="C548" t="str">
        <f>Portfolio43468[[#This Row],[Last Name]]</f>
        <v>Raymond</v>
      </c>
      <c r="D548" t="s">
        <v>1683</v>
      </c>
      <c r="E548" t="str">
        <f>Portfolio43468[[#This Row],[Gender]]</f>
        <v>F</v>
      </c>
      <c r="F548">
        <v>30</v>
      </c>
      <c r="G548" t="s">
        <v>3309</v>
      </c>
      <c r="H548" t="s">
        <v>1637</v>
      </c>
      <c r="I548" t="str">
        <f>INDEX('Postal Codes 1'!$C$2:$C$1540,MATCH(H548,'Postal Codes 1'!$B$2:$B$1540,0))</f>
        <v>CF</v>
      </c>
      <c r="J548" s="10">
        <v>39503</v>
      </c>
      <c r="K548">
        <v>89</v>
      </c>
      <c r="L548" t="s">
        <v>1721</v>
      </c>
      <c r="M548" t="str">
        <f>Portfolio43468[[#This Row],[Product Name]]</f>
        <v>Ultrathing V4</v>
      </c>
      <c r="N548">
        <f>Portfolio43468[[#This Row],[Order Quantity]]</f>
        <v>2136</v>
      </c>
      <c r="O548" s="14">
        <f>Portfolio43468[[#This Row],[Order Value]]</f>
        <v>8522.6400000000012</v>
      </c>
      <c r="P548">
        <f t="shared" si="16"/>
        <v>2008</v>
      </c>
      <c r="Q548" t="str">
        <f t="shared" si="17"/>
        <v>Feb</v>
      </c>
    </row>
    <row r="549" spans="1:17" x14ac:dyDescent="0.3">
      <c r="A549">
        <v>552</v>
      </c>
      <c r="B549" t="str">
        <f>Portfolio43468[[#This Row],[First Name]]</f>
        <v>A</v>
      </c>
      <c r="C549" t="str">
        <f>Portfolio43468[[#This Row],[Last Name]]</f>
        <v>Darling</v>
      </c>
      <c r="D549" t="s">
        <v>1670</v>
      </c>
      <c r="E549" t="str">
        <f>Portfolio43468[[#This Row],[Gender]]</f>
        <v>F</v>
      </c>
      <c r="F549">
        <v>60</v>
      </c>
      <c r="G549" t="s">
        <v>3312</v>
      </c>
      <c r="H549" t="s">
        <v>1467</v>
      </c>
      <c r="I549" t="str">
        <f>INDEX('Postal Codes 1'!$C$2:$C$1540,MATCH(H549,'Postal Codes 1'!$B$2:$B$1540,0))</f>
        <v>TN</v>
      </c>
      <c r="J549" s="10">
        <v>39875</v>
      </c>
      <c r="K549">
        <v>88</v>
      </c>
      <c r="L549" t="s">
        <v>1696</v>
      </c>
      <c r="M549" t="str">
        <f>Portfolio43468[[#This Row],[Product Name]]</f>
        <v>Ultrathing V2</v>
      </c>
      <c r="N549">
        <f>Portfolio43468[[#This Row],[Order Quantity]]</f>
        <v>1760</v>
      </c>
      <c r="O549" s="14">
        <f>Portfolio43468[[#This Row],[Order Value]]</f>
        <v>5262.4000000000005</v>
      </c>
      <c r="P549">
        <f t="shared" si="16"/>
        <v>2009</v>
      </c>
      <c r="Q549" t="str">
        <f t="shared" si="17"/>
        <v>Mar</v>
      </c>
    </row>
    <row r="550" spans="1:17" x14ac:dyDescent="0.3">
      <c r="A550">
        <v>553</v>
      </c>
      <c r="B550" t="str">
        <f>Portfolio43468[[#This Row],[First Name]]</f>
        <v>E</v>
      </c>
      <c r="C550" t="str">
        <f>Portfolio43468[[#This Row],[Last Name]]</f>
        <v>Irwin</v>
      </c>
      <c r="D550" t="s">
        <v>1683</v>
      </c>
      <c r="E550" t="str">
        <f>Portfolio43468[[#This Row],[Gender]]</f>
        <v>F</v>
      </c>
      <c r="F550">
        <v>90</v>
      </c>
      <c r="G550" t="s">
        <v>3315</v>
      </c>
      <c r="H550" t="s">
        <v>696</v>
      </c>
      <c r="I550" t="str">
        <f>INDEX('Postal Codes 1'!$C$2:$C$1540,MATCH(H550,'Postal Codes 1'!$B$2:$B$1540,0))</f>
        <v>LL</v>
      </c>
      <c r="J550" s="10">
        <v>39749</v>
      </c>
      <c r="K550">
        <v>78</v>
      </c>
      <c r="L550" t="s">
        <v>1673</v>
      </c>
      <c r="M550" t="str">
        <f>Portfolio43468[[#This Row],[Product Name]]</f>
        <v>Megawidget S</v>
      </c>
      <c r="N550">
        <f>Portfolio43468[[#This Row],[Order Quantity]]</f>
        <v>1872</v>
      </c>
      <c r="O550" s="14">
        <f>Portfolio43468[[#This Row],[Order Value]]</f>
        <v>1478.88</v>
      </c>
      <c r="P550">
        <f t="shared" si="16"/>
        <v>2008</v>
      </c>
      <c r="Q550" t="str">
        <f t="shared" si="17"/>
        <v>Oct</v>
      </c>
    </row>
    <row r="551" spans="1:17" x14ac:dyDescent="0.3">
      <c r="A551">
        <v>554</v>
      </c>
      <c r="B551" t="str">
        <f>Portfolio43468[[#This Row],[First Name]]</f>
        <v>S</v>
      </c>
      <c r="C551" t="str">
        <f>Portfolio43468[[#This Row],[Last Name]]</f>
        <v>Bloom</v>
      </c>
      <c r="D551" t="s">
        <v>1670</v>
      </c>
      <c r="E551" t="str">
        <f>Portfolio43468[[#This Row],[Gender]]</f>
        <v>F</v>
      </c>
      <c r="F551">
        <v>90</v>
      </c>
      <c r="G551" t="s">
        <v>3319</v>
      </c>
      <c r="H551" t="s">
        <v>328</v>
      </c>
      <c r="I551" t="str">
        <f>INDEX('Postal Codes 1'!$C$2:$C$1540,MATCH(H551,'Postal Codes 1'!$B$2:$B$1540,0))</f>
        <v>LL</v>
      </c>
      <c r="J551" s="10">
        <v>40042</v>
      </c>
      <c r="K551">
        <v>38</v>
      </c>
      <c r="L551" t="s">
        <v>1673</v>
      </c>
      <c r="M551" t="str">
        <f>Portfolio43468[[#This Row],[Product Name]]</f>
        <v>Megawidget S</v>
      </c>
      <c r="N551">
        <f>Portfolio43468[[#This Row],[Order Quantity]]</f>
        <v>912</v>
      </c>
      <c r="O551" s="14">
        <f>Portfolio43468[[#This Row],[Order Value]]</f>
        <v>720.48</v>
      </c>
      <c r="P551">
        <f t="shared" si="16"/>
        <v>2009</v>
      </c>
      <c r="Q551" t="str">
        <f t="shared" si="17"/>
        <v>Aug</v>
      </c>
    </row>
    <row r="552" spans="1:17" x14ac:dyDescent="0.3">
      <c r="A552">
        <v>555</v>
      </c>
      <c r="B552" t="str">
        <f>Portfolio43468[[#This Row],[First Name]]</f>
        <v>D</v>
      </c>
      <c r="C552" t="str">
        <f>Portfolio43468[[#This Row],[Last Name]]</f>
        <v>Hansen</v>
      </c>
      <c r="D552" t="s">
        <v>1670</v>
      </c>
      <c r="E552" t="str">
        <f>Portfolio43468[[#This Row],[Gender]]</f>
        <v>F</v>
      </c>
      <c r="F552">
        <v>60</v>
      </c>
      <c r="G552" t="s">
        <v>3322</v>
      </c>
      <c r="H552" t="s">
        <v>185</v>
      </c>
      <c r="I552" t="str">
        <f>INDEX('Postal Codes 1'!$C$2:$C$1540,MATCH(H552,'Postal Codes 1'!$B$2:$B$1540,0))</f>
        <v>EX</v>
      </c>
      <c r="J552" s="10">
        <v>39782</v>
      </c>
      <c r="K552">
        <v>44</v>
      </c>
      <c r="L552" t="s">
        <v>1677</v>
      </c>
      <c r="M552" t="str">
        <f>Portfolio43468[[#This Row],[Product Name]]</f>
        <v>Ultrathing V3</v>
      </c>
      <c r="N552">
        <f>Portfolio43468[[#This Row],[Order Quantity]]</f>
        <v>1056</v>
      </c>
      <c r="O552" s="14">
        <f>Portfolio43468[[#This Row],[Order Value]]</f>
        <v>3685.44</v>
      </c>
      <c r="P552">
        <f t="shared" si="16"/>
        <v>2008</v>
      </c>
      <c r="Q552" t="str">
        <f t="shared" si="17"/>
        <v>Nov</v>
      </c>
    </row>
    <row r="553" spans="1:17" x14ac:dyDescent="0.3">
      <c r="A553">
        <v>556</v>
      </c>
      <c r="B553" t="str">
        <f>Portfolio43468[[#This Row],[First Name]]</f>
        <v>C</v>
      </c>
      <c r="C553" t="str">
        <f>Portfolio43468[[#This Row],[Last Name]]</f>
        <v>Barker</v>
      </c>
      <c r="D553" t="s">
        <v>1670</v>
      </c>
      <c r="E553" t="str">
        <f>Portfolio43468[[#This Row],[Gender]]</f>
        <v>F</v>
      </c>
      <c r="F553">
        <v>60</v>
      </c>
      <c r="G553" t="s">
        <v>3325</v>
      </c>
      <c r="H553" t="s">
        <v>699</v>
      </c>
      <c r="I553" t="str">
        <f>INDEX('Postal Codes 1'!$C$2:$C$1540,MATCH(H553,'Postal Codes 1'!$B$2:$B$1540,0))</f>
        <v>LL</v>
      </c>
      <c r="J553" s="10">
        <v>40342</v>
      </c>
      <c r="K553">
        <v>64</v>
      </c>
      <c r="L553" t="s">
        <v>1677</v>
      </c>
      <c r="M553" t="str">
        <f>Portfolio43468[[#This Row],[Product Name]]</f>
        <v>Ultrathing V3</v>
      </c>
      <c r="N553">
        <f>Portfolio43468[[#This Row],[Order Quantity]]</f>
        <v>1536</v>
      </c>
      <c r="O553" s="14">
        <f>Portfolio43468[[#This Row],[Order Value]]</f>
        <v>5360.64</v>
      </c>
      <c r="P553">
        <f t="shared" si="16"/>
        <v>2010</v>
      </c>
      <c r="Q553" t="str">
        <f t="shared" si="17"/>
        <v>Jun</v>
      </c>
    </row>
    <row r="554" spans="1:17" x14ac:dyDescent="0.3">
      <c r="A554">
        <v>557</v>
      </c>
      <c r="B554" t="str">
        <f>Portfolio43468[[#This Row],[First Name]]</f>
        <v>S</v>
      </c>
      <c r="C554" t="str">
        <f>Portfolio43468[[#This Row],[Last Name]]</f>
        <v>Bullard</v>
      </c>
      <c r="D554" t="s">
        <v>1670</v>
      </c>
      <c r="E554" t="str">
        <f>Portfolio43468[[#This Row],[Gender]]</f>
        <v>F</v>
      </c>
      <c r="F554">
        <v>90</v>
      </c>
      <c r="G554" t="s">
        <v>3328</v>
      </c>
      <c r="H554" t="s">
        <v>3329</v>
      </c>
      <c r="I554" t="str">
        <f>INDEX('Postal Codes 1'!$C$2:$C$1540,MATCH(H554,'Postal Codes 1'!$B$2:$B$1540,0))</f>
        <v>EH</v>
      </c>
      <c r="J554" s="10">
        <v>40093</v>
      </c>
      <c r="K554">
        <v>69</v>
      </c>
      <c r="L554" t="s">
        <v>851</v>
      </c>
      <c r="M554" t="str">
        <f>Portfolio43468[[#This Row],[Product Name]]</f>
        <v>Hyperwotsit</v>
      </c>
      <c r="N554">
        <f>Portfolio43468[[#This Row],[Order Quantity]]</f>
        <v>1380</v>
      </c>
      <c r="O554" s="14">
        <f>Portfolio43468[[#This Row],[Order Value]]</f>
        <v>2773.7999999999997</v>
      </c>
      <c r="P554">
        <f t="shared" si="16"/>
        <v>2009</v>
      </c>
      <c r="Q554" t="str">
        <f t="shared" si="17"/>
        <v>Oct</v>
      </c>
    </row>
    <row r="555" spans="1:17" x14ac:dyDescent="0.3">
      <c r="A555">
        <v>558</v>
      </c>
      <c r="B555" t="str">
        <f>Portfolio43468[[#This Row],[First Name]]</f>
        <v>A</v>
      </c>
      <c r="C555" t="str">
        <f>Portfolio43468[[#This Row],[Last Name]]</f>
        <v>Jefferson</v>
      </c>
      <c r="D555" t="s">
        <v>1670</v>
      </c>
      <c r="E555" t="str">
        <f>Portfolio43468[[#This Row],[Gender]]</f>
        <v>F</v>
      </c>
      <c r="F555">
        <v>90</v>
      </c>
      <c r="G555" t="s">
        <v>3332</v>
      </c>
      <c r="H555" t="s">
        <v>83</v>
      </c>
      <c r="I555" t="str">
        <f>INDEX('Postal Codes 1'!$C$2:$C$1540,MATCH(H555,'Postal Codes 1'!$B$2:$B$1540,0))</f>
        <v>BT</v>
      </c>
      <c r="J555" s="10">
        <v>39475</v>
      </c>
      <c r="K555">
        <v>93</v>
      </c>
      <c r="L555" t="s">
        <v>1721</v>
      </c>
      <c r="M555" t="str">
        <f>Portfolio43468[[#This Row],[Product Name]]</f>
        <v>Ultrathing V4</v>
      </c>
      <c r="N555">
        <f>Portfolio43468[[#This Row],[Order Quantity]]</f>
        <v>2232</v>
      </c>
      <c r="O555" s="14">
        <f>Portfolio43468[[#This Row],[Order Value]]</f>
        <v>8905.68</v>
      </c>
      <c r="P555">
        <f t="shared" si="16"/>
        <v>2008</v>
      </c>
      <c r="Q555" t="str">
        <f t="shared" si="17"/>
        <v>Jan</v>
      </c>
    </row>
    <row r="556" spans="1:17" x14ac:dyDescent="0.3">
      <c r="A556">
        <v>559</v>
      </c>
      <c r="B556" t="str">
        <f>Portfolio43468[[#This Row],[First Name]]</f>
        <v>Y</v>
      </c>
      <c r="C556" t="str">
        <f>Portfolio43468[[#This Row],[Last Name]]</f>
        <v>Grubbs</v>
      </c>
      <c r="D556" t="s">
        <v>1683</v>
      </c>
      <c r="E556" t="str">
        <f>Portfolio43468[[#This Row],[Gender]]</f>
        <v>F</v>
      </c>
      <c r="F556">
        <v>30</v>
      </c>
      <c r="G556" t="s">
        <v>3334</v>
      </c>
      <c r="H556" t="s">
        <v>454</v>
      </c>
      <c r="I556" t="str">
        <f>INDEX('Postal Codes 1'!$C$2:$C$1540,MATCH(H556,'Postal Codes 1'!$B$2:$B$1540,0))</f>
        <v>SA</v>
      </c>
      <c r="J556" s="10">
        <v>40518</v>
      </c>
      <c r="K556">
        <v>19</v>
      </c>
      <c r="L556" t="s">
        <v>1677</v>
      </c>
      <c r="M556" t="str">
        <f>Portfolio43468[[#This Row],[Product Name]]</f>
        <v>Ultrathing V3</v>
      </c>
      <c r="N556">
        <f>Portfolio43468[[#This Row],[Order Quantity]]</f>
        <v>456</v>
      </c>
      <c r="O556" s="14">
        <f>Portfolio43468[[#This Row],[Order Value]]</f>
        <v>1591.44</v>
      </c>
      <c r="P556">
        <f t="shared" si="16"/>
        <v>2010</v>
      </c>
      <c r="Q556" t="str">
        <f t="shared" si="17"/>
        <v>Dec</v>
      </c>
    </row>
    <row r="557" spans="1:17" x14ac:dyDescent="0.3">
      <c r="A557">
        <v>560</v>
      </c>
      <c r="B557" t="str">
        <f>Portfolio43468[[#This Row],[First Name]]</f>
        <v>M</v>
      </c>
      <c r="C557" t="str">
        <f>Portfolio43468[[#This Row],[Last Name]]</f>
        <v>Billings</v>
      </c>
      <c r="D557" t="s">
        <v>1733</v>
      </c>
      <c r="E557" t="str">
        <f>Portfolio43468[[#This Row],[Gender]]</f>
        <v>F</v>
      </c>
      <c r="F557">
        <v>60</v>
      </c>
      <c r="G557" t="s">
        <v>3337</v>
      </c>
      <c r="H557" t="s">
        <v>288</v>
      </c>
      <c r="I557" t="str">
        <f>INDEX('Postal Codes 1'!$C$2:$C$1540,MATCH(H557,'Postal Codes 1'!$B$2:$B$1540,0))</f>
        <v>KW</v>
      </c>
      <c r="J557" s="10">
        <v>39453</v>
      </c>
      <c r="K557">
        <v>43</v>
      </c>
      <c r="L557" t="s">
        <v>1721</v>
      </c>
      <c r="M557" t="str">
        <f>Portfolio43468[[#This Row],[Product Name]]</f>
        <v>Ultrathing V4</v>
      </c>
      <c r="N557">
        <f>Portfolio43468[[#This Row],[Order Quantity]]</f>
        <v>1032</v>
      </c>
      <c r="O557" s="14">
        <f>Portfolio43468[[#This Row],[Order Value]]</f>
        <v>4117.68</v>
      </c>
      <c r="P557">
        <f t="shared" si="16"/>
        <v>2008</v>
      </c>
      <c r="Q557" t="str">
        <f t="shared" si="17"/>
        <v>Jan</v>
      </c>
    </row>
    <row r="558" spans="1:17" x14ac:dyDescent="0.3">
      <c r="A558">
        <v>561</v>
      </c>
      <c r="B558" t="str">
        <f>Portfolio43468[[#This Row],[First Name]]</f>
        <v>K</v>
      </c>
      <c r="C558" t="str">
        <f>Portfolio43468[[#This Row],[Last Name]]</f>
        <v>Reyna</v>
      </c>
      <c r="D558" t="s">
        <v>1683</v>
      </c>
      <c r="E558" t="str">
        <f>Portfolio43468[[#This Row],[Gender]]</f>
        <v>F</v>
      </c>
      <c r="F558">
        <v>90</v>
      </c>
      <c r="G558" t="s">
        <v>1890</v>
      </c>
      <c r="H558" t="s">
        <v>1040</v>
      </c>
      <c r="I558" t="str">
        <f>INDEX('Postal Codes 1'!$C$2:$C$1540,MATCH(H558,'Postal Codes 1'!$B$2:$B$1540,0))</f>
        <v>FK</v>
      </c>
      <c r="J558" s="10">
        <v>39743</v>
      </c>
      <c r="K558">
        <v>70</v>
      </c>
      <c r="L558" t="s">
        <v>1677</v>
      </c>
      <c r="M558" t="str">
        <f>Portfolio43468[[#This Row],[Product Name]]</f>
        <v>Ultrathing V3</v>
      </c>
      <c r="N558">
        <f>Portfolio43468[[#This Row],[Order Quantity]]</f>
        <v>1680</v>
      </c>
      <c r="O558" s="14">
        <f>Portfolio43468[[#This Row],[Order Value]]</f>
        <v>5863.2000000000007</v>
      </c>
      <c r="P558">
        <f t="shared" si="16"/>
        <v>2008</v>
      </c>
      <c r="Q558" t="str">
        <f t="shared" si="17"/>
        <v>Oct</v>
      </c>
    </row>
    <row r="559" spans="1:17" x14ac:dyDescent="0.3">
      <c r="A559">
        <v>562</v>
      </c>
      <c r="B559" t="str">
        <f>Portfolio43468[[#This Row],[First Name]]</f>
        <v>K</v>
      </c>
      <c r="C559" t="str">
        <f>Portfolio43468[[#This Row],[Last Name]]</f>
        <v>Moseley</v>
      </c>
      <c r="D559" t="s">
        <v>1733</v>
      </c>
      <c r="E559" t="str">
        <f>Portfolio43468[[#This Row],[Gender]]</f>
        <v>F</v>
      </c>
      <c r="F559">
        <v>60</v>
      </c>
      <c r="G559" t="s">
        <v>3341</v>
      </c>
      <c r="H559" t="s">
        <v>3342</v>
      </c>
      <c r="I559" t="str">
        <f>INDEX('Postal Codes 1'!$C$2:$C$1540,MATCH(H559,'Postal Codes 1'!$B$2:$B$1540,0))</f>
        <v>TN</v>
      </c>
      <c r="J559" s="10">
        <v>39760</v>
      </c>
      <c r="K559">
        <v>24</v>
      </c>
      <c r="L559" t="s">
        <v>1707</v>
      </c>
      <c r="M559" t="str">
        <f>Portfolio43468[[#This Row],[Product Name]]</f>
        <v>Megawidget M</v>
      </c>
      <c r="N559">
        <f>Portfolio43468[[#This Row],[Order Quantity]]</f>
        <v>576</v>
      </c>
      <c r="O559" s="14">
        <f>Portfolio43468[[#This Row],[Order Value]]</f>
        <v>685.43999999999994</v>
      </c>
      <c r="P559">
        <f t="shared" si="16"/>
        <v>2008</v>
      </c>
      <c r="Q559" t="str">
        <f t="shared" si="17"/>
        <v>Nov</v>
      </c>
    </row>
    <row r="560" spans="1:17" x14ac:dyDescent="0.3">
      <c r="A560">
        <v>563</v>
      </c>
      <c r="B560" t="str">
        <f>Portfolio43468[[#This Row],[First Name]]</f>
        <v>M</v>
      </c>
      <c r="C560" t="str">
        <f>Portfolio43468[[#This Row],[Last Name]]</f>
        <v>Romo</v>
      </c>
      <c r="D560" t="s">
        <v>1683</v>
      </c>
      <c r="E560" t="str">
        <f>Portfolio43468[[#This Row],[Gender]]</f>
        <v>F</v>
      </c>
      <c r="F560">
        <v>30</v>
      </c>
      <c r="G560" t="s">
        <v>3345</v>
      </c>
      <c r="H560" t="s">
        <v>1640</v>
      </c>
      <c r="I560" t="str">
        <f>INDEX('Postal Codes 1'!$C$2:$C$1540,MATCH(H560,'Postal Codes 1'!$B$2:$B$1540,0))</f>
        <v>ST</v>
      </c>
      <c r="J560" s="10">
        <v>39464</v>
      </c>
      <c r="K560">
        <v>78</v>
      </c>
      <c r="L560" t="s">
        <v>1707</v>
      </c>
      <c r="M560" t="str">
        <f>Portfolio43468[[#This Row],[Product Name]]</f>
        <v>Megawidget M</v>
      </c>
      <c r="N560">
        <f>Portfolio43468[[#This Row],[Order Quantity]]</f>
        <v>1872</v>
      </c>
      <c r="O560" s="14">
        <f>Portfolio43468[[#This Row],[Order Value]]</f>
        <v>2227.6799999999998</v>
      </c>
      <c r="P560">
        <f t="shared" si="16"/>
        <v>2008</v>
      </c>
      <c r="Q560" t="str">
        <f t="shared" si="17"/>
        <v>Jan</v>
      </c>
    </row>
    <row r="561" spans="1:17" x14ac:dyDescent="0.3">
      <c r="A561">
        <v>564</v>
      </c>
      <c r="B561" t="str">
        <f>Portfolio43468[[#This Row],[First Name]]</f>
        <v>T</v>
      </c>
      <c r="C561" t="str">
        <f>Portfolio43468[[#This Row],[Last Name]]</f>
        <v>Babb</v>
      </c>
      <c r="D561" t="s">
        <v>1683</v>
      </c>
      <c r="E561" t="str">
        <f>Portfolio43468[[#This Row],[Gender]]</f>
        <v>F</v>
      </c>
      <c r="F561">
        <v>30</v>
      </c>
      <c r="G561" t="s">
        <v>3348</v>
      </c>
      <c r="H561" t="s">
        <v>183</v>
      </c>
      <c r="I561" t="str">
        <f>INDEX('Postal Codes 1'!$C$2:$C$1540,MATCH(H561,'Postal Codes 1'!$B$2:$B$1540,0))</f>
        <v>EN</v>
      </c>
      <c r="J561" s="10">
        <v>39455</v>
      </c>
      <c r="K561">
        <v>62</v>
      </c>
      <c r="L561" t="s">
        <v>1707</v>
      </c>
      <c r="M561" t="str">
        <f>Portfolio43468[[#This Row],[Product Name]]</f>
        <v>Megawidget M</v>
      </c>
      <c r="N561">
        <f>Portfolio43468[[#This Row],[Order Quantity]]</f>
        <v>1488</v>
      </c>
      <c r="O561" s="14">
        <f>Portfolio43468[[#This Row],[Order Value]]</f>
        <v>1770.72</v>
      </c>
      <c r="P561">
        <f t="shared" si="16"/>
        <v>2008</v>
      </c>
      <c r="Q561" t="str">
        <f t="shared" si="17"/>
        <v>Jan</v>
      </c>
    </row>
    <row r="562" spans="1:17" x14ac:dyDescent="0.3">
      <c r="A562">
        <v>565</v>
      </c>
      <c r="B562" t="str">
        <f>Portfolio43468[[#This Row],[First Name]]</f>
        <v>W</v>
      </c>
      <c r="C562" t="str">
        <f>Portfolio43468[[#This Row],[Last Name]]</f>
        <v>Howe</v>
      </c>
      <c r="D562" t="s">
        <v>1670</v>
      </c>
      <c r="E562" t="str">
        <f>Portfolio43468[[#This Row],[Gender]]</f>
        <v>F</v>
      </c>
      <c r="F562">
        <v>60</v>
      </c>
      <c r="G562" t="s">
        <v>3351</v>
      </c>
      <c r="H562" t="s">
        <v>3054</v>
      </c>
      <c r="I562" t="str">
        <f>INDEX('Postal Codes 1'!$C$2:$C$1540,MATCH(H562,'Postal Codes 1'!$B$2:$B$1540,0))</f>
        <v>IP</v>
      </c>
      <c r="J562" s="10">
        <v>40057</v>
      </c>
      <c r="K562">
        <v>60</v>
      </c>
      <c r="L562" t="s">
        <v>1707</v>
      </c>
      <c r="M562" t="str">
        <f>Portfolio43468[[#This Row],[Product Name]]</f>
        <v>Megawidget M</v>
      </c>
      <c r="N562">
        <f>Portfolio43468[[#This Row],[Order Quantity]]</f>
        <v>1440</v>
      </c>
      <c r="O562" s="14">
        <f>Portfolio43468[[#This Row],[Order Value]]</f>
        <v>1713.6</v>
      </c>
      <c r="P562">
        <f t="shared" si="16"/>
        <v>2009</v>
      </c>
      <c r="Q562" t="str">
        <f t="shared" si="17"/>
        <v>Sep</v>
      </c>
    </row>
    <row r="563" spans="1:17" x14ac:dyDescent="0.3">
      <c r="A563">
        <v>566</v>
      </c>
      <c r="B563" t="str">
        <f>Portfolio43468[[#This Row],[First Name]]</f>
        <v>L</v>
      </c>
      <c r="C563" t="str">
        <f>Portfolio43468[[#This Row],[Last Name]]</f>
        <v>Church</v>
      </c>
      <c r="D563" t="s">
        <v>1670</v>
      </c>
      <c r="E563" t="str">
        <f>Portfolio43468[[#This Row],[Gender]]</f>
        <v>F</v>
      </c>
      <c r="F563">
        <v>60</v>
      </c>
      <c r="G563" t="s">
        <v>3354</v>
      </c>
      <c r="H563" t="s">
        <v>1622</v>
      </c>
      <c r="I563" t="str">
        <f>INDEX('Postal Codes 1'!$C$2:$C$1540,MATCH(H563,'Postal Codes 1'!$B$2:$B$1540,0))</f>
        <v>ML</v>
      </c>
      <c r="J563" s="10">
        <v>39556</v>
      </c>
      <c r="K563">
        <v>47</v>
      </c>
      <c r="L563" t="s">
        <v>1007</v>
      </c>
      <c r="M563" t="str">
        <f>Portfolio43468[[#This Row],[Product Name]]</f>
        <v>Superwossname</v>
      </c>
      <c r="N563">
        <f>Portfolio43468[[#This Row],[Order Quantity]]</f>
        <v>940</v>
      </c>
      <c r="O563" s="14">
        <f>Portfolio43468[[#This Row],[Order Value]]</f>
        <v>2923.4</v>
      </c>
      <c r="P563">
        <f t="shared" si="16"/>
        <v>2008</v>
      </c>
      <c r="Q563" t="str">
        <f t="shared" si="17"/>
        <v>Apr</v>
      </c>
    </row>
    <row r="564" spans="1:17" x14ac:dyDescent="0.3">
      <c r="A564">
        <v>567</v>
      </c>
      <c r="B564" t="str">
        <f>Portfolio43468[[#This Row],[First Name]]</f>
        <v>P</v>
      </c>
      <c r="C564" t="str">
        <f>Portfolio43468[[#This Row],[Last Name]]</f>
        <v>Muller</v>
      </c>
      <c r="D564" t="s">
        <v>1670</v>
      </c>
      <c r="E564" t="str">
        <f>Portfolio43468[[#This Row],[Gender]]</f>
        <v>F</v>
      </c>
      <c r="F564">
        <v>60</v>
      </c>
      <c r="G564" t="s">
        <v>3357</v>
      </c>
      <c r="H564" t="s">
        <v>411</v>
      </c>
      <c r="I564" t="str">
        <f>INDEX('Postal Codes 1'!$C$2:$C$1540,MATCH(H564,'Postal Codes 1'!$B$2:$B$1540,0))</f>
        <v>PH</v>
      </c>
      <c r="J564" s="10">
        <v>39803</v>
      </c>
      <c r="K564">
        <v>3</v>
      </c>
      <c r="L564" t="s">
        <v>1700</v>
      </c>
      <c r="M564" t="str">
        <f>Portfolio43468[[#This Row],[Product Name]]</f>
        <v>Ultrathing V1</v>
      </c>
      <c r="N564">
        <f>Portfolio43468[[#This Row],[Order Quantity]]</f>
        <v>51</v>
      </c>
      <c r="O564" s="14">
        <f>Portfolio43468[[#This Row],[Order Value]]</f>
        <v>101.49</v>
      </c>
      <c r="P564">
        <f t="shared" si="16"/>
        <v>2008</v>
      </c>
      <c r="Q564" t="str">
        <f t="shared" si="17"/>
        <v>Dec</v>
      </c>
    </row>
    <row r="565" spans="1:17" x14ac:dyDescent="0.3">
      <c r="A565">
        <v>568</v>
      </c>
      <c r="B565" t="str">
        <f>Portfolio43468[[#This Row],[First Name]]</f>
        <v>A</v>
      </c>
      <c r="C565" t="str">
        <f>Portfolio43468[[#This Row],[Last Name]]</f>
        <v>Mcclellan</v>
      </c>
      <c r="D565" t="s">
        <v>1670</v>
      </c>
      <c r="E565" t="str">
        <f>Portfolio43468[[#This Row],[Gender]]</f>
        <v>F</v>
      </c>
      <c r="F565">
        <v>90</v>
      </c>
      <c r="G565" t="s">
        <v>3360</v>
      </c>
      <c r="H565" t="s">
        <v>3361</v>
      </c>
      <c r="I565" t="str">
        <f>INDEX('Postal Codes 1'!$C$2:$C$1540,MATCH(H565,'Postal Codes 1'!$B$2:$B$1540,0))</f>
        <v>SG</v>
      </c>
      <c r="J565" s="10">
        <v>40212</v>
      </c>
      <c r="K565">
        <v>7</v>
      </c>
      <c r="L565" t="s">
        <v>1721</v>
      </c>
      <c r="M565" t="str">
        <f>Portfolio43468[[#This Row],[Product Name]]</f>
        <v>Ultrathing V4</v>
      </c>
      <c r="N565">
        <f>Portfolio43468[[#This Row],[Order Quantity]]</f>
        <v>168</v>
      </c>
      <c r="O565" s="14">
        <f>Portfolio43468[[#This Row],[Order Value]]</f>
        <v>670.32</v>
      </c>
      <c r="P565">
        <f t="shared" si="16"/>
        <v>2010</v>
      </c>
      <c r="Q565" t="str">
        <f t="shared" si="17"/>
        <v>Feb</v>
      </c>
    </row>
    <row r="566" spans="1:17" x14ac:dyDescent="0.3">
      <c r="A566">
        <v>569</v>
      </c>
      <c r="B566" t="str">
        <f>Portfolio43468[[#This Row],[First Name]]</f>
        <v>G</v>
      </c>
      <c r="C566" t="str">
        <f>Portfolio43468[[#This Row],[Last Name]]</f>
        <v>Rosales</v>
      </c>
      <c r="D566" t="s">
        <v>1733</v>
      </c>
      <c r="E566" t="str">
        <f>Portfolio43468[[#This Row],[Gender]]</f>
        <v>F</v>
      </c>
      <c r="F566">
        <v>30</v>
      </c>
      <c r="G566" t="s">
        <v>3364</v>
      </c>
      <c r="H566" t="s">
        <v>535</v>
      </c>
      <c r="I566" t="str">
        <f>INDEX('Postal Codes 1'!$C$2:$C$1540,MATCH(H566,'Postal Codes 1'!$B$2:$B$1540,0))</f>
        <v>BT</v>
      </c>
      <c r="J566" s="10">
        <v>39876</v>
      </c>
      <c r="K566">
        <v>6</v>
      </c>
      <c r="L566" t="s">
        <v>1700</v>
      </c>
      <c r="M566" t="str">
        <f>Portfolio43468[[#This Row],[Product Name]]</f>
        <v>Ultrathing V1</v>
      </c>
      <c r="N566">
        <f>Portfolio43468[[#This Row],[Order Quantity]]</f>
        <v>102</v>
      </c>
      <c r="O566" s="14">
        <f>Portfolio43468[[#This Row],[Order Value]]</f>
        <v>202.98</v>
      </c>
      <c r="P566">
        <f t="shared" si="16"/>
        <v>2009</v>
      </c>
      <c r="Q566" t="str">
        <f t="shared" si="17"/>
        <v>Mar</v>
      </c>
    </row>
    <row r="567" spans="1:17" x14ac:dyDescent="0.3">
      <c r="A567">
        <v>570</v>
      </c>
      <c r="B567" t="str">
        <f>Portfolio43468[[#This Row],[First Name]]</f>
        <v>L</v>
      </c>
      <c r="C567" t="str">
        <f>Portfolio43468[[#This Row],[Last Name]]</f>
        <v>Pate</v>
      </c>
      <c r="D567" t="s">
        <v>1683</v>
      </c>
      <c r="E567" t="str">
        <f>Portfolio43468[[#This Row],[Gender]]</f>
        <v>F</v>
      </c>
      <c r="F567">
        <v>60</v>
      </c>
      <c r="G567" t="s">
        <v>3366</v>
      </c>
      <c r="H567" t="s">
        <v>2785</v>
      </c>
      <c r="I567" t="str">
        <f>INDEX('Postal Codes 1'!$C$2:$C$1540,MATCH(H567,'Postal Codes 1'!$B$2:$B$1540,0))</f>
        <v>NE</v>
      </c>
      <c r="J567" s="10">
        <v>40345</v>
      </c>
      <c r="K567">
        <v>5</v>
      </c>
      <c r="L567" t="s">
        <v>1700</v>
      </c>
      <c r="M567" t="str">
        <f>Portfolio43468[[#This Row],[Product Name]]</f>
        <v>Ultrathing V1</v>
      </c>
      <c r="N567">
        <f>Portfolio43468[[#This Row],[Order Quantity]]</f>
        <v>85</v>
      </c>
      <c r="O567" s="14">
        <f>Portfolio43468[[#This Row],[Order Value]]</f>
        <v>169.15</v>
      </c>
      <c r="P567">
        <f t="shared" si="16"/>
        <v>2010</v>
      </c>
      <c r="Q567" t="str">
        <f t="shared" si="17"/>
        <v>Jun</v>
      </c>
    </row>
    <row r="568" spans="1:17" x14ac:dyDescent="0.3">
      <c r="A568">
        <v>571</v>
      </c>
      <c r="B568" t="str">
        <f>Portfolio43468[[#This Row],[First Name]]</f>
        <v>L</v>
      </c>
      <c r="C568" t="str">
        <f>Portfolio43468[[#This Row],[Last Name]]</f>
        <v>Carson</v>
      </c>
      <c r="D568" t="s">
        <v>1670</v>
      </c>
      <c r="E568" t="str">
        <f>Portfolio43468[[#This Row],[Gender]]</f>
        <v>F</v>
      </c>
      <c r="F568">
        <v>60</v>
      </c>
      <c r="G568" t="s">
        <v>3367</v>
      </c>
      <c r="H568" t="s">
        <v>2917</v>
      </c>
      <c r="I568" t="str">
        <f>INDEX('Postal Codes 1'!$C$2:$C$1540,MATCH(H568,'Postal Codes 1'!$B$2:$B$1540,0))</f>
        <v>AB</v>
      </c>
      <c r="J568" s="10">
        <v>39733</v>
      </c>
      <c r="K568">
        <v>34</v>
      </c>
      <c r="L568" t="s">
        <v>1677</v>
      </c>
      <c r="M568" t="str">
        <f>Portfolio43468[[#This Row],[Product Name]]</f>
        <v>Ultrathing V3</v>
      </c>
      <c r="N568">
        <f>Portfolio43468[[#This Row],[Order Quantity]]</f>
        <v>816</v>
      </c>
      <c r="O568" s="14">
        <f>Portfolio43468[[#This Row],[Order Value]]</f>
        <v>2847.84</v>
      </c>
      <c r="P568">
        <f t="shared" si="16"/>
        <v>2008</v>
      </c>
      <c r="Q568" t="str">
        <f t="shared" si="17"/>
        <v>Oct</v>
      </c>
    </row>
    <row r="569" spans="1:17" x14ac:dyDescent="0.3">
      <c r="A569">
        <v>572</v>
      </c>
      <c r="B569" t="str">
        <f>Portfolio43468[[#This Row],[First Name]]</f>
        <v>P</v>
      </c>
      <c r="C569" t="str">
        <f>Portfolio43468[[#This Row],[Last Name]]</f>
        <v>Wallace</v>
      </c>
      <c r="D569" t="s">
        <v>1670</v>
      </c>
      <c r="E569" t="str">
        <f>Portfolio43468[[#This Row],[Gender]]</f>
        <v>F</v>
      </c>
      <c r="F569">
        <v>60</v>
      </c>
      <c r="G569" t="s">
        <v>3370</v>
      </c>
      <c r="H569" t="s">
        <v>1600</v>
      </c>
      <c r="I569" t="str">
        <f>INDEX('Postal Codes 1'!$C$2:$C$1540,MATCH(H569,'Postal Codes 1'!$B$2:$B$1540,0))</f>
        <v>CB</v>
      </c>
      <c r="J569" s="10">
        <v>39755</v>
      </c>
      <c r="K569">
        <v>66</v>
      </c>
      <c r="L569" t="s">
        <v>851</v>
      </c>
      <c r="M569" t="str">
        <f>Portfolio43468[[#This Row],[Product Name]]</f>
        <v>Hyperwotsit</v>
      </c>
      <c r="N569">
        <f>Portfolio43468[[#This Row],[Order Quantity]]</f>
        <v>1320</v>
      </c>
      <c r="O569" s="14">
        <f>Portfolio43468[[#This Row],[Order Value]]</f>
        <v>2653.2</v>
      </c>
      <c r="P569">
        <f t="shared" si="16"/>
        <v>2008</v>
      </c>
      <c r="Q569" t="str">
        <f t="shared" si="17"/>
        <v>Nov</v>
      </c>
    </row>
    <row r="570" spans="1:17" x14ac:dyDescent="0.3">
      <c r="A570">
        <v>573</v>
      </c>
      <c r="B570" t="str">
        <f>Portfolio43468[[#This Row],[First Name]]</f>
        <v>J</v>
      </c>
      <c r="C570" t="str">
        <f>Portfolio43468[[#This Row],[Last Name]]</f>
        <v>Pearce</v>
      </c>
      <c r="D570" t="s">
        <v>1683</v>
      </c>
      <c r="E570" t="str">
        <f>Portfolio43468[[#This Row],[Gender]]</f>
        <v>F</v>
      </c>
      <c r="F570">
        <v>30</v>
      </c>
      <c r="G570" t="s">
        <v>3373</v>
      </c>
      <c r="H570" t="s">
        <v>3374</v>
      </c>
      <c r="I570" t="str">
        <f>INDEX('Postal Codes 1'!$C$2:$C$1540,MATCH(H570,'Postal Codes 1'!$B$2:$B$1540,0))</f>
        <v>CA</v>
      </c>
      <c r="J570" s="10">
        <v>40456</v>
      </c>
      <c r="K570">
        <v>13</v>
      </c>
      <c r="L570" t="s">
        <v>1721</v>
      </c>
      <c r="M570" t="str">
        <f>Portfolio43468[[#This Row],[Product Name]]</f>
        <v>Ultrathing V4</v>
      </c>
      <c r="N570">
        <f>Portfolio43468[[#This Row],[Order Quantity]]</f>
        <v>312</v>
      </c>
      <c r="O570" s="14">
        <f>Portfolio43468[[#This Row],[Order Value]]</f>
        <v>1244.8800000000001</v>
      </c>
      <c r="P570">
        <f t="shared" si="16"/>
        <v>2010</v>
      </c>
      <c r="Q570" t="str">
        <f t="shared" si="17"/>
        <v>Oct</v>
      </c>
    </row>
    <row r="571" spans="1:17" x14ac:dyDescent="0.3">
      <c r="A571">
        <v>574</v>
      </c>
      <c r="B571" t="str">
        <f>Portfolio43468[[#This Row],[First Name]]</f>
        <v>M</v>
      </c>
      <c r="C571" t="str">
        <f>Portfolio43468[[#This Row],[Last Name]]</f>
        <v>Hurst</v>
      </c>
      <c r="D571" t="s">
        <v>1670</v>
      </c>
      <c r="E571" t="str">
        <f>Portfolio43468[[#This Row],[Gender]]</f>
        <v>F</v>
      </c>
      <c r="F571">
        <v>60</v>
      </c>
      <c r="G571" t="s">
        <v>3376</v>
      </c>
      <c r="H571" t="s">
        <v>2555</v>
      </c>
      <c r="I571" t="str">
        <f>INDEX('Postal Codes 1'!$C$2:$C$1540,MATCH(H571,'Postal Codes 1'!$B$2:$B$1540,0))</f>
        <v>SG</v>
      </c>
      <c r="J571" s="10">
        <v>40407</v>
      </c>
      <c r="K571">
        <v>20</v>
      </c>
      <c r="L571" t="s">
        <v>1696</v>
      </c>
      <c r="M571" t="str">
        <f>Portfolio43468[[#This Row],[Product Name]]</f>
        <v>Ultrathing V2</v>
      </c>
      <c r="N571">
        <f>Portfolio43468[[#This Row],[Order Quantity]]</f>
        <v>400</v>
      </c>
      <c r="O571" s="14">
        <f>Portfolio43468[[#This Row],[Order Value]]</f>
        <v>1196</v>
      </c>
      <c r="P571">
        <f t="shared" si="16"/>
        <v>2010</v>
      </c>
      <c r="Q571" t="str">
        <f t="shared" si="17"/>
        <v>Aug</v>
      </c>
    </row>
    <row r="572" spans="1:17" x14ac:dyDescent="0.3">
      <c r="A572">
        <v>575</v>
      </c>
      <c r="B572" t="str">
        <f>Portfolio43468[[#This Row],[First Name]]</f>
        <v>S</v>
      </c>
      <c r="C572" t="str">
        <f>Portfolio43468[[#This Row],[Last Name]]</f>
        <v>Leon</v>
      </c>
      <c r="D572" t="s">
        <v>1683</v>
      </c>
      <c r="E572" t="str">
        <f>Portfolio43468[[#This Row],[Gender]]</f>
        <v>F</v>
      </c>
      <c r="F572">
        <v>30</v>
      </c>
      <c r="G572" t="s">
        <v>3379</v>
      </c>
      <c r="H572" t="s">
        <v>3380</v>
      </c>
      <c r="I572" t="str">
        <f>INDEX('Postal Codes 1'!$C$2:$C$1540,MATCH(H572,'Postal Codes 1'!$B$2:$B$1540,0))</f>
        <v>KW</v>
      </c>
      <c r="J572" s="10">
        <v>39595</v>
      </c>
      <c r="K572">
        <v>30</v>
      </c>
      <c r="L572" t="s">
        <v>1696</v>
      </c>
      <c r="M572" t="str">
        <f>Portfolio43468[[#This Row],[Product Name]]</f>
        <v>Ultrathing V2</v>
      </c>
      <c r="N572">
        <f>Portfolio43468[[#This Row],[Order Quantity]]</f>
        <v>600</v>
      </c>
      <c r="O572" s="14">
        <f>Portfolio43468[[#This Row],[Order Value]]</f>
        <v>1794.0000000000002</v>
      </c>
      <c r="P572">
        <f t="shared" si="16"/>
        <v>2008</v>
      </c>
      <c r="Q572" t="str">
        <f t="shared" si="17"/>
        <v>May</v>
      </c>
    </row>
    <row r="573" spans="1:17" x14ac:dyDescent="0.3">
      <c r="A573">
        <v>576</v>
      </c>
      <c r="B573" t="str">
        <f>Portfolio43468[[#This Row],[First Name]]</f>
        <v>C</v>
      </c>
      <c r="C573" t="str">
        <f>Portfolio43468[[#This Row],[Last Name]]</f>
        <v>Stacy</v>
      </c>
      <c r="D573" t="s">
        <v>1683</v>
      </c>
      <c r="E573" t="str">
        <f>Portfolio43468[[#This Row],[Gender]]</f>
        <v>F</v>
      </c>
      <c r="F573">
        <v>90</v>
      </c>
      <c r="G573" t="s">
        <v>3383</v>
      </c>
      <c r="H573" t="s">
        <v>2481</v>
      </c>
      <c r="I573" t="str">
        <f>INDEX('Postal Codes 1'!$C$2:$C$1540,MATCH(H573,'Postal Codes 1'!$B$2:$B$1540,0))</f>
        <v>ME</v>
      </c>
      <c r="J573" s="10">
        <v>40314</v>
      </c>
      <c r="K573">
        <v>80</v>
      </c>
      <c r="L573" t="s">
        <v>1700</v>
      </c>
      <c r="M573" t="str">
        <f>Portfolio43468[[#This Row],[Product Name]]</f>
        <v>Ultrathing V1</v>
      </c>
      <c r="N573">
        <f>Portfolio43468[[#This Row],[Order Quantity]]</f>
        <v>1360</v>
      </c>
      <c r="O573" s="14">
        <f>Portfolio43468[[#This Row],[Order Value]]</f>
        <v>2706.4</v>
      </c>
      <c r="P573">
        <f t="shared" si="16"/>
        <v>2010</v>
      </c>
      <c r="Q573" t="str">
        <f t="shared" si="17"/>
        <v>May</v>
      </c>
    </row>
    <row r="574" spans="1:17" x14ac:dyDescent="0.3">
      <c r="A574">
        <v>577</v>
      </c>
      <c r="B574" t="str">
        <f>Portfolio43468[[#This Row],[First Name]]</f>
        <v>L</v>
      </c>
      <c r="C574" t="str">
        <f>Portfolio43468[[#This Row],[Last Name]]</f>
        <v>Cochran</v>
      </c>
      <c r="D574" t="s">
        <v>1683</v>
      </c>
      <c r="E574" t="str">
        <f>Portfolio43468[[#This Row],[Gender]]</f>
        <v>F</v>
      </c>
      <c r="F574">
        <v>30</v>
      </c>
      <c r="G574" t="s">
        <v>3385</v>
      </c>
      <c r="H574" t="s">
        <v>1796</v>
      </c>
      <c r="I574" t="str">
        <f>INDEX('Postal Codes 1'!$C$2:$C$1540,MATCH(H574,'Postal Codes 1'!$B$2:$B$1540,0))</f>
        <v>BH</v>
      </c>
      <c r="J574" s="10">
        <v>40537</v>
      </c>
      <c r="K574">
        <v>76</v>
      </c>
      <c r="L574" t="s">
        <v>1721</v>
      </c>
      <c r="M574" t="str">
        <f>Portfolio43468[[#This Row],[Product Name]]</f>
        <v>Ultrathing V4</v>
      </c>
      <c r="N574">
        <f>Portfolio43468[[#This Row],[Order Quantity]]</f>
        <v>1824</v>
      </c>
      <c r="O574" s="14">
        <f>Portfolio43468[[#This Row],[Order Value]]</f>
        <v>7277.76</v>
      </c>
      <c r="P574">
        <f t="shared" si="16"/>
        <v>2010</v>
      </c>
      <c r="Q574" t="str">
        <f t="shared" si="17"/>
        <v>Dec</v>
      </c>
    </row>
    <row r="575" spans="1:17" x14ac:dyDescent="0.3">
      <c r="A575">
        <v>578</v>
      </c>
      <c r="B575" t="str">
        <f>Portfolio43468[[#This Row],[First Name]]</f>
        <v>S</v>
      </c>
      <c r="C575" t="str">
        <f>Portfolio43468[[#This Row],[Last Name]]</f>
        <v>Walter</v>
      </c>
      <c r="D575" t="s">
        <v>1683</v>
      </c>
      <c r="E575" t="str">
        <f>Portfolio43468[[#This Row],[Gender]]</f>
        <v>F</v>
      </c>
      <c r="F575">
        <v>60</v>
      </c>
      <c r="G575" t="s">
        <v>3387</v>
      </c>
      <c r="H575" t="s">
        <v>3050</v>
      </c>
      <c r="I575" t="str">
        <f>INDEX('Postal Codes 1'!$C$2:$C$1540,MATCH(H575,'Postal Codes 1'!$B$2:$B$1540,0))</f>
        <v>CO</v>
      </c>
      <c r="J575" s="10">
        <v>39754</v>
      </c>
      <c r="K575">
        <v>39</v>
      </c>
      <c r="L575" t="s">
        <v>1692</v>
      </c>
      <c r="M575" t="str">
        <f>Portfolio43468[[#This Row],[Product Name]]</f>
        <v>Megawidget L</v>
      </c>
      <c r="N575">
        <f>Portfolio43468[[#This Row],[Order Quantity]]</f>
        <v>936</v>
      </c>
      <c r="O575" s="14">
        <f>Portfolio43468[[#This Row],[Order Value]]</f>
        <v>1488.24</v>
      </c>
      <c r="P575">
        <f t="shared" si="16"/>
        <v>2008</v>
      </c>
      <c r="Q575" t="str">
        <f t="shared" si="17"/>
        <v>Nov</v>
      </c>
    </row>
    <row r="576" spans="1:17" x14ac:dyDescent="0.3">
      <c r="A576">
        <v>579</v>
      </c>
      <c r="B576" t="str">
        <f>Portfolio43468[[#This Row],[First Name]]</f>
        <v>B</v>
      </c>
      <c r="C576" t="str">
        <f>Portfolio43468[[#This Row],[Last Name]]</f>
        <v>Avila</v>
      </c>
      <c r="D576" t="s">
        <v>1733</v>
      </c>
      <c r="E576" t="str">
        <f>Portfolio43468[[#This Row],[Gender]]</f>
        <v>F</v>
      </c>
      <c r="F576">
        <v>90</v>
      </c>
      <c r="G576" t="s">
        <v>3390</v>
      </c>
      <c r="H576" t="s">
        <v>2035</v>
      </c>
      <c r="I576" t="str">
        <f>INDEX('Postal Codes 1'!$C$2:$C$1540,MATCH(H576,'Postal Codes 1'!$B$2:$B$1540,0))</f>
        <v>HS</v>
      </c>
      <c r="J576" s="10">
        <v>40226</v>
      </c>
      <c r="K576">
        <v>10</v>
      </c>
      <c r="L576" t="s">
        <v>1673</v>
      </c>
      <c r="M576" t="str">
        <f>Portfolio43468[[#This Row],[Product Name]]</f>
        <v>Megawidget S</v>
      </c>
      <c r="N576">
        <f>Portfolio43468[[#This Row],[Order Quantity]]</f>
        <v>240</v>
      </c>
      <c r="O576" s="14">
        <f>Portfolio43468[[#This Row],[Order Value]]</f>
        <v>189.60000000000002</v>
      </c>
      <c r="P576">
        <f t="shared" si="16"/>
        <v>2010</v>
      </c>
      <c r="Q576" t="str">
        <f t="shared" si="17"/>
        <v>Feb</v>
      </c>
    </row>
    <row r="577" spans="1:17" x14ac:dyDescent="0.3">
      <c r="A577">
        <v>580</v>
      </c>
      <c r="B577" t="str">
        <f>Portfolio43468[[#This Row],[First Name]]</f>
        <v>A</v>
      </c>
      <c r="C577" t="str">
        <f>Portfolio43468[[#This Row],[Last Name]]</f>
        <v>Benavides</v>
      </c>
      <c r="D577" t="s">
        <v>1683</v>
      </c>
      <c r="E577" t="str">
        <f>Portfolio43468[[#This Row],[Gender]]</f>
        <v>F</v>
      </c>
      <c r="F577">
        <v>30</v>
      </c>
      <c r="G577" t="s">
        <v>3393</v>
      </c>
      <c r="H577" t="s">
        <v>2516</v>
      </c>
      <c r="I577" t="str">
        <f>INDEX('Postal Codes 1'!$C$2:$C$1540,MATCH(H577,'Postal Codes 1'!$B$2:$B$1540,0))</f>
        <v>TS</v>
      </c>
      <c r="J577" s="10">
        <v>40090</v>
      </c>
      <c r="K577">
        <v>91</v>
      </c>
      <c r="L577" t="s">
        <v>1673</v>
      </c>
      <c r="M577" t="str">
        <f>Portfolio43468[[#This Row],[Product Name]]</f>
        <v>Megawidget S</v>
      </c>
      <c r="N577">
        <f>Portfolio43468[[#This Row],[Order Quantity]]</f>
        <v>2184</v>
      </c>
      <c r="O577" s="14">
        <f>Portfolio43468[[#This Row],[Order Value]]</f>
        <v>1725.3600000000001</v>
      </c>
      <c r="P577">
        <f t="shared" si="16"/>
        <v>2009</v>
      </c>
      <c r="Q577" t="str">
        <f t="shared" si="17"/>
        <v>Oct</v>
      </c>
    </row>
    <row r="578" spans="1:17" x14ac:dyDescent="0.3">
      <c r="A578">
        <v>581</v>
      </c>
      <c r="B578" t="str">
        <f>Portfolio43468[[#This Row],[First Name]]</f>
        <v>D</v>
      </c>
      <c r="C578" t="str">
        <f>Portfolio43468[[#This Row],[Last Name]]</f>
        <v>Beltran</v>
      </c>
      <c r="D578" t="s">
        <v>1683</v>
      </c>
      <c r="E578" t="str">
        <f>Portfolio43468[[#This Row],[Gender]]</f>
        <v>F</v>
      </c>
      <c r="F578">
        <v>90</v>
      </c>
      <c r="G578" t="s">
        <v>3395</v>
      </c>
      <c r="H578" t="s">
        <v>3396</v>
      </c>
      <c r="I578" t="str">
        <f>INDEX('Postal Codes 1'!$C$2:$C$1540,MATCH(H578,'Postal Codes 1'!$B$2:$B$1540,0))</f>
        <v>PE</v>
      </c>
      <c r="J578" s="10">
        <v>40175</v>
      </c>
      <c r="K578">
        <v>33</v>
      </c>
      <c r="L578" t="s">
        <v>1772</v>
      </c>
      <c r="M578" t="str">
        <f>Portfolio43468[[#This Row],[Product Name]]</f>
        <v>Gigastuff</v>
      </c>
      <c r="N578">
        <f>Portfolio43468[[#This Row],[Order Quantity]]</f>
        <v>594</v>
      </c>
      <c r="O578" s="14">
        <f>Portfolio43468[[#This Row],[Order Value]]</f>
        <v>1122.6599999999999</v>
      </c>
      <c r="P578">
        <f t="shared" ref="P578:P641" si="18">YEAR(J578)</f>
        <v>2009</v>
      </c>
      <c r="Q578" t="str">
        <f t="shared" ref="Q578:Q641" si="19">TEXT(J578,"MMM")</f>
        <v>Dec</v>
      </c>
    </row>
    <row r="579" spans="1:17" x14ac:dyDescent="0.3">
      <c r="A579">
        <v>582</v>
      </c>
      <c r="B579" t="str">
        <f>Portfolio43468[[#This Row],[First Name]]</f>
        <v>M</v>
      </c>
      <c r="C579" t="str">
        <f>Portfolio43468[[#This Row],[Last Name]]</f>
        <v>Slaughter</v>
      </c>
      <c r="D579" t="s">
        <v>1683</v>
      </c>
      <c r="E579" t="str">
        <f>Portfolio43468[[#This Row],[Gender]]</f>
        <v>F</v>
      </c>
      <c r="F579">
        <v>30</v>
      </c>
      <c r="G579" t="s">
        <v>3399</v>
      </c>
      <c r="H579" t="s">
        <v>643</v>
      </c>
      <c r="I579" t="str">
        <f>INDEX('Postal Codes 1'!$C$2:$C$1540,MATCH(H579,'Postal Codes 1'!$B$2:$B$1540,0))</f>
        <v>HP</v>
      </c>
      <c r="J579" s="10">
        <v>39575</v>
      </c>
      <c r="K579">
        <v>85</v>
      </c>
      <c r="L579" t="s">
        <v>1700</v>
      </c>
      <c r="M579" t="str">
        <f>Portfolio43468[[#This Row],[Product Name]]</f>
        <v>Ultrathing V1</v>
      </c>
      <c r="N579">
        <f>Portfolio43468[[#This Row],[Order Quantity]]</f>
        <v>1445</v>
      </c>
      <c r="O579" s="14">
        <f>Portfolio43468[[#This Row],[Order Value]]</f>
        <v>2875.55</v>
      </c>
      <c r="P579">
        <f t="shared" si="18"/>
        <v>2008</v>
      </c>
      <c r="Q579" t="str">
        <f t="shared" si="19"/>
        <v>May</v>
      </c>
    </row>
    <row r="580" spans="1:17" x14ac:dyDescent="0.3">
      <c r="A580">
        <v>583</v>
      </c>
      <c r="B580" t="str">
        <f>Portfolio43468[[#This Row],[First Name]]</f>
        <v>B</v>
      </c>
      <c r="C580" t="str">
        <f>Portfolio43468[[#This Row],[Last Name]]</f>
        <v>Sanderson</v>
      </c>
      <c r="D580" t="s">
        <v>1683</v>
      </c>
      <c r="E580" t="str">
        <f>Portfolio43468[[#This Row],[Gender]]</f>
        <v>F</v>
      </c>
      <c r="F580">
        <v>30</v>
      </c>
      <c r="G580" t="s">
        <v>3402</v>
      </c>
      <c r="H580" t="s">
        <v>18</v>
      </c>
      <c r="I580" t="str">
        <f>INDEX('Postal Codes 1'!$C$2:$C$1540,MATCH(H580,'Postal Codes 1'!$B$2:$B$1540,0))</f>
        <v>B</v>
      </c>
      <c r="J580" s="10">
        <v>40217</v>
      </c>
      <c r="K580">
        <v>11</v>
      </c>
      <c r="L580" t="s">
        <v>1696</v>
      </c>
      <c r="M580" t="str">
        <f>Portfolio43468[[#This Row],[Product Name]]</f>
        <v>Ultrathing V2</v>
      </c>
      <c r="N580">
        <f>Portfolio43468[[#This Row],[Order Quantity]]</f>
        <v>220</v>
      </c>
      <c r="O580" s="14">
        <f>Portfolio43468[[#This Row],[Order Value]]</f>
        <v>657.80000000000007</v>
      </c>
      <c r="P580">
        <f t="shared" si="18"/>
        <v>2010</v>
      </c>
      <c r="Q580" t="str">
        <f t="shared" si="19"/>
        <v>Feb</v>
      </c>
    </row>
    <row r="581" spans="1:17" x14ac:dyDescent="0.3">
      <c r="A581">
        <v>584</v>
      </c>
      <c r="B581" t="str">
        <f>Portfolio43468[[#This Row],[First Name]]</f>
        <v>C</v>
      </c>
      <c r="C581" t="str">
        <f>Portfolio43468[[#This Row],[Last Name]]</f>
        <v>Evans</v>
      </c>
      <c r="D581" t="s">
        <v>1683</v>
      </c>
      <c r="E581" t="str">
        <f>Portfolio43468[[#This Row],[Gender]]</f>
        <v>F</v>
      </c>
      <c r="F581">
        <v>60</v>
      </c>
      <c r="G581" t="s">
        <v>3405</v>
      </c>
      <c r="H581" t="s">
        <v>1159</v>
      </c>
      <c r="I581" t="str">
        <f>INDEX('Postal Codes 1'!$C$2:$C$1540,MATCH(H581,'Postal Codes 1'!$B$2:$B$1540,0))</f>
        <v>LE</v>
      </c>
      <c r="J581" s="10">
        <v>40388</v>
      </c>
      <c r="K581">
        <v>93</v>
      </c>
      <c r="L581" t="s">
        <v>1673</v>
      </c>
      <c r="M581" t="str">
        <f>Portfolio43468[[#This Row],[Product Name]]</f>
        <v>Megawidget S</v>
      </c>
      <c r="N581">
        <f>Portfolio43468[[#This Row],[Order Quantity]]</f>
        <v>2232</v>
      </c>
      <c r="O581" s="14">
        <f>Portfolio43468[[#This Row],[Order Value]]</f>
        <v>1763.28</v>
      </c>
      <c r="P581">
        <f t="shared" si="18"/>
        <v>2010</v>
      </c>
      <c r="Q581" t="str">
        <f t="shared" si="19"/>
        <v>Jul</v>
      </c>
    </row>
    <row r="582" spans="1:17" x14ac:dyDescent="0.3">
      <c r="A582">
        <v>585</v>
      </c>
      <c r="B582" t="str">
        <f>Portfolio43468[[#This Row],[First Name]]</f>
        <v>D</v>
      </c>
      <c r="C582" t="str">
        <f>Portfolio43468[[#This Row],[Last Name]]</f>
        <v>Oneil</v>
      </c>
      <c r="D582" t="s">
        <v>1670</v>
      </c>
      <c r="E582" t="str">
        <f>Portfolio43468[[#This Row],[Gender]]</f>
        <v>F</v>
      </c>
      <c r="F582">
        <v>30</v>
      </c>
      <c r="G582" t="s">
        <v>3408</v>
      </c>
      <c r="H582" t="s">
        <v>3409</v>
      </c>
      <c r="I582" t="str">
        <f>INDEX('Postal Codes 1'!$C$2:$C$1540,MATCH(H582,'Postal Codes 1'!$B$2:$B$1540,0))</f>
        <v>OX</v>
      </c>
      <c r="J582" s="10">
        <v>40199</v>
      </c>
      <c r="K582">
        <v>4</v>
      </c>
      <c r="L582" t="s">
        <v>1772</v>
      </c>
      <c r="M582" t="str">
        <f>Portfolio43468[[#This Row],[Product Name]]</f>
        <v>Gigastuff</v>
      </c>
      <c r="N582">
        <f>Portfolio43468[[#This Row],[Order Quantity]]</f>
        <v>72</v>
      </c>
      <c r="O582" s="14">
        <f>Portfolio43468[[#This Row],[Order Value]]</f>
        <v>136.07999999999998</v>
      </c>
      <c r="P582">
        <f t="shared" si="18"/>
        <v>2010</v>
      </c>
      <c r="Q582" t="str">
        <f t="shared" si="19"/>
        <v>Jan</v>
      </c>
    </row>
    <row r="583" spans="1:17" x14ac:dyDescent="0.3">
      <c r="A583">
        <v>586</v>
      </c>
      <c r="B583" t="str">
        <f>Portfolio43468[[#This Row],[First Name]]</f>
        <v>O</v>
      </c>
      <c r="C583" t="str">
        <f>Portfolio43468[[#This Row],[Last Name]]</f>
        <v>Lancaster</v>
      </c>
      <c r="D583" t="s">
        <v>1683</v>
      </c>
      <c r="E583" t="str">
        <f>Portfolio43468[[#This Row],[Gender]]</f>
        <v>F</v>
      </c>
      <c r="F583">
        <v>90</v>
      </c>
      <c r="G583" t="s">
        <v>3411</v>
      </c>
      <c r="H583" t="s">
        <v>276</v>
      </c>
      <c r="I583" t="str">
        <f>INDEX('Postal Codes 1'!$C$2:$C$1540,MATCH(H583,'Postal Codes 1'!$B$2:$B$1540,0))</f>
        <v>KA</v>
      </c>
      <c r="J583" s="10">
        <v>39506</v>
      </c>
      <c r="K583">
        <v>11</v>
      </c>
      <c r="L583" t="s">
        <v>1673</v>
      </c>
      <c r="M583" t="str">
        <f>Portfolio43468[[#This Row],[Product Name]]</f>
        <v>Megawidget S</v>
      </c>
      <c r="N583">
        <f>Portfolio43468[[#This Row],[Order Quantity]]</f>
        <v>264</v>
      </c>
      <c r="O583" s="14">
        <f>Portfolio43468[[#This Row],[Order Value]]</f>
        <v>208.56</v>
      </c>
      <c r="P583">
        <f t="shared" si="18"/>
        <v>2008</v>
      </c>
      <c r="Q583" t="str">
        <f t="shared" si="19"/>
        <v>Feb</v>
      </c>
    </row>
    <row r="584" spans="1:17" x14ac:dyDescent="0.3">
      <c r="A584">
        <v>587</v>
      </c>
      <c r="B584" t="str">
        <f>Portfolio43468[[#This Row],[First Name]]</f>
        <v>O</v>
      </c>
      <c r="C584" t="str">
        <f>Portfolio43468[[#This Row],[Last Name]]</f>
        <v>Bourgeois</v>
      </c>
      <c r="D584" t="s">
        <v>1670</v>
      </c>
      <c r="E584" t="str">
        <f>Portfolio43468[[#This Row],[Gender]]</f>
        <v>F</v>
      </c>
      <c r="F584">
        <v>90</v>
      </c>
      <c r="G584" t="s">
        <v>3413</v>
      </c>
      <c r="H584" t="s">
        <v>80</v>
      </c>
      <c r="I584" t="str">
        <f>INDEX('Postal Codes 1'!$C$2:$C$1540,MATCH(H584,'Postal Codes 1'!$B$2:$B$1540,0))</f>
        <v>BT</v>
      </c>
      <c r="J584" s="10">
        <v>39756</v>
      </c>
      <c r="K584">
        <v>30</v>
      </c>
      <c r="L584" t="s">
        <v>1677</v>
      </c>
      <c r="M584" t="str">
        <f>Portfolio43468[[#This Row],[Product Name]]</f>
        <v>Ultrathing V3</v>
      </c>
      <c r="N584">
        <f>Portfolio43468[[#This Row],[Order Quantity]]</f>
        <v>720</v>
      </c>
      <c r="O584" s="14">
        <f>Portfolio43468[[#This Row],[Order Value]]</f>
        <v>2512.8000000000002</v>
      </c>
      <c r="P584">
        <f t="shared" si="18"/>
        <v>2008</v>
      </c>
      <c r="Q584" t="str">
        <f t="shared" si="19"/>
        <v>Nov</v>
      </c>
    </row>
    <row r="585" spans="1:17" x14ac:dyDescent="0.3">
      <c r="A585">
        <v>588</v>
      </c>
      <c r="B585" t="str">
        <f>Portfolio43468[[#This Row],[First Name]]</f>
        <v>C</v>
      </c>
      <c r="C585" t="str">
        <f>Portfolio43468[[#This Row],[Last Name]]</f>
        <v>Ziegler</v>
      </c>
      <c r="D585" t="s">
        <v>1683</v>
      </c>
      <c r="E585" t="str">
        <f>Portfolio43468[[#This Row],[Gender]]</f>
        <v>F</v>
      </c>
      <c r="F585">
        <v>60</v>
      </c>
      <c r="G585" t="s">
        <v>3415</v>
      </c>
      <c r="H585" t="s">
        <v>699</v>
      </c>
      <c r="I585" t="str">
        <f>INDEX('Postal Codes 1'!$C$2:$C$1540,MATCH(H585,'Postal Codes 1'!$B$2:$B$1540,0))</f>
        <v>LL</v>
      </c>
      <c r="J585" s="10">
        <v>39582</v>
      </c>
      <c r="K585">
        <v>79</v>
      </c>
      <c r="L585" t="s">
        <v>1007</v>
      </c>
      <c r="M585" t="str">
        <f>Portfolio43468[[#This Row],[Product Name]]</f>
        <v>Superwossname</v>
      </c>
      <c r="N585">
        <f>Portfolio43468[[#This Row],[Order Quantity]]</f>
        <v>1580</v>
      </c>
      <c r="O585" s="14">
        <f>Portfolio43468[[#This Row],[Order Value]]</f>
        <v>4913.8</v>
      </c>
      <c r="P585">
        <f t="shared" si="18"/>
        <v>2008</v>
      </c>
      <c r="Q585" t="str">
        <f t="shared" si="19"/>
        <v>May</v>
      </c>
    </row>
    <row r="586" spans="1:17" x14ac:dyDescent="0.3">
      <c r="A586">
        <v>589</v>
      </c>
      <c r="B586" t="str">
        <f>Portfolio43468[[#This Row],[First Name]]</f>
        <v>C</v>
      </c>
      <c r="C586" t="str">
        <f>Portfolio43468[[#This Row],[Last Name]]</f>
        <v>Self</v>
      </c>
      <c r="D586" t="s">
        <v>1683</v>
      </c>
      <c r="E586" t="str">
        <f>Portfolio43468[[#This Row],[Gender]]</f>
        <v>F</v>
      </c>
      <c r="F586">
        <v>60</v>
      </c>
      <c r="G586" t="s">
        <v>3418</v>
      </c>
      <c r="H586" t="s">
        <v>437</v>
      </c>
      <c r="I586" t="str">
        <f>INDEX('Postal Codes 1'!$C$2:$C$1540,MATCH(H586,'Postal Codes 1'!$B$2:$B$1540,0))</f>
        <v>RH</v>
      </c>
      <c r="J586" s="10">
        <v>39466</v>
      </c>
      <c r="K586">
        <v>51</v>
      </c>
      <c r="L586" t="s">
        <v>1696</v>
      </c>
      <c r="M586" t="str">
        <f>Portfolio43468[[#This Row],[Product Name]]</f>
        <v>Ultrathing V2</v>
      </c>
      <c r="N586">
        <f>Portfolio43468[[#This Row],[Order Quantity]]</f>
        <v>1020</v>
      </c>
      <c r="O586" s="14">
        <f>Portfolio43468[[#This Row],[Order Value]]</f>
        <v>3049.8</v>
      </c>
      <c r="P586">
        <f t="shared" si="18"/>
        <v>2008</v>
      </c>
      <c r="Q586" t="str">
        <f t="shared" si="19"/>
        <v>Jan</v>
      </c>
    </row>
    <row r="587" spans="1:17" x14ac:dyDescent="0.3">
      <c r="A587">
        <v>590</v>
      </c>
      <c r="B587" t="str">
        <f>Portfolio43468[[#This Row],[First Name]]</f>
        <v>S</v>
      </c>
      <c r="C587" t="str">
        <f>Portfolio43468[[#This Row],[Last Name]]</f>
        <v>Kirkland</v>
      </c>
      <c r="D587" t="s">
        <v>1683</v>
      </c>
      <c r="E587" t="str">
        <f>Portfolio43468[[#This Row],[Gender]]</f>
        <v>F</v>
      </c>
      <c r="F587">
        <v>30</v>
      </c>
      <c r="G587" t="s">
        <v>3421</v>
      </c>
      <c r="H587" t="s">
        <v>3422</v>
      </c>
      <c r="I587" t="str">
        <f>INDEX('Postal Codes 1'!$C$2:$C$1540,MATCH(H587,'Postal Codes 1'!$B$2:$B$1540,0))</f>
        <v>TN</v>
      </c>
      <c r="J587" s="10">
        <v>40361</v>
      </c>
      <c r="K587">
        <v>40</v>
      </c>
      <c r="L587" t="s">
        <v>1721</v>
      </c>
      <c r="M587" t="str">
        <f>Portfolio43468[[#This Row],[Product Name]]</f>
        <v>Ultrathing V4</v>
      </c>
      <c r="N587">
        <f>Portfolio43468[[#This Row],[Order Quantity]]</f>
        <v>960</v>
      </c>
      <c r="O587" s="14">
        <f>Portfolio43468[[#This Row],[Order Value]]</f>
        <v>3830.4</v>
      </c>
      <c r="P587">
        <f t="shared" si="18"/>
        <v>2010</v>
      </c>
      <c r="Q587" t="str">
        <f t="shared" si="19"/>
        <v>Jul</v>
      </c>
    </row>
    <row r="588" spans="1:17" x14ac:dyDescent="0.3">
      <c r="A588">
        <v>591</v>
      </c>
      <c r="B588" t="str">
        <f>Portfolio43468[[#This Row],[First Name]]</f>
        <v>N</v>
      </c>
      <c r="C588" t="str">
        <f>Portfolio43468[[#This Row],[Last Name]]</f>
        <v>Laird</v>
      </c>
      <c r="D588" t="s">
        <v>1683</v>
      </c>
      <c r="E588" t="str">
        <f>Portfolio43468[[#This Row],[Gender]]</f>
        <v>F</v>
      </c>
      <c r="F588">
        <v>30</v>
      </c>
      <c r="G588" t="s">
        <v>3425</v>
      </c>
      <c r="H588" t="s">
        <v>280</v>
      </c>
      <c r="I588" t="str">
        <f>INDEX('Postal Codes 1'!$C$2:$C$1540,MATCH(H588,'Postal Codes 1'!$B$2:$B$1540,0))</f>
        <v>KT</v>
      </c>
      <c r="J588" s="10">
        <v>40072</v>
      </c>
      <c r="K588">
        <v>82</v>
      </c>
      <c r="L588" t="s">
        <v>1700</v>
      </c>
      <c r="M588" t="str">
        <f>Portfolio43468[[#This Row],[Product Name]]</f>
        <v>Ultrathing V1</v>
      </c>
      <c r="N588">
        <f>Portfolio43468[[#This Row],[Order Quantity]]</f>
        <v>1394</v>
      </c>
      <c r="O588" s="14">
        <f>Portfolio43468[[#This Row],[Order Value]]</f>
        <v>2774.06</v>
      </c>
      <c r="P588">
        <f t="shared" si="18"/>
        <v>2009</v>
      </c>
      <c r="Q588" t="str">
        <f t="shared" si="19"/>
        <v>Sep</v>
      </c>
    </row>
    <row r="589" spans="1:17" x14ac:dyDescent="0.3">
      <c r="A589">
        <v>592</v>
      </c>
      <c r="B589" t="str">
        <f>Portfolio43468[[#This Row],[First Name]]</f>
        <v>C</v>
      </c>
      <c r="C589" t="str">
        <f>Portfolio43468[[#This Row],[Last Name]]</f>
        <v>Raines</v>
      </c>
      <c r="D589" t="s">
        <v>1670</v>
      </c>
      <c r="E589" t="str">
        <f>Portfolio43468[[#This Row],[Gender]]</f>
        <v>F</v>
      </c>
      <c r="F589">
        <v>90</v>
      </c>
      <c r="G589" t="s">
        <v>3428</v>
      </c>
      <c r="H589" t="s">
        <v>413</v>
      </c>
      <c r="I589" t="str">
        <f>INDEX('Postal Codes 1'!$C$2:$C$1540,MATCH(H589,'Postal Codes 1'!$B$2:$B$1540,0))</f>
        <v>PH</v>
      </c>
      <c r="J589" s="10">
        <v>40242</v>
      </c>
      <c r="K589">
        <v>97</v>
      </c>
      <c r="L589" t="s">
        <v>1673</v>
      </c>
      <c r="M589" t="str">
        <f>Portfolio43468[[#This Row],[Product Name]]</f>
        <v>Megawidget S</v>
      </c>
      <c r="N589">
        <f>Portfolio43468[[#This Row],[Order Quantity]]</f>
        <v>2328</v>
      </c>
      <c r="O589" s="14">
        <f>Portfolio43468[[#This Row],[Order Value]]</f>
        <v>1839.1200000000001</v>
      </c>
      <c r="P589">
        <f t="shared" si="18"/>
        <v>2010</v>
      </c>
      <c r="Q589" t="str">
        <f t="shared" si="19"/>
        <v>Mar</v>
      </c>
    </row>
    <row r="590" spans="1:17" x14ac:dyDescent="0.3">
      <c r="A590">
        <v>593</v>
      </c>
      <c r="B590" t="str">
        <f>Portfolio43468[[#This Row],[First Name]]</f>
        <v>T</v>
      </c>
      <c r="C590" t="str">
        <f>Portfolio43468[[#This Row],[Last Name]]</f>
        <v>Hamlin</v>
      </c>
      <c r="D590" t="s">
        <v>1683</v>
      </c>
      <c r="E590" t="str">
        <f>Portfolio43468[[#This Row],[Gender]]</f>
        <v>F</v>
      </c>
      <c r="F590">
        <v>30</v>
      </c>
      <c r="G590" t="s">
        <v>3431</v>
      </c>
      <c r="H590" t="s">
        <v>1243</v>
      </c>
      <c r="I590" t="str">
        <f>INDEX('Postal Codes 1'!$C$2:$C$1540,MATCH(H590,'Postal Codes 1'!$B$2:$B$1540,0))</f>
        <v>OL</v>
      </c>
      <c r="J590" s="10">
        <v>39798</v>
      </c>
      <c r="K590">
        <v>28</v>
      </c>
      <c r="L590" t="s">
        <v>1677</v>
      </c>
      <c r="M590" t="str">
        <f>Portfolio43468[[#This Row],[Product Name]]</f>
        <v>Ultrathing V3</v>
      </c>
      <c r="N590">
        <f>Portfolio43468[[#This Row],[Order Quantity]]</f>
        <v>672</v>
      </c>
      <c r="O590" s="14">
        <f>Portfolio43468[[#This Row],[Order Value]]</f>
        <v>2345.2800000000002</v>
      </c>
      <c r="P590">
        <f t="shared" si="18"/>
        <v>2008</v>
      </c>
      <c r="Q590" t="str">
        <f t="shared" si="19"/>
        <v>Dec</v>
      </c>
    </row>
    <row r="591" spans="1:17" x14ac:dyDescent="0.3">
      <c r="A591">
        <v>594</v>
      </c>
      <c r="B591" t="str">
        <f>Portfolio43468[[#This Row],[First Name]]</f>
        <v>T</v>
      </c>
      <c r="C591" t="str">
        <f>Portfolio43468[[#This Row],[Last Name]]</f>
        <v>Hooks</v>
      </c>
      <c r="D591" t="s">
        <v>1683</v>
      </c>
      <c r="E591" t="str">
        <f>Portfolio43468[[#This Row],[Gender]]</f>
        <v>F</v>
      </c>
      <c r="F591">
        <v>90</v>
      </c>
      <c r="G591" t="s">
        <v>3433</v>
      </c>
      <c r="H591" t="s">
        <v>3434</v>
      </c>
      <c r="I591" t="str">
        <f>INDEX('Postal Codes 1'!$C$2:$C$1540,MATCH(H591,'Postal Codes 1'!$B$2:$B$1540,0))</f>
        <v>NE</v>
      </c>
      <c r="J591" s="10">
        <v>40300</v>
      </c>
      <c r="K591">
        <v>28</v>
      </c>
      <c r="L591" t="s">
        <v>1700</v>
      </c>
      <c r="M591" t="str">
        <f>Portfolio43468[[#This Row],[Product Name]]</f>
        <v>Ultrathing V1</v>
      </c>
      <c r="N591">
        <f>Portfolio43468[[#This Row],[Order Quantity]]</f>
        <v>476</v>
      </c>
      <c r="O591" s="14">
        <f>Portfolio43468[[#This Row],[Order Value]]</f>
        <v>947.24</v>
      </c>
      <c r="P591">
        <f t="shared" si="18"/>
        <v>2010</v>
      </c>
      <c r="Q591" t="str">
        <f t="shared" si="19"/>
        <v>May</v>
      </c>
    </row>
    <row r="592" spans="1:17" x14ac:dyDescent="0.3">
      <c r="A592">
        <v>595</v>
      </c>
      <c r="B592" t="str">
        <f>Portfolio43468[[#This Row],[First Name]]</f>
        <v>B</v>
      </c>
      <c r="C592" t="str">
        <f>Portfolio43468[[#This Row],[Last Name]]</f>
        <v>Payne</v>
      </c>
      <c r="D592" t="s">
        <v>1683</v>
      </c>
      <c r="E592" t="str">
        <f>Portfolio43468[[#This Row],[Gender]]</f>
        <v>F</v>
      </c>
      <c r="F592">
        <v>60</v>
      </c>
      <c r="G592" t="s">
        <v>3437</v>
      </c>
      <c r="H592" t="s">
        <v>646</v>
      </c>
      <c r="I592" t="str">
        <f>INDEX('Postal Codes 1'!$C$2:$C$1540,MATCH(H592,'Postal Codes 1'!$B$2:$B$1540,0))</f>
        <v>HU</v>
      </c>
      <c r="J592" s="10">
        <v>39604</v>
      </c>
      <c r="K592">
        <v>45</v>
      </c>
      <c r="L592" t="s">
        <v>1673</v>
      </c>
      <c r="M592" t="str">
        <f>Portfolio43468[[#This Row],[Product Name]]</f>
        <v>Megawidget S</v>
      </c>
      <c r="N592">
        <f>Portfolio43468[[#This Row],[Order Quantity]]</f>
        <v>1080</v>
      </c>
      <c r="O592" s="14">
        <f>Portfolio43468[[#This Row],[Order Value]]</f>
        <v>853.2</v>
      </c>
      <c r="P592">
        <f t="shared" si="18"/>
        <v>2008</v>
      </c>
      <c r="Q592" t="str">
        <f t="shared" si="19"/>
        <v>Jun</v>
      </c>
    </row>
    <row r="593" spans="1:17" x14ac:dyDescent="0.3">
      <c r="A593">
        <v>596</v>
      </c>
      <c r="B593" t="str">
        <f>Portfolio43468[[#This Row],[First Name]]</f>
        <v>D</v>
      </c>
      <c r="C593" t="str">
        <f>Portfolio43468[[#This Row],[Last Name]]</f>
        <v>Rice</v>
      </c>
      <c r="D593" t="s">
        <v>1670</v>
      </c>
      <c r="E593" t="str">
        <f>Portfolio43468[[#This Row],[Gender]]</f>
        <v>F</v>
      </c>
      <c r="F593">
        <v>90</v>
      </c>
      <c r="G593" t="s">
        <v>3439</v>
      </c>
      <c r="H593" t="s">
        <v>1605</v>
      </c>
      <c r="I593" t="str">
        <f>INDEX('Postal Codes 1'!$C$2:$C$1540,MATCH(H593,'Postal Codes 1'!$B$2:$B$1540,0))</f>
        <v>CB</v>
      </c>
      <c r="J593" s="10">
        <v>39819</v>
      </c>
      <c r="K593">
        <v>94</v>
      </c>
      <c r="L593" t="s">
        <v>1707</v>
      </c>
      <c r="M593" t="str">
        <f>Portfolio43468[[#This Row],[Product Name]]</f>
        <v>Megawidget M</v>
      </c>
      <c r="N593">
        <f>Portfolio43468[[#This Row],[Order Quantity]]</f>
        <v>2256</v>
      </c>
      <c r="O593" s="14">
        <f>Portfolio43468[[#This Row],[Order Value]]</f>
        <v>2684.64</v>
      </c>
      <c r="P593">
        <f t="shared" si="18"/>
        <v>2009</v>
      </c>
      <c r="Q593" t="str">
        <f t="shared" si="19"/>
        <v>Jan</v>
      </c>
    </row>
    <row r="594" spans="1:17" x14ac:dyDescent="0.3">
      <c r="A594">
        <v>597</v>
      </c>
      <c r="B594" t="str">
        <f>Portfolio43468[[#This Row],[First Name]]</f>
        <v>K</v>
      </c>
      <c r="C594" t="str">
        <f>Portfolio43468[[#This Row],[Last Name]]</f>
        <v>Patel</v>
      </c>
      <c r="D594" t="s">
        <v>1670</v>
      </c>
      <c r="E594" t="str">
        <f>Portfolio43468[[#This Row],[Gender]]</f>
        <v>F</v>
      </c>
      <c r="F594">
        <v>30</v>
      </c>
      <c r="G594" t="s">
        <v>3441</v>
      </c>
      <c r="H594" t="s">
        <v>3442</v>
      </c>
      <c r="I594" t="str">
        <f>INDEX('Postal Codes 1'!$C$2:$C$1540,MATCH(H594,'Postal Codes 1'!$B$2:$B$1540,0))</f>
        <v>CV</v>
      </c>
      <c r="J594" s="10">
        <v>39951</v>
      </c>
      <c r="K594">
        <v>25</v>
      </c>
      <c r="L594" t="s">
        <v>1707</v>
      </c>
      <c r="M594" t="str">
        <f>Portfolio43468[[#This Row],[Product Name]]</f>
        <v>Megawidget M</v>
      </c>
      <c r="N594">
        <f>Portfolio43468[[#This Row],[Order Quantity]]</f>
        <v>600</v>
      </c>
      <c r="O594" s="14">
        <f>Portfolio43468[[#This Row],[Order Value]]</f>
        <v>714</v>
      </c>
      <c r="P594">
        <f t="shared" si="18"/>
        <v>2009</v>
      </c>
      <c r="Q594" t="str">
        <f t="shared" si="19"/>
        <v>May</v>
      </c>
    </row>
    <row r="595" spans="1:17" x14ac:dyDescent="0.3">
      <c r="A595">
        <v>598</v>
      </c>
      <c r="B595" t="str">
        <f>Portfolio43468[[#This Row],[First Name]]</f>
        <v>A</v>
      </c>
      <c r="C595" t="str">
        <f>Portfolio43468[[#This Row],[Last Name]]</f>
        <v>Nielsen</v>
      </c>
      <c r="D595" t="s">
        <v>1683</v>
      </c>
      <c r="E595" t="str">
        <f>Portfolio43468[[#This Row],[Gender]]</f>
        <v>F</v>
      </c>
      <c r="F595">
        <v>90</v>
      </c>
      <c r="G595" t="s">
        <v>3445</v>
      </c>
      <c r="H595" t="s">
        <v>820</v>
      </c>
      <c r="I595" t="str">
        <f>INDEX('Postal Codes 1'!$C$2:$C$1540,MATCH(H595,'Postal Codes 1'!$B$2:$B$1540,0))</f>
        <v>SA</v>
      </c>
      <c r="J595" s="10">
        <v>39763</v>
      </c>
      <c r="K595">
        <v>4</v>
      </c>
      <c r="L595" t="s">
        <v>1772</v>
      </c>
      <c r="M595" t="str">
        <f>Portfolio43468[[#This Row],[Product Name]]</f>
        <v>Gigastuff</v>
      </c>
      <c r="N595">
        <f>Portfolio43468[[#This Row],[Order Quantity]]</f>
        <v>72</v>
      </c>
      <c r="O595" s="14">
        <f>Portfolio43468[[#This Row],[Order Value]]</f>
        <v>136.07999999999998</v>
      </c>
      <c r="P595">
        <f t="shared" si="18"/>
        <v>2008</v>
      </c>
      <c r="Q595" t="str">
        <f t="shared" si="19"/>
        <v>Nov</v>
      </c>
    </row>
    <row r="596" spans="1:17" x14ac:dyDescent="0.3">
      <c r="A596">
        <v>599</v>
      </c>
      <c r="B596" t="str">
        <f>Portfolio43468[[#This Row],[First Name]]</f>
        <v>L</v>
      </c>
      <c r="C596" t="str">
        <f>Portfolio43468[[#This Row],[Last Name]]</f>
        <v>Hilton</v>
      </c>
      <c r="D596" t="s">
        <v>1733</v>
      </c>
      <c r="E596" t="str">
        <f>Portfolio43468[[#This Row],[Gender]]</f>
        <v>F</v>
      </c>
      <c r="F596">
        <v>30</v>
      </c>
      <c r="G596" t="s">
        <v>3448</v>
      </c>
      <c r="H596" t="s">
        <v>1639</v>
      </c>
      <c r="I596" t="str">
        <f>INDEX('Postal Codes 1'!$C$2:$C$1540,MATCH(H596,'Postal Codes 1'!$B$2:$B$1540,0))</f>
        <v>DN</v>
      </c>
      <c r="J596" s="10">
        <v>40028</v>
      </c>
      <c r="K596">
        <v>8</v>
      </c>
      <c r="L596" t="s">
        <v>1692</v>
      </c>
      <c r="M596" t="str">
        <f>Portfolio43468[[#This Row],[Product Name]]</f>
        <v>Megawidget L</v>
      </c>
      <c r="N596">
        <f>Portfolio43468[[#This Row],[Order Quantity]]</f>
        <v>192</v>
      </c>
      <c r="O596" s="14">
        <f>Portfolio43468[[#This Row],[Order Value]]</f>
        <v>305.28000000000003</v>
      </c>
      <c r="P596">
        <f t="shared" si="18"/>
        <v>2009</v>
      </c>
      <c r="Q596" t="str">
        <f t="shared" si="19"/>
        <v>Aug</v>
      </c>
    </row>
    <row r="597" spans="1:17" x14ac:dyDescent="0.3">
      <c r="A597">
        <v>600</v>
      </c>
      <c r="B597" t="str">
        <f>Portfolio43468[[#This Row],[First Name]]</f>
        <v>K</v>
      </c>
      <c r="C597" t="str">
        <f>Portfolio43468[[#This Row],[Last Name]]</f>
        <v>Mathis</v>
      </c>
      <c r="D597" t="s">
        <v>1719</v>
      </c>
      <c r="E597" t="str">
        <f>Portfolio43468[[#This Row],[Gender]]</f>
        <v>F</v>
      </c>
      <c r="F597">
        <v>60</v>
      </c>
      <c r="G597" t="s">
        <v>3451</v>
      </c>
      <c r="H597" t="s">
        <v>284</v>
      </c>
      <c r="I597" t="str">
        <f>INDEX('Postal Codes 1'!$C$2:$C$1540,MATCH(H597,'Postal Codes 1'!$B$2:$B$1540,0))</f>
        <v>KW</v>
      </c>
      <c r="J597" s="10">
        <v>39957</v>
      </c>
      <c r="K597">
        <v>71</v>
      </c>
      <c r="L597" t="s">
        <v>1007</v>
      </c>
      <c r="M597" t="str">
        <f>Portfolio43468[[#This Row],[Product Name]]</f>
        <v>Superwossname</v>
      </c>
      <c r="N597">
        <f>Portfolio43468[[#This Row],[Order Quantity]]</f>
        <v>1420</v>
      </c>
      <c r="O597" s="14">
        <f>Portfolio43468[[#This Row],[Order Value]]</f>
        <v>4416.2</v>
      </c>
      <c r="P597">
        <f t="shared" si="18"/>
        <v>2009</v>
      </c>
      <c r="Q597" t="str">
        <f t="shared" si="19"/>
        <v>May</v>
      </c>
    </row>
    <row r="598" spans="1:17" x14ac:dyDescent="0.3">
      <c r="A598">
        <v>601</v>
      </c>
      <c r="B598" t="str">
        <f>Portfolio43468[[#This Row],[First Name]]</f>
        <v>G</v>
      </c>
      <c r="C598" t="str">
        <f>Portfolio43468[[#This Row],[Last Name]]</f>
        <v>Mooney</v>
      </c>
      <c r="D598" t="s">
        <v>1733</v>
      </c>
      <c r="E598" t="str">
        <f>Portfolio43468[[#This Row],[Gender]]</f>
        <v>F</v>
      </c>
      <c r="F598">
        <v>30</v>
      </c>
      <c r="G598" t="s">
        <v>3454</v>
      </c>
      <c r="H598" t="s">
        <v>5</v>
      </c>
      <c r="I598" t="str">
        <f>INDEX('Postal Codes 1'!$C$2:$C$1540,MATCH(H598,'Postal Codes 1'!$B$2:$B$1540,0))</f>
        <v>AB</v>
      </c>
      <c r="J598" s="10">
        <v>39450</v>
      </c>
      <c r="K598">
        <v>20</v>
      </c>
      <c r="L598" t="s">
        <v>1673</v>
      </c>
      <c r="M598" t="str">
        <f>Portfolio43468[[#This Row],[Product Name]]</f>
        <v>Megawidget S</v>
      </c>
      <c r="N598">
        <f>Portfolio43468[[#This Row],[Order Quantity]]</f>
        <v>480</v>
      </c>
      <c r="O598" s="14">
        <f>Portfolio43468[[#This Row],[Order Value]]</f>
        <v>379.20000000000005</v>
      </c>
      <c r="P598">
        <f t="shared" si="18"/>
        <v>2008</v>
      </c>
      <c r="Q598" t="str">
        <f t="shared" si="19"/>
        <v>Jan</v>
      </c>
    </row>
    <row r="599" spans="1:17" x14ac:dyDescent="0.3">
      <c r="A599">
        <v>602</v>
      </c>
      <c r="B599" t="str">
        <f>Portfolio43468[[#This Row],[First Name]]</f>
        <v>J</v>
      </c>
      <c r="C599" t="str">
        <f>Portfolio43468[[#This Row],[Last Name]]</f>
        <v>Yeager</v>
      </c>
      <c r="D599" t="s">
        <v>1683</v>
      </c>
      <c r="E599" t="str">
        <f>Portfolio43468[[#This Row],[Gender]]</f>
        <v>F</v>
      </c>
      <c r="F599">
        <v>60</v>
      </c>
      <c r="G599" t="s">
        <v>3457</v>
      </c>
      <c r="H599" t="s">
        <v>3458</v>
      </c>
      <c r="I599" t="str">
        <f>INDEX('Postal Codes 1'!$C$2:$C$1540,MATCH(H599,'Postal Codes 1'!$B$2:$B$1540,0))</f>
        <v>BA</v>
      </c>
      <c r="J599" s="10">
        <v>39820</v>
      </c>
      <c r="K599">
        <v>25</v>
      </c>
      <c r="L599" t="s">
        <v>1696</v>
      </c>
      <c r="M599" t="str">
        <f>Portfolio43468[[#This Row],[Product Name]]</f>
        <v>Ultrathing V2</v>
      </c>
      <c r="N599">
        <f>Portfolio43468[[#This Row],[Order Quantity]]</f>
        <v>500</v>
      </c>
      <c r="O599" s="14">
        <f>Portfolio43468[[#This Row],[Order Value]]</f>
        <v>1495</v>
      </c>
      <c r="P599">
        <f t="shared" si="18"/>
        <v>2009</v>
      </c>
      <c r="Q599" t="str">
        <f t="shared" si="19"/>
        <v>Jan</v>
      </c>
    </row>
    <row r="600" spans="1:17" x14ac:dyDescent="0.3">
      <c r="A600">
        <v>603</v>
      </c>
      <c r="B600" t="str">
        <f>Portfolio43468[[#This Row],[First Name]]</f>
        <v>D</v>
      </c>
      <c r="C600" t="str">
        <f>Portfolio43468[[#This Row],[Last Name]]</f>
        <v>Peacock</v>
      </c>
      <c r="D600" t="s">
        <v>1683</v>
      </c>
      <c r="E600" t="str">
        <f>Portfolio43468[[#This Row],[Gender]]</f>
        <v>F</v>
      </c>
      <c r="F600">
        <v>30</v>
      </c>
      <c r="G600" t="s">
        <v>3461</v>
      </c>
      <c r="H600" t="s">
        <v>3462</v>
      </c>
      <c r="I600" t="str">
        <f>INDEX('Postal Codes 1'!$C$2:$C$1540,MATCH(H600,'Postal Codes 1'!$B$2:$B$1540,0))</f>
        <v>SA</v>
      </c>
      <c r="J600" s="10">
        <v>40228</v>
      </c>
      <c r="K600">
        <v>28</v>
      </c>
      <c r="L600" t="s">
        <v>1007</v>
      </c>
      <c r="M600" t="str">
        <f>Portfolio43468[[#This Row],[Product Name]]</f>
        <v>Superwossname</v>
      </c>
      <c r="N600">
        <f>Portfolio43468[[#This Row],[Order Quantity]]</f>
        <v>560</v>
      </c>
      <c r="O600" s="14">
        <f>Portfolio43468[[#This Row],[Order Value]]</f>
        <v>1741.6</v>
      </c>
      <c r="P600">
        <f t="shared" si="18"/>
        <v>2010</v>
      </c>
      <c r="Q600" t="str">
        <f t="shared" si="19"/>
        <v>Feb</v>
      </c>
    </row>
    <row r="601" spans="1:17" x14ac:dyDescent="0.3">
      <c r="A601">
        <v>604</v>
      </c>
      <c r="B601" t="str">
        <f>Portfolio43468[[#This Row],[First Name]]</f>
        <v>D</v>
      </c>
      <c r="C601" t="str">
        <f>Portfolio43468[[#This Row],[Last Name]]</f>
        <v>Diaz</v>
      </c>
      <c r="D601" t="s">
        <v>1683</v>
      </c>
      <c r="E601" t="str">
        <f>Portfolio43468[[#This Row],[Gender]]</f>
        <v>F</v>
      </c>
      <c r="F601">
        <v>30</v>
      </c>
      <c r="G601" t="s">
        <v>3465</v>
      </c>
      <c r="H601" t="s">
        <v>3466</v>
      </c>
      <c r="I601" t="str">
        <f>INDEX('Postal Codes 1'!$C$2:$C$1540,MATCH(H601,'Postal Codes 1'!$B$2:$B$1540,0))</f>
        <v>TD</v>
      </c>
      <c r="J601" s="10">
        <v>40471</v>
      </c>
      <c r="K601">
        <v>28</v>
      </c>
      <c r="L601" t="s">
        <v>1772</v>
      </c>
      <c r="M601" t="str">
        <f>Portfolio43468[[#This Row],[Product Name]]</f>
        <v>Gigastuff</v>
      </c>
      <c r="N601">
        <f>Portfolio43468[[#This Row],[Order Quantity]]</f>
        <v>504</v>
      </c>
      <c r="O601" s="14">
        <f>Portfolio43468[[#This Row],[Order Value]]</f>
        <v>952.56</v>
      </c>
      <c r="P601">
        <f t="shared" si="18"/>
        <v>2010</v>
      </c>
      <c r="Q601" t="str">
        <f t="shared" si="19"/>
        <v>Oct</v>
      </c>
    </row>
    <row r="602" spans="1:17" x14ac:dyDescent="0.3">
      <c r="A602">
        <v>605</v>
      </c>
      <c r="B602" t="str">
        <f>Portfolio43468[[#This Row],[First Name]]</f>
        <v>J</v>
      </c>
      <c r="C602" t="str">
        <f>Portfolio43468[[#This Row],[Last Name]]</f>
        <v>Bloom</v>
      </c>
      <c r="D602" t="s">
        <v>1670</v>
      </c>
      <c r="E602" t="str">
        <f>Portfolio43468[[#This Row],[Gender]]</f>
        <v>F</v>
      </c>
      <c r="F602">
        <v>30</v>
      </c>
      <c r="G602" t="s">
        <v>3468</v>
      </c>
      <c r="H602" t="s">
        <v>2917</v>
      </c>
      <c r="I602" t="str">
        <f>INDEX('Postal Codes 1'!$C$2:$C$1540,MATCH(H602,'Postal Codes 1'!$B$2:$B$1540,0))</f>
        <v>AB</v>
      </c>
      <c r="J602" s="10">
        <v>40238</v>
      </c>
      <c r="K602">
        <v>33</v>
      </c>
      <c r="L602" t="s">
        <v>851</v>
      </c>
      <c r="M602" t="str">
        <f>Portfolio43468[[#This Row],[Product Name]]</f>
        <v>Hyperwotsit</v>
      </c>
      <c r="N602">
        <f>Portfolio43468[[#This Row],[Order Quantity]]</f>
        <v>660</v>
      </c>
      <c r="O602" s="14">
        <f>Portfolio43468[[#This Row],[Order Value]]</f>
        <v>1326.6</v>
      </c>
      <c r="P602">
        <f t="shared" si="18"/>
        <v>2010</v>
      </c>
      <c r="Q602" t="str">
        <f t="shared" si="19"/>
        <v>Mar</v>
      </c>
    </row>
    <row r="603" spans="1:17" x14ac:dyDescent="0.3">
      <c r="A603">
        <v>606</v>
      </c>
      <c r="B603" t="str">
        <f>Portfolio43468[[#This Row],[First Name]]</f>
        <v>T</v>
      </c>
      <c r="C603" t="str">
        <f>Portfolio43468[[#This Row],[Last Name]]</f>
        <v>Hedrick</v>
      </c>
      <c r="D603" t="s">
        <v>1670</v>
      </c>
      <c r="E603" t="str">
        <f>Portfolio43468[[#This Row],[Gender]]</f>
        <v>F</v>
      </c>
      <c r="F603">
        <v>30</v>
      </c>
      <c r="G603" t="s">
        <v>3470</v>
      </c>
      <c r="H603" t="s">
        <v>252</v>
      </c>
      <c r="I603" t="str">
        <f>INDEX('Postal Codes 1'!$C$2:$C$1540,MATCH(H603,'Postal Codes 1'!$B$2:$B$1540,0))</f>
        <v>IV</v>
      </c>
      <c r="J603" s="10">
        <v>40534</v>
      </c>
      <c r="K603">
        <v>24</v>
      </c>
      <c r="L603" t="s">
        <v>1692</v>
      </c>
      <c r="M603" t="str">
        <f>Portfolio43468[[#This Row],[Product Name]]</f>
        <v>Megawidget L</v>
      </c>
      <c r="N603">
        <f>Portfolio43468[[#This Row],[Order Quantity]]</f>
        <v>576</v>
      </c>
      <c r="O603" s="14">
        <f>Portfolio43468[[#This Row],[Order Value]]</f>
        <v>915.84</v>
      </c>
      <c r="P603">
        <f t="shared" si="18"/>
        <v>2010</v>
      </c>
      <c r="Q603" t="str">
        <f t="shared" si="19"/>
        <v>Dec</v>
      </c>
    </row>
    <row r="604" spans="1:17" x14ac:dyDescent="0.3">
      <c r="A604">
        <v>607</v>
      </c>
      <c r="B604" t="str">
        <f>Portfolio43468[[#This Row],[First Name]]</f>
        <v>O</v>
      </c>
      <c r="C604" t="str">
        <f>Portfolio43468[[#This Row],[Last Name]]</f>
        <v>Earl</v>
      </c>
      <c r="D604" t="s">
        <v>1683</v>
      </c>
      <c r="E604" t="str">
        <f>Portfolio43468[[#This Row],[Gender]]</f>
        <v>F</v>
      </c>
      <c r="F604">
        <v>60</v>
      </c>
      <c r="G604" t="s">
        <v>3472</v>
      </c>
      <c r="H604" t="s">
        <v>2</v>
      </c>
      <c r="I604" t="str">
        <f>INDEX('Postal Codes 1'!$C$2:$C$1540,MATCH(H604,'Postal Codes 1'!$B$2:$B$1540,0))</f>
        <v>AB</v>
      </c>
      <c r="J604" s="10">
        <v>40132</v>
      </c>
      <c r="K604">
        <v>74</v>
      </c>
      <c r="L604" t="s">
        <v>1700</v>
      </c>
      <c r="M604" t="str">
        <f>Portfolio43468[[#This Row],[Product Name]]</f>
        <v>Ultrathing V1</v>
      </c>
      <c r="N604">
        <f>Portfolio43468[[#This Row],[Order Quantity]]</f>
        <v>1258</v>
      </c>
      <c r="O604" s="14">
        <f>Portfolio43468[[#This Row],[Order Value]]</f>
        <v>2503.42</v>
      </c>
      <c r="P604">
        <f t="shared" si="18"/>
        <v>2009</v>
      </c>
      <c r="Q604" t="str">
        <f t="shared" si="19"/>
        <v>Nov</v>
      </c>
    </row>
    <row r="605" spans="1:17" x14ac:dyDescent="0.3">
      <c r="A605">
        <v>608</v>
      </c>
      <c r="B605" t="str">
        <f>Portfolio43468[[#This Row],[First Name]]</f>
        <v>F</v>
      </c>
      <c r="C605" t="str">
        <f>Portfolio43468[[#This Row],[Last Name]]</f>
        <v>Coffman</v>
      </c>
      <c r="D605" t="s">
        <v>1733</v>
      </c>
      <c r="E605" t="str">
        <f>Portfolio43468[[#This Row],[Gender]]</f>
        <v>F</v>
      </c>
      <c r="F605">
        <v>60</v>
      </c>
      <c r="G605" t="s">
        <v>3475</v>
      </c>
      <c r="H605" t="s">
        <v>624</v>
      </c>
      <c r="I605" t="str">
        <f>INDEX('Postal Codes 1'!$C$2:$C$1540,MATCH(H605,'Postal Codes 1'!$B$2:$B$1540,0))</f>
        <v>GU</v>
      </c>
      <c r="J605" s="10">
        <v>39889</v>
      </c>
      <c r="K605">
        <v>17</v>
      </c>
      <c r="L605" t="s">
        <v>1721</v>
      </c>
      <c r="M605" t="str">
        <f>Portfolio43468[[#This Row],[Product Name]]</f>
        <v>Ultrathing V4</v>
      </c>
      <c r="N605">
        <f>Portfolio43468[[#This Row],[Order Quantity]]</f>
        <v>408</v>
      </c>
      <c r="O605" s="14">
        <f>Portfolio43468[[#This Row],[Order Value]]</f>
        <v>1627.92</v>
      </c>
      <c r="P605">
        <f t="shared" si="18"/>
        <v>2009</v>
      </c>
      <c r="Q605" t="str">
        <f t="shared" si="19"/>
        <v>Mar</v>
      </c>
    </row>
    <row r="606" spans="1:17" x14ac:dyDescent="0.3">
      <c r="A606">
        <v>609</v>
      </c>
      <c r="B606" t="str">
        <f>Portfolio43468[[#This Row],[First Name]]</f>
        <v>T</v>
      </c>
      <c r="C606" t="str">
        <f>Portfolio43468[[#This Row],[Last Name]]</f>
        <v>Henley</v>
      </c>
      <c r="D606" t="s">
        <v>1683</v>
      </c>
      <c r="E606" t="str">
        <f>Portfolio43468[[#This Row],[Gender]]</f>
        <v>F</v>
      </c>
      <c r="F606">
        <v>30</v>
      </c>
      <c r="G606" t="s">
        <v>3478</v>
      </c>
      <c r="H606" t="s">
        <v>3479</v>
      </c>
      <c r="I606" t="str">
        <f>INDEX('Postal Codes 1'!$C$2:$C$1540,MATCH(H606,'Postal Codes 1'!$B$2:$B$1540,0))</f>
        <v>SR</v>
      </c>
      <c r="J606" s="10">
        <v>39546</v>
      </c>
      <c r="K606">
        <v>71</v>
      </c>
      <c r="L606" t="s">
        <v>1707</v>
      </c>
      <c r="M606" t="str">
        <f>Portfolio43468[[#This Row],[Product Name]]</f>
        <v>Megawidget M</v>
      </c>
      <c r="N606">
        <f>Portfolio43468[[#This Row],[Order Quantity]]</f>
        <v>1704</v>
      </c>
      <c r="O606" s="14">
        <f>Portfolio43468[[#This Row],[Order Value]]</f>
        <v>2027.76</v>
      </c>
      <c r="P606">
        <f t="shared" si="18"/>
        <v>2008</v>
      </c>
      <c r="Q606" t="str">
        <f t="shared" si="19"/>
        <v>Apr</v>
      </c>
    </row>
    <row r="607" spans="1:17" x14ac:dyDescent="0.3">
      <c r="A607">
        <v>610</v>
      </c>
      <c r="B607" t="str">
        <f>Portfolio43468[[#This Row],[First Name]]</f>
        <v>C</v>
      </c>
      <c r="C607" t="str">
        <f>Portfolio43468[[#This Row],[Last Name]]</f>
        <v>Kendall</v>
      </c>
      <c r="D607" t="s">
        <v>1683</v>
      </c>
      <c r="E607" t="str">
        <f>Portfolio43468[[#This Row],[Gender]]</f>
        <v>F</v>
      </c>
      <c r="F607">
        <v>30</v>
      </c>
      <c r="G607" t="s">
        <v>3481</v>
      </c>
      <c r="H607" t="s">
        <v>189</v>
      </c>
      <c r="I607" t="str">
        <f>INDEX('Postal Codes 1'!$C$2:$C$1540,MATCH(H607,'Postal Codes 1'!$B$2:$B$1540,0))</f>
        <v>EX</v>
      </c>
      <c r="J607" s="10">
        <v>40408</v>
      </c>
      <c r="K607">
        <v>61</v>
      </c>
      <c r="L607" t="s">
        <v>1696</v>
      </c>
      <c r="M607" t="str">
        <f>Portfolio43468[[#This Row],[Product Name]]</f>
        <v>Ultrathing V2</v>
      </c>
      <c r="N607">
        <f>Portfolio43468[[#This Row],[Order Quantity]]</f>
        <v>1220</v>
      </c>
      <c r="O607" s="14">
        <f>Portfolio43468[[#This Row],[Order Value]]</f>
        <v>3647.8</v>
      </c>
      <c r="P607">
        <f t="shared" si="18"/>
        <v>2010</v>
      </c>
      <c r="Q607" t="str">
        <f t="shared" si="19"/>
        <v>Aug</v>
      </c>
    </row>
    <row r="608" spans="1:17" x14ac:dyDescent="0.3">
      <c r="A608">
        <v>611</v>
      </c>
      <c r="B608" t="str">
        <f>Portfolio43468[[#This Row],[First Name]]</f>
        <v>E</v>
      </c>
      <c r="C608" t="str">
        <f>Portfolio43468[[#This Row],[Last Name]]</f>
        <v>Hull</v>
      </c>
      <c r="D608" t="s">
        <v>1733</v>
      </c>
      <c r="E608" t="str">
        <f>Portfolio43468[[#This Row],[Gender]]</f>
        <v>F</v>
      </c>
      <c r="F608">
        <v>90</v>
      </c>
      <c r="G608" t="s">
        <v>3483</v>
      </c>
      <c r="H608" t="s">
        <v>557</v>
      </c>
      <c r="I608" t="str">
        <f>INDEX('Postal Codes 1'!$C$2:$C$1540,MATCH(H608,'Postal Codes 1'!$B$2:$B$1540,0))</f>
        <v>CF</v>
      </c>
      <c r="J608" s="10">
        <v>40167</v>
      </c>
      <c r="K608">
        <v>80</v>
      </c>
      <c r="L608" t="s">
        <v>1692</v>
      </c>
      <c r="M608" t="str">
        <f>Portfolio43468[[#This Row],[Product Name]]</f>
        <v>Megawidget L</v>
      </c>
      <c r="N608">
        <f>Portfolio43468[[#This Row],[Order Quantity]]</f>
        <v>1920</v>
      </c>
      <c r="O608" s="14">
        <f>Portfolio43468[[#This Row],[Order Value]]</f>
        <v>3052.8</v>
      </c>
      <c r="P608">
        <f t="shared" si="18"/>
        <v>2009</v>
      </c>
      <c r="Q608" t="str">
        <f t="shared" si="19"/>
        <v>Dec</v>
      </c>
    </row>
    <row r="609" spans="1:17" x14ac:dyDescent="0.3">
      <c r="A609">
        <v>612</v>
      </c>
      <c r="B609" t="str">
        <f>Portfolio43468[[#This Row],[First Name]]</f>
        <v>S</v>
      </c>
      <c r="C609" t="str">
        <f>Portfolio43468[[#This Row],[Last Name]]</f>
        <v>Gill</v>
      </c>
      <c r="D609" t="s">
        <v>1683</v>
      </c>
      <c r="E609" t="str">
        <f>Portfolio43468[[#This Row],[Gender]]</f>
        <v>F</v>
      </c>
      <c r="F609">
        <v>30</v>
      </c>
      <c r="G609" t="s">
        <v>3486</v>
      </c>
      <c r="H609" t="s">
        <v>1411</v>
      </c>
      <c r="I609" t="str">
        <f>INDEX('Postal Codes 1'!$C$2:$C$1540,MATCH(H609,'Postal Codes 1'!$B$2:$B$1540,0))</f>
        <v>SY</v>
      </c>
      <c r="J609" s="10">
        <v>40388</v>
      </c>
      <c r="K609">
        <v>92</v>
      </c>
      <c r="L609" t="s">
        <v>1696</v>
      </c>
      <c r="M609" t="str">
        <f>Portfolio43468[[#This Row],[Product Name]]</f>
        <v>Ultrathing V2</v>
      </c>
      <c r="N609">
        <f>Portfolio43468[[#This Row],[Order Quantity]]</f>
        <v>1840</v>
      </c>
      <c r="O609" s="14">
        <f>Portfolio43468[[#This Row],[Order Value]]</f>
        <v>5501.6</v>
      </c>
      <c r="P609">
        <f t="shared" si="18"/>
        <v>2010</v>
      </c>
      <c r="Q609" t="str">
        <f t="shared" si="19"/>
        <v>Jul</v>
      </c>
    </row>
    <row r="610" spans="1:17" x14ac:dyDescent="0.3">
      <c r="A610">
        <v>613</v>
      </c>
      <c r="B610" t="str">
        <f>Portfolio43468[[#This Row],[First Name]]</f>
        <v>H</v>
      </c>
      <c r="C610" t="str">
        <f>Portfolio43468[[#This Row],[Last Name]]</f>
        <v>Yeager</v>
      </c>
      <c r="D610" t="s">
        <v>1733</v>
      </c>
      <c r="E610" t="str">
        <f>Portfolio43468[[#This Row],[Gender]]</f>
        <v>F</v>
      </c>
      <c r="F610">
        <v>90</v>
      </c>
      <c r="G610" t="s">
        <v>3488</v>
      </c>
      <c r="H610" t="s">
        <v>337</v>
      </c>
      <c r="I610" t="str">
        <f>INDEX('Postal Codes 1'!$C$2:$C$1540,MATCH(H610,'Postal Codes 1'!$B$2:$B$1540,0))</f>
        <v>LN</v>
      </c>
      <c r="J610" s="10">
        <v>40307</v>
      </c>
      <c r="K610">
        <v>82</v>
      </c>
      <c r="L610" t="s">
        <v>1721</v>
      </c>
      <c r="M610" t="str">
        <f>Portfolio43468[[#This Row],[Product Name]]</f>
        <v>Ultrathing V4</v>
      </c>
      <c r="N610">
        <f>Portfolio43468[[#This Row],[Order Quantity]]</f>
        <v>1968</v>
      </c>
      <c r="O610" s="14">
        <f>Portfolio43468[[#This Row],[Order Value]]</f>
        <v>7852.3200000000006</v>
      </c>
      <c r="P610">
        <f t="shared" si="18"/>
        <v>2010</v>
      </c>
      <c r="Q610" t="str">
        <f t="shared" si="19"/>
        <v>May</v>
      </c>
    </row>
    <row r="611" spans="1:17" x14ac:dyDescent="0.3">
      <c r="A611">
        <v>614</v>
      </c>
      <c r="B611" t="str">
        <f>Portfolio43468[[#This Row],[First Name]]</f>
        <v>M</v>
      </c>
      <c r="C611" t="str">
        <f>Portfolio43468[[#This Row],[Last Name]]</f>
        <v>Byers</v>
      </c>
      <c r="D611" t="s">
        <v>1683</v>
      </c>
      <c r="E611" t="str">
        <f>Portfolio43468[[#This Row],[Gender]]</f>
        <v>F</v>
      </c>
      <c r="F611">
        <v>90</v>
      </c>
      <c r="G611" t="s">
        <v>3490</v>
      </c>
      <c r="H611" t="s">
        <v>3491</v>
      </c>
      <c r="I611" t="str">
        <f>INDEX('Postal Codes 1'!$C$2:$C$1540,MATCH(H611,'Postal Codes 1'!$B$2:$B$1540,0))</f>
        <v>LL</v>
      </c>
      <c r="J611" s="10">
        <v>40221</v>
      </c>
      <c r="K611">
        <v>72</v>
      </c>
      <c r="L611" t="s">
        <v>1007</v>
      </c>
      <c r="M611" t="str">
        <f>Portfolio43468[[#This Row],[Product Name]]</f>
        <v>Superwossname</v>
      </c>
      <c r="N611">
        <f>Portfolio43468[[#This Row],[Order Quantity]]</f>
        <v>1440</v>
      </c>
      <c r="O611" s="14">
        <f>Portfolio43468[[#This Row],[Order Value]]</f>
        <v>4478.3999999999996</v>
      </c>
      <c r="P611">
        <f t="shared" si="18"/>
        <v>2010</v>
      </c>
      <c r="Q611" t="str">
        <f t="shared" si="19"/>
        <v>Feb</v>
      </c>
    </row>
    <row r="612" spans="1:17" x14ac:dyDescent="0.3">
      <c r="A612">
        <v>615</v>
      </c>
      <c r="B612" t="str">
        <f>Portfolio43468[[#This Row],[First Name]]</f>
        <v>D</v>
      </c>
      <c r="C612" t="str">
        <f>Portfolio43468[[#This Row],[Last Name]]</f>
        <v>Salgado</v>
      </c>
      <c r="D612" t="s">
        <v>1670</v>
      </c>
      <c r="E612" t="str">
        <f>Portfolio43468[[#This Row],[Gender]]</f>
        <v>F</v>
      </c>
      <c r="F612">
        <v>30</v>
      </c>
      <c r="G612" t="s">
        <v>3494</v>
      </c>
      <c r="H612" t="s">
        <v>357</v>
      </c>
      <c r="I612" t="str">
        <f>INDEX('Postal Codes 1'!$C$2:$C$1540,MATCH(H612,'Postal Codes 1'!$B$2:$B$1540,0))</f>
        <v>NE</v>
      </c>
      <c r="J612" s="10">
        <v>39610</v>
      </c>
      <c r="K612">
        <v>93</v>
      </c>
      <c r="L612" t="s">
        <v>1696</v>
      </c>
      <c r="M612" t="str">
        <f>Portfolio43468[[#This Row],[Product Name]]</f>
        <v>Ultrathing V2</v>
      </c>
      <c r="N612">
        <f>Portfolio43468[[#This Row],[Order Quantity]]</f>
        <v>1860</v>
      </c>
      <c r="O612" s="14">
        <f>Portfolio43468[[#This Row],[Order Value]]</f>
        <v>5561.4000000000005</v>
      </c>
      <c r="P612">
        <f t="shared" si="18"/>
        <v>2008</v>
      </c>
      <c r="Q612" t="str">
        <f t="shared" si="19"/>
        <v>Jun</v>
      </c>
    </row>
    <row r="613" spans="1:17" x14ac:dyDescent="0.3">
      <c r="A613">
        <v>616</v>
      </c>
      <c r="B613" t="str">
        <f>Portfolio43468[[#This Row],[First Name]]</f>
        <v>C</v>
      </c>
      <c r="C613" t="str">
        <f>Portfolio43468[[#This Row],[Last Name]]</f>
        <v>Marino</v>
      </c>
      <c r="D613" t="s">
        <v>1683</v>
      </c>
      <c r="E613" t="str">
        <f>Portfolio43468[[#This Row],[Gender]]</f>
        <v>F</v>
      </c>
      <c r="F613">
        <v>90</v>
      </c>
      <c r="G613" t="s">
        <v>3497</v>
      </c>
      <c r="H613" t="s">
        <v>571</v>
      </c>
      <c r="I613" t="str">
        <f>INDEX('Postal Codes 1'!$C$2:$C$1540,MATCH(H613,'Postal Codes 1'!$B$2:$B$1540,0))</f>
        <v>CR</v>
      </c>
      <c r="J613" s="10">
        <v>39571</v>
      </c>
      <c r="K613">
        <v>62</v>
      </c>
      <c r="L613" t="s">
        <v>1677</v>
      </c>
      <c r="M613" t="str">
        <f>Portfolio43468[[#This Row],[Product Name]]</f>
        <v>Ultrathing V3</v>
      </c>
      <c r="N613">
        <f>Portfolio43468[[#This Row],[Order Quantity]]</f>
        <v>1488</v>
      </c>
      <c r="O613" s="14">
        <f>Portfolio43468[[#This Row],[Order Value]]</f>
        <v>5193.12</v>
      </c>
      <c r="P613">
        <f t="shared" si="18"/>
        <v>2008</v>
      </c>
      <c r="Q613" t="str">
        <f t="shared" si="19"/>
        <v>May</v>
      </c>
    </row>
    <row r="614" spans="1:17" x14ac:dyDescent="0.3">
      <c r="A614">
        <v>617</v>
      </c>
      <c r="B614" t="str">
        <f>Portfolio43468[[#This Row],[First Name]]</f>
        <v>E</v>
      </c>
      <c r="C614" t="str">
        <f>Portfolio43468[[#This Row],[Last Name]]</f>
        <v>Sosa</v>
      </c>
      <c r="D614" t="s">
        <v>1683</v>
      </c>
      <c r="E614" t="str">
        <f>Portfolio43468[[#This Row],[Gender]]</f>
        <v>F</v>
      </c>
      <c r="F614">
        <v>60</v>
      </c>
      <c r="G614" t="s">
        <v>3500</v>
      </c>
      <c r="H614" t="s">
        <v>436</v>
      </c>
      <c r="I614" t="str">
        <f>INDEX('Postal Codes 1'!$C$2:$C$1540,MATCH(H614,'Postal Codes 1'!$B$2:$B$1540,0))</f>
        <v>RH</v>
      </c>
      <c r="J614" s="10">
        <v>39652</v>
      </c>
      <c r="K614">
        <v>2</v>
      </c>
      <c r="L614" t="s">
        <v>1696</v>
      </c>
      <c r="M614" t="str">
        <f>Portfolio43468[[#This Row],[Product Name]]</f>
        <v>Ultrathing V2</v>
      </c>
      <c r="N614">
        <f>Portfolio43468[[#This Row],[Order Quantity]]</f>
        <v>40</v>
      </c>
      <c r="O614" s="14">
        <f>Portfolio43468[[#This Row],[Order Value]]</f>
        <v>119.60000000000001</v>
      </c>
      <c r="P614">
        <f t="shared" si="18"/>
        <v>2008</v>
      </c>
      <c r="Q614" t="str">
        <f t="shared" si="19"/>
        <v>Jul</v>
      </c>
    </row>
    <row r="615" spans="1:17" x14ac:dyDescent="0.3">
      <c r="A615">
        <v>618</v>
      </c>
      <c r="B615" t="str">
        <f>Portfolio43468[[#This Row],[First Name]]</f>
        <v>S</v>
      </c>
      <c r="C615" t="str">
        <f>Portfolio43468[[#This Row],[Last Name]]</f>
        <v>Huggins</v>
      </c>
      <c r="D615" t="s">
        <v>1670</v>
      </c>
      <c r="E615" t="str">
        <f>Portfolio43468[[#This Row],[Gender]]</f>
        <v>F</v>
      </c>
      <c r="F615">
        <v>30</v>
      </c>
      <c r="G615" t="s">
        <v>3502</v>
      </c>
      <c r="H615" t="s">
        <v>191</v>
      </c>
      <c r="I615" t="str">
        <f>INDEX('Postal Codes 1'!$C$2:$C$1540,MATCH(H615,'Postal Codes 1'!$B$2:$B$1540,0))</f>
        <v>EX</v>
      </c>
      <c r="J615" s="10">
        <v>40294</v>
      </c>
      <c r="K615">
        <v>21</v>
      </c>
      <c r="L615" t="s">
        <v>1007</v>
      </c>
      <c r="M615" t="str">
        <f>Portfolio43468[[#This Row],[Product Name]]</f>
        <v>Superwossname</v>
      </c>
      <c r="N615">
        <f>Portfolio43468[[#This Row],[Order Quantity]]</f>
        <v>420</v>
      </c>
      <c r="O615" s="14">
        <f>Portfolio43468[[#This Row],[Order Value]]</f>
        <v>1306.2</v>
      </c>
      <c r="P615">
        <f t="shared" si="18"/>
        <v>2010</v>
      </c>
      <c r="Q615" t="str">
        <f t="shared" si="19"/>
        <v>Apr</v>
      </c>
    </row>
    <row r="616" spans="1:17" x14ac:dyDescent="0.3">
      <c r="A616">
        <v>619</v>
      </c>
      <c r="B616" t="str">
        <f>Portfolio43468[[#This Row],[First Name]]</f>
        <v>S</v>
      </c>
      <c r="C616" t="str">
        <f>Portfolio43468[[#This Row],[Last Name]]</f>
        <v>Juarez</v>
      </c>
      <c r="D616" t="s">
        <v>1683</v>
      </c>
      <c r="E616" t="str">
        <f>Portfolio43468[[#This Row],[Gender]]</f>
        <v>F</v>
      </c>
      <c r="F616">
        <v>60</v>
      </c>
      <c r="G616" t="s">
        <v>3505</v>
      </c>
      <c r="H616" t="s">
        <v>631</v>
      </c>
      <c r="I616" t="str">
        <f>INDEX('Postal Codes 1'!$C$2:$C$1540,MATCH(H616,'Postal Codes 1'!$B$2:$B$1540,0))</f>
        <v>GU</v>
      </c>
      <c r="J616" s="10">
        <v>40429</v>
      </c>
      <c r="K616">
        <v>25</v>
      </c>
      <c r="L616" t="s">
        <v>1700</v>
      </c>
      <c r="M616" t="str">
        <f>Portfolio43468[[#This Row],[Product Name]]</f>
        <v>Ultrathing V1</v>
      </c>
      <c r="N616">
        <f>Portfolio43468[[#This Row],[Order Quantity]]</f>
        <v>425</v>
      </c>
      <c r="O616" s="14">
        <f>Portfolio43468[[#This Row],[Order Value]]</f>
        <v>845.75</v>
      </c>
      <c r="P616">
        <f t="shared" si="18"/>
        <v>2010</v>
      </c>
      <c r="Q616" t="str">
        <f t="shared" si="19"/>
        <v>Sep</v>
      </c>
    </row>
    <row r="617" spans="1:17" x14ac:dyDescent="0.3">
      <c r="A617">
        <v>620</v>
      </c>
      <c r="B617" t="str">
        <f>Portfolio43468[[#This Row],[First Name]]</f>
        <v>S</v>
      </c>
      <c r="C617" t="str">
        <f>Portfolio43468[[#This Row],[Last Name]]</f>
        <v>Eastman</v>
      </c>
      <c r="D617" t="s">
        <v>1670</v>
      </c>
      <c r="E617" t="str">
        <f>Portfolio43468[[#This Row],[Gender]]</f>
        <v>F</v>
      </c>
      <c r="F617">
        <v>60</v>
      </c>
      <c r="G617" t="s">
        <v>3507</v>
      </c>
      <c r="H617" t="s">
        <v>336</v>
      </c>
      <c r="I617" t="str">
        <f>INDEX('Postal Codes 1'!$C$2:$C$1540,MATCH(H617,'Postal Codes 1'!$B$2:$B$1540,0))</f>
        <v>LN</v>
      </c>
      <c r="J617" s="10">
        <v>39786</v>
      </c>
      <c r="K617">
        <v>31</v>
      </c>
      <c r="L617" t="s">
        <v>1692</v>
      </c>
      <c r="M617" t="str">
        <f>Portfolio43468[[#This Row],[Product Name]]</f>
        <v>Megawidget L</v>
      </c>
      <c r="N617">
        <f>Portfolio43468[[#This Row],[Order Quantity]]</f>
        <v>744</v>
      </c>
      <c r="O617" s="14">
        <f>Portfolio43468[[#This Row],[Order Value]]</f>
        <v>1182.96</v>
      </c>
      <c r="P617">
        <f t="shared" si="18"/>
        <v>2008</v>
      </c>
      <c r="Q617" t="str">
        <f t="shared" si="19"/>
        <v>Dec</v>
      </c>
    </row>
    <row r="618" spans="1:17" x14ac:dyDescent="0.3">
      <c r="A618">
        <v>621</v>
      </c>
      <c r="B618" t="str">
        <f>Portfolio43468[[#This Row],[First Name]]</f>
        <v>S</v>
      </c>
      <c r="C618" t="str">
        <f>Portfolio43468[[#This Row],[Last Name]]</f>
        <v>Silver</v>
      </c>
      <c r="D618" t="s">
        <v>1670</v>
      </c>
      <c r="E618" t="str">
        <f>Portfolio43468[[#This Row],[Gender]]</f>
        <v>F</v>
      </c>
      <c r="F618">
        <v>60</v>
      </c>
      <c r="G618" t="s">
        <v>2457</v>
      </c>
      <c r="H618" t="s">
        <v>294</v>
      </c>
      <c r="I618" t="str">
        <f>INDEX('Postal Codes 1'!$C$2:$C$1540,MATCH(H618,'Postal Codes 1'!$B$2:$B$1540,0))</f>
        <v>KW</v>
      </c>
      <c r="J618" s="10">
        <v>40410</v>
      </c>
      <c r="K618">
        <v>4</v>
      </c>
      <c r="L618" t="s">
        <v>1677</v>
      </c>
      <c r="M618" t="str">
        <f>Portfolio43468[[#This Row],[Product Name]]</f>
        <v>Ultrathing V3</v>
      </c>
      <c r="N618">
        <f>Portfolio43468[[#This Row],[Order Quantity]]</f>
        <v>96</v>
      </c>
      <c r="O618" s="14">
        <f>Portfolio43468[[#This Row],[Order Value]]</f>
        <v>335.04</v>
      </c>
      <c r="P618">
        <f t="shared" si="18"/>
        <v>2010</v>
      </c>
      <c r="Q618" t="str">
        <f t="shared" si="19"/>
        <v>Aug</v>
      </c>
    </row>
    <row r="619" spans="1:17" x14ac:dyDescent="0.3">
      <c r="A619">
        <v>622</v>
      </c>
      <c r="B619" t="str">
        <f>Portfolio43468[[#This Row],[First Name]]</f>
        <v>I</v>
      </c>
      <c r="C619" t="str">
        <f>Portfolio43468[[#This Row],[Last Name]]</f>
        <v>Paige</v>
      </c>
      <c r="D619" t="s">
        <v>1683</v>
      </c>
      <c r="E619" t="str">
        <f>Portfolio43468[[#This Row],[Gender]]</f>
        <v>F</v>
      </c>
      <c r="F619">
        <v>90</v>
      </c>
      <c r="G619" t="s">
        <v>3511</v>
      </c>
      <c r="H619" t="s">
        <v>975</v>
      </c>
      <c r="I619" t="str">
        <f>INDEX('Postal Codes 1'!$C$2:$C$1540,MATCH(H619,'Postal Codes 1'!$B$2:$B$1540,0))</f>
        <v>DE</v>
      </c>
      <c r="J619" s="10">
        <v>39934</v>
      </c>
      <c r="K619">
        <v>45</v>
      </c>
      <c r="L619" t="s">
        <v>1007</v>
      </c>
      <c r="M619" t="str">
        <f>Portfolio43468[[#This Row],[Product Name]]</f>
        <v>Superwossname</v>
      </c>
      <c r="N619">
        <f>Portfolio43468[[#This Row],[Order Quantity]]</f>
        <v>900</v>
      </c>
      <c r="O619" s="14">
        <f>Portfolio43468[[#This Row],[Order Value]]</f>
        <v>2799</v>
      </c>
      <c r="P619">
        <f t="shared" si="18"/>
        <v>2009</v>
      </c>
      <c r="Q619" t="str">
        <f t="shared" si="19"/>
        <v>May</v>
      </c>
    </row>
    <row r="620" spans="1:17" x14ac:dyDescent="0.3">
      <c r="A620">
        <v>623</v>
      </c>
      <c r="B620" t="str">
        <f>Portfolio43468[[#This Row],[First Name]]</f>
        <v>D</v>
      </c>
      <c r="C620" t="str">
        <f>Portfolio43468[[#This Row],[Last Name]]</f>
        <v>Richey</v>
      </c>
      <c r="D620" t="s">
        <v>1683</v>
      </c>
      <c r="E620" t="str">
        <f>Portfolio43468[[#This Row],[Gender]]</f>
        <v>F</v>
      </c>
      <c r="F620">
        <v>90</v>
      </c>
      <c r="G620" t="s">
        <v>3513</v>
      </c>
      <c r="H620" t="s">
        <v>605</v>
      </c>
      <c r="I620" t="str">
        <f>INDEX('Postal Codes 1'!$C$2:$C$1540,MATCH(H620,'Postal Codes 1'!$B$2:$B$1540,0))</f>
        <v>EH</v>
      </c>
      <c r="J620" s="10">
        <v>40153</v>
      </c>
      <c r="K620">
        <v>2</v>
      </c>
      <c r="L620" t="s">
        <v>1696</v>
      </c>
      <c r="M620" t="str">
        <f>Portfolio43468[[#This Row],[Product Name]]</f>
        <v>Ultrathing V2</v>
      </c>
      <c r="N620">
        <f>Portfolio43468[[#This Row],[Order Quantity]]</f>
        <v>40</v>
      </c>
      <c r="O620" s="14">
        <f>Portfolio43468[[#This Row],[Order Value]]</f>
        <v>119.60000000000001</v>
      </c>
      <c r="P620">
        <f t="shared" si="18"/>
        <v>2009</v>
      </c>
      <c r="Q620" t="str">
        <f t="shared" si="19"/>
        <v>Dec</v>
      </c>
    </row>
    <row r="621" spans="1:17" x14ac:dyDescent="0.3">
      <c r="A621">
        <v>624</v>
      </c>
      <c r="B621" t="str">
        <f>Portfolio43468[[#This Row],[First Name]]</f>
        <v>I</v>
      </c>
      <c r="C621" t="str">
        <f>Portfolio43468[[#This Row],[Last Name]]</f>
        <v>Gray</v>
      </c>
      <c r="D621" t="s">
        <v>1670</v>
      </c>
      <c r="E621" t="str">
        <f>Portfolio43468[[#This Row],[Gender]]</f>
        <v>F</v>
      </c>
      <c r="F621">
        <v>90</v>
      </c>
      <c r="G621" t="s">
        <v>3515</v>
      </c>
      <c r="H621" t="s">
        <v>1487</v>
      </c>
      <c r="I621" t="str">
        <f>INDEX('Postal Codes 1'!$C$2:$C$1540,MATCH(H621,'Postal Codes 1'!$B$2:$B$1540,0))</f>
        <v>TQ</v>
      </c>
      <c r="J621" s="10">
        <v>39906</v>
      </c>
      <c r="K621">
        <v>59</v>
      </c>
      <c r="L621" t="s">
        <v>1673</v>
      </c>
      <c r="M621" t="str">
        <f>Portfolio43468[[#This Row],[Product Name]]</f>
        <v>Megawidget S</v>
      </c>
      <c r="N621">
        <f>Portfolio43468[[#This Row],[Order Quantity]]</f>
        <v>1416</v>
      </c>
      <c r="O621" s="14">
        <f>Portfolio43468[[#This Row],[Order Value]]</f>
        <v>1118.6400000000001</v>
      </c>
      <c r="P621">
        <f t="shared" si="18"/>
        <v>2009</v>
      </c>
      <c r="Q621" t="str">
        <f t="shared" si="19"/>
        <v>Apr</v>
      </c>
    </row>
    <row r="622" spans="1:17" x14ac:dyDescent="0.3">
      <c r="A622">
        <v>625</v>
      </c>
      <c r="B622" t="str">
        <f>Portfolio43468[[#This Row],[First Name]]</f>
        <v>K</v>
      </c>
      <c r="C622" t="str">
        <f>Portfolio43468[[#This Row],[Last Name]]</f>
        <v>Pollock</v>
      </c>
      <c r="D622" t="s">
        <v>1683</v>
      </c>
      <c r="E622" t="str">
        <f>Portfolio43468[[#This Row],[Gender]]</f>
        <v>F</v>
      </c>
      <c r="F622">
        <v>60</v>
      </c>
      <c r="G622" t="s">
        <v>3518</v>
      </c>
      <c r="H622" t="s">
        <v>654</v>
      </c>
      <c r="I622" t="str">
        <f>INDEX('Postal Codes 1'!$C$2:$C$1540,MATCH(H622,'Postal Codes 1'!$B$2:$B$1540,0))</f>
        <v>IP</v>
      </c>
      <c r="J622" s="10">
        <v>39610</v>
      </c>
      <c r="K622">
        <v>53</v>
      </c>
      <c r="L622" t="s">
        <v>1721</v>
      </c>
      <c r="M622" t="str">
        <f>Portfolio43468[[#This Row],[Product Name]]</f>
        <v>Ultrathing V4</v>
      </c>
      <c r="N622">
        <f>Portfolio43468[[#This Row],[Order Quantity]]</f>
        <v>1272</v>
      </c>
      <c r="O622" s="14">
        <f>Portfolio43468[[#This Row],[Order Value]]</f>
        <v>5075.2800000000007</v>
      </c>
      <c r="P622">
        <f t="shared" si="18"/>
        <v>2008</v>
      </c>
      <c r="Q622" t="str">
        <f t="shared" si="19"/>
        <v>Jun</v>
      </c>
    </row>
    <row r="623" spans="1:17" x14ac:dyDescent="0.3">
      <c r="A623">
        <v>626</v>
      </c>
      <c r="B623" t="str">
        <f>Portfolio43468[[#This Row],[First Name]]</f>
        <v>J</v>
      </c>
      <c r="C623" t="str">
        <f>Portfolio43468[[#This Row],[Last Name]]</f>
        <v>Langston</v>
      </c>
      <c r="D623" t="s">
        <v>1670</v>
      </c>
      <c r="E623" t="str">
        <f>Portfolio43468[[#This Row],[Gender]]</f>
        <v>F</v>
      </c>
      <c r="F623">
        <v>30</v>
      </c>
      <c r="G623" t="s">
        <v>3520</v>
      </c>
      <c r="H623" t="s">
        <v>2096</v>
      </c>
      <c r="I623" t="str">
        <f>INDEX('Postal Codes 1'!$C$2:$C$1540,MATCH(H623,'Postal Codes 1'!$B$2:$B$1540,0))</f>
        <v>CM</v>
      </c>
      <c r="J623" s="10">
        <v>40178</v>
      </c>
      <c r="K623">
        <v>13</v>
      </c>
      <c r="L623" t="s">
        <v>851</v>
      </c>
      <c r="M623" t="str">
        <f>Portfolio43468[[#This Row],[Product Name]]</f>
        <v>Hyperwotsit</v>
      </c>
      <c r="N623">
        <f>Portfolio43468[[#This Row],[Order Quantity]]</f>
        <v>260</v>
      </c>
      <c r="O623" s="14">
        <f>Portfolio43468[[#This Row],[Order Value]]</f>
        <v>522.59999999999991</v>
      </c>
      <c r="P623">
        <f t="shared" si="18"/>
        <v>2009</v>
      </c>
      <c r="Q623" t="str">
        <f t="shared" si="19"/>
        <v>Dec</v>
      </c>
    </row>
    <row r="624" spans="1:17" x14ac:dyDescent="0.3">
      <c r="A624">
        <v>627</v>
      </c>
      <c r="B624" t="str">
        <f>Portfolio43468[[#This Row],[First Name]]</f>
        <v>L</v>
      </c>
      <c r="C624" t="str">
        <f>Portfolio43468[[#This Row],[Last Name]]</f>
        <v>Rivas</v>
      </c>
      <c r="D624" t="s">
        <v>1683</v>
      </c>
      <c r="E624" t="str">
        <f>Portfolio43468[[#This Row],[Gender]]</f>
        <v>F</v>
      </c>
      <c r="F624">
        <v>60</v>
      </c>
      <c r="G624" t="s">
        <v>3523</v>
      </c>
      <c r="H624" t="s">
        <v>3185</v>
      </c>
      <c r="I624" t="str">
        <f>INDEX('Postal Codes 1'!$C$2:$C$1540,MATCH(H624,'Postal Codes 1'!$B$2:$B$1540,0))</f>
        <v>S</v>
      </c>
      <c r="J624" s="10">
        <v>40100</v>
      </c>
      <c r="K624">
        <v>13</v>
      </c>
      <c r="L624" t="s">
        <v>1772</v>
      </c>
      <c r="M624" t="str">
        <f>Portfolio43468[[#This Row],[Product Name]]</f>
        <v>Gigastuff</v>
      </c>
      <c r="N624">
        <f>Portfolio43468[[#This Row],[Order Quantity]]</f>
        <v>234</v>
      </c>
      <c r="O624" s="14">
        <f>Portfolio43468[[#This Row],[Order Value]]</f>
        <v>442.26</v>
      </c>
      <c r="P624">
        <f t="shared" si="18"/>
        <v>2009</v>
      </c>
      <c r="Q624" t="str">
        <f t="shared" si="19"/>
        <v>Oct</v>
      </c>
    </row>
    <row r="625" spans="1:17" x14ac:dyDescent="0.3">
      <c r="A625">
        <v>628</v>
      </c>
      <c r="B625" t="str">
        <f>Portfolio43468[[#This Row],[First Name]]</f>
        <v>L</v>
      </c>
      <c r="C625" t="str">
        <f>Portfolio43468[[#This Row],[Last Name]]</f>
        <v>Odonnell</v>
      </c>
      <c r="D625" t="s">
        <v>1683</v>
      </c>
      <c r="E625" t="str">
        <f>Portfolio43468[[#This Row],[Gender]]</f>
        <v>F</v>
      </c>
      <c r="F625">
        <v>90</v>
      </c>
      <c r="G625" t="s">
        <v>3524</v>
      </c>
      <c r="H625" t="s">
        <v>536</v>
      </c>
      <c r="I625" t="str">
        <f>INDEX('Postal Codes 1'!$C$2:$C$1540,MATCH(H625,'Postal Codes 1'!$B$2:$B$1540,0))</f>
        <v>BT</v>
      </c>
      <c r="J625" s="10">
        <v>40256</v>
      </c>
      <c r="K625">
        <v>8</v>
      </c>
      <c r="L625" t="s">
        <v>1721</v>
      </c>
      <c r="M625" t="str">
        <f>Portfolio43468[[#This Row],[Product Name]]</f>
        <v>Ultrathing V4</v>
      </c>
      <c r="N625">
        <f>Portfolio43468[[#This Row],[Order Quantity]]</f>
        <v>192</v>
      </c>
      <c r="O625" s="14">
        <f>Portfolio43468[[#This Row],[Order Value]]</f>
        <v>766.08</v>
      </c>
      <c r="P625">
        <f t="shared" si="18"/>
        <v>2010</v>
      </c>
      <c r="Q625" t="str">
        <f t="shared" si="19"/>
        <v>Mar</v>
      </c>
    </row>
    <row r="626" spans="1:17" x14ac:dyDescent="0.3">
      <c r="A626">
        <v>629</v>
      </c>
      <c r="B626" t="str">
        <f>Portfolio43468[[#This Row],[First Name]]</f>
        <v>M</v>
      </c>
      <c r="C626" t="str">
        <f>Portfolio43468[[#This Row],[Last Name]]</f>
        <v>Crouch</v>
      </c>
      <c r="D626" t="s">
        <v>1670</v>
      </c>
      <c r="E626" t="str">
        <f>Portfolio43468[[#This Row],[Gender]]</f>
        <v>F</v>
      </c>
      <c r="F626">
        <v>30</v>
      </c>
      <c r="G626" t="s">
        <v>3526</v>
      </c>
      <c r="H626" t="s">
        <v>3527</v>
      </c>
      <c r="I626" t="str">
        <f>INDEX('Postal Codes 1'!$C$2:$C$1540,MATCH(H626,'Postal Codes 1'!$B$2:$B$1540,0))</f>
        <v>M</v>
      </c>
      <c r="J626" s="10">
        <v>39978</v>
      </c>
      <c r="K626">
        <v>52</v>
      </c>
      <c r="L626" t="s">
        <v>1692</v>
      </c>
      <c r="M626" t="str">
        <f>Portfolio43468[[#This Row],[Product Name]]</f>
        <v>Megawidget L</v>
      </c>
      <c r="N626">
        <f>Portfolio43468[[#This Row],[Order Quantity]]</f>
        <v>1248</v>
      </c>
      <c r="O626" s="14">
        <f>Portfolio43468[[#This Row],[Order Value]]</f>
        <v>1984.3200000000002</v>
      </c>
      <c r="P626">
        <f t="shared" si="18"/>
        <v>2009</v>
      </c>
      <c r="Q626" t="str">
        <f t="shared" si="19"/>
        <v>Jun</v>
      </c>
    </row>
    <row r="627" spans="1:17" x14ac:dyDescent="0.3">
      <c r="A627">
        <v>630</v>
      </c>
      <c r="B627" t="str">
        <f>Portfolio43468[[#This Row],[First Name]]</f>
        <v>M</v>
      </c>
      <c r="C627" t="str">
        <f>Portfolio43468[[#This Row],[Last Name]]</f>
        <v>Hunter</v>
      </c>
      <c r="D627" t="s">
        <v>1683</v>
      </c>
      <c r="E627" t="str">
        <f>Portfolio43468[[#This Row],[Gender]]</f>
        <v>F</v>
      </c>
      <c r="F627">
        <v>90</v>
      </c>
      <c r="G627" t="s">
        <v>3530</v>
      </c>
      <c r="H627" t="s">
        <v>1219</v>
      </c>
      <c r="I627" t="str">
        <f>INDEX('Postal Codes 1'!$C$2:$C$1540,MATCH(H627,'Postal Codes 1'!$B$2:$B$1540,0))</f>
        <v>NE</v>
      </c>
      <c r="J627" s="10">
        <v>39958</v>
      </c>
      <c r="K627">
        <v>64</v>
      </c>
      <c r="L627" t="s">
        <v>1696</v>
      </c>
      <c r="M627" t="str">
        <f>Portfolio43468[[#This Row],[Product Name]]</f>
        <v>Ultrathing V2</v>
      </c>
      <c r="N627">
        <f>Portfolio43468[[#This Row],[Order Quantity]]</f>
        <v>1280</v>
      </c>
      <c r="O627" s="14">
        <f>Portfolio43468[[#This Row],[Order Value]]</f>
        <v>3827.2000000000003</v>
      </c>
      <c r="P627">
        <f t="shared" si="18"/>
        <v>2009</v>
      </c>
      <c r="Q627" t="str">
        <f t="shared" si="19"/>
        <v>May</v>
      </c>
    </row>
    <row r="628" spans="1:17" x14ac:dyDescent="0.3">
      <c r="A628">
        <v>631</v>
      </c>
      <c r="B628" t="str">
        <f>Portfolio43468[[#This Row],[First Name]]</f>
        <v>M</v>
      </c>
      <c r="C628" t="str">
        <f>Portfolio43468[[#This Row],[Last Name]]</f>
        <v>Wiseman</v>
      </c>
      <c r="D628" t="s">
        <v>1670</v>
      </c>
      <c r="E628" t="str">
        <f>Portfolio43468[[#This Row],[Gender]]</f>
        <v>F</v>
      </c>
      <c r="F628">
        <v>90</v>
      </c>
      <c r="G628" t="s">
        <v>3533</v>
      </c>
      <c r="H628" t="s">
        <v>227</v>
      </c>
      <c r="I628" t="str">
        <f>INDEX('Postal Codes 1'!$C$2:$C$1540,MATCH(H628,'Postal Codes 1'!$B$2:$B$1540,0))</f>
        <v>HA</v>
      </c>
      <c r="J628" s="10">
        <v>40438</v>
      </c>
      <c r="K628">
        <v>62</v>
      </c>
      <c r="L628" t="s">
        <v>1677</v>
      </c>
      <c r="M628" t="str">
        <f>Portfolio43468[[#This Row],[Product Name]]</f>
        <v>Ultrathing V3</v>
      </c>
      <c r="N628">
        <f>Portfolio43468[[#This Row],[Order Quantity]]</f>
        <v>1488</v>
      </c>
      <c r="O628" s="14">
        <f>Portfolio43468[[#This Row],[Order Value]]</f>
        <v>5193.12</v>
      </c>
      <c r="P628">
        <f t="shared" si="18"/>
        <v>2010</v>
      </c>
      <c r="Q628" t="str">
        <f t="shared" si="19"/>
        <v>Sep</v>
      </c>
    </row>
    <row r="629" spans="1:17" x14ac:dyDescent="0.3">
      <c r="A629">
        <v>632</v>
      </c>
      <c r="B629" t="str">
        <f>Portfolio43468[[#This Row],[First Name]]</f>
        <v>M</v>
      </c>
      <c r="C629" t="str">
        <f>Portfolio43468[[#This Row],[Last Name]]</f>
        <v>Hunter</v>
      </c>
      <c r="D629" t="s">
        <v>1670</v>
      </c>
      <c r="E629" t="str">
        <f>Portfolio43468[[#This Row],[Gender]]</f>
        <v>F</v>
      </c>
      <c r="F629">
        <v>60</v>
      </c>
      <c r="G629" t="s">
        <v>3535</v>
      </c>
      <c r="H629" t="s">
        <v>2271</v>
      </c>
      <c r="I629" t="str">
        <f>INDEX('Postal Codes 1'!$C$2:$C$1540,MATCH(H629,'Postal Codes 1'!$B$2:$B$1540,0))</f>
        <v>BN</v>
      </c>
      <c r="J629" s="10">
        <v>39879</v>
      </c>
      <c r="K629">
        <v>87</v>
      </c>
      <c r="L629" t="s">
        <v>1696</v>
      </c>
      <c r="M629" t="str">
        <f>Portfolio43468[[#This Row],[Product Name]]</f>
        <v>Ultrathing V2</v>
      </c>
      <c r="N629">
        <f>Portfolio43468[[#This Row],[Order Quantity]]</f>
        <v>1740</v>
      </c>
      <c r="O629" s="14">
        <f>Portfolio43468[[#This Row],[Order Value]]</f>
        <v>5202.6000000000004</v>
      </c>
      <c r="P629">
        <f t="shared" si="18"/>
        <v>2009</v>
      </c>
      <c r="Q629" t="str">
        <f t="shared" si="19"/>
        <v>Mar</v>
      </c>
    </row>
    <row r="630" spans="1:17" x14ac:dyDescent="0.3">
      <c r="A630">
        <v>633</v>
      </c>
      <c r="B630" t="str">
        <f>Portfolio43468[[#This Row],[First Name]]</f>
        <v>T</v>
      </c>
      <c r="C630" t="str">
        <f>Portfolio43468[[#This Row],[Last Name]]</f>
        <v>Alfaro</v>
      </c>
      <c r="D630" t="s">
        <v>1670</v>
      </c>
      <c r="E630" t="str">
        <f>Portfolio43468[[#This Row],[Gender]]</f>
        <v>F</v>
      </c>
      <c r="F630">
        <v>90</v>
      </c>
      <c r="G630" t="s">
        <v>3537</v>
      </c>
      <c r="H630" t="s">
        <v>790</v>
      </c>
      <c r="I630" t="str">
        <f>INDEX('Postal Codes 1'!$C$2:$C$1540,MATCH(H630,'Postal Codes 1'!$B$2:$B$1540,0))</f>
        <v>PL</v>
      </c>
      <c r="J630" s="10">
        <v>39535</v>
      </c>
      <c r="K630">
        <v>94</v>
      </c>
      <c r="L630" t="s">
        <v>1772</v>
      </c>
      <c r="M630" t="str">
        <f>Portfolio43468[[#This Row],[Product Name]]</f>
        <v>Gigastuff</v>
      </c>
      <c r="N630">
        <f>Portfolio43468[[#This Row],[Order Quantity]]</f>
        <v>1692</v>
      </c>
      <c r="O630" s="14">
        <f>Portfolio43468[[#This Row],[Order Value]]</f>
        <v>3197.8799999999997</v>
      </c>
      <c r="P630">
        <f t="shared" si="18"/>
        <v>2008</v>
      </c>
      <c r="Q630" t="str">
        <f t="shared" si="19"/>
        <v>Mar</v>
      </c>
    </row>
    <row r="631" spans="1:17" x14ac:dyDescent="0.3">
      <c r="A631">
        <v>634</v>
      </c>
      <c r="B631" t="str">
        <f>Portfolio43468[[#This Row],[First Name]]</f>
        <v>L</v>
      </c>
      <c r="C631" t="str">
        <f>Portfolio43468[[#This Row],[Last Name]]</f>
        <v>Brunson</v>
      </c>
      <c r="D631" t="s">
        <v>1683</v>
      </c>
      <c r="E631" t="str">
        <f>Portfolio43468[[#This Row],[Gender]]</f>
        <v>F</v>
      </c>
      <c r="F631">
        <v>90</v>
      </c>
      <c r="G631" t="s">
        <v>3539</v>
      </c>
      <c r="H631" t="s">
        <v>995</v>
      </c>
      <c r="I631" t="str">
        <f>INDEX('Postal Codes 1'!$C$2:$C$1540,MATCH(H631,'Postal Codes 1'!$B$2:$B$1540,0))</f>
        <v>DN</v>
      </c>
      <c r="J631" s="10">
        <v>39935</v>
      </c>
      <c r="K631">
        <v>69</v>
      </c>
      <c r="L631" t="s">
        <v>1007</v>
      </c>
      <c r="M631" t="str">
        <f>Portfolio43468[[#This Row],[Product Name]]</f>
        <v>Superwossname</v>
      </c>
      <c r="N631">
        <f>Portfolio43468[[#This Row],[Order Quantity]]</f>
        <v>1380</v>
      </c>
      <c r="O631" s="14">
        <f>Portfolio43468[[#This Row],[Order Value]]</f>
        <v>4291.8</v>
      </c>
      <c r="P631">
        <f t="shared" si="18"/>
        <v>2009</v>
      </c>
      <c r="Q631" t="str">
        <f t="shared" si="19"/>
        <v>May</v>
      </c>
    </row>
    <row r="632" spans="1:17" x14ac:dyDescent="0.3">
      <c r="A632">
        <v>635</v>
      </c>
      <c r="B632" t="str">
        <f>Portfolio43468[[#This Row],[First Name]]</f>
        <v>M</v>
      </c>
      <c r="C632" t="str">
        <f>Portfolio43468[[#This Row],[Last Name]]</f>
        <v>Vang</v>
      </c>
      <c r="D632" t="s">
        <v>1670</v>
      </c>
      <c r="E632" t="str">
        <f>Portfolio43468[[#This Row],[Gender]]</f>
        <v>F</v>
      </c>
      <c r="F632">
        <v>90</v>
      </c>
      <c r="G632" t="s">
        <v>3541</v>
      </c>
      <c r="H632" t="s">
        <v>1486</v>
      </c>
      <c r="I632" t="str">
        <f>INDEX('Postal Codes 1'!$C$2:$C$1540,MATCH(H632,'Postal Codes 1'!$B$2:$B$1540,0))</f>
        <v>TQ</v>
      </c>
      <c r="J632" s="10">
        <v>39640</v>
      </c>
      <c r="K632">
        <v>19</v>
      </c>
      <c r="L632" t="s">
        <v>851</v>
      </c>
      <c r="M632" t="str">
        <f>Portfolio43468[[#This Row],[Product Name]]</f>
        <v>Hyperwotsit</v>
      </c>
      <c r="N632">
        <f>Portfolio43468[[#This Row],[Order Quantity]]</f>
        <v>380</v>
      </c>
      <c r="O632" s="14">
        <f>Portfolio43468[[#This Row],[Order Value]]</f>
        <v>763.8</v>
      </c>
      <c r="P632">
        <f t="shared" si="18"/>
        <v>2008</v>
      </c>
      <c r="Q632" t="str">
        <f t="shared" si="19"/>
        <v>Jul</v>
      </c>
    </row>
    <row r="633" spans="1:17" x14ac:dyDescent="0.3">
      <c r="A633">
        <v>636</v>
      </c>
      <c r="B633" t="str">
        <f>Portfolio43468[[#This Row],[First Name]]</f>
        <v>H</v>
      </c>
      <c r="C633" t="str">
        <f>Portfolio43468[[#This Row],[Last Name]]</f>
        <v>Leon</v>
      </c>
      <c r="D633" t="s">
        <v>1683</v>
      </c>
      <c r="E633" t="str">
        <f>Portfolio43468[[#This Row],[Gender]]</f>
        <v>F</v>
      </c>
      <c r="F633">
        <v>60</v>
      </c>
      <c r="G633" t="s">
        <v>3543</v>
      </c>
      <c r="H633" t="s">
        <v>3242</v>
      </c>
      <c r="I633" t="str">
        <f>INDEX('Postal Codes 1'!$C$2:$C$1540,MATCH(H633,'Postal Codes 1'!$B$2:$B$1540,0))</f>
        <v>SY</v>
      </c>
      <c r="J633" s="10">
        <v>40370</v>
      </c>
      <c r="K633">
        <v>13</v>
      </c>
      <c r="L633" t="s">
        <v>1696</v>
      </c>
      <c r="M633" t="str">
        <f>Portfolio43468[[#This Row],[Product Name]]</f>
        <v>Ultrathing V2</v>
      </c>
      <c r="N633">
        <f>Portfolio43468[[#This Row],[Order Quantity]]</f>
        <v>260</v>
      </c>
      <c r="O633" s="14">
        <f>Portfolio43468[[#This Row],[Order Value]]</f>
        <v>777.40000000000009</v>
      </c>
      <c r="P633">
        <f t="shared" si="18"/>
        <v>2010</v>
      </c>
      <c r="Q633" t="str">
        <f t="shared" si="19"/>
        <v>Jul</v>
      </c>
    </row>
    <row r="634" spans="1:17" x14ac:dyDescent="0.3">
      <c r="A634">
        <v>637</v>
      </c>
      <c r="B634" t="str">
        <f>Portfolio43468[[#This Row],[First Name]]</f>
        <v>J</v>
      </c>
      <c r="C634" t="str">
        <f>Portfolio43468[[#This Row],[Last Name]]</f>
        <v>Stallings</v>
      </c>
      <c r="D634" t="s">
        <v>1683</v>
      </c>
      <c r="E634" t="str">
        <f>Portfolio43468[[#This Row],[Gender]]</f>
        <v>F</v>
      </c>
      <c r="F634">
        <v>30</v>
      </c>
      <c r="G634" t="s">
        <v>3546</v>
      </c>
      <c r="H634" t="s">
        <v>3547</v>
      </c>
      <c r="I634" t="str">
        <f>INDEX('Postal Codes 1'!$C$2:$C$1540,MATCH(H634,'Postal Codes 1'!$B$2:$B$1540,0))</f>
        <v>TN</v>
      </c>
      <c r="J634" s="10">
        <v>39811</v>
      </c>
      <c r="K634">
        <v>10</v>
      </c>
      <c r="L634" t="s">
        <v>1707</v>
      </c>
      <c r="M634" t="str">
        <f>Portfolio43468[[#This Row],[Product Name]]</f>
        <v>Megawidget M</v>
      </c>
      <c r="N634">
        <f>Portfolio43468[[#This Row],[Order Quantity]]</f>
        <v>240</v>
      </c>
      <c r="O634" s="14">
        <f>Portfolio43468[[#This Row],[Order Value]]</f>
        <v>285.59999999999997</v>
      </c>
      <c r="P634">
        <f t="shared" si="18"/>
        <v>2008</v>
      </c>
      <c r="Q634" t="str">
        <f t="shared" si="19"/>
        <v>Dec</v>
      </c>
    </row>
    <row r="635" spans="1:17" x14ac:dyDescent="0.3">
      <c r="A635">
        <v>638</v>
      </c>
      <c r="B635" t="str">
        <f>Portfolio43468[[#This Row],[First Name]]</f>
        <v>B</v>
      </c>
      <c r="C635" t="str">
        <f>Portfolio43468[[#This Row],[Last Name]]</f>
        <v>Donnelly</v>
      </c>
      <c r="D635" t="s">
        <v>1670</v>
      </c>
      <c r="E635" t="str">
        <f>Portfolio43468[[#This Row],[Gender]]</f>
        <v>F</v>
      </c>
      <c r="F635">
        <v>30</v>
      </c>
      <c r="G635" t="s">
        <v>3550</v>
      </c>
      <c r="H635" t="s">
        <v>3551</v>
      </c>
      <c r="I635" t="str">
        <f>INDEX('Postal Codes 1'!$C$2:$C$1540,MATCH(H635,'Postal Codes 1'!$B$2:$B$1540,0))</f>
        <v>EH</v>
      </c>
      <c r="J635" s="10">
        <v>39759</v>
      </c>
      <c r="K635">
        <v>75</v>
      </c>
      <c r="L635" t="s">
        <v>1696</v>
      </c>
      <c r="M635" t="str">
        <f>Portfolio43468[[#This Row],[Product Name]]</f>
        <v>Ultrathing V2</v>
      </c>
      <c r="N635">
        <f>Portfolio43468[[#This Row],[Order Quantity]]</f>
        <v>1500</v>
      </c>
      <c r="O635" s="14">
        <f>Portfolio43468[[#This Row],[Order Value]]</f>
        <v>4485</v>
      </c>
      <c r="P635">
        <f t="shared" si="18"/>
        <v>2008</v>
      </c>
      <c r="Q635" t="str">
        <f t="shared" si="19"/>
        <v>Nov</v>
      </c>
    </row>
    <row r="636" spans="1:17" x14ac:dyDescent="0.3">
      <c r="A636">
        <v>639</v>
      </c>
      <c r="B636" t="str">
        <f>Portfolio43468[[#This Row],[First Name]]</f>
        <v>R</v>
      </c>
      <c r="C636" t="str">
        <f>Portfolio43468[[#This Row],[Last Name]]</f>
        <v>Dillard</v>
      </c>
      <c r="D636" t="s">
        <v>1683</v>
      </c>
      <c r="E636" t="str">
        <f>Portfolio43468[[#This Row],[Gender]]</f>
        <v>F</v>
      </c>
      <c r="F636">
        <v>30</v>
      </c>
      <c r="G636" t="s">
        <v>3554</v>
      </c>
      <c r="H636" t="s">
        <v>717</v>
      </c>
      <c r="I636" t="str">
        <f>INDEX('Postal Codes 1'!$C$2:$C$1540,MATCH(H636,'Postal Codes 1'!$B$2:$B$1540,0))</f>
        <v>LL</v>
      </c>
      <c r="J636" s="10">
        <v>40512</v>
      </c>
      <c r="K636">
        <v>62</v>
      </c>
      <c r="L636" t="s">
        <v>1673</v>
      </c>
      <c r="M636" t="str">
        <f>Portfolio43468[[#This Row],[Product Name]]</f>
        <v>Megawidget S</v>
      </c>
      <c r="N636">
        <f>Portfolio43468[[#This Row],[Order Quantity]]</f>
        <v>1488</v>
      </c>
      <c r="O636" s="14">
        <f>Portfolio43468[[#This Row],[Order Value]]</f>
        <v>1175.52</v>
      </c>
      <c r="P636">
        <f t="shared" si="18"/>
        <v>2010</v>
      </c>
      <c r="Q636" t="str">
        <f t="shared" si="19"/>
        <v>Nov</v>
      </c>
    </row>
    <row r="637" spans="1:17" x14ac:dyDescent="0.3">
      <c r="A637">
        <v>640</v>
      </c>
      <c r="B637" t="str">
        <f>Portfolio43468[[#This Row],[First Name]]</f>
        <v>J</v>
      </c>
      <c r="C637" t="str">
        <f>Portfolio43468[[#This Row],[Last Name]]</f>
        <v>Hagen</v>
      </c>
      <c r="D637" t="s">
        <v>1670</v>
      </c>
      <c r="E637" t="str">
        <f>Portfolio43468[[#This Row],[Gender]]</f>
        <v>F</v>
      </c>
      <c r="F637">
        <v>90</v>
      </c>
      <c r="G637" t="s">
        <v>3555</v>
      </c>
      <c r="H637" t="s">
        <v>510</v>
      </c>
      <c r="I637" t="str">
        <f>INDEX('Postal Codes 1'!$C$2:$C$1540,MATCH(H637,'Postal Codes 1'!$B$2:$B$1540,0))</f>
        <v>B</v>
      </c>
      <c r="J637" s="10">
        <v>39847</v>
      </c>
      <c r="K637">
        <v>48</v>
      </c>
      <c r="L637" t="s">
        <v>1692</v>
      </c>
      <c r="M637" t="str">
        <f>Portfolio43468[[#This Row],[Product Name]]</f>
        <v>Megawidget L</v>
      </c>
      <c r="N637">
        <f>Portfolio43468[[#This Row],[Order Quantity]]</f>
        <v>1152</v>
      </c>
      <c r="O637" s="14">
        <f>Portfolio43468[[#This Row],[Order Value]]</f>
        <v>1831.68</v>
      </c>
      <c r="P637">
        <f t="shared" si="18"/>
        <v>2009</v>
      </c>
      <c r="Q637" t="str">
        <f t="shared" si="19"/>
        <v>Feb</v>
      </c>
    </row>
    <row r="638" spans="1:17" x14ac:dyDescent="0.3">
      <c r="A638">
        <v>641</v>
      </c>
      <c r="B638" t="str">
        <f>Portfolio43468[[#This Row],[First Name]]</f>
        <v>K</v>
      </c>
      <c r="C638" t="str">
        <f>Portfolio43468[[#This Row],[Last Name]]</f>
        <v>Winkler</v>
      </c>
      <c r="D638" t="s">
        <v>1670</v>
      </c>
      <c r="E638" t="str">
        <f>Portfolio43468[[#This Row],[Gender]]</f>
        <v>F</v>
      </c>
      <c r="F638">
        <v>60</v>
      </c>
      <c r="G638" t="s">
        <v>3557</v>
      </c>
      <c r="H638" t="s">
        <v>2313</v>
      </c>
      <c r="I638" t="str">
        <f>INDEX('Postal Codes 1'!$C$2:$C$1540,MATCH(H638,'Postal Codes 1'!$B$2:$B$1540,0))</f>
        <v>AB</v>
      </c>
      <c r="J638" s="10">
        <v>39818</v>
      </c>
      <c r="K638">
        <v>20</v>
      </c>
      <c r="L638" t="s">
        <v>1673</v>
      </c>
      <c r="M638" t="str">
        <f>Portfolio43468[[#This Row],[Product Name]]</f>
        <v>Megawidget S</v>
      </c>
      <c r="N638">
        <f>Portfolio43468[[#This Row],[Order Quantity]]</f>
        <v>480</v>
      </c>
      <c r="O638" s="14">
        <f>Portfolio43468[[#This Row],[Order Value]]</f>
        <v>379.20000000000005</v>
      </c>
      <c r="P638">
        <f t="shared" si="18"/>
        <v>2009</v>
      </c>
      <c r="Q638" t="str">
        <f t="shared" si="19"/>
        <v>Jan</v>
      </c>
    </row>
    <row r="639" spans="1:17" x14ac:dyDescent="0.3">
      <c r="A639">
        <v>642</v>
      </c>
      <c r="B639" t="str">
        <f>Portfolio43468[[#This Row],[First Name]]</f>
        <v>S</v>
      </c>
      <c r="C639" t="str">
        <f>Portfolio43468[[#This Row],[Last Name]]</f>
        <v>Blanchard</v>
      </c>
      <c r="D639" t="s">
        <v>1683</v>
      </c>
      <c r="E639" t="str">
        <f>Portfolio43468[[#This Row],[Gender]]</f>
        <v>F</v>
      </c>
      <c r="F639">
        <v>60</v>
      </c>
      <c r="G639" t="s">
        <v>3558</v>
      </c>
      <c r="H639" t="s">
        <v>112</v>
      </c>
      <c r="I639" t="str">
        <f>INDEX('Postal Codes 1'!$C$2:$C$1540,MATCH(H639,'Postal Codes 1'!$B$2:$B$1540,0))</f>
        <v>CT</v>
      </c>
      <c r="J639" s="10">
        <v>39714</v>
      </c>
      <c r="K639">
        <v>52</v>
      </c>
      <c r="L639" t="s">
        <v>1772</v>
      </c>
      <c r="M639" t="str">
        <f>Portfolio43468[[#This Row],[Product Name]]</f>
        <v>Gigastuff</v>
      </c>
      <c r="N639">
        <f>Portfolio43468[[#This Row],[Order Quantity]]</f>
        <v>936</v>
      </c>
      <c r="O639" s="14">
        <f>Portfolio43468[[#This Row],[Order Value]]</f>
        <v>1769.04</v>
      </c>
      <c r="P639">
        <f t="shared" si="18"/>
        <v>2008</v>
      </c>
      <c r="Q639" t="str">
        <f t="shared" si="19"/>
        <v>Sep</v>
      </c>
    </row>
    <row r="640" spans="1:17" x14ac:dyDescent="0.3">
      <c r="A640">
        <v>643</v>
      </c>
      <c r="B640" t="str">
        <f>Portfolio43468[[#This Row],[First Name]]</f>
        <v>C</v>
      </c>
      <c r="C640" t="str">
        <f>Portfolio43468[[#This Row],[Last Name]]</f>
        <v>Deal</v>
      </c>
      <c r="D640" t="s">
        <v>1683</v>
      </c>
      <c r="E640" t="str">
        <f>Portfolio43468[[#This Row],[Gender]]</f>
        <v>F</v>
      </c>
      <c r="F640">
        <v>30</v>
      </c>
      <c r="G640" t="s">
        <v>3560</v>
      </c>
      <c r="H640" t="s">
        <v>1629</v>
      </c>
      <c r="I640" t="str">
        <f>INDEX('Postal Codes 1'!$C$2:$C$1540,MATCH(H640,'Postal Codes 1'!$B$2:$B$1540,0))</f>
        <v>NN</v>
      </c>
      <c r="J640" s="10">
        <v>39780</v>
      </c>
      <c r="K640">
        <v>40</v>
      </c>
      <c r="L640" t="s">
        <v>1772</v>
      </c>
      <c r="M640" t="str">
        <f>Portfolio43468[[#This Row],[Product Name]]</f>
        <v>Gigastuff</v>
      </c>
      <c r="N640">
        <f>Portfolio43468[[#This Row],[Order Quantity]]</f>
        <v>720</v>
      </c>
      <c r="O640" s="14">
        <f>Portfolio43468[[#This Row],[Order Value]]</f>
        <v>1360.8</v>
      </c>
      <c r="P640">
        <f t="shared" si="18"/>
        <v>2008</v>
      </c>
      <c r="Q640" t="str">
        <f t="shared" si="19"/>
        <v>Nov</v>
      </c>
    </row>
    <row r="641" spans="1:17" x14ac:dyDescent="0.3">
      <c r="A641">
        <v>644</v>
      </c>
      <c r="B641" t="str">
        <f>Portfolio43468[[#This Row],[First Name]]</f>
        <v>D</v>
      </c>
      <c r="C641" t="str">
        <f>Portfolio43468[[#This Row],[Last Name]]</f>
        <v>Duncan</v>
      </c>
      <c r="D641" t="s">
        <v>1683</v>
      </c>
      <c r="E641" t="str">
        <f>Portfolio43468[[#This Row],[Gender]]</f>
        <v>F</v>
      </c>
      <c r="F641">
        <v>60</v>
      </c>
      <c r="G641" t="s">
        <v>3562</v>
      </c>
      <c r="H641" t="s">
        <v>406</v>
      </c>
      <c r="I641" t="str">
        <f>INDEX('Postal Codes 1'!$C$2:$C$1540,MATCH(H641,'Postal Codes 1'!$B$2:$B$1540,0))</f>
        <v>PA</v>
      </c>
      <c r="J641" s="10">
        <v>40074</v>
      </c>
      <c r="K641">
        <v>61</v>
      </c>
      <c r="L641" t="s">
        <v>1673</v>
      </c>
      <c r="M641" t="str">
        <f>Portfolio43468[[#This Row],[Product Name]]</f>
        <v>Megawidget S</v>
      </c>
      <c r="N641">
        <f>Portfolio43468[[#This Row],[Order Quantity]]</f>
        <v>1464</v>
      </c>
      <c r="O641" s="14">
        <f>Portfolio43468[[#This Row],[Order Value]]</f>
        <v>1156.56</v>
      </c>
      <c r="P641">
        <f t="shared" si="18"/>
        <v>2009</v>
      </c>
      <c r="Q641" t="str">
        <f t="shared" si="19"/>
        <v>Sep</v>
      </c>
    </row>
    <row r="642" spans="1:17" x14ac:dyDescent="0.3">
      <c r="A642">
        <v>645</v>
      </c>
      <c r="B642" t="str">
        <f>Portfolio43468[[#This Row],[First Name]]</f>
        <v>H</v>
      </c>
      <c r="C642" t="str">
        <f>Portfolio43468[[#This Row],[Last Name]]</f>
        <v>Lacy</v>
      </c>
      <c r="D642" t="s">
        <v>1670</v>
      </c>
      <c r="E642" t="str">
        <f>Portfolio43468[[#This Row],[Gender]]</f>
        <v>F</v>
      </c>
      <c r="F642">
        <v>90</v>
      </c>
      <c r="G642" t="s">
        <v>3564</v>
      </c>
      <c r="H642" t="s">
        <v>1446</v>
      </c>
      <c r="I642" t="str">
        <f>INDEX('Postal Codes 1'!$C$2:$C$1540,MATCH(H642,'Postal Codes 1'!$B$2:$B$1540,0))</f>
        <v>TD</v>
      </c>
      <c r="J642" s="10">
        <v>39888</v>
      </c>
      <c r="K642">
        <v>82</v>
      </c>
      <c r="L642" t="s">
        <v>1707</v>
      </c>
      <c r="M642" t="str">
        <f>Portfolio43468[[#This Row],[Product Name]]</f>
        <v>Megawidget M</v>
      </c>
      <c r="N642">
        <f>Portfolio43468[[#This Row],[Order Quantity]]</f>
        <v>1968</v>
      </c>
      <c r="O642" s="14">
        <f>Portfolio43468[[#This Row],[Order Value]]</f>
        <v>2341.92</v>
      </c>
      <c r="P642">
        <f t="shared" ref="P642:P705" si="20">YEAR(J642)</f>
        <v>2009</v>
      </c>
      <c r="Q642" t="str">
        <f t="shared" ref="Q642:Q705" si="21">TEXT(J642,"MMM")</f>
        <v>Mar</v>
      </c>
    </row>
    <row r="643" spans="1:17" x14ac:dyDescent="0.3">
      <c r="A643">
        <v>646</v>
      </c>
      <c r="B643" t="str">
        <f>Portfolio43468[[#This Row],[First Name]]</f>
        <v>L</v>
      </c>
      <c r="C643" t="str">
        <f>Portfolio43468[[#This Row],[Last Name]]</f>
        <v>Gallo</v>
      </c>
      <c r="D643" t="s">
        <v>1946</v>
      </c>
      <c r="E643" t="str">
        <f>Portfolio43468[[#This Row],[Gender]]</f>
        <v>F</v>
      </c>
      <c r="F643">
        <v>60</v>
      </c>
      <c r="G643" t="s">
        <v>3566</v>
      </c>
      <c r="H643" t="s">
        <v>1469</v>
      </c>
      <c r="I643" t="str">
        <f>INDEX('Postal Codes 1'!$C$2:$C$1540,MATCH(H643,'Postal Codes 1'!$B$2:$B$1540,0))</f>
        <v>TN</v>
      </c>
      <c r="J643" s="10">
        <v>40171</v>
      </c>
      <c r="K643">
        <v>50</v>
      </c>
      <c r="L643" t="s">
        <v>1677</v>
      </c>
      <c r="M643" t="str">
        <f>Portfolio43468[[#This Row],[Product Name]]</f>
        <v>Ultrathing V3</v>
      </c>
      <c r="N643">
        <f>Portfolio43468[[#This Row],[Order Quantity]]</f>
        <v>1200</v>
      </c>
      <c r="O643" s="14">
        <f>Portfolio43468[[#This Row],[Order Value]]</f>
        <v>4188</v>
      </c>
      <c r="P643">
        <f t="shared" si="20"/>
        <v>2009</v>
      </c>
      <c r="Q643" t="str">
        <f t="shared" si="21"/>
        <v>Dec</v>
      </c>
    </row>
    <row r="644" spans="1:17" x14ac:dyDescent="0.3">
      <c r="A644">
        <v>647</v>
      </c>
      <c r="B644" t="str">
        <f>Portfolio43468[[#This Row],[First Name]]</f>
        <v>L</v>
      </c>
      <c r="C644" t="str">
        <f>Portfolio43468[[#This Row],[Last Name]]</f>
        <v>Berger</v>
      </c>
      <c r="D644" t="s">
        <v>1670</v>
      </c>
      <c r="E644" t="str">
        <f>Portfolio43468[[#This Row],[Gender]]</f>
        <v>F</v>
      </c>
      <c r="F644">
        <v>90</v>
      </c>
      <c r="G644" t="s">
        <v>3569</v>
      </c>
      <c r="H644" t="s">
        <v>2583</v>
      </c>
      <c r="I644" t="str">
        <f>INDEX('Postal Codes 1'!$C$2:$C$1540,MATCH(H644,'Postal Codes 1'!$B$2:$B$1540,0))</f>
        <v>PH</v>
      </c>
      <c r="J644" s="10">
        <v>39599</v>
      </c>
      <c r="K644">
        <v>13</v>
      </c>
      <c r="L644" t="s">
        <v>1700</v>
      </c>
      <c r="M644" t="str">
        <f>Portfolio43468[[#This Row],[Product Name]]</f>
        <v>Ultrathing V1</v>
      </c>
      <c r="N644">
        <f>Portfolio43468[[#This Row],[Order Quantity]]</f>
        <v>221</v>
      </c>
      <c r="O644" s="14">
        <f>Portfolio43468[[#This Row],[Order Value]]</f>
        <v>439.79</v>
      </c>
      <c r="P644">
        <f t="shared" si="20"/>
        <v>2008</v>
      </c>
      <c r="Q644" t="str">
        <f t="shared" si="21"/>
        <v>May</v>
      </c>
    </row>
    <row r="645" spans="1:17" x14ac:dyDescent="0.3">
      <c r="A645">
        <v>648</v>
      </c>
      <c r="B645" t="str">
        <f>Portfolio43468[[#This Row],[First Name]]</f>
        <v>M</v>
      </c>
      <c r="C645" t="str">
        <f>Portfolio43468[[#This Row],[Last Name]]</f>
        <v>Brock</v>
      </c>
      <c r="D645" t="s">
        <v>1670</v>
      </c>
      <c r="E645" t="str">
        <f>Portfolio43468[[#This Row],[Gender]]</f>
        <v>F</v>
      </c>
      <c r="F645">
        <v>90</v>
      </c>
      <c r="G645" t="s">
        <v>3572</v>
      </c>
      <c r="H645" t="s">
        <v>365</v>
      </c>
      <c r="I645" t="str">
        <f>INDEX('Postal Codes 1'!$C$2:$C$1540,MATCH(H645,'Postal Codes 1'!$B$2:$B$1540,0))</f>
        <v>NG</v>
      </c>
      <c r="J645" s="10">
        <v>40437</v>
      </c>
      <c r="K645">
        <v>69</v>
      </c>
      <c r="L645" t="s">
        <v>1673</v>
      </c>
      <c r="M645" t="str">
        <f>Portfolio43468[[#This Row],[Product Name]]</f>
        <v>Megawidget S</v>
      </c>
      <c r="N645">
        <f>Portfolio43468[[#This Row],[Order Quantity]]</f>
        <v>1656</v>
      </c>
      <c r="O645" s="14">
        <f>Portfolio43468[[#This Row],[Order Value]]</f>
        <v>1308.24</v>
      </c>
      <c r="P645">
        <f t="shared" si="20"/>
        <v>2010</v>
      </c>
      <c r="Q645" t="str">
        <f t="shared" si="21"/>
        <v>Sep</v>
      </c>
    </row>
    <row r="646" spans="1:17" x14ac:dyDescent="0.3">
      <c r="A646">
        <v>649</v>
      </c>
      <c r="B646" t="str">
        <f>Portfolio43468[[#This Row],[First Name]]</f>
        <v>I</v>
      </c>
      <c r="C646" t="str">
        <f>Portfolio43468[[#This Row],[Last Name]]</f>
        <v>Pryor</v>
      </c>
      <c r="D646" t="s">
        <v>1683</v>
      </c>
      <c r="E646" t="str">
        <f>Portfolio43468[[#This Row],[Gender]]</f>
        <v>F</v>
      </c>
      <c r="F646">
        <v>60</v>
      </c>
      <c r="G646" t="s">
        <v>3574</v>
      </c>
      <c r="H646" t="s">
        <v>356</v>
      </c>
      <c r="I646" t="str">
        <f>INDEX('Postal Codes 1'!$C$2:$C$1540,MATCH(H646,'Postal Codes 1'!$B$2:$B$1540,0))</f>
        <v>NE</v>
      </c>
      <c r="J646" s="10">
        <v>40026</v>
      </c>
      <c r="K646">
        <v>47</v>
      </c>
      <c r="L646" t="s">
        <v>1721</v>
      </c>
      <c r="M646" t="str">
        <f>Portfolio43468[[#This Row],[Product Name]]</f>
        <v>Ultrathing V4</v>
      </c>
      <c r="N646">
        <f>Portfolio43468[[#This Row],[Order Quantity]]</f>
        <v>1128</v>
      </c>
      <c r="O646" s="14">
        <f>Portfolio43468[[#This Row],[Order Value]]</f>
        <v>4500.72</v>
      </c>
      <c r="P646">
        <f t="shared" si="20"/>
        <v>2009</v>
      </c>
      <c r="Q646" t="str">
        <f t="shared" si="21"/>
        <v>Aug</v>
      </c>
    </row>
    <row r="647" spans="1:17" x14ac:dyDescent="0.3">
      <c r="A647">
        <v>650</v>
      </c>
      <c r="B647" t="str">
        <f>Portfolio43468[[#This Row],[First Name]]</f>
        <v>C</v>
      </c>
      <c r="C647" t="str">
        <f>Portfolio43468[[#This Row],[Last Name]]</f>
        <v>Rosen</v>
      </c>
      <c r="D647" t="s">
        <v>1670</v>
      </c>
      <c r="E647" t="str">
        <f>Portfolio43468[[#This Row],[Gender]]</f>
        <v>F</v>
      </c>
      <c r="F647">
        <v>30</v>
      </c>
      <c r="G647" t="s">
        <v>3577</v>
      </c>
      <c r="H647" t="s">
        <v>457</v>
      </c>
      <c r="I647" t="str">
        <f>INDEX('Postal Codes 1'!$C$2:$C$1540,MATCH(H647,'Postal Codes 1'!$B$2:$B$1540,0))</f>
        <v>SA</v>
      </c>
      <c r="J647" s="10">
        <v>39940</v>
      </c>
      <c r="K647">
        <v>44</v>
      </c>
      <c r="L647" t="s">
        <v>1700</v>
      </c>
      <c r="M647" t="str">
        <f>Portfolio43468[[#This Row],[Product Name]]</f>
        <v>Ultrathing V1</v>
      </c>
      <c r="N647">
        <f>Portfolio43468[[#This Row],[Order Quantity]]</f>
        <v>748</v>
      </c>
      <c r="O647" s="14">
        <f>Portfolio43468[[#This Row],[Order Value]]</f>
        <v>1488.52</v>
      </c>
      <c r="P647">
        <f t="shared" si="20"/>
        <v>2009</v>
      </c>
      <c r="Q647" t="str">
        <f t="shared" si="21"/>
        <v>May</v>
      </c>
    </row>
    <row r="648" spans="1:17" x14ac:dyDescent="0.3">
      <c r="A648">
        <v>651</v>
      </c>
      <c r="B648" t="str">
        <f>Portfolio43468[[#This Row],[First Name]]</f>
        <v>R</v>
      </c>
      <c r="C648" t="str">
        <f>Portfolio43468[[#This Row],[Last Name]]</f>
        <v>Beach</v>
      </c>
      <c r="D648" t="s">
        <v>1683</v>
      </c>
      <c r="E648" t="str">
        <f>Portfolio43468[[#This Row],[Gender]]</f>
        <v>F</v>
      </c>
      <c r="F648">
        <v>30</v>
      </c>
      <c r="G648" t="s">
        <v>3580</v>
      </c>
      <c r="H648" t="s">
        <v>469</v>
      </c>
      <c r="I648" t="str">
        <f>INDEX('Postal Codes 1'!$C$2:$C$1540,MATCH(H648,'Postal Codes 1'!$B$2:$B$1540,0))</f>
        <v>SA</v>
      </c>
      <c r="J648" s="10">
        <v>40430</v>
      </c>
      <c r="K648">
        <v>5</v>
      </c>
      <c r="L648" t="s">
        <v>1677</v>
      </c>
      <c r="M648" t="str">
        <f>Portfolio43468[[#This Row],[Product Name]]</f>
        <v>Ultrathing V3</v>
      </c>
      <c r="N648">
        <f>Portfolio43468[[#This Row],[Order Quantity]]</f>
        <v>120</v>
      </c>
      <c r="O648" s="14">
        <f>Portfolio43468[[#This Row],[Order Value]]</f>
        <v>418.8</v>
      </c>
      <c r="P648">
        <f t="shared" si="20"/>
        <v>2010</v>
      </c>
      <c r="Q648" t="str">
        <f t="shared" si="21"/>
        <v>Sep</v>
      </c>
    </row>
    <row r="649" spans="1:17" x14ac:dyDescent="0.3">
      <c r="A649">
        <v>652</v>
      </c>
      <c r="B649" t="str">
        <f>Portfolio43468[[#This Row],[First Name]]</f>
        <v>D</v>
      </c>
      <c r="C649" t="str">
        <f>Portfolio43468[[#This Row],[Last Name]]</f>
        <v>Murphy</v>
      </c>
      <c r="D649" t="s">
        <v>1683</v>
      </c>
      <c r="E649" t="str">
        <f>Portfolio43468[[#This Row],[Gender]]</f>
        <v>F</v>
      </c>
      <c r="F649">
        <v>90</v>
      </c>
      <c r="G649" t="s">
        <v>3582</v>
      </c>
      <c r="H649" t="s">
        <v>1628</v>
      </c>
      <c r="I649" t="str">
        <f>INDEX('Postal Codes 1'!$C$2:$C$1540,MATCH(H649,'Postal Codes 1'!$B$2:$B$1540,0))</f>
        <v>HU</v>
      </c>
      <c r="J649" s="10">
        <v>39585</v>
      </c>
      <c r="K649">
        <v>93</v>
      </c>
      <c r="L649" t="s">
        <v>1707</v>
      </c>
      <c r="M649" t="str">
        <f>Portfolio43468[[#This Row],[Product Name]]</f>
        <v>Megawidget M</v>
      </c>
      <c r="N649">
        <f>Portfolio43468[[#This Row],[Order Quantity]]</f>
        <v>2232</v>
      </c>
      <c r="O649" s="14">
        <f>Portfolio43468[[#This Row],[Order Value]]</f>
        <v>2656.08</v>
      </c>
      <c r="P649">
        <f t="shared" si="20"/>
        <v>2008</v>
      </c>
      <c r="Q649" t="str">
        <f t="shared" si="21"/>
        <v>May</v>
      </c>
    </row>
    <row r="650" spans="1:17" x14ac:dyDescent="0.3">
      <c r="A650">
        <v>653</v>
      </c>
      <c r="B650" t="str">
        <f>Portfolio43468[[#This Row],[First Name]]</f>
        <v>H</v>
      </c>
      <c r="C650" t="str">
        <f>Portfolio43468[[#This Row],[Last Name]]</f>
        <v>Villa</v>
      </c>
      <c r="D650" t="s">
        <v>1670</v>
      </c>
      <c r="E650" t="str">
        <f>Portfolio43468[[#This Row],[Gender]]</f>
        <v>F</v>
      </c>
      <c r="F650">
        <v>60</v>
      </c>
      <c r="G650" t="s">
        <v>3585</v>
      </c>
      <c r="H650" t="s">
        <v>2496</v>
      </c>
      <c r="I650" t="str">
        <f>INDEX('Postal Codes 1'!$C$2:$C$1540,MATCH(H650,'Postal Codes 1'!$B$2:$B$1540,0))</f>
        <v>CB</v>
      </c>
      <c r="J650" s="10">
        <v>40462</v>
      </c>
      <c r="K650">
        <v>99</v>
      </c>
      <c r="L650" t="s">
        <v>1700</v>
      </c>
      <c r="M650" t="str">
        <f>Portfolio43468[[#This Row],[Product Name]]</f>
        <v>Ultrathing V1</v>
      </c>
      <c r="N650">
        <f>Portfolio43468[[#This Row],[Order Quantity]]</f>
        <v>1683</v>
      </c>
      <c r="O650" s="14">
        <f>Portfolio43468[[#This Row],[Order Value]]</f>
        <v>3349.17</v>
      </c>
      <c r="P650">
        <f t="shared" si="20"/>
        <v>2010</v>
      </c>
      <c r="Q650" t="str">
        <f t="shared" si="21"/>
        <v>Oct</v>
      </c>
    </row>
    <row r="651" spans="1:17" x14ac:dyDescent="0.3">
      <c r="A651">
        <v>654</v>
      </c>
      <c r="B651" t="str">
        <f>Portfolio43468[[#This Row],[First Name]]</f>
        <v>A</v>
      </c>
      <c r="C651" t="str">
        <f>Portfolio43468[[#This Row],[Last Name]]</f>
        <v>Dukes</v>
      </c>
      <c r="D651" t="s">
        <v>1670</v>
      </c>
      <c r="E651" t="str">
        <f>Portfolio43468[[#This Row],[Gender]]</f>
        <v>F</v>
      </c>
      <c r="F651">
        <v>60</v>
      </c>
      <c r="G651" t="s">
        <v>3587</v>
      </c>
      <c r="H651" t="s">
        <v>744</v>
      </c>
      <c r="I651" t="str">
        <f>INDEX('Postal Codes 1'!$C$2:$C$1540,MATCH(H651,'Postal Codes 1'!$B$2:$B$1540,0))</f>
        <v>NE</v>
      </c>
      <c r="J651" s="10">
        <v>40111</v>
      </c>
      <c r="K651">
        <v>85</v>
      </c>
      <c r="L651" t="s">
        <v>1673</v>
      </c>
      <c r="M651" t="str">
        <f>Portfolio43468[[#This Row],[Product Name]]</f>
        <v>Megawidget S</v>
      </c>
      <c r="N651">
        <f>Portfolio43468[[#This Row],[Order Quantity]]</f>
        <v>2040</v>
      </c>
      <c r="O651" s="14">
        <f>Portfolio43468[[#This Row],[Order Value]]</f>
        <v>1611.6000000000001</v>
      </c>
      <c r="P651">
        <f t="shared" si="20"/>
        <v>2009</v>
      </c>
      <c r="Q651" t="str">
        <f t="shared" si="21"/>
        <v>Oct</v>
      </c>
    </row>
    <row r="652" spans="1:17" x14ac:dyDescent="0.3">
      <c r="A652">
        <v>655</v>
      </c>
      <c r="B652" t="str">
        <f>Portfolio43468[[#This Row],[First Name]]</f>
        <v>D</v>
      </c>
      <c r="C652" t="str">
        <f>Portfolio43468[[#This Row],[Last Name]]</f>
        <v>Sharpe</v>
      </c>
      <c r="D652" t="s">
        <v>1670</v>
      </c>
      <c r="E652" t="str">
        <f>Portfolio43468[[#This Row],[Gender]]</f>
        <v>F</v>
      </c>
      <c r="F652">
        <v>30</v>
      </c>
      <c r="G652" t="s">
        <v>3590</v>
      </c>
      <c r="H652" t="s">
        <v>26</v>
      </c>
      <c r="I652" t="str">
        <f>INDEX('Postal Codes 1'!$C$2:$C$1540,MATCH(H652,'Postal Codes 1'!$B$2:$B$1540,0))</f>
        <v>BA</v>
      </c>
      <c r="J652" s="10">
        <v>40488</v>
      </c>
      <c r="K652">
        <v>52</v>
      </c>
      <c r="L652" t="s">
        <v>1772</v>
      </c>
      <c r="M652" t="str">
        <f>Portfolio43468[[#This Row],[Product Name]]</f>
        <v>Gigastuff</v>
      </c>
      <c r="N652">
        <f>Portfolio43468[[#This Row],[Order Quantity]]</f>
        <v>936</v>
      </c>
      <c r="O652" s="14">
        <f>Portfolio43468[[#This Row],[Order Value]]</f>
        <v>1769.04</v>
      </c>
      <c r="P652">
        <f t="shared" si="20"/>
        <v>2010</v>
      </c>
      <c r="Q652" t="str">
        <f t="shared" si="21"/>
        <v>Nov</v>
      </c>
    </row>
    <row r="653" spans="1:17" x14ac:dyDescent="0.3">
      <c r="A653">
        <v>656</v>
      </c>
      <c r="B653" t="str">
        <f>Portfolio43468[[#This Row],[First Name]]</f>
        <v>S</v>
      </c>
      <c r="C653" t="str">
        <f>Portfolio43468[[#This Row],[Last Name]]</f>
        <v>Lusk</v>
      </c>
      <c r="D653" t="s">
        <v>1683</v>
      </c>
      <c r="E653" t="str">
        <f>Portfolio43468[[#This Row],[Gender]]</f>
        <v>F</v>
      </c>
      <c r="F653">
        <v>30</v>
      </c>
      <c r="G653" t="s">
        <v>3593</v>
      </c>
      <c r="H653" t="s">
        <v>1495</v>
      </c>
      <c r="I653" t="str">
        <f>INDEX('Postal Codes 1'!$C$2:$C$1540,MATCH(H653,'Postal Codes 1'!$B$2:$B$1540,0))</f>
        <v>TQ</v>
      </c>
      <c r="J653" s="10">
        <v>40362</v>
      </c>
      <c r="K653">
        <v>5</v>
      </c>
      <c r="L653" t="s">
        <v>1677</v>
      </c>
      <c r="M653" t="str">
        <f>Portfolio43468[[#This Row],[Product Name]]</f>
        <v>Ultrathing V3</v>
      </c>
      <c r="N653">
        <f>Portfolio43468[[#This Row],[Order Quantity]]</f>
        <v>120</v>
      </c>
      <c r="O653" s="14">
        <f>Portfolio43468[[#This Row],[Order Value]]</f>
        <v>418.8</v>
      </c>
      <c r="P653">
        <f t="shared" si="20"/>
        <v>2010</v>
      </c>
      <c r="Q653" t="str">
        <f t="shared" si="21"/>
        <v>Jul</v>
      </c>
    </row>
    <row r="654" spans="1:17" x14ac:dyDescent="0.3">
      <c r="A654">
        <v>657</v>
      </c>
      <c r="B654" t="str">
        <f>Portfolio43468[[#This Row],[First Name]]</f>
        <v>D</v>
      </c>
      <c r="C654" t="str">
        <f>Portfolio43468[[#This Row],[Last Name]]</f>
        <v>Chang</v>
      </c>
      <c r="D654" t="s">
        <v>1670</v>
      </c>
      <c r="E654" t="str">
        <f>Portfolio43468[[#This Row],[Gender]]</f>
        <v>F</v>
      </c>
      <c r="F654">
        <v>30</v>
      </c>
      <c r="G654" t="s">
        <v>3596</v>
      </c>
      <c r="H654" t="s">
        <v>204</v>
      </c>
      <c r="I654" t="str">
        <f>INDEX('Postal Codes 1'!$C$2:$C$1540,MATCH(H654,'Postal Codes 1'!$B$2:$B$1540,0))</f>
        <v>FY</v>
      </c>
      <c r="J654" s="10">
        <v>40001</v>
      </c>
      <c r="K654">
        <v>19</v>
      </c>
      <c r="L654" t="s">
        <v>1696</v>
      </c>
      <c r="M654" t="str">
        <f>Portfolio43468[[#This Row],[Product Name]]</f>
        <v>Ultrathing V2</v>
      </c>
      <c r="N654">
        <f>Portfolio43468[[#This Row],[Order Quantity]]</f>
        <v>380</v>
      </c>
      <c r="O654" s="14">
        <f>Portfolio43468[[#This Row],[Order Value]]</f>
        <v>1136.2</v>
      </c>
      <c r="P654">
        <f t="shared" si="20"/>
        <v>2009</v>
      </c>
      <c r="Q654" t="str">
        <f t="shared" si="21"/>
        <v>Jul</v>
      </c>
    </row>
    <row r="655" spans="1:17" x14ac:dyDescent="0.3">
      <c r="A655">
        <v>658</v>
      </c>
      <c r="B655" t="str">
        <f>Portfolio43468[[#This Row],[First Name]]</f>
        <v>S</v>
      </c>
      <c r="C655" t="str">
        <f>Portfolio43468[[#This Row],[Last Name]]</f>
        <v>Burgess</v>
      </c>
      <c r="D655" t="s">
        <v>1683</v>
      </c>
      <c r="E655" t="str">
        <f>Portfolio43468[[#This Row],[Gender]]</f>
        <v>F</v>
      </c>
      <c r="F655">
        <v>30</v>
      </c>
      <c r="G655" t="s">
        <v>3599</v>
      </c>
      <c r="H655" t="s">
        <v>199</v>
      </c>
      <c r="I655" t="str">
        <f>INDEX('Postal Codes 1'!$C$2:$C$1540,MATCH(H655,'Postal Codes 1'!$B$2:$B$1540,0))</f>
        <v>EX</v>
      </c>
      <c r="J655" s="10">
        <v>40215</v>
      </c>
      <c r="K655">
        <v>53</v>
      </c>
      <c r="L655" t="s">
        <v>1677</v>
      </c>
      <c r="M655" t="str">
        <f>Portfolio43468[[#This Row],[Product Name]]</f>
        <v>Ultrathing V3</v>
      </c>
      <c r="N655">
        <f>Portfolio43468[[#This Row],[Order Quantity]]</f>
        <v>1272</v>
      </c>
      <c r="O655" s="14">
        <f>Portfolio43468[[#This Row],[Order Value]]</f>
        <v>4439.2800000000007</v>
      </c>
      <c r="P655">
        <f t="shared" si="20"/>
        <v>2010</v>
      </c>
      <c r="Q655" t="str">
        <f t="shared" si="21"/>
        <v>Feb</v>
      </c>
    </row>
    <row r="656" spans="1:17" x14ac:dyDescent="0.3">
      <c r="A656">
        <v>659</v>
      </c>
      <c r="B656" t="str">
        <f>Portfolio43468[[#This Row],[First Name]]</f>
        <v>F</v>
      </c>
      <c r="C656" t="str">
        <f>Portfolio43468[[#This Row],[Last Name]]</f>
        <v>Valdez</v>
      </c>
      <c r="D656" t="s">
        <v>1670</v>
      </c>
      <c r="E656" t="str">
        <f>Portfolio43468[[#This Row],[Gender]]</f>
        <v>F</v>
      </c>
      <c r="F656">
        <v>30</v>
      </c>
      <c r="G656" t="s">
        <v>3602</v>
      </c>
      <c r="H656" t="s">
        <v>2555</v>
      </c>
      <c r="I656" t="str">
        <f>INDEX('Postal Codes 1'!$C$2:$C$1540,MATCH(H656,'Postal Codes 1'!$B$2:$B$1540,0))</f>
        <v>SG</v>
      </c>
      <c r="J656" s="10">
        <v>39583</v>
      </c>
      <c r="K656">
        <v>59</v>
      </c>
      <c r="L656" t="s">
        <v>851</v>
      </c>
      <c r="M656" t="str">
        <f>Portfolio43468[[#This Row],[Product Name]]</f>
        <v>Hyperwotsit</v>
      </c>
      <c r="N656">
        <f>Portfolio43468[[#This Row],[Order Quantity]]</f>
        <v>1180</v>
      </c>
      <c r="O656" s="14">
        <f>Portfolio43468[[#This Row],[Order Value]]</f>
        <v>2371.7999999999997</v>
      </c>
      <c r="P656">
        <f t="shared" si="20"/>
        <v>2008</v>
      </c>
      <c r="Q656" t="str">
        <f t="shared" si="21"/>
        <v>May</v>
      </c>
    </row>
    <row r="657" spans="1:17" x14ac:dyDescent="0.3">
      <c r="A657">
        <v>660</v>
      </c>
      <c r="B657" t="str">
        <f>Portfolio43468[[#This Row],[First Name]]</f>
        <v>A</v>
      </c>
      <c r="C657" t="str">
        <f>Portfolio43468[[#This Row],[Last Name]]</f>
        <v>Crump</v>
      </c>
      <c r="D657" t="s">
        <v>1670</v>
      </c>
      <c r="E657" t="str">
        <f>Portfolio43468[[#This Row],[Gender]]</f>
        <v>F</v>
      </c>
      <c r="F657">
        <v>90</v>
      </c>
      <c r="G657" t="s">
        <v>3604</v>
      </c>
      <c r="H657" t="s">
        <v>2092</v>
      </c>
      <c r="I657" t="str">
        <f>INDEX('Postal Codes 1'!$C$2:$C$1540,MATCH(H657,'Postal Codes 1'!$B$2:$B$1540,0))</f>
        <v>DA</v>
      </c>
      <c r="J657" s="10">
        <v>40493</v>
      </c>
      <c r="K657">
        <v>75</v>
      </c>
      <c r="L657" t="s">
        <v>1721</v>
      </c>
      <c r="M657" t="str">
        <f>Portfolio43468[[#This Row],[Product Name]]</f>
        <v>Ultrathing V4</v>
      </c>
      <c r="N657">
        <f>Portfolio43468[[#This Row],[Order Quantity]]</f>
        <v>1800</v>
      </c>
      <c r="O657" s="14">
        <f>Portfolio43468[[#This Row],[Order Value]]</f>
        <v>7182</v>
      </c>
      <c r="P657">
        <f t="shared" si="20"/>
        <v>2010</v>
      </c>
      <c r="Q657" t="str">
        <f t="shared" si="21"/>
        <v>Nov</v>
      </c>
    </row>
    <row r="658" spans="1:17" x14ac:dyDescent="0.3">
      <c r="A658">
        <v>661</v>
      </c>
      <c r="B658" t="str">
        <f>Portfolio43468[[#This Row],[First Name]]</f>
        <v>S</v>
      </c>
      <c r="C658" t="str">
        <f>Portfolio43468[[#This Row],[Last Name]]</f>
        <v>Sheldon</v>
      </c>
      <c r="D658" t="s">
        <v>1670</v>
      </c>
      <c r="E658" t="str">
        <f>Portfolio43468[[#This Row],[Gender]]</f>
        <v>F</v>
      </c>
      <c r="F658">
        <v>30</v>
      </c>
      <c r="G658" t="s">
        <v>3607</v>
      </c>
      <c r="H658" t="s">
        <v>2042</v>
      </c>
      <c r="I658" t="str">
        <f>INDEX('Postal Codes 1'!$C$2:$C$1540,MATCH(H658,'Postal Codes 1'!$B$2:$B$1540,0))</f>
        <v>GL</v>
      </c>
      <c r="J658" s="10">
        <v>39866</v>
      </c>
      <c r="K658">
        <v>19</v>
      </c>
      <c r="L658" t="s">
        <v>1707</v>
      </c>
      <c r="M658" t="str">
        <f>Portfolio43468[[#This Row],[Product Name]]</f>
        <v>Megawidget M</v>
      </c>
      <c r="N658">
        <f>Portfolio43468[[#This Row],[Order Quantity]]</f>
        <v>456</v>
      </c>
      <c r="O658" s="14">
        <f>Portfolio43468[[#This Row],[Order Value]]</f>
        <v>542.64</v>
      </c>
      <c r="P658">
        <f t="shared" si="20"/>
        <v>2009</v>
      </c>
      <c r="Q658" t="str">
        <f t="shared" si="21"/>
        <v>Feb</v>
      </c>
    </row>
    <row r="659" spans="1:17" x14ac:dyDescent="0.3">
      <c r="A659">
        <v>662</v>
      </c>
      <c r="B659" t="str">
        <f>Portfolio43468[[#This Row],[First Name]]</f>
        <v>V</v>
      </c>
      <c r="C659" t="str">
        <f>Portfolio43468[[#This Row],[Last Name]]</f>
        <v>Harmon</v>
      </c>
      <c r="D659" t="s">
        <v>1683</v>
      </c>
      <c r="E659" t="str">
        <f>Portfolio43468[[#This Row],[Gender]]</f>
        <v>F</v>
      </c>
      <c r="F659">
        <v>30</v>
      </c>
      <c r="G659" t="s">
        <v>3610</v>
      </c>
      <c r="H659" t="s">
        <v>1160</v>
      </c>
      <c r="I659" t="str">
        <f>INDEX('Postal Codes 1'!$C$2:$C$1540,MATCH(H659,'Postal Codes 1'!$B$2:$B$1540,0))</f>
        <v>LE</v>
      </c>
      <c r="J659" s="10">
        <v>39867</v>
      </c>
      <c r="K659">
        <v>3</v>
      </c>
      <c r="L659" t="s">
        <v>1673</v>
      </c>
      <c r="M659" t="str">
        <f>Portfolio43468[[#This Row],[Product Name]]</f>
        <v>Megawidget S</v>
      </c>
      <c r="N659">
        <f>Portfolio43468[[#This Row],[Order Quantity]]</f>
        <v>72</v>
      </c>
      <c r="O659" s="14">
        <f>Portfolio43468[[#This Row],[Order Value]]</f>
        <v>56.88</v>
      </c>
      <c r="P659">
        <f t="shared" si="20"/>
        <v>2009</v>
      </c>
      <c r="Q659" t="str">
        <f t="shared" si="21"/>
        <v>Feb</v>
      </c>
    </row>
    <row r="660" spans="1:17" x14ac:dyDescent="0.3">
      <c r="A660">
        <v>663</v>
      </c>
      <c r="B660" t="str">
        <f>Portfolio43468[[#This Row],[First Name]]</f>
        <v>S</v>
      </c>
      <c r="C660" t="str">
        <f>Portfolio43468[[#This Row],[Last Name]]</f>
        <v>Darling</v>
      </c>
      <c r="D660" t="s">
        <v>1670</v>
      </c>
      <c r="E660" t="str">
        <f>Portfolio43468[[#This Row],[Gender]]</f>
        <v>F</v>
      </c>
      <c r="F660">
        <v>90</v>
      </c>
      <c r="G660" t="s">
        <v>3612</v>
      </c>
      <c r="H660" t="s">
        <v>1619</v>
      </c>
      <c r="I660" t="str">
        <f>INDEX('Postal Codes 1'!$C$2:$C$1540,MATCH(H660,'Postal Codes 1'!$B$2:$B$1540,0))</f>
        <v>BH</v>
      </c>
      <c r="J660" s="10">
        <v>39663</v>
      </c>
      <c r="K660">
        <v>41</v>
      </c>
      <c r="L660" t="s">
        <v>1692</v>
      </c>
      <c r="M660" t="str">
        <f>Portfolio43468[[#This Row],[Product Name]]</f>
        <v>Megawidget L</v>
      </c>
      <c r="N660">
        <f>Portfolio43468[[#This Row],[Order Quantity]]</f>
        <v>984</v>
      </c>
      <c r="O660" s="14">
        <f>Portfolio43468[[#This Row],[Order Value]]</f>
        <v>1564.5600000000002</v>
      </c>
      <c r="P660">
        <f t="shared" si="20"/>
        <v>2008</v>
      </c>
      <c r="Q660" t="str">
        <f t="shared" si="21"/>
        <v>Aug</v>
      </c>
    </row>
    <row r="661" spans="1:17" x14ac:dyDescent="0.3">
      <c r="A661">
        <v>664</v>
      </c>
      <c r="B661" t="str">
        <f>Portfolio43468[[#This Row],[First Name]]</f>
        <v>A</v>
      </c>
      <c r="C661" t="str">
        <f>Portfolio43468[[#This Row],[Last Name]]</f>
        <v>Kent</v>
      </c>
      <c r="D661" t="s">
        <v>1683</v>
      </c>
      <c r="E661" t="str">
        <f>Portfolio43468[[#This Row],[Gender]]</f>
        <v>F</v>
      </c>
      <c r="F661">
        <v>60</v>
      </c>
      <c r="G661" t="s">
        <v>3614</v>
      </c>
      <c r="H661" t="s">
        <v>1648</v>
      </c>
      <c r="I661" t="str">
        <f>INDEX('Postal Codes 1'!$C$2:$C$1540,MATCH(H661,'Postal Codes 1'!$B$2:$B$1540,0))</f>
        <v>GL</v>
      </c>
      <c r="J661" s="10">
        <v>39704</v>
      </c>
      <c r="K661">
        <v>31</v>
      </c>
      <c r="L661" t="s">
        <v>1700</v>
      </c>
      <c r="M661" t="str">
        <f>Portfolio43468[[#This Row],[Product Name]]</f>
        <v>Ultrathing V1</v>
      </c>
      <c r="N661">
        <f>Portfolio43468[[#This Row],[Order Quantity]]</f>
        <v>527</v>
      </c>
      <c r="O661" s="14">
        <f>Portfolio43468[[#This Row],[Order Value]]</f>
        <v>1048.73</v>
      </c>
      <c r="P661">
        <f t="shared" si="20"/>
        <v>2008</v>
      </c>
      <c r="Q661" t="str">
        <f t="shared" si="21"/>
        <v>Sep</v>
      </c>
    </row>
    <row r="662" spans="1:17" x14ac:dyDescent="0.3">
      <c r="A662">
        <v>665</v>
      </c>
      <c r="B662" t="str">
        <f>Portfolio43468[[#This Row],[First Name]]</f>
        <v>A</v>
      </c>
      <c r="C662" t="str">
        <f>Portfolio43468[[#This Row],[Last Name]]</f>
        <v>Chavez</v>
      </c>
      <c r="D662" t="s">
        <v>1670</v>
      </c>
      <c r="E662" t="str">
        <f>Portfolio43468[[#This Row],[Gender]]</f>
        <v>F</v>
      </c>
      <c r="F662">
        <v>60</v>
      </c>
      <c r="G662" t="s">
        <v>3617</v>
      </c>
      <c r="H662" t="s">
        <v>77</v>
      </c>
      <c r="I662" t="str">
        <f>INDEX('Postal Codes 1'!$C$2:$C$1540,MATCH(H662,'Postal Codes 1'!$B$2:$B$1540,0))</f>
        <v>BT</v>
      </c>
      <c r="J662" s="10">
        <v>39857</v>
      </c>
      <c r="K662">
        <v>5</v>
      </c>
      <c r="L662" t="s">
        <v>1677</v>
      </c>
      <c r="M662" t="str">
        <f>Portfolio43468[[#This Row],[Product Name]]</f>
        <v>Ultrathing V3</v>
      </c>
      <c r="N662">
        <f>Portfolio43468[[#This Row],[Order Quantity]]</f>
        <v>120</v>
      </c>
      <c r="O662" s="14">
        <f>Portfolio43468[[#This Row],[Order Value]]</f>
        <v>418.8</v>
      </c>
      <c r="P662">
        <f t="shared" si="20"/>
        <v>2009</v>
      </c>
      <c r="Q662" t="str">
        <f t="shared" si="21"/>
        <v>Feb</v>
      </c>
    </row>
    <row r="663" spans="1:17" x14ac:dyDescent="0.3">
      <c r="A663">
        <v>666</v>
      </c>
      <c r="B663" t="str">
        <f>Portfolio43468[[#This Row],[First Name]]</f>
        <v>M</v>
      </c>
      <c r="C663" t="str">
        <f>Portfolio43468[[#This Row],[Last Name]]</f>
        <v>Hobson</v>
      </c>
      <c r="D663" t="s">
        <v>1683</v>
      </c>
      <c r="E663" t="str">
        <f>Portfolio43468[[#This Row],[Gender]]</f>
        <v>F</v>
      </c>
      <c r="F663">
        <v>30</v>
      </c>
      <c r="G663" t="s">
        <v>3618</v>
      </c>
      <c r="H663" t="s">
        <v>18</v>
      </c>
      <c r="I663" t="str">
        <f>INDEX('Postal Codes 1'!$C$2:$C$1540,MATCH(H663,'Postal Codes 1'!$B$2:$B$1540,0))</f>
        <v>B</v>
      </c>
      <c r="J663" s="10">
        <v>40414</v>
      </c>
      <c r="K663">
        <v>15</v>
      </c>
      <c r="L663" t="s">
        <v>851</v>
      </c>
      <c r="M663" t="str">
        <f>Portfolio43468[[#This Row],[Product Name]]</f>
        <v>Hyperwotsit</v>
      </c>
      <c r="N663">
        <f>Portfolio43468[[#This Row],[Order Quantity]]</f>
        <v>300</v>
      </c>
      <c r="O663" s="14">
        <f>Portfolio43468[[#This Row],[Order Value]]</f>
        <v>602.99999999999989</v>
      </c>
      <c r="P663">
        <f t="shared" si="20"/>
        <v>2010</v>
      </c>
      <c r="Q663" t="str">
        <f t="shared" si="21"/>
        <v>Aug</v>
      </c>
    </row>
    <row r="664" spans="1:17" x14ac:dyDescent="0.3">
      <c r="A664">
        <v>667</v>
      </c>
      <c r="B664" t="str">
        <f>Portfolio43468[[#This Row],[First Name]]</f>
        <v>T</v>
      </c>
      <c r="C664" t="str">
        <f>Portfolio43468[[#This Row],[Last Name]]</f>
        <v>Willard</v>
      </c>
      <c r="D664" t="s">
        <v>1670</v>
      </c>
      <c r="E664" t="str">
        <f>Portfolio43468[[#This Row],[Gender]]</f>
        <v>F</v>
      </c>
      <c r="F664">
        <v>60</v>
      </c>
      <c r="G664" t="s">
        <v>3620</v>
      </c>
      <c r="H664" t="s">
        <v>578</v>
      </c>
      <c r="I664" t="str">
        <f>INDEX('Postal Codes 1'!$C$2:$C$1540,MATCH(H664,'Postal Codes 1'!$B$2:$B$1540,0))</f>
        <v>CW</v>
      </c>
      <c r="J664" s="10">
        <v>39888</v>
      </c>
      <c r="K664">
        <v>79</v>
      </c>
      <c r="L664" t="s">
        <v>1677</v>
      </c>
      <c r="M664" t="str">
        <f>Portfolio43468[[#This Row],[Product Name]]</f>
        <v>Ultrathing V3</v>
      </c>
      <c r="N664">
        <f>Portfolio43468[[#This Row],[Order Quantity]]</f>
        <v>1896</v>
      </c>
      <c r="O664" s="14">
        <f>Portfolio43468[[#This Row],[Order Value]]</f>
        <v>6617.04</v>
      </c>
      <c r="P664">
        <f t="shared" si="20"/>
        <v>2009</v>
      </c>
      <c r="Q664" t="str">
        <f t="shared" si="21"/>
        <v>Mar</v>
      </c>
    </row>
    <row r="665" spans="1:17" x14ac:dyDescent="0.3">
      <c r="A665">
        <v>668</v>
      </c>
      <c r="B665" t="str">
        <f>Portfolio43468[[#This Row],[First Name]]</f>
        <v>D</v>
      </c>
      <c r="C665" t="str">
        <f>Portfolio43468[[#This Row],[Last Name]]</f>
        <v>Vigil</v>
      </c>
      <c r="D665" t="s">
        <v>1670</v>
      </c>
      <c r="E665" t="str">
        <f>Portfolio43468[[#This Row],[Gender]]</f>
        <v>F</v>
      </c>
      <c r="F665">
        <v>60</v>
      </c>
      <c r="G665" t="s">
        <v>3622</v>
      </c>
      <c r="H665" t="s">
        <v>703</v>
      </c>
      <c r="I665" t="str">
        <f>INDEX('Postal Codes 1'!$C$2:$C$1540,MATCH(H665,'Postal Codes 1'!$B$2:$B$1540,0))</f>
        <v>LL</v>
      </c>
      <c r="J665" s="10">
        <v>40274</v>
      </c>
      <c r="K665">
        <v>96</v>
      </c>
      <c r="L665" t="s">
        <v>851</v>
      </c>
      <c r="M665" t="str">
        <f>Portfolio43468[[#This Row],[Product Name]]</f>
        <v>Hyperwotsit</v>
      </c>
      <c r="N665">
        <f>Portfolio43468[[#This Row],[Order Quantity]]</f>
        <v>1920</v>
      </c>
      <c r="O665" s="14">
        <f>Portfolio43468[[#This Row],[Order Value]]</f>
        <v>3859.2</v>
      </c>
      <c r="P665">
        <f t="shared" si="20"/>
        <v>2010</v>
      </c>
      <c r="Q665" t="str">
        <f t="shared" si="21"/>
        <v>Apr</v>
      </c>
    </row>
    <row r="666" spans="1:17" x14ac:dyDescent="0.3">
      <c r="A666">
        <v>669</v>
      </c>
      <c r="B666" t="str">
        <f>Portfolio43468[[#This Row],[First Name]]</f>
        <v>A</v>
      </c>
      <c r="C666" t="str">
        <f>Portfolio43468[[#This Row],[Last Name]]</f>
        <v>Vang</v>
      </c>
      <c r="D666" t="s">
        <v>1670</v>
      </c>
      <c r="E666" t="str">
        <f>Portfolio43468[[#This Row],[Gender]]</f>
        <v>F</v>
      </c>
      <c r="F666">
        <v>30</v>
      </c>
      <c r="G666" t="s">
        <v>3623</v>
      </c>
      <c r="H666" t="s">
        <v>2583</v>
      </c>
      <c r="I666" t="str">
        <f>INDEX('Postal Codes 1'!$C$2:$C$1540,MATCH(H666,'Postal Codes 1'!$B$2:$B$1540,0))</f>
        <v>PH</v>
      </c>
      <c r="J666" s="10">
        <v>39998</v>
      </c>
      <c r="K666">
        <v>20</v>
      </c>
      <c r="L666" t="s">
        <v>1673</v>
      </c>
      <c r="M666" t="str">
        <f>Portfolio43468[[#This Row],[Product Name]]</f>
        <v>Megawidget S</v>
      </c>
      <c r="N666">
        <f>Portfolio43468[[#This Row],[Order Quantity]]</f>
        <v>480</v>
      </c>
      <c r="O666" s="14">
        <f>Portfolio43468[[#This Row],[Order Value]]</f>
        <v>379.20000000000005</v>
      </c>
      <c r="P666">
        <f t="shared" si="20"/>
        <v>2009</v>
      </c>
      <c r="Q666" t="str">
        <f t="shared" si="21"/>
        <v>Jul</v>
      </c>
    </row>
    <row r="667" spans="1:17" x14ac:dyDescent="0.3">
      <c r="A667">
        <v>670</v>
      </c>
      <c r="B667" t="str">
        <f>Portfolio43468[[#This Row],[First Name]]</f>
        <v>L</v>
      </c>
      <c r="C667" t="str">
        <f>Portfolio43468[[#This Row],[Last Name]]</f>
        <v>Wu</v>
      </c>
      <c r="D667" t="s">
        <v>1670</v>
      </c>
      <c r="E667" t="str">
        <f>Portfolio43468[[#This Row],[Gender]]</f>
        <v>F</v>
      </c>
      <c r="F667">
        <v>90</v>
      </c>
      <c r="G667" t="s">
        <v>3625</v>
      </c>
      <c r="H667" t="s">
        <v>2138</v>
      </c>
      <c r="I667" t="str">
        <f>INDEX('Postal Codes 1'!$C$2:$C$1540,MATCH(H667,'Postal Codes 1'!$B$2:$B$1540,0))</f>
        <v>CR</v>
      </c>
      <c r="J667" s="10">
        <v>39999</v>
      </c>
      <c r="K667">
        <v>48</v>
      </c>
      <c r="L667" t="s">
        <v>1692</v>
      </c>
      <c r="M667" t="str">
        <f>Portfolio43468[[#This Row],[Product Name]]</f>
        <v>Megawidget L</v>
      </c>
      <c r="N667">
        <f>Portfolio43468[[#This Row],[Order Quantity]]</f>
        <v>1152</v>
      </c>
      <c r="O667" s="14">
        <f>Portfolio43468[[#This Row],[Order Value]]</f>
        <v>1831.68</v>
      </c>
      <c r="P667">
        <f t="shared" si="20"/>
        <v>2009</v>
      </c>
      <c r="Q667" t="str">
        <f t="shared" si="21"/>
        <v>Jul</v>
      </c>
    </row>
    <row r="668" spans="1:17" x14ac:dyDescent="0.3">
      <c r="A668">
        <v>671</v>
      </c>
      <c r="B668" t="str">
        <f>Portfolio43468[[#This Row],[First Name]]</f>
        <v>M</v>
      </c>
      <c r="C668" t="str">
        <f>Portfolio43468[[#This Row],[Last Name]]</f>
        <v>Cramer</v>
      </c>
      <c r="D668" t="s">
        <v>1683</v>
      </c>
      <c r="E668" t="str">
        <f>Portfolio43468[[#This Row],[Gender]]</f>
        <v>F</v>
      </c>
      <c r="F668">
        <v>90</v>
      </c>
      <c r="G668" t="s">
        <v>3628</v>
      </c>
      <c r="H668" t="s">
        <v>1407</v>
      </c>
      <c r="I668" t="str">
        <f>INDEX('Postal Codes 1'!$C$2:$C$1540,MATCH(H668,'Postal Codes 1'!$B$2:$B$1540,0))</f>
        <v>SY</v>
      </c>
      <c r="J668" s="10">
        <v>40460</v>
      </c>
      <c r="K668">
        <v>68</v>
      </c>
      <c r="L668" t="s">
        <v>1673</v>
      </c>
      <c r="M668" t="str">
        <f>Portfolio43468[[#This Row],[Product Name]]</f>
        <v>Megawidget S</v>
      </c>
      <c r="N668">
        <f>Portfolio43468[[#This Row],[Order Quantity]]</f>
        <v>1632</v>
      </c>
      <c r="O668" s="14">
        <f>Portfolio43468[[#This Row],[Order Value]]</f>
        <v>1289.28</v>
      </c>
      <c r="P668">
        <f t="shared" si="20"/>
        <v>2010</v>
      </c>
      <c r="Q668" t="str">
        <f t="shared" si="21"/>
        <v>Oct</v>
      </c>
    </row>
    <row r="669" spans="1:17" x14ac:dyDescent="0.3">
      <c r="A669">
        <v>672</v>
      </c>
      <c r="B669" t="str">
        <f>Portfolio43468[[#This Row],[First Name]]</f>
        <v>C</v>
      </c>
      <c r="C669" t="str">
        <f>Portfolio43468[[#This Row],[Last Name]]</f>
        <v>Downey</v>
      </c>
      <c r="D669" t="s">
        <v>1670</v>
      </c>
      <c r="E669" t="str">
        <f>Portfolio43468[[#This Row],[Gender]]</f>
        <v>F</v>
      </c>
      <c r="F669">
        <v>90</v>
      </c>
      <c r="G669" t="s">
        <v>3630</v>
      </c>
      <c r="H669" t="s">
        <v>196</v>
      </c>
      <c r="I669" t="str">
        <f>INDEX('Postal Codes 1'!$C$2:$C$1540,MATCH(H669,'Postal Codes 1'!$B$2:$B$1540,0))</f>
        <v>EX</v>
      </c>
      <c r="J669" s="10">
        <v>39912</v>
      </c>
      <c r="K669">
        <v>50</v>
      </c>
      <c r="L669" t="s">
        <v>1696</v>
      </c>
      <c r="M669" t="str">
        <f>Portfolio43468[[#This Row],[Product Name]]</f>
        <v>Ultrathing V2</v>
      </c>
      <c r="N669">
        <f>Portfolio43468[[#This Row],[Order Quantity]]</f>
        <v>1000</v>
      </c>
      <c r="O669" s="14">
        <f>Portfolio43468[[#This Row],[Order Value]]</f>
        <v>2990</v>
      </c>
      <c r="P669">
        <f t="shared" si="20"/>
        <v>2009</v>
      </c>
      <c r="Q669" t="str">
        <f t="shared" si="21"/>
        <v>Apr</v>
      </c>
    </row>
    <row r="670" spans="1:17" x14ac:dyDescent="0.3">
      <c r="A670">
        <v>673</v>
      </c>
      <c r="B670" t="str">
        <f>Portfolio43468[[#This Row],[First Name]]</f>
        <v>D</v>
      </c>
      <c r="C670" t="str">
        <f>Portfolio43468[[#This Row],[Last Name]]</f>
        <v>Toney</v>
      </c>
      <c r="D670" t="s">
        <v>1670</v>
      </c>
      <c r="E670" t="str">
        <f>Portfolio43468[[#This Row],[Gender]]</f>
        <v>F</v>
      </c>
      <c r="F670">
        <v>30</v>
      </c>
      <c r="G670" t="s">
        <v>3633</v>
      </c>
      <c r="H670" t="s">
        <v>564</v>
      </c>
      <c r="I670" t="str">
        <f>INDEX('Postal Codes 1'!$C$2:$C$1540,MATCH(H670,'Postal Codes 1'!$B$2:$B$1540,0))</f>
        <v>CF</v>
      </c>
      <c r="J670" s="10">
        <v>39985</v>
      </c>
      <c r="K670">
        <v>96</v>
      </c>
      <c r="L670" t="s">
        <v>1673</v>
      </c>
      <c r="M670" t="str">
        <f>Portfolio43468[[#This Row],[Product Name]]</f>
        <v>Megawidget S</v>
      </c>
      <c r="N670">
        <f>Portfolio43468[[#This Row],[Order Quantity]]</f>
        <v>2304</v>
      </c>
      <c r="O670" s="14">
        <f>Portfolio43468[[#This Row],[Order Value]]</f>
        <v>1820.16</v>
      </c>
      <c r="P670">
        <f t="shared" si="20"/>
        <v>2009</v>
      </c>
      <c r="Q670" t="str">
        <f t="shared" si="21"/>
        <v>Jun</v>
      </c>
    </row>
    <row r="671" spans="1:17" x14ac:dyDescent="0.3">
      <c r="A671">
        <v>674</v>
      </c>
      <c r="B671" t="str">
        <f>Portfolio43468[[#This Row],[First Name]]</f>
        <v>Y</v>
      </c>
      <c r="C671" t="str">
        <f>Portfolio43468[[#This Row],[Last Name]]</f>
        <v>Knapp</v>
      </c>
      <c r="D671" t="s">
        <v>1683</v>
      </c>
      <c r="E671" t="str">
        <f>Portfolio43468[[#This Row],[Gender]]</f>
        <v>F</v>
      </c>
      <c r="F671">
        <v>60</v>
      </c>
      <c r="G671" t="s">
        <v>3635</v>
      </c>
      <c r="H671" t="s">
        <v>708</v>
      </c>
      <c r="I671" t="str">
        <f>INDEX('Postal Codes 1'!$C$2:$C$1540,MATCH(H671,'Postal Codes 1'!$B$2:$B$1540,0))</f>
        <v>LL</v>
      </c>
      <c r="J671" s="10">
        <v>39591</v>
      </c>
      <c r="K671">
        <v>87</v>
      </c>
      <c r="L671" t="s">
        <v>1721</v>
      </c>
      <c r="M671" t="str">
        <f>Portfolio43468[[#This Row],[Product Name]]</f>
        <v>Ultrathing V4</v>
      </c>
      <c r="N671">
        <f>Portfolio43468[[#This Row],[Order Quantity]]</f>
        <v>2088</v>
      </c>
      <c r="O671" s="14">
        <f>Portfolio43468[[#This Row],[Order Value]]</f>
        <v>8331.1200000000008</v>
      </c>
      <c r="P671">
        <f t="shared" si="20"/>
        <v>2008</v>
      </c>
      <c r="Q671" t="str">
        <f t="shared" si="21"/>
        <v>May</v>
      </c>
    </row>
    <row r="672" spans="1:17" x14ac:dyDescent="0.3">
      <c r="A672">
        <v>675</v>
      </c>
      <c r="B672" t="str">
        <f>Portfolio43468[[#This Row],[First Name]]</f>
        <v>S</v>
      </c>
      <c r="C672" t="str">
        <f>Portfolio43468[[#This Row],[Last Name]]</f>
        <v>Horner</v>
      </c>
      <c r="D672" t="s">
        <v>1670</v>
      </c>
      <c r="E672" t="str">
        <f>Portfolio43468[[#This Row],[Gender]]</f>
        <v>F</v>
      </c>
      <c r="F672">
        <v>60</v>
      </c>
      <c r="G672" t="s">
        <v>3638</v>
      </c>
      <c r="H672" t="s">
        <v>380</v>
      </c>
      <c r="I672" t="str">
        <f>INDEX('Postal Codes 1'!$C$2:$C$1540,MATCH(H672,'Postal Codes 1'!$B$2:$B$1540,0))</f>
        <v>NR</v>
      </c>
      <c r="J672" s="10">
        <v>39886</v>
      </c>
      <c r="K672">
        <v>65</v>
      </c>
      <c r="L672" t="s">
        <v>1700</v>
      </c>
      <c r="M672" t="str">
        <f>Portfolio43468[[#This Row],[Product Name]]</f>
        <v>Ultrathing V1</v>
      </c>
      <c r="N672">
        <f>Portfolio43468[[#This Row],[Order Quantity]]</f>
        <v>1105</v>
      </c>
      <c r="O672" s="14">
        <f>Portfolio43468[[#This Row],[Order Value]]</f>
        <v>2198.9499999999998</v>
      </c>
      <c r="P672">
        <f t="shared" si="20"/>
        <v>2009</v>
      </c>
      <c r="Q672" t="str">
        <f t="shared" si="21"/>
        <v>Mar</v>
      </c>
    </row>
    <row r="673" spans="1:17" x14ac:dyDescent="0.3">
      <c r="A673">
        <v>676</v>
      </c>
      <c r="B673" t="str">
        <f>Portfolio43468[[#This Row],[First Name]]</f>
        <v>E</v>
      </c>
      <c r="C673" t="str">
        <f>Portfolio43468[[#This Row],[Last Name]]</f>
        <v>Wall</v>
      </c>
      <c r="D673" t="s">
        <v>1683</v>
      </c>
      <c r="E673" t="str">
        <f>Portfolio43468[[#This Row],[Gender]]</f>
        <v>F</v>
      </c>
      <c r="F673">
        <v>60</v>
      </c>
      <c r="G673" t="s">
        <v>3640</v>
      </c>
      <c r="H673" t="s">
        <v>3641</v>
      </c>
      <c r="I673" t="str">
        <f>INDEX('Postal Codes 1'!$C$2:$C$1540,MATCH(H673,'Postal Codes 1'!$B$2:$B$1540,0))</f>
        <v>BT</v>
      </c>
      <c r="J673" s="10">
        <v>39971</v>
      </c>
      <c r="K673">
        <v>71</v>
      </c>
      <c r="L673" t="s">
        <v>1692</v>
      </c>
      <c r="M673" t="str">
        <f>Portfolio43468[[#This Row],[Product Name]]</f>
        <v>Megawidget L</v>
      </c>
      <c r="N673">
        <f>Portfolio43468[[#This Row],[Order Quantity]]</f>
        <v>1704</v>
      </c>
      <c r="O673" s="14">
        <f>Portfolio43468[[#This Row],[Order Value]]</f>
        <v>2709.36</v>
      </c>
      <c r="P673">
        <f t="shared" si="20"/>
        <v>2009</v>
      </c>
      <c r="Q673" t="str">
        <f t="shared" si="21"/>
        <v>Jun</v>
      </c>
    </row>
    <row r="674" spans="1:17" x14ac:dyDescent="0.3">
      <c r="A674">
        <v>677</v>
      </c>
      <c r="B674" t="str">
        <f>Portfolio43468[[#This Row],[First Name]]</f>
        <v>M</v>
      </c>
      <c r="C674" t="str">
        <f>Portfolio43468[[#This Row],[Last Name]]</f>
        <v>Mcmullen</v>
      </c>
      <c r="D674" t="s">
        <v>1683</v>
      </c>
      <c r="E674" t="str">
        <f>Portfolio43468[[#This Row],[Gender]]</f>
        <v>F</v>
      </c>
      <c r="F674">
        <v>60</v>
      </c>
      <c r="G674" t="s">
        <v>3643</v>
      </c>
      <c r="H674" t="s">
        <v>3644</v>
      </c>
      <c r="I674" t="str">
        <f>INDEX('Postal Codes 1'!$C$2:$C$1540,MATCH(H674,'Postal Codes 1'!$B$2:$B$1540,0))</f>
        <v>BT</v>
      </c>
      <c r="J674" s="10">
        <v>39740</v>
      </c>
      <c r="K674">
        <v>9</v>
      </c>
      <c r="L674" t="s">
        <v>1772</v>
      </c>
      <c r="M674" t="str">
        <f>Portfolio43468[[#This Row],[Product Name]]</f>
        <v>Gigastuff</v>
      </c>
      <c r="N674">
        <f>Portfolio43468[[#This Row],[Order Quantity]]</f>
        <v>162</v>
      </c>
      <c r="O674" s="14">
        <f>Portfolio43468[[#This Row],[Order Value]]</f>
        <v>306.18</v>
      </c>
      <c r="P674">
        <f t="shared" si="20"/>
        <v>2008</v>
      </c>
      <c r="Q674" t="str">
        <f t="shared" si="21"/>
        <v>Oct</v>
      </c>
    </row>
    <row r="675" spans="1:17" x14ac:dyDescent="0.3">
      <c r="A675">
        <v>678</v>
      </c>
      <c r="B675" t="str">
        <f>Portfolio43468[[#This Row],[First Name]]</f>
        <v>P</v>
      </c>
      <c r="C675" t="str">
        <f>Portfolio43468[[#This Row],[Last Name]]</f>
        <v>Waldron</v>
      </c>
      <c r="D675" t="s">
        <v>1670</v>
      </c>
      <c r="E675" t="str">
        <f>Portfolio43468[[#This Row],[Gender]]</f>
        <v>F</v>
      </c>
      <c r="F675">
        <v>30</v>
      </c>
      <c r="G675" t="s">
        <v>3645</v>
      </c>
      <c r="H675" t="s">
        <v>195</v>
      </c>
      <c r="I675" t="str">
        <f>INDEX('Postal Codes 1'!$C$2:$C$1540,MATCH(H675,'Postal Codes 1'!$B$2:$B$1540,0))</f>
        <v>EX</v>
      </c>
      <c r="J675" s="10">
        <v>40245</v>
      </c>
      <c r="K675">
        <v>93</v>
      </c>
      <c r="L675" t="s">
        <v>1700</v>
      </c>
      <c r="M675" t="str">
        <f>Portfolio43468[[#This Row],[Product Name]]</f>
        <v>Ultrathing V1</v>
      </c>
      <c r="N675">
        <f>Portfolio43468[[#This Row],[Order Quantity]]</f>
        <v>1581</v>
      </c>
      <c r="O675" s="14">
        <f>Portfolio43468[[#This Row],[Order Value]]</f>
        <v>3146.19</v>
      </c>
      <c r="P675">
        <f t="shared" si="20"/>
        <v>2010</v>
      </c>
      <c r="Q675" t="str">
        <f t="shared" si="21"/>
        <v>Mar</v>
      </c>
    </row>
    <row r="676" spans="1:17" x14ac:dyDescent="0.3">
      <c r="A676">
        <v>679</v>
      </c>
      <c r="B676" t="str">
        <f>Portfolio43468[[#This Row],[First Name]]</f>
        <v>R</v>
      </c>
      <c r="C676" t="str">
        <f>Portfolio43468[[#This Row],[Last Name]]</f>
        <v>Helton</v>
      </c>
      <c r="D676" t="s">
        <v>1683</v>
      </c>
      <c r="E676" t="str">
        <f>Portfolio43468[[#This Row],[Gender]]</f>
        <v>F</v>
      </c>
      <c r="F676">
        <v>30</v>
      </c>
      <c r="G676" t="s">
        <v>2534</v>
      </c>
      <c r="H676" t="s">
        <v>44</v>
      </c>
      <c r="I676" t="str">
        <f>INDEX('Postal Codes 1'!$C$2:$C$1540,MATCH(H676,'Postal Codes 1'!$B$2:$B$1540,0))</f>
        <v>BH</v>
      </c>
      <c r="J676" s="10">
        <v>39910</v>
      </c>
      <c r="K676">
        <v>45</v>
      </c>
      <c r="L676" t="s">
        <v>1673</v>
      </c>
      <c r="M676" t="str">
        <f>Portfolio43468[[#This Row],[Product Name]]</f>
        <v>Megawidget S</v>
      </c>
      <c r="N676">
        <f>Portfolio43468[[#This Row],[Order Quantity]]</f>
        <v>1080</v>
      </c>
      <c r="O676" s="14">
        <f>Portfolio43468[[#This Row],[Order Value]]</f>
        <v>853.2</v>
      </c>
      <c r="P676">
        <f t="shared" si="20"/>
        <v>2009</v>
      </c>
      <c r="Q676" t="str">
        <f t="shared" si="21"/>
        <v>Apr</v>
      </c>
    </row>
    <row r="677" spans="1:17" x14ac:dyDescent="0.3">
      <c r="A677">
        <v>680</v>
      </c>
      <c r="B677" t="str">
        <f>Portfolio43468[[#This Row],[First Name]]</f>
        <v>C</v>
      </c>
      <c r="C677" t="str">
        <f>Portfolio43468[[#This Row],[Last Name]]</f>
        <v>Drummond</v>
      </c>
      <c r="D677" t="s">
        <v>1670</v>
      </c>
      <c r="E677" t="str">
        <f>Portfolio43468[[#This Row],[Gender]]</f>
        <v>F</v>
      </c>
      <c r="F677">
        <v>60</v>
      </c>
      <c r="G677" t="s">
        <v>3649</v>
      </c>
      <c r="H677" t="s">
        <v>1247</v>
      </c>
      <c r="I677" t="str">
        <f>INDEX('Postal Codes 1'!$C$2:$C$1540,MATCH(H677,'Postal Codes 1'!$B$2:$B$1540,0))</f>
        <v>OX</v>
      </c>
      <c r="J677" s="10">
        <v>40521</v>
      </c>
      <c r="K677">
        <v>91</v>
      </c>
      <c r="L677" t="s">
        <v>1673</v>
      </c>
      <c r="M677" t="str">
        <f>Portfolio43468[[#This Row],[Product Name]]</f>
        <v>Megawidget S</v>
      </c>
      <c r="N677">
        <f>Portfolio43468[[#This Row],[Order Quantity]]</f>
        <v>2184</v>
      </c>
      <c r="O677" s="14">
        <f>Portfolio43468[[#This Row],[Order Value]]</f>
        <v>1725.3600000000001</v>
      </c>
      <c r="P677">
        <f t="shared" si="20"/>
        <v>2010</v>
      </c>
      <c r="Q677" t="str">
        <f t="shared" si="21"/>
        <v>Dec</v>
      </c>
    </row>
    <row r="678" spans="1:17" x14ac:dyDescent="0.3">
      <c r="A678">
        <v>681</v>
      </c>
      <c r="B678" t="str">
        <f>Portfolio43468[[#This Row],[First Name]]</f>
        <v>K</v>
      </c>
      <c r="C678" t="str">
        <f>Portfolio43468[[#This Row],[Last Name]]</f>
        <v>Haywood</v>
      </c>
      <c r="D678" t="s">
        <v>1670</v>
      </c>
      <c r="E678" t="str">
        <f>Portfolio43468[[#This Row],[Gender]]</f>
        <v>F</v>
      </c>
      <c r="F678">
        <v>60</v>
      </c>
      <c r="G678" t="s">
        <v>3651</v>
      </c>
      <c r="H678" t="s">
        <v>1417</v>
      </c>
      <c r="I678" t="str">
        <f>INDEX('Postal Codes 1'!$C$2:$C$1540,MATCH(H678,'Postal Codes 1'!$B$2:$B$1540,0))</f>
        <v>TA</v>
      </c>
      <c r="J678" s="10">
        <v>39953</v>
      </c>
      <c r="K678">
        <v>15</v>
      </c>
      <c r="L678" t="s">
        <v>1692</v>
      </c>
      <c r="M678" t="str">
        <f>Portfolio43468[[#This Row],[Product Name]]</f>
        <v>Megawidget L</v>
      </c>
      <c r="N678">
        <f>Portfolio43468[[#This Row],[Order Quantity]]</f>
        <v>360</v>
      </c>
      <c r="O678" s="14">
        <f>Portfolio43468[[#This Row],[Order Value]]</f>
        <v>572.4</v>
      </c>
      <c r="P678">
        <f t="shared" si="20"/>
        <v>2009</v>
      </c>
      <c r="Q678" t="str">
        <f t="shared" si="21"/>
        <v>May</v>
      </c>
    </row>
    <row r="679" spans="1:17" x14ac:dyDescent="0.3">
      <c r="A679">
        <v>682</v>
      </c>
      <c r="B679" t="str">
        <f>Portfolio43468[[#This Row],[First Name]]</f>
        <v>H</v>
      </c>
      <c r="C679" t="str">
        <f>Portfolio43468[[#This Row],[Last Name]]</f>
        <v>Mercado</v>
      </c>
      <c r="D679" t="s">
        <v>1683</v>
      </c>
      <c r="E679" t="str">
        <f>Portfolio43468[[#This Row],[Gender]]</f>
        <v>F</v>
      </c>
      <c r="F679">
        <v>90</v>
      </c>
      <c r="G679" t="s">
        <v>3654</v>
      </c>
      <c r="H679" t="s">
        <v>435</v>
      </c>
      <c r="I679" t="str">
        <f>INDEX('Postal Codes 1'!$C$2:$C$1540,MATCH(H679,'Postal Codes 1'!$B$2:$B$1540,0))</f>
        <v>RG</v>
      </c>
      <c r="J679" s="10">
        <v>40362</v>
      </c>
      <c r="K679">
        <v>54</v>
      </c>
      <c r="L679" t="s">
        <v>851</v>
      </c>
      <c r="M679" t="str">
        <f>Portfolio43468[[#This Row],[Product Name]]</f>
        <v>Hyperwotsit</v>
      </c>
      <c r="N679">
        <f>Portfolio43468[[#This Row],[Order Quantity]]</f>
        <v>1080</v>
      </c>
      <c r="O679" s="14">
        <f>Portfolio43468[[#This Row],[Order Value]]</f>
        <v>2170.7999999999997</v>
      </c>
      <c r="P679">
        <f t="shared" si="20"/>
        <v>2010</v>
      </c>
      <c r="Q679" t="str">
        <f t="shared" si="21"/>
        <v>Jul</v>
      </c>
    </row>
    <row r="680" spans="1:17" x14ac:dyDescent="0.3">
      <c r="A680">
        <v>683</v>
      </c>
      <c r="B680" t="str">
        <f>Portfolio43468[[#This Row],[First Name]]</f>
        <v>Q</v>
      </c>
      <c r="C680" t="str">
        <f>Portfolio43468[[#This Row],[Last Name]]</f>
        <v>Daley</v>
      </c>
      <c r="D680" t="s">
        <v>1670</v>
      </c>
      <c r="E680" t="str">
        <f>Portfolio43468[[#This Row],[Gender]]</f>
        <v>F</v>
      </c>
      <c r="F680">
        <v>90</v>
      </c>
      <c r="G680" t="s">
        <v>3657</v>
      </c>
      <c r="H680" t="s">
        <v>157</v>
      </c>
      <c r="I680" t="str">
        <f>INDEX('Postal Codes 1'!$C$2:$C$1540,MATCH(H680,'Postal Codes 1'!$B$2:$B$1540,0))</f>
        <v>DT</v>
      </c>
      <c r="J680" s="10">
        <v>39486</v>
      </c>
      <c r="K680">
        <v>42</v>
      </c>
      <c r="L680" t="s">
        <v>1707</v>
      </c>
      <c r="M680" t="str">
        <f>Portfolio43468[[#This Row],[Product Name]]</f>
        <v>Megawidget M</v>
      </c>
      <c r="N680">
        <f>Portfolio43468[[#This Row],[Order Quantity]]</f>
        <v>1008</v>
      </c>
      <c r="O680" s="14">
        <f>Portfolio43468[[#This Row],[Order Value]]</f>
        <v>1199.52</v>
      </c>
      <c r="P680">
        <f t="shared" si="20"/>
        <v>2008</v>
      </c>
      <c r="Q680" t="str">
        <f t="shared" si="21"/>
        <v>Feb</v>
      </c>
    </row>
    <row r="681" spans="1:17" x14ac:dyDescent="0.3">
      <c r="A681">
        <v>684</v>
      </c>
      <c r="B681" t="str">
        <f>Portfolio43468[[#This Row],[First Name]]</f>
        <v>J</v>
      </c>
      <c r="C681" t="str">
        <f>Portfolio43468[[#This Row],[Last Name]]</f>
        <v>Elliott</v>
      </c>
      <c r="D681" t="s">
        <v>1683</v>
      </c>
      <c r="E681" t="str">
        <f>Portfolio43468[[#This Row],[Gender]]</f>
        <v>F</v>
      </c>
      <c r="F681">
        <v>60</v>
      </c>
      <c r="G681" t="s">
        <v>3660</v>
      </c>
      <c r="H681" t="s">
        <v>432</v>
      </c>
      <c r="I681" t="str">
        <f>INDEX('Postal Codes 1'!$C$2:$C$1540,MATCH(H681,'Postal Codes 1'!$B$2:$B$1540,0))</f>
        <v>PR</v>
      </c>
      <c r="J681" s="10">
        <v>39801</v>
      </c>
      <c r="K681">
        <v>42</v>
      </c>
      <c r="L681" t="s">
        <v>1700</v>
      </c>
      <c r="M681" t="str">
        <f>Portfolio43468[[#This Row],[Product Name]]</f>
        <v>Ultrathing V1</v>
      </c>
      <c r="N681">
        <f>Portfolio43468[[#This Row],[Order Quantity]]</f>
        <v>714</v>
      </c>
      <c r="O681" s="14">
        <f>Portfolio43468[[#This Row],[Order Value]]</f>
        <v>1420.86</v>
      </c>
      <c r="P681">
        <f t="shared" si="20"/>
        <v>2008</v>
      </c>
      <c r="Q681" t="str">
        <f t="shared" si="21"/>
        <v>Dec</v>
      </c>
    </row>
    <row r="682" spans="1:17" x14ac:dyDescent="0.3">
      <c r="A682">
        <v>685</v>
      </c>
      <c r="B682" t="str">
        <f>Portfolio43468[[#This Row],[First Name]]</f>
        <v>D</v>
      </c>
      <c r="C682" t="str">
        <f>Portfolio43468[[#This Row],[Last Name]]</f>
        <v>Goode</v>
      </c>
      <c r="D682" t="s">
        <v>1683</v>
      </c>
      <c r="E682" t="str">
        <f>Portfolio43468[[#This Row],[Gender]]</f>
        <v>F</v>
      </c>
      <c r="F682">
        <v>30</v>
      </c>
      <c r="G682" t="s">
        <v>3663</v>
      </c>
      <c r="H682" t="s">
        <v>663</v>
      </c>
      <c r="I682" t="str">
        <f>INDEX('Postal Codes 1'!$C$2:$C$1540,MATCH(H682,'Postal Codes 1'!$B$2:$B$1540,0))</f>
        <v>KA</v>
      </c>
      <c r="J682" s="10">
        <v>40441</v>
      </c>
      <c r="K682">
        <v>16</v>
      </c>
      <c r="L682" t="s">
        <v>1677</v>
      </c>
      <c r="M682" t="str">
        <f>Portfolio43468[[#This Row],[Product Name]]</f>
        <v>Ultrathing V3</v>
      </c>
      <c r="N682">
        <f>Portfolio43468[[#This Row],[Order Quantity]]</f>
        <v>384</v>
      </c>
      <c r="O682" s="14">
        <f>Portfolio43468[[#This Row],[Order Value]]</f>
        <v>1340.16</v>
      </c>
      <c r="P682">
        <f t="shared" si="20"/>
        <v>2010</v>
      </c>
      <c r="Q682" t="str">
        <f t="shared" si="21"/>
        <v>Sep</v>
      </c>
    </row>
    <row r="683" spans="1:17" x14ac:dyDescent="0.3">
      <c r="A683">
        <v>686</v>
      </c>
      <c r="B683" t="str">
        <f>Portfolio43468[[#This Row],[First Name]]</f>
        <v>D</v>
      </c>
      <c r="C683" t="str">
        <f>Portfolio43468[[#This Row],[Last Name]]</f>
        <v>Milton</v>
      </c>
      <c r="D683" t="s">
        <v>1733</v>
      </c>
      <c r="E683" t="str">
        <f>Portfolio43468[[#This Row],[Gender]]</f>
        <v>F</v>
      </c>
      <c r="F683">
        <v>90</v>
      </c>
      <c r="G683" t="s">
        <v>3666</v>
      </c>
      <c r="H683" t="s">
        <v>3667</v>
      </c>
      <c r="I683" t="str">
        <f>INDEX('Postal Codes 1'!$C$2:$C$1540,MATCH(H683,'Postal Codes 1'!$B$2:$B$1540,0))</f>
        <v>TA</v>
      </c>
      <c r="J683" s="10">
        <v>39524</v>
      </c>
      <c r="K683">
        <v>35</v>
      </c>
      <c r="L683" t="s">
        <v>1007</v>
      </c>
      <c r="M683" t="str">
        <f>Portfolio43468[[#This Row],[Product Name]]</f>
        <v>Superwossname</v>
      </c>
      <c r="N683">
        <f>Portfolio43468[[#This Row],[Order Quantity]]</f>
        <v>700</v>
      </c>
      <c r="O683" s="14">
        <f>Portfolio43468[[#This Row],[Order Value]]</f>
        <v>2177</v>
      </c>
      <c r="P683">
        <f t="shared" si="20"/>
        <v>2008</v>
      </c>
      <c r="Q683" t="str">
        <f t="shared" si="21"/>
        <v>Mar</v>
      </c>
    </row>
    <row r="684" spans="1:17" x14ac:dyDescent="0.3">
      <c r="A684">
        <v>687</v>
      </c>
      <c r="B684" t="str">
        <f>Portfolio43468[[#This Row],[First Name]]</f>
        <v>K</v>
      </c>
      <c r="C684" t="str">
        <f>Portfolio43468[[#This Row],[Last Name]]</f>
        <v>Kilgore</v>
      </c>
      <c r="D684" t="s">
        <v>1733</v>
      </c>
      <c r="E684" t="str">
        <f>Portfolio43468[[#This Row],[Gender]]</f>
        <v>F</v>
      </c>
      <c r="F684">
        <v>90</v>
      </c>
      <c r="G684" t="s">
        <v>3670</v>
      </c>
      <c r="H684" t="s">
        <v>262</v>
      </c>
      <c r="I684" t="str">
        <f>INDEX('Postal Codes 1'!$C$2:$C$1540,MATCH(H684,'Postal Codes 1'!$B$2:$B$1540,0))</f>
        <v>IV</v>
      </c>
      <c r="J684" s="10">
        <v>39707</v>
      </c>
      <c r="K684">
        <v>8</v>
      </c>
      <c r="L684" t="s">
        <v>1007</v>
      </c>
      <c r="M684" t="str">
        <f>Portfolio43468[[#This Row],[Product Name]]</f>
        <v>Superwossname</v>
      </c>
      <c r="N684">
        <f>Portfolio43468[[#This Row],[Order Quantity]]</f>
        <v>160</v>
      </c>
      <c r="O684" s="14">
        <f>Portfolio43468[[#This Row],[Order Value]]</f>
        <v>497.59999999999997</v>
      </c>
      <c r="P684">
        <f t="shared" si="20"/>
        <v>2008</v>
      </c>
      <c r="Q684" t="str">
        <f t="shared" si="21"/>
        <v>Sep</v>
      </c>
    </row>
    <row r="685" spans="1:17" x14ac:dyDescent="0.3">
      <c r="A685">
        <v>688</v>
      </c>
      <c r="B685" t="str">
        <f>Portfolio43468[[#This Row],[First Name]]</f>
        <v>C</v>
      </c>
      <c r="C685" t="str">
        <f>Portfolio43468[[#This Row],[Last Name]]</f>
        <v>Dejesus</v>
      </c>
      <c r="D685" t="s">
        <v>1683</v>
      </c>
      <c r="E685" t="str">
        <f>Portfolio43468[[#This Row],[Gender]]</f>
        <v>F</v>
      </c>
      <c r="F685">
        <v>60</v>
      </c>
      <c r="G685" t="s">
        <v>3673</v>
      </c>
      <c r="H685" t="s">
        <v>295</v>
      </c>
      <c r="I685" t="str">
        <f>INDEX('Postal Codes 1'!$C$2:$C$1540,MATCH(H685,'Postal Codes 1'!$B$2:$B$1540,0))</f>
        <v>KW</v>
      </c>
      <c r="J685" s="10">
        <v>40242</v>
      </c>
      <c r="K685">
        <v>8</v>
      </c>
      <c r="L685" t="s">
        <v>1700</v>
      </c>
      <c r="M685" t="str">
        <f>Portfolio43468[[#This Row],[Product Name]]</f>
        <v>Ultrathing V1</v>
      </c>
      <c r="N685">
        <f>Portfolio43468[[#This Row],[Order Quantity]]</f>
        <v>136</v>
      </c>
      <c r="O685" s="14">
        <f>Portfolio43468[[#This Row],[Order Value]]</f>
        <v>270.64</v>
      </c>
      <c r="P685">
        <f t="shared" si="20"/>
        <v>2010</v>
      </c>
      <c r="Q685" t="str">
        <f t="shared" si="21"/>
        <v>Mar</v>
      </c>
    </row>
    <row r="686" spans="1:17" x14ac:dyDescent="0.3">
      <c r="A686">
        <v>689</v>
      </c>
      <c r="B686" t="str">
        <f>Portfolio43468[[#This Row],[First Name]]</f>
        <v>C</v>
      </c>
      <c r="C686" t="str">
        <f>Portfolio43468[[#This Row],[Last Name]]</f>
        <v>Gee</v>
      </c>
      <c r="D686" t="s">
        <v>1733</v>
      </c>
      <c r="E686" t="str">
        <f>Portfolio43468[[#This Row],[Gender]]</f>
        <v>F</v>
      </c>
      <c r="F686">
        <v>90</v>
      </c>
      <c r="G686" t="s">
        <v>3676</v>
      </c>
      <c r="H686" t="s">
        <v>568</v>
      </c>
      <c r="I686" t="str">
        <f>INDEX('Postal Codes 1'!$C$2:$C$1540,MATCH(H686,'Postal Codes 1'!$B$2:$B$1540,0))</f>
        <v>CH</v>
      </c>
      <c r="J686" s="10">
        <v>39601</v>
      </c>
      <c r="K686">
        <v>2</v>
      </c>
      <c r="L686" t="s">
        <v>1007</v>
      </c>
      <c r="M686" t="str">
        <f>Portfolio43468[[#This Row],[Product Name]]</f>
        <v>Superwossname</v>
      </c>
      <c r="N686">
        <f>Portfolio43468[[#This Row],[Order Quantity]]</f>
        <v>40</v>
      </c>
      <c r="O686" s="14">
        <f>Portfolio43468[[#This Row],[Order Value]]</f>
        <v>124.39999999999999</v>
      </c>
      <c r="P686">
        <f t="shared" si="20"/>
        <v>2008</v>
      </c>
      <c r="Q686" t="str">
        <f t="shared" si="21"/>
        <v>Jun</v>
      </c>
    </row>
    <row r="687" spans="1:17" x14ac:dyDescent="0.3">
      <c r="A687">
        <v>690</v>
      </c>
      <c r="B687" t="str">
        <f>Portfolio43468[[#This Row],[First Name]]</f>
        <v>B</v>
      </c>
      <c r="C687" t="str">
        <f>Portfolio43468[[#This Row],[Last Name]]</f>
        <v>Guy</v>
      </c>
      <c r="D687" t="s">
        <v>1670</v>
      </c>
      <c r="E687" t="str">
        <f>Portfolio43468[[#This Row],[Gender]]</f>
        <v>F</v>
      </c>
      <c r="F687">
        <v>90</v>
      </c>
      <c r="G687" t="s">
        <v>3379</v>
      </c>
      <c r="H687" t="s">
        <v>470</v>
      </c>
      <c r="I687" t="str">
        <f>INDEX('Postal Codes 1'!$C$2:$C$1540,MATCH(H687,'Postal Codes 1'!$B$2:$B$1540,0))</f>
        <v>SG</v>
      </c>
      <c r="J687" s="10">
        <v>40137</v>
      </c>
      <c r="K687">
        <v>26</v>
      </c>
      <c r="L687" t="s">
        <v>1007</v>
      </c>
      <c r="M687" t="str">
        <f>Portfolio43468[[#This Row],[Product Name]]</f>
        <v>Superwossname</v>
      </c>
      <c r="N687">
        <f>Portfolio43468[[#This Row],[Order Quantity]]</f>
        <v>520</v>
      </c>
      <c r="O687" s="14">
        <f>Portfolio43468[[#This Row],[Order Value]]</f>
        <v>1617.2</v>
      </c>
      <c r="P687">
        <f t="shared" si="20"/>
        <v>2009</v>
      </c>
      <c r="Q687" t="str">
        <f t="shared" si="21"/>
        <v>Nov</v>
      </c>
    </row>
    <row r="688" spans="1:17" x14ac:dyDescent="0.3">
      <c r="A688">
        <v>691</v>
      </c>
      <c r="B688" t="str">
        <f>Portfolio43468[[#This Row],[First Name]]</f>
        <v>L</v>
      </c>
      <c r="C688" t="str">
        <f>Portfolio43468[[#This Row],[Last Name]]</f>
        <v>Dawkins</v>
      </c>
      <c r="D688" t="s">
        <v>1670</v>
      </c>
      <c r="E688" t="str">
        <f>Portfolio43468[[#This Row],[Gender]]</f>
        <v>F</v>
      </c>
      <c r="F688">
        <v>90</v>
      </c>
      <c r="G688" t="s">
        <v>3681</v>
      </c>
      <c r="H688" t="s">
        <v>171</v>
      </c>
      <c r="I688" t="str">
        <f>INDEX('Postal Codes 1'!$C$2:$C$1540,MATCH(H688,'Postal Codes 1'!$B$2:$B$1540,0))</f>
        <v>EH</v>
      </c>
      <c r="J688" s="10">
        <v>39970</v>
      </c>
      <c r="K688">
        <v>57</v>
      </c>
      <c r="L688" t="s">
        <v>1692</v>
      </c>
      <c r="M688" t="str">
        <f>Portfolio43468[[#This Row],[Product Name]]</f>
        <v>Megawidget L</v>
      </c>
      <c r="N688">
        <f>Portfolio43468[[#This Row],[Order Quantity]]</f>
        <v>1368</v>
      </c>
      <c r="O688" s="14">
        <f>Portfolio43468[[#This Row],[Order Value]]</f>
        <v>2175.12</v>
      </c>
      <c r="P688">
        <f t="shared" si="20"/>
        <v>2009</v>
      </c>
      <c r="Q688" t="str">
        <f t="shared" si="21"/>
        <v>Jun</v>
      </c>
    </row>
    <row r="689" spans="1:17" x14ac:dyDescent="0.3">
      <c r="A689">
        <v>692</v>
      </c>
      <c r="B689" t="str">
        <f>Portfolio43468[[#This Row],[First Name]]</f>
        <v>M</v>
      </c>
      <c r="C689" t="str">
        <f>Portfolio43468[[#This Row],[Last Name]]</f>
        <v>Benitez</v>
      </c>
      <c r="D689" t="s">
        <v>1733</v>
      </c>
      <c r="E689" t="str">
        <f>Portfolio43468[[#This Row],[Gender]]</f>
        <v>F</v>
      </c>
      <c r="F689">
        <v>60</v>
      </c>
      <c r="G689" t="s">
        <v>3684</v>
      </c>
      <c r="H689" t="s">
        <v>441</v>
      </c>
      <c r="I689" t="str">
        <f>INDEX('Postal Codes 1'!$C$2:$C$1540,MATCH(H689,'Postal Codes 1'!$B$2:$B$1540,0))</f>
        <v>RM</v>
      </c>
      <c r="J689" s="10">
        <v>40255</v>
      </c>
      <c r="K689">
        <v>72</v>
      </c>
      <c r="L689" t="s">
        <v>1772</v>
      </c>
      <c r="M689" t="str">
        <f>Portfolio43468[[#This Row],[Product Name]]</f>
        <v>Gigastuff</v>
      </c>
      <c r="N689">
        <f>Portfolio43468[[#This Row],[Order Quantity]]</f>
        <v>1296</v>
      </c>
      <c r="O689" s="14">
        <f>Portfolio43468[[#This Row],[Order Value]]</f>
        <v>2449.44</v>
      </c>
      <c r="P689">
        <f t="shared" si="20"/>
        <v>2010</v>
      </c>
      <c r="Q689" t="str">
        <f t="shared" si="21"/>
        <v>Mar</v>
      </c>
    </row>
    <row r="690" spans="1:17" x14ac:dyDescent="0.3">
      <c r="A690">
        <v>693</v>
      </c>
      <c r="B690" t="str">
        <f>Portfolio43468[[#This Row],[First Name]]</f>
        <v>M</v>
      </c>
      <c r="C690" t="str">
        <f>Portfolio43468[[#This Row],[Last Name]]</f>
        <v>Abernathy</v>
      </c>
      <c r="D690" t="s">
        <v>1683</v>
      </c>
      <c r="E690" t="str">
        <f>Portfolio43468[[#This Row],[Gender]]</f>
        <v>F</v>
      </c>
      <c r="F690">
        <v>90</v>
      </c>
      <c r="G690" t="s">
        <v>3686</v>
      </c>
      <c r="H690" t="s">
        <v>155</v>
      </c>
      <c r="I690" t="str">
        <f>INDEX('Postal Codes 1'!$C$2:$C$1540,MATCH(H690,'Postal Codes 1'!$B$2:$B$1540,0))</f>
        <v>DT</v>
      </c>
      <c r="J690" s="10">
        <v>40435</v>
      </c>
      <c r="K690">
        <v>98</v>
      </c>
      <c r="L690" t="s">
        <v>1721</v>
      </c>
      <c r="M690" t="str">
        <f>Portfolio43468[[#This Row],[Product Name]]</f>
        <v>Ultrathing V4</v>
      </c>
      <c r="N690">
        <f>Portfolio43468[[#This Row],[Order Quantity]]</f>
        <v>2352</v>
      </c>
      <c r="O690" s="14">
        <f>Portfolio43468[[#This Row],[Order Value]]</f>
        <v>9384.4800000000014</v>
      </c>
      <c r="P690">
        <f t="shared" si="20"/>
        <v>2010</v>
      </c>
      <c r="Q690" t="str">
        <f t="shared" si="21"/>
        <v>Sep</v>
      </c>
    </row>
    <row r="691" spans="1:17" x14ac:dyDescent="0.3">
      <c r="A691">
        <v>694</v>
      </c>
      <c r="B691" t="str">
        <f>Portfolio43468[[#This Row],[First Name]]</f>
        <v>C</v>
      </c>
      <c r="C691" t="str">
        <f>Portfolio43468[[#This Row],[Last Name]]</f>
        <v>Stiles</v>
      </c>
      <c r="D691" t="s">
        <v>1683</v>
      </c>
      <c r="E691" t="str">
        <f>Portfolio43468[[#This Row],[Gender]]</f>
        <v>F</v>
      </c>
      <c r="F691">
        <v>90</v>
      </c>
      <c r="G691" t="s">
        <v>3688</v>
      </c>
      <c r="H691" t="s">
        <v>1011</v>
      </c>
      <c r="I691" t="str">
        <f>INDEX('Postal Codes 1'!$C$2:$C$1540,MATCH(H691,'Postal Codes 1'!$B$2:$B$1540,0))</f>
        <v>EH</v>
      </c>
      <c r="J691" s="10">
        <v>40313</v>
      </c>
      <c r="K691">
        <v>94</v>
      </c>
      <c r="L691" t="s">
        <v>1772</v>
      </c>
      <c r="M691" t="str">
        <f>Portfolio43468[[#This Row],[Product Name]]</f>
        <v>Gigastuff</v>
      </c>
      <c r="N691">
        <f>Portfolio43468[[#This Row],[Order Quantity]]</f>
        <v>1692</v>
      </c>
      <c r="O691" s="14">
        <f>Portfolio43468[[#This Row],[Order Value]]</f>
        <v>3197.8799999999997</v>
      </c>
      <c r="P691">
        <f t="shared" si="20"/>
        <v>2010</v>
      </c>
      <c r="Q691" t="str">
        <f t="shared" si="21"/>
        <v>May</v>
      </c>
    </row>
    <row r="692" spans="1:17" x14ac:dyDescent="0.3">
      <c r="A692">
        <v>695</v>
      </c>
      <c r="B692" t="str">
        <f>Portfolio43468[[#This Row],[First Name]]</f>
        <v>S</v>
      </c>
      <c r="C692" t="str">
        <f>Portfolio43468[[#This Row],[Last Name]]</f>
        <v>Holland</v>
      </c>
      <c r="D692" t="s">
        <v>1683</v>
      </c>
      <c r="E692" t="str">
        <f>Portfolio43468[[#This Row],[Gender]]</f>
        <v>F</v>
      </c>
      <c r="F692">
        <v>60</v>
      </c>
      <c r="G692" t="s">
        <v>3691</v>
      </c>
      <c r="H692" t="s">
        <v>679</v>
      </c>
      <c r="I692" t="str">
        <f>INDEX('Postal Codes 1'!$C$2:$C$1540,MATCH(H692,'Postal Codes 1'!$B$2:$B$1540,0))</f>
        <v>KT</v>
      </c>
      <c r="J692" s="10">
        <v>39622</v>
      </c>
      <c r="K692">
        <v>20</v>
      </c>
      <c r="L692" t="s">
        <v>1007</v>
      </c>
      <c r="M692" t="str">
        <f>Portfolio43468[[#This Row],[Product Name]]</f>
        <v>Superwossname</v>
      </c>
      <c r="N692">
        <f>Portfolio43468[[#This Row],[Order Quantity]]</f>
        <v>400</v>
      </c>
      <c r="O692" s="14">
        <f>Portfolio43468[[#This Row],[Order Value]]</f>
        <v>1244</v>
      </c>
      <c r="P692">
        <f t="shared" si="20"/>
        <v>2008</v>
      </c>
      <c r="Q692" t="str">
        <f t="shared" si="21"/>
        <v>Jun</v>
      </c>
    </row>
    <row r="693" spans="1:17" x14ac:dyDescent="0.3">
      <c r="A693">
        <v>696</v>
      </c>
      <c r="B693" t="str">
        <f>Portfolio43468[[#This Row],[First Name]]</f>
        <v>G</v>
      </c>
      <c r="C693" t="str">
        <f>Portfolio43468[[#This Row],[Last Name]]</f>
        <v>Hensley</v>
      </c>
      <c r="D693" t="s">
        <v>1683</v>
      </c>
      <c r="E693" t="str">
        <f>Portfolio43468[[#This Row],[Gender]]</f>
        <v>F</v>
      </c>
      <c r="F693">
        <v>60</v>
      </c>
      <c r="G693" t="s">
        <v>3694</v>
      </c>
      <c r="H693" t="s">
        <v>61</v>
      </c>
      <c r="I693" t="str">
        <f>INDEX('Postal Codes 1'!$C$2:$C$1540,MATCH(H693,'Postal Codes 1'!$B$2:$B$1540,0))</f>
        <v>BS</v>
      </c>
      <c r="J693" s="10">
        <v>40253</v>
      </c>
      <c r="K693">
        <v>75</v>
      </c>
      <c r="L693" t="s">
        <v>1692</v>
      </c>
      <c r="M693" t="str">
        <f>Portfolio43468[[#This Row],[Product Name]]</f>
        <v>Megawidget L</v>
      </c>
      <c r="N693">
        <f>Portfolio43468[[#This Row],[Order Quantity]]</f>
        <v>1800</v>
      </c>
      <c r="O693" s="14">
        <f>Portfolio43468[[#This Row],[Order Value]]</f>
        <v>2862</v>
      </c>
      <c r="P693">
        <f t="shared" si="20"/>
        <v>2010</v>
      </c>
      <c r="Q693" t="str">
        <f t="shared" si="21"/>
        <v>Mar</v>
      </c>
    </row>
    <row r="694" spans="1:17" x14ac:dyDescent="0.3">
      <c r="A694">
        <v>697</v>
      </c>
      <c r="B694" t="str">
        <f>Portfolio43468[[#This Row],[First Name]]</f>
        <v>M</v>
      </c>
      <c r="C694" t="str">
        <f>Portfolio43468[[#This Row],[Last Name]]</f>
        <v>Addison</v>
      </c>
      <c r="D694" t="s">
        <v>1719</v>
      </c>
      <c r="E694" t="str">
        <f>Portfolio43468[[#This Row],[Gender]]</f>
        <v>F</v>
      </c>
      <c r="F694">
        <v>90</v>
      </c>
      <c r="G694" t="s">
        <v>3697</v>
      </c>
      <c r="H694" t="s">
        <v>440</v>
      </c>
      <c r="I694" t="str">
        <f>INDEX('Postal Codes 1'!$C$2:$C$1540,MATCH(H694,'Postal Codes 1'!$B$2:$B$1540,0))</f>
        <v>RH</v>
      </c>
      <c r="J694" s="10">
        <v>40141</v>
      </c>
      <c r="K694">
        <v>25</v>
      </c>
      <c r="L694" t="s">
        <v>1673</v>
      </c>
      <c r="M694" t="str">
        <f>Portfolio43468[[#This Row],[Product Name]]</f>
        <v>Megawidget S</v>
      </c>
      <c r="N694">
        <f>Portfolio43468[[#This Row],[Order Quantity]]</f>
        <v>600</v>
      </c>
      <c r="O694" s="14">
        <f>Portfolio43468[[#This Row],[Order Value]]</f>
        <v>474</v>
      </c>
      <c r="P694">
        <f t="shared" si="20"/>
        <v>2009</v>
      </c>
      <c r="Q694" t="str">
        <f t="shared" si="21"/>
        <v>Nov</v>
      </c>
    </row>
    <row r="695" spans="1:17" x14ac:dyDescent="0.3">
      <c r="A695">
        <v>698</v>
      </c>
      <c r="B695" t="str">
        <f>Portfolio43468[[#This Row],[First Name]]</f>
        <v>M</v>
      </c>
      <c r="C695" t="str">
        <f>Portfolio43468[[#This Row],[Last Name]]</f>
        <v>Smiley</v>
      </c>
      <c r="D695" t="s">
        <v>1683</v>
      </c>
      <c r="E695" t="str">
        <f>Portfolio43468[[#This Row],[Gender]]</f>
        <v>F</v>
      </c>
      <c r="F695">
        <v>90</v>
      </c>
      <c r="G695" t="s">
        <v>3699</v>
      </c>
      <c r="H695" t="s">
        <v>69</v>
      </c>
      <c r="I695" t="str">
        <f>INDEX('Postal Codes 1'!$C$2:$C$1540,MATCH(H695,'Postal Codes 1'!$B$2:$B$1540,0))</f>
        <v>BT</v>
      </c>
      <c r="J695" s="10">
        <v>39888</v>
      </c>
      <c r="K695">
        <v>35</v>
      </c>
      <c r="L695" t="s">
        <v>1700</v>
      </c>
      <c r="M695" t="str">
        <f>Portfolio43468[[#This Row],[Product Name]]</f>
        <v>Ultrathing V1</v>
      </c>
      <c r="N695">
        <f>Portfolio43468[[#This Row],[Order Quantity]]</f>
        <v>595</v>
      </c>
      <c r="O695" s="14">
        <f>Portfolio43468[[#This Row],[Order Value]]</f>
        <v>1184.05</v>
      </c>
      <c r="P695">
        <f t="shared" si="20"/>
        <v>2009</v>
      </c>
      <c r="Q695" t="str">
        <f t="shared" si="21"/>
        <v>Mar</v>
      </c>
    </row>
    <row r="696" spans="1:17" x14ac:dyDescent="0.3">
      <c r="A696">
        <v>699</v>
      </c>
      <c r="B696" t="str">
        <f>Portfolio43468[[#This Row],[First Name]]</f>
        <v>H</v>
      </c>
      <c r="C696" t="str">
        <f>Portfolio43468[[#This Row],[Last Name]]</f>
        <v>Hatch</v>
      </c>
      <c r="D696" t="s">
        <v>1670</v>
      </c>
      <c r="E696" t="str">
        <f>Portfolio43468[[#This Row],[Gender]]</f>
        <v>F</v>
      </c>
      <c r="F696">
        <v>30</v>
      </c>
      <c r="G696" t="s">
        <v>3702</v>
      </c>
      <c r="H696" t="s">
        <v>3703</v>
      </c>
      <c r="I696" t="str">
        <f>INDEX('Postal Codes 1'!$C$2:$C$1540,MATCH(H696,'Postal Codes 1'!$B$2:$B$1540,0))</f>
        <v>DN</v>
      </c>
      <c r="J696" s="10">
        <v>39602</v>
      </c>
      <c r="K696">
        <v>87</v>
      </c>
      <c r="L696" t="s">
        <v>1696</v>
      </c>
      <c r="M696" t="str">
        <f>Portfolio43468[[#This Row],[Product Name]]</f>
        <v>Ultrathing V2</v>
      </c>
      <c r="N696">
        <f>Portfolio43468[[#This Row],[Order Quantity]]</f>
        <v>1740</v>
      </c>
      <c r="O696" s="14">
        <f>Portfolio43468[[#This Row],[Order Value]]</f>
        <v>5202.6000000000004</v>
      </c>
      <c r="P696">
        <f t="shared" si="20"/>
        <v>2008</v>
      </c>
      <c r="Q696" t="str">
        <f t="shared" si="21"/>
        <v>Jun</v>
      </c>
    </row>
    <row r="697" spans="1:17" x14ac:dyDescent="0.3">
      <c r="A697">
        <v>700</v>
      </c>
      <c r="B697" t="str">
        <f>Portfolio43468[[#This Row],[First Name]]</f>
        <v>V</v>
      </c>
      <c r="C697" t="str">
        <f>Portfolio43468[[#This Row],[Last Name]]</f>
        <v>Mcclellan</v>
      </c>
      <c r="D697" t="s">
        <v>1733</v>
      </c>
      <c r="E697" t="str">
        <f>Portfolio43468[[#This Row],[Gender]]</f>
        <v>F</v>
      </c>
      <c r="F697">
        <v>60</v>
      </c>
      <c r="G697" t="s">
        <v>3705</v>
      </c>
      <c r="H697" t="s">
        <v>1623</v>
      </c>
      <c r="I697" t="str">
        <f>INDEX('Postal Codes 1'!$C$2:$C$1540,MATCH(H697,'Postal Codes 1'!$B$2:$B$1540,0))</f>
        <v>L</v>
      </c>
      <c r="J697" s="10">
        <v>39910</v>
      </c>
      <c r="K697">
        <v>53</v>
      </c>
      <c r="L697" t="s">
        <v>1772</v>
      </c>
      <c r="M697" t="str">
        <f>Portfolio43468[[#This Row],[Product Name]]</f>
        <v>Gigastuff</v>
      </c>
      <c r="N697">
        <f>Portfolio43468[[#This Row],[Order Quantity]]</f>
        <v>954</v>
      </c>
      <c r="O697" s="14">
        <f>Portfolio43468[[#This Row],[Order Value]]</f>
        <v>1803.06</v>
      </c>
      <c r="P697">
        <f t="shared" si="20"/>
        <v>2009</v>
      </c>
      <c r="Q697" t="str">
        <f t="shared" si="21"/>
        <v>Apr</v>
      </c>
    </row>
    <row r="698" spans="1:17" x14ac:dyDescent="0.3">
      <c r="A698">
        <v>701</v>
      </c>
      <c r="B698" t="str">
        <f>Portfolio43468[[#This Row],[First Name]]</f>
        <v>N</v>
      </c>
      <c r="C698" t="str">
        <f>Portfolio43468[[#This Row],[Last Name]]</f>
        <v>Keith</v>
      </c>
      <c r="D698" t="s">
        <v>1683</v>
      </c>
      <c r="E698" t="str">
        <f>Portfolio43468[[#This Row],[Gender]]</f>
        <v>F</v>
      </c>
      <c r="F698">
        <v>60</v>
      </c>
      <c r="G698" t="s">
        <v>3707</v>
      </c>
      <c r="H698" t="s">
        <v>3708</v>
      </c>
      <c r="I698" t="str">
        <f>INDEX('Postal Codes 1'!$C$2:$C$1540,MATCH(H698,'Postal Codes 1'!$B$2:$B$1540,0))</f>
        <v>BH</v>
      </c>
      <c r="J698" s="10">
        <v>40523</v>
      </c>
      <c r="K698">
        <v>36</v>
      </c>
      <c r="L698" t="s">
        <v>1721</v>
      </c>
      <c r="M698" t="str">
        <f>Portfolio43468[[#This Row],[Product Name]]</f>
        <v>Ultrathing V4</v>
      </c>
      <c r="N698">
        <f>Portfolio43468[[#This Row],[Order Quantity]]</f>
        <v>864</v>
      </c>
      <c r="O698" s="14">
        <f>Portfolio43468[[#This Row],[Order Value]]</f>
        <v>3447.36</v>
      </c>
      <c r="P698">
        <f t="shared" si="20"/>
        <v>2010</v>
      </c>
      <c r="Q698" t="str">
        <f t="shared" si="21"/>
        <v>Dec</v>
      </c>
    </row>
    <row r="699" spans="1:17" x14ac:dyDescent="0.3">
      <c r="A699">
        <v>702</v>
      </c>
      <c r="B699" t="str">
        <f>Portfolio43468[[#This Row],[First Name]]</f>
        <v>N</v>
      </c>
      <c r="C699" t="str">
        <f>Portfolio43468[[#This Row],[Last Name]]</f>
        <v>Mcfadden</v>
      </c>
      <c r="D699" t="s">
        <v>1683</v>
      </c>
      <c r="E699" t="str">
        <f>Portfolio43468[[#This Row],[Gender]]</f>
        <v>F</v>
      </c>
      <c r="F699">
        <v>30</v>
      </c>
      <c r="G699" t="s">
        <v>3710</v>
      </c>
      <c r="H699" t="s">
        <v>465</v>
      </c>
      <c r="I699" t="str">
        <f>INDEX('Postal Codes 1'!$C$2:$C$1540,MATCH(H699,'Postal Codes 1'!$B$2:$B$1540,0))</f>
        <v>SA</v>
      </c>
      <c r="J699" s="10">
        <v>39885</v>
      </c>
      <c r="K699">
        <v>18</v>
      </c>
      <c r="L699" t="s">
        <v>1007</v>
      </c>
      <c r="M699" t="str">
        <f>Portfolio43468[[#This Row],[Product Name]]</f>
        <v>Superwossname</v>
      </c>
      <c r="N699">
        <f>Portfolio43468[[#This Row],[Order Quantity]]</f>
        <v>360</v>
      </c>
      <c r="O699" s="14">
        <f>Portfolio43468[[#This Row],[Order Value]]</f>
        <v>1119.5999999999999</v>
      </c>
      <c r="P699">
        <f t="shared" si="20"/>
        <v>2009</v>
      </c>
      <c r="Q699" t="str">
        <f t="shared" si="21"/>
        <v>Mar</v>
      </c>
    </row>
    <row r="700" spans="1:17" x14ac:dyDescent="0.3">
      <c r="A700">
        <v>703</v>
      </c>
      <c r="B700" t="str">
        <f>Portfolio43468[[#This Row],[First Name]]</f>
        <v>C</v>
      </c>
      <c r="C700" t="str">
        <f>Portfolio43468[[#This Row],[Last Name]]</f>
        <v>Abbott</v>
      </c>
      <c r="D700" t="s">
        <v>1670</v>
      </c>
      <c r="E700" t="str">
        <f>Portfolio43468[[#This Row],[Gender]]</f>
        <v>F</v>
      </c>
      <c r="F700">
        <v>90</v>
      </c>
      <c r="G700" t="s">
        <v>3712</v>
      </c>
      <c r="H700" t="s">
        <v>823</v>
      </c>
      <c r="I700" t="str">
        <f>INDEX('Postal Codes 1'!$C$2:$C$1540,MATCH(H700,'Postal Codes 1'!$B$2:$B$1540,0))</f>
        <v>SA</v>
      </c>
      <c r="J700" s="10">
        <v>39702</v>
      </c>
      <c r="K700">
        <v>67</v>
      </c>
      <c r="L700" t="s">
        <v>851</v>
      </c>
      <c r="M700" t="str">
        <f>Portfolio43468[[#This Row],[Product Name]]</f>
        <v>Hyperwotsit</v>
      </c>
      <c r="N700">
        <f>Portfolio43468[[#This Row],[Order Quantity]]</f>
        <v>1340</v>
      </c>
      <c r="O700" s="14">
        <f>Portfolio43468[[#This Row],[Order Value]]</f>
        <v>2693.3999999999996</v>
      </c>
      <c r="P700">
        <f t="shared" si="20"/>
        <v>2008</v>
      </c>
      <c r="Q700" t="str">
        <f t="shared" si="21"/>
        <v>Sep</v>
      </c>
    </row>
    <row r="701" spans="1:17" x14ac:dyDescent="0.3">
      <c r="A701">
        <v>704</v>
      </c>
      <c r="B701" t="str">
        <f>Portfolio43468[[#This Row],[First Name]]</f>
        <v>T</v>
      </c>
      <c r="C701" t="str">
        <f>Portfolio43468[[#This Row],[Last Name]]</f>
        <v>Horn</v>
      </c>
      <c r="D701" t="s">
        <v>1683</v>
      </c>
      <c r="E701" t="str">
        <f>Portfolio43468[[#This Row],[Gender]]</f>
        <v>F</v>
      </c>
      <c r="F701">
        <v>60</v>
      </c>
      <c r="G701" t="s">
        <v>3715</v>
      </c>
      <c r="H701" t="s">
        <v>1655</v>
      </c>
      <c r="I701" t="str">
        <f>INDEX('Postal Codes 1'!$C$2:$C$1540,MATCH(H701,'Postal Codes 1'!$B$2:$B$1540,0))</f>
        <v>TR</v>
      </c>
      <c r="J701" s="10">
        <v>39812</v>
      </c>
      <c r="K701">
        <v>97</v>
      </c>
      <c r="L701" t="s">
        <v>1696</v>
      </c>
      <c r="M701" t="str">
        <f>Portfolio43468[[#This Row],[Product Name]]</f>
        <v>Ultrathing V2</v>
      </c>
      <c r="N701">
        <f>Portfolio43468[[#This Row],[Order Quantity]]</f>
        <v>1940</v>
      </c>
      <c r="O701" s="14">
        <f>Portfolio43468[[#This Row],[Order Value]]</f>
        <v>5800.6</v>
      </c>
      <c r="P701">
        <f t="shared" si="20"/>
        <v>2008</v>
      </c>
      <c r="Q701" t="str">
        <f t="shared" si="21"/>
        <v>Dec</v>
      </c>
    </row>
    <row r="702" spans="1:17" x14ac:dyDescent="0.3">
      <c r="A702">
        <v>705</v>
      </c>
      <c r="B702" t="str">
        <f>Portfolio43468[[#This Row],[First Name]]</f>
        <v>B</v>
      </c>
      <c r="C702" t="str">
        <f>Portfolio43468[[#This Row],[Last Name]]</f>
        <v>Franks</v>
      </c>
      <c r="D702" t="s">
        <v>1670</v>
      </c>
      <c r="E702" t="str">
        <f>Portfolio43468[[#This Row],[Gender]]</f>
        <v>F</v>
      </c>
      <c r="F702">
        <v>30</v>
      </c>
      <c r="G702" t="s">
        <v>3717</v>
      </c>
      <c r="H702" t="s">
        <v>57</v>
      </c>
      <c r="I702" t="str">
        <f>INDEX('Postal Codes 1'!$C$2:$C$1540,MATCH(H702,'Postal Codes 1'!$B$2:$B$1540,0))</f>
        <v>BR</v>
      </c>
      <c r="J702" s="10">
        <v>39772</v>
      </c>
      <c r="K702">
        <v>78</v>
      </c>
      <c r="L702" t="s">
        <v>1772</v>
      </c>
      <c r="M702" t="str">
        <f>Portfolio43468[[#This Row],[Product Name]]</f>
        <v>Gigastuff</v>
      </c>
      <c r="N702">
        <f>Portfolio43468[[#This Row],[Order Quantity]]</f>
        <v>1404</v>
      </c>
      <c r="O702" s="14">
        <f>Portfolio43468[[#This Row],[Order Value]]</f>
        <v>2653.56</v>
      </c>
      <c r="P702">
        <f t="shared" si="20"/>
        <v>2008</v>
      </c>
      <c r="Q702" t="str">
        <f t="shared" si="21"/>
        <v>Nov</v>
      </c>
    </row>
    <row r="703" spans="1:17" x14ac:dyDescent="0.3">
      <c r="A703">
        <v>706</v>
      </c>
      <c r="B703" t="str">
        <f>Portfolio43468[[#This Row],[First Name]]</f>
        <v>F</v>
      </c>
      <c r="C703" t="str">
        <f>Portfolio43468[[#This Row],[Last Name]]</f>
        <v>Hill</v>
      </c>
      <c r="D703" t="s">
        <v>1683</v>
      </c>
      <c r="E703" t="str">
        <f>Portfolio43468[[#This Row],[Gender]]</f>
        <v>F</v>
      </c>
      <c r="F703">
        <v>30</v>
      </c>
      <c r="G703" t="s">
        <v>3720</v>
      </c>
      <c r="H703" t="s">
        <v>3721</v>
      </c>
      <c r="I703" t="str">
        <f>INDEX('Postal Codes 1'!$C$2:$C$1540,MATCH(H703,'Postal Codes 1'!$B$2:$B$1540,0))</f>
        <v>CM</v>
      </c>
      <c r="J703" s="10">
        <v>39765</v>
      </c>
      <c r="K703">
        <v>41</v>
      </c>
      <c r="L703" t="s">
        <v>1673</v>
      </c>
      <c r="M703" t="str">
        <f>Portfolio43468[[#This Row],[Product Name]]</f>
        <v>Megawidget S</v>
      </c>
      <c r="N703">
        <f>Portfolio43468[[#This Row],[Order Quantity]]</f>
        <v>984</v>
      </c>
      <c r="O703" s="14">
        <f>Portfolio43468[[#This Row],[Order Value]]</f>
        <v>777.36</v>
      </c>
      <c r="P703">
        <f t="shared" si="20"/>
        <v>2008</v>
      </c>
      <c r="Q703" t="str">
        <f t="shared" si="21"/>
        <v>Nov</v>
      </c>
    </row>
    <row r="704" spans="1:17" x14ac:dyDescent="0.3">
      <c r="A704">
        <v>707</v>
      </c>
      <c r="B704" t="str">
        <f>Portfolio43468[[#This Row],[First Name]]</f>
        <v>L</v>
      </c>
      <c r="C704" t="str">
        <f>Portfolio43468[[#This Row],[Last Name]]</f>
        <v>Thorne</v>
      </c>
      <c r="D704" t="s">
        <v>1683</v>
      </c>
      <c r="E704" t="str">
        <f>Portfolio43468[[#This Row],[Gender]]</f>
        <v>F</v>
      </c>
      <c r="F704">
        <v>90</v>
      </c>
      <c r="G704" t="s">
        <v>3724</v>
      </c>
      <c r="H704" t="s">
        <v>1445</v>
      </c>
      <c r="I704" t="str">
        <f>INDEX('Postal Codes 1'!$C$2:$C$1540,MATCH(H704,'Postal Codes 1'!$B$2:$B$1540,0))</f>
        <v>TD</v>
      </c>
      <c r="J704" s="10">
        <v>40211</v>
      </c>
      <c r="K704">
        <v>31</v>
      </c>
      <c r="L704" t="s">
        <v>1772</v>
      </c>
      <c r="M704" t="str">
        <f>Portfolio43468[[#This Row],[Product Name]]</f>
        <v>Gigastuff</v>
      </c>
      <c r="N704">
        <f>Portfolio43468[[#This Row],[Order Quantity]]</f>
        <v>558</v>
      </c>
      <c r="O704" s="14">
        <f>Portfolio43468[[#This Row],[Order Value]]</f>
        <v>1054.6199999999999</v>
      </c>
      <c r="P704">
        <f t="shared" si="20"/>
        <v>2010</v>
      </c>
      <c r="Q704" t="str">
        <f t="shared" si="21"/>
        <v>Feb</v>
      </c>
    </row>
    <row r="705" spans="1:17" x14ac:dyDescent="0.3">
      <c r="A705">
        <v>708</v>
      </c>
      <c r="B705" t="str">
        <f>Portfolio43468[[#This Row],[First Name]]</f>
        <v>A</v>
      </c>
      <c r="C705" t="str">
        <f>Portfolio43468[[#This Row],[Last Name]]</f>
        <v>Velazquez</v>
      </c>
      <c r="D705" t="s">
        <v>1733</v>
      </c>
      <c r="E705" t="str">
        <f>Portfolio43468[[#This Row],[Gender]]</f>
        <v>F</v>
      </c>
      <c r="F705">
        <v>30</v>
      </c>
      <c r="G705" t="s">
        <v>2829</v>
      </c>
      <c r="H705" t="s">
        <v>451</v>
      </c>
      <c r="I705" t="str">
        <f>INDEX('Postal Codes 1'!$C$2:$C$1540,MATCH(H705,'Postal Codes 1'!$B$2:$B$1540,0))</f>
        <v>SA</v>
      </c>
      <c r="J705" s="10">
        <v>39805</v>
      </c>
      <c r="K705">
        <v>99</v>
      </c>
      <c r="L705" t="s">
        <v>1007</v>
      </c>
      <c r="M705" t="str">
        <f>Portfolio43468[[#This Row],[Product Name]]</f>
        <v>Superwossname</v>
      </c>
      <c r="N705">
        <f>Portfolio43468[[#This Row],[Order Quantity]]</f>
        <v>1980</v>
      </c>
      <c r="O705" s="14">
        <f>Portfolio43468[[#This Row],[Order Value]]</f>
        <v>6157.8</v>
      </c>
      <c r="P705">
        <f t="shared" si="20"/>
        <v>2008</v>
      </c>
      <c r="Q705" t="str">
        <f t="shared" si="21"/>
        <v>Dec</v>
      </c>
    </row>
    <row r="706" spans="1:17" x14ac:dyDescent="0.3">
      <c r="A706">
        <v>709</v>
      </c>
      <c r="B706" t="str">
        <f>Portfolio43468[[#This Row],[First Name]]</f>
        <v>P</v>
      </c>
      <c r="C706" t="str">
        <f>Portfolio43468[[#This Row],[Last Name]]</f>
        <v>Spicer</v>
      </c>
      <c r="D706" t="s">
        <v>1670</v>
      </c>
      <c r="E706" t="str">
        <f>Portfolio43468[[#This Row],[Gender]]</f>
        <v>F</v>
      </c>
      <c r="F706">
        <v>90</v>
      </c>
      <c r="G706" t="s">
        <v>3729</v>
      </c>
      <c r="H706" t="s">
        <v>946</v>
      </c>
      <c r="I706" t="str">
        <f>INDEX('Postal Codes 1'!$C$2:$C$1540,MATCH(H706,'Postal Codes 1'!$B$2:$B$1540,0))</f>
        <v>CR</v>
      </c>
      <c r="J706" s="10">
        <v>39588</v>
      </c>
      <c r="K706">
        <v>36</v>
      </c>
      <c r="L706" t="s">
        <v>1700</v>
      </c>
      <c r="M706" t="str">
        <f>Portfolio43468[[#This Row],[Product Name]]</f>
        <v>Ultrathing V1</v>
      </c>
      <c r="N706">
        <f>Portfolio43468[[#This Row],[Order Quantity]]</f>
        <v>612</v>
      </c>
      <c r="O706" s="14">
        <f>Portfolio43468[[#This Row],[Order Value]]</f>
        <v>1217.8799999999999</v>
      </c>
      <c r="P706">
        <f t="shared" ref="P706:P769" si="22">YEAR(J706)</f>
        <v>2008</v>
      </c>
      <c r="Q706" t="str">
        <f t="shared" ref="Q706:Q769" si="23">TEXT(J706,"MMM")</f>
        <v>May</v>
      </c>
    </row>
    <row r="707" spans="1:17" x14ac:dyDescent="0.3">
      <c r="A707">
        <v>710</v>
      </c>
      <c r="B707" t="str">
        <f>Portfolio43468[[#This Row],[First Name]]</f>
        <v>L</v>
      </c>
      <c r="C707" t="str">
        <f>Portfolio43468[[#This Row],[Last Name]]</f>
        <v>Terrell</v>
      </c>
      <c r="D707" t="s">
        <v>1670</v>
      </c>
      <c r="E707" t="str">
        <f>Portfolio43468[[#This Row],[Gender]]</f>
        <v>F</v>
      </c>
      <c r="F707">
        <v>90</v>
      </c>
      <c r="G707" t="s">
        <v>3732</v>
      </c>
      <c r="H707" t="s">
        <v>633</v>
      </c>
      <c r="I707" t="str">
        <f>INDEX('Postal Codes 1'!$C$2:$C$1540,MATCH(H707,'Postal Codes 1'!$B$2:$B$1540,0))</f>
        <v>GU</v>
      </c>
      <c r="J707" s="10">
        <v>40171</v>
      </c>
      <c r="K707">
        <v>77</v>
      </c>
      <c r="L707" t="s">
        <v>1673</v>
      </c>
      <c r="M707" t="str">
        <f>Portfolio43468[[#This Row],[Product Name]]</f>
        <v>Megawidget S</v>
      </c>
      <c r="N707">
        <f>Portfolio43468[[#This Row],[Order Quantity]]</f>
        <v>1848</v>
      </c>
      <c r="O707" s="14">
        <f>Portfolio43468[[#This Row],[Order Value]]</f>
        <v>1459.92</v>
      </c>
      <c r="P707">
        <f t="shared" si="22"/>
        <v>2009</v>
      </c>
      <c r="Q707" t="str">
        <f t="shared" si="23"/>
        <v>Dec</v>
      </c>
    </row>
    <row r="708" spans="1:17" x14ac:dyDescent="0.3">
      <c r="A708">
        <v>711</v>
      </c>
      <c r="B708" t="str">
        <f>Portfolio43468[[#This Row],[First Name]]</f>
        <v>M</v>
      </c>
      <c r="C708" t="str">
        <f>Portfolio43468[[#This Row],[Last Name]]</f>
        <v>Marsh</v>
      </c>
      <c r="D708" t="s">
        <v>1733</v>
      </c>
      <c r="E708" t="str">
        <f>Portfolio43468[[#This Row],[Gender]]</f>
        <v>F</v>
      </c>
      <c r="F708">
        <v>30</v>
      </c>
      <c r="G708" t="s">
        <v>3735</v>
      </c>
      <c r="H708" t="s">
        <v>629</v>
      </c>
      <c r="I708" t="str">
        <f>INDEX('Postal Codes 1'!$C$2:$C$1540,MATCH(H708,'Postal Codes 1'!$B$2:$B$1540,0))</f>
        <v>GU</v>
      </c>
      <c r="J708" s="10">
        <v>40270</v>
      </c>
      <c r="K708">
        <v>63</v>
      </c>
      <c r="L708" t="s">
        <v>1007</v>
      </c>
      <c r="M708" t="str">
        <f>Portfolio43468[[#This Row],[Product Name]]</f>
        <v>Superwossname</v>
      </c>
      <c r="N708">
        <f>Portfolio43468[[#This Row],[Order Quantity]]</f>
        <v>1260</v>
      </c>
      <c r="O708" s="14">
        <f>Portfolio43468[[#This Row],[Order Value]]</f>
        <v>3918.6</v>
      </c>
      <c r="P708">
        <f t="shared" si="22"/>
        <v>2010</v>
      </c>
      <c r="Q708" t="str">
        <f t="shared" si="23"/>
        <v>Apr</v>
      </c>
    </row>
    <row r="709" spans="1:17" x14ac:dyDescent="0.3">
      <c r="A709">
        <v>712</v>
      </c>
      <c r="B709" t="str">
        <f>Portfolio43468[[#This Row],[First Name]]</f>
        <v>G</v>
      </c>
      <c r="C709" t="str">
        <f>Portfolio43468[[#This Row],[Last Name]]</f>
        <v>Mckinley</v>
      </c>
      <c r="D709" t="s">
        <v>1670</v>
      </c>
      <c r="E709" t="str">
        <f>Portfolio43468[[#This Row],[Gender]]</f>
        <v>F</v>
      </c>
      <c r="F709">
        <v>30</v>
      </c>
      <c r="G709" t="s">
        <v>3738</v>
      </c>
      <c r="H709" t="s">
        <v>27</v>
      </c>
      <c r="I709" t="str">
        <f>INDEX('Postal Codes 1'!$C$2:$C$1540,MATCH(H709,'Postal Codes 1'!$B$2:$B$1540,0))</f>
        <v>BA</v>
      </c>
      <c r="J709" s="10">
        <v>39549</v>
      </c>
      <c r="K709">
        <v>3</v>
      </c>
      <c r="L709" t="s">
        <v>851</v>
      </c>
      <c r="M709" t="str">
        <f>Portfolio43468[[#This Row],[Product Name]]</f>
        <v>Hyperwotsit</v>
      </c>
      <c r="N709">
        <f>Portfolio43468[[#This Row],[Order Quantity]]</f>
        <v>60</v>
      </c>
      <c r="O709" s="14">
        <f>Portfolio43468[[#This Row],[Order Value]]</f>
        <v>120.6</v>
      </c>
      <c r="P709">
        <f t="shared" si="22"/>
        <v>2008</v>
      </c>
      <c r="Q709" t="str">
        <f t="shared" si="23"/>
        <v>Apr</v>
      </c>
    </row>
    <row r="710" spans="1:17" x14ac:dyDescent="0.3">
      <c r="A710">
        <v>713</v>
      </c>
      <c r="B710" t="str">
        <f>Portfolio43468[[#This Row],[First Name]]</f>
        <v>M</v>
      </c>
      <c r="C710" t="str">
        <f>Portfolio43468[[#This Row],[Last Name]]</f>
        <v>Cain</v>
      </c>
      <c r="D710" t="s">
        <v>1683</v>
      </c>
      <c r="E710" t="str">
        <f>Portfolio43468[[#This Row],[Gender]]</f>
        <v>F</v>
      </c>
      <c r="F710">
        <v>60</v>
      </c>
      <c r="G710" t="s">
        <v>3740</v>
      </c>
      <c r="H710" t="s">
        <v>3741</v>
      </c>
      <c r="I710" t="str">
        <f>INDEX('Postal Codes 1'!$C$2:$C$1540,MATCH(H710,'Postal Codes 1'!$B$2:$B$1540,0))</f>
        <v>IV</v>
      </c>
      <c r="J710" s="10">
        <v>40252</v>
      </c>
      <c r="K710">
        <v>80</v>
      </c>
      <c r="L710" t="s">
        <v>1721</v>
      </c>
      <c r="M710" t="str">
        <f>Portfolio43468[[#This Row],[Product Name]]</f>
        <v>Ultrathing V4</v>
      </c>
      <c r="N710">
        <f>Portfolio43468[[#This Row],[Order Quantity]]</f>
        <v>1920</v>
      </c>
      <c r="O710" s="14">
        <f>Portfolio43468[[#This Row],[Order Value]]</f>
        <v>7660.8</v>
      </c>
      <c r="P710">
        <f t="shared" si="22"/>
        <v>2010</v>
      </c>
      <c r="Q710" t="str">
        <f t="shared" si="23"/>
        <v>Mar</v>
      </c>
    </row>
    <row r="711" spans="1:17" x14ac:dyDescent="0.3">
      <c r="A711">
        <v>714</v>
      </c>
      <c r="B711" t="str">
        <f>Portfolio43468[[#This Row],[First Name]]</f>
        <v>I</v>
      </c>
      <c r="C711" t="str">
        <f>Portfolio43468[[#This Row],[Last Name]]</f>
        <v>Fair</v>
      </c>
      <c r="D711" t="s">
        <v>1670</v>
      </c>
      <c r="E711" t="str">
        <f>Portfolio43468[[#This Row],[Gender]]</f>
        <v>F</v>
      </c>
      <c r="F711">
        <v>60</v>
      </c>
      <c r="G711" t="s">
        <v>3743</v>
      </c>
      <c r="H711" t="s">
        <v>1408</v>
      </c>
      <c r="I711" t="str">
        <f>INDEX('Postal Codes 1'!$C$2:$C$1540,MATCH(H711,'Postal Codes 1'!$B$2:$B$1540,0))</f>
        <v>SY</v>
      </c>
      <c r="J711" s="10">
        <v>40190</v>
      </c>
      <c r="K711">
        <v>28</v>
      </c>
      <c r="L711" t="s">
        <v>851</v>
      </c>
      <c r="M711" t="str">
        <f>Portfolio43468[[#This Row],[Product Name]]</f>
        <v>Hyperwotsit</v>
      </c>
      <c r="N711">
        <f>Portfolio43468[[#This Row],[Order Quantity]]</f>
        <v>560</v>
      </c>
      <c r="O711" s="14">
        <f>Portfolio43468[[#This Row],[Order Value]]</f>
        <v>1125.5999999999999</v>
      </c>
      <c r="P711">
        <f t="shared" si="22"/>
        <v>2010</v>
      </c>
      <c r="Q711" t="str">
        <f t="shared" si="23"/>
        <v>Jan</v>
      </c>
    </row>
    <row r="712" spans="1:17" x14ac:dyDescent="0.3">
      <c r="A712">
        <v>715</v>
      </c>
      <c r="B712" t="str">
        <f>Portfolio43468[[#This Row],[First Name]]</f>
        <v>Y</v>
      </c>
      <c r="C712" t="str">
        <f>Portfolio43468[[#This Row],[Last Name]]</f>
        <v>Ibarra</v>
      </c>
      <c r="D712" t="s">
        <v>1733</v>
      </c>
      <c r="E712" t="str">
        <f>Portfolio43468[[#This Row],[Gender]]</f>
        <v>F</v>
      </c>
      <c r="F712">
        <v>30</v>
      </c>
      <c r="G712" t="s">
        <v>3745</v>
      </c>
      <c r="H712" t="s">
        <v>1084</v>
      </c>
      <c r="I712" t="str">
        <f>INDEX('Postal Codes 1'!$C$2:$C$1540,MATCH(H712,'Postal Codes 1'!$B$2:$B$1540,0))</f>
        <v>HD</v>
      </c>
      <c r="J712" s="10">
        <v>39516</v>
      </c>
      <c r="K712">
        <v>13</v>
      </c>
      <c r="L712" t="s">
        <v>1677</v>
      </c>
      <c r="M712" t="str">
        <f>Portfolio43468[[#This Row],[Product Name]]</f>
        <v>Ultrathing V3</v>
      </c>
      <c r="N712">
        <f>Portfolio43468[[#This Row],[Order Quantity]]</f>
        <v>312</v>
      </c>
      <c r="O712" s="14">
        <f>Portfolio43468[[#This Row],[Order Value]]</f>
        <v>1088.8800000000001</v>
      </c>
      <c r="P712">
        <f t="shared" si="22"/>
        <v>2008</v>
      </c>
      <c r="Q712" t="str">
        <f t="shared" si="23"/>
        <v>Mar</v>
      </c>
    </row>
    <row r="713" spans="1:17" x14ac:dyDescent="0.3">
      <c r="A713">
        <v>716</v>
      </c>
      <c r="B713" t="str">
        <f>Portfolio43468[[#This Row],[First Name]]</f>
        <v>K</v>
      </c>
      <c r="C713" t="str">
        <f>Portfolio43468[[#This Row],[Last Name]]</f>
        <v>Colvin</v>
      </c>
      <c r="D713" t="s">
        <v>1733</v>
      </c>
      <c r="E713" t="str">
        <f>Portfolio43468[[#This Row],[Gender]]</f>
        <v>F</v>
      </c>
      <c r="F713">
        <v>30</v>
      </c>
      <c r="G713" t="s">
        <v>3748</v>
      </c>
      <c r="H713" t="s">
        <v>257</v>
      </c>
      <c r="I713" t="str">
        <f>INDEX('Postal Codes 1'!$C$2:$C$1540,MATCH(H713,'Postal Codes 1'!$B$2:$B$1540,0))</f>
        <v>IV</v>
      </c>
      <c r="J713" s="10">
        <v>40158</v>
      </c>
      <c r="K713">
        <v>52</v>
      </c>
      <c r="L713" t="s">
        <v>1007</v>
      </c>
      <c r="M713" t="str">
        <f>Portfolio43468[[#This Row],[Product Name]]</f>
        <v>Superwossname</v>
      </c>
      <c r="N713">
        <f>Portfolio43468[[#This Row],[Order Quantity]]</f>
        <v>1040</v>
      </c>
      <c r="O713" s="14">
        <f>Portfolio43468[[#This Row],[Order Value]]</f>
        <v>3234.4</v>
      </c>
      <c r="P713">
        <f t="shared" si="22"/>
        <v>2009</v>
      </c>
      <c r="Q713" t="str">
        <f t="shared" si="23"/>
        <v>Dec</v>
      </c>
    </row>
    <row r="714" spans="1:17" x14ac:dyDescent="0.3">
      <c r="A714">
        <v>717</v>
      </c>
      <c r="B714" t="str">
        <f>Portfolio43468[[#This Row],[First Name]]</f>
        <v>S</v>
      </c>
      <c r="C714" t="str">
        <f>Portfolio43468[[#This Row],[Last Name]]</f>
        <v>Prater</v>
      </c>
      <c r="D714" t="s">
        <v>1670</v>
      </c>
      <c r="E714" t="str">
        <f>Portfolio43468[[#This Row],[Gender]]</f>
        <v>F</v>
      </c>
      <c r="F714">
        <v>30</v>
      </c>
      <c r="G714" t="s">
        <v>3751</v>
      </c>
      <c r="H714" t="s">
        <v>136</v>
      </c>
      <c r="I714" t="str">
        <f>INDEX('Postal Codes 1'!$C$2:$C$1540,MATCH(H714,'Postal Codes 1'!$B$2:$B$1540,0))</f>
        <v>DG</v>
      </c>
      <c r="J714" s="10">
        <v>40074</v>
      </c>
      <c r="K714">
        <v>27</v>
      </c>
      <c r="L714" t="s">
        <v>1007</v>
      </c>
      <c r="M714" t="str">
        <f>Portfolio43468[[#This Row],[Product Name]]</f>
        <v>Superwossname</v>
      </c>
      <c r="N714">
        <f>Portfolio43468[[#This Row],[Order Quantity]]</f>
        <v>540</v>
      </c>
      <c r="O714" s="14">
        <f>Portfolio43468[[#This Row],[Order Value]]</f>
        <v>1679.3999999999999</v>
      </c>
      <c r="P714">
        <f t="shared" si="22"/>
        <v>2009</v>
      </c>
      <c r="Q714" t="str">
        <f t="shared" si="23"/>
        <v>Sep</v>
      </c>
    </row>
    <row r="715" spans="1:17" x14ac:dyDescent="0.3">
      <c r="A715">
        <v>718</v>
      </c>
      <c r="B715" t="str">
        <f>Portfolio43468[[#This Row],[First Name]]</f>
        <v>C</v>
      </c>
      <c r="C715" t="str">
        <f>Portfolio43468[[#This Row],[Last Name]]</f>
        <v>Bradshaw</v>
      </c>
      <c r="D715" t="s">
        <v>1946</v>
      </c>
      <c r="E715" t="str">
        <f>Portfolio43468[[#This Row],[Gender]]</f>
        <v>F</v>
      </c>
      <c r="F715">
        <v>60</v>
      </c>
      <c r="G715" t="s">
        <v>3753</v>
      </c>
      <c r="H715" t="s">
        <v>3754</v>
      </c>
      <c r="I715" t="str">
        <f>INDEX('Postal Codes 1'!$C$2:$C$1540,MATCH(H715,'Postal Codes 1'!$B$2:$B$1540,0))</f>
        <v>SO</v>
      </c>
      <c r="J715" s="10">
        <v>40089</v>
      </c>
      <c r="K715">
        <v>69</v>
      </c>
      <c r="L715" t="s">
        <v>1692</v>
      </c>
      <c r="M715" t="str">
        <f>Portfolio43468[[#This Row],[Product Name]]</f>
        <v>Megawidget L</v>
      </c>
      <c r="N715">
        <f>Portfolio43468[[#This Row],[Order Quantity]]</f>
        <v>1656</v>
      </c>
      <c r="O715" s="14">
        <f>Portfolio43468[[#This Row],[Order Value]]</f>
        <v>2633.04</v>
      </c>
      <c r="P715">
        <f t="shared" si="22"/>
        <v>2009</v>
      </c>
      <c r="Q715" t="str">
        <f t="shared" si="23"/>
        <v>Oct</v>
      </c>
    </row>
    <row r="716" spans="1:17" x14ac:dyDescent="0.3">
      <c r="A716">
        <v>719</v>
      </c>
      <c r="B716" t="str">
        <f>Portfolio43468[[#This Row],[First Name]]</f>
        <v>M</v>
      </c>
      <c r="C716" t="str">
        <f>Portfolio43468[[#This Row],[Last Name]]</f>
        <v>Sargent</v>
      </c>
      <c r="D716" t="s">
        <v>1683</v>
      </c>
      <c r="E716" t="str">
        <f>Portfolio43468[[#This Row],[Gender]]</f>
        <v>F</v>
      </c>
      <c r="F716">
        <v>90</v>
      </c>
      <c r="G716" t="s">
        <v>3757</v>
      </c>
      <c r="H716" t="s">
        <v>1651</v>
      </c>
      <c r="I716" t="str">
        <f>INDEX('Postal Codes 1'!$C$2:$C$1540,MATCH(H716,'Postal Codes 1'!$B$2:$B$1540,0))</f>
        <v>EH</v>
      </c>
      <c r="J716" s="10">
        <v>39727</v>
      </c>
      <c r="K716">
        <v>44</v>
      </c>
      <c r="L716" t="s">
        <v>1696</v>
      </c>
      <c r="M716" t="str">
        <f>Portfolio43468[[#This Row],[Product Name]]</f>
        <v>Ultrathing V2</v>
      </c>
      <c r="N716">
        <f>Portfolio43468[[#This Row],[Order Quantity]]</f>
        <v>880</v>
      </c>
      <c r="O716" s="14">
        <f>Portfolio43468[[#This Row],[Order Value]]</f>
        <v>2631.2000000000003</v>
      </c>
      <c r="P716">
        <f t="shared" si="22"/>
        <v>2008</v>
      </c>
      <c r="Q716" t="str">
        <f t="shared" si="23"/>
        <v>Oct</v>
      </c>
    </row>
    <row r="717" spans="1:17" x14ac:dyDescent="0.3">
      <c r="A717">
        <v>720</v>
      </c>
      <c r="B717" t="str">
        <f>Portfolio43468[[#This Row],[First Name]]</f>
        <v>S</v>
      </c>
      <c r="C717" t="str">
        <f>Portfolio43468[[#This Row],[Last Name]]</f>
        <v>Flores</v>
      </c>
      <c r="D717" t="s">
        <v>1683</v>
      </c>
      <c r="E717" t="str">
        <f>Portfolio43468[[#This Row],[Gender]]</f>
        <v>F</v>
      </c>
      <c r="F717">
        <v>30</v>
      </c>
      <c r="G717" t="s">
        <v>3759</v>
      </c>
      <c r="H717" t="s">
        <v>600</v>
      </c>
      <c r="I717" t="str">
        <f>INDEX('Postal Codes 1'!$C$2:$C$1540,MATCH(H717,'Postal Codes 1'!$B$2:$B$1540,0))</f>
        <v>DY</v>
      </c>
      <c r="J717" s="10">
        <v>40367</v>
      </c>
      <c r="K717">
        <v>43</v>
      </c>
      <c r="L717" t="s">
        <v>1692</v>
      </c>
      <c r="M717" t="str">
        <f>Portfolio43468[[#This Row],[Product Name]]</f>
        <v>Megawidget L</v>
      </c>
      <c r="N717">
        <f>Portfolio43468[[#This Row],[Order Quantity]]</f>
        <v>1032</v>
      </c>
      <c r="O717" s="14">
        <f>Portfolio43468[[#This Row],[Order Value]]</f>
        <v>1640.88</v>
      </c>
      <c r="P717">
        <f t="shared" si="22"/>
        <v>2010</v>
      </c>
      <c r="Q717" t="str">
        <f t="shared" si="23"/>
        <v>Jul</v>
      </c>
    </row>
    <row r="718" spans="1:17" x14ac:dyDescent="0.3">
      <c r="A718">
        <v>721</v>
      </c>
      <c r="B718" t="str">
        <f>Portfolio43468[[#This Row],[First Name]]</f>
        <v>D</v>
      </c>
      <c r="C718" t="str">
        <f>Portfolio43468[[#This Row],[Last Name]]</f>
        <v>Stanley</v>
      </c>
      <c r="D718" t="s">
        <v>1670</v>
      </c>
      <c r="E718" t="str">
        <f>Portfolio43468[[#This Row],[Gender]]</f>
        <v>F</v>
      </c>
      <c r="F718">
        <v>90</v>
      </c>
      <c r="G718" t="s">
        <v>3761</v>
      </c>
      <c r="H718" t="s">
        <v>3434</v>
      </c>
      <c r="I718" t="str">
        <f>INDEX('Postal Codes 1'!$C$2:$C$1540,MATCH(H718,'Postal Codes 1'!$B$2:$B$1540,0))</f>
        <v>NE</v>
      </c>
      <c r="J718" s="10">
        <v>40328</v>
      </c>
      <c r="K718">
        <v>75</v>
      </c>
      <c r="L718" t="s">
        <v>1696</v>
      </c>
      <c r="M718" t="str">
        <f>Portfolio43468[[#This Row],[Product Name]]</f>
        <v>Ultrathing V2</v>
      </c>
      <c r="N718">
        <f>Portfolio43468[[#This Row],[Order Quantity]]</f>
        <v>1500</v>
      </c>
      <c r="O718" s="14">
        <f>Portfolio43468[[#This Row],[Order Value]]</f>
        <v>4485</v>
      </c>
      <c r="P718">
        <f t="shared" si="22"/>
        <v>2010</v>
      </c>
      <c r="Q718" t="str">
        <f t="shared" si="23"/>
        <v>May</v>
      </c>
    </row>
    <row r="719" spans="1:17" x14ac:dyDescent="0.3">
      <c r="A719">
        <v>722</v>
      </c>
      <c r="B719" t="str">
        <f>Portfolio43468[[#This Row],[First Name]]</f>
        <v>W</v>
      </c>
      <c r="C719" t="str">
        <f>Portfolio43468[[#This Row],[Last Name]]</f>
        <v>Owens</v>
      </c>
      <c r="D719" t="s">
        <v>1683</v>
      </c>
      <c r="E719" t="str">
        <f>Portfolio43468[[#This Row],[Gender]]</f>
        <v>F</v>
      </c>
      <c r="F719">
        <v>60</v>
      </c>
      <c r="G719" t="s">
        <v>3764</v>
      </c>
      <c r="H719" t="s">
        <v>283</v>
      </c>
      <c r="I719" t="str">
        <f>INDEX('Postal Codes 1'!$C$2:$C$1540,MATCH(H719,'Postal Codes 1'!$B$2:$B$1540,0))</f>
        <v>KT</v>
      </c>
      <c r="J719" s="10">
        <v>39671</v>
      </c>
      <c r="K719">
        <v>5</v>
      </c>
      <c r="L719" t="s">
        <v>1673</v>
      </c>
      <c r="M719" t="str">
        <f>Portfolio43468[[#This Row],[Product Name]]</f>
        <v>Megawidget S</v>
      </c>
      <c r="N719">
        <f>Portfolio43468[[#This Row],[Order Quantity]]</f>
        <v>120</v>
      </c>
      <c r="O719" s="14">
        <f>Portfolio43468[[#This Row],[Order Value]]</f>
        <v>94.800000000000011</v>
      </c>
      <c r="P719">
        <f t="shared" si="22"/>
        <v>2008</v>
      </c>
      <c r="Q719" t="str">
        <f t="shared" si="23"/>
        <v>Aug</v>
      </c>
    </row>
    <row r="720" spans="1:17" x14ac:dyDescent="0.3">
      <c r="A720">
        <v>723</v>
      </c>
      <c r="B720" t="str">
        <f>Portfolio43468[[#This Row],[First Name]]</f>
        <v>J</v>
      </c>
      <c r="C720" t="str">
        <f>Portfolio43468[[#This Row],[Last Name]]</f>
        <v>Quintana</v>
      </c>
      <c r="D720" t="s">
        <v>1670</v>
      </c>
      <c r="E720" t="str">
        <f>Portfolio43468[[#This Row],[Gender]]</f>
        <v>F</v>
      </c>
      <c r="F720">
        <v>30</v>
      </c>
      <c r="G720" t="s">
        <v>3766</v>
      </c>
      <c r="H720" t="s">
        <v>477</v>
      </c>
      <c r="I720" t="str">
        <f>INDEX('Postal Codes 1'!$C$2:$C$1540,MATCH(H720,'Postal Codes 1'!$B$2:$B$1540,0))</f>
        <v>SK</v>
      </c>
      <c r="J720" s="10">
        <v>39891</v>
      </c>
      <c r="K720">
        <v>83</v>
      </c>
      <c r="L720" t="s">
        <v>851</v>
      </c>
      <c r="M720" t="str">
        <f>Portfolio43468[[#This Row],[Product Name]]</f>
        <v>Hyperwotsit</v>
      </c>
      <c r="N720">
        <f>Portfolio43468[[#This Row],[Order Quantity]]</f>
        <v>1660</v>
      </c>
      <c r="O720" s="14">
        <f>Portfolio43468[[#This Row],[Order Value]]</f>
        <v>3336.5999999999995</v>
      </c>
      <c r="P720">
        <f t="shared" si="22"/>
        <v>2009</v>
      </c>
      <c r="Q720" t="str">
        <f t="shared" si="23"/>
        <v>Mar</v>
      </c>
    </row>
    <row r="721" spans="1:17" x14ac:dyDescent="0.3">
      <c r="A721">
        <v>724</v>
      </c>
      <c r="B721" t="str">
        <f>Portfolio43468[[#This Row],[First Name]]</f>
        <v>L</v>
      </c>
      <c r="C721" t="str">
        <f>Portfolio43468[[#This Row],[Last Name]]</f>
        <v>Hoffman</v>
      </c>
      <c r="D721" t="s">
        <v>1683</v>
      </c>
      <c r="E721" t="str">
        <f>Portfolio43468[[#This Row],[Gender]]</f>
        <v>F</v>
      </c>
      <c r="F721">
        <v>60</v>
      </c>
      <c r="G721" t="s">
        <v>3769</v>
      </c>
      <c r="H721" t="s">
        <v>1682</v>
      </c>
      <c r="I721" t="str">
        <f>INDEX('Postal Codes 1'!$C$2:$C$1540,MATCH(H721,'Postal Codes 1'!$B$2:$B$1540,0))</f>
        <v>NE</v>
      </c>
      <c r="J721" s="10">
        <v>40366</v>
      </c>
      <c r="K721">
        <v>74</v>
      </c>
      <c r="L721" t="s">
        <v>1772</v>
      </c>
      <c r="M721" t="str">
        <f>Portfolio43468[[#This Row],[Product Name]]</f>
        <v>Gigastuff</v>
      </c>
      <c r="N721">
        <f>Portfolio43468[[#This Row],[Order Quantity]]</f>
        <v>1332</v>
      </c>
      <c r="O721" s="14">
        <f>Portfolio43468[[#This Row],[Order Value]]</f>
        <v>2517.48</v>
      </c>
      <c r="P721">
        <f t="shared" si="22"/>
        <v>2010</v>
      </c>
      <c r="Q721" t="str">
        <f t="shared" si="23"/>
        <v>Jul</v>
      </c>
    </row>
    <row r="722" spans="1:17" x14ac:dyDescent="0.3">
      <c r="A722">
        <v>725</v>
      </c>
      <c r="B722" t="str">
        <f>Portfolio43468[[#This Row],[First Name]]</f>
        <v>J</v>
      </c>
      <c r="C722" t="str">
        <f>Portfolio43468[[#This Row],[Last Name]]</f>
        <v>Bruner</v>
      </c>
      <c r="D722" t="s">
        <v>1670</v>
      </c>
      <c r="E722" t="str">
        <f>Portfolio43468[[#This Row],[Gender]]</f>
        <v>F</v>
      </c>
      <c r="F722">
        <v>90</v>
      </c>
      <c r="G722" t="s">
        <v>3772</v>
      </c>
      <c r="H722" t="s">
        <v>33</v>
      </c>
      <c r="I722" t="str">
        <f>INDEX('Postal Codes 1'!$C$2:$C$1540,MATCH(H722,'Postal Codes 1'!$B$2:$B$1540,0))</f>
        <v>BA</v>
      </c>
      <c r="J722" s="10">
        <v>40316</v>
      </c>
      <c r="K722">
        <v>66</v>
      </c>
      <c r="L722" t="s">
        <v>1677</v>
      </c>
      <c r="M722" t="str">
        <f>Portfolio43468[[#This Row],[Product Name]]</f>
        <v>Ultrathing V3</v>
      </c>
      <c r="N722">
        <f>Portfolio43468[[#This Row],[Order Quantity]]</f>
        <v>1584</v>
      </c>
      <c r="O722" s="14">
        <f>Portfolio43468[[#This Row],[Order Value]]</f>
        <v>5528.1600000000008</v>
      </c>
      <c r="P722">
        <f t="shared" si="22"/>
        <v>2010</v>
      </c>
      <c r="Q722" t="str">
        <f t="shared" si="23"/>
        <v>May</v>
      </c>
    </row>
    <row r="723" spans="1:17" x14ac:dyDescent="0.3">
      <c r="A723">
        <v>726</v>
      </c>
      <c r="B723" t="str">
        <f>Portfolio43468[[#This Row],[First Name]]</f>
        <v>L</v>
      </c>
      <c r="C723" t="str">
        <f>Portfolio43468[[#This Row],[Last Name]]</f>
        <v>Grayson</v>
      </c>
      <c r="D723" t="s">
        <v>1670</v>
      </c>
      <c r="E723" t="str">
        <f>Portfolio43468[[#This Row],[Gender]]</f>
        <v>F</v>
      </c>
      <c r="F723">
        <v>30</v>
      </c>
      <c r="G723" t="s">
        <v>3775</v>
      </c>
      <c r="H723" t="s">
        <v>1196</v>
      </c>
      <c r="I723" t="str">
        <f>INDEX('Postal Codes 1'!$C$2:$C$1540,MATCH(H723,'Postal Codes 1'!$B$2:$B$1540,0))</f>
        <v>ME</v>
      </c>
      <c r="J723" s="10">
        <v>39924</v>
      </c>
      <c r="K723">
        <v>15</v>
      </c>
      <c r="L723" t="s">
        <v>1772</v>
      </c>
      <c r="M723" t="str">
        <f>Portfolio43468[[#This Row],[Product Name]]</f>
        <v>Gigastuff</v>
      </c>
      <c r="N723">
        <f>Portfolio43468[[#This Row],[Order Quantity]]</f>
        <v>270</v>
      </c>
      <c r="O723" s="14">
        <f>Portfolio43468[[#This Row],[Order Value]]</f>
        <v>510.29999999999995</v>
      </c>
      <c r="P723">
        <f t="shared" si="22"/>
        <v>2009</v>
      </c>
      <c r="Q723" t="str">
        <f t="shared" si="23"/>
        <v>Apr</v>
      </c>
    </row>
    <row r="724" spans="1:17" x14ac:dyDescent="0.3">
      <c r="A724">
        <v>727</v>
      </c>
      <c r="B724" t="str">
        <f>Portfolio43468[[#This Row],[First Name]]</f>
        <v>E</v>
      </c>
      <c r="C724" t="str">
        <f>Portfolio43468[[#This Row],[Last Name]]</f>
        <v>Porter</v>
      </c>
      <c r="D724" t="s">
        <v>1683</v>
      </c>
      <c r="E724" t="str">
        <f>Portfolio43468[[#This Row],[Gender]]</f>
        <v>F</v>
      </c>
      <c r="F724">
        <v>90</v>
      </c>
      <c r="G724" t="s">
        <v>3777</v>
      </c>
      <c r="H724" t="s">
        <v>3778</v>
      </c>
      <c r="I724" t="str">
        <f>INDEX('Postal Codes 1'!$C$2:$C$1540,MATCH(H724,'Postal Codes 1'!$B$2:$B$1540,0))</f>
        <v>TD</v>
      </c>
      <c r="J724" s="10">
        <v>40039</v>
      </c>
      <c r="K724">
        <v>72</v>
      </c>
      <c r="L724" t="s">
        <v>851</v>
      </c>
      <c r="M724" t="str">
        <f>Portfolio43468[[#This Row],[Product Name]]</f>
        <v>Hyperwotsit</v>
      </c>
      <c r="N724">
        <f>Portfolio43468[[#This Row],[Order Quantity]]</f>
        <v>1440</v>
      </c>
      <c r="O724" s="14">
        <f>Portfolio43468[[#This Row],[Order Value]]</f>
        <v>2894.3999999999996</v>
      </c>
      <c r="P724">
        <f t="shared" si="22"/>
        <v>2009</v>
      </c>
      <c r="Q724" t="str">
        <f t="shared" si="23"/>
        <v>Aug</v>
      </c>
    </row>
    <row r="725" spans="1:17" x14ac:dyDescent="0.3">
      <c r="A725">
        <v>728</v>
      </c>
      <c r="B725" t="str">
        <f>Portfolio43468[[#This Row],[First Name]]</f>
        <v>B</v>
      </c>
      <c r="C725" t="str">
        <f>Portfolio43468[[#This Row],[Last Name]]</f>
        <v>Williamson</v>
      </c>
      <c r="D725" t="s">
        <v>1670</v>
      </c>
      <c r="E725" t="str">
        <f>Portfolio43468[[#This Row],[Gender]]</f>
        <v>F</v>
      </c>
      <c r="F725">
        <v>30</v>
      </c>
      <c r="G725" t="s">
        <v>3781</v>
      </c>
      <c r="H725" t="s">
        <v>4</v>
      </c>
      <c r="I725" t="str">
        <f>INDEX('Postal Codes 1'!$C$2:$C$1540,MATCH(H725,'Postal Codes 1'!$B$2:$B$1540,0))</f>
        <v>AB</v>
      </c>
      <c r="J725" s="10">
        <v>40156</v>
      </c>
      <c r="K725">
        <v>96</v>
      </c>
      <c r="L725" t="s">
        <v>1721</v>
      </c>
      <c r="M725" t="str">
        <f>Portfolio43468[[#This Row],[Product Name]]</f>
        <v>Ultrathing V4</v>
      </c>
      <c r="N725">
        <f>Portfolio43468[[#This Row],[Order Quantity]]</f>
        <v>2304</v>
      </c>
      <c r="O725" s="14">
        <f>Portfolio43468[[#This Row],[Order Value]]</f>
        <v>9192.9600000000009</v>
      </c>
      <c r="P725">
        <f t="shared" si="22"/>
        <v>2009</v>
      </c>
      <c r="Q725" t="str">
        <f t="shared" si="23"/>
        <v>Dec</v>
      </c>
    </row>
    <row r="726" spans="1:17" x14ac:dyDescent="0.3">
      <c r="A726">
        <v>729</v>
      </c>
      <c r="B726" t="str">
        <f>Portfolio43468[[#This Row],[First Name]]</f>
        <v>R</v>
      </c>
      <c r="C726" t="str">
        <f>Portfolio43468[[#This Row],[Last Name]]</f>
        <v>Gibbons</v>
      </c>
      <c r="D726" t="s">
        <v>1683</v>
      </c>
      <c r="E726" t="str">
        <f>Portfolio43468[[#This Row],[Gender]]</f>
        <v>F</v>
      </c>
      <c r="F726">
        <v>90</v>
      </c>
      <c r="G726" t="s">
        <v>3783</v>
      </c>
      <c r="H726" t="s">
        <v>340</v>
      </c>
      <c r="I726" t="str">
        <f>INDEX('Postal Codes 1'!$C$2:$C$1540,MATCH(H726,'Postal Codes 1'!$B$2:$B$1540,0))</f>
        <v>LU</v>
      </c>
      <c r="J726" s="10">
        <v>40114</v>
      </c>
      <c r="K726">
        <v>30</v>
      </c>
      <c r="L726" t="s">
        <v>1007</v>
      </c>
      <c r="M726" t="str">
        <f>Portfolio43468[[#This Row],[Product Name]]</f>
        <v>Superwossname</v>
      </c>
      <c r="N726">
        <f>Portfolio43468[[#This Row],[Order Quantity]]</f>
        <v>600</v>
      </c>
      <c r="O726" s="14">
        <f>Portfolio43468[[#This Row],[Order Value]]</f>
        <v>1866</v>
      </c>
      <c r="P726">
        <f t="shared" si="22"/>
        <v>2009</v>
      </c>
      <c r="Q726" t="str">
        <f t="shared" si="23"/>
        <v>Oct</v>
      </c>
    </row>
    <row r="727" spans="1:17" x14ac:dyDescent="0.3">
      <c r="A727">
        <v>730</v>
      </c>
      <c r="B727" t="str">
        <f>Portfolio43468[[#This Row],[First Name]]</f>
        <v>J</v>
      </c>
      <c r="C727" t="str">
        <f>Portfolio43468[[#This Row],[Last Name]]</f>
        <v>Krause</v>
      </c>
      <c r="D727" t="s">
        <v>1670</v>
      </c>
      <c r="E727" t="str">
        <f>Portfolio43468[[#This Row],[Gender]]</f>
        <v>F</v>
      </c>
      <c r="F727">
        <v>90</v>
      </c>
      <c r="G727" t="s">
        <v>3785</v>
      </c>
      <c r="H727" t="s">
        <v>3786</v>
      </c>
      <c r="I727" t="str">
        <f>INDEX('Postal Codes 1'!$C$2:$C$1540,MATCH(H727,'Postal Codes 1'!$B$2:$B$1540,0))</f>
        <v>DG</v>
      </c>
      <c r="J727" s="10">
        <v>40275</v>
      </c>
      <c r="K727">
        <v>5</v>
      </c>
      <c r="L727" t="s">
        <v>1673</v>
      </c>
      <c r="M727" t="str">
        <f>Portfolio43468[[#This Row],[Product Name]]</f>
        <v>Megawidget S</v>
      </c>
      <c r="N727">
        <f>Portfolio43468[[#This Row],[Order Quantity]]</f>
        <v>120</v>
      </c>
      <c r="O727" s="14">
        <f>Portfolio43468[[#This Row],[Order Value]]</f>
        <v>94.800000000000011</v>
      </c>
      <c r="P727">
        <f t="shared" si="22"/>
        <v>2010</v>
      </c>
      <c r="Q727" t="str">
        <f t="shared" si="23"/>
        <v>Apr</v>
      </c>
    </row>
    <row r="728" spans="1:17" x14ac:dyDescent="0.3">
      <c r="A728">
        <v>731</v>
      </c>
      <c r="B728" t="str">
        <f>Portfolio43468[[#This Row],[First Name]]</f>
        <v>C</v>
      </c>
      <c r="C728" t="str">
        <f>Portfolio43468[[#This Row],[Last Name]]</f>
        <v>Guidry</v>
      </c>
      <c r="D728" t="s">
        <v>1670</v>
      </c>
      <c r="E728" t="str">
        <f>Portfolio43468[[#This Row],[Gender]]</f>
        <v>F</v>
      </c>
      <c r="F728">
        <v>30</v>
      </c>
      <c r="G728" t="s">
        <v>3789</v>
      </c>
      <c r="H728" t="s">
        <v>3790</v>
      </c>
      <c r="I728" t="str">
        <f>INDEX('Postal Codes 1'!$C$2:$C$1540,MATCH(H728,'Postal Codes 1'!$B$2:$B$1540,0))</f>
        <v>ME</v>
      </c>
      <c r="J728" s="10">
        <v>39604</v>
      </c>
      <c r="K728">
        <v>16</v>
      </c>
      <c r="L728" t="s">
        <v>1721</v>
      </c>
      <c r="M728" t="str">
        <f>Portfolio43468[[#This Row],[Product Name]]</f>
        <v>Ultrathing V4</v>
      </c>
      <c r="N728">
        <f>Portfolio43468[[#This Row],[Order Quantity]]</f>
        <v>384</v>
      </c>
      <c r="O728" s="14">
        <f>Portfolio43468[[#This Row],[Order Value]]</f>
        <v>1532.16</v>
      </c>
      <c r="P728">
        <f t="shared" si="22"/>
        <v>2008</v>
      </c>
      <c r="Q728" t="str">
        <f t="shared" si="23"/>
        <v>Jun</v>
      </c>
    </row>
    <row r="729" spans="1:17" x14ac:dyDescent="0.3">
      <c r="A729">
        <v>732</v>
      </c>
      <c r="B729" t="str">
        <f>Portfolio43468[[#This Row],[First Name]]</f>
        <v>M</v>
      </c>
      <c r="C729" t="str">
        <f>Portfolio43468[[#This Row],[Last Name]]</f>
        <v>Nguyen</v>
      </c>
      <c r="D729" t="s">
        <v>1683</v>
      </c>
      <c r="E729" t="str">
        <f>Portfolio43468[[#This Row],[Gender]]</f>
        <v>F</v>
      </c>
      <c r="F729">
        <v>30</v>
      </c>
      <c r="G729" t="s">
        <v>3792</v>
      </c>
      <c r="H729" t="s">
        <v>814</v>
      </c>
      <c r="I729" t="str">
        <f>INDEX('Postal Codes 1'!$C$2:$C$1540,MATCH(H729,'Postal Codes 1'!$B$2:$B$1540,0))</f>
        <v>RH</v>
      </c>
      <c r="J729" s="10">
        <v>40099</v>
      </c>
      <c r="K729">
        <v>59</v>
      </c>
      <c r="L729" t="s">
        <v>1007</v>
      </c>
      <c r="M729" t="str">
        <f>Portfolio43468[[#This Row],[Product Name]]</f>
        <v>Superwossname</v>
      </c>
      <c r="N729">
        <f>Portfolio43468[[#This Row],[Order Quantity]]</f>
        <v>1180</v>
      </c>
      <c r="O729" s="14">
        <f>Portfolio43468[[#This Row],[Order Value]]</f>
        <v>3669.7999999999997</v>
      </c>
      <c r="P729">
        <f t="shared" si="22"/>
        <v>2009</v>
      </c>
      <c r="Q729" t="str">
        <f t="shared" si="23"/>
        <v>Oct</v>
      </c>
    </row>
    <row r="730" spans="1:17" x14ac:dyDescent="0.3">
      <c r="A730">
        <v>733</v>
      </c>
      <c r="B730" t="str">
        <f>Portfolio43468[[#This Row],[First Name]]</f>
        <v>T</v>
      </c>
      <c r="C730" t="str">
        <f>Portfolio43468[[#This Row],[Last Name]]</f>
        <v>Cody</v>
      </c>
      <c r="D730" t="s">
        <v>1670</v>
      </c>
      <c r="E730" t="str">
        <f>Portfolio43468[[#This Row],[Gender]]</f>
        <v>F</v>
      </c>
      <c r="F730">
        <v>60</v>
      </c>
      <c r="G730" t="s">
        <v>3795</v>
      </c>
      <c r="H730" t="s">
        <v>398</v>
      </c>
      <c r="I730" t="str">
        <f>INDEX('Postal Codes 1'!$C$2:$C$1540,MATCH(H730,'Postal Codes 1'!$B$2:$B$1540,0))</f>
        <v>PA</v>
      </c>
      <c r="J730" s="10">
        <v>40018</v>
      </c>
      <c r="K730">
        <v>35</v>
      </c>
      <c r="L730" t="s">
        <v>1007</v>
      </c>
      <c r="M730" t="str">
        <f>Portfolio43468[[#This Row],[Product Name]]</f>
        <v>Superwossname</v>
      </c>
      <c r="N730">
        <f>Portfolio43468[[#This Row],[Order Quantity]]</f>
        <v>700</v>
      </c>
      <c r="O730" s="14">
        <f>Portfolio43468[[#This Row],[Order Value]]</f>
        <v>2177</v>
      </c>
      <c r="P730">
        <f t="shared" si="22"/>
        <v>2009</v>
      </c>
      <c r="Q730" t="str">
        <f t="shared" si="23"/>
        <v>Jul</v>
      </c>
    </row>
    <row r="731" spans="1:17" x14ac:dyDescent="0.3">
      <c r="A731">
        <v>734</v>
      </c>
      <c r="B731" t="str">
        <f>Portfolio43468[[#This Row],[First Name]]</f>
        <v>S</v>
      </c>
      <c r="C731" t="str">
        <f>Portfolio43468[[#This Row],[Last Name]]</f>
        <v>William</v>
      </c>
      <c r="D731" t="s">
        <v>1670</v>
      </c>
      <c r="E731" t="str">
        <f>Portfolio43468[[#This Row],[Gender]]</f>
        <v>F</v>
      </c>
      <c r="F731">
        <v>30</v>
      </c>
      <c r="G731" t="s">
        <v>3797</v>
      </c>
      <c r="H731" t="s">
        <v>21</v>
      </c>
      <c r="I731" t="str">
        <f>INDEX('Postal Codes 1'!$C$2:$C$1540,MATCH(H731,'Postal Codes 1'!$B$2:$B$1540,0))</f>
        <v>B</v>
      </c>
      <c r="J731" s="10">
        <v>40238</v>
      </c>
      <c r="K731">
        <v>60</v>
      </c>
      <c r="L731" t="s">
        <v>1696</v>
      </c>
      <c r="M731" t="str">
        <f>Portfolio43468[[#This Row],[Product Name]]</f>
        <v>Ultrathing V2</v>
      </c>
      <c r="N731">
        <f>Portfolio43468[[#This Row],[Order Quantity]]</f>
        <v>1200</v>
      </c>
      <c r="O731" s="14">
        <f>Portfolio43468[[#This Row],[Order Value]]</f>
        <v>3588.0000000000005</v>
      </c>
      <c r="P731">
        <f t="shared" si="22"/>
        <v>2010</v>
      </c>
      <c r="Q731" t="str">
        <f t="shared" si="23"/>
        <v>Mar</v>
      </c>
    </row>
    <row r="732" spans="1:17" x14ac:dyDescent="0.3">
      <c r="A732">
        <v>735</v>
      </c>
      <c r="B732" t="str">
        <f>Portfolio43468[[#This Row],[First Name]]</f>
        <v>V</v>
      </c>
      <c r="C732" t="str">
        <f>Portfolio43468[[#This Row],[Last Name]]</f>
        <v>Cain</v>
      </c>
      <c r="D732" t="s">
        <v>1670</v>
      </c>
      <c r="E732" t="str">
        <f>Portfolio43468[[#This Row],[Gender]]</f>
        <v>F</v>
      </c>
      <c r="F732">
        <v>90</v>
      </c>
      <c r="G732" t="s">
        <v>3799</v>
      </c>
      <c r="H732" t="s">
        <v>3800</v>
      </c>
      <c r="I732" t="str">
        <f>INDEX('Postal Codes 1'!$C$2:$C$1540,MATCH(H732,'Postal Codes 1'!$B$2:$B$1540,0))</f>
        <v>BA</v>
      </c>
      <c r="J732" s="10">
        <v>40158</v>
      </c>
      <c r="K732">
        <v>35</v>
      </c>
      <c r="L732" t="s">
        <v>1677</v>
      </c>
      <c r="M732" t="str">
        <f>Portfolio43468[[#This Row],[Product Name]]</f>
        <v>Ultrathing V3</v>
      </c>
      <c r="N732">
        <f>Portfolio43468[[#This Row],[Order Quantity]]</f>
        <v>840</v>
      </c>
      <c r="O732" s="14">
        <f>Portfolio43468[[#This Row],[Order Value]]</f>
        <v>2931.6000000000004</v>
      </c>
      <c r="P732">
        <f t="shared" si="22"/>
        <v>2009</v>
      </c>
      <c r="Q732" t="str">
        <f t="shared" si="23"/>
        <v>Dec</v>
      </c>
    </row>
    <row r="733" spans="1:17" x14ac:dyDescent="0.3">
      <c r="A733">
        <v>736</v>
      </c>
      <c r="B733" t="str">
        <f>Portfolio43468[[#This Row],[First Name]]</f>
        <v>K</v>
      </c>
      <c r="C733" t="str">
        <f>Portfolio43468[[#This Row],[Last Name]]</f>
        <v>Rivera</v>
      </c>
      <c r="D733" t="s">
        <v>1733</v>
      </c>
      <c r="E733" t="str">
        <f>Portfolio43468[[#This Row],[Gender]]</f>
        <v>F</v>
      </c>
      <c r="F733">
        <v>90</v>
      </c>
      <c r="G733" t="s">
        <v>3803</v>
      </c>
      <c r="H733" t="s">
        <v>810</v>
      </c>
      <c r="I733" t="str">
        <f>INDEX('Postal Codes 1'!$C$2:$C$1540,MATCH(H733,'Postal Codes 1'!$B$2:$B$1540,0))</f>
        <v>RH</v>
      </c>
      <c r="J733" s="10">
        <v>40368</v>
      </c>
      <c r="K733">
        <v>65</v>
      </c>
      <c r="L733" t="s">
        <v>1007</v>
      </c>
      <c r="M733" t="str">
        <f>Portfolio43468[[#This Row],[Product Name]]</f>
        <v>Superwossname</v>
      </c>
      <c r="N733">
        <f>Portfolio43468[[#This Row],[Order Quantity]]</f>
        <v>1300</v>
      </c>
      <c r="O733" s="14">
        <f>Portfolio43468[[#This Row],[Order Value]]</f>
        <v>4043</v>
      </c>
      <c r="P733">
        <f t="shared" si="22"/>
        <v>2010</v>
      </c>
      <c r="Q733" t="str">
        <f t="shared" si="23"/>
        <v>Jul</v>
      </c>
    </row>
    <row r="734" spans="1:17" x14ac:dyDescent="0.3">
      <c r="A734">
        <v>737</v>
      </c>
      <c r="B734" t="str">
        <f>Portfolio43468[[#This Row],[First Name]]</f>
        <v>A</v>
      </c>
      <c r="C734" t="str">
        <f>Portfolio43468[[#This Row],[Last Name]]</f>
        <v>Harmon</v>
      </c>
      <c r="D734" t="s">
        <v>1670</v>
      </c>
      <c r="E734" t="str">
        <f>Portfolio43468[[#This Row],[Gender]]</f>
        <v>F</v>
      </c>
      <c r="F734">
        <v>90</v>
      </c>
      <c r="G734" t="s">
        <v>3805</v>
      </c>
      <c r="H734" t="s">
        <v>698</v>
      </c>
      <c r="I734" t="str">
        <f>INDEX('Postal Codes 1'!$C$2:$C$1540,MATCH(H734,'Postal Codes 1'!$B$2:$B$1540,0))</f>
        <v>LL</v>
      </c>
      <c r="J734" s="10">
        <v>40001</v>
      </c>
      <c r="K734">
        <v>39</v>
      </c>
      <c r="L734" t="s">
        <v>851</v>
      </c>
      <c r="M734" t="str">
        <f>Portfolio43468[[#This Row],[Product Name]]</f>
        <v>Hyperwotsit</v>
      </c>
      <c r="N734">
        <f>Portfolio43468[[#This Row],[Order Quantity]]</f>
        <v>780</v>
      </c>
      <c r="O734" s="14">
        <f>Portfolio43468[[#This Row],[Order Value]]</f>
        <v>1567.7999999999997</v>
      </c>
      <c r="P734">
        <f t="shared" si="22"/>
        <v>2009</v>
      </c>
      <c r="Q734" t="str">
        <f t="shared" si="23"/>
        <v>Jul</v>
      </c>
    </row>
    <row r="735" spans="1:17" x14ac:dyDescent="0.3">
      <c r="A735">
        <v>738</v>
      </c>
      <c r="B735" t="str">
        <f>Portfolio43468[[#This Row],[First Name]]</f>
        <v>M</v>
      </c>
      <c r="C735" t="str">
        <f>Portfolio43468[[#This Row],[Last Name]]</f>
        <v>Wesley</v>
      </c>
      <c r="D735" t="s">
        <v>1670</v>
      </c>
      <c r="E735" t="str">
        <f>Portfolio43468[[#This Row],[Gender]]</f>
        <v>F</v>
      </c>
      <c r="F735">
        <v>90</v>
      </c>
      <c r="G735" t="s">
        <v>3806</v>
      </c>
      <c r="H735" t="s">
        <v>427</v>
      </c>
      <c r="I735" t="str">
        <f>INDEX('Postal Codes 1'!$C$2:$C$1540,MATCH(H735,'Postal Codes 1'!$B$2:$B$1540,0))</f>
        <v>PO</v>
      </c>
      <c r="J735" s="10">
        <v>39961</v>
      </c>
      <c r="K735">
        <v>88</v>
      </c>
      <c r="L735" t="s">
        <v>1677</v>
      </c>
      <c r="M735" t="str">
        <f>Portfolio43468[[#This Row],[Product Name]]</f>
        <v>Ultrathing V3</v>
      </c>
      <c r="N735">
        <f>Portfolio43468[[#This Row],[Order Quantity]]</f>
        <v>2112</v>
      </c>
      <c r="O735" s="14">
        <f>Portfolio43468[[#This Row],[Order Value]]</f>
        <v>7370.88</v>
      </c>
      <c r="P735">
        <f t="shared" si="22"/>
        <v>2009</v>
      </c>
      <c r="Q735" t="str">
        <f t="shared" si="23"/>
        <v>May</v>
      </c>
    </row>
    <row r="736" spans="1:17" x14ac:dyDescent="0.3">
      <c r="A736">
        <v>739</v>
      </c>
      <c r="B736" t="str">
        <f>Portfolio43468[[#This Row],[First Name]]</f>
        <v>M</v>
      </c>
      <c r="C736" t="str">
        <f>Portfolio43468[[#This Row],[Last Name]]</f>
        <v>Wilkinson</v>
      </c>
      <c r="D736" t="s">
        <v>1670</v>
      </c>
      <c r="E736" t="str">
        <f>Portfolio43468[[#This Row],[Gender]]</f>
        <v>F</v>
      </c>
      <c r="F736">
        <v>30</v>
      </c>
      <c r="G736" t="s">
        <v>3809</v>
      </c>
      <c r="H736" t="s">
        <v>3810</v>
      </c>
      <c r="I736" t="str">
        <f>INDEX('Postal Codes 1'!$C$2:$C$1540,MATCH(H736,'Postal Codes 1'!$B$2:$B$1540,0))</f>
        <v>DL</v>
      </c>
      <c r="J736" s="10">
        <v>40482</v>
      </c>
      <c r="K736">
        <v>11</v>
      </c>
      <c r="L736" t="s">
        <v>1772</v>
      </c>
      <c r="M736" t="str">
        <f>Portfolio43468[[#This Row],[Product Name]]</f>
        <v>Gigastuff</v>
      </c>
      <c r="N736">
        <f>Portfolio43468[[#This Row],[Order Quantity]]</f>
        <v>198</v>
      </c>
      <c r="O736" s="14">
        <f>Portfolio43468[[#This Row],[Order Value]]</f>
        <v>374.21999999999997</v>
      </c>
      <c r="P736">
        <f t="shared" si="22"/>
        <v>2010</v>
      </c>
      <c r="Q736" t="str">
        <f t="shared" si="23"/>
        <v>Oct</v>
      </c>
    </row>
    <row r="737" spans="1:17" x14ac:dyDescent="0.3">
      <c r="A737">
        <v>740</v>
      </c>
      <c r="B737" t="str">
        <f>Portfolio43468[[#This Row],[First Name]]</f>
        <v>M</v>
      </c>
      <c r="C737" t="str">
        <f>Portfolio43468[[#This Row],[Last Name]]</f>
        <v>Irwin</v>
      </c>
      <c r="D737" t="s">
        <v>1670</v>
      </c>
      <c r="E737" t="str">
        <f>Portfolio43468[[#This Row],[Gender]]</f>
        <v>F</v>
      </c>
      <c r="F737">
        <v>30</v>
      </c>
      <c r="G737" t="s">
        <v>3812</v>
      </c>
      <c r="H737" t="s">
        <v>757</v>
      </c>
      <c r="I737" t="str">
        <f>INDEX('Postal Codes 1'!$C$2:$C$1540,MATCH(H737,'Postal Codes 1'!$B$2:$B$1540,0))</f>
        <v>NR</v>
      </c>
      <c r="J737" s="10">
        <v>40398</v>
      </c>
      <c r="K737">
        <v>20</v>
      </c>
      <c r="L737" t="s">
        <v>1772</v>
      </c>
      <c r="M737" t="str">
        <f>Portfolio43468[[#This Row],[Product Name]]</f>
        <v>Gigastuff</v>
      </c>
      <c r="N737">
        <f>Portfolio43468[[#This Row],[Order Quantity]]</f>
        <v>360</v>
      </c>
      <c r="O737" s="14">
        <f>Portfolio43468[[#This Row],[Order Value]]</f>
        <v>680.4</v>
      </c>
      <c r="P737">
        <f t="shared" si="22"/>
        <v>2010</v>
      </c>
      <c r="Q737" t="str">
        <f t="shared" si="23"/>
        <v>Aug</v>
      </c>
    </row>
    <row r="738" spans="1:17" x14ac:dyDescent="0.3">
      <c r="A738">
        <v>741</v>
      </c>
      <c r="B738" t="str">
        <f>Portfolio43468[[#This Row],[First Name]]</f>
        <v>B</v>
      </c>
      <c r="C738" t="str">
        <f>Portfolio43468[[#This Row],[Last Name]]</f>
        <v>Pollard</v>
      </c>
      <c r="D738" t="s">
        <v>1683</v>
      </c>
      <c r="E738" t="str">
        <f>Portfolio43468[[#This Row],[Gender]]</f>
        <v>F</v>
      </c>
      <c r="F738">
        <v>60</v>
      </c>
      <c r="G738" t="s">
        <v>3815</v>
      </c>
      <c r="H738" t="s">
        <v>706</v>
      </c>
      <c r="I738" t="str">
        <f>INDEX('Postal Codes 1'!$C$2:$C$1540,MATCH(H738,'Postal Codes 1'!$B$2:$B$1540,0))</f>
        <v>LL</v>
      </c>
      <c r="J738" s="10">
        <v>40256</v>
      </c>
      <c r="K738">
        <v>38</v>
      </c>
      <c r="L738" t="s">
        <v>1772</v>
      </c>
      <c r="M738" t="str">
        <f>Portfolio43468[[#This Row],[Product Name]]</f>
        <v>Gigastuff</v>
      </c>
      <c r="N738">
        <f>Portfolio43468[[#This Row],[Order Quantity]]</f>
        <v>684</v>
      </c>
      <c r="O738" s="14">
        <f>Portfolio43468[[#This Row],[Order Value]]</f>
        <v>1292.76</v>
      </c>
      <c r="P738">
        <f t="shared" si="22"/>
        <v>2010</v>
      </c>
      <c r="Q738" t="str">
        <f t="shared" si="23"/>
        <v>Mar</v>
      </c>
    </row>
    <row r="739" spans="1:17" x14ac:dyDescent="0.3">
      <c r="A739">
        <v>742</v>
      </c>
      <c r="B739" t="str">
        <f>Portfolio43468[[#This Row],[First Name]]</f>
        <v>D</v>
      </c>
      <c r="C739" t="str">
        <f>Portfolio43468[[#This Row],[Last Name]]</f>
        <v>Anthony</v>
      </c>
      <c r="D739" t="s">
        <v>1683</v>
      </c>
      <c r="E739" t="str">
        <f>Portfolio43468[[#This Row],[Gender]]</f>
        <v>F</v>
      </c>
      <c r="F739">
        <v>60</v>
      </c>
      <c r="G739" t="s">
        <v>3817</v>
      </c>
      <c r="H739" t="s">
        <v>2614</v>
      </c>
      <c r="I739" t="str">
        <f>INDEX('Postal Codes 1'!$C$2:$C$1540,MATCH(H739,'Postal Codes 1'!$B$2:$B$1540,0))</f>
        <v>ST</v>
      </c>
      <c r="J739" s="10">
        <v>39674</v>
      </c>
      <c r="K739">
        <v>77</v>
      </c>
      <c r="L739" t="s">
        <v>1707</v>
      </c>
      <c r="M739" t="str">
        <f>Portfolio43468[[#This Row],[Product Name]]</f>
        <v>Megawidget M</v>
      </c>
      <c r="N739">
        <f>Portfolio43468[[#This Row],[Order Quantity]]</f>
        <v>1848</v>
      </c>
      <c r="O739" s="14">
        <f>Portfolio43468[[#This Row],[Order Value]]</f>
        <v>2199.12</v>
      </c>
      <c r="P739">
        <f t="shared" si="22"/>
        <v>2008</v>
      </c>
      <c r="Q739" t="str">
        <f t="shared" si="23"/>
        <v>Aug</v>
      </c>
    </row>
    <row r="740" spans="1:17" x14ac:dyDescent="0.3">
      <c r="A740">
        <v>743</v>
      </c>
      <c r="B740" t="str">
        <f>Portfolio43468[[#This Row],[First Name]]</f>
        <v>S</v>
      </c>
      <c r="C740" t="str">
        <f>Portfolio43468[[#This Row],[Last Name]]</f>
        <v>Koehler</v>
      </c>
      <c r="D740" t="s">
        <v>1683</v>
      </c>
      <c r="E740" t="str">
        <f>Portfolio43468[[#This Row],[Gender]]</f>
        <v>F</v>
      </c>
      <c r="F740">
        <v>60</v>
      </c>
      <c r="G740" t="s">
        <v>3820</v>
      </c>
      <c r="H740" t="s">
        <v>654</v>
      </c>
      <c r="I740" t="str">
        <f>INDEX('Postal Codes 1'!$C$2:$C$1540,MATCH(H740,'Postal Codes 1'!$B$2:$B$1540,0))</f>
        <v>IP</v>
      </c>
      <c r="J740" s="10">
        <v>40403</v>
      </c>
      <c r="K740">
        <v>43</v>
      </c>
      <c r="L740" t="s">
        <v>1673</v>
      </c>
      <c r="M740" t="str">
        <f>Portfolio43468[[#This Row],[Product Name]]</f>
        <v>Megawidget S</v>
      </c>
      <c r="N740">
        <f>Portfolio43468[[#This Row],[Order Quantity]]</f>
        <v>1032</v>
      </c>
      <c r="O740" s="14">
        <f>Portfolio43468[[#This Row],[Order Value]]</f>
        <v>815.28000000000009</v>
      </c>
      <c r="P740">
        <f t="shared" si="22"/>
        <v>2010</v>
      </c>
      <c r="Q740" t="str">
        <f t="shared" si="23"/>
        <v>Aug</v>
      </c>
    </row>
    <row r="741" spans="1:17" x14ac:dyDescent="0.3">
      <c r="A741">
        <v>744</v>
      </c>
      <c r="B741" t="str">
        <f>Portfolio43468[[#This Row],[First Name]]</f>
        <v>R</v>
      </c>
      <c r="C741" t="str">
        <f>Portfolio43468[[#This Row],[Last Name]]</f>
        <v>King</v>
      </c>
      <c r="D741" t="s">
        <v>1670</v>
      </c>
      <c r="E741" t="str">
        <f>Portfolio43468[[#This Row],[Gender]]</f>
        <v>F</v>
      </c>
      <c r="F741">
        <v>60</v>
      </c>
      <c r="G741" t="s">
        <v>3823</v>
      </c>
      <c r="H741" t="s">
        <v>273</v>
      </c>
      <c r="I741" t="str">
        <f>INDEX('Postal Codes 1'!$C$2:$C$1540,MATCH(H741,'Postal Codes 1'!$B$2:$B$1540,0))</f>
        <v>KA</v>
      </c>
      <c r="J741" s="10">
        <v>40534</v>
      </c>
      <c r="K741">
        <v>78</v>
      </c>
      <c r="L741" t="s">
        <v>1721</v>
      </c>
      <c r="M741" t="str">
        <f>Portfolio43468[[#This Row],[Product Name]]</f>
        <v>Ultrathing V4</v>
      </c>
      <c r="N741">
        <f>Portfolio43468[[#This Row],[Order Quantity]]</f>
        <v>1872</v>
      </c>
      <c r="O741" s="14">
        <f>Portfolio43468[[#This Row],[Order Value]]</f>
        <v>7469.2800000000007</v>
      </c>
      <c r="P741">
        <f t="shared" si="22"/>
        <v>2010</v>
      </c>
      <c r="Q741" t="str">
        <f t="shared" si="23"/>
        <v>Dec</v>
      </c>
    </row>
    <row r="742" spans="1:17" x14ac:dyDescent="0.3">
      <c r="A742">
        <v>745</v>
      </c>
      <c r="B742" t="str">
        <f>Portfolio43468[[#This Row],[First Name]]</f>
        <v>O</v>
      </c>
      <c r="C742" t="str">
        <f>Portfolio43468[[#This Row],[Last Name]]</f>
        <v>Warren</v>
      </c>
      <c r="D742" t="s">
        <v>1670</v>
      </c>
      <c r="E742" t="str">
        <f>Portfolio43468[[#This Row],[Gender]]</f>
        <v>F</v>
      </c>
      <c r="F742">
        <v>60</v>
      </c>
      <c r="G742" t="s">
        <v>3826</v>
      </c>
      <c r="H742" t="s">
        <v>1437</v>
      </c>
      <c r="I742" t="str">
        <f>INDEX('Postal Codes 1'!$C$2:$C$1540,MATCH(H742,'Postal Codes 1'!$B$2:$B$1540,0))</f>
        <v>TD</v>
      </c>
      <c r="J742" s="10">
        <v>39556</v>
      </c>
      <c r="K742">
        <v>20</v>
      </c>
      <c r="L742" t="s">
        <v>1707</v>
      </c>
      <c r="M742" t="str">
        <f>Portfolio43468[[#This Row],[Product Name]]</f>
        <v>Megawidget M</v>
      </c>
      <c r="N742">
        <f>Portfolio43468[[#This Row],[Order Quantity]]</f>
        <v>480</v>
      </c>
      <c r="O742" s="14">
        <f>Portfolio43468[[#This Row],[Order Value]]</f>
        <v>571.19999999999993</v>
      </c>
      <c r="P742">
        <f t="shared" si="22"/>
        <v>2008</v>
      </c>
      <c r="Q742" t="str">
        <f t="shared" si="23"/>
        <v>Apr</v>
      </c>
    </row>
    <row r="743" spans="1:17" x14ac:dyDescent="0.3">
      <c r="A743">
        <v>746</v>
      </c>
      <c r="B743" t="str">
        <f>Portfolio43468[[#This Row],[First Name]]</f>
        <v>A</v>
      </c>
      <c r="C743" t="str">
        <f>Portfolio43468[[#This Row],[Last Name]]</f>
        <v>Castaneda</v>
      </c>
      <c r="D743" t="s">
        <v>1670</v>
      </c>
      <c r="E743" t="str">
        <f>Portfolio43468[[#This Row],[Gender]]</f>
        <v>F</v>
      </c>
      <c r="F743">
        <v>60</v>
      </c>
      <c r="G743" t="s">
        <v>3829</v>
      </c>
      <c r="H743" t="s">
        <v>3830</v>
      </c>
      <c r="I743" t="str">
        <f>INDEX('Postal Codes 1'!$C$2:$C$1540,MATCH(H743,'Postal Codes 1'!$B$2:$B$1540,0))</f>
        <v>TR</v>
      </c>
      <c r="J743" s="10">
        <v>40246</v>
      </c>
      <c r="K743">
        <v>39</v>
      </c>
      <c r="L743" t="s">
        <v>1692</v>
      </c>
      <c r="M743" t="str">
        <f>Portfolio43468[[#This Row],[Product Name]]</f>
        <v>Megawidget L</v>
      </c>
      <c r="N743">
        <f>Portfolio43468[[#This Row],[Order Quantity]]</f>
        <v>936</v>
      </c>
      <c r="O743" s="14">
        <f>Portfolio43468[[#This Row],[Order Value]]</f>
        <v>1488.24</v>
      </c>
      <c r="P743">
        <f t="shared" si="22"/>
        <v>2010</v>
      </c>
      <c r="Q743" t="str">
        <f t="shared" si="23"/>
        <v>Mar</v>
      </c>
    </row>
    <row r="744" spans="1:17" x14ac:dyDescent="0.3">
      <c r="A744">
        <v>747</v>
      </c>
      <c r="B744" t="str">
        <f>Portfolio43468[[#This Row],[First Name]]</f>
        <v>M</v>
      </c>
      <c r="C744" t="str">
        <f>Portfolio43468[[#This Row],[Last Name]]</f>
        <v>Silva</v>
      </c>
      <c r="D744" t="s">
        <v>1683</v>
      </c>
      <c r="E744" t="str">
        <f>Portfolio43468[[#This Row],[Gender]]</f>
        <v>F</v>
      </c>
      <c r="F744">
        <v>90</v>
      </c>
      <c r="G744" t="s">
        <v>3833</v>
      </c>
      <c r="H744" t="s">
        <v>1476</v>
      </c>
      <c r="I744" t="str">
        <f>INDEX('Postal Codes 1'!$C$2:$C$1540,MATCH(H744,'Postal Codes 1'!$B$2:$B$1540,0))</f>
        <v>TN</v>
      </c>
      <c r="J744" s="10">
        <v>40244</v>
      </c>
      <c r="K744">
        <v>93</v>
      </c>
      <c r="L744" t="s">
        <v>1772</v>
      </c>
      <c r="M744" t="str">
        <f>Portfolio43468[[#This Row],[Product Name]]</f>
        <v>Gigastuff</v>
      </c>
      <c r="N744">
        <f>Portfolio43468[[#This Row],[Order Quantity]]</f>
        <v>1674</v>
      </c>
      <c r="O744" s="14">
        <f>Portfolio43468[[#This Row],[Order Value]]</f>
        <v>3163.8599999999997</v>
      </c>
      <c r="P744">
        <f t="shared" si="22"/>
        <v>2010</v>
      </c>
      <c r="Q744" t="str">
        <f t="shared" si="23"/>
        <v>Mar</v>
      </c>
    </row>
    <row r="745" spans="1:17" x14ac:dyDescent="0.3">
      <c r="A745">
        <v>748</v>
      </c>
      <c r="B745" t="str">
        <f>Portfolio43468[[#This Row],[First Name]]</f>
        <v>K</v>
      </c>
      <c r="C745" t="str">
        <f>Portfolio43468[[#This Row],[Last Name]]</f>
        <v>Penn</v>
      </c>
      <c r="D745" t="s">
        <v>1670</v>
      </c>
      <c r="E745" t="str">
        <f>Portfolio43468[[#This Row],[Gender]]</f>
        <v>F</v>
      </c>
      <c r="F745">
        <v>60</v>
      </c>
      <c r="G745" t="s">
        <v>3836</v>
      </c>
      <c r="H745" t="s">
        <v>559</v>
      </c>
      <c r="I745" t="str">
        <f>INDEX('Postal Codes 1'!$C$2:$C$1540,MATCH(H745,'Postal Codes 1'!$B$2:$B$1540,0))</f>
        <v>CF</v>
      </c>
      <c r="J745" s="10">
        <v>40384</v>
      </c>
      <c r="K745">
        <v>97</v>
      </c>
      <c r="L745" t="s">
        <v>851</v>
      </c>
      <c r="M745" t="str">
        <f>Portfolio43468[[#This Row],[Product Name]]</f>
        <v>Hyperwotsit</v>
      </c>
      <c r="N745">
        <f>Portfolio43468[[#This Row],[Order Quantity]]</f>
        <v>1940</v>
      </c>
      <c r="O745" s="14">
        <f>Portfolio43468[[#This Row],[Order Value]]</f>
        <v>3899.3999999999996</v>
      </c>
      <c r="P745">
        <f t="shared" si="22"/>
        <v>2010</v>
      </c>
      <c r="Q745" t="str">
        <f t="shared" si="23"/>
        <v>Jul</v>
      </c>
    </row>
    <row r="746" spans="1:17" x14ac:dyDescent="0.3">
      <c r="A746">
        <v>749</v>
      </c>
      <c r="B746" t="str">
        <f>Portfolio43468[[#This Row],[First Name]]</f>
        <v>M</v>
      </c>
      <c r="C746" t="str">
        <f>Portfolio43468[[#This Row],[Last Name]]</f>
        <v>Everett</v>
      </c>
      <c r="D746" t="s">
        <v>1683</v>
      </c>
      <c r="E746" t="str">
        <f>Portfolio43468[[#This Row],[Gender]]</f>
        <v>F</v>
      </c>
      <c r="F746">
        <v>90</v>
      </c>
      <c r="G746" t="s">
        <v>3839</v>
      </c>
      <c r="H746" t="s">
        <v>112</v>
      </c>
      <c r="I746" t="str">
        <f>INDEX('Postal Codes 1'!$C$2:$C$1540,MATCH(H746,'Postal Codes 1'!$B$2:$B$1540,0))</f>
        <v>CT</v>
      </c>
      <c r="J746" s="10">
        <v>40184</v>
      </c>
      <c r="K746">
        <v>8</v>
      </c>
      <c r="L746" t="s">
        <v>1692</v>
      </c>
      <c r="M746" t="str">
        <f>Portfolio43468[[#This Row],[Product Name]]</f>
        <v>Megawidget L</v>
      </c>
      <c r="N746">
        <f>Portfolio43468[[#This Row],[Order Quantity]]</f>
        <v>192</v>
      </c>
      <c r="O746" s="14">
        <f>Portfolio43468[[#This Row],[Order Value]]</f>
        <v>305.28000000000003</v>
      </c>
      <c r="P746">
        <f t="shared" si="22"/>
        <v>2010</v>
      </c>
      <c r="Q746" t="str">
        <f t="shared" si="23"/>
        <v>Jan</v>
      </c>
    </row>
    <row r="747" spans="1:17" x14ac:dyDescent="0.3">
      <c r="A747">
        <v>750</v>
      </c>
      <c r="B747" t="str">
        <f>Portfolio43468[[#This Row],[First Name]]</f>
        <v>D</v>
      </c>
      <c r="C747" t="str">
        <f>Portfolio43468[[#This Row],[Last Name]]</f>
        <v>Abel</v>
      </c>
      <c r="D747" t="s">
        <v>1670</v>
      </c>
      <c r="E747" t="str">
        <f>Portfolio43468[[#This Row],[Gender]]</f>
        <v>F</v>
      </c>
      <c r="F747">
        <v>90</v>
      </c>
      <c r="G747" t="s">
        <v>3841</v>
      </c>
      <c r="H747" t="s">
        <v>142</v>
      </c>
      <c r="I747" t="str">
        <f>INDEX('Postal Codes 1'!$C$2:$C$1540,MATCH(H747,'Postal Codes 1'!$B$2:$B$1540,0))</f>
        <v>DG</v>
      </c>
      <c r="J747" s="10">
        <v>40437</v>
      </c>
      <c r="K747">
        <v>62</v>
      </c>
      <c r="L747" t="s">
        <v>1721</v>
      </c>
      <c r="M747" t="str">
        <f>Portfolio43468[[#This Row],[Product Name]]</f>
        <v>Ultrathing V4</v>
      </c>
      <c r="N747">
        <f>Portfolio43468[[#This Row],[Order Quantity]]</f>
        <v>1488</v>
      </c>
      <c r="O747" s="14">
        <f>Portfolio43468[[#This Row],[Order Value]]</f>
        <v>5937.12</v>
      </c>
      <c r="P747">
        <f t="shared" si="22"/>
        <v>2010</v>
      </c>
      <c r="Q747" t="str">
        <f t="shared" si="23"/>
        <v>Sep</v>
      </c>
    </row>
    <row r="748" spans="1:17" x14ac:dyDescent="0.3">
      <c r="A748">
        <v>751</v>
      </c>
      <c r="B748" t="str">
        <f>Portfolio43468[[#This Row],[First Name]]</f>
        <v>K</v>
      </c>
      <c r="C748" t="str">
        <f>Portfolio43468[[#This Row],[Last Name]]</f>
        <v>Hyde</v>
      </c>
      <c r="D748" t="s">
        <v>1670</v>
      </c>
      <c r="E748" t="str">
        <f>Portfolio43468[[#This Row],[Gender]]</f>
        <v>F</v>
      </c>
      <c r="F748">
        <v>30</v>
      </c>
      <c r="G748" t="s">
        <v>3843</v>
      </c>
      <c r="H748" t="s">
        <v>605</v>
      </c>
      <c r="I748" t="str">
        <f>INDEX('Postal Codes 1'!$C$2:$C$1540,MATCH(H748,'Postal Codes 1'!$B$2:$B$1540,0))</f>
        <v>EH</v>
      </c>
      <c r="J748" s="10">
        <v>40275</v>
      </c>
      <c r="K748">
        <v>36</v>
      </c>
      <c r="L748" t="s">
        <v>1696</v>
      </c>
      <c r="M748" t="str">
        <f>Portfolio43468[[#This Row],[Product Name]]</f>
        <v>Ultrathing V2</v>
      </c>
      <c r="N748">
        <f>Portfolio43468[[#This Row],[Order Quantity]]</f>
        <v>720</v>
      </c>
      <c r="O748" s="14">
        <f>Portfolio43468[[#This Row],[Order Value]]</f>
        <v>2152.8000000000002</v>
      </c>
      <c r="P748">
        <f t="shared" si="22"/>
        <v>2010</v>
      </c>
      <c r="Q748" t="str">
        <f t="shared" si="23"/>
        <v>Apr</v>
      </c>
    </row>
    <row r="749" spans="1:17" x14ac:dyDescent="0.3">
      <c r="A749">
        <v>752</v>
      </c>
      <c r="B749" t="str">
        <f>Portfolio43468[[#This Row],[First Name]]</f>
        <v>L</v>
      </c>
      <c r="C749" t="str">
        <f>Portfolio43468[[#This Row],[Last Name]]</f>
        <v>Bassett</v>
      </c>
      <c r="D749" t="s">
        <v>1683</v>
      </c>
      <c r="E749" t="str">
        <f>Portfolio43468[[#This Row],[Gender]]</f>
        <v>F</v>
      </c>
      <c r="F749">
        <v>30</v>
      </c>
      <c r="G749" t="s">
        <v>3845</v>
      </c>
      <c r="H749" t="s">
        <v>517</v>
      </c>
      <c r="I749" t="str">
        <f>INDEX('Postal Codes 1'!$C$2:$C$1540,MATCH(H749,'Postal Codes 1'!$B$2:$B$1540,0))</f>
        <v>BD</v>
      </c>
      <c r="J749" s="10">
        <v>40463</v>
      </c>
      <c r="K749">
        <v>86</v>
      </c>
      <c r="L749" t="s">
        <v>1772</v>
      </c>
      <c r="M749" t="str">
        <f>Portfolio43468[[#This Row],[Product Name]]</f>
        <v>Gigastuff</v>
      </c>
      <c r="N749">
        <f>Portfolio43468[[#This Row],[Order Quantity]]</f>
        <v>1548</v>
      </c>
      <c r="O749" s="14">
        <f>Portfolio43468[[#This Row],[Order Value]]</f>
        <v>2925.72</v>
      </c>
      <c r="P749">
        <f t="shared" si="22"/>
        <v>2010</v>
      </c>
      <c r="Q749" t="str">
        <f t="shared" si="23"/>
        <v>Oct</v>
      </c>
    </row>
    <row r="750" spans="1:17" x14ac:dyDescent="0.3">
      <c r="A750">
        <v>753</v>
      </c>
      <c r="B750" t="str">
        <f>Portfolio43468[[#This Row],[First Name]]</f>
        <v>F</v>
      </c>
      <c r="C750" t="str">
        <f>Portfolio43468[[#This Row],[Last Name]]</f>
        <v>Barrera</v>
      </c>
      <c r="D750" t="s">
        <v>1670</v>
      </c>
      <c r="E750" t="str">
        <f>Portfolio43468[[#This Row],[Gender]]</f>
        <v>F</v>
      </c>
      <c r="F750">
        <v>30</v>
      </c>
      <c r="G750" t="s">
        <v>3847</v>
      </c>
      <c r="H750" t="s">
        <v>3848</v>
      </c>
      <c r="I750" t="str">
        <f>INDEX('Postal Codes 1'!$C$2:$C$1540,MATCH(H750,'Postal Codes 1'!$B$2:$B$1540,0))</f>
        <v>LA</v>
      </c>
      <c r="J750" s="10">
        <v>39716</v>
      </c>
      <c r="K750">
        <v>16</v>
      </c>
      <c r="L750" t="s">
        <v>1707</v>
      </c>
      <c r="M750" t="str">
        <f>Portfolio43468[[#This Row],[Product Name]]</f>
        <v>Megawidget M</v>
      </c>
      <c r="N750">
        <f>Portfolio43468[[#This Row],[Order Quantity]]</f>
        <v>384</v>
      </c>
      <c r="O750" s="14">
        <f>Portfolio43468[[#This Row],[Order Value]]</f>
        <v>456.96</v>
      </c>
      <c r="P750">
        <f t="shared" si="22"/>
        <v>2008</v>
      </c>
      <c r="Q750" t="str">
        <f t="shared" si="23"/>
        <v>Sep</v>
      </c>
    </row>
    <row r="751" spans="1:17" x14ac:dyDescent="0.3">
      <c r="A751">
        <v>754</v>
      </c>
      <c r="B751" t="str">
        <f>Portfolio43468[[#This Row],[First Name]]</f>
        <v>G</v>
      </c>
      <c r="C751" t="str">
        <f>Portfolio43468[[#This Row],[Last Name]]</f>
        <v>Puckett</v>
      </c>
      <c r="D751" t="s">
        <v>1683</v>
      </c>
      <c r="E751" t="str">
        <f>Portfolio43468[[#This Row],[Gender]]</f>
        <v>F</v>
      </c>
      <c r="F751">
        <v>60</v>
      </c>
      <c r="G751" t="s">
        <v>3850</v>
      </c>
      <c r="H751" t="s">
        <v>1513</v>
      </c>
      <c r="I751" t="str">
        <f>INDEX('Postal Codes 1'!$C$2:$C$1540,MATCH(H751,'Postal Codes 1'!$B$2:$B$1540,0))</f>
        <v>TS</v>
      </c>
      <c r="J751" s="10">
        <v>39639</v>
      </c>
      <c r="K751">
        <v>64</v>
      </c>
      <c r="L751" t="s">
        <v>1677</v>
      </c>
      <c r="M751" t="str">
        <f>Portfolio43468[[#This Row],[Product Name]]</f>
        <v>Ultrathing V3</v>
      </c>
      <c r="N751">
        <f>Portfolio43468[[#This Row],[Order Quantity]]</f>
        <v>1536</v>
      </c>
      <c r="O751" s="14">
        <f>Portfolio43468[[#This Row],[Order Value]]</f>
        <v>5360.64</v>
      </c>
      <c r="P751">
        <f t="shared" si="22"/>
        <v>2008</v>
      </c>
      <c r="Q751" t="str">
        <f t="shared" si="23"/>
        <v>Jul</v>
      </c>
    </row>
    <row r="752" spans="1:17" x14ac:dyDescent="0.3">
      <c r="A752">
        <v>755</v>
      </c>
      <c r="B752" t="str">
        <f>Portfolio43468[[#This Row],[First Name]]</f>
        <v>C</v>
      </c>
      <c r="C752" t="str">
        <f>Portfolio43468[[#This Row],[Last Name]]</f>
        <v>Reyes</v>
      </c>
      <c r="D752" t="s">
        <v>1683</v>
      </c>
      <c r="E752" t="str">
        <f>Portfolio43468[[#This Row],[Gender]]</f>
        <v>F</v>
      </c>
      <c r="F752">
        <v>90</v>
      </c>
      <c r="G752" t="s">
        <v>3852</v>
      </c>
      <c r="H752" t="s">
        <v>614</v>
      </c>
      <c r="I752" t="str">
        <f>INDEX('Postal Codes 1'!$C$2:$C$1540,MATCH(H752,'Postal Codes 1'!$B$2:$B$1540,0))</f>
        <v>FK</v>
      </c>
      <c r="J752" s="10">
        <v>40169</v>
      </c>
      <c r="K752">
        <v>12</v>
      </c>
      <c r="L752" t="s">
        <v>851</v>
      </c>
      <c r="M752" t="str">
        <f>Portfolio43468[[#This Row],[Product Name]]</f>
        <v>Hyperwotsit</v>
      </c>
      <c r="N752">
        <f>Portfolio43468[[#This Row],[Order Quantity]]</f>
        <v>240</v>
      </c>
      <c r="O752" s="14">
        <f>Portfolio43468[[#This Row],[Order Value]]</f>
        <v>482.4</v>
      </c>
      <c r="P752">
        <f t="shared" si="22"/>
        <v>2009</v>
      </c>
      <c r="Q752" t="str">
        <f t="shared" si="23"/>
        <v>Dec</v>
      </c>
    </row>
    <row r="753" spans="1:17" x14ac:dyDescent="0.3">
      <c r="A753">
        <v>756</v>
      </c>
      <c r="B753" t="str">
        <f>Portfolio43468[[#This Row],[First Name]]</f>
        <v>S</v>
      </c>
      <c r="C753" t="str">
        <f>Portfolio43468[[#This Row],[Last Name]]</f>
        <v>Hurt</v>
      </c>
      <c r="D753" t="s">
        <v>1670</v>
      </c>
      <c r="E753" t="str">
        <f>Portfolio43468[[#This Row],[Gender]]</f>
        <v>F</v>
      </c>
      <c r="F753">
        <v>90</v>
      </c>
      <c r="G753" t="s">
        <v>1859</v>
      </c>
      <c r="H753" t="s">
        <v>650</v>
      </c>
      <c r="I753" t="str">
        <f>INDEX('Postal Codes 1'!$C$2:$C$1540,MATCH(H753,'Postal Codes 1'!$B$2:$B$1540,0))</f>
        <v>IG</v>
      </c>
      <c r="J753" s="10">
        <v>39455</v>
      </c>
      <c r="K753">
        <v>56</v>
      </c>
      <c r="L753" t="s">
        <v>1700</v>
      </c>
      <c r="M753" t="str">
        <f>Portfolio43468[[#This Row],[Product Name]]</f>
        <v>Ultrathing V1</v>
      </c>
      <c r="N753">
        <f>Portfolio43468[[#This Row],[Order Quantity]]</f>
        <v>952</v>
      </c>
      <c r="O753" s="14">
        <f>Portfolio43468[[#This Row],[Order Value]]</f>
        <v>1894.48</v>
      </c>
      <c r="P753">
        <f t="shared" si="22"/>
        <v>2008</v>
      </c>
      <c r="Q753" t="str">
        <f t="shared" si="23"/>
        <v>Jan</v>
      </c>
    </row>
    <row r="754" spans="1:17" x14ac:dyDescent="0.3">
      <c r="A754">
        <v>757</v>
      </c>
      <c r="B754" t="str">
        <f>Portfolio43468[[#This Row],[First Name]]</f>
        <v>M</v>
      </c>
      <c r="C754" t="str">
        <f>Portfolio43468[[#This Row],[Last Name]]</f>
        <v>Ali</v>
      </c>
      <c r="D754" t="s">
        <v>1670</v>
      </c>
      <c r="E754" t="str">
        <f>Portfolio43468[[#This Row],[Gender]]</f>
        <v>F</v>
      </c>
      <c r="F754">
        <v>90</v>
      </c>
      <c r="G754" t="s">
        <v>3856</v>
      </c>
      <c r="H754" t="s">
        <v>251</v>
      </c>
      <c r="I754" t="str">
        <f>INDEX('Postal Codes 1'!$C$2:$C$1540,MATCH(H754,'Postal Codes 1'!$B$2:$B$1540,0))</f>
        <v>IV</v>
      </c>
      <c r="J754" s="10">
        <v>40331</v>
      </c>
      <c r="K754">
        <v>97</v>
      </c>
      <c r="L754" t="s">
        <v>1677</v>
      </c>
      <c r="M754" t="str">
        <f>Portfolio43468[[#This Row],[Product Name]]</f>
        <v>Ultrathing V3</v>
      </c>
      <c r="N754">
        <f>Portfolio43468[[#This Row],[Order Quantity]]</f>
        <v>2328</v>
      </c>
      <c r="O754" s="14">
        <f>Portfolio43468[[#This Row],[Order Value]]</f>
        <v>8124.72</v>
      </c>
      <c r="P754">
        <f t="shared" si="22"/>
        <v>2010</v>
      </c>
      <c r="Q754" t="str">
        <f t="shared" si="23"/>
        <v>Jun</v>
      </c>
    </row>
    <row r="755" spans="1:17" x14ac:dyDescent="0.3">
      <c r="A755">
        <v>758</v>
      </c>
      <c r="B755" t="str">
        <f>Portfolio43468[[#This Row],[First Name]]</f>
        <v>M</v>
      </c>
      <c r="C755" t="str">
        <f>Portfolio43468[[#This Row],[Last Name]]</f>
        <v>Clay</v>
      </c>
      <c r="D755" t="s">
        <v>1670</v>
      </c>
      <c r="E755" t="str">
        <f>Portfolio43468[[#This Row],[Gender]]</f>
        <v>F</v>
      </c>
      <c r="F755">
        <v>60</v>
      </c>
      <c r="G755" t="s">
        <v>3858</v>
      </c>
      <c r="H755" t="s">
        <v>3859</v>
      </c>
      <c r="I755" t="str">
        <f>INDEX('Postal Codes 1'!$C$2:$C$1540,MATCH(H755,'Postal Codes 1'!$B$2:$B$1540,0))</f>
        <v>DT</v>
      </c>
      <c r="J755" s="10">
        <v>39524</v>
      </c>
      <c r="K755">
        <v>37</v>
      </c>
      <c r="L755" t="s">
        <v>1721</v>
      </c>
      <c r="M755" t="str">
        <f>Portfolio43468[[#This Row],[Product Name]]</f>
        <v>Ultrathing V4</v>
      </c>
      <c r="N755">
        <f>Portfolio43468[[#This Row],[Order Quantity]]</f>
        <v>888</v>
      </c>
      <c r="O755" s="14">
        <f>Portfolio43468[[#This Row],[Order Value]]</f>
        <v>3543.1200000000003</v>
      </c>
      <c r="P755">
        <f t="shared" si="22"/>
        <v>2008</v>
      </c>
      <c r="Q755" t="str">
        <f t="shared" si="23"/>
        <v>Mar</v>
      </c>
    </row>
    <row r="756" spans="1:17" x14ac:dyDescent="0.3">
      <c r="A756">
        <v>759</v>
      </c>
      <c r="B756" t="str">
        <f>Portfolio43468[[#This Row],[First Name]]</f>
        <v>T</v>
      </c>
      <c r="C756" t="str">
        <f>Portfolio43468[[#This Row],[Last Name]]</f>
        <v>Dooley</v>
      </c>
      <c r="D756" t="s">
        <v>1683</v>
      </c>
      <c r="E756" t="str">
        <f>Portfolio43468[[#This Row],[Gender]]</f>
        <v>F</v>
      </c>
      <c r="F756">
        <v>60</v>
      </c>
      <c r="G756" t="s">
        <v>3862</v>
      </c>
      <c r="H756" t="s">
        <v>23</v>
      </c>
      <c r="I756" t="str">
        <f>INDEX('Postal Codes 1'!$C$2:$C$1540,MATCH(H756,'Postal Codes 1'!$B$2:$B$1540,0))</f>
        <v>B</v>
      </c>
      <c r="J756" s="10">
        <v>39546</v>
      </c>
      <c r="K756">
        <v>74</v>
      </c>
      <c r="L756" t="s">
        <v>1692</v>
      </c>
      <c r="M756" t="str">
        <f>Portfolio43468[[#This Row],[Product Name]]</f>
        <v>Megawidget L</v>
      </c>
      <c r="N756">
        <f>Portfolio43468[[#This Row],[Order Quantity]]</f>
        <v>1776</v>
      </c>
      <c r="O756" s="14">
        <f>Portfolio43468[[#This Row],[Order Value]]</f>
        <v>2823.84</v>
      </c>
      <c r="P756">
        <f t="shared" si="22"/>
        <v>2008</v>
      </c>
      <c r="Q756" t="str">
        <f t="shared" si="23"/>
        <v>Apr</v>
      </c>
    </row>
    <row r="757" spans="1:17" x14ac:dyDescent="0.3">
      <c r="A757">
        <v>760</v>
      </c>
      <c r="B757" t="str">
        <f>Portfolio43468[[#This Row],[First Name]]</f>
        <v>S</v>
      </c>
      <c r="C757" t="str">
        <f>Portfolio43468[[#This Row],[Last Name]]</f>
        <v>Ross</v>
      </c>
      <c r="D757" t="s">
        <v>1670</v>
      </c>
      <c r="E757" t="str">
        <f>Portfolio43468[[#This Row],[Gender]]</f>
        <v>F</v>
      </c>
      <c r="F757">
        <v>60</v>
      </c>
      <c r="G757" t="s">
        <v>3864</v>
      </c>
      <c r="H757" t="s">
        <v>483</v>
      </c>
      <c r="I757" t="str">
        <f>INDEX('Postal Codes 1'!$C$2:$C$1540,MATCH(H757,'Postal Codes 1'!$B$2:$B$1540,0))</f>
        <v>SN</v>
      </c>
      <c r="J757" s="10">
        <v>40237</v>
      </c>
      <c r="K757">
        <v>69</v>
      </c>
      <c r="L757" t="s">
        <v>1721</v>
      </c>
      <c r="M757" t="str">
        <f>Portfolio43468[[#This Row],[Product Name]]</f>
        <v>Ultrathing V4</v>
      </c>
      <c r="N757">
        <f>Portfolio43468[[#This Row],[Order Quantity]]</f>
        <v>1656</v>
      </c>
      <c r="O757" s="14">
        <f>Portfolio43468[[#This Row],[Order Value]]</f>
        <v>6607.4400000000005</v>
      </c>
      <c r="P757">
        <f t="shared" si="22"/>
        <v>2010</v>
      </c>
      <c r="Q757" t="str">
        <f t="shared" si="23"/>
        <v>Feb</v>
      </c>
    </row>
    <row r="758" spans="1:17" x14ac:dyDescent="0.3">
      <c r="A758">
        <v>761</v>
      </c>
      <c r="B758" t="str">
        <f>Portfolio43468[[#This Row],[First Name]]</f>
        <v>H</v>
      </c>
      <c r="C758" t="str">
        <f>Portfolio43468[[#This Row],[Last Name]]</f>
        <v>Hansen</v>
      </c>
      <c r="D758" t="s">
        <v>1670</v>
      </c>
      <c r="E758" t="str">
        <f>Portfolio43468[[#This Row],[Gender]]</f>
        <v>F</v>
      </c>
      <c r="F758">
        <v>60</v>
      </c>
      <c r="G758" t="s">
        <v>3866</v>
      </c>
      <c r="H758" t="s">
        <v>973</v>
      </c>
      <c r="I758" t="str">
        <f>INDEX('Postal Codes 1'!$C$2:$C$1540,MATCH(H758,'Postal Codes 1'!$B$2:$B$1540,0))</f>
        <v>DE</v>
      </c>
      <c r="J758" s="10">
        <v>39501</v>
      </c>
      <c r="K758">
        <v>95</v>
      </c>
      <c r="L758" t="s">
        <v>1673</v>
      </c>
      <c r="M758" t="str">
        <f>Portfolio43468[[#This Row],[Product Name]]</f>
        <v>Megawidget S</v>
      </c>
      <c r="N758">
        <f>Portfolio43468[[#This Row],[Order Quantity]]</f>
        <v>2280</v>
      </c>
      <c r="O758" s="14">
        <f>Portfolio43468[[#This Row],[Order Value]]</f>
        <v>1801.2</v>
      </c>
      <c r="P758">
        <f t="shared" si="22"/>
        <v>2008</v>
      </c>
      <c r="Q758" t="str">
        <f t="shared" si="23"/>
        <v>Feb</v>
      </c>
    </row>
    <row r="759" spans="1:17" x14ac:dyDescent="0.3">
      <c r="A759">
        <v>762</v>
      </c>
      <c r="B759" t="str">
        <f>Portfolio43468[[#This Row],[First Name]]</f>
        <v>M</v>
      </c>
      <c r="C759" t="str">
        <f>Portfolio43468[[#This Row],[Last Name]]</f>
        <v>Sams</v>
      </c>
      <c r="D759" t="s">
        <v>1683</v>
      </c>
      <c r="E759" t="str">
        <f>Portfolio43468[[#This Row],[Gender]]</f>
        <v>F</v>
      </c>
      <c r="F759">
        <v>60</v>
      </c>
      <c r="G759" t="s">
        <v>3869</v>
      </c>
      <c r="H759" t="s">
        <v>936</v>
      </c>
      <c r="I759" t="str">
        <f>INDEX('Postal Codes 1'!$C$2:$C$1540,MATCH(H759,'Postal Codes 1'!$B$2:$B$1540,0))</f>
        <v>CM</v>
      </c>
      <c r="J759" s="10">
        <v>40206</v>
      </c>
      <c r="K759">
        <v>100</v>
      </c>
      <c r="L759" t="s">
        <v>1772</v>
      </c>
      <c r="M759" t="str">
        <f>Portfolio43468[[#This Row],[Product Name]]</f>
        <v>Gigastuff</v>
      </c>
      <c r="N759">
        <f>Portfolio43468[[#This Row],[Order Quantity]]</f>
        <v>1800</v>
      </c>
      <c r="O759" s="14">
        <f>Portfolio43468[[#This Row],[Order Value]]</f>
        <v>3402</v>
      </c>
      <c r="P759">
        <f t="shared" si="22"/>
        <v>2010</v>
      </c>
      <c r="Q759" t="str">
        <f t="shared" si="23"/>
        <v>Jan</v>
      </c>
    </row>
    <row r="760" spans="1:17" x14ac:dyDescent="0.3">
      <c r="A760">
        <v>763</v>
      </c>
      <c r="B760" t="str">
        <f>Portfolio43468[[#This Row],[First Name]]</f>
        <v>L</v>
      </c>
      <c r="C760" t="str">
        <f>Portfolio43468[[#This Row],[Last Name]]</f>
        <v>Dillard</v>
      </c>
      <c r="D760" t="s">
        <v>1683</v>
      </c>
      <c r="E760" t="str">
        <f>Portfolio43468[[#This Row],[Gender]]</f>
        <v>F</v>
      </c>
      <c r="F760">
        <v>60</v>
      </c>
      <c r="G760" t="s">
        <v>3871</v>
      </c>
      <c r="H760" t="s">
        <v>3872</v>
      </c>
      <c r="I760" t="str">
        <f>INDEX('Postal Codes 1'!$C$2:$C$1540,MATCH(H760,'Postal Codes 1'!$B$2:$B$1540,0))</f>
        <v>SG</v>
      </c>
      <c r="J760" s="10">
        <v>39620</v>
      </c>
      <c r="K760">
        <v>41</v>
      </c>
      <c r="L760" t="s">
        <v>1707</v>
      </c>
      <c r="M760" t="str">
        <f>Portfolio43468[[#This Row],[Product Name]]</f>
        <v>Megawidget M</v>
      </c>
      <c r="N760">
        <f>Portfolio43468[[#This Row],[Order Quantity]]</f>
        <v>984</v>
      </c>
      <c r="O760" s="14">
        <f>Portfolio43468[[#This Row],[Order Value]]</f>
        <v>1170.96</v>
      </c>
      <c r="P760">
        <f t="shared" si="22"/>
        <v>2008</v>
      </c>
      <c r="Q760" t="str">
        <f t="shared" si="23"/>
        <v>Jun</v>
      </c>
    </row>
    <row r="761" spans="1:17" x14ac:dyDescent="0.3">
      <c r="A761">
        <v>764</v>
      </c>
      <c r="B761" t="str">
        <f>Portfolio43468[[#This Row],[First Name]]</f>
        <v>F</v>
      </c>
      <c r="C761" t="str">
        <f>Portfolio43468[[#This Row],[Last Name]]</f>
        <v>Dumas</v>
      </c>
      <c r="D761" t="s">
        <v>1683</v>
      </c>
      <c r="E761" t="str">
        <f>Portfolio43468[[#This Row],[Gender]]</f>
        <v>F</v>
      </c>
      <c r="F761">
        <v>90</v>
      </c>
      <c r="G761" t="s">
        <v>3875</v>
      </c>
      <c r="H761" t="s">
        <v>1421</v>
      </c>
      <c r="I761" t="str">
        <f>INDEX('Postal Codes 1'!$C$2:$C$1540,MATCH(H761,'Postal Codes 1'!$B$2:$B$1540,0))</f>
        <v>TA</v>
      </c>
      <c r="J761" s="10">
        <v>39472</v>
      </c>
      <c r="K761">
        <v>88</v>
      </c>
      <c r="L761" t="s">
        <v>851</v>
      </c>
      <c r="M761" t="str">
        <f>Portfolio43468[[#This Row],[Product Name]]</f>
        <v>Hyperwotsit</v>
      </c>
      <c r="N761">
        <f>Portfolio43468[[#This Row],[Order Quantity]]</f>
        <v>1760</v>
      </c>
      <c r="O761" s="14">
        <f>Portfolio43468[[#This Row],[Order Value]]</f>
        <v>3537.5999999999995</v>
      </c>
      <c r="P761">
        <f t="shared" si="22"/>
        <v>2008</v>
      </c>
      <c r="Q761" t="str">
        <f t="shared" si="23"/>
        <v>Jan</v>
      </c>
    </row>
    <row r="762" spans="1:17" x14ac:dyDescent="0.3">
      <c r="A762">
        <v>765</v>
      </c>
      <c r="B762" t="str">
        <f>Portfolio43468[[#This Row],[First Name]]</f>
        <v>A</v>
      </c>
      <c r="C762" t="str">
        <f>Portfolio43468[[#This Row],[Last Name]]</f>
        <v>Mcelroy</v>
      </c>
      <c r="D762" t="s">
        <v>1683</v>
      </c>
      <c r="E762" t="str">
        <f>Portfolio43468[[#This Row],[Gender]]</f>
        <v>F</v>
      </c>
      <c r="F762">
        <v>30</v>
      </c>
      <c r="G762" t="s">
        <v>3876</v>
      </c>
      <c r="H762" t="s">
        <v>235</v>
      </c>
      <c r="I762" t="str">
        <f>INDEX('Postal Codes 1'!$C$2:$C$1540,MATCH(H762,'Postal Codes 1'!$B$2:$B$1540,0))</f>
        <v>HR</v>
      </c>
      <c r="J762" s="10">
        <v>40401</v>
      </c>
      <c r="K762">
        <v>90</v>
      </c>
      <c r="L762" t="s">
        <v>1700</v>
      </c>
      <c r="M762" t="str">
        <f>Portfolio43468[[#This Row],[Product Name]]</f>
        <v>Ultrathing V1</v>
      </c>
      <c r="N762">
        <f>Portfolio43468[[#This Row],[Order Quantity]]</f>
        <v>1530</v>
      </c>
      <c r="O762" s="14">
        <f>Portfolio43468[[#This Row],[Order Value]]</f>
        <v>3044.7</v>
      </c>
      <c r="P762">
        <f t="shared" si="22"/>
        <v>2010</v>
      </c>
      <c r="Q762" t="str">
        <f t="shared" si="23"/>
        <v>Aug</v>
      </c>
    </row>
    <row r="763" spans="1:17" x14ac:dyDescent="0.3">
      <c r="A763">
        <v>766</v>
      </c>
      <c r="B763" t="str">
        <f>Portfolio43468[[#This Row],[First Name]]</f>
        <v>D</v>
      </c>
      <c r="C763" t="str">
        <f>Portfolio43468[[#This Row],[Last Name]]</f>
        <v>Belcher</v>
      </c>
      <c r="D763" t="s">
        <v>1683</v>
      </c>
      <c r="E763" t="str">
        <f>Portfolio43468[[#This Row],[Gender]]</f>
        <v>F</v>
      </c>
      <c r="F763">
        <v>90</v>
      </c>
      <c r="G763" t="s">
        <v>3879</v>
      </c>
      <c r="H763" t="s">
        <v>3880</v>
      </c>
      <c r="I763" t="str">
        <f>INDEX('Postal Codes 1'!$C$2:$C$1540,MATCH(H763,'Postal Codes 1'!$B$2:$B$1540,0))</f>
        <v>KT</v>
      </c>
      <c r="J763" s="10">
        <v>39690</v>
      </c>
      <c r="K763">
        <v>49</v>
      </c>
      <c r="L763" t="s">
        <v>1721</v>
      </c>
      <c r="M763" t="str">
        <f>Portfolio43468[[#This Row],[Product Name]]</f>
        <v>Ultrathing V4</v>
      </c>
      <c r="N763">
        <f>Portfolio43468[[#This Row],[Order Quantity]]</f>
        <v>1176</v>
      </c>
      <c r="O763" s="14">
        <f>Portfolio43468[[#This Row],[Order Value]]</f>
        <v>4692.2400000000007</v>
      </c>
      <c r="P763">
        <f t="shared" si="22"/>
        <v>2008</v>
      </c>
      <c r="Q763" t="str">
        <f t="shared" si="23"/>
        <v>Aug</v>
      </c>
    </row>
    <row r="764" spans="1:17" x14ac:dyDescent="0.3">
      <c r="A764">
        <v>767</v>
      </c>
      <c r="B764" t="str">
        <f>Portfolio43468[[#This Row],[First Name]]</f>
        <v>P</v>
      </c>
      <c r="C764" t="str">
        <f>Portfolio43468[[#This Row],[Last Name]]</f>
        <v>Rosales</v>
      </c>
      <c r="D764" t="s">
        <v>1683</v>
      </c>
      <c r="E764" t="str">
        <f>Portfolio43468[[#This Row],[Gender]]</f>
        <v>F</v>
      </c>
      <c r="F764">
        <v>60</v>
      </c>
      <c r="G764" t="s">
        <v>3881</v>
      </c>
      <c r="H764" t="s">
        <v>1651</v>
      </c>
      <c r="I764" t="str">
        <f>INDEX('Postal Codes 1'!$C$2:$C$1540,MATCH(H764,'Postal Codes 1'!$B$2:$B$1540,0))</f>
        <v>EH</v>
      </c>
      <c r="J764" s="10">
        <v>40456</v>
      </c>
      <c r="K764">
        <v>45</v>
      </c>
      <c r="L764" t="s">
        <v>1696</v>
      </c>
      <c r="M764" t="str">
        <f>Portfolio43468[[#This Row],[Product Name]]</f>
        <v>Ultrathing V2</v>
      </c>
      <c r="N764">
        <f>Portfolio43468[[#This Row],[Order Quantity]]</f>
        <v>900</v>
      </c>
      <c r="O764" s="14">
        <f>Portfolio43468[[#This Row],[Order Value]]</f>
        <v>2691</v>
      </c>
      <c r="P764">
        <f t="shared" si="22"/>
        <v>2010</v>
      </c>
      <c r="Q764" t="str">
        <f t="shared" si="23"/>
        <v>Oct</v>
      </c>
    </row>
    <row r="765" spans="1:17" x14ac:dyDescent="0.3">
      <c r="A765">
        <v>768</v>
      </c>
      <c r="B765" t="str">
        <f>Portfolio43468[[#This Row],[First Name]]</f>
        <v>F</v>
      </c>
      <c r="C765" t="str">
        <f>Portfolio43468[[#This Row],[Last Name]]</f>
        <v>Reynolds</v>
      </c>
      <c r="D765" t="s">
        <v>1683</v>
      </c>
      <c r="E765" t="str">
        <f>Portfolio43468[[#This Row],[Gender]]</f>
        <v>F</v>
      </c>
      <c r="F765">
        <v>60</v>
      </c>
      <c r="G765" t="s">
        <v>3884</v>
      </c>
      <c r="H765" t="s">
        <v>290</v>
      </c>
      <c r="I765" t="str">
        <f>INDEX('Postal Codes 1'!$C$2:$C$1540,MATCH(H765,'Postal Codes 1'!$B$2:$B$1540,0))</f>
        <v>KW</v>
      </c>
      <c r="J765" s="10">
        <v>40209</v>
      </c>
      <c r="K765">
        <v>29</v>
      </c>
      <c r="L765" t="s">
        <v>1700</v>
      </c>
      <c r="M765" t="str">
        <f>Portfolio43468[[#This Row],[Product Name]]</f>
        <v>Ultrathing V1</v>
      </c>
      <c r="N765">
        <f>Portfolio43468[[#This Row],[Order Quantity]]</f>
        <v>493</v>
      </c>
      <c r="O765" s="14">
        <f>Portfolio43468[[#This Row],[Order Value]]</f>
        <v>981.07</v>
      </c>
      <c r="P765">
        <f t="shared" si="22"/>
        <v>2010</v>
      </c>
      <c r="Q765" t="str">
        <f t="shared" si="23"/>
        <v>Jan</v>
      </c>
    </row>
    <row r="766" spans="1:17" x14ac:dyDescent="0.3">
      <c r="A766">
        <v>769</v>
      </c>
      <c r="B766" t="str">
        <f>Portfolio43468[[#This Row],[First Name]]</f>
        <v>A</v>
      </c>
      <c r="C766" t="str">
        <f>Portfolio43468[[#This Row],[Last Name]]</f>
        <v>Jack</v>
      </c>
      <c r="D766" t="s">
        <v>1683</v>
      </c>
      <c r="E766" t="str">
        <f>Portfolio43468[[#This Row],[Gender]]</f>
        <v>F</v>
      </c>
      <c r="F766">
        <v>30</v>
      </c>
      <c r="G766" t="s">
        <v>3886</v>
      </c>
      <c r="H766" t="s">
        <v>2565</v>
      </c>
      <c r="I766" t="str">
        <f>INDEX('Postal Codes 1'!$C$2:$C$1540,MATCH(H766,'Postal Codes 1'!$B$2:$B$1540,0))</f>
        <v>EH</v>
      </c>
      <c r="J766" s="10">
        <v>40398</v>
      </c>
      <c r="K766">
        <v>53</v>
      </c>
      <c r="L766" t="s">
        <v>1692</v>
      </c>
      <c r="M766" t="str">
        <f>Portfolio43468[[#This Row],[Product Name]]</f>
        <v>Megawidget L</v>
      </c>
      <c r="N766">
        <f>Portfolio43468[[#This Row],[Order Quantity]]</f>
        <v>1272</v>
      </c>
      <c r="O766" s="14">
        <f>Portfolio43468[[#This Row],[Order Value]]</f>
        <v>2022.48</v>
      </c>
      <c r="P766">
        <f t="shared" si="22"/>
        <v>2010</v>
      </c>
      <c r="Q766" t="str">
        <f t="shared" si="23"/>
        <v>Aug</v>
      </c>
    </row>
    <row r="767" spans="1:17" x14ac:dyDescent="0.3">
      <c r="A767">
        <v>770</v>
      </c>
      <c r="B767" t="str">
        <f>Portfolio43468[[#This Row],[First Name]]</f>
        <v>W</v>
      </c>
      <c r="C767" t="str">
        <f>Portfolio43468[[#This Row],[Last Name]]</f>
        <v>King</v>
      </c>
      <c r="D767" t="s">
        <v>1683</v>
      </c>
      <c r="E767" t="str">
        <f>Portfolio43468[[#This Row],[Gender]]</f>
        <v>F</v>
      </c>
      <c r="F767">
        <v>30</v>
      </c>
      <c r="G767" t="s">
        <v>3888</v>
      </c>
      <c r="H767" t="s">
        <v>2671</v>
      </c>
      <c r="I767" t="str">
        <f>INDEX('Postal Codes 1'!$C$2:$C$1540,MATCH(H767,'Postal Codes 1'!$B$2:$B$1540,0))</f>
        <v>CA</v>
      </c>
      <c r="J767" s="10">
        <v>39905</v>
      </c>
      <c r="K767">
        <v>5</v>
      </c>
      <c r="L767" t="s">
        <v>1673</v>
      </c>
      <c r="M767" t="str">
        <f>Portfolio43468[[#This Row],[Product Name]]</f>
        <v>Megawidget S</v>
      </c>
      <c r="N767">
        <f>Portfolio43468[[#This Row],[Order Quantity]]</f>
        <v>120</v>
      </c>
      <c r="O767" s="14">
        <f>Portfolio43468[[#This Row],[Order Value]]</f>
        <v>94.800000000000011</v>
      </c>
      <c r="P767">
        <f t="shared" si="22"/>
        <v>2009</v>
      </c>
      <c r="Q767" t="str">
        <f t="shared" si="23"/>
        <v>Apr</v>
      </c>
    </row>
    <row r="768" spans="1:17" x14ac:dyDescent="0.3">
      <c r="A768">
        <v>771</v>
      </c>
      <c r="B768" t="str">
        <f>Portfolio43468[[#This Row],[First Name]]</f>
        <v>D</v>
      </c>
      <c r="C768" t="str">
        <f>Portfolio43468[[#This Row],[Last Name]]</f>
        <v>Rasmussen</v>
      </c>
      <c r="D768" t="s">
        <v>1670</v>
      </c>
      <c r="E768" t="str">
        <f>Portfolio43468[[#This Row],[Gender]]</f>
        <v>F</v>
      </c>
      <c r="F768">
        <v>90</v>
      </c>
      <c r="G768" t="s">
        <v>3891</v>
      </c>
      <c r="H768" t="s">
        <v>3088</v>
      </c>
      <c r="I768" t="str">
        <f>INDEX('Postal Codes 1'!$C$2:$C$1540,MATCH(H768,'Postal Codes 1'!$B$2:$B$1540,0))</f>
        <v>EX</v>
      </c>
      <c r="J768" s="10">
        <v>40425</v>
      </c>
      <c r="K768">
        <v>81</v>
      </c>
      <c r="L768" t="s">
        <v>1707</v>
      </c>
      <c r="M768" t="str">
        <f>Portfolio43468[[#This Row],[Product Name]]</f>
        <v>Megawidget M</v>
      </c>
      <c r="N768">
        <f>Portfolio43468[[#This Row],[Order Quantity]]</f>
        <v>1944</v>
      </c>
      <c r="O768" s="14">
        <f>Portfolio43468[[#This Row],[Order Value]]</f>
        <v>2313.3599999999997</v>
      </c>
      <c r="P768">
        <f t="shared" si="22"/>
        <v>2010</v>
      </c>
      <c r="Q768" t="str">
        <f t="shared" si="23"/>
        <v>Sep</v>
      </c>
    </row>
    <row r="769" spans="1:17" x14ac:dyDescent="0.3">
      <c r="A769">
        <v>772</v>
      </c>
      <c r="B769" t="str">
        <f>Portfolio43468[[#This Row],[First Name]]</f>
        <v>C</v>
      </c>
      <c r="C769" t="str">
        <f>Portfolio43468[[#This Row],[Last Name]]</f>
        <v>Jolly</v>
      </c>
      <c r="D769" t="s">
        <v>1683</v>
      </c>
      <c r="E769" t="str">
        <f>Portfolio43468[[#This Row],[Gender]]</f>
        <v>F</v>
      </c>
      <c r="F769">
        <v>30</v>
      </c>
      <c r="G769" t="s">
        <v>3893</v>
      </c>
      <c r="H769" t="s">
        <v>1064</v>
      </c>
      <c r="I769" t="str">
        <f>INDEX('Postal Codes 1'!$C$2:$C$1540,MATCH(H769,'Postal Codes 1'!$B$2:$B$1540,0))</f>
        <v>GL</v>
      </c>
      <c r="J769" s="10">
        <v>40379</v>
      </c>
      <c r="K769">
        <v>8</v>
      </c>
      <c r="L769" t="s">
        <v>1772</v>
      </c>
      <c r="M769" t="str">
        <f>Portfolio43468[[#This Row],[Product Name]]</f>
        <v>Gigastuff</v>
      </c>
      <c r="N769">
        <f>Portfolio43468[[#This Row],[Order Quantity]]</f>
        <v>144</v>
      </c>
      <c r="O769" s="14">
        <f>Portfolio43468[[#This Row],[Order Value]]</f>
        <v>272.15999999999997</v>
      </c>
      <c r="P769">
        <f t="shared" si="22"/>
        <v>2010</v>
      </c>
      <c r="Q769" t="str">
        <f t="shared" si="23"/>
        <v>Jul</v>
      </c>
    </row>
    <row r="770" spans="1:17" x14ac:dyDescent="0.3">
      <c r="A770">
        <v>773</v>
      </c>
      <c r="B770" t="str">
        <f>Portfolio43468[[#This Row],[First Name]]</f>
        <v>C</v>
      </c>
      <c r="C770" t="str">
        <f>Portfolio43468[[#This Row],[Last Name]]</f>
        <v>Stephens</v>
      </c>
      <c r="D770" t="s">
        <v>1670</v>
      </c>
      <c r="E770" t="str">
        <f>Portfolio43468[[#This Row],[Gender]]</f>
        <v>F</v>
      </c>
      <c r="F770">
        <v>30</v>
      </c>
      <c r="G770" t="s">
        <v>3894</v>
      </c>
      <c r="H770" t="s">
        <v>650</v>
      </c>
      <c r="I770" t="str">
        <f>INDEX('Postal Codes 1'!$C$2:$C$1540,MATCH(H770,'Postal Codes 1'!$B$2:$B$1540,0))</f>
        <v>IG</v>
      </c>
      <c r="J770" s="10">
        <v>40372</v>
      </c>
      <c r="K770">
        <v>92</v>
      </c>
      <c r="L770" t="s">
        <v>1677</v>
      </c>
      <c r="M770" t="str">
        <f>Portfolio43468[[#This Row],[Product Name]]</f>
        <v>Ultrathing V3</v>
      </c>
      <c r="N770">
        <f>Portfolio43468[[#This Row],[Order Quantity]]</f>
        <v>2208</v>
      </c>
      <c r="O770" s="14">
        <f>Portfolio43468[[#This Row],[Order Value]]</f>
        <v>7705.92</v>
      </c>
      <c r="P770">
        <f t="shared" ref="P770:P833" si="24">YEAR(J770)</f>
        <v>2010</v>
      </c>
      <c r="Q770" t="str">
        <f t="shared" ref="Q770:Q833" si="25">TEXT(J770,"MMM")</f>
        <v>Jul</v>
      </c>
    </row>
    <row r="771" spans="1:17" x14ac:dyDescent="0.3">
      <c r="A771">
        <v>774</v>
      </c>
      <c r="B771" t="str">
        <f>Portfolio43468[[#This Row],[First Name]]</f>
        <v>D</v>
      </c>
      <c r="C771" t="str">
        <f>Portfolio43468[[#This Row],[Last Name]]</f>
        <v>Polk</v>
      </c>
      <c r="D771" t="s">
        <v>1670</v>
      </c>
      <c r="E771" t="str">
        <f>Portfolio43468[[#This Row],[Gender]]</f>
        <v>F</v>
      </c>
      <c r="F771">
        <v>90</v>
      </c>
      <c r="G771" t="s">
        <v>3897</v>
      </c>
      <c r="H771" t="s">
        <v>3898</v>
      </c>
      <c r="I771" t="str">
        <f>INDEX('Postal Codes 1'!$C$2:$C$1540,MATCH(H771,'Postal Codes 1'!$B$2:$B$1540,0))</f>
        <v>NG</v>
      </c>
      <c r="J771" s="10">
        <v>39577</v>
      </c>
      <c r="K771">
        <v>67</v>
      </c>
      <c r="L771" t="s">
        <v>1696</v>
      </c>
      <c r="M771" t="str">
        <f>Portfolio43468[[#This Row],[Product Name]]</f>
        <v>Ultrathing V2</v>
      </c>
      <c r="N771">
        <f>Portfolio43468[[#This Row],[Order Quantity]]</f>
        <v>1340</v>
      </c>
      <c r="O771" s="14">
        <f>Portfolio43468[[#This Row],[Order Value]]</f>
        <v>4006.6000000000004</v>
      </c>
      <c r="P771">
        <f t="shared" si="24"/>
        <v>2008</v>
      </c>
      <c r="Q771" t="str">
        <f t="shared" si="25"/>
        <v>May</v>
      </c>
    </row>
    <row r="772" spans="1:17" x14ac:dyDescent="0.3">
      <c r="A772">
        <v>775</v>
      </c>
      <c r="B772" t="str">
        <f>Portfolio43468[[#This Row],[First Name]]</f>
        <v>C</v>
      </c>
      <c r="C772" t="str">
        <f>Portfolio43468[[#This Row],[Last Name]]</f>
        <v>Ferreira</v>
      </c>
      <c r="D772" t="s">
        <v>1719</v>
      </c>
      <c r="E772" t="str">
        <f>Portfolio43468[[#This Row],[Gender]]</f>
        <v>F</v>
      </c>
      <c r="F772">
        <v>30</v>
      </c>
      <c r="G772" t="s">
        <v>3901</v>
      </c>
      <c r="H772" t="s">
        <v>3342</v>
      </c>
      <c r="I772" t="str">
        <f>INDEX('Postal Codes 1'!$C$2:$C$1540,MATCH(H772,'Postal Codes 1'!$B$2:$B$1540,0))</f>
        <v>TN</v>
      </c>
      <c r="J772" s="10">
        <v>40037</v>
      </c>
      <c r="K772">
        <v>60</v>
      </c>
      <c r="L772" t="s">
        <v>1673</v>
      </c>
      <c r="M772" t="str">
        <f>Portfolio43468[[#This Row],[Product Name]]</f>
        <v>Megawidget S</v>
      </c>
      <c r="N772">
        <f>Portfolio43468[[#This Row],[Order Quantity]]</f>
        <v>1440</v>
      </c>
      <c r="O772" s="14">
        <f>Portfolio43468[[#This Row],[Order Value]]</f>
        <v>1137.6000000000001</v>
      </c>
      <c r="P772">
        <f t="shared" si="24"/>
        <v>2009</v>
      </c>
      <c r="Q772" t="str">
        <f t="shared" si="25"/>
        <v>Aug</v>
      </c>
    </row>
    <row r="773" spans="1:17" x14ac:dyDescent="0.3">
      <c r="A773">
        <v>776</v>
      </c>
      <c r="B773" t="str">
        <f>Portfolio43468[[#This Row],[First Name]]</f>
        <v>A</v>
      </c>
      <c r="C773" t="str">
        <f>Portfolio43468[[#This Row],[Last Name]]</f>
        <v>Pierce</v>
      </c>
      <c r="D773" t="s">
        <v>1670</v>
      </c>
      <c r="E773" t="str">
        <f>Portfolio43468[[#This Row],[Gender]]</f>
        <v>F</v>
      </c>
      <c r="F773">
        <v>30</v>
      </c>
      <c r="G773" t="s">
        <v>3903</v>
      </c>
      <c r="H773" t="s">
        <v>1605</v>
      </c>
      <c r="I773" t="str">
        <f>INDEX('Postal Codes 1'!$C$2:$C$1540,MATCH(H773,'Postal Codes 1'!$B$2:$B$1540,0))</f>
        <v>CB</v>
      </c>
      <c r="J773" s="10">
        <v>39915</v>
      </c>
      <c r="K773">
        <v>92</v>
      </c>
      <c r="L773" t="s">
        <v>1673</v>
      </c>
      <c r="M773" t="str">
        <f>Portfolio43468[[#This Row],[Product Name]]</f>
        <v>Megawidget S</v>
      </c>
      <c r="N773">
        <f>Portfolio43468[[#This Row],[Order Quantity]]</f>
        <v>2208</v>
      </c>
      <c r="O773" s="14">
        <f>Portfolio43468[[#This Row],[Order Value]]</f>
        <v>1744.3200000000002</v>
      </c>
      <c r="P773">
        <f t="shared" si="24"/>
        <v>2009</v>
      </c>
      <c r="Q773" t="str">
        <f t="shared" si="25"/>
        <v>Apr</v>
      </c>
    </row>
    <row r="774" spans="1:17" x14ac:dyDescent="0.3">
      <c r="A774">
        <v>777</v>
      </c>
      <c r="B774" t="str">
        <f>Portfolio43468[[#This Row],[First Name]]</f>
        <v>R</v>
      </c>
      <c r="C774" t="str">
        <f>Portfolio43468[[#This Row],[Last Name]]</f>
        <v>Kent</v>
      </c>
      <c r="D774" t="s">
        <v>1670</v>
      </c>
      <c r="E774" t="str">
        <f>Portfolio43468[[#This Row],[Gender]]</f>
        <v>F</v>
      </c>
      <c r="F774">
        <v>90</v>
      </c>
      <c r="G774" t="s">
        <v>3905</v>
      </c>
      <c r="H774" t="s">
        <v>923</v>
      </c>
      <c r="I774" t="str">
        <f>INDEX('Postal Codes 1'!$C$2:$C$1540,MATCH(H774,'Postal Codes 1'!$B$2:$B$1540,0))</f>
        <v>CH</v>
      </c>
      <c r="J774" s="10">
        <v>39780</v>
      </c>
      <c r="K774">
        <v>6</v>
      </c>
      <c r="L774" t="s">
        <v>1707</v>
      </c>
      <c r="M774" t="str">
        <f>Portfolio43468[[#This Row],[Product Name]]</f>
        <v>Megawidget M</v>
      </c>
      <c r="N774">
        <f>Portfolio43468[[#This Row],[Order Quantity]]</f>
        <v>144</v>
      </c>
      <c r="O774" s="14">
        <f>Portfolio43468[[#This Row],[Order Value]]</f>
        <v>171.35999999999999</v>
      </c>
      <c r="P774">
        <f t="shared" si="24"/>
        <v>2008</v>
      </c>
      <c r="Q774" t="str">
        <f t="shared" si="25"/>
        <v>Nov</v>
      </c>
    </row>
    <row r="775" spans="1:17" x14ac:dyDescent="0.3">
      <c r="A775">
        <v>778</v>
      </c>
      <c r="B775" t="str">
        <f>Portfolio43468[[#This Row],[First Name]]</f>
        <v>C</v>
      </c>
      <c r="C775" t="str">
        <f>Portfolio43468[[#This Row],[Last Name]]</f>
        <v>Mclain</v>
      </c>
      <c r="D775" t="s">
        <v>1683</v>
      </c>
      <c r="E775" t="str">
        <f>Portfolio43468[[#This Row],[Gender]]</f>
        <v>F</v>
      </c>
      <c r="F775">
        <v>90</v>
      </c>
      <c r="G775" t="s">
        <v>3908</v>
      </c>
      <c r="H775" t="s">
        <v>775</v>
      </c>
      <c r="I775" t="str">
        <f>INDEX('Postal Codes 1'!$C$2:$C$1540,MATCH(H775,'Postal Codes 1'!$B$2:$B$1540,0))</f>
        <v>PH</v>
      </c>
      <c r="J775" s="10">
        <v>40256</v>
      </c>
      <c r="K775">
        <v>62</v>
      </c>
      <c r="L775" t="s">
        <v>1721</v>
      </c>
      <c r="M775" t="str">
        <f>Portfolio43468[[#This Row],[Product Name]]</f>
        <v>Ultrathing V4</v>
      </c>
      <c r="N775">
        <f>Portfolio43468[[#This Row],[Order Quantity]]</f>
        <v>1488</v>
      </c>
      <c r="O775" s="14">
        <f>Portfolio43468[[#This Row],[Order Value]]</f>
        <v>5937.12</v>
      </c>
      <c r="P775">
        <f t="shared" si="24"/>
        <v>2010</v>
      </c>
      <c r="Q775" t="str">
        <f t="shared" si="25"/>
        <v>Mar</v>
      </c>
    </row>
    <row r="776" spans="1:17" x14ac:dyDescent="0.3">
      <c r="A776">
        <v>779</v>
      </c>
      <c r="B776" t="str">
        <f>Portfolio43468[[#This Row],[First Name]]</f>
        <v>B</v>
      </c>
      <c r="C776" t="str">
        <f>Portfolio43468[[#This Row],[Last Name]]</f>
        <v>Caron</v>
      </c>
      <c r="D776" t="s">
        <v>1670</v>
      </c>
      <c r="E776" t="str">
        <f>Portfolio43468[[#This Row],[Gender]]</f>
        <v>F</v>
      </c>
      <c r="F776">
        <v>60</v>
      </c>
      <c r="G776" t="s">
        <v>3911</v>
      </c>
      <c r="H776" t="s">
        <v>1295</v>
      </c>
      <c r="I776" t="str">
        <f>INDEX('Postal Codes 1'!$C$2:$C$1540,MATCH(H776,'Postal Codes 1'!$B$2:$B$1540,0))</f>
        <v>PL</v>
      </c>
      <c r="J776" s="10">
        <v>40301</v>
      </c>
      <c r="K776">
        <v>57</v>
      </c>
      <c r="L776" t="s">
        <v>1696</v>
      </c>
      <c r="M776" t="str">
        <f>Portfolio43468[[#This Row],[Product Name]]</f>
        <v>Ultrathing V2</v>
      </c>
      <c r="N776">
        <f>Portfolio43468[[#This Row],[Order Quantity]]</f>
        <v>1140</v>
      </c>
      <c r="O776" s="14">
        <f>Portfolio43468[[#This Row],[Order Value]]</f>
        <v>3408.6000000000004</v>
      </c>
      <c r="P776">
        <f t="shared" si="24"/>
        <v>2010</v>
      </c>
      <c r="Q776" t="str">
        <f t="shared" si="25"/>
        <v>May</v>
      </c>
    </row>
    <row r="777" spans="1:17" x14ac:dyDescent="0.3">
      <c r="A777">
        <v>780</v>
      </c>
      <c r="B777" t="str">
        <f>Portfolio43468[[#This Row],[First Name]]</f>
        <v>M</v>
      </c>
      <c r="C777" t="str">
        <f>Portfolio43468[[#This Row],[Last Name]]</f>
        <v>Esparza</v>
      </c>
      <c r="D777" t="s">
        <v>1733</v>
      </c>
      <c r="E777" t="str">
        <f>Portfolio43468[[#This Row],[Gender]]</f>
        <v>F</v>
      </c>
      <c r="F777">
        <v>60</v>
      </c>
      <c r="G777" t="s">
        <v>3914</v>
      </c>
      <c r="H777" t="s">
        <v>1219</v>
      </c>
      <c r="I777" t="str">
        <f>INDEX('Postal Codes 1'!$C$2:$C$1540,MATCH(H777,'Postal Codes 1'!$B$2:$B$1540,0))</f>
        <v>NE</v>
      </c>
      <c r="J777" s="10">
        <v>40204</v>
      </c>
      <c r="K777">
        <v>54</v>
      </c>
      <c r="L777" t="s">
        <v>1700</v>
      </c>
      <c r="M777" t="str">
        <f>Portfolio43468[[#This Row],[Product Name]]</f>
        <v>Ultrathing V1</v>
      </c>
      <c r="N777">
        <f>Portfolio43468[[#This Row],[Order Quantity]]</f>
        <v>918</v>
      </c>
      <c r="O777" s="14">
        <f>Portfolio43468[[#This Row],[Order Value]]</f>
        <v>1826.82</v>
      </c>
      <c r="P777">
        <f t="shared" si="24"/>
        <v>2010</v>
      </c>
      <c r="Q777" t="str">
        <f t="shared" si="25"/>
        <v>Jan</v>
      </c>
    </row>
    <row r="778" spans="1:17" x14ac:dyDescent="0.3">
      <c r="A778">
        <v>781</v>
      </c>
      <c r="B778" t="str">
        <f>Portfolio43468[[#This Row],[First Name]]</f>
        <v>D</v>
      </c>
      <c r="C778" t="str">
        <f>Portfolio43468[[#This Row],[Last Name]]</f>
        <v>Sullivan</v>
      </c>
      <c r="D778" t="s">
        <v>1733</v>
      </c>
      <c r="E778" t="str">
        <f>Portfolio43468[[#This Row],[Gender]]</f>
        <v>F</v>
      </c>
      <c r="F778">
        <v>30</v>
      </c>
      <c r="G778" t="s">
        <v>3917</v>
      </c>
      <c r="H778" t="s">
        <v>527</v>
      </c>
      <c r="I778" t="str">
        <f>INDEX('Postal Codes 1'!$C$2:$C$1540,MATCH(H778,'Postal Codes 1'!$B$2:$B$1540,0))</f>
        <v>BR</v>
      </c>
      <c r="J778" s="10">
        <v>40496</v>
      </c>
      <c r="K778">
        <v>33</v>
      </c>
      <c r="L778" t="s">
        <v>1707</v>
      </c>
      <c r="M778" t="str">
        <f>Portfolio43468[[#This Row],[Product Name]]</f>
        <v>Megawidget M</v>
      </c>
      <c r="N778">
        <f>Portfolio43468[[#This Row],[Order Quantity]]</f>
        <v>792</v>
      </c>
      <c r="O778" s="14">
        <f>Portfolio43468[[#This Row],[Order Value]]</f>
        <v>942.4799999999999</v>
      </c>
      <c r="P778">
        <f t="shared" si="24"/>
        <v>2010</v>
      </c>
      <c r="Q778" t="str">
        <f t="shared" si="25"/>
        <v>Nov</v>
      </c>
    </row>
    <row r="779" spans="1:17" x14ac:dyDescent="0.3">
      <c r="A779">
        <v>782</v>
      </c>
      <c r="B779" t="str">
        <f>Portfolio43468[[#This Row],[First Name]]</f>
        <v>S</v>
      </c>
      <c r="C779" t="str">
        <f>Portfolio43468[[#This Row],[Last Name]]</f>
        <v>Higgins</v>
      </c>
      <c r="D779" t="s">
        <v>1670</v>
      </c>
      <c r="E779" t="str">
        <f>Portfolio43468[[#This Row],[Gender]]</f>
        <v>F</v>
      </c>
      <c r="F779">
        <v>90</v>
      </c>
      <c r="G779" t="s">
        <v>3920</v>
      </c>
      <c r="H779" t="s">
        <v>416</v>
      </c>
      <c r="I779" t="str">
        <f>INDEX('Postal Codes 1'!$C$2:$C$1540,MATCH(H779,'Postal Codes 1'!$B$2:$B$1540,0))</f>
        <v>PH</v>
      </c>
      <c r="J779" s="10">
        <v>40293</v>
      </c>
      <c r="K779">
        <v>90</v>
      </c>
      <c r="L779" t="s">
        <v>1692</v>
      </c>
      <c r="M779" t="str">
        <f>Portfolio43468[[#This Row],[Product Name]]</f>
        <v>Megawidget L</v>
      </c>
      <c r="N779">
        <f>Portfolio43468[[#This Row],[Order Quantity]]</f>
        <v>2160</v>
      </c>
      <c r="O779" s="14">
        <f>Portfolio43468[[#This Row],[Order Value]]</f>
        <v>3434.4</v>
      </c>
      <c r="P779">
        <f t="shared" si="24"/>
        <v>2010</v>
      </c>
      <c r="Q779" t="str">
        <f t="shared" si="25"/>
        <v>Apr</v>
      </c>
    </row>
    <row r="780" spans="1:17" x14ac:dyDescent="0.3">
      <c r="A780">
        <v>783</v>
      </c>
      <c r="B780" t="str">
        <f>Portfolio43468[[#This Row],[First Name]]</f>
        <v>M</v>
      </c>
      <c r="C780" t="str">
        <f>Portfolio43468[[#This Row],[Last Name]]</f>
        <v>Cartwright</v>
      </c>
      <c r="D780" t="s">
        <v>1683</v>
      </c>
      <c r="E780" t="str">
        <f>Portfolio43468[[#This Row],[Gender]]</f>
        <v>F</v>
      </c>
      <c r="F780">
        <v>60</v>
      </c>
      <c r="G780" t="s">
        <v>3923</v>
      </c>
      <c r="H780" t="s">
        <v>973</v>
      </c>
      <c r="I780" t="str">
        <f>INDEX('Postal Codes 1'!$C$2:$C$1540,MATCH(H780,'Postal Codes 1'!$B$2:$B$1540,0))</f>
        <v>DE</v>
      </c>
      <c r="J780" s="10">
        <v>39981</v>
      </c>
      <c r="K780">
        <v>58</v>
      </c>
      <c r="L780" t="s">
        <v>1677</v>
      </c>
      <c r="M780" t="str">
        <f>Portfolio43468[[#This Row],[Product Name]]</f>
        <v>Ultrathing V3</v>
      </c>
      <c r="N780">
        <f>Portfolio43468[[#This Row],[Order Quantity]]</f>
        <v>1392</v>
      </c>
      <c r="O780" s="14">
        <f>Portfolio43468[[#This Row],[Order Value]]</f>
        <v>4858.08</v>
      </c>
      <c r="P780">
        <f t="shared" si="24"/>
        <v>2009</v>
      </c>
      <c r="Q780" t="str">
        <f t="shared" si="25"/>
        <v>Jun</v>
      </c>
    </row>
    <row r="781" spans="1:17" x14ac:dyDescent="0.3">
      <c r="A781">
        <v>784</v>
      </c>
      <c r="B781" t="str">
        <f>Portfolio43468[[#This Row],[First Name]]</f>
        <v>V</v>
      </c>
      <c r="C781" t="str">
        <f>Portfolio43468[[#This Row],[Last Name]]</f>
        <v>Barrow</v>
      </c>
      <c r="D781" t="s">
        <v>1683</v>
      </c>
      <c r="E781" t="str">
        <f>Portfolio43468[[#This Row],[Gender]]</f>
        <v>F</v>
      </c>
      <c r="F781">
        <v>60</v>
      </c>
      <c r="G781" t="s">
        <v>3925</v>
      </c>
      <c r="H781" t="s">
        <v>3527</v>
      </c>
      <c r="I781" t="str">
        <f>INDEX('Postal Codes 1'!$C$2:$C$1540,MATCH(H781,'Postal Codes 1'!$B$2:$B$1540,0))</f>
        <v>M</v>
      </c>
      <c r="J781" s="10">
        <v>40256</v>
      </c>
      <c r="K781">
        <v>13</v>
      </c>
      <c r="L781" t="s">
        <v>1007</v>
      </c>
      <c r="M781" t="str">
        <f>Portfolio43468[[#This Row],[Product Name]]</f>
        <v>Superwossname</v>
      </c>
      <c r="N781">
        <f>Portfolio43468[[#This Row],[Order Quantity]]</f>
        <v>260</v>
      </c>
      <c r="O781" s="14">
        <f>Portfolio43468[[#This Row],[Order Value]]</f>
        <v>808.6</v>
      </c>
      <c r="P781">
        <f t="shared" si="24"/>
        <v>2010</v>
      </c>
      <c r="Q781" t="str">
        <f t="shared" si="25"/>
        <v>Mar</v>
      </c>
    </row>
    <row r="782" spans="1:17" x14ac:dyDescent="0.3">
      <c r="A782">
        <v>785</v>
      </c>
      <c r="B782" t="str">
        <f>Portfolio43468[[#This Row],[First Name]]</f>
        <v>K</v>
      </c>
      <c r="C782" t="str">
        <f>Portfolio43468[[#This Row],[Last Name]]</f>
        <v>Kearney</v>
      </c>
      <c r="D782" t="s">
        <v>1683</v>
      </c>
      <c r="E782" t="str">
        <f>Portfolio43468[[#This Row],[Gender]]</f>
        <v>F</v>
      </c>
      <c r="F782">
        <v>30</v>
      </c>
      <c r="G782" t="s">
        <v>3928</v>
      </c>
      <c r="H782" t="s">
        <v>710</v>
      </c>
      <c r="I782" t="str">
        <f>INDEX('Postal Codes 1'!$C$2:$C$1540,MATCH(H782,'Postal Codes 1'!$B$2:$B$1540,0))</f>
        <v>LL</v>
      </c>
      <c r="J782" s="10">
        <v>39683</v>
      </c>
      <c r="K782">
        <v>97</v>
      </c>
      <c r="L782" t="s">
        <v>1700</v>
      </c>
      <c r="M782" t="str">
        <f>Portfolio43468[[#This Row],[Product Name]]</f>
        <v>Ultrathing V1</v>
      </c>
      <c r="N782">
        <f>Portfolio43468[[#This Row],[Order Quantity]]</f>
        <v>1649</v>
      </c>
      <c r="O782" s="14">
        <f>Portfolio43468[[#This Row],[Order Value]]</f>
        <v>3281.5099999999998</v>
      </c>
      <c r="P782">
        <f t="shared" si="24"/>
        <v>2008</v>
      </c>
      <c r="Q782" t="str">
        <f t="shared" si="25"/>
        <v>Aug</v>
      </c>
    </row>
    <row r="783" spans="1:17" x14ac:dyDescent="0.3">
      <c r="A783">
        <v>786</v>
      </c>
      <c r="B783" t="str">
        <f>Portfolio43468[[#This Row],[First Name]]</f>
        <v>Z</v>
      </c>
      <c r="C783" t="str">
        <f>Portfolio43468[[#This Row],[Last Name]]</f>
        <v>Bass</v>
      </c>
      <c r="D783" t="s">
        <v>1670</v>
      </c>
      <c r="E783" t="str">
        <f>Portfolio43468[[#This Row],[Gender]]</f>
        <v>F</v>
      </c>
      <c r="F783">
        <v>90</v>
      </c>
      <c r="G783" t="s">
        <v>3930</v>
      </c>
      <c r="H783" t="s">
        <v>2671</v>
      </c>
      <c r="I783" t="str">
        <f>INDEX('Postal Codes 1'!$C$2:$C$1540,MATCH(H783,'Postal Codes 1'!$B$2:$B$1540,0))</f>
        <v>CA</v>
      </c>
      <c r="J783" s="10">
        <v>39766</v>
      </c>
      <c r="K783">
        <v>81</v>
      </c>
      <c r="L783" t="s">
        <v>1677</v>
      </c>
      <c r="M783" t="str">
        <f>Portfolio43468[[#This Row],[Product Name]]</f>
        <v>Ultrathing V3</v>
      </c>
      <c r="N783">
        <f>Portfolio43468[[#This Row],[Order Quantity]]</f>
        <v>1944</v>
      </c>
      <c r="O783" s="14">
        <f>Portfolio43468[[#This Row],[Order Value]]</f>
        <v>6784.56</v>
      </c>
      <c r="P783">
        <f t="shared" si="24"/>
        <v>2008</v>
      </c>
      <c r="Q783" t="str">
        <f t="shared" si="25"/>
        <v>Nov</v>
      </c>
    </row>
    <row r="784" spans="1:17" x14ac:dyDescent="0.3">
      <c r="A784">
        <v>787</v>
      </c>
      <c r="B784" t="str">
        <f>Portfolio43468[[#This Row],[First Name]]</f>
        <v>B</v>
      </c>
      <c r="C784" t="str">
        <f>Portfolio43468[[#This Row],[Last Name]]</f>
        <v>Bradshaw</v>
      </c>
      <c r="D784" t="s">
        <v>1683</v>
      </c>
      <c r="E784" t="str">
        <f>Portfolio43468[[#This Row],[Gender]]</f>
        <v>F</v>
      </c>
      <c r="F784">
        <v>60</v>
      </c>
      <c r="G784" t="s">
        <v>3932</v>
      </c>
      <c r="H784" t="s">
        <v>656</v>
      </c>
      <c r="I784" t="str">
        <f>INDEX('Postal Codes 1'!$C$2:$C$1540,MATCH(H784,'Postal Codes 1'!$B$2:$B$1540,0))</f>
        <v>IV</v>
      </c>
      <c r="J784" s="10">
        <v>40529</v>
      </c>
      <c r="K784">
        <v>17</v>
      </c>
      <c r="L784" t="s">
        <v>1673</v>
      </c>
      <c r="M784" t="str">
        <f>Portfolio43468[[#This Row],[Product Name]]</f>
        <v>Megawidget S</v>
      </c>
      <c r="N784">
        <f>Portfolio43468[[#This Row],[Order Quantity]]</f>
        <v>408</v>
      </c>
      <c r="O784" s="14">
        <f>Portfolio43468[[#This Row],[Order Value]]</f>
        <v>322.32</v>
      </c>
      <c r="P784">
        <f t="shared" si="24"/>
        <v>2010</v>
      </c>
      <c r="Q784" t="str">
        <f t="shared" si="25"/>
        <v>Dec</v>
      </c>
    </row>
    <row r="785" spans="1:17" x14ac:dyDescent="0.3">
      <c r="A785">
        <v>788</v>
      </c>
      <c r="B785" t="str">
        <f>Portfolio43468[[#This Row],[First Name]]</f>
        <v>M</v>
      </c>
      <c r="C785" t="str">
        <f>Portfolio43468[[#This Row],[Last Name]]</f>
        <v>Marion</v>
      </c>
      <c r="D785" t="s">
        <v>1733</v>
      </c>
      <c r="E785" t="str">
        <f>Portfolio43468[[#This Row],[Gender]]</f>
        <v>F</v>
      </c>
      <c r="F785">
        <v>30</v>
      </c>
      <c r="G785" t="s">
        <v>3934</v>
      </c>
      <c r="H785" t="s">
        <v>3935</v>
      </c>
      <c r="I785" t="str">
        <f>INDEX('Postal Codes 1'!$C$2:$C$1540,MATCH(H785,'Postal Codes 1'!$B$2:$B$1540,0))</f>
        <v>TD</v>
      </c>
      <c r="J785" s="10">
        <v>40535</v>
      </c>
      <c r="K785">
        <v>93</v>
      </c>
      <c r="L785" t="s">
        <v>851</v>
      </c>
      <c r="M785" t="str">
        <f>Portfolio43468[[#This Row],[Product Name]]</f>
        <v>Hyperwotsit</v>
      </c>
      <c r="N785">
        <f>Portfolio43468[[#This Row],[Order Quantity]]</f>
        <v>1860</v>
      </c>
      <c r="O785" s="14">
        <f>Portfolio43468[[#This Row],[Order Value]]</f>
        <v>3738.5999999999995</v>
      </c>
      <c r="P785">
        <f t="shared" si="24"/>
        <v>2010</v>
      </c>
      <c r="Q785" t="str">
        <f t="shared" si="25"/>
        <v>Dec</v>
      </c>
    </row>
    <row r="786" spans="1:17" x14ac:dyDescent="0.3">
      <c r="A786">
        <v>789</v>
      </c>
      <c r="B786" t="str">
        <f>Portfolio43468[[#This Row],[First Name]]</f>
        <v>T</v>
      </c>
      <c r="C786" t="str">
        <f>Portfolio43468[[#This Row],[Last Name]]</f>
        <v>Powers</v>
      </c>
      <c r="D786" t="s">
        <v>1670</v>
      </c>
      <c r="E786" t="str">
        <f>Portfolio43468[[#This Row],[Gender]]</f>
        <v>F</v>
      </c>
      <c r="F786">
        <v>30</v>
      </c>
      <c r="G786" t="s">
        <v>3938</v>
      </c>
      <c r="H786" t="s">
        <v>965</v>
      </c>
      <c r="I786" t="str">
        <f>INDEX('Postal Codes 1'!$C$2:$C$1540,MATCH(H786,'Postal Codes 1'!$B$2:$B$1540,0))</f>
        <v>DD</v>
      </c>
      <c r="J786" s="10">
        <v>40206</v>
      </c>
      <c r="K786">
        <v>68</v>
      </c>
      <c r="L786" t="s">
        <v>1700</v>
      </c>
      <c r="M786" t="str">
        <f>Portfolio43468[[#This Row],[Product Name]]</f>
        <v>Ultrathing V1</v>
      </c>
      <c r="N786">
        <f>Portfolio43468[[#This Row],[Order Quantity]]</f>
        <v>1156</v>
      </c>
      <c r="O786" s="14">
        <f>Portfolio43468[[#This Row],[Order Value]]</f>
        <v>2300.44</v>
      </c>
      <c r="P786">
        <f t="shared" si="24"/>
        <v>2010</v>
      </c>
      <c r="Q786" t="str">
        <f t="shared" si="25"/>
        <v>Jan</v>
      </c>
    </row>
    <row r="787" spans="1:17" x14ac:dyDescent="0.3">
      <c r="A787">
        <v>790</v>
      </c>
      <c r="B787" t="str">
        <f>Portfolio43468[[#This Row],[First Name]]</f>
        <v>M</v>
      </c>
      <c r="C787" t="str">
        <f>Portfolio43468[[#This Row],[Last Name]]</f>
        <v>Matthews</v>
      </c>
      <c r="D787" t="s">
        <v>1683</v>
      </c>
      <c r="E787" t="str">
        <f>Portfolio43468[[#This Row],[Gender]]</f>
        <v>F</v>
      </c>
      <c r="F787">
        <v>30</v>
      </c>
      <c r="G787" t="s">
        <v>3941</v>
      </c>
      <c r="H787" t="s">
        <v>3942</v>
      </c>
      <c r="I787" t="str">
        <f>INDEX('Postal Codes 1'!$C$2:$C$1540,MATCH(H787,'Postal Codes 1'!$B$2:$B$1540,0))</f>
        <v>AB</v>
      </c>
      <c r="J787" s="10">
        <v>39934</v>
      </c>
      <c r="K787">
        <v>39</v>
      </c>
      <c r="L787" t="s">
        <v>851</v>
      </c>
      <c r="M787" t="str">
        <f>Portfolio43468[[#This Row],[Product Name]]</f>
        <v>Hyperwotsit</v>
      </c>
      <c r="N787">
        <f>Portfolio43468[[#This Row],[Order Quantity]]</f>
        <v>780</v>
      </c>
      <c r="O787" s="14">
        <f>Portfolio43468[[#This Row],[Order Value]]</f>
        <v>1567.7999999999997</v>
      </c>
      <c r="P787">
        <f t="shared" si="24"/>
        <v>2009</v>
      </c>
      <c r="Q787" t="str">
        <f t="shared" si="25"/>
        <v>May</v>
      </c>
    </row>
    <row r="788" spans="1:17" x14ac:dyDescent="0.3">
      <c r="A788">
        <v>791</v>
      </c>
      <c r="B788" t="str">
        <f>Portfolio43468[[#This Row],[First Name]]</f>
        <v>L</v>
      </c>
      <c r="C788" t="str">
        <f>Portfolio43468[[#This Row],[Last Name]]</f>
        <v>Norwood</v>
      </c>
      <c r="D788" t="s">
        <v>1670</v>
      </c>
      <c r="E788" t="str">
        <f>Portfolio43468[[#This Row],[Gender]]</f>
        <v>F</v>
      </c>
      <c r="F788">
        <v>30</v>
      </c>
      <c r="G788" t="s">
        <v>3945</v>
      </c>
      <c r="H788" t="s">
        <v>273</v>
      </c>
      <c r="I788" t="str">
        <f>INDEX('Postal Codes 1'!$C$2:$C$1540,MATCH(H788,'Postal Codes 1'!$B$2:$B$1540,0))</f>
        <v>KA</v>
      </c>
      <c r="J788" s="10">
        <v>40060</v>
      </c>
      <c r="K788">
        <v>99</v>
      </c>
      <c r="L788" t="s">
        <v>1700</v>
      </c>
      <c r="M788" t="str">
        <f>Portfolio43468[[#This Row],[Product Name]]</f>
        <v>Ultrathing V1</v>
      </c>
      <c r="N788">
        <f>Portfolio43468[[#This Row],[Order Quantity]]</f>
        <v>1683</v>
      </c>
      <c r="O788" s="14">
        <f>Portfolio43468[[#This Row],[Order Value]]</f>
        <v>3349.17</v>
      </c>
      <c r="P788">
        <f t="shared" si="24"/>
        <v>2009</v>
      </c>
      <c r="Q788" t="str">
        <f t="shared" si="25"/>
        <v>Sep</v>
      </c>
    </row>
    <row r="789" spans="1:17" x14ac:dyDescent="0.3">
      <c r="A789">
        <v>792</v>
      </c>
      <c r="B789" t="str">
        <f>Portfolio43468[[#This Row],[First Name]]</f>
        <v>E</v>
      </c>
      <c r="C789" t="str">
        <f>Portfolio43468[[#This Row],[Last Name]]</f>
        <v>Harrell</v>
      </c>
      <c r="D789" t="s">
        <v>1683</v>
      </c>
      <c r="E789" t="str">
        <f>Portfolio43468[[#This Row],[Gender]]</f>
        <v>F</v>
      </c>
      <c r="F789">
        <v>90</v>
      </c>
      <c r="G789" t="s">
        <v>3948</v>
      </c>
      <c r="H789" t="s">
        <v>256</v>
      </c>
      <c r="I789" t="str">
        <f>INDEX('Postal Codes 1'!$C$2:$C$1540,MATCH(H789,'Postal Codes 1'!$B$2:$B$1540,0))</f>
        <v>IV</v>
      </c>
      <c r="J789" s="10">
        <v>40220</v>
      </c>
      <c r="K789">
        <v>69</v>
      </c>
      <c r="L789" t="s">
        <v>1007</v>
      </c>
      <c r="M789" t="str">
        <f>Portfolio43468[[#This Row],[Product Name]]</f>
        <v>Superwossname</v>
      </c>
      <c r="N789">
        <f>Portfolio43468[[#This Row],[Order Quantity]]</f>
        <v>1380</v>
      </c>
      <c r="O789" s="14">
        <f>Portfolio43468[[#This Row],[Order Value]]</f>
        <v>4291.8</v>
      </c>
      <c r="P789">
        <f t="shared" si="24"/>
        <v>2010</v>
      </c>
      <c r="Q789" t="str">
        <f t="shared" si="25"/>
        <v>Feb</v>
      </c>
    </row>
    <row r="790" spans="1:17" x14ac:dyDescent="0.3">
      <c r="A790">
        <v>793</v>
      </c>
      <c r="B790" t="str">
        <f>Portfolio43468[[#This Row],[First Name]]</f>
        <v>G</v>
      </c>
      <c r="C790" t="str">
        <f>Portfolio43468[[#This Row],[Last Name]]</f>
        <v>Gunn</v>
      </c>
      <c r="D790" t="s">
        <v>1670</v>
      </c>
      <c r="E790" t="str">
        <f>Portfolio43468[[#This Row],[Gender]]</f>
        <v>F</v>
      </c>
      <c r="F790">
        <v>60</v>
      </c>
      <c r="G790" t="s">
        <v>3950</v>
      </c>
      <c r="H790" t="s">
        <v>267</v>
      </c>
      <c r="I790" t="str">
        <f>INDEX('Postal Codes 1'!$C$2:$C$1540,MATCH(H790,'Postal Codes 1'!$B$2:$B$1540,0))</f>
        <v>IV</v>
      </c>
      <c r="J790" s="10">
        <v>40221</v>
      </c>
      <c r="K790">
        <v>96</v>
      </c>
      <c r="L790" t="s">
        <v>1673</v>
      </c>
      <c r="M790" t="str">
        <f>Portfolio43468[[#This Row],[Product Name]]</f>
        <v>Megawidget S</v>
      </c>
      <c r="N790">
        <f>Portfolio43468[[#This Row],[Order Quantity]]</f>
        <v>2304</v>
      </c>
      <c r="O790" s="14">
        <f>Portfolio43468[[#This Row],[Order Value]]</f>
        <v>1820.16</v>
      </c>
      <c r="P790">
        <f t="shared" si="24"/>
        <v>2010</v>
      </c>
      <c r="Q790" t="str">
        <f t="shared" si="25"/>
        <v>Feb</v>
      </c>
    </row>
    <row r="791" spans="1:17" x14ac:dyDescent="0.3">
      <c r="A791">
        <v>794</v>
      </c>
      <c r="B791" t="str">
        <f>Portfolio43468[[#This Row],[First Name]]</f>
        <v>J</v>
      </c>
      <c r="C791" t="str">
        <f>Portfolio43468[[#This Row],[Last Name]]</f>
        <v>Mccray</v>
      </c>
      <c r="D791" t="s">
        <v>1683</v>
      </c>
      <c r="E791" t="str">
        <f>Portfolio43468[[#This Row],[Gender]]</f>
        <v>F</v>
      </c>
      <c r="F791">
        <v>30</v>
      </c>
      <c r="G791" t="s">
        <v>3953</v>
      </c>
      <c r="H791" t="s">
        <v>376</v>
      </c>
      <c r="I791" t="str">
        <f>INDEX('Postal Codes 1'!$C$2:$C$1540,MATCH(H791,'Postal Codes 1'!$B$2:$B$1540,0))</f>
        <v>NP</v>
      </c>
      <c r="J791" s="10">
        <v>40501</v>
      </c>
      <c r="K791">
        <v>95</v>
      </c>
      <c r="L791" t="s">
        <v>1721</v>
      </c>
      <c r="M791" t="str">
        <f>Portfolio43468[[#This Row],[Product Name]]</f>
        <v>Ultrathing V4</v>
      </c>
      <c r="N791">
        <f>Portfolio43468[[#This Row],[Order Quantity]]</f>
        <v>2280</v>
      </c>
      <c r="O791" s="14">
        <f>Portfolio43468[[#This Row],[Order Value]]</f>
        <v>9097.2000000000007</v>
      </c>
      <c r="P791">
        <f t="shared" si="24"/>
        <v>2010</v>
      </c>
      <c r="Q791" t="str">
        <f t="shared" si="25"/>
        <v>Nov</v>
      </c>
    </row>
    <row r="792" spans="1:17" x14ac:dyDescent="0.3">
      <c r="A792">
        <v>795</v>
      </c>
      <c r="B792" t="str">
        <f>Portfolio43468[[#This Row],[First Name]]</f>
        <v>P</v>
      </c>
      <c r="C792" t="str">
        <f>Portfolio43468[[#This Row],[Last Name]]</f>
        <v>Bergman</v>
      </c>
      <c r="D792" t="s">
        <v>1670</v>
      </c>
      <c r="E792" t="str">
        <f>Portfolio43468[[#This Row],[Gender]]</f>
        <v>F</v>
      </c>
      <c r="F792">
        <v>90</v>
      </c>
      <c r="G792" t="s">
        <v>3956</v>
      </c>
      <c r="H792" t="s">
        <v>3957</v>
      </c>
      <c r="I792" t="str">
        <f>INDEX('Postal Codes 1'!$C$2:$C$1540,MATCH(H792,'Postal Codes 1'!$B$2:$B$1540,0))</f>
        <v>SS</v>
      </c>
      <c r="J792" s="10">
        <v>40472</v>
      </c>
      <c r="K792">
        <v>37</v>
      </c>
      <c r="L792" t="s">
        <v>851</v>
      </c>
      <c r="M792" t="str">
        <f>Portfolio43468[[#This Row],[Product Name]]</f>
        <v>Hyperwotsit</v>
      </c>
      <c r="N792">
        <f>Portfolio43468[[#This Row],[Order Quantity]]</f>
        <v>740</v>
      </c>
      <c r="O792" s="14">
        <f>Portfolio43468[[#This Row],[Order Value]]</f>
        <v>1487.3999999999999</v>
      </c>
      <c r="P792">
        <f t="shared" si="24"/>
        <v>2010</v>
      </c>
      <c r="Q792" t="str">
        <f t="shared" si="25"/>
        <v>Oct</v>
      </c>
    </row>
    <row r="793" spans="1:17" x14ac:dyDescent="0.3">
      <c r="A793">
        <v>796</v>
      </c>
      <c r="B793" t="str">
        <f>Portfolio43468[[#This Row],[First Name]]</f>
        <v>C</v>
      </c>
      <c r="C793" t="str">
        <f>Portfolio43468[[#This Row],[Last Name]]</f>
        <v>Dickerson</v>
      </c>
      <c r="D793" t="s">
        <v>1670</v>
      </c>
      <c r="E793" t="str">
        <f>Portfolio43468[[#This Row],[Gender]]</f>
        <v>F</v>
      </c>
      <c r="F793">
        <v>60</v>
      </c>
      <c r="G793" t="s">
        <v>3958</v>
      </c>
      <c r="H793" t="s">
        <v>771</v>
      </c>
      <c r="I793" t="str">
        <f>INDEX('Postal Codes 1'!$C$2:$C$1540,MATCH(H793,'Postal Codes 1'!$B$2:$B$1540,0))</f>
        <v>PE</v>
      </c>
      <c r="J793" s="10">
        <v>39945</v>
      </c>
      <c r="K793">
        <v>16</v>
      </c>
      <c r="L793" t="s">
        <v>1772</v>
      </c>
      <c r="M793" t="str">
        <f>Portfolio43468[[#This Row],[Product Name]]</f>
        <v>Gigastuff</v>
      </c>
      <c r="N793">
        <f>Portfolio43468[[#This Row],[Order Quantity]]</f>
        <v>288</v>
      </c>
      <c r="O793" s="14">
        <f>Portfolio43468[[#This Row],[Order Value]]</f>
        <v>544.31999999999994</v>
      </c>
      <c r="P793">
        <f t="shared" si="24"/>
        <v>2009</v>
      </c>
      <c r="Q793" t="str">
        <f t="shared" si="25"/>
        <v>May</v>
      </c>
    </row>
    <row r="794" spans="1:17" x14ac:dyDescent="0.3">
      <c r="A794">
        <v>797</v>
      </c>
      <c r="B794" t="str">
        <f>Portfolio43468[[#This Row],[First Name]]</f>
        <v>M</v>
      </c>
      <c r="C794" t="str">
        <f>Portfolio43468[[#This Row],[Last Name]]</f>
        <v>Mckee</v>
      </c>
      <c r="D794" t="s">
        <v>1683</v>
      </c>
      <c r="E794" t="str">
        <f>Portfolio43468[[#This Row],[Gender]]</f>
        <v>F</v>
      </c>
      <c r="F794">
        <v>30</v>
      </c>
      <c r="G794" t="s">
        <v>3961</v>
      </c>
      <c r="H794" t="s">
        <v>1410</v>
      </c>
      <c r="I794" t="str">
        <f>INDEX('Postal Codes 1'!$C$2:$C$1540,MATCH(H794,'Postal Codes 1'!$B$2:$B$1540,0))</f>
        <v>SY</v>
      </c>
      <c r="J794" s="10">
        <v>40300</v>
      </c>
      <c r="K794">
        <v>79</v>
      </c>
      <c r="L794" t="s">
        <v>1673</v>
      </c>
      <c r="M794" t="str">
        <f>Portfolio43468[[#This Row],[Product Name]]</f>
        <v>Megawidget S</v>
      </c>
      <c r="N794">
        <f>Portfolio43468[[#This Row],[Order Quantity]]</f>
        <v>1896</v>
      </c>
      <c r="O794" s="14">
        <f>Portfolio43468[[#This Row],[Order Value]]</f>
        <v>1497.8400000000001</v>
      </c>
      <c r="P794">
        <f t="shared" si="24"/>
        <v>2010</v>
      </c>
      <c r="Q794" t="str">
        <f t="shared" si="25"/>
        <v>May</v>
      </c>
    </row>
    <row r="795" spans="1:17" x14ac:dyDescent="0.3">
      <c r="A795">
        <v>798</v>
      </c>
      <c r="B795" t="str">
        <f>Portfolio43468[[#This Row],[First Name]]</f>
        <v>G</v>
      </c>
      <c r="C795" t="str">
        <f>Portfolio43468[[#This Row],[Last Name]]</f>
        <v>Chacon</v>
      </c>
      <c r="D795" t="s">
        <v>1670</v>
      </c>
      <c r="E795" t="str">
        <f>Portfolio43468[[#This Row],[Gender]]</f>
        <v>F</v>
      </c>
      <c r="F795">
        <v>90</v>
      </c>
      <c r="G795" t="s">
        <v>3964</v>
      </c>
      <c r="H795" t="s">
        <v>59</v>
      </c>
      <c r="I795" t="str">
        <f>INDEX('Postal Codes 1'!$C$2:$C$1540,MATCH(H795,'Postal Codes 1'!$B$2:$B$1540,0))</f>
        <v>TN</v>
      </c>
      <c r="J795" s="10">
        <v>40157</v>
      </c>
      <c r="K795">
        <v>59</v>
      </c>
      <c r="L795" t="s">
        <v>1692</v>
      </c>
      <c r="M795" t="str">
        <f>Portfolio43468[[#This Row],[Product Name]]</f>
        <v>Megawidget L</v>
      </c>
      <c r="N795">
        <f>Portfolio43468[[#This Row],[Order Quantity]]</f>
        <v>1416</v>
      </c>
      <c r="O795" s="14">
        <f>Portfolio43468[[#This Row],[Order Value]]</f>
        <v>2251.44</v>
      </c>
      <c r="P795">
        <f t="shared" si="24"/>
        <v>2009</v>
      </c>
      <c r="Q795" t="str">
        <f t="shared" si="25"/>
        <v>Dec</v>
      </c>
    </row>
    <row r="796" spans="1:17" x14ac:dyDescent="0.3">
      <c r="A796">
        <v>799</v>
      </c>
      <c r="B796" t="str">
        <f>Portfolio43468[[#This Row],[First Name]]</f>
        <v>E</v>
      </c>
      <c r="C796" t="str">
        <f>Portfolio43468[[#This Row],[Last Name]]</f>
        <v>Curran</v>
      </c>
      <c r="D796" t="s">
        <v>1670</v>
      </c>
      <c r="E796" t="str">
        <f>Portfolio43468[[#This Row],[Gender]]</f>
        <v>F</v>
      </c>
      <c r="F796">
        <v>60</v>
      </c>
      <c r="G796" t="s">
        <v>3967</v>
      </c>
      <c r="H796" t="s">
        <v>3968</v>
      </c>
      <c r="I796" t="str">
        <f>INDEX('Postal Codes 1'!$C$2:$C$1540,MATCH(H796,'Postal Codes 1'!$B$2:$B$1540,0))</f>
        <v>FK</v>
      </c>
      <c r="J796" s="10">
        <v>40323</v>
      </c>
      <c r="K796">
        <v>73</v>
      </c>
      <c r="L796" t="s">
        <v>1007</v>
      </c>
      <c r="M796" t="str">
        <f>Portfolio43468[[#This Row],[Product Name]]</f>
        <v>Superwossname</v>
      </c>
      <c r="N796">
        <f>Portfolio43468[[#This Row],[Order Quantity]]</f>
        <v>1460</v>
      </c>
      <c r="O796" s="14">
        <f>Portfolio43468[[#This Row],[Order Value]]</f>
        <v>4540.5999999999995</v>
      </c>
      <c r="P796">
        <f t="shared" si="24"/>
        <v>2010</v>
      </c>
      <c r="Q796" t="str">
        <f t="shared" si="25"/>
        <v>May</v>
      </c>
    </row>
    <row r="797" spans="1:17" x14ac:dyDescent="0.3">
      <c r="A797">
        <v>800</v>
      </c>
      <c r="B797" t="str">
        <f>Portfolio43468[[#This Row],[First Name]]</f>
        <v>B</v>
      </c>
      <c r="C797" t="str">
        <f>Portfolio43468[[#This Row],[Last Name]]</f>
        <v>John</v>
      </c>
      <c r="D797" t="s">
        <v>1733</v>
      </c>
      <c r="E797" t="str">
        <f>Portfolio43468[[#This Row],[Gender]]</f>
        <v>F</v>
      </c>
      <c r="F797">
        <v>60</v>
      </c>
      <c r="G797" t="s">
        <v>3970</v>
      </c>
      <c r="H797" t="s">
        <v>820</v>
      </c>
      <c r="I797" t="str">
        <f>INDEX('Postal Codes 1'!$C$2:$C$1540,MATCH(H797,'Postal Codes 1'!$B$2:$B$1540,0))</f>
        <v>SA</v>
      </c>
      <c r="J797" s="10">
        <v>40159</v>
      </c>
      <c r="K797">
        <v>62</v>
      </c>
      <c r="L797" t="s">
        <v>1772</v>
      </c>
      <c r="M797" t="str">
        <f>Portfolio43468[[#This Row],[Product Name]]</f>
        <v>Gigastuff</v>
      </c>
      <c r="N797">
        <f>Portfolio43468[[#This Row],[Order Quantity]]</f>
        <v>1116</v>
      </c>
      <c r="O797" s="14">
        <f>Portfolio43468[[#This Row],[Order Value]]</f>
        <v>2109.2399999999998</v>
      </c>
      <c r="P797">
        <f t="shared" si="24"/>
        <v>2009</v>
      </c>
      <c r="Q797" t="str">
        <f t="shared" si="25"/>
        <v>Dec</v>
      </c>
    </row>
    <row r="798" spans="1:17" x14ac:dyDescent="0.3">
      <c r="A798">
        <v>801</v>
      </c>
      <c r="B798" t="str">
        <f>Portfolio43468[[#This Row],[First Name]]</f>
        <v>C</v>
      </c>
      <c r="C798" t="str">
        <f>Portfolio43468[[#This Row],[Last Name]]</f>
        <v>Parham</v>
      </c>
      <c r="D798" t="s">
        <v>1683</v>
      </c>
      <c r="E798" t="str">
        <f>Portfolio43468[[#This Row],[Gender]]</f>
        <v>F</v>
      </c>
      <c r="F798">
        <v>90</v>
      </c>
      <c r="G798" t="s">
        <v>3973</v>
      </c>
      <c r="H798" t="s">
        <v>43</v>
      </c>
      <c r="I798" t="str">
        <f>INDEX('Postal Codes 1'!$C$2:$C$1540,MATCH(H798,'Postal Codes 1'!$B$2:$B$1540,0))</f>
        <v>BH</v>
      </c>
      <c r="J798" s="10">
        <v>39593</v>
      </c>
      <c r="K798">
        <v>96</v>
      </c>
      <c r="L798" t="s">
        <v>1692</v>
      </c>
      <c r="M798" t="str">
        <f>Portfolio43468[[#This Row],[Product Name]]</f>
        <v>Megawidget L</v>
      </c>
      <c r="N798">
        <f>Portfolio43468[[#This Row],[Order Quantity]]</f>
        <v>2304</v>
      </c>
      <c r="O798" s="14">
        <f>Portfolio43468[[#This Row],[Order Value]]</f>
        <v>3663.36</v>
      </c>
      <c r="P798">
        <f t="shared" si="24"/>
        <v>2008</v>
      </c>
      <c r="Q798" t="str">
        <f t="shared" si="25"/>
        <v>May</v>
      </c>
    </row>
    <row r="799" spans="1:17" x14ac:dyDescent="0.3">
      <c r="A799">
        <v>802</v>
      </c>
      <c r="B799" t="str">
        <f>Portfolio43468[[#This Row],[First Name]]</f>
        <v>Z</v>
      </c>
      <c r="C799" t="str">
        <f>Portfolio43468[[#This Row],[Last Name]]</f>
        <v>Decker</v>
      </c>
      <c r="D799" t="s">
        <v>1683</v>
      </c>
      <c r="E799" t="str">
        <f>Portfolio43468[[#This Row],[Gender]]</f>
        <v>F</v>
      </c>
      <c r="F799">
        <v>30</v>
      </c>
      <c r="G799" t="s">
        <v>3976</v>
      </c>
      <c r="H799" t="s">
        <v>1467</v>
      </c>
      <c r="I799" t="str">
        <f>INDEX('Postal Codes 1'!$C$2:$C$1540,MATCH(H799,'Postal Codes 1'!$B$2:$B$1540,0))</f>
        <v>TN</v>
      </c>
      <c r="J799" s="10">
        <v>40420</v>
      </c>
      <c r="K799">
        <v>65</v>
      </c>
      <c r="L799" t="s">
        <v>1692</v>
      </c>
      <c r="M799" t="str">
        <f>Portfolio43468[[#This Row],[Product Name]]</f>
        <v>Megawidget L</v>
      </c>
      <c r="N799">
        <f>Portfolio43468[[#This Row],[Order Quantity]]</f>
        <v>1560</v>
      </c>
      <c r="O799" s="14">
        <f>Portfolio43468[[#This Row],[Order Value]]</f>
        <v>2480.4</v>
      </c>
      <c r="P799">
        <f t="shared" si="24"/>
        <v>2010</v>
      </c>
      <c r="Q799" t="str">
        <f t="shared" si="25"/>
        <v>Aug</v>
      </c>
    </row>
    <row r="800" spans="1:17" x14ac:dyDescent="0.3">
      <c r="A800">
        <v>803</v>
      </c>
      <c r="B800" t="str">
        <f>Portfolio43468[[#This Row],[First Name]]</f>
        <v>L</v>
      </c>
      <c r="C800" t="str">
        <f>Portfolio43468[[#This Row],[Last Name]]</f>
        <v>Metcalf</v>
      </c>
      <c r="D800" t="s">
        <v>1670</v>
      </c>
      <c r="E800" t="str">
        <f>Portfolio43468[[#This Row],[Gender]]</f>
        <v>F</v>
      </c>
      <c r="F800">
        <v>60</v>
      </c>
      <c r="G800" t="s">
        <v>3979</v>
      </c>
      <c r="H800" t="s">
        <v>3980</v>
      </c>
      <c r="I800" t="str">
        <f>INDEX('Postal Codes 1'!$C$2:$C$1540,MATCH(H800,'Postal Codes 1'!$B$2:$B$1540,0))</f>
        <v>ST</v>
      </c>
      <c r="J800" s="10">
        <v>39764</v>
      </c>
      <c r="K800">
        <v>16</v>
      </c>
      <c r="L800" t="s">
        <v>1700</v>
      </c>
      <c r="M800" t="str">
        <f>Portfolio43468[[#This Row],[Product Name]]</f>
        <v>Ultrathing V1</v>
      </c>
      <c r="N800">
        <f>Portfolio43468[[#This Row],[Order Quantity]]</f>
        <v>272</v>
      </c>
      <c r="O800" s="14">
        <f>Portfolio43468[[#This Row],[Order Value]]</f>
        <v>541.28</v>
      </c>
      <c r="P800">
        <f t="shared" si="24"/>
        <v>2008</v>
      </c>
      <c r="Q800" t="str">
        <f t="shared" si="25"/>
        <v>Nov</v>
      </c>
    </row>
    <row r="801" spans="1:17" x14ac:dyDescent="0.3">
      <c r="A801">
        <v>804</v>
      </c>
      <c r="B801" t="str">
        <f>Portfolio43468[[#This Row],[First Name]]</f>
        <v>M</v>
      </c>
      <c r="C801" t="str">
        <f>Portfolio43468[[#This Row],[Last Name]]</f>
        <v>Lockhart</v>
      </c>
      <c r="D801" t="s">
        <v>1670</v>
      </c>
      <c r="E801" t="str">
        <f>Portfolio43468[[#This Row],[Gender]]</f>
        <v>F</v>
      </c>
      <c r="F801">
        <v>30</v>
      </c>
      <c r="G801" t="s">
        <v>3983</v>
      </c>
      <c r="H801" t="s">
        <v>374</v>
      </c>
      <c r="I801" t="str">
        <f>INDEX('Postal Codes 1'!$C$2:$C$1540,MATCH(H801,'Postal Codes 1'!$B$2:$B$1540,0))</f>
        <v>NP</v>
      </c>
      <c r="J801" s="10">
        <v>39476</v>
      </c>
      <c r="K801">
        <v>37</v>
      </c>
      <c r="L801" t="s">
        <v>1700</v>
      </c>
      <c r="M801" t="str">
        <f>Portfolio43468[[#This Row],[Product Name]]</f>
        <v>Ultrathing V1</v>
      </c>
      <c r="N801">
        <f>Portfolio43468[[#This Row],[Order Quantity]]</f>
        <v>629</v>
      </c>
      <c r="O801" s="14">
        <f>Portfolio43468[[#This Row],[Order Value]]</f>
        <v>1251.71</v>
      </c>
      <c r="P801">
        <f t="shared" si="24"/>
        <v>2008</v>
      </c>
      <c r="Q801" t="str">
        <f t="shared" si="25"/>
        <v>Jan</v>
      </c>
    </row>
    <row r="802" spans="1:17" x14ac:dyDescent="0.3">
      <c r="A802">
        <v>805</v>
      </c>
      <c r="B802" t="str">
        <f>Portfolio43468[[#This Row],[First Name]]</f>
        <v>J</v>
      </c>
      <c r="C802" t="str">
        <f>Portfolio43468[[#This Row],[Last Name]]</f>
        <v>Hopper</v>
      </c>
      <c r="D802" t="s">
        <v>1670</v>
      </c>
      <c r="E802" t="str">
        <f>Portfolio43468[[#This Row],[Gender]]</f>
        <v>F</v>
      </c>
      <c r="F802">
        <v>90</v>
      </c>
      <c r="G802" t="s">
        <v>3986</v>
      </c>
      <c r="H802" t="s">
        <v>700</v>
      </c>
      <c r="I802" t="str">
        <f>INDEX('Postal Codes 1'!$C$2:$C$1540,MATCH(H802,'Postal Codes 1'!$B$2:$B$1540,0))</f>
        <v>LL</v>
      </c>
      <c r="J802" s="10">
        <v>39662</v>
      </c>
      <c r="K802">
        <v>72</v>
      </c>
      <c r="L802" t="s">
        <v>1677</v>
      </c>
      <c r="M802" t="str">
        <f>Portfolio43468[[#This Row],[Product Name]]</f>
        <v>Ultrathing V3</v>
      </c>
      <c r="N802">
        <f>Portfolio43468[[#This Row],[Order Quantity]]</f>
        <v>1728</v>
      </c>
      <c r="O802" s="14">
        <f>Portfolio43468[[#This Row],[Order Value]]</f>
        <v>6030.72</v>
      </c>
      <c r="P802">
        <f t="shared" si="24"/>
        <v>2008</v>
      </c>
      <c r="Q802" t="str">
        <f t="shared" si="25"/>
        <v>Aug</v>
      </c>
    </row>
    <row r="803" spans="1:17" x14ac:dyDescent="0.3">
      <c r="A803">
        <v>806</v>
      </c>
      <c r="B803" t="str">
        <f>Portfolio43468[[#This Row],[First Name]]</f>
        <v>S</v>
      </c>
      <c r="C803" t="str">
        <f>Portfolio43468[[#This Row],[Last Name]]</f>
        <v>Lyons</v>
      </c>
      <c r="D803" t="s">
        <v>1683</v>
      </c>
      <c r="E803" t="str">
        <f>Portfolio43468[[#This Row],[Gender]]</f>
        <v>F</v>
      </c>
      <c r="F803">
        <v>60</v>
      </c>
      <c r="G803" t="s">
        <v>3988</v>
      </c>
      <c r="H803" t="s">
        <v>204</v>
      </c>
      <c r="I803" t="str">
        <f>INDEX('Postal Codes 1'!$C$2:$C$1540,MATCH(H803,'Postal Codes 1'!$B$2:$B$1540,0))</f>
        <v>FY</v>
      </c>
      <c r="J803" s="10">
        <v>39604</v>
      </c>
      <c r="K803">
        <v>24</v>
      </c>
      <c r="L803" t="s">
        <v>1007</v>
      </c>
      <c r="M803" t="str">
        <f>Portfolio43468[[#This Row],[Product Name]]</f>
        <v>Superwossname</v>
      </c>
      <c r="N803">
        <f>Portfolio43468[[#This Row],[Order Quantity]]</f>
        <v>480</v>
      </c>
      <c r="O803" s="14">
        <f>Portfolio43468[[#This Row],[Order Value]]</f>
        <v>1492.8</v>
      </c>
      <c r="P803">
        <f t="shared" si="24"/>
        <v>2008</v>
      </c>
      <c r="Q803" t="str">
        <f t="shared" si="25"/>
        <v>Jun</v>
      </c>
    </row>
    <row r="804" spans="1:17" x14ac:dyDescent="0.3">
      <c r="A804">
        <v>807</v>
      </c>
      <c r="B804" t="str">
        <f>Portfolio43468[[#This Row],[First Name]]</f>
        <v>D</v>
      </c>
      <c r="C804" t="str">
        <f>Portfolio43468[[#This Row],[Last Name]]</f>
        <v>England</v>
      </c>
      <c r="D804" t="s">
        <v>1683</v>
      </c>
      <c r="E804" t="str">
        <f>Portfolio43468[[#This Row],[Gender]]</f>
        <v>F</v>
      </c>
      <c r="F804">
        <v>60</v>
      </c>
      <c r="G804" t="s">
        <v>3989</v>
      </c>
      <c r="H804" t="s">
        <v>3990</v>
      </c>
      <c r="I804" t="str">
        <f>INDEX('Postal Codes 1'!$C$2:$C$1540,MATCH(H804,'Postal Codes 1'!$B$2:$B$1540,0))</f>
        <v>PH</v>
      </c>
      <c r="J804" s="10">
        <v>39993</v>
      </c>
      <c r="K804">
        <v>89</v>
      </c>
      <c r="L804" t="s">
        <v>1677</v>
      </c>
      <c r="M804" t="str">
        <f>Portfolio43468[[#This Row],[Product Name]]</f>
        <v>Ultrathing V3</v>
      </c>
      <c r="N804">
        <f>Portfolio43468[[#This Row],[Order Quantity]]</f>
        <v>2136</v>
      </c>
      <c r="O804" s="14">
        <f>Portfolio43468[[#This Row],[Order Value]]</f>
        <v>7454.64</v>
      </c>
      <c r="P804">
        <f t="shared" si="24"/>
        <v>2009</v>
      </c>
      <c r="Q804" t="str">
        <f t="shared" si="25"/>
        <v>Jun</v>
      </c>
    </row>
    <row r="805" spans="1:17" x14ac:dyDescent="0.3">
      <c r="A805">
        <v>808</v>
      </c>
      <c r="B805" t="str">
        <f>Portfolio43468[[#This Row],[First Name]]</f>
        <v>R</v>
      </c>
      <c r="C805" t="str">
        <f>Portfolio43468[[#This Row],[Last Name]]</f>
        <v>Willis</v>
      </c>
      <c r="D805" t="s">
        <v>1683</v>
      </c>
      <c r="E805" t="str">
        <f>Portfolio43468[[#This Row],[Gender]]</f>
        <v>F</v>
      </c>
      <c r="F805">
        <v>60</v>
      </c>
      <c r="G805" t="s">
        <v>3993</v>
      </c>
      <c r="H805" t="s">
        <v>3994</v>
      </c>
      <c r="I805" t="str">
        <f>INDEX('Postal Codes 1'!$C$2:$C$1540,MATCH(H805,'Postal Codes 1'!$B$2:$B$1540,0))</f>
        <v>LE</v>
      </c>
      <c r="J805" s="10">
        <v>39609</v>
      </c>
      <c r="K805">
        <v>21</v>
      </c>
      <c r="L805" t="s">
        <v>1772</v>
      </c>
      <c r="M805" t="str">
        <f>Portfolio43468[[#This Row],[Product Name]]</f>
        <v>Gigastuff</v>
      </c>
      <c r="N805">
        <f>Portfolio43468[[#This Row],[Order Quantity]]</f>
        <v>378</v>
      </c>
      <c r="O805" s="14">
        <f>Portfolio43468[[#This Row],[Order Value]]</f>
        <v>714.42</v>
      </c>
      <c r="P805">
        <f t="shared" si="24"/>
        <v>2008</v>
      </c>
      <c r="Q805" t="str">
        <f t="shared" si="25"/>
        <v>Jun</v>
      </c>
    </row>
    <row r="806" spans="1:17" x14ac:dyDescent="0.3">
      <c r="A806">
        <v>809</v>
      </c>
      <c r="B806" t="str">
        <f>Portfolio43468[[#This Row],[First Name]]</f>
        <v>N</v>
      </c>
      <c r="C806" t="str">
        <f>Portfolio43468[[#This Row],[Last Name]]</f>
        <v>Miles</v>
      </c>
      <c r="D806" t="s">
        <v>1683</v>
      </c>
      <c r="E806" t="str">
        <f>Portfolio43468[[#This Row],[Gender]]</f>
        <v>F</v>
      </c>
      <c r="F806">
        <v>60</v>
      </c>
      <c r="G806" t="s">
        <v>3997</v>
      </c>
      <c r="H806" t="s">
        <v>3998</v>
      </c>
      <c r="I806" t="str">
        <f>INDEX('Postal Codes 1'!$C$2:$C$1540,MATCH(H806,'Postal Codes 1'!$B$2:$B$1540,0))</f>
        <v>SA</v>
      </c>
      <c r="J806" s="10">
        <v>39557</v>
      </c>
      <c r="K806">
        <v>16</v>
      </c>
      <c r="L806" t="s">
        <v>1700</v>
      </c>
      <c r="M806" t="str">
        <f>Portfolio43468[[#This Row],[Product Name]]</f>
        <v>Ultrathing V1</v>
      </c>
      <c r="N806">
        <f>Portfolio43468[[#This Row],[Order Quantity]]</f>
        <v>272</v>
      </c>
      <c r="O806" s="14">
        <f>Portfolio43468[[#This Row],[Order Value]]</f>
        <v>541.28</v>
      </c>
      <c r="P806">
        <f t="shared" si="24"/>
        <v>2008</v>
      </c>
      <c r="Q806" t="str">
        <f t="shared" si="25"/>
        <v>Apr</v>
      </c>
    </row>
    <row r="807" spans="1:17" x14ac:dyDescent="0.3">
      <c r="A807">
        <v>810</v>
      </c>
      <c r="B807" t="str">
        <f>Portfolio43468[[#This Row],[First Name]]</f>
        <v>M</v>
      </c>
      <c r="C807" t="str">
        <f>Portfolio43468[[#This Row],[Last Name]]</f>
        <v>Sprague</v>
      </c>
      <c r="D807" t="s">
        <v>1683</v>
      </c>
      <c r="E807" t="str">
        <f>Portfolio43468[[#This Row],[Gender]]</f>
        <v>F</v>
      </c>
      <c r="F807">
        <v>60</v>
      </c>
      <c r="G807" t="s">
        <v>4001</v>
      </c>
      <c r="H807" t="s">
        <v>504</v>
      </c>
      <c r="I807" t="str">
        <f>INDEX('Postal Codes 1'!$C$2:$C$1540,MATCH(H807,'Postal Codes 1'!$B$2:$B$1540,0))</f>
        <v>SY</v>
      </c>
      <c r="J807" s="10">
        <v>39946</v>
      </c>
      <c r="K807">
        <v>73</v>
      </c>
      <c r="L807" t="s">
        <v>1677</v>
      </c>
      <c r="M807" t="str">
        <f>Portfolio43468[[#This Row],[Product Name]]</f>
        <v>Ultrathing V3</v>
      </c>
      <c r="N807">
        <f>Portfolio43468[[#This Row],[Order Quantity]]</f>
        <v>1752</v>
      </c>
      <c r="O807" s="14">
        <f>Portfolio43468[[#This Row],[Order Value]]</f>
        <v>6114.4800000000005</v>
      </c>
      <c r="P807">
        <f t="shared" si="24"/>
        <v>2009</v>
      </c>
      <c r="Q807" t="str">
        <f t="shared" si="25"/>
        <v>May</v>
      </c>
    </row>
    <row r="808" spans="1:17" x14ac:dyDescent="0.3">
      <c r="A808">
        <v>811</v>
      </c>
      <c r="B808" t="str">
        <f>Portfolio43468[[#This Row],[First Name]]</f>
        <v>I</v>
      </c>
      <c r="C808" t="str">
        <f>Portfolio43468[[#This Row],[Last Name]]</f>
        <v>Flowers</v>
      </c>
      <c r="D808" t="s">
        <v>1683</v>
      </c>
      <c r="E808" t="str">
        <f>Portfolio43468[[#This Row],[Gender]]</f>
        <v>F</v>
      </c>
      <c r="F808">
        <v>60</v>
      </c>
      <c r="G808" t="s">
        <v>4004</v>
      </c>
      <c r="H808" t="s">
        <v>287</v>
      </c>
      <c r="I808" t="str">
        <f>INDEX('Postal Codes 1'!$C$2:$C$1540,MATCH(H808,'Postal Codes 1'!$B$2:$B$1540,0))</f>
        <v>KW</v>
      </c>
      <c r="J808" s="10">
        <v>40509</v>
      </c>
      <c r="K808">
        <v>79</v>
      </c>
      <c r="L808" t="s">
        <v>1696</v>
      </c>
      <c r="M808" t="str">
        <f>Portfolio43468[[#This Row],[Product Name]]</f>
        <v>Ultrathing V2</v>
      </c>
      <c r="N808">
        <f>Portfolio43468[[#This Row],[Order Quantity]]</f>
        <v>1580</v>
      </c>
      <c r="O808" s="14">
        <f>Portfolio43468[[#This Row],[Order Value]]</f>
        <v>4724.2000000000007</v>
      </c>
      <c r="P808">
        <f t="shared" si="24"/>
        <v>2010</v>
      </c>
      <c r="Q808" t="str">
        <f t="shared" si="25"/>
        <v>Nov</v>
      </c>
    </row>
    <row r="809" spans="1:17" x14ac:dyDescent="0.3">
      <c r="A809">
        <v>813</v>
      </c>
      <c r="B809" t="str">
        <f>Portfolio43468[[#This Row],[First Name]]</f>
        <v>Y</v>
      </c>
      <c r="C809" t="str">
        <f>Portfolio43468[[#This Row],[Last Name]]</f>
        <v>Holden</v>
      </c>
      <c r="D809" t="s">
        <v>1670</v>
      </c>
      <c r="E809" t="str">
        <f>Portfolio43468[[#This Row],[Gender]]</f>
        <v>F</v>
      </c>
      <c r="F809">
        <v>30</v>
      </c>
      <c r="G809" t="s">
        <v>4009</v>
      </c>
      <c r="H809" t="s">
        <v>1232</v>
      </c>
      <c r="I809" t="str">
        <f>INDEX('Postal Codes 1'!$C$2:$C$1540,MATCH(H809,'Postal Codes 1'!$B$2:$B$1540,0))</f>
        <v>NR</v>
      </c>
      <c r="J809" s="10">
        <v>39641</v>
      </c>
      <c r="K809">
        <v>77</v>
      </c>
      <c r="L809" t="s">
        <v>1696</v>
      </c>
      <c r="M809" t="str">
        <f>Portfolio43468[[#This Row],[Product Name]]</f>
        <v>Ultrathing V2</v>
      </c>
      <c r="N809">
        <f>Portfolio43468[[#This Row],[Order Quantity]]</f>
        <v>1540</v>
      </c>
      <c r="O809" s="14">
        <f>Portfolio43468[[#This Row],[Order Value]]</f>
        <v>4604.6000000000004</v>
      </c>
      <c r="P809">
        <f t="shared" si="24"/>
        <v>2008</v>
      </c>
      <c r="Q809" t="str">
        <f t="shared" si="25"/>
        <v>Jul</v>
      </c>
    </row>
    <row r="810" spans="1:17" x14ac:dyDescent="0.3">
      <c r="A810">
        <v>814</v>
      </c>
      <c r="B810" t="str">
        <f>Portfolio43468[[#This Row],[First Name]]</f>
        <v>E</v>
      </c>
      <c r="C810" t="str">
        <f>Portfolio43468[[#This Row],[Last Name]]</f>
        <v>Mcbride</v>
      </c>
      <c r="D810" t="s">
        <v>1670</v>
      </c>
      <c r="E810" t="str">
        <f>Portfolio43468[[#This Row],[Gender]]</f>
        <v>F</v>
      </c>
      <c r="F810">
        <v>90</v>
      </c>
      <c r="G810" t="s">
        <v>4012</v>
      </c>
      <c r="H810" t="s">
        <v>4013</v>
      </c>
      <c r="I810" t="str">
        <f>INDEX('Postal Codes 1'!$C$2:$C$1540,MATCH(H810,'Postal Codes 1'!$B$2:$B$1540,0))</f>
        <v>CB</v>
      </c>
      <c r="J810" s="10">
        <v>40480</v>
      </c>
      <c r="K810">
        <v>28</v>
      </c>
      <c r="L810" t="s">
        <v>1700</v>
      </c>
      <c r="M810" t="str">
        <f>Portfolio43468[[#This Row],[Product Name]]</f>
        <v>Ultrathing V1</v>
      </c>
      <c r="N810">
        <f>Portfolio43468[[#This Row],[Order Quantity]]</f>
        <v>476</v>
      </c>
      <c r="O810" s="14">
        <f>Portfolio43468[[#This Row],[Order Value]]</f>
        <v>947.24</v>
      </c>
      <c r="P810">
        <f t="shared" si="24"/>
        <v>2010</v>
      </c>
      <c r="Q810" t="str">
        <f t="shared" si="25"/>
        <v>Oct</v>
      </c>
    </row>
    <row r="811" spans="1:17" x14ac:dyDescent="0.3">
      <c r="A811">
        <v>815</v>
      </c>
      <c r="B811" t="str">
        <f>Portfolio43468[[#This Row],[First Name]]</f>
        <v>V</v>
      </c>
      <c r="C811" t="str">
        <f>Portfolio43468[[#This Row],[Last Name]]</f>
        <v>Messer</v>
      </c>
      <c r="D811" t="s">
        <v>1670</v>
      </c>
      <c r="E811" t="str">
        <f>Portfolio43468[[#This Row],[Gender]]</f>
        <v>F</v>
      </c>
      <c r="F811">
        <v>90</v>
      </c>
      <c r="G811" t="s">
        <v>4016</v>
      </c>
      <c r="H811" t="s">
        <v>453</v>
      </c>
      <c r="I811" t="str">
        <f>INDEX('Postal Codes 1'!$C$2:$C$1540,MATCH(H811,'Postal Codes 1'!$B$2:$B$1540,0))</f>
        <v>SA</v>
      </c>
      <c r="J811" s="10">
        <v>39666</v>
      </c>
      <c r="K811">
        <v>86</v>
      </c>
      <c r="L811" t="s">
        <v>1696</v>
      </c>
      <c r="M811" t="str">
        <f>Portfolio43468[[#This Row],[Product Name]]</f>
        <v>Ultrathing V2</v>
      </c>
      <c r="N811">
        <f>Portfolio43468[[#This Row],[Order Quantity]]</f>
        <v>1720</v>
      </c>
      <c r="O811" s="14">
        <f>Portfolio43468[[#This Row],[Order Value]]</f>
        <v>5142.8</v>
      </c>
      <c r="P811">
        <f t="shared" si="24"/>
        <v>2008</v>
      </c>
      <c r="Q811" t="str">
        <f t="shared" si="25"/>
        <v>Aug</v>
      </c>
    </row>
    <row r="812" spans="1:17" x14ac:dyDescent="0.3">
      <c r="A812">
        <v>816</v>
      </c>
      <c r="B812" t="str">
        <f>Portfolio43468[[#This Row],[First Name]]</f>
        <v>L</v>
      </c>
      <c r="C812" t="str">
        <f>Portfolio43468[[#This Row],[Last Name]]</f>
        <v>Weston</v>
      </c>
      <c r="D812" t="s">
        <v>1670</v>
      </c>
      <c r="E812" t="str">
        <f>Portfolio43468[[#This Row],[Gender]]</f>
        <v>F</v>
      </c>
      <c r="F812">
        <v>90</v>
      </c>
      <c r="G812" t="s">
        <v>4018</v>
      </c>
      <c r="H812" t="s">
        <v>365</v>
      </c>
      <c r="I812" t="str">
        <f>INDEX('Postal Codes 1'!$C$2:$C$1540,MATCH(H812,'Postal Codes 1'!$B$2:$B$1540,0))</f>
        <v>NG</v>
      </c>
      <c r="J812" s="10">
        <v>39473</v>
      </c>
      <c r="K812">
        <v>97</v>
      </c>
      <c r="L812" t="s">
        <v>851</v>
      </c>
      <c r="M812" t="str">
        <f>Portfolio43468[[#This Row],[Product Name]]</f>
        <v>Hyperwotsit</v>
      </c>
      <c r="N812">
        <f>Portfolio43468[[#This Row],[Order Quantity]]</f>
        <v>1940</v>
      </c>
      <c r="O812" s="14">
        <f>Portfolio43468[[#This Row],[Order Value]]</f>
        <v>3899.3999999999996</v>
      </c>
      <c r="P812">
        <f t="shared" si="24"/>
        <v>2008</v>
      </c>
      <c r="Q812" t="str">
        <f t="shared" si="25"/>
        <v>Jan</v>
      </c>
    </row>
    <row r="813" spans="1:17" x14ac:dyDescent="0.3">
      <c r="A813">
        <v>817</v>
      </c>
      <c r="B813" t="str">
        <f>Portfolio43468[[#This Row],[First Name]]</f>
        <v>M</v>
      </c>
      <c r="C813" t="str">
        <f>Portfolio43468[[#This Row],[Last Name]]</f>
        <v>Nieves</v>
      </c>
      <c r="D813" t="s">
        <v>1683</v>
      </c>
      <c r="E813" t="str">
        <f>Portfolio43468[[#This Row],[Gender]]</f>
        <v>F</v>
      </c>
      <c r="F813">
        <v>60</v>
      </c>
      <c r="G813" t="s">
        <v>4021</v>
      </c>
      <c r="H813" t="s">
        <v>4022</v>
      </c>
      <c r="I813" t="str">
        <f>INDEX('Postal Codes 1'!$C$2:$C$1540,MATCH(H813,'Postal Codes 1'!$B$2:$B$1540,0))</f>
        <v>KY</v>
      </c>
      <c r="J813" s="10">
        <v>39955</v>
      </c>
      <c r="K813">
        <v>96</v>
      </c>
      <c r="L813" t="s">
        <v>851</v>
      </c>
      <c r="M813" t="str">
        <f>Portfolio43468[[#This Row],[Product Name]]</f>
        <v>Hyperwotsit</v>
      </c>
      <c r="N813">
        <f>Portfolio43468[[#This Row],[Order Quantity]]</f>
        <v>1920</v>
      </c>
      <c r="O813" s="14">
        <f>Portfolio43468[[#This Row],[Order Value]]</f>
        <v>3859.2</v>
      </c>
      <c r="P813">
        <f t="shared" si="24"/>
        <v>2009</v>
      </c>
      <c r="Q813" t="str">
        <f t="shared" si="25"/>
        <v>May</v>
      </c>
    </row>
    <row r="814" spans="1:17" x14ac:dyDescent="0.3">
      <c r="A814">
        <v>818</v>
      </c>
      <c r="B814" t="str">
        <f>Portfolio43468[[#This Row],[First Name]]</f>
        <v>S</v>
      </c>
      <c r="C814" t="str">
        <f>Portfolio43468[[#This Row],[Last Name]]</f>
        <v>Major</v>
      </c>
      <c r="D814" t="s">
        <v>1683</v>
      </c>
      <c r="E814" t="str">
        <f>Portfolio43468[[#This Row],[Gender]]</f>
        <v>F</v>
      </c>
      <c r="F814">
        <v>90</v>
      </c>
      <c r="G814" t="s">
        <v>4024</v>
      </c>
      <c r="H814" t="s">
        <v>738</v>
      </c>
      <c r="I814" t="str">
        <f>INDEX('Postal Codes 1'!$C$2:$C$1540,MATCH(H814,'Postal Codes 1'!$B$2:$B$1540,0))</f>
        <v>NE</v>
      </c>
      <c r="J814" s="10">
        <v>39778</v>
      </c>
      <c r="K814">
        <v>29</v>
      </c>
      <c r="L814" t="s">
        <v>1677</v>
      </c>
      <c r="M814" t="str">
        <f>Portfolio43468[[#This Row],[Product Name]]</f>
        <v>Ultrathing V3</v>
      </c>
      <c r="N814">
        <f>Portfolio43468[[#This Row],[Order Quantity]]</f>
        <v>696</v>
      </c>
      <c r="O814" s="14">
        <f>Portfolio43468[[#This Row],[Order Value]]</f>
        <v>2429.04</v>
      </c>
      <c r="P814">
        <f t="shared" si="24"/>
        <v>2008</v>
      </c>
      <c r="Q814" t="str">
        <f t="shared" si="25"/>
        <v>Nov</v>
      </c>
    </row>
    <row r="815" spans="1:17" x14ac:dyDescent="0.3">
      <c r="A815">
        <v>819</v>
      </c>
      <c r="B815" t="str">
        <f>Portfolio43468[[#This Row],[First Name]]</f>
        <v>H</v>
      </c>
      <c r="C815" t="str">
        <f>Portfolio43468[[#This Row],[Last Name]]</f>
        <v>Boykin</v>
      </c>
      <c r="D815" t="s">
        <v>1683</v>
      </c>
      <c r="E815" t="str">
        <f>Portfolio43468[[#This Row],[Gender]]</f>
        <v>F</v>
      </c>
      <c r="F815">
        <v>30</v>
      </c>
      <c r="G815" t="s">
        <v>4026</v>
      </c>
      <c r="H815" t="s">
        <v>1427</v>
      </c>
      <c r="I815" t="str">
        <f>INDEX('Postal Codes 1'!$C$2:$C$1540,MATCH(H815,'Postal Codes 1'!$B$2:$B$1540,0))</f>
        <v>TA</v>
      </c>
      <c r="J815" s="10">
        <v>39602</v>
      </c>
      <c r="K815">
        <v>75</v>
      </c>
      <c r="L815" t="s">
        <v>1692</v>
      </c>
      <c r="M815" t="str">
        <f>Portfolio43468[[#This Row],[Product Name]]</f>
        <v>Megawidget L</v>
      </c>
      <c r="N815">
        <f>Portfolio43468[[#This Row],[Order Quantity]]</f>
        <v>1800</v>
      </c>
      <c r="O815" s="14">
        <f>Portfolio43468[[#This Row],[Order Value]]</f>
        <v>2862</v>
      </c>
      <c r="P815">
        <f t="shared" si="24"/>
        <v>2008</v>
      </c>
      <c r="Q815" t="str">
        <f t="shared" si="25"/>
        <v>Jun</v>
      </c>
    </row>
    <row r="816" spans="1:17" x14ac:dyDescent="0.3">
      <c r="A816">
        <v>820</v>
      </c>
      <c r="B816" t="str">
        <f>Portfolio43468[[#This Row],[First Name]]</f>
        <v>V</v>
      </c>
      <c r="C816" t="str">
        <f>Portfolio43468[[#This Row],[Last Name]]</f>
        <v>Mcdonough</v>
      </c>
      <c r="D816" t="s">
        <v>1670</v>
      </c>
      <c r="E816" t="str">
        <f>Portfolio43468[[#This Row],[Gender]]</f>
        <v>F</v>
      </c>
      <c r="F816">
        <v>30</v>
      </c>
      <c r="G816" t="s">
        <v>4029</v>
      </c>
      <c r="H816" t="s">
        <v>1444</v>
      </c>
      <c r="I816" t="str">
        <f>INDEX('Postal Codes 1'!$C$2:$C$1540,MATCH(H816,'Postal Codes 1'!$B$2:$B$1540,0))</f>
        <v>TD</v>
      </c>
      <c r="J816" s="10">
        <v>40045</v>
      </c>
      <c r="K816">
        <v>60</v>
      </c>
      <c r="L816" t="s">
        <v>851</v>
      </c>
      <c r="M816" t="str">
        <f>Portfolio43468[[#This Row],[Product Name]]</f>
        <v>Hyperwotsit</v>
      </c>
      <c r="N816">
        <f>Portfolio43468[[#This Row],[Order Quantity]]</f>
        <v>1200</v>
      </c>
      <c r="O816" s="14">
        <f>Portfolio43468[[#This Row],[Order Value]]</f>
        <v>2411.9999999999995</v>
      </c>
      <c r="P816">
        <f t="shared" si="24"/>
        <v>2009</v>
      </c>
      <c r="Q816" t="str">
        <f t="shared" si="25"/>
        <v>Aug</v>
      </c>
    </row>
    <row r="817" spans="1:17" x14ac:dyDescent="0.3">
      <c r="A817">
        <v>821</v>
      </c>
      <c r="B817" t="str">
        <f>Portfolio43468[[#This Row],[First Name]]</f>
        <v>L</v>
      </c>
      <c r="C817" t="str">
        <f>Portfolio43468[[#This Row],[Last Name]]</f>
        <v>Ewing</v>
      </c>
      <c r="D817" t="s">
        <v>1683</v>
      </c>
      <c r="E817" t="str">
        <f>Portfolio43468[[#This Row],[Gender]]</f>
        <v>F</v>
      </c>
      <c r="F817">
        <v>90</v>
      </c>
      <c r="G817" t="s">
        <v>4031</v>
      </c>
      <c r="H817" t="s">
        <v>1613</v>
      </c>
      <c r="I817" t="str">
        <f>INDEX('Postal Codes 1'!$C$2:$C$1540,MATCH(H817,'Postal Codes 1'!$B$2:$B$1540,0))</f>
        <v>CA</v>
      </c>
      <c r="J817" s="10">
        <v>39666</v>
      </c>
      <c r="K817">
        <v>51</v>
      </c>
      <c r="L817" t="s">
        <v>1772</v>
      </c>
      <c r="M817" t="str">
        <f>Portfolio43468[[#This Row],[Product Name]]</f>
        <v>Gigastuff</v>
      </c>
      <c r="N817">
        <f>Portfolio43468[[#This Row],[Order Quantity]]</f>
        <v>918</v>
      </c>
      <c r="O817" s="14">
        <f>Portfolio43468[[#This Row],[Order Value]]</f>
        <v>1735.02</v>
      </c>
      <c r="P817">
        <f t="shared" si="24"/>
        <v>2008</v>
      </c>
      <c r="Q817" t="str">
        <f t="shared" si="25"/>
        <v>Aug</v>
      </c>
    </row>
    <row r="818" spans="1:17" x14ac:dyDescent="0.3">
      <c r="A818">
        <v>822</v>
      </c>
      <c r="B818" t="str">
        <f>Portfolio43468[[#This Row],[First Name]]</f>
        <v>A</v>
      </c>
      <c r="C818" t="str">
        <f>Portfolio43468[[#This Row],[Last Name]]</f>
        <v>Kirk</v>
      </c>
      <c r="D818" t="s">
        <v>1683</v>
      </c>
      <c r="E818" t="str">
        <f>Portfolio43468[[#This Row],[Gender]]</f>
        <v>F</v>
      </c>
      <c r="F818">
        <v>30</v>
      </c>
      <c r="G818" t="s">
        <v>4034</v>
      </c>
      <c r="H818" t="s">
        <v>729</v>
      </c>
      <c r="I818" t="str">
        <f>INDEX('Postal Codes 1'!$C$2:$C$1540,MATCH(H818,'Postal Codes 1'!$B$2:$B$1540,0))</f>
        <v>ME</v>
      </c>
      <c r="J818" s="10">
        <v>39785</v>
      </c>
      <c r="K818">
        <v>93</v>
      </c>
      <c r="L818" t="s">
        <v>1692</v>
      </c>
      <c r="M818" t="str">
        <f>Portfolio43468[[#This Row],[Product Name]]</f>
        <v>Megawidget L</v>
      </c>
      <c r="N818">
        <f>Portfolio43468[[#This Row],[Order Quantity]]</f>
        <v>2232</v>
      </c>
      <c r="O818" s="14">
        <f>Portfolio43468[[#This Row],[Order Value]]</f>
        <v>3548.88</v>
      </c>
      <c r="P818">
        <f t="shared" si="24"/>
        <v>2008</v>
      </c>
      <c r="Q818" t="str">
        <f t="shared" si="25"/>
        <v>Dec</v>
      </c>
    </row>
    <row r="819" spans="1:17" x14ac:dyDescent="0.3">
      <c r="A819">
        <v>823</v>
      </c>
      <c r="B819" t="str">
        <f>Portfolio43468[[#This Row],[First Name]]</f>
        <v>R</v>
      </c>
      <c r="C819" t="str">
        <f>Portfolio43468[[#This Row],[Last Name]]</f>
        <v>Begay</v>
      </c>
      <c r="D819" t="s">
        <v>1670</v>
      </c>
      <c r="E819" t="str">
        <f>Portfolio43468[[#This Row],[Gender]]</f>
        <v>F</v>
      </c>
      <c r="F819">
        <v>60</v>
      </c>
      <c r="G819" t="s">
        <v>4037</v>
      </c>
      <c r="H819" t="s">
        <v>508</v>
      </c>
      <c r="I819" t="str">
        <f>INDEX('Postal Codes 1'!$C$2:$C$1540,MATCH(H819,'Postal Codes 1'!$B$2:$B$1540,0))</f>
        <v>AB</v>
      </c>
      <c r="J819" s="10">
        <v>40211</v>
      </c>
      <c r="K819">
        <v>26</v>
      </c>
      <c r="L819" t="s">
        <v>1721</v>
      </c>
      <c r="M819" t="str">
        <f>Portfolio43468[[#This Row],[Product Name]]</f>
        <v>Ultrathing V4</v>
      </c>
      <c r="N819">
        <f>Portfolio43468[[#This Row],[Order Quantity]]</f>
        <v>624</v>
      </c>
      <c r="O819" s="14">
        <f>Portfolio43468[[#This Row],[Order Value]]</f>
        <v>2489.7600000000002</v>
      </c>
      <c r="P819">
        <f t="shared" si="24"/>
        <v>2010</v>
      </c>
      <c r="Q819" t="str">
        <f t="shared" si="25"/>
        <v>Feb</v>
      </c>
    </row>
    <row r="820" spans="1:17" x14ac:dyDescent="0.3">
      <c r="A820">
        <v>824</v>
      </c>
      <c r="B820" t="str">
        <f>Portfolio43468[[#This Row],[First Name]]</f>
        <v>V</v>
      </c>
      <c r="C820" t="str">
        <f>Portfolio43468[[#This Row],[Last Name]]</f>
        <v>Franklin</v>
      </c>
      <c r="D820" t="s">
        <v>1670</v>
      </c>
      <c r="E820" t="str">
        <f>Portfolio43468[[#This Row],[Gender]]</f>
        <v>F</v>
      </c>
      <c r="F820">
        <v>30</v>
      </c>
      <c r="G820" t="s">
        <v>4040</v>
      </c>
      <c r="H820" t="s">
        <v>270</v>
      </c>
      <c r="I820" t="str">
        <f>INDEX('Postal Codes 1'!$C$2:$C$1540,MATCH(H820,'Postal Codes 1'!$B$2:$B$1540,0))</f>
        <v>IV</v>
      </c>
      <c r="J820" s="10">
        <v>39831</v>
      </c>
      <c r="K820">
        <v>70</v>
      </c>
      <c r="L820" t="s">
        <v>1673</v>
      </c>
      <c r="M820" t="str">
        <f>Portfolio43468[[#This Row],[Product Name]]</f>
        <v>Megawidget S</v>
      </c>
      <c r="N820">
        <f>Portfolio43468[[#This Row],[Order Quantity]]</f>
        <v>1680</v>
      </c>
      <c r="O820" s="14">
        <f>Portfolio43468[[#This Row],[Order Value]]</f>
        <v>1327.2</v>
      </c>
      <c r="P820">
        <f t="shared" si="24"/>
        <v>2009</v>
      </c>
      <c r="Q820" t="str">
        <f t="shared" si="25"/>
        <v>Jan</v>
      </c>
    </row>
    <row r="821" spans="1:17" x14ac:dyDescent="0.3">
      <c r="A821">
        <v>825</v>
      </c>
      <c r="B821" t="str">
        <f>Portfolio43468[[#This Row],[First Name]]</f>
        <v>O</v>
      </c>
      <c r="C821" t="str">
        <f>Portfolio43468[[#This Row],[Last Name]]</f>
        <v>Collier</v>
      </c>
      <c r="D821" t="s">
        <v>1670</v>
      </c>
      <c r="E821" t="str">
        <f>Portfolio43468[[#This Row],[Gender]]</f>
        <v>F</v>
      </c>
      <c r="F821">
        <v>60</v>
      </c>
      <c r="G821" t="s">
        <v>4043</v>
      </c>
      <c r="H821" t="s">
        <v>21</v>
      </c>
      <c r="I821" t="str">
        <f>INDEX('Postal Codes 1'!$C$2:$C$1540,MATCH(H821,'Postal Codes 1'!$B$2:$B$1540,0))</f>
        <v>B</v>
      </c>
      <c r="J821" s="10">
        <v>39808</v>
      </c>
      <c r="K821">
        <v>9</v>
      </c>
      <c r="L821" t="s">
        <v>1772</v>
      </c>
      <c r="M821" t="str">
        <f>Portfolio43468[[#This Row],[Product Name]]</f>
        <v>Gigastuff</v>
      </c>
      <c r="N821">
        <f>Portfolio43468[[#This Row],[Order Quantity]]</f>
        <v>162</v>
      </c>
      <c r="O821" s="14">
        <f>Portfolio43468[[#This Row],[Order Value]]</f>
        <v>306.18</v>
      </c>
      <c r="P821">
        <f t="shared" si="24"/>
        <v>2008</v>
      </c>
      <c r="Q821" t="str">
        <f t="shared" si="25"/>
        <v>Dec</v>
      </c>
    </row>
    <row r="822" spans="1:17" x14ac:dyDescent="0.3">
      <c r="A822">
        <v>826</v>
      </c>
      <c r="B822" t="str">
        <f>Portfolio43468[[#This Row],[First Name]]</f>
        <v>G</v>
      </c>
      <c r="C822" t="str">
        <f>Portfolio43468[[#This Row],[Last Name]]</f>
        <v>Duffy</v>
      </c>
      <c r="D822" t="s">
        <v>1946</v>
      </c>
      <c r="E822" t="str">
        <f>Portfolio43468[[#This Row],[Gender]]</f>
        <v>F</v>
      </c>
      <c r="F822">
        <v>90</v>
      </c>
      <c r="G822" t="s">
        <v>4046</v>
      </c>
      <c r="H822" t="s">
        <v>4047</v>
      </c>
      <c r="I822" t="str">
        <f>INDEX('Postal Codes 1'!$C$2:$C$1540,MATCH(H822,'Postal Codes 1'!$B$2:$B$1540,0))</f>
        <v>IV</v>
      </c>
      <c r="J822" s="10">
        <v>39791</v>
      </c>
      <c r="K822">
        <v>66</v>
      </c>
      <c r="L822" t="s">
        <v>851</v>
      </c>
      <c r="M822" t="str">
        <f>Portfolio43468[[#This Row],[Product Name]]</f>
        <v>Hyperwotsit</v>
      </c>
      <c r="N822">
        <f>Portfolio43468[[#This Row],[Order Quantity]]</f>
        <v>1320</v>
      </c>
      <c r="O822" s="14">
        <f>Portfolio43468[[#This Row],[Order Value]]</f>
        <v>2653.2</v>
      </c>
      <c r="P822">
        <f t="shared" si="24"/>
        <v>2008</v>
      </c>
      <c r="Q822" t="str">
        <f t="shared" si="25"/>
        <v>Dec</v>
      </c>
    </row>
    <row r="823" spans="1:17" x14ac:dyDescent="0.3">
      <c r="A823">
        <v>827</v>
      </c>
      <c r="B823" t="str">
        <f>Portfolio43468[[#This Row],[First Name]]</f>
        <v>W</v>
      </c>
      <c r="C823" t="str">
        <f>Portfolio43468[[#This Row],[Last Name]]</f>
        <v>Tuttle</v>
      </c>
      <c r="D823" t="s">
        <v>1670</v>
      </c>
      <c r="E823" t="str">
        <f>Portfolio43468[[#This Row],[Gender]]</f>
        <v>F</v>
      </c>
      <c r="F823">
        <v>90</v>
      </c>
      <c r="G823" t="s">
        <v>4049</v>
      </c>
      <c r="H823" t="s">
        <v>795</v>
      </c>
      <c r="I823" t="str">
        <f>INDEX('Postal Codes 1'!$C$2:$C$1540,MATCH(H823,'Postal Codes 1'!$B$2:$B$1540,0))</f>
        <v>PL</v>
      </c>
      <c r="J823" s="10">
        <v>39693</v>
      </c>
      <c r="K823">
        <v>79</v>
      </c>
      <c r="L823" t="s">
        <v>1692</v>
      </c>
      <c r="M823" t="str">
        <f>Portfolio43468[[#This Row],[Product Name]]</f>
        <v>Megawidget L</v>
      </c>
      <c r="N823">
        <f>Portfolio43468[[#This Row],[Order Quantity]]</f>
        <v>1896</v>
      </c>
      <c r="O823" s="14">
        <f>Portfolio43468[[#This Row],[Order Value]]</f>
        <v>3014.6400000000003</v>
      </c>
      <c r="P823">
        <f t="shared" si="24"/>
        <v>2008</v>
      </c>
      <c r="Q823" t="str">
        <f t="shared" si="25"/>
        <v>Sep</v>
      </c>
    </row>
    <row r="824" spans="1:17" x14ac:dyDescent="0.3">
      <c r="A824">
        <v>828</v>
      </c>
      <c r="B824" t="str">
        <f>Portfolio43468[[#This Row],[First Name]]</f>
        <v>C</v>
      </c>
      <c r="C824" t="str">
        <f>Portfolio43468[[#This Row],[Last Name]]</f>
        <v>Benton</v>
      </c>
      <c r="D824" t="s">
        <v>1733</v>
      </c>
      <c r="E824" t="str">
        <f>Portfolio43468[[#This Row],[Gender]]</f>
        <v>F</v>
      </c>
      <c r="F824">
        <v>90</v>
      </c>
      <c r="G824" t="s">
        <v>2748</v>
      </c>
      <c r="H824" t="s">
        <v>3667</v>
      </c>
      <c r="I824" t="str">
        <f>INDEX('Postal Codes 1'!$C$2:$C$1540,MATCH(H824,'Postal Codes 1'!$B$2:$B$1540,0))</f>
        <v>TA</v>
      </c>
      <c r="J824" s="10">
        <v>40150</v>
      </c>
      <c r="K824">
        <v>17</v>
      </c>
      <c r="L824" t="s">
        <v>1673</v>
      </c>
      <c r="M824" t="str">
        <f>Portfolio43468[[#This Row],[Product Name]]</f>
        <v>Megawidget S</v>
      </c>
      <c r="N824">
        <f>Portfolio43468[[#This Row],[Order Quantity]]</f>
        <v>408</v>
      </c>
      <c r="O824" s="14">
        <f>Portfolio43468[[#This Row],[Order Value]]</f>
        <v>322.32</v>
      </c>
      <c r="P824">
        <f t="shared" si="24"/>
        <v>2009</v>
      </c>
      <c r="Q824" t="str">
        <f t="shared" si="25"/>
        <v>Dec</v>
      </c>
    </row>
    <row r="825" spans="1:17" x14ac:dyDescent="0.3">
      <c r="A825">
        <v>829</v>
      </c>
      <c r="B825" t="str">
        <f>Portfolio43468[[#This Row],[First Name]]</f>
        <v>C</v>
      </c>
      <c r="C825" t="str">
        <f>Portfolio43468[[#This Row],[Last Name]]</f>
        <v>Blue</v>
      </c>
      <c r="D825" t="s">
        <v>1683</v>
      </c>
      <c r="E825" t="str">
        <f>Portfolio43468[[#This Row],[Gender]]</f>
        <v>F</v>
      </c>
      <c r="F825">
        <v>60</v>
      </c>
      <c r="G825" t="s">
        <v>4052</v>
      </c>
      <c r="H825" t="s">
        <v>4</v>
      </c>
      <c r="I825" t="str">
        <f>INDEX('Postal Codes 1'!$C$2:$C$1540,MATCH(H825,'Postal Codes 1'!$B$2:$B$1540,0))</f>
        <v>AB</v>
      </c>
      <c r="J825" s="10">
        <v>40539</v>
      </c>
      <c r="K825">
        <v>74</v>
      </c>
      <c r="L825" t="s">
        <v>851</v>
      </c>
      <c r="M825" t="str">
        <f>Portfolio43468[[#This Row],[Product Name]]</f>
        <v>Hyperwotsit</v>
      </c>
      <c r="N825">
        <f>Portfolio43468[[#This Row],[Order Quantity]]</f>
        <v>1480</v>
      </c>
      <c r="O825" s="14">
        <f>Portfolio43468[[#This Row],[Order Value]]</f>
        <v>2974.7999999999997</v>
      </c>
      <c r="P825">
        <f t="shared" si="24"/>
        <v>2010</v>
      </c>
      <c r="Q825" t="str">
        <f t="shared" si="25"/>
        <v>Dec</v>
      </c>
    </row>
    <row r="826" spans="1:17" x14ac:dyDescent="0.3">
      <c r="A826">
        <v>830</v>
      </c>
      <c r="B826" t="str">
        <f>Portfolio43468[[#This Row],[First Name]]</f>
        <v>J</v>
      </c>
      <c r="C826" t="str">
        <f>Portfolio43468[[#This Row],[Last Name]]</f>
        <v>Britton</v>
      </c>
      <c r="D826" t="s">
        <v>1670</v>
      </c>
      <c r="E826" t="str">
        <f>Portfolio43468[[#This Row],[Gender]]</f>
        <v>F</v>
      </c>
      <c r="F826">
        <v>30</v>
      </c>
      <c r="G826" t="s">
        <v>4055</v>
      </c>
      <c r="H826" t="s">
        <v>4056</v>
      </c>
      <c r="I826" t="str">
        <f>INDEX('Postal Codes 1'!$C$2:$C$1540,MATCH(H826,'Postal Codes 1'!$B$2:$B$1540,0))</f>
        <v>DD</v>
      </c>
      <c r="J826" s="10">
        <v>40270</v>
      </c>
      <c r="K826">
        <v>67</v>
      </c>
      <c r="L826" t="s">
        <v>1772</v>
      </c>
      <c r="M826" t="str">
        <f>Portfolio43468[[#This Row],[Product Name]]</f>
        <v>Gigastuff</v>
      </c>
      <c r="N826">
        <f>Portfolio43468[[#This Row],[Order Quantity]]</f>
        <v>1206</v>
      </c>
      <c r="O826" s="14">
        <f>Portfolio43468[[#This Row],[Order Value]]</f>
        <v>2279.3399999999997</v>
      </c>
      <c r="P826">
        <f t="shared" si="24"/>
        <v>2010</v>
      </c>
      <c r="Q826" t="str">
        <f t="shared" si="25"/>
        <v>Apr</v>
      </c>
    </row>
    <row r="827" spans="1:17" x14ac:dyDescent="0.3">
      <c r="A827">
        <v>831</v>
      </c>
      <c r="B827" t="str">
        <f>Portfolio43468[[#This Row],[First Name]]</f>
        <v>E</v>
      </c>
      <c r="C827" t="str">
        <f>Portfolio43468[[#This Row],[Last Name]]</f>
        <v>Healy</v>
      </c>
      <c r="D827" t="s">
        <v>1683</v>
      </c>
      <c r="E827" t="str">
        <f>Portfolio43468[[#This Row],[Gender]]</f>
        <v>F</v>
      </c>
      <c r="F827">
        <v>30</v>
      </c>
      <c r="G827" t="s">
        <v>4059</v>
      </c>
      <c r="H827" t="s">
        <v>3667</v>
      </c>
      <c r="I827" t="str">
        <f>INDEX('Postal Codes 1'!$C$2:$C$1540,MATCH(H827,'Postal Codes 1'!$B$2:$B$1540,0))</f>
        <v>TA</v>
      </c>
      <c r="J827" s="10">
        <v>39484</v>
      </c>
      <c r="K827">
        <v>94</v>
      </c>
      <c r="L827" t="s">
        <v>1696</v>
      </c>
      <c r="M827" t="str">
        <f>Portfolio43468[[#This Row],[Product Name]]</f>
        <v>Ultrathing V2</v>
      </c>
      <c r="N827">
        <f>Portfolio43468[[#This Row],[Order Quantity]]</f>
        <v>1880</v>
      </c>
      <c r="O827" s="14">
        <f>Portfolio43468[[#This Row],[Order Value]]</f>
        <v>5621.2000000000007</v>
      </c>
      <c r="P827">
        <f t="shared" si="24"/>
        <v>2008</v>
      </c>
      <c r="Q827" t="str">
        <f t="shared" si="25"/>
        <v>Feb</v>
      </c>
    </row>
    <row r="828" spans="1:17" x14ac:dyDescent="0.3">
      <c r="A828">
        <v>832</v>
      </c>
      <c r="B828" t="str">
        <f>Portfolio43468[[#This Row],[First Name]]</f>
        <v>I</v>
      </c>
      <c r="C828" t="str">
        <f>Portfolio43468[[#This Row],[Last Name]]</f>
        <v>Samuel</v>
      </c>
      <c r="D828" t="s">
        <v>1670</v>
      </c>
      <c r="E828" t="str">
        <f>Portfolio43468[[#This Row],[Gender]]</f>
        <v>F</v>
      </c>
      <c r="F828">
        <v>90</v>
      </c>
      <c r="G828" t="s">
        <v>4060</v>
      </c>
      <c r="H828" t="s">
        <v>693</v>
      </c>
      <c r="I828" t="str">
        <f>INDEX('Postal Codes 1'!$C$2:$C$1540,MATCH(H828,'Postal Codes 1'!$B$2:$B$1540,0))</f>
        <v>LE</v>
      </c>
      <c r="J828" s="10">
        <v>39943</v>
      </c>
      <c r="K828">
        <v>41</v>
      </c>
      <c r="L828" t="s">
        <v>1772</v>
      </c>
      <c r="M828" t="str">
        <f>Portfolio43468[[#This Row],[Product Name]]</f>
        <v>Gigastuff</v>
      </c>
      <c r="N828">
        <f>Portfolio43468[[#This Row],[Order Quantity]]</f>
        <v>738</v>
      </c>
      <c r="O828" s="14">
        <f>Portfolio43468[[#This Row],[Order Value]]</f>
        <v>1394.82</v>
      </c>
      <c r="P828">
        <f t="shared" si="24"/>
        <v>2009</v>
      </c>
      <c r="Q828" t="str">
        <f t="shared" si="25"/>
        <v>May</v>
      </c>
    </row>
    <row r="829" spans="1:17" x14ac:dyDescent="0.3">
      <c r="A829">
        <v>833</v>
      </c>
      <c r="B829" t="str">
        <f>Portfolio43468[[#This Row],[First Name]]</f>
        <v>C</v>
      </c>
      <c r="C829" t="str">
        <f>Portfolio43468[[#This Row],[Last Name]]</f>
        <v>Jacobsen</v>
      </c>
      <c r="D829" t="s">
        <v>1733</v>
      </c>
      <c r="E829" t="str">
        <f>Portfolio43468[[#This Row],[Gender]]</f>
        <v>F</v>
      </c>
      <c r="F829">
        <v>60</v>
      </c>
      <c r="G829" t="s">
        <v>4063</v>
      </c>
      <c r="H829" t="s">
        <v>1652</v>
      </c>
      <c r="I829" t="str">
        <f>INDEX('Postal Codes 1'!$C$2:$C$1540,MATCH(H829,'Postal Codes 1'!$B$2:$B$1540,0))</f>
        <v>E</v>
      </c>
      <c r="J829" s="10">
        <v>39504</v>
      </c>
      <c r="K829">
        <v>44</v>
      </c>
      <c r="L829" t="s">
        <v>1707</v>
      </c>
      <c r="M829" t="str">
        <f>Portfolio43468[[#This Row],[Product Name]]</f>
        <v>Megawidget M</v>
      </c>
      <c r="N829">
        <f>Portfolio43468[[#This Row],[Order Quantity]]</f>
        <v>1056</v>
      </c>
      <c r="O829" s="14">
        <f>Portfolio43468[[#This Row],[Order Value]]</f>
        <v>1256.6399999999999</v>
      </c>
      <c r="P829">
        <f t="shared" si="24"/>
        <v>2008</v>
      </c>
      <c r="Q829" t="str">
        <f t="shared" si="25"/>
        <v>Feb</v>
      </c>
    </row>
    <row r="830" spans="1:17" x14ac:dyDescent="0.3">
      <c r="A830">
        <v>834</v>
      </c>
      <c r="B830" t="str">
        <f>Portfolio43468[[#This Row],[First Name]]</f>
        <v>L</v>
      </c>
      <c r="C830" t="str">
        <f>Portfolio43468[[#This Row],[Last Name]]</f>
        <v>Reid</v>
      </c>
      <c r="D830" t="s">
        <v>1683</v>
      </c>
      <c r="E830" t="str">
        <f>Portfolio43468[[#This Row],[Gender]]</f>
        <v>F</v>
      </c>
      <c r="F830">
        <v>60</v>
      </c>
      <c r="G830" t="s">
        <v>4066</v>
      </c>
      <c r="H830" t="s">
        <v>1623</v>
      </c>
      <c r="I830" t="str">
        <f>INDEX('Postal Codes 1'!$C$2:$C$1540,MATCH(H830,'Postal Codes 1'!$B$2:$B$1540,0))</f>
        <v>L</v>
      </c>
      <c r="J830" s="10">
        <v>40135</v>
      </c>
      <c r="K830">
        <v>44</v>
      </c>
      <c r="L830" t="s">
        <v>1772</v>
      </c>
      <c r="M830" t="str">
        <f>Portfolio43468[[#This Row],[Product Name]]</f>
        <v>Gigastuff</v>
      </c>
      <c r="N830">
        <f>Portfolio43468[[#This Row],[Order Quantity]]</f>
        <v>792</v>
      </c>
      <c r="O830" s="14">
        <f>Portfolio43468[[#This Row],[Order Value]]</f>
        <v>1496.8799999999999</v>
      </c>
      <c r="P830">
        <f t="shared" si="24"/>
        <v>2009</v>
      </c>
      <c r="Q830" t="str">
        <f t="shared" si="25"/>
        <v>Nov</v>
      </c>
    </row>
    <row r="831" spans="1:17" x14ac:dyDescent="0.3">
      <c r="A831">
        <v>835</v>
      </c>
      <c r="B831" t="str">
        <f>Portfolio43468[[#This Row],[First Name]]</f>
        <v>R</v>
      </c>
      <c r="C831" t="str">
        <f>Portfolio43468[[#This Row],[Last Name]]</f>
        <v>Leblanc</v>
      </c>
      <c r="D831" t="s">
        <v>1670</v>
      </c>
      <c r="E831" t="str">
        <f>Portfolio43468[[#This Row],[Gender]]</f>
        <v>F</v>
      </c>
      <c r="F831">
        <v>90</v>
      </c>
      <c r="G831" t="s">
        <v>4068</v>
      </c>
      <c r="H831" t="s">
        <v>4069</v>
      </c>
      <c r="I831" t="str">
        <f>INDEX('Postal Codes 1'!$C$2:$C$1540,MATCH(H831,'Postal Codes 1'!$B$2:$B$1540,0))</f>
        <v>PL</v>
      </c>
      <c r="J831" s="10">
        <v>40419</v>
      </c>
      <c r="K831">
        <v>91</v>
      </c>
      <c r="L831" t="s">
        <v>1696</v>
      </c>
      <c r="M831" t="str">
        <f>Portfolio43468[[#This Row],[Product Name]]</f>
        <v>Ultrathing V2</v>
      </c>
      <c r="N831">
        <f>Portfolio43468[[#This Row],[Order Quantity]]</f>
        <v>1820</v>
      </c>
      <c r="O831" s="14">
        <f>Portfolio43468[[#This Row],[Order Value]]</f>
        <v>5441.8</v>
      </c>
      <c r="P831">
        <f t="shared" si="24"/>
        <v>2010</v>
      </c>
      <c r="Q831" t="str">
        <f t="shared" si="25"/>
        <v>Aug</v>
      </c>
    </row>
    <row r="832" spans="1:17" x14ac:dyDescent="0.3">
      <c r="A832">
        <v>836</v>
      </c>
      <c r="B832" t="str">
        <f>Portfolio43468[[#This Row],[First Name]]</f>
        <v>G</v>
      </c>
      <c r="C832" t="str">
        <f>Portfolio43468[[#This Row],[Last Name]]</f>
        <v>Reyes</v>
      </c>
      <c r="D832" t="s">
        <v>1670</v>
      </c>
      <c r="E832" t="str">
        <f>Portfolio43468[[#This Row],[Gender]]</f>
        <v>F</v>
      </c>
      <c r="F832">
        <v>90</v>
      </c>
      <c r="G832" t="s">
        <v>4071</v>
      </c>
      <c r="H832" t="s">
        <v>3551</v>
      </c>
      <c r="I832" t="str">
        <f>INDEX('Postal Codes 1'!$C$2:$C$1540,MATCH(H832,'Postal Codes 1'!$B$2:$B$1540,0))</f>
        <v>EH</v>
      </c>
      <c r="J832" s="10">
        <v>39605</v>
      </c>
      <c r="K832">
        <v>83</v>
      </c>
      <c r="L832" t="s">
        <v>1696</v>
      </c>
      <c r="M832" t="str">
        <f>Portfolio43468[[#This Row],[Product Name]]</f>
        <v>Ultrathing V2</v>
      </c>
      <c r="N832">
        <f>Portfolio43468[[#This Row],[Order Quantity]]</f>
        <v>1660</v>
      </c>
      <c r="O832" s="14">
        <f>Portfolio43468[[#This Row],[Order Value]]</f>
        <v>4963.4000000000005</v>
      </c>
      <c r="P832">
        <f t="shared" si="24"/>
        <v>2008</v>
      </c>
      <c r="Q832" t="str">
        <f t="shared" si="25"/>
        <v>Jun</v>
      </c>
    </row>
    <row r="833" spans="1:17" x14ac:dyDescent="0.3">
      <c r="A833">
        <v>837</v>
      </c>
      <c r="B833" t="str">
        <f>Portfolio43468[[#This Row],[First Name]]</f>
        <v>G</v>
      </c>
      <c r="C833" t="str">
        <f>Portfolio43468[[#This Row],[Last Name]]</f>
        <v>Baker</v>
      </c>
      <c r="D833" t="s">
        <v>1670</v>
      </c>
      <c r="E833" t="str">
        <f>Portfolio43468[[#This Row],[Gender]]</f>
        <v>F</v>
      </c>
      <c r="F833">
        <v>90</v>
      </c>
      <c r="G833" t="s">
        <v>4073</v>
      </c>
      <c r="H833" t="s">
        <v>2010</v>
      </c>
      <c r="I833" t="str">
        <f>INDEX('Postal Codes 1'!$C$2:$C$1540,MATCH(H833,'Postal Codes 1'!$B$2:$B$1540,0))</f>
        <v>NR</v>
      </c>
      <c r="J833" s="10">
        <v>40046</v>
      </c>
      <c r="K833">
        <v>52</v>
      </c>
      <c r="L833" t="s">
        <v>1677</v>
      </c>
      <c r="M833" t="str">
        <f>Portfolio43468[[#This Row],[Product Name]]</f>
        <v>Ultrathing V3</v>
      </c>
      <c r="N833">
        <f>Portfolio43468[[#This Row],[Order Quantity]]</f>
        <v>1248</v>
      </c>
      <c r="O833" s="14">
        <f>Portfolio43468[[#This Row],[Order Value]]</f>
        <v>4355.5200000000004</v>
      </c>
      <c r="P833">
        <f t="shared" si="24"/>
        <v>2009</v>
      </c>
      <c r="Q833" t="str">
        <f t="shared" si="25"/>
        <v>Aug</v>
      </c>
    </row>
    <row r="834" spans="1:17" x14ac:dyDescent="0.3">
      <c r="A834">
        <v>838</v>
      </c>
      <c r="B834" t="str">
        <f>Portfolio43468[[#This Row],[First Name]]</f>
        <v>K</v>
      </c>
      <c r="C834" t="str">
        <f>Portfolio43468[[#This Row],[Last Name]]</f>
        <v>Vargas</v>
      </c>
      <c r="D834" t="s">
        <v>1670</v>
      </c>
      <c r="E834" t="str">
        <f>Portfolio43468[[#This Row],[Gender]]</f>
        <v>F</v>
      </c>
      <c r="F834">
        <v>30</v>
      </c>
      <c r="G834" t="s">
        <v>4076</v>
      </c>
      <c r="H834" t="s">
        <v>783</v>
      </c>
      <c r="I834" t="str">
        <f>INDEX('Postal Codes 1'!$C$2:$C$1540,MATCH(H834,'Postal Codes 1'!$B$2:$B$1540,0))</f>
        <v>PL</v>
      </c>
      <c r="J834" s="10">
        <v>39483</v>
      </c>
      <c r="K834">
        <v>21</v>
      </c>
      <c r="L834" t="s">
        <v>1707</v>
      </c>
      <c r="M834" t="str">
        <f>Portfolio43468[[#This Row],[Product Name]]</f>
        <v>Megawidget M</v>
      </c>
      <c r="N834">
        <f>Portfolio43468[[#This Row],[Order Quantity]]</f>
        <v>504</v>
      </c>
      <c r="O834" s="14">
        <f>Portfolio43468[[#This Row],[Order Value]]</f>
        <v>599.76</v>
      </c>
      <c r="P834">
        <f t="shared" ref="P834:P897" si="26">YEAR(J834)</f>
        <v>2008</v>
      </c>
      <c r="Q834" t="str">
        <f t="shared" ref="Q834:Q897" si="27">TEXT(J834,"MMM")</f>
        <v>Feb</v>
      </c>
    </row>
    <row r="835" spans="1:17" x14ac:dyDescent="0.3">
      <c r="A835">
        <v>839</v>
      </c>
      <c r="B835" t="str">
        <f>Portfolio43468[[#This Row],[First Name]]</f>
        <v>S</v>
      </c>
      <c r="C835" t="str">
        <f>Portfolio43468[[#This Row],[Last Name]]</f>
        <v>Staples</v>
      </c>
      <c r="D835" t="s">
        <v>1683</v>
      </c>
      <c r="E835" t="str">
        <f>Portfolio43468[[#This Row],[Gender]]</f>
        <v>F</v>
      </c>
      <c r="F835">
        <v>90</v>
      </c>
      <c r="G835" t="s">
        <v>4078</v>
      </c>
      <c r="H835" t="s">
        <v>293</v>
      </c>
      <c r="I835" t="str">
        <f>INDEX('Postal Codes 1'!$C$2:$C$1540,MATCH(H835,'Postal Codes 1'!$B$2:$B$1540,0))</f>
        <v>KW</v>
      </c>
      <c r="J835" s="10">
        <v>39997</v>
      </c>
      <c r="K835">
        <v>5</v>
      </c>
      <c r="L835" t="s">
        <v>1677</v>
      </c>
      <c r="M835" t="str">
        <f>Portfolio43468[[#This Row],[Product Name]]</f>
        <v>Ultrathing V3</v>
      </c>
      <c r="N835">
        <f>Portfolio43468[[#This Row],[Order Quantity]]</f>
        <v>120</v>
      </c>
      <c r="O835" s="14">
        <f>Portfolio43468[[#This Row],[Order Value]]</f>
        <v>418.8</v>
      </c>
      <c r="P835">
        <f t="shared" si="26"/>
        <v>2009</v>
      </c>
      <c r="Q835" t="str">
        <f t="shared" si="27"/>
        <v>Jul</v>
      </c>
    </row>
    <row r="836" spans="1:17" x14ac:dyDescent="0.3">
      <c r="A836">
        <v>840</v>
      </c>
      <c r="B836" t="str">
        <f>Portfolio43468[[#This Row],[First Name]]</f>
        <v>L</v>
      </c>
      <c r="C836" t="str">
        <f>Portfolio43468[[#This Row],[Last Name]]</f>
        <v>Clarke</v>
      </c>
      <c r="D836" t="s">
        <v>1670</v>
      </c>
      <c r="E836" t="str">
        <f>Portfolio43468[[#This Row],[Gender]]</f>
        <v>F</v>
      </c>
      <c r="F836">
        <v>30</v>
      </c>
      <c r="G836" t="s">
        <v>4081</v>
      </c>
      <c r="H836" t="s">
        <v>1631</v>
      </c>
      <c r="I836" t="str">
        <f>INDEX('Postal Codes 1'!$C$2:$C$1540,MATCH(H836,'Postal Codes 1'!$B$2:$B$1540,0))</f>
        <v>OX</v>
      </c>
      <c r="J836" s="10">
        <v>40439</v>
      </c>
      <c r="K836">
        <v>39</v>
      </c>
      <c r="L836" t="s">
        <v>1007</v>
      </c>
      <c r="M836" t="str">
        <f>Portfolio43468[[#This Row],[Product Name]]</f>
        <v>Superwossname</v>
      </c>
      <c r="N836">
        <f>Portfolio43468[[#This Row],[Order Quantity]]</f>
        <v>780</v>
      </c>
      <c r="O836" s="14">
        <f>Portfolio43468[[#This Row],[Order Value]]</f>
        <v>2425.7999999999997</v>
      </c>
      <c r="P836">
        <f t="shared" si="26"/>
        <v>2010</v>
      </c>
      <c r="Q836" t="str">
        <f t="shared" si="27"/>
        <v>Sep</v>
      </c>
    </row>
    <row r="837" spans="1:17" x14ac:dyDescent="0.3">
      <c r="A837">
        <v>841</v>
      </c>
      <c r="B837" t="str">
        <f>Portfolio43468[[#This Row],[First Name]]</f>
        <v>L</v>
      </c>
      <c r="C837" t="str">
        <f>Portfolio43468[[#This Row],[Last Name]]</f>
        <v>Cramer</v>
      </c>
      <c r="D837" t="s">
        <v>1683</v>
      </c>
      <c r="E837" t="str">
        <f>Portfolio43468[[#This Row],[Gender]]</f>
        <v>F</v>
      </c>
      <c r="F837">
        <v>30</v>
      </c>
      <c r="G837" t="s">
        <v>4083</v>
      </c>
      <c r="H837" t="s">
        <v>2458</v>
      </c>
      <c r="I837" t="str">
        <f>INDEX('Postal Codes 1'!$C$2:$C$1540,MATCH(H837,'Postal Codes 1'!$B$2:$B$1540,0))</f>
        <v>PH</v>
      </c>
      <c r="J837" s="10">
        <v>39707</v>
      </c>
      <c r="K837">
        <v>23</v>
      </c>
      <c r="L837" t="s">
        <v>1721</v>
      </c>
      <c r="M837" t="str">
        <f>Portfolio43468[[#This Row],[Product Name]]</f>
        <v>Ultrathing V4</v>
      </c>
      <c r="N837">
        <f>Portfolio43468[[#This Row],[Order Quantity]]</f>
        <v>552</v>
      </c>
      <c r="O837" s="14">
        <f>Portfolio43468[[#This Row],[Order Value]]</f>
        <v>2202.48</v>
      </c>
      <c r="P837">
        <f t="shared" si="26"/>
        <v>2008</v>
      </c>
      <c r="Q837" t="str">
        <f t="shared" si="27"/>
        <v>Sep</v>
      </c>
    </row>
    <row r="838" spans="1:17" x14ac:dyDescent="0.3">
      <c r="A838">
        <v>842</v>
      </c>
      <c r="B838" t="str">
        <f>Portfolio43468[[#This Row],[First Name]]</f>
        <v>E</v>
      </c>
      <c r="C838" t="str">
        <f>Portfolio43468[[#This Row],[Last Name]]</f>
        <v>Cline</v>
      </c>
      <c r="D838" t="s">
        <v>1670</v>
      </c>
      <c r="E838" t="str">
        <f>Portfolio43468[[#This Row],[Gender]]</f>
        <v>F</v>
      </c>
      <c r="F838">
        <v>90</v>
      </c>
      <c r="G838" t="s">
        <v>4086</v>
      </c>
      <c r="H838" t="s">
        <v>158</v>
      </c>
      <c r="I838" t="str">
        <f>INDEX('Postal Codes 1'!$C$2:$C$1540,MATCH(H838,'Postal Codes 1'!$B$2:$B$1540,0))</f>
        <v>DT</v>
      </c>
      <c r="J838" s="10">
        <v>40138</v>
      </c>
      <c r="K838">
        <v>47</v>
      </c>
      <c r="L838" t="s">
        <v>1677</v>
      </c>
      <c r="M838" t="str">
        <f>Portfolio43468[[#This Row],[Product Name]]</f>
        <v>Ultrathing V3</v>
      </c>
      <c r="N838">
        <f>Portfolio43468[[#This Row],[Order Quantity]]</f>
        <v>1128</v>
      </c>
      <c r="O838" s="14">
        <f>Portfolio43468[[#This Row],[Order Value]]</f>
        <v>3936.7200000000003</v>
      </c>
      <c r="P838">
        <f t="shared" si="26"/>
        <v>2009</v>
      </c>
      <c r="Q838" t="str">
        <f t="shared" si="27"/>
        <v>Nov</v>
      </c>
    </row>
    <row r="839" spans="1:17" x14ac:dyDescent="0.3">
      <c r="A839">
        <v>843</v>
      </c>
      <c r="B839" t="str">
        <f>Portfolio43468[[#This Row],[First Name]]</f>
        <v>S</v>
      </c>
      <c r="C839" t="str">
        <f>Portfolio43468[[#This Row],[Last Name]]</f>
        <v>Middleton</v>
      </c>
      <c r="D839" t="s">
        <v>1670</v>
      </c>
      <c r="E839" t="str">
        <f>Portfolio43468[[#This Row],[Gender]]</f>
        <v>F</v>
      </c>
      <c r="F839">
        <v>90</v>
      </c>
      <c r="G839" t="s">
        <v>4088</v>
      </c>
      <c r="H839" t="s">
        <v>1422</v>
      </c>
      <c r="I839" t="str">
        <f>INDEX('Postal Codes 1'!$C$2:$C$1540,MATCH(H839,'Postal Codes 1'!$B$2:$B$1540,0))</f>
        <v>TA</v>
      </c>
      <c r="J839" s="10">
        <v>39498</v>
      </c>
      <c r="K839">
        <v>35</v>
      </c>
      <c r="L839" t="s">
        <v>1700</v>
      </c>
      <c r="M839" t="str">
        <f>Portfolio43468[[#This Row],[Product Name]]</f>
        <v>Ultrathing V1</v>
      </c>
      <c r="N839">
        <f>Portfolio43468[[#This Row],[Order Quantity]]</f>
        <v>595</v>
      </c>
      <c r="O839" s="14">
        <f>Portfolio43468[[#This Row],[Order Value]]</f>
        <v>1184.05</v>
      </c>
      <c r="P839">
        <f t="shared" si="26"/>
        <v>2008</v>
      </c>
      <c r="Q839" t="str">
        <f t="shared" si="27"/>
        <v>Feb</v>
      </c>
    </row>
    <row r="840" spans="1:17" x14ac:dyDescent="0.3">
      <c r="A840">
        <v>844</v>
      </c>
      <c r="B840" t="str">
        <f>Portfolio43468[[#This Row],[First Name]]</f>
        <v>J</v>
      </c>
      <c r="C840" t="str">
        <f>Portfolio43468[[#This Row],[Last Name]]</f>
        <v>Kessler</v>
      </c>
      <c r="D840" t="s">
        <v>1683</v>
      </c>
      <c r="E840" t="str">
        <f>Portfolio43468[[#This Row],[Gender]]</f>
        <v>F</v>
      </c>
      <c r="F840">
        <v>30</v>
      </c>
      <c r="G840" t="s">
        <v>4091</v>
      </c>
      <c r="H840" t="s">
        <v>4092</v>
      </c>
      <c r="I840" t="str">
        <f>INDEX('Postal Codes 1'!$C$2:$C$1540,MATCH(H840,'Postal Codes 1'!$B$2:$B$1540,0))</f>
        <v>TR</v>
      </c>
      <c r="J840" s="10">
        <v>39724</v>
      </c>
      <c r="K840">
        <v>100</v>
      </c>
      <c r="L840" t="s">
        <v>1677</v>
      </c>
      <c r="M840" t="str">
        <f>Portfolio43468[[#This Row],[Product Name]]</f>
        <v>Ultrathing V3</v>
      </c>
      <c r="N840">
        <f>Portfolio43468[[#This Row],[Order Quantity]]</f>
        <v>2400</v>
      </c>
      <c r="O840" s="14">
        <f>Portfolio43468[[#This Row],[Order Value]]</f>
        <v>8376</v>
      </c>
      <c r="P840">
        <f t="shared" si="26"/>
        <v>2008</v>
      </c>
      <c r="Q840" t="str">
        <f t="shared" si="27"/>
        <v>Oct</v>
      </c>
    </row>
    <row r="841" spans="1:17" x14ac:dyDescent="0.3">
      <c r="A841">
        <v>845</v>
      </c>
      <c r="B841" t="str">
        <f>Portfolio43468[[#This Row],[First Name]]</f>
        <v>I</v>
      </c>
      <c r="C841" t="str">
        <f>Portfolio43468[[#This Row],[Last Name]]</f>
        <v>Ramsey</v>
      </c>
      <c r="D841" t="s">
        <v>1733</v>
      </c>
      <c r="E841" t="str">
        <f>Portfolio43468[[#This Row],[Gender]]</f>
        <v>F</v>
      </c>
      <c r="F841">
        <v>90</v>
      </c>
      <c r="G841" t="s">
        <v>4095</v>
      </c>
      <c r="H841" t="s">
        <v>761</v>
      </c>
      <c r="I841" t="str">
        <f>INDEX('Postal Codes 1'!$C$2:$C$1540,MATCH(H841,'Postal Codes 1'!$B$2:$B$1540,0))</f>
        <v>OX</v>
      </c>
      <c r="J841" s="10">
        <v>39536</v>
      </c>
      <c r="K841">
        <v>17</v>
      </c>
      <c r="L841" t="s">
        <v>1673</v>
      </c>
      <c r="M841" t="str">
        <f>Portfolio43468[[#This Row],[Product Name]]</f>
        <v>Megawidget S</v>
      </c>
      <c r="N841">
        <f>Portfolio43468[[#This Row],[Order Quantity]]</f>
        <v>408</v>
      </c>
      <c r="O841" s="14">
        <f>Portfolio43468[[#This Row],[Order Value]]</f>
        <v>322.32</v>
      </c>
      <c r="P841">
        <f t="shared" si="26"/>
        <v>2008</v>
      </c>
      <c r="Q841" t="str">
        <f t="shared" si="27"/>
        <v>Mar</v>
      </c>
    </row>
    <row r="842" spans="1:17" x14ac:dyDescent="0.3">
      <c r="A842">
        <v>846</v>
      </c>
      <c r="B842" t="str">
        <f>Portfolio43468[[#This Row],[First Name]]</f>
        <v>T</v>
      </c>
      <c r="C842" t="str">
        <f>Portfolio43468[[#This Row],[Last Name]]</f>
        <v>Lassiter</v>
      </c>
      <c r="D842" t="s">
        <v>1670</v>
      </c>
      <c r="E842" t="str">
        <f>Portfolio43468[[#This Row],[Gender]]</f>
        <v>F</v>
      </c>
      <c r="F842">
        <v>30</v>
      </c>
      <c r="G842" t="s">
        <v>4098</v>
      </c>
      <c r="H842" t="s">
        <v>112</v>
      </c>
      <c r="I842" t="str">
        <f>INDEX('Postal Codes 1'!$C$2:$C$1540,MATCH(H842,'Postal Codes 1'!$B$2:$B$1540,0))</f>
        <v>CT</v>
      </c>
      <c r="J842" s="10">
        <v>39628</v>
      </c>
      <c r="K842">
        <v>50</v>
      </c>
      <c r="L842" t="s">
        <v>1707</v>
      </c>
      <c r="M842" t="str">
        <f>Portfolio43468[[#This Row],[Product Name]]</f>
        <v>Megawidget M</v>
      </c>
      <c r="N842">
        <f>Portfolio43468[[#This Row],[Order Quantity]]</f>
        <v>1200</v>
      </c>
      <c r="O842" s="14">
        <f>Portfolio43468[[#This Row],[Order Value]]</f>
        <v>1428</v>
      </c>
      <c r="P842">
        <f t="shared" si="26"/>
        <v>2008</v>
      </c>
      <c r="Q842" t="str">
        <f t="shared" si="27"/>
        <v>Jun</v>
      </c>
    </row>
    <row r="843" spans="1:17" x14ac:dyDescent="0.3">
      <c r="A843">
        <v>847</v>
      </c>
      <c r="B843" t="str">
        <f>Portfolio43468[[#This Row],[First Name]]</f>
        <v>A</v>
      </c>
      <c r="C843" t="str">
        <f>Portfolio43468[[#This Row],[Last Name]]</f>
        <v>Amos</v>
      </c>
      <c r="D843" t="s">
        <v>1683</v>
      </c>
      <c r="E843" t="str">
        <f>Portfolio43468[[#This Row],[Gender]]</f>
        <v>F</v>
      </c>
      <c r="F843">
        <v>90</v>
      </c>
      <c r="G843" t="s">
        <v>4101</v>
      </c>
      <c r="H843" t="s">
        <v>1606</v>
      </c>
      <c r="I843" t="str">
        <f>INDEX('Postal Codes 1'!$C$2:$C$1540,MATCH(H843,'Postal Codes 1'!$B$2:$B$1540,0))</f>
        <v>CH</v>
      </c>
      <c r="J843" s="10">
        <v>40153</v>
      </c>
      <c r="K843">
        <v>94</v>
      </c>
      <c r="L843" t="s">
        <v>1673</v>
      </c>
      <c r="M843" t="str">
        <f>Portfolio43468[[#This Row],[Product Name]]</f>
        <v>Megawidget S</v>
      </c>
      <c r="N843">
        <f>Portfolio43468[[#This Row],[Order Quantity]]</f>
        <v>2256</v>
      </c>
      <c r="O843" s="14">
        <f>Portfolio43468[[#This Row],[Order Value]]</f>
        <v>1782.24</v>
      </c>
      <c r="P843">
        <f t="shared" si="26"/>
        <v>2009</v>
      </c>
      <c r="Q843" t="str">
        <f t="shared" si="27"/>
        <v>Dec</v>
      </c>
    </row>
    <row r="844" spans="1:17" x14ac:dyDescent="0.3">
      <c r="A844">
        <v>848</v>
      </c>
      <c r="B844" t="str">
        <f>Portfolio43468[[#This Row],[First Name]]</f>
        <v>T</v>
      </c>
      <c r="C844" t="str">
        <f>Portfolio43468[[#This Row],[Last Name]]</f>
        <v>Sherman</v>
      </c>
      <c r="D844" t="s">
        <v>1670</v>
      </c>
      <c r="E844" t="str">
        <f>Portfolio43468[[#This Row],[Gender]]</f>
        <v>F</v>
      </c>
      <c r="F844">
        <v>90</v>
      </c>
      <c r="G844" t="s">
        <v>4104</v>
      </c>
      <c r="H844" t="s">
        <v>3778</v>
      </c>
      <c r="I844" t="str">
        <f>INDEX('Postal Codes 1'!$C$2:$C$1540,MATCH(H844,'Postal Codes 1'!$B$2:$B$1540,0))</f>
        <v>TD</v>
      </c>
      <c r="J844" s="10">
        <v>40030</v>
      </c>
      <c r="K844">
        <v>15</v>
      </c>
      <c r="L844" t="s">
        <v>1721</v>
      </c>
      <c r="M844" t="str">
        <f>Portfolio43468[[#This Row],[Product Name]]</f>
        <v>Ultrathing V4</v>
      </c>
      <c r="N844">
        <f>Portfolio43468[[#This Row],[Order Quantity]]</f>
        <v>360</v>
      </c>
      <c r="O844" s="14">
        <f>Portfolio43468[[#This Row],[Order Value]]</f>
        <v>1436.4</v>
      </c>
      <c r="P844">
        <f t="shared" si="26"/>
        <v>2009</v>
      </c>
      <c r="Q844" t="str">
        <f t="shared" si="27"/>
        <v>Aug</v>
      </c>
    </row>
    <row r="845" spans="1:17" x14ac:dyDescent="0.3">
      <c r="A845">
        <v>849</v>
      </c>
      <c r="B845" t="str">
        <f>Portfolio43468[[#This Row],[First Name]]</f>
        <v>S</v>
      </c>
      <c r="C845" t="str">
        <f>Portfolio43468[[#This Row],[Last Name]]</f>
        <v>Benton</v>
      </c>
      <c r="D845" t="s">
        <v>1683</v>
      </c>
      <c r="E845" t="str">
        <f>Portfolio43468[[#This Row],[Gender]]</f>
        <v>F</v>
      </c>
      <c r="F845">
        <v>60</v>
      </c>
      <c r="G845" t="s">
        <v>4106</v>
      </c>
      <c r="H845" t="s">
        <v>538</v>
      </c>
      <c r="I845" t="str">
        <f>INDEX('Postal Codes 1'!$C$2:$C$1540,MATCH(H845,'Postal Codes 1'!$B$2:$B$1540,0))</f>
        <v>BT</v>
      </c>
      <c r="J845" s="10">
        <v>40258</v>
      </c>
      <c r="K845">
        <v>86</v>
      </c>
      <c r="L845" t="s">
        <v>1700</v>
      </c>
      <c r="M845" t="str">
        <f>Portfolio43468[[#This Row],[Product Name]]</f>
        <v>Ultrathing V1</v>
      </c>
      <c r="N845">
        <f>Portfolio43468[[#This Row],[Order Quantity]]</f>
        <v>1462</v>
      </c>
      <c r="O845" s="14">
        <f>Portfolio43468[[#This Row],[Order Value]]</f>
        <v>2909.38</v>
      </c>
      <c r="P845">
        <f t="shared" si="26"/>
        <v>2010</v>
      </c>
      <c r="Q845" t="str">
        <f t="shared" si="27"/>
        <v>Mar</v>
      </c>
    </row>
    <row r="846" spans="1:17" x14ac:dyDescent="0.3">
      <c r="A846">
        <v>850</v>
      </c>
      <c r="B846" t="str">
        <f>Portfolio43468[[#This Row],[First Name]]</f>
        <v>M</v>
      </c>
      <c r="C846" t="str">
        <f>Portfolio43468[[#This Row],[Last Name]]</f>
        <v>Dillard</v>
      </c>
      <c r="D846" t="s">
        <v>1670</v>
      </c>
      <c r="E846" t="str">
        <f>Portfolio43468[[#This Row],[Gender]]</f>
        <v>F</v>
      </c>
      <c r="F846">
        <v>30</v>
      </c>
      <c r="G846" t="s">
        <v>4108</v>
      </c>
      <c r="H846" t="s">
        <v>136</v>
      </c>
      <c r="I846" t="str">
        <f>INDEX('Postal Codes 1'!$C$2:$C$1540,MATCH(H846,'Postal Codes 1'!$B$2:$B$1540,0))</f>
        <v>DG</v>
      </c>
      <c r="J846" s="10">
        <v>40498</v>
      </c>
      <c r="K846">
        <v>82</v>
      </c>
      <c r="L846" t="s">
        <v>1696</v>
      </c>
      <c r="M846" t="str">
        <f>Portfolio43468[[#This Row],[Product Name]]</f>
        <v>Ultrathing V2</v>
      </c>
      <c r="N846">
        <f>Portfolio43468[[#This Row],[Order Quantity]]</f>
        <v>1640</v>
      </c>
      <c r="O846" s="14">
        <f>Portfolio43468[[#This Row],[Order Value]]</f>
        <v>4903.6000000000004</v>
      </c>
      <c r="P846">
        <f t="shared" si="26"/>
        <v>2010</v>
      </c>
      <c r="Q846" t="str">
        <f t="shared" si="27"/>
        <v>Nov</v>
      </c>
    </row>
    <row r="847" spans="1:17" x14ac:dyDescent="0.3">
      <c r="A847">
        <v>851</v>
      </c>
      <c r="B847" t="str">
        <f>Portfolio43468[[#This Row],[First Name]]</f>
        <v>C</v>
      </c>
      <c r="C847" t="str">
        <f>Portfolio43468[[#This Row],[Last Name]]</f>
        <v>Ogden</v>
      </c>
      <c r="D847" t="s">
        <v>1683</v>
      </c>
      <c r="E847" t="str">
        <f>Portfolio43468[[#This Row],[Gender]]</f>
        <v>F</v>
      </c>
      <c r="F847">
        <v>30</v>
      </c>
      <c r="G847" t="s">
        <v>4111</v>
      </c>
      <c r="H847" t="s">
        <v>4112</v>
      </c>
      <c r="I847" t="str">
        <f>INDEX('Postal Codes 1'!$C$2:$C$1540,MATCH(H847,'Postal Codes 1'!$B$2:$B$1540,0))</f>
        <v>LL</v>
      </c>
      <c r="J847" s="10">
        <v>40401</v>
      </c>
      <c r="K847">
        <v>61</v>
      </c>
      <c r="L847" t="s">
        <v>1696</v>
      </c>
      <c r="M847" t="str">
        <f>Portfolio43468[[#This Row],[Product Name]]</f>
        <v>Ultrathing V2</v>
      </c>
      <c r="N847">
        <f>Portfolio43468[[#This Row],[Order Quantity]]</f>
        <v>1220</v>
      </c>
      <c r="O847" s="14">
        <f>Portfolio43468[[#This Row],[Order Value]]</f>
        <v>3647.8</v>
      </c>
      <c r="P847">
        <f t="shared" si="26"/>
        <v>2010</v>
      </c>
      <c r="Q847" t="str">
        <f t="shared" si="27"/>
        <v>Aug</v>
      </c>
    </row>
    <row r="848" spans="1:17" x14ac:dyDescent="0.3">
      <c r="A848">
        <v>852</v>
      </c>
      <c r="B848" t="str">
        <f>Portfolio43468[[#This Row],[First Name]]</f>
        <v>V</v>
      </c>
      <c r="C848" t="str">
        <f>Portfolio43468[[#This Row],[Last Name]]</f>
        <v>Whitt</v>
      </c>
      <c r="D848" t="s">
        <v>1670</v>
      </c>
      <c r="E848" t="str">
        <f>Portfolio43468[[#This Row],[Gender]]</f>
        <v>F</v>
      </c>
      <c r="F848">
        <v>60</v>
      </c>
      <c r="G848" t="s">
        <v>4115</v>
      </c>
      <c r="H848" t="s">
        <v>1642</v>
      </c>
      <c r="I848" t="str">
        <f>INDEX('Postal Codes 1'!$C$2:$C$1540,MATCH(H848,'Postal Codes 1'!$B$2:$B$1540,0))</f>
        <v>CR</v>
      </c>
      <c r="J848" s="10">
        <v>39903</v>
      </c>
      <c r="K848">
        <v>31</v>
      </c>
      <c r="L848" t="s">
        <v>1692</v>
      </c>
      <c r="M848" t="str">
        <f>Portfolio43468[[#This Row],[Product Name]]</f>
        <v>Megawidget L</v>
      </c>
      <c r="N848">
        <f>Portfolio43468[[#This Row],[Order Quantity]]</f>
        <v>744</v>
      </c>
      <c r="O848" s="14">
        <f>Portfolio43468[[#This Row],[Order Value]]</f>
        <v>1182.96</v>
      </c>
      <c r="P848">
        <f t="shared" si="26"/>
        <v>2009</v>
      </c>
      <c r="Q848" t="str">
        <f t="shared" si="27"/>
        <v>Mar</v>
      </c>
    </row>
    <row r="849" spans="1:17" x14ac:dyDescent="0.3">
      <c r="A849">
        <v>853</v>
      </c>
      <c r="B849" t="str">
        <f>Portfolio43468[[#This Row],[First Name]]</f>
        <v>B</v>
      </c>
      <c r="C849" t="str">
        <f>Portfolio43468[[#This Row],[Last Name]]</f>
        <v>Molina</v>
      </c>
      <c r="D849" t="s">
        <v>1670</v>
      </c>
      <c r="E849" t="str">
        <f>Portfolio43468[[#This Row],[Gender]]</f>
        <v>F</v>
      </c>
      <c r="F849">
        <v>30</v>
      </c>
      <c r="G849" t="s">
        <v>4118</v>
      </c>
      <c r="H849" t="s">
        <v>2157</v>
      </c>
      <c r="I849" t="str">
        <f>INDEX('Postal Codes 1'!$C$2:$C$1540,MATCH(H849,'Postal Codes 1'!$B$2:$B$1540,0))</f>
        <v>SS</v>
      </c>
      <c r="J849" s="10">
        <v>39535</v>
      </c>
      <c r="K849">
        <v>23</v>
      </c>
      <c r="L849" t="s">
        <v>1677</v>
      </c>
      <c r="M849" t="str">
        <f>Portfolio43468[[#This Row],[Product Name]]</f>
        <v>Ultrathing V3</v>
      </c>
      <c r="N849">
        <f>Portfolio43468[[#This Row],[Order Quantity]]</f>
        <v>552</v>
      </c>
      <c r="O849" s="14">
        <f>Portfolio43468[[#This Row],[Order Value]]</f>
        <v>1926.48</v>
      </c>
      <c r="P849">
        <f t="shared" si="26"/>
        <v>2008</v>
      </c>
      <c r="Q849" t="str">
        <f t="shared" si="27"/>
        <v>Mar</v>
      </c>
    </row>
    <row r="850" spans="1:17" x14ac:dyDescent="0.3">
      <c r="A850">
        <v>854</v>
      </c>
      <c r="B850" t="str">
        <f>Portfolio43468[[#This Row],[First Name]]</f>
        <v>V</v>
      </c>
      <c r="C850" t="str">
        <f>Portfolio43468[[#This Row],[Last Name]]</f>
        <v>Marcum</v>
      </c>
      <c r="D850" t="s">
        <v>1670</v>
      </c>
      <c r="E850" t="str">
        <f>Portfolio43468[[#This Row],[Gender]]</f>
        <v>F</v>
      </c>
      <c r="F850">
        <v>90</v>
      </c>
      <c r="G850" t="s">
        <v>4120</v>
      </c>
      <c r="H850" t="s">
        <v>426</v>
      </c>
      <c r="I850" t="str">
        <f>INDEX('Postal Codes 1'!$C$2:$C$1540,MATCH(H850,'Postal Codes 1'!$B$2:$B$1540,0))</f>
        <v>PO</v>
      </c>
      <c r="J850" s="10">
        <v>39897</v>
      </c>
      <c r="K850">
        <v>76</v>
      </c>
      <c r="L850" t="s">
        <v>851</v>
      </c>
      <c r="M850" t="str">
        <f>Portfolio43468[[#This Row],[Product Name]]</f>
        <v>Hyperwotsit</v>
      </c>
      <c r="N850">
        <f>Portfolio43468[[#This Row],[Order Quantity]]</f>
        <v>1520</v>
      </c>
      <c r="O850" s="14">
        <f>Portfolio43468[[#This Row],[Order Value]]</f>
        <v>3055.2</v>
      </c>
      <c r="P850">
        <f t="shared" si="26"/>
        <v>2009</v>
      </c>
      <c r="Q850" t="str">
        <f t="shared" si="27"/>
        <v>Mar</v>
      </c>
    </row>
    <row r="851" spans="1:17" x14ac:dyDescent="0.3">
      <c r="A851">
        <v>855</v>
      </c>
      <c r="B851" t="str">
        <f>Portfolio43468[[#This Row],[First Name]]</f>
        <v>I</v>
      </c>
      <c r="C851" t="str">
        <f>Portfolio43468[[#This Row],[Last Name]]</f>
        <v>Dillon</v>
      </c>
      <c r="D851" t="s">
        <v>1683</v>
      </c>
      <c r="E851" t="str">
        <f>Portfolio43468[[#This Row],[Gender]]</f>
        <v>F</v>
      </c>
      <c r="F851">
        <v>30</v>
      </c>
      <c r="G851" t="s">
        <v>4123</v>
      </c>
      <c r="H851" t="s">
        <v>648</v>
      </c>
      <c r="I851" t="str">
        <f>INDEX('Postal Codes 1'!$C$2:$C$1540,MATCH(H851,'Postal Codes 1'!$B$2:$B$1540,0))</f>
        <v>HU</v>
      </c>
      <c r="J851" s="10">
        <v>39726</v>
      </c>
      <c r="K851">
        <v>25</v>
      </c>
      <c r="L851" t="s">
        <v>1721</v>
      </c>
      <c r="M851" t="str">
        <f>Portfolio43468[[#This Row],[Product Name]]</f>
        <v>Ultrathing V4</v>
      </c>
      <c r="N851">
        <f>Portfolio43468[[#This Row],[Order Quantity]]</f>
        <v>600</v>
      </c>
      <c r="O851" s="14">
        <f>Portfolio43468[[#This Row],[Order Value]]</f>
        <v>2394</v>
      </c>
      <c r="P851">
        <f t="shared" si="26"/>
        <v>2008</v>
      </c>
      <c r="Q851" t="str">
        <f t="shared" si="27"/>
        <v>Oct</v>
      </c>
    </row>
    <row r="852" spans="1:17" x14ac:dyDescent="0.3">
      <c r="A852">
        <v>856</v>
      </c>
      <c r="B852" t="str">
        <f>Portfolio43468[[#This Row],[First Name]]</f>
        <v>J</v>
      </c>
      <c r="C852" t="str">
        <f>Portfolio43468[[#This Row],[Last Name]]</f>
        <v>Crocker</v>
      </c>
      <c r="D852" t="s">
        <v>1670</v>
      </c>
      <c r="E852" t="str">
        <f>Portfolio43468[[#This Row],[Gender]]</f>
        <v>F</v>
      </c>
      <c r="F852">
        <v>30</v>
      </c>
      <c r="G852" t="s">
        <v>4125</v>
      </c>
      <c r="H852" t="s">
        <v>1235</v>
      </c>
      <c r="I852" t="str">
        <f>INDEX('Postal Codes 1'!$C$2:$C$1540,MATCH(H852,'Postal Codes 1'!$B$2:$B$1540,0))</f>
        <v>NR</v>
      </c>
      <c r="J852" s="10">
        <v>39893</v>
      </c>
      <c r="K852">
        <v>48</v>
      </c>
      <c r="L852" t="s">
        <v>1772</v>
      </c>
      <c r="M852" t="str">
        <f>Portfolio43468[[#This Row],[Product Name]]</f>
        <v>Gigastuff</v>
      </c>
      <c r="N852">
        <f>Portfolio43468[[#This Row],[Order Quantity]]</f>
        <v>864</v>
      </c>
      <c r="O852" s="14">
        <f>Portfolio43468[[#This Row],[Order Value]]</f>
        <v>1632.9599999999998</v>
      </c>
      <c r="P852">
        <f t="shared" si="26"/>
        <v>2009</v>
      </c>
      <c r="Q852" t="str">
        <f t="shared" si="27"/>
        <v>Mar</v>
      </c>
    </row>
    <row r="853" spans="1:17" x14ac:dyDescent="0.3">
      <c r="A853">
        <v>857</v>
      </c>
      <c r="B853" t="str">
        <f>Portfolio43468[[#This Row],[First Name]]</f>
        <v>K</v>
      </c>
      <c r="C853" t="str">
        <f>Portfolio43468[[#This Row],[Last Name]]</f>
        <v>Rivera</v>
      </c>
      <c r="D853" t="s">
        <v>1683</v>
      </c>
      <c r="E853" t="str">
        <f>Portfolio43468[[#This Row],[Gender]]</f>
        <v>F</v>
      </c>
      <c r="F853">
        <v>90</v>
      </c>
      <c r="G853" t="s">
        <v>4127</v>
      </c>
      <c r="H853" t="s">
        <v>4128</v>
      </c>
      <c r="I853" t="str">
        <f>INDEX('Postal Codes 1'!$C$2:$C$1540,MATCH(H853,'Postal Codes 1'!$B$2:$B$1540,0))</f>
        <v>PA</v>
      </c>
      <c r="J853" s="10">
        <v>40179</v>
      </c>
      <c r="K853">
        <v>5</v>
      </c>
      <c r="L853" t="s">
        <v>1007</v>
      </c>
      <c r="M853" t="str">
        <f>Portfolio43468[[#This Row],[Product Name]]</f>
        <v>Superwossname</v>
      </c>
      <c r="N853">
        <f>Portfolio43468[[#This Row],[Order Quantity]]</f>
        <v>100</v>
      </c>
      <c r="O853" s="14">
        <f>Portfolio43468[[#This Row],[Order Value]]</f>
        <v>311</v>
      </c>
      <c r="P853">
        <f t="shared" si="26"/>
        <v>2010</v>
      </c>
      <c r="Q853" t="str">
        <f t="shared" si="27"/>
        <v>Jan</v>
      </c>
    </row>
    <row r="854" spans="1:17" x14ac:dyDescent="0.3">
      <c r="A854">
        <v>858</v>
      </c>
      <c r="B854" t="str">
        <f>Portfolio43468[[#This Row],[First Name]]</f>
        <v>I</v>
      </c>
      <c r="C854" t="str">
        <f>Portfolio43468[[#This Row],[Last Name]]</f>
        <v>Hebert</v>
      </c>
      <c r="D854" t="s">
        <v>1719</v>
      </c>
      <c r="E854" t="str">
        <f>Portfolio43468[[#This Row],[Gender]]</f>
        <v>F</v>
      </c>
      <c r="F854">
        <v>30</v>
      </c>
      <c r="G854" t="s">
        <v>4130</v>
      </c>
      <c r="H854" t="s">
        <v>4131</v>
      </c>
      <c r="I854" t="str">
        <f>INDEX('Postal Codes 1'!$C$2:$C$1540,MATCH(H854,'Postal Codes 1'!$B$2:$B$1540,0))</f>
        <v>EX</v>
      </c>
      <c r="J854" s="10">
        <v>39994</v>
      </c>
      <c r="K854">
        <v>86</v>
      </c>
      <c r="L854" t="s">
        <v>1700</v>
      </c>
      <c r="M854" t="str">
        <f>Portfolio43468[[#This Row],[Product Name]]</f>
        <v>Ultrathing V1</v>
      </c>
      <c r="N854">
        <f>Portfolio43468[[#This Row],[Order Quantity]]</f>
        <v>1462</v>
      </c>
      <c r="O854" s="14">
        <f>Portfolio43468[[#This Row],[Order Value]]</f>
        <v>2909.38</v>
      </c>
      <c r="P854">
        <f t="shared" si="26"/>
        <v>2009</v>
      </c>
      <c r="Q854" t="str">
        <f t="shared" si="27"/>
        <v>Jun</v>
      </c>
    </row>
    <row r="855" spans="1:17" x14ac:dyDescent="0.3">
      <c r="A855">
        <v>859</v>
      </c>
      <c r="B855" t="str">
        <f>Portfolio43468[[#This Row],[First Name]]</f>
        <v>J</v>
      </c>
      <c r="C855" t="str">
        <f>Portfolio43468[[#This Row],[Last Name]]</f>
        <v>Youngblood</v>
      </c>
      <c r="D855" t="s">
        <v>1683</v>
      </c>
      <c r="E855" t="str">
        <f>Portfolio43468[[#This Row],[Gender]]</f>
        <v>F</v>
      </c>
      <c r="F855">
        <v>60</v>
      </c>
      <c r="G855" t="s">
        <v>4134</v>
      </c>
      <c r="H855" t="s">
        <v>131</v>
      </c>
      <c r="I855" t="str">
        <f>INDEX('Postal Codes 1'!$C$2:$C$1540,MATCH(H855,'Postal Codes 1'!$B$2:$B$1540,0))</f>
        <v>DD</v>
      </c>
      <c r="J855" s="10">
        <v>40299</v>
      </c>
      <c r="K855">
        <v>43</v>
      </c>
      <c r="L855" t="s">
        <v>1700</v>
      </c>
      <c r="M855" t="str">
        <f>Portfolio43468[[#This Row],[Product Name]]</f>
        <v>Ultrathing V1</v>
      </c>
      <c r="N855">
        <f>Portfolio43468[[#This Row],[Order Quantity]]</f>
        <v>731</v>
      </c>
      <c r="O855" s="14">
        <f>Portfolio43468[[#This Row],[Order Value]]</f>
        <v>1454.69</v>
      </c>
      <c r="P855">
        <f t="shared" si="26"/>
        <v>2010</v>
      </c>
      <c r="Q855" t="str">
        <f t="shared" si="27"/>
        <v>May</v>
      </c>
    </row>
    <row r="856" spans="1:17" x14ac:dyDescent="0.3">
      <c r="A856">
        <v>860</v>
      </c>
      <c r="B856" t="str">
        <f>Portfolio43468[[#This Row],[First Name]]</f>
        <v>K</v>
      </c>
      <c r="C856" t="str">
        <f>Portfolio43468[[#This Row],[Last Name]]</f>
        <v>Stacy</v>
      </c>
      <c r="D856" t="s">
        <v>1683</v>
      </c>
      <c r="E856" t="str">
        <f>Portfolio43468[[#This Row],[Gender]]</f>
        <v>F</v>
      </c>
      <c r="F856">
        <v>90</v>
      </c>
      <c r="G856" t="s">
        <v>4135</v>
      </c>
      <c r="H856" t="s">
        <v>607</v>
      </c>
      <c r="I856" t="str">
        <f>INDEX('Postal Codes 1'!$C$2:$C$1540,MATCH(H856,'Postal Codes 1'!$B$2:$B$1540,0))</f>
        <v>EN</v>
      </c>
      <c r="J856" s="10">
        <v>39813</v>
      </c>
      <c r="K856">
        <v>67</v>
      </c>
      <c r="L856" t="s">
        <v>1772</v>
      </c>
      <c r="M856" t="str">
        <f>Portfolio43468[[#This Row],[Product Name]]</f>
        <v>Gigastuff</v>
      </c>
      <c r="N856">
        <f>Portfolio43468[[#This Row],[Order Quantity]]</f>
        <v>1206</v>
      </c>
      <c r="O856" s="14">
        <f>Portfolio43468[[#This Row],[Order Value]]</f>
        <v>2279.3399999999997</v>
      </c>
      <c r="P856">
        <f t="shared" si="26"/>
        <v>2008</v>
      </c>
      <c r="Q856" t="str">
        <f t="shared" si="27"/>
        <v>Dec</v>
      </c>
    </row>
    <row r="857" spans="1:17" x14ac:dyDescent="0.3">
      <c r="A857">
        <v>861</v>
      </c>
      <c r="B857" t="str">
        <f>Portfolio43468[[#This Row],[First Name]]</f>
        <v>A</v>
      </c>
      <c r="C857" t="str">
        <f>Portfolio43468[[#This Row],[Last Name]]</f>
        <v>Munson</v>
      </c>
      <c r="D857" t="s">
        <v>1683</v>
      </c>
      <c r="E857" t="str">
        <f>Portfolio43468[[#This Row],[Gender]]</f>
        <v>F</v>
      </c>
      <c r="F857">
        <v>60</v>
      </c>
      <c r="G857" t="s">
        <v>4138</v>
      </c>
      <c r="H857" t="s">
        <v>232</v>
      </c>
      <c r="I857" t="str">
        <f>INDEX('Postal Codes 1'!$C$2:$C$1540,MATCH(H857,'Postal Codes 1'!$B$2:$B$1540,0))</f>
        <v>HR</v>
      </c>
      <c r="J857" s="10">
        <v>39747</v>
      </c>
      <c r="K857">
        <v>51</v>
      </c>
      <c r="L857" t="s">
        <v>1692</v>
      </c>
      <c r="M857" t="str">
        <f>Portfolio43468[[#This Row],[Product Name]]</f>
        <v>Megawidget L</v>
      </c>
      <c r="N857">
        <f>Portfolio43468[[#This Row],[Order Quantity]]</f>
        <v>1224</v>
      </c>
      <c r="O857" s="14">
        <f>Portfolio43468[[#This Row],[Order Value]]</f>
        <v>1946.16</v>
      </c>
      <c r="P857">
        <f t="shared" si="26"/>
        <v>2008</v>
      </c>
      <c r="Q857" t="str">
        <f t="shared" si="27"/>
        <v>Oct</v>
      </c>
    </row>
    <row r="858" spans="1:17" x14ac:dyDescent="0.3">
      <c r="A858">
        <v>862</v>
      </c>
      <c r="B858" t="str">
        <f>Portfolio43468[[#This Row],[First Name]]</f>
        <v>T</v>
      </c>
      <c r="C858" t="str">
        <f>Portfolio43468[[#This Row],[Last Name]]</f>
        <v>Farley</v>
      </c>
      <c r="D858" t="s">
        <v>1670</v>
      </c>
      <c r="E858" t="str">
        <f>Portfolio43468[[#This Row],[Gender]]</f>
        <v>F</v>
      </c>
      <c r="F858">
        <v>30</v>
      </c>
      <c r="G858" t="s">
        <v>4141</v>
      </c>
      <c r="H858" t="s">
        <v>4142</v>
      </c>
      <c r="I858" t="str">
        <f>INDEX('Postal Codes 1'!$C$2:$C$1540,MATCH(H858,'Postal Codes 1'!$B$2:$B$1540,0))</f>
        <v>TS</v>
      </c>
      <c r="J858" s="10">
        <v>39754</v>
      </c>
      <c r="K858">
        <v>47</v>
      </c>
      <c r="L858" t="s">
        <v>1692</v>
      </c>
      <c r="M858" t="str">
        <f>Portfolio43468[[#This Row],[Product Name]]</f>
        <v>Megawidget L</v>
      </c>
      <c r="N858">
        <f>Portfolio43468[[#This Row],[Order Quantity]]</f>
        <v>1128</v>
      </c>
      <c r="O858" s="14">
        <f>Portfolio43468[[#This Row],[Order Value]]</f>
        <v>1793.52</v>
      </c>
      <c r="P858">
        <f t="shared" si="26"/>
        <v>2008</v>
      </c>
      <c r="Q858" t="str">
        <f t="shared" si="27"/>
        <v>Nov</v>
      </c>
    </row>
    <row r="859" spans="1:17" x14ac:dyDescent="0.3">
      <c r="A859">
        <v>863</v>
      </c>
      <c r="B859" t="str">
        <f>Portfolio43468[[#This Row],[First Name]]</f>
        <v>J</v>
      </c>
      <c r="C859" t="str">
        <f>Portfolio43468[[#This Row],[Last Name]]</f>
        <v>Biggs</v>
      </c>
      <c r="D859" t="s">
        <v>1683</v>
      </c>
      <c r="E859" t="str">
        <f>Portfolio43468[[#This Row],[Gender]]</f>
        <v>F</v>
      </c>
      <c r="F859">
        <v>60</v>
      </c>
      <c r="G859" t="s">
        <v>4144</v>
      </c>
      <c r="H859" t="s">
        <v>450</v>
      </c>
      <c r="I859" t="str">
        <f>INDEX('Postal Codes 1'!$C$2:$C$1540,MATCH(H859,'Postal Codes 1'!$B$2:$B$1540,0))</f>
        <v>SA</v>
      </c>
      <c r="J859" s="10">
        <v>39858</v>
      </c>
      <c r="K859">
        <v>83</v>
      </c>
      <c r="L859" t="s">
        <v>1707</v>
      </c>
      <c r="M859" t="str">
        <f>Portfolio43468[[#This Row],[Product Name]]</f>
        <v>Megawidget M</v>
      </c>
      <c r="N859">
        <f>Portfolio43468[[#This Row],[Order Quantity]]</f>
        <v>1992</v>
      </c>
      <c r="O859" s="14">
        <f>Portfolio43468[[#This Row],[Order Value]]</f>
        <v>2370.48</v>
      </c>
      <c r="P859">
        <f t="shared" si="26"/>
        <v>2009</v>
      </c>
      <c r="Q859" t="str">
        <f t="shared" si="27"/>
        <v>Feb</v>
      </c>
    </row>
    <row r="860" spans="1:17" x14ac:dyDescent="0.3">
      <c r="A860">
        <v>864</v>
      </c>
      <c r="B860" t="str">
        <f>Portfolio43468[[#This Row],[First Name]]</f>
        <v>R</v>
      </c>
      <c r="C860" t="str">
        <f>Portfolio43468[[#This Row],[Last Name]]</f>
        <v>Howard</v>
      </c>
      <c r="D860" t="s">
        <v>1683</v>
      </c>
      <c r="E860" t="str">
        <f>Portfolio43468[[#This Row],[Gender]]</f>
        <v>F</v>
      </c>
      <c r="F860">
        <v>60</v>
      </c>
      <c r="G860" t="s">
        <v>4147</v>
      </c>
      <c r="H860" t="s">
        <v>223</v>
      </c>
      <c r="I860" t="str">
        <f>INDEX('Postal Codes 1'!$C$2:$C$1540,MATCH(H860,'Postal Codes 1'!$B$2:$B$1540,0))</f>
        <v>GU</v>
      </c>
      <c r="J860" s="10">
        <v>40384</v>
      </c>
      <c r="K860">
        <v>41</v>
      </c>
      <c r="L860" t="s">
        <v>1692</v>
      </c>
      <c r="M860" t="str">
        <f>Portfolio43468[[#This Row],[Product Name]]</f>
        <v>Megawidget L</v>
      </c>
      <c r="N860">
        <f>Portfolio43468[[#This Row],[Order Quantity]]</f>
        <v>984</v>
      </c>
      <c r="O860" s="14">
        <f>Portfolio43468[[#This Row],[Order Value]]</f>
        <v>1564.5600000000002</v>
      </c>
      <c r="P860">
        <f t="shared" si="26"/>
        <v>2010</v>
      </c>
      <c r="Q860" t="str">
        <f t="shared" si="27"/>
        <v>Jul</v>
      </c>
    </row>
    <row r="861" spans="1:17" x14ac:dyDescent="0.3">
      <c r="A861">
        <v>865</v>
      </c>
      <c r="B861" t="str">
        <f>Portfolio43468[[#This Row],[First Name]]</f>
        <v>D</v>
      </c>
      <c r="C861" t="str">
        <f>Portfolio43468[[#This Row],[Last Name]]</f>
        <v>Middleton</v>
      </c>
      <c r="D861" t="s">
        <v>1733</v>
      </c>
      <c r="E861" t="str">
        <f>Portfolio43468[[#This Row],[Gender]]</f>
        <v>F</v>
      </c>
      <c r="F861">
        <v>90</v>
      </c>
      <c r="G861" t="s">
        <v>4149</v>
      </c>
      <c r="H861" t="s">
        <v>402</v>
      </c>
      <c r="I861" t="str">
        <f>INDEX('Postal Codes 1'!$C$2:$C$1540,MATCH(H861,'Postal Codes 1'!$B$2:$B$1540,0))</f>
        <v>PA</v>
      </c>
      <c r="J861" s="10">
        <v>39857</v>
      </c>
      <c r="K861">
        <v>70</v>
      </c>
      <c r="L861" t="s">
        <v>1677</v>
      </c>
      <c r="M861" t="str">
        <f>Portfolio43468[[#This Row],[Product Name]]</f>
        <v>Ultrathing V3</v>
      </c>
      <c r="N861">
        <f>Portfolio43468[[#This Row],[Order Quantity]]</f>
        <v>1680</v>
      </c>
      <c r="O861" s="14">
        <f>Portfolio43468[[#This Row],[Order Value]]</f>
        <v>5863.2000000000007</v>
      </c>
      <c r="P861">
        <f t="shared" si="26"/>
        <v>2009</v>
      </c>
      <c r="Q861" t="str">
        <f t="shared" si="27"/>
        <v>Feb</v>
      </c>
    </row>
    <row r="862" spans="1:17" x14ac:dyDescent="0.3">
      <c r="A862">
        <v>866</v>
      </c>
      <c r="B862" t="str">
        <f>Portfolio43468[[#This Row],[First Name]]</f>
        <v>M</v>
      </c>
      <c r="C862" t="str">
        <f>Portfolio43468[[#This Row],[Last Name]]</f>
        <v>Crenshaw</v>
      </c>
      <c r="D862" t="s">
        <v>1683</v>
      </c>
      <c r="E862" t="str">
        <f>Portfolio43468[[#This Row],[Gender]]</f>
        <v>F</v>
      </c>
      <c r="F862">
        <v>30</v>
      </c>
      <c r="G862" t="s">
        <v>4151</v>
      </c>
      <c r="H862" t="s">
        <v>549</v>
      </c>
      <c r="I862" t="str">
        <f>INDEX('Postal Codes 1'!$C$2:$C$1540,MATCH(H862,'Postal Codes 1'!$B$2:$B$1540,0))</f>
        <v>CA</v>
      </c>
      <c r="J862" s="10">
        <v>39873</v>
      </c>
      <c r="K862">
        <v>17</v>
      </c>
      <c r="L862" t="s">
        <v>1677</v>
      </c>
      <c r="M862" t="str">
        <f>Portfolio43468[[#This Row],[Product Name]]</f>
        <v>Ultrathing V3</v>
      </c>
      <c r="N862">
        <f>Portfolio43468[[#This Row],[Order Quantity]]</f>
        <v>408</v>
      </c>
      <c r="O862" s="14">
        <f>Portfolio43468[[#This Row],[Order Value]]</f>
        <v>1423.92</v>
      </c>
      <c r="P862">
        <f t="shared" si="26"/>
        <v>2009</v>
      </c>
      <c r="Q862" t="str">
        <f t="shared" si="27"/>
        <v>Mar</v>
      </c>
    </row>
    <row r="863" spans="1:17" x14ac:dyDescent="0.3">
      <c r="A863">
        <v>867</v>
      </c>
      <c r="B863" t="str">
        <f>Portfolio43468[[#This Row],[First Name]]</f>
        <v>C</v>
      </c>
      <c r="C863" t="str">
        <f>Portfolio43468[[#This Row],[Last Name]]</f>
        <v>Gustafson</v>
      </c>
      <c r="D863" t="s">
        <v>1670</v>
      </c>
      <c r="E863" t="str">
        <f>Portfolio43468[[#This Row],[Gender]]</f>
        <v>F</v>
      </c>
      <c r="F863">
        <v>60</v>
      </c>
      <c r="G863" t="s">
        <v>4154</v>
      </c>
      <c r="H863" t="s">
        <v>1212</v>
      </c>
      <c r="I863" t="str">
        <f>INDEX('Postal Codes 1'!$C$2:$C$1540,MATCH(H863,'Postal Codes 1'!$B$2:$B$1540,0))</f>
        <v>NE</v>
      </c>
      <c r="J863" s="10">
        <v>39924</v>
      </c>
      <c r="K863">
        <v>81</v>
      </c>
      <c r="L863" t="s">
        <v>1692</v>
      </c>
      <c r="M863" t="str">
        <f>Portfolio43468[[#This Row],[Product Name]]</f>
        <v>Megawidget L</v>
      </c>
      <c r="N863">
        <f>Portfolio43468[[#This Row],[Order Quantity]]</f>
        <v>1944</v>
      </c>
      <c r="O863" s="14">
        <f>Portfolio43468[[#This Row],[Order Value]]</f>
        <v>3090.96</v>
      </c>
      <c r="P863">
        <f t="shared" si="26"/>
        <v>2009</v>
      </c>
      <c r="Q863" t="str">
        <f t="shared" si="27"/>
        <v>Apr</v>
      </c>
    </row>
    <row r="864" spans="1:17" x14ac:dyDescent="0.3">
      <c r="A864">
        <v>868</v>
      </c>
      <c r="B864" t="str">
        <f>Portfolio43468[[#This Row],[First Name]]</f>
        <v>D</v>
      </c>
      <c r="C864" t="str">
        <f>Portfolio43468[[#This Row],[Last Name]]</f>
        <v>Jefferson</v>
      </c>
      <c r="D864" t="s">
        <v>1670</v>
      </c>
      <c r="E864" t="str">
        <f>Portfolio43468[[#This Row],[Gender]]</f>
        <v>F</v>
      </c>
      <c r="F864">
        <v>60</v>
      </c>
      <c r="G864" t="s">
        <v>4156</v>
      </c>
      <c r="H864" t="s">
        <v>38</v>
      </c>
      <c r="I864" t="str">
        <f>INDEX('Postal Codes 1'!$C$2:$C$1540,MATCH(H864,'Postal Codes 1'!$B$2:$B$1540,0))</f>
        <v>BB</v>
      </c>
      <c r="J864" s="10">
        <v>40494</v>
      </c>
      <c r="K864">
        <v>23</v>
      </c>
      <c r="L864" t="s">
        <v>1007</v>
      </c>
      <c r="M864" t="str">
        <f>Portfolio43468[[#This Row],[Product Name]]</f>
        <v>Superwossname</v>
      </c>
      <c r="N864">
        <f>Portfolio43468[[#This Row],[Order Quantity]]</f>
        <v>460</v>
      </c>
      <c r="O864" s="14">
        <f>Portfolio43468[[#This Row],[Order Value]]</f>
        <v>1430.6</v>
      </c>
      <c r="P864">
        <f t="shared" si="26"/>
        <v>2010</v>
      </c>
      <c r="Q864" t="str">
        <f t="shared" si="27"/>
        <v>Nov</v>
      </c>
    </row>
    <row r="865" spans="1:17" x14ac:dyDescent="0.3">
      <c r="A865">
        <v>869</v>
      </c>
      <c r="B865" t="str">
        <f>Portfolio43468[[#This Row],[First Name]]</f>
        <v>H</v>
      </c>
      <c r="C865" t="str">
        <f>Portfolio43468[[#This Row],[Last Name]]</f>
        <v>Wooten</v>
      </c>
      <c r="D865" t="s">
        <v>1670</v>
      </c>
      <c r="E865" t="str">
        <f>Portfolio43468[[#This Row],[Gender]]</f>
        <v>F</v>
      </c>
      <c r="F865">
        <v>30</v>
      </c>
      <c r="G865" t="s">
        <v>4159</v>
      </c>
      <c r="H865" t="s">
        <v>1160</v>
      </c>
      <c r="I865" t="str">
        <f>INDEX('Postal Codes 1'!$C$2:$C$1540,MATCH(H865,'Postal Codes 1'!$B$2:$B$1540,0))</f>
        <v>LE</v>
      </c>
      <c r="J865" s="10">
        <v>40152</v>
      </c>
      <c r="K865">
        <v>9</v>
      </c>
      <c r="L865" t="s">
        <v>1700</v>
      </c>
      <c r="M865" t="str">
        <f>Portfolio43468[[#This Row],[Product Name]]</f>
        <v>Ultrathing V1</v>
      </c>
      <c r="N865">
        <f>Portfolio43468[[#This Row],[Order Quantity]]</f>
        <v>153</v>
      </c>
      <c r="O865" s="14">
        <f>Portfolio43468[[#This Row],[Order Value]]</f>
        <v>304.46999999999997</v>
      </c>
      <c r="P865">
        <f t="shared" si="26"/>
        <v>2009</v>
      </c>
      <c r="Q865" t="str">
        <f t="shared" si="27"/>
        <v>Dec</v>
      </c>
    </row>
    <row r="866" spans="1:17" x14ac:dyDescent="0.3">
      <c r="A866">
        <v>870</v>
      </c>
      <c r="B866" t="str">
        <f>Portfolio43468[[#This Row],[First Name]]</f>
        <v>J</v>
      </c>
      <c r="C866" t="str">
        <f>Portfolio43468[[#This Row],[Last Name]]</f>
        <v>Gamble</v>
      </c>
      <c r="D866" t="s">
        <v>1946</v>
      </c>
      <c r="E866" t="str">
        <f>Portfolio43468[[#This Row],[Gender]]</f>
        <v>F</v>
      </c>
      <c r="F866">
        <v>60</v>
      </c>
      <c r="G866" t="s">
        <v>4161</v>
      </c>
      <c r="H866" t="s">
        <v>1212</v>
      </c>
      <c r="I866" t="str">
        <f>INDEX('Postal Codes 1'!$C$2:$C$1540,MATCH(H866,'Postal Codes 1'!$B$2:$B$1540,0))</f>
        <v>NE</v>
      </c>
      <c r="J866" s="10">
        <v>40035</v>
      </c>
      <c r="K866">
        <v>33</v>
      </c>
      <c r="L866" t="s">
        <v>1772</v>
      </c>
      <c r="M866" t="str">
        <f>Portfolio43468[[#This Row],[Product Name]]</f>
        <v>Gigastuff</v>
      </c>
      <c r="N866">
        <f>Portfolio43468[[#This Row],[Order Quantity]]</f>
        <v>594</v>
      </c>
      <c r="O866" s="14">
        <f>Portfolio43468[[#This Row],[Order Value]]</f>
        <v>1122.6599999999999</v>
      </c>
      <c r="P866">
        <f t="shared" si="26"/>
        <v>2009</v>
      </c>
      <c r="Q866" t="str">
        <f t="shared" si="27"/>
        <v>Aug</v>
      </c>
    </row>
    <row r="867" spans="1:17" x14ac:dyDescent="0.3">
      <c r="A867">
        <v>871</v>
      </c>
      <c r="B867" t="str">
        <f>Portfolio43468[[#This Row],[First Name]]</f>
        <v>M</v>
      </c>
      <c r="C867" t="str">
        <f>Portfolio43468[[#This Row],[Last Name]]</f>
        <v>Shaver</v>
      </c>
      <c r="D867" t="s">
        <v>1683</v>
      </c>
      <c r="E867" t="str">
        <f>Portfolio43468[[#This Row],[Gender]]</f>
        <v>F</v>
      </c>
      <c r="F867">
        <v>60</v>
      </c>
      <c r="G867" t="s">
        <v>4164</v>
      </c>
      <c r="H867" t="s">
        <v>1505</v>
      </c>
      <c r="I867" t="str">
        <f>INDEX('Postal Codes 1'!$C$2:$C$1540,MATCH(H867,'Postal Codes 1'!$B$2:$B$1540,0))</f>
        <v>TR</v>
      </c>
      <c r="J867" s="10">
        <v>39775</v>
      </c>
      <c r="K867">
        <v>82</v>
      </c>
      <c r="L867" t="s">
        <v>1772</v>
      </c>
      <c r="M867" t="str">
        <f>Portfolio43468[[#This Row],[Product Name]]</f>
        <v>Gigastuff</v>
      </c>
      <c r="N867">
        <f>Portfolio43468[[#This Row],[Order Quantity]]</f>
        <v>1476</v>
      </c>
      <c r="O867" s="14">
        <f>Portfolio43468[[#This Row],[Order Value]]</f>
        <v>2789.64</v>
      </c>
      <c r="P867">
        <f t="shared" si="26"/>
        <v>2008</v>
      </c>
      <c r="Q867" t="str">
        <f t="shared" si="27"/>
        <v>Nov</v>
      </c>
    </row>
    <row r="868" spans="1:17" x14ac:dyDescent="0.3">
      <c r="A868">
        <v>872</v>
      </c>
      <c r="B868" t="str">
        <f>Portfolio43468[[#This Row],[First Name]]</f>
        <v>T</v>
      </c>
      <c r="C868" t="str">
        <f>Portfolio43468[[#This Row],[Last Name]]</f>
        <v>Posey</v>
      </c>
      <c r="D868" t="s">
        <v>1683</v>
      </c>
      <c r="E868" t="str">
        <f>Portfolio43468[[#This Row],[Gender]]</f>
        <v>F</v>
      </c>
      <c r="F868">
        <v>30</v>
      </c>
      <c r="G868" t="s">
        <v>4167</v>
      </c>
      <c r="H868" t="s">
        <v>3790</v>
      </c>
      <c r="I868" t="str">
        <f>INDEX('Postal Codes 1'!$C$2:$C$1540,MATCH(H868,'Postal Codes 1'!$B$2:$B$1540,0))</f>
        <v>ME</v>
      </c>
      <c r="J868" s="10">
        <v>39939</v>
      </c>
      <c r="K868">
        <v>21</v>
      </c>
      <c r="L868" t="s">
        <v>1707</v>
      </c>
      <c r="M868" t="str">
        <f>Portfolio43468[[#This Row],[Product Name]]</f>
        <v>Megawidget M</v>
      </c>
      <c r="N868">
        <f>Portfolio43468[[#This Row],[Order Quantity]]</f>
        <v>504</v>
      </c>
      <c r="O868" s="14">
        <f>Portfolio43468[[#This Row],[Order Value]]</f>
        <v>599.76</v>
      </c>
      <c r="P868">
        <f t="shared" si="26"/>
        <v>2009</v>
      </c>
      <c r="Q868" t="str">
        <f t="shared" si="27"/>
        <v>May</v>
      </c>
    </row>
    <row r="869" spans="1:17" x14ac:dyDescent="0.3">
      <c r="A869">
        <v>873</v>
      </c>
      <c r="B869" t="str">
        <f>Portfolio43468[[#This Row],[First Name]]</f>
        <v>C</v>
      </c>
      <c r="C869" t="str">
        <f>Portfolio43468[[#This Row],[Last Name]]</f>
        <v>Thomson</v>
      </c>
      <c r="D869" t="s">
        <v>1670</v>
      </c>
      <c r="E869" t="str">
        <f>Portfolio43468[[#This Row],[Gender]]</f>
        <v>F</v>
      </c>
      <c r="F869">
        <v>60</v>
      </c>
      <c r="G869" t="s">
        <v>4168</v>
      </c>
      <c r="H869" t="s">
        <v>733</v>
      </c>
      <c r="I869" t="str">
        <f>INDEX('Postal Codes 1'!$C$2:$C$1540,MATCH(H869,'Postal Codes 1'!$B$2:$B$1540,0))</f>
        <v>ML</v>
      </c>
      <c r="J869" s="10">
        <v>39956</v>
      </c>
      <c r="K869">
        <v>3</v>
      </c>
      <c r="L869" t="s">
        <v>1007</v>
      </c>
      <c r="M869" t="str">
        <f>Portfolio43468[[#This Row],[Product Name]]</f>
        <v>Superwossname</v>
      </c>
      <c r="N869">
        <f>Portfolio43468[[#This Row],[Order Quantity]]</f>
        <v>60</v>
      </c>
      <c r="O869" s="14">
        <f>Portfolio43468[[#This Row],[Order Value]]</f>
        <v>186.6</v>
      </c>
      <c r="P869">
        <f t="shared" si="26"/>
        <v>2009</v>
      </c>
      <c r="Q869" t="str">
        <f t="shared" si="27"/>
        <v>May</v>
      </c>
    </row>
    <row r="870" spans="1:17" x14ac:dyDescent="0.3">
      <c r="A870">
        <v>874</v>
      </c>
      <c r="B870" t="str">
        <f>Portfolio43468[[#This Row],[First Name]]</f>
        <v>T</v>
      </c>
      <c r="C870" t="str">
        <f>Portfolio43468[[#This Row],[Last Name]]</f>
        <v>Morgan</v>
      </c>
      <c r="D870" t="s">
        <v>1683</v>
      </c>
      <c r="E870" t="str">
        <f>Portfolio43468[[#This Row],[Gender]]</f>
        <v>F</v>
      </c>
      <c r="F870">
        <v>60</v>
      </c>
      <c r="G870" t="s">
        <v>4171</v>
      </c>
      <c r="H870" t="s">
        <v>708</v>
      </c>
      <c r="I870" t="str">
        <f>INDEX('Postal Codes 1'!$C$2:$C$1540,MATCH(H870,'Postal Codes 1'!$B$2:$B$1540,0))</f>
        <v>LL</v>
      </c>
      <c r="J870" s="10">
        <v>39462</v>
      </c>
      <c r="K870">
        <v>58</v>
      </c>
      <c r="L870" t="s">
        <v>1696</v>
      </c>
      <c r="M870" t="str">
        <f>Portfolio43468[[#This Row],[Product Name]]</f>
        <v>Ultrathing V2</v>
      </c>
      <c r="N870">
        <f>Portfolio43468[[#This Row],[Order Quantity]]</f>
        <v>1160</v>
      </c>
      <c r="O870" s="14">
        <f>Portfolio43468[[#This Row],[Order Value]]</f>
        <v>3468.4</v>
      </c>
      <c r="P870">
        <f t="shared" si="26"/>
        <v>2008</v>
      </c>
      <c r="Q870" t="str">
        <f t="shared" si="27"/>
        <v>Jan</v>
      </c>
    </row>
    <row r="871" spans="1:17" x14ac:dyDescent="0.3">
      <c r="A871">
        <v>875</v>
      </c>
      <c r="B871" t="str">
        <f>Portfolio43468[[#This Row],[First Name]]</f>
        <v>L</v>
      </c>
      <c r="C871" t="str">
        <f>Portfolio43468[[#This Row],[Last Name]]</f>
        <v>Heller</v>
      </c>
      <c r="D871" t="s">
        <v>1683</v>
      </c>
      <c r="E871" t="str">
        <f>Portfolio43468[[#This Row],[Gender]]</f>
        <v>F</v>
      </c>
      <c r="F871">
        <v>60</v>
      </c>
      <c r="G871" t="s">
        <v>4173</v>
      </c>
      <c r="H871" t="s">
        <v>452</v>
      </c>
      <c r="I871" t="str">
        <f>INDEX('Postal Codes 1'!$C$2:$C$1540,MATCH(H871,'Postal Codes 1'!$B$2:$B$1540,0))</f>
        <v>SA</v>
      </c>
      <c r="J871" s="10">
        <v>40282</v>
      </c>
      <c r="K871">
        <v>99</v>
      </c>
      <c r="L871" t="s">
        <v>1707</v>
      </c>
      <c r="M871" t="str">
        <f>Portfolio43468[[#This Row],[Product Name]]</f>
        <v>Megawidget M</v>
      </c>
      <c r="N871">
        <f>Portfolio43468[[#This Row],[Order Quantity]]</f>
        <v>2376</v>
      </c>
      <c r="O871" s="14">
        <f>Portfolio43468[[#This Row],[Order Value]]</f>
        <v>2827.44</v>
      </c>
      <c r="P871">
        <f t="shared" si="26"/>
        <v>2010</v>
      </c>
      <c r="Q871" t="str">
        <f t="shared" si="27"/>
        <v>Apr</v>
      </c>
    </row>
    <row r="872" spans="1:17" x14ac:dyDescent="0.3">
      <c r="A872">
        <v>876</v>
      </c>
      <c r="B872" t="str">
        <f>Portfolio43468[[#This Row],[First Name]]</f>
        <v>G</v>
      </c>
      <c r="C872" t="str">
        <f>Portfolio43468[[#This Row],[Last Name]]</f>
        <v>Askew</v>
      </c>
      <c r="D872" t="s">
        <v>1670</v>
      </c>
      <c r="E872" t="str">
        <f>Portfolio43468[[#This Row],[Gender]]</f>
        <v>F</v>
      </c>
      <c r="F872">
        <v>30</v>
      </c>
      <c r="G872" t="s">
        <v>4175</v>
      </c>
      <c r="H872" t="s">
        <v>210</v>
      </c>
      <c r="I872" t="str">
        <f>INDEX('Postal Codes 1'!$C$2:$C$1540,MATCH(H872,'Postal Codes 1'!$B$2:$B$1540,0))</f>
        <v>GL</v>
      </c>
      <c r="J872" s="10">
        <v>39972</v>
      </c>
      <c r="K872">
        <v>40</v>
      </c>
      <c r="L872" t="s">
        <v>1707</v>
      </c>
      <c r="M872" t="str">
        <f>Portfolio43468[[#This Row],[Product Name]]</f>
        <v>Megawidget M</v>
      </c>
      <c r="N872">
        <f>Portfolio43468[[#This Row],[Order Quantity]]</f>
        <v>960</v>
      </c>
      <c r="O872" s="14">
        <f>Portfolio43468[[#This Row],[Order Value]]</f>
        <v>1142.3999999999999</v>
      </c>
      <c r="P872">
        <f t="shared" si="26"/>
        <v>2009</v>
      </c>
      <c r="Q872" t="str">
        <f t="shared" si="27"/>
        <v>Jun</v>
      </c>
    </row>
    <row r="873" spans="1:17" x14ac:dyDescent="0.3">
      <c r="A873">
        <v>877</v>
      </c>
      <c r="B873" t="str">
        <f>Portfolio43468[[#This Row],[First Name]]</f>
        <v>T</v>
      </c>
      <c r="C873" t="str">
        <f>Portfolio43468[[#This Row],[Last Name]]</f>
        <v>Marcum</v>
      </c>
      <c r="D873" t="s">
        <v>1670</v>
      </c>
      <c r="E873" t="str">
        <f>Portfolio43468[[#This Row],[Gender]]</f>
        <v>F</v>
      </c>
      <c r="F873">
        <v>90</v>
      </c>
      <c r="G873" t="s">
        <v>4177</v>
      </c>
      <c r="H873" t="s">
        <v>3790</v>
      </c>
      <c r="I873" t="str">
        <f>INDEX('Postal Codes 1'!$C$2:$C$1540,MATCH(H873,'Postal Codes 1'!$B$2:$B$1540,0))</f>
        <v>ME</v>
      </c>
      <c r="J873" s="10">
        <v>39907</v>
      </c>
      <c r="K873">
        <v>26</v>
      </c>
      <c r="L873" t="s">
        <v>1700</v>
      </c>
      <c r="M873" t="str">
        <f>Portfolio43468[[#This Row],[Product Name]]</f>
        <v>Ultrathing V1</v>
      </c>
      <c r="N873">
        <f>Portfolio43468[[#This Row],[Order Quantity]]</f>
        <v>442</v>
      </c>
      <c r="O873" s="14">
        <f>Portfolio43468[[#This Row],[Order Value]]</f>
        <v>879.58</v>
      </c>
      <c r="P873">
        <f t="shared" si="26"/>
        <v>2009</v>
      </c>
      <c r="Q873" t="str">
        <f t="shared" si="27"/>
        <v>Apr</v>
      </c>
    </row>
    <row r="874" spans="1:17" x14ac:dyDescent="0.3">
      <c r="A874">
        <v>878</v>
      </c>
      <c r="B874" t="str">
        <f>Portfolio43468[[#This Row],[First Name]]</f>
        <v>A</v>
      </c>
      <c r="C874" t="str">
        <f>Portfolio43468[[#This Row],[Last Name]]</f>
        <v>Velez</v>
      </c>
      <c r="D874" t="s">
        <v>1733</v>
      </c>
      <c r="E874" t="str">
        <f>Portfolio43468[[#This Row],[Gender]]</f>
        <v>F</v>
      </c>
      <c r="F874">
        <v>90</v>
      </c>
      <c r="G874" t="s">
        <v>4180</v>
      </c>
      <c r="H874" t="s">
        <v>3434</v>
      </c>
      <c r="I874" t="str">
        <f>INDEX('Postal Codes 1'!$C$2:$C$1540,MATCH(H874,'Postal Codes 1'!$B$2:$B$1540,0))</f>
        <v>NE</v>
      </c>
      <c r="J874" s="10">
        <v>39655</v>
      </c>
      <c r="K874">
        <v>31</v>
      </c>
      <c r="L874" t="s">
        <v>1673</v>
      </c>
      <c r="M874" t="str">
        <f>Portfolio43468[[#This Row],[Product Name]]</f>
        <v>Megawidget S</v>
      </c>
      <c r="N874">
        <f>Portfolio43468[[#This Row],[Order Quantity]]</f>
        <v>744</v>
      </c>
      <c r="O874" s="14">
        <f>Portfolio43468[[#This Row],[Order Value]]</f>
        <v>587.76</v>
      </c>
      <c r="P874">
        <f t="shared" si="26"/>
        <v>2008</v>
      </c>
      <c r="Q874" t="str">
        <f t="shared" si="27"/>
        <v>Jul</v>
      </c>
    </row>
    <row r="875" spans="1:17" x14ac:dyDescent="0.3">
      <c r="A875">
        <v>879</v>
      </c>
      <c r="B875" t="str">
        <f>Portfolio43468[[#This Row],[First Name]]</f>
        <v>N</v>
      </c>
      <c r="C875" t="str">
        <f>Portfolio43468[[#This Row],[Last Name]]</f>
        <v>Flowers</v>
      </c>
      <c r="D875" t="s">
        <v>1683</v>
      </c>
      <c r="E875" t="str">
        <f>Portfolio43468[[#This Row],[Gender]]</f>
        <v>F</v>
      </c>
      <c r="F875">
        <v>30</v>
      </c>
      <c r="G875" t="s">
        <v>4182</v>
      </c>
      <c r="H875" t="s">
        <v>3708</v>
      </c>
      <c r="I875" t="str">
        <f>INDEX('Postal Codes 1'!$C$2:$C$1540,MATCH(H875,'Postal Codes 1'!$B$2:$B$1540,0))</f>
        <v>BH</v>
      </c>
      <c r="J875" s="10">
        <v>40072</v>
      </c>
      <c r="K875">
        <v>58</v>
      </c>
      <c r="L875" t="s">
        <v>1772</v>
      </c>
      <c r="M875" t="str">
        <f>Portfolio43468[[#This Row],[Product Name]]</f>
        <v>Gigastuff</v>
      </c>
      <c r="N875">
        <f>Portfolio43468[[#This Row],[Order Quantity]]</f>
        <v>1044</v>
      </c>
      <c r="O875" s="14">
        <f>Portfolio43468[[#This Row],[Order Value]]</f>
        <v>1973.1599999999999</v>
      </c>
      <c r="P875">
        <f t="shared" si="26"/>
        <v>2009</v>
      </c>
      <c r="Q875" t="str">
        <f t="shared" si="27"/>
        <v>Sep</v>
      </c>
    </row>
    <row r="876" spans="1:17" x14ac:dyDescent="0.3">
      <c r="A876">
        <v>880</v>
      </c>
      <c r="B876" t="str">
        <f>Portfolio43468[[#This Row],[First Name]]</f>
        <v>N</v>
      </c>
      <c r="C876" t="str">
        <f>Portfolio43468[[#This Row],[Last Name]]</f>
        <v>Shapiro</v>
      </c>
      <c r="D876" t="s">
        <v>1733</v>
      </c>
      <c r="E876" t="str">
        <f>Portfolio43468[[#This Row],[Gender]]</f>
        <v>F</v>
      </c>
      <c r="F876">
        <v>30</v>
      </c>
      <c r="G876" t="s">
        <v>4185</v>
      </c>
      <c r="H876" t="s">
        <v>598</v>
      </c>
      <c r="I876" t="str">
        <f>INDEX('Postal Codes 1'!$C$2:$C$1540,MATCH(H876,'Postal Codes 1'!$B$2:$B$1540,0))</f>
        <v>DY</v>
      </c>
      <c r="J876" s="10">
        <v>39463</v>
      </c>
      <c r="K876">
        <v>40</v>
      </c>
      <c r="L876" t="s">
        <v>1772</v>
      </c>
      <c r="M876" t="str">
        <f>Portfolio43468[[#This Row],[Product Name]]</f>
        <v>Gigastuff</v>
      </c>
      <c r="N876">
        <f>Portfolio43468[[#This Row],[Order Quantity]]</f>
        <v>720</v>
      </c>
      <c r="O876" s="14">
        <f>Portfolio43468[[#This Row],[Order Value]]</f>
        <v>1360.8</v>
      </c>
      <c r="P876">
        <f t="shared" si="26"/>
        <v>2008</v>
      </c>
      <c r="Q876" t="str">
        <f t="shared" si="27"/>
        <v>Jan</v>
      </c>
    </row>
    <row r="877" spans="1:17" x14ac:dyDescent="0.3">
      <c r="A877">
        <v>881</v>
      </c>
      <c r="B877" t="str">
        <f>Portfolio43468[[#This Row],[First Name]]</f>
        <v>A</v>
      </c>
      <c r="C877" t="str">
        <f>Portfolio43468[[#This Row],[Last Name]]</f>
        <v>Hilliard</v>
      </c>
      <c r="D877" t="s">
        <v>1683</v>
      </c>
      <c r="E877" t="str">
        <f>Portfolio43468[[#This Row],[Gender]]</f>
        <v>F</v>
      </c>
      <c r="F877">
        <v>60</v>
      </c>
      <c r="G877" t="s">
        <v>4188</v>
      </c>
      <c r="H877" t="s">
        <v>543</v>
      </c>
      <c r="I877" t="str">
        <f>INDEX('Postal Codes 1'!$C$2:$C$1540,MATCH(H877,'Postal Codes 1'!$B$2:$B$1540,0))</f>
        <v>CA</v>
      </c>
      <c r="J877" s="10">
        <v>40319</v>
      </c>
      <c r="K877">
        <v>43</v>
      </c>
      <c r="L877" t="s">
        <v>1696</v>
      </c>
      <c r="M877" t="str">
        <f>Portfolio43468[[#This Row],[Product Name]]</f>
        <v>Ultrathing V2</v>
      </c>
      <c r="N877">
        <f>Portfolio43468[[#This Row],[Order Quantity]]</f>
        <v>860</v>
      </c>
      <c r="O877" s="14">
        <f>Portfolio43468[[#This Row],[Order Value]]</f>
        <v>2571.4</v>
      </c>
      <c r="P877">
        <f t="shared" si="26"/>
        <v>2010</v>
      </c>
      <c r="Q877" t="str">
        <f t="shared" si="27"/>
        <v>May</v>
      </c>
    </row>
    <row r="878" spans="1:17" x14ac:dyDescent="0.3">
      <c r="A878">
        <v>882</v>
      </c>
      <c r="B878" t="str">
        <f>Portfolio43468[[#This Row],[First Name]]</f>
        <v>H</v>
      </c>
      <c r="C878" t="str">
        <f>Portfolio43468[[#This Row],[Last Name]]</f>
        <v>Belanger</v>
      </c>
      <c r="D878" t="s">
        <v>1670</v>
      </c>
      <c r="E878" t="str">
        <f>Portfolio43468[[#This Row],[Gender]]</f>
        <v>F</v>
      </c>
      <c r="F878">
        <v>60</v>
      </c>
      <c r="G878" t="s">
        <v>4191</v>
      </c>
      <c r="H878" t="s">
        <v>2176</v>
      </c>
      <c r="I878" t="str">
        <f>INDEX('Postal Codes 1'!$C$2:$C$1540,MATCH(H878,'Postal Codes 1'!$B$2:$B$1540,0))</f>
        <v>PA</v>
      </c>
      <c r="J878" s="10">
        <v>39459</v>
      </c>
      <c r="K878">
        <v>19</v>
      </c>
      <c r="L878" t="s">
        <v>1007</v>
      </c>
      <c r="M878" t="str">
        <f>Portfolio43468[[#This Row],[Product Name]]</f>
        <v>Superwossname</v>
      </c>
      <c r="N878">
        <f>Portfolio43468[[#This Row],[Order Quantity]]</f>
        <v>380</v>
      </c>
      <c r="O878" s="14">
        <f>Portfolio43468[[#This Row],[Order Value]]</f>
        <v>1181.8</v>
      </c>
      <c r="P878">
        <f t="shared" si="26"/>
        <v>2008</v>
      </c>
      <c r="Q878" t="str">
        <f t="shared" si="27"/>
        <v>Jan</v>
      </c>
    </row>
    <row r="879" spans="1:17" x14ac:dyDescent="0.3">
      <c r="A879">
        <v>883</v>
      </c>
      <c r="B879" t="str">
        <f>Portfolio43468[[#This Row],[First Name]]</f>
        <v>P</v>
      </c>
      <c r="C879" t="str">
        <f>Portfolio43468[[#This Row],[Last Name]]</f>
        <v>Jacob</v>
      </c>
      <c r="D879" t="s">
        <v>1683</v>
      </c>
      <c r="E879" t="str">
        <f>Portfolio43468[[#This Row],[Gender]]</f>
        <v>F</v>
      </c>
      <c r="F879">
        <v>60</v>
      </c>
      <c r="G879" t="s">
        <v>4194</v>
      </c>
      <c r="H879" t="s">
        <v>78</v>
      </c>
      <c r="I879" t="str">
        <f>INDEX('Postal Codes 1'!$C$2:$C$1540,MATCH(H879,'Postal Codes 1'!$B$2:$B$1540,0))</f>
        <v>BT</v>
      </c>
      <c r="J879" s="10">
        <v>40461</v>
      </c>
      <c r="K879">
        <v>49</v>
      </c>
      <c r="L879" t="s">
        <v>1721</v>
      </c>
      <c r="M879" t="str">
        <f>Portfolio43468[[#This Row],[Product Name]]</f>
        <v>Ultrathing V4</v>
      </c>
      <c r="N879">
        <f>Portfolio43468[[#This Row],[Order Quantity]]</f>
        <v>1176</v>
      </c>
      <c r="O879" s="14">
        <f>Portfolio43468[[#This Row],[Order Value]]</f>
        <v>4692.2400000000007</v>
      </c>
      <c r="P879">
        <f t="shared" si="26"/>
        <v>2010</v>
      </c>
      <c r="Q879" t="str">
        <f t="shared" si="27"/>
        <v>Oct</v>
      </c>
    </row>
    <row r="880" spans="1:17" x14ac:dyDescent="0.3">
      <c r="A880">
        <v>884</v>
      </c>
      <c r="B880" t="str">
        <f>Portfolio43468[[#This Row],[First Name]]</f>
        <v>N</v>
      </c>
      <c r="C880" t="str">
        <f>Portfolio43468[[#This Row],[Last Name]]</f>
        <v>Diaz</v>
      </c>
      <c r="D880" t="s">
        <v>1683</v>
      </c>
      <c r="E880" t="str">
        <f>Portfolio43468[[#This Row],[Gender]]</f>
        <v>F</v>
      </c>
      <c r="F880">
        <v>30</v>
      </c>
      <c r="G880" t="s">
        <v>4196</v>
      </c>
      <c r="H880" t="s">
        <v>226</v>
      </c>
      <c r="I880" t="str">
        <f>INDEX('Postal Codes 1'!$C$2:$C$1540,MATCH(H880,'Postal Codes 1'!$B$2:$B$1540,0))</f>
        <v>GY</v>
      </c>
      <c r="J880" s="10">
        <v>39835</v>
      </c>
      <c r="K880">
        <v>82</v>
      </c>
      <c r="L880" t="s">
        <v>1721</v>
      </c>
      <c r="M880" t="str">
        <f>Portfolio43468[[#This Row],[Product Name]]</f>
        <v>Ultrathing V4</v>
      </c>
      <c r="N880">
        <f>Portfolio43468[[#This Row],[Order Quantity]]</f>
        <v>1968</v>
      </c>
      <c r="O880" s="14">
        <f>Portfolio43468[[#This Row],[Order Value]]</f>
        <v>7852.3200000000006</v>
      </c>
      <c r="P880">
        <f t="shared" si="26"/>
        <v>2009</v>
      </c>
      <c r="Q880" t="str">
        <f t="shared" si="27"/>
        <v>Jan</v>
      </c>
    </row>
    <row r="881" spans="1:17" x14ac:dyDescent="0.3">
      <c r="A881">
        <v>885</v>
      </c>
      <c r="B881" t="str">
        <f>Portfolio43468[[#This Row],[First Name]]</f>
        <v>Y</v>
      </c>
      <c r="C881" t="str">
        <f>Portfolio43468[[#This Row],[Last Name]]</f>
        <v>Kramer</v>
      </c>
      <c r="D881" t="s">
        <v>1683</v>
      </c>
      <c r="E881" t="str">
        <f>Portfolio43468[[#This Row],[Gender]]</f>
        <v>F</v>
      </c>
      <c r="F881">
        <v>60</v>
      </c>
      <c r="G881" t="s">
        <v>4198</v>
      </c>
      <c r="H881" t="s">
        <v>3126</v>
      </c>
      <c r="I881" t="str">
        <f>INDEX('Postal Codes 1'!$C$2:$C$1540,MATCH(H881,'Postal Codes 1'!$B$2:$B$1540,0))</f>
        <v>EN</v>
      </c>
      <c r="J881" s="10">
        <v>39537</v>
      </c>
      <c r="K881">
        <v>58</v>
      </c>
      <c r="L881" t="s">
        <v>1696</v>
      </c>
      <c r="M881" t="str">
        <f>Portfolio43468[[#This Row],[Product Name]]</f>
        <v>Ultrathing V2</v>
      </c>
      <c r="N881">
        <f>Portfolio43468[[#This Row],[Order Quantity]]</f>
        <v>1160</v>
      </c>
      <c r="O881" s="14">
        <f>Portfolio43468[[#This Row],[Order Value]]</f>
        <v>3468.4</v>
      </c>
      <c r="P881">
        <f t="shared" si="26"/>
        <v>2008</v>
      </c>
      <c r="Q881" t="str">
        <f t="shared" si="27"/>
        <v>Mar</v>
      </c>
    </row>
    <row r="882" spans="1:17" x14ac:dyDescent="0.3">
      <c r="A882">
        <v>886</v>
      </c>
      <c r="B882" t="str">
        <f>Portfolio43468[[#This Row],[First Name]]</f>
        <v>T</v>
      </c>
      <c r="C882" t="str">
        <f>Portfolio43468[[#This Row],[Last Name]]</f>
        <v>Orozco</v>
      </c>
      <c r="D882" t="s">
        <v>1683</v>
      </c>
      <c r="E882" t="str">
        <f>Portfolio43468[[#This Row],[Gender]]</f>
        <v>F</v>
      </c>
      <c r="F882">
        <v>60</v>
      </c>
      <c r="G882" t="s">
        <v>4200</v>
      </c>
      <c r="H882" t="s">
        <v>602</v>
      </c>
      <c r="I882" t="str">
        <f>INDEX('Postal Codes 1'!$C$2:$C$1540,MATCH(H882,'Postal Codes 1'!$B$2:$B$1540,0))</f>
        <v>EH</v>
      </c>
      <c r="J882" s="10">
        <v>39998</v>
      </c>
      <c r="K882">
        <v>62</v>
      </c>
      <c r="L882" t="s">
        <v>851</v>
      </c>
      <c r="M882" t="str">
        <f>Portfolio43468[[#This Row],[Product Name]]</f>
        <v>Hyperwotsit</v>
      </c>
      <c r="N882">
        <f>Portfolio43468[[#This Row],[Order Quantity]]</f>
        <v>1240</v>
      </c>
      <c r="O882" s="14">
        <f>Portfolio43468[[#This Row],[Order Value]]</f>
        <v>2492.3999999999996</v>
      </c>
      <c r="P882">
        <f t="shared" si="26"/>
        <v>2009</v>
      </c>
      <c r="Q882" t="str">
        <f t="shared" si="27"/>
        <v>Jul</v>
      </c>
    </row>
    <row r="883" spans="1:17" x14ac:dyDescent="0.3">
      <c r="A883">
        <v>887</v>
      </c>
      <c r="B883" t="str">
        <f>Portfolio43468[[#This Row],[First Name]]</f>
        <v>B</v>
      </c>
      <c r="C883" t="str">
        <f>Portfolio43468[[#This Row],[Last Name]]</f>
        <v>Valle</v>
      </c>
      <c r="D883" t="s">
        <v>1683</v>
      </c>
      <c r="E883" t="str">
        <f>Portfolio43468[[#This Row],[Gender]]</f>
        <v>F</v>
      </c>
      <c r="F883">
        <v>60</v>
      </c>
      <c r="G883" t="s">
        <v>4203</v>
      </c>
      <c r="H883" t="s">
        <v>249</v>
      </c>
      <c r="I883" t="str">
        <f>INDEX('Postal Codes 1'!$C$2:$C$1540,MATCH(H883,'Postal Codes 1'!$B$2:$B$1540,0))</f>
        <v>IP</v>
      </c>
      <c r="J883" s="10">
        <v>40521</v>
      </c>
      <c r="K883">
        <v>74</v>
      </c>
      <c r="L883" t="s">
        <v>1692</v>
      </c>
      <c r="M883" t="str">
        <f>Portfolio43468[[#This Row],[Product Name]]</f>
        <v>Megawidget L</v>
      </c>
      <c r="N883">
        <f>Portfolio43468[[#This Row],[Order Quantity]]</f>
        <v>1776</v>
      </c>
      <c r="O883" s="14">
        <f>Portfolio43468[[#This Row],[Order Value]]</f>
        <v>2823.84</v>
      </c>
      <c r="P883">
        <f t="shared" si="26"/>
        <v>2010</v>
      </c>
      <c r="Q883" t="str">
        <f t="shared" si="27"/>
        <v>Dec</v>
      </c>
    </row>
    <row r="884" spans="1:17" x14ac:dyDescent="0.3">
      <c r="A884">
        <v>888</v>
      </c>
      <c r="B884" t="str">
        <f>Portfolio43468[[#This Row],[First Name]]</f>
        <v>H</v>
      </c>
      <c r="C884" t="str">
        <f>Portfolio43468[[#This Row],[Last Name]]</f>
        <v>Gibbs</v>
      </c>
      <c r="D884" t="s">
        <v>1683</v>
      </c>
      <c r="E884" t="str">
        <f>Portfolio43468[[#This Row],[Gender]]</f>
        <v>F</v>
      </c>
      <c r="F884">
        <v>60</v>
      </c>
      <c r="G884" t="s">
        <v>4206</v>
      </c>
      <c r="H884" t="s">
        <v>1332</v>
      </c>
      <c r="I884" t="str">
        <f>INDEX('Postal Codes 1'!$C$2:$C$1540,MATCH(H884,'Postal Codes 1'!$B$2:$B$1540,0))</f>
        <v>SA</v>
      </c>
      <c r="J884" s="10">
        <v>40132</v>
      </c>
      <c r="K884">
        <v>77</v>
      </c>
      <c r="L884" t="s">
        <v>1707</v>
      </c>
      <c r="M884" t="str">
        <f>Portfolio43468[[#This Row],[Product Name]]</f>
        <v>Megawidget M</v>
      </c>
      <c r="N884">
        <f>Portfolio43468[[#This Row],[Order Quantity]]</f>
        <v>1848</v>
      </c>
      <c r="O884" s="14">
        <f>Portfolio43468[[#This Row],[Order Value]]</f>
        <v>2199.12</v>
      </c>
      <c r="P884">
        <f t="shared" si="26"/>
        <v>2009</v>
      </c>
      <c r="Q884" t="str">
        <f t="shared" si="27"/>
        <v>Nov</v>
      </c>
    </row>
    <row r="885" spans="1:17" x14ac:dyDescent="0.3">
      <c r="A885">
        <v>889</v>
      </c>
      <c r="B885" t="str">
        <f>Portfolio43468[[#This Row],[First Name]]</f>
        <v>L</v>
      </c>
      <c r="C885" t="str">
        <f>Portfolio43468[[#This Row],[Last Name]]</f>
        <v>Watkins</v>
      </c>
      <c r="D885" t="s">
        <v>1683</v>
      </c>
      <c r="E885" t="str">
        <f>Portfolio43468[[#This Row],[Gender]]</f>
        <v>F</v>
      </c>
      <c r="F885">
        <v>60</v>
      </c>
      <c r="G885" t="s">
        <v>4208</v>
      </c>
      <c r="H885" t="s">
        <v>124</v>
      </c>
      <c r="I885" t="str">
        <f>INDEX('Postal Codes 1'!$C$2:$C$1540,MATCH(H885,'Postal Codes 1'!$B$2:$B$1540,0))</f>
        <v>CW</v>
      </c>
      <c r="J885" s="10">
        <v>39964</v>
      </c>
      <c r="K885">
        <v>61</v>
      </c>
      <c r="L885" t="s">
        <v>851</v>
      </c>
      <c r="M885" t="str">
        <f>Portfolio43468[[#This Row],[Product Name]]</f>
        <v>Hyperwotsit</v>
      </c>
      <c r="N885">
        <f>Portfolio43468[[#This Row],[Order Quantity]]</f>
        <v>1220</v>
      </c>
      <c r="O885" s="14">
        <f>Portfolio43468[[#This Row],[Order Value]]</f>
        <v>2452.1999999999998</v>
      </c>
      <c r="P885">
        <f t="shared" si="26"/>
        <v>2009</v>
      </c>
      <c r="Q885" t="str">
        <f t="shared" si="27"/>
        <v>May</v>
      </c>
    </row>
    <row r="886" spans="1:17" x14ac:dyDescent="0.3">
      <c r="A886">
        <v>890</v>
      </c>
      <c r="B886" t="str">
        <f>Portfolio43468[[#This Row],[First Name]]</f>
        <v>G</v>
      </c>
      <c r="C886" t="str">
        <f>Portfolio43468[[#This Row],[Last Name]]</f>
        <v>Burgos</v>
      </c>
      <c r="D886" t="s">
        <v>1733</v>
      </c>
      <c r="E886" t="str">
        <f>Portfolio43468[[#This Row],[Gender]]</f>
        <v>F</v>
      </c>
      <c r="F886">
        <v>90</v>
      </c>
      <c r="G886" t="s">
        <v>4209</v>
      </c>
      <c r="H886" t="s">
        <v>1475</v>
      </c>
      <c r="I886" t="str">
        <f>INDEX('Postal Codes 1'!$C$2:$C$1540,MATCH(H886,'Postal Codes 1'!$B$2:$B$1540,0))</f>
        <v>TN</v>
      </c>
      <c r="J886" s="10">
        <v>39740</v>
      </c>
      <c r="K886">
        <v>32</v>
      </c>
      <c r="L886" t="s">
        <v>1721</v>
      </c>
      <c r="M886" t="str">
        <f>Portfolio43468[[#This Row],[Product Name]]</f>
        <v>Ultrathing V4</v>
      </c>
      <c r="N886">
        <f>Portfolio43468[[#This Row],[Order Quantity]]</f>
        <v>768</v>
      </c>
      <c r="O886" s="14">
        <f>Portfolio43468[[#This Row],[Order Value]]</f>
        <v>3064.32</v>
      </c>
      <c r="P886">
        <f t="shared" si="26"/>
        <v>2008</v>
      </c>
      <c r="Q886" t="str">
        <f t="shared" si="27"/>
        <v>Oct</v>
      </c>
    </row>
    <row r="887" spans="1:17" x14ac:dyDescent="0.3">
      <c r="A887">
        <v>891</v>
      </c>
      <c r="B887" t="str">
        <f>Portfolio43468[[#This Row],[First Name]]</f>
        <v>G</v>
      </c>
      <c r="C887" t="str">
        <f>Portfolio43468[[#This Row],[Last Name]]</f>
        <v>Bonds</v>
      </c>
      <c r="D887" t="s">
        <v>1683</v>
      </c>
      <c r="E887" t="str">
        <f>Portfolio43468[[#This Row],[Gender]]</f>
        <v>F</v>
      </c>
      <c r="F887">
        <v>30</v>
      </c>
      <c r="G887" t="s">
        <v>4211</v>
      </c>
      <c r="H887" t="s">
        <v>1510</v>
      </c>
      <c r="I887" t="str">
        <f>INDEX('Postal Codes 1'!$C$2:$C$1540,MATCH(H887,'Postal Codes 1'!$B$2:$B$1540,0))</f>
        <v>TR</v>
      </c>
      <c r="J887" s="10">
        <v>39823</v>
      </c>
      <c r="K887">
        <v>3</v>
      </c>
      <c r="L887" t="s">
        <v>1721</v>
      </c>
      <c r="M887" t="str">
        <f>Portfolio43468[[#This Row],[Product Name]]</f>
        <v>Ultrathing V4</v>
      </c>
      <c r="N887">
        <f>Portfolio43468[[#This Row],[Order Quantity]]</f>
        <v>72</v>
      </c>
      <c r="O887" s="14">
        <f>Portfolio43468[[#This Row],[Order Value]]</f>
        <v>287.28000000000003</v>
      </c>
      <c r="P887">
        <f t="shared" si="26"/>
        <v>2009</v>
      </c>
      <c r="Q887" t="str">
        <f t="shared" si="27"/>
        <v>Jan</v>
      </c>
    </row>
    <row r="888" spans="1:17" x14ac:dyDescent="0.3">
      <c r="A888">
        <v>892</v>
      </c>
      <c r="B888" t="str">
        <f>Portfolio43468[[#This Row],[First Name]]</f>
        <v>D</v>
      </c>
      <c r="C888" t="str">
        <f>Portfolio43468[[#This Row],[Last Name]]</f>
        <v>Mosley</v>
      </c>
      <c r="D888" t="s">
        <v>1670</v>
      </c>
      <c r="E888" t="str">
        <f>Portfolio43468[[#This Row],[Gender]]</f>
        <v>F</v>
      </c>
      <c r="F888">
        <v>60</v>
      </c>
      <c r="G888" t="s">
        <v>4213</v>
      </c>
      <c r="H888" t="s">
        <v>1188</v>
      </c>
      <c r="I888" t="str">
        <f>INDEX('Postal Codes 1'!$C$2:$C$1540,MATCH(H888,'Postal Codes 1'!$B$2:$B$1540,0))</f>
        <v>LU</v>
      </c>
      <c r="J888" s="10">
        <v>39755</v>
      </c>
      <c r="K888">
        <v>40</v>
      </c>
      <c r="L888" t="s">
        <v>1007</v>
      </c>
      <c r="M888" t="str">
        <f>Portfolio43468[[#This Row],[Product Name]]</f>
        <v>Superwossname</v>
      </c>
      <c r="N888">
        <f>Portfolio43468[[#This Row],[Order Quantity]]</f>
        <v>800</v>
      </c>
      <c r="O888" s="14">
        <f>Portfolio43468[[#This Row],[Order Value]]</f>
        <v>2488</v>
      </c>
      <c r="P888">
        <f t="shared" si="26"/>
        <v>2008</v>
      </c>
      <c r="Q888" t="str">
        <f t="shared" si="27"/>
        <v>Nov</v>
      </c>
    </row>
    <row r="889" spans="1:17" x14ac:dyDescent="0.3">
      <c r="A889">
        <v>893</v>
      </c>
      <c r="B889" t="str">
        <f>Portfolio43468[[#This Row],[First Name]]</f>
        <v>S</v>
      </c>
      <c r="C889" t="str">
        <f>Portfolio43468[[#This Row],[Last Name]]</f>
        <v>Sheldon</v>
      </c>
      <c r="D889" t="s">
        <v>1683</v>
      </c>
      <c r="E889" t="str">
        <f>Portfolio43468[[#This Row],[Gender]]</f>
        <v>F</v>
      </c>
      <c r="F889">
        <v>60</v>
      </c>
      <c r="G889" t="s">
        <v>2788</v>
      </c>
      <c r="H889" t="s">
        <v>2919</v>
      </c>
      <c r="I889" t="str">
        <f>INDEX('Postal Codes 1'!$C$2:$C$1540,MATCH(H889,'Postal Codes 1'!$B$2:$B$1540,0))</f>
        <v>SK</v>
      </c>
      <c r="J889" s="10">
        <v>39843</v>
      </c>
      <c r="K889">
        <v>85</v>
      </c>
      <c r="L889" t="s">
        <v>851</v>
      </c>
      <c r="M889" t="str">
        <f>Portfolio43468[[#This Row],[Product Name]]</f>
        <v>Hyperwotsit</v>
      </c>
      <c r="N889">
        <f>Portfolio43468[[#This Row],[Order Quantity]]</f>
        <v>1700</v>
      </c>
      <c r="O889" s="14">
        <f>Portfolio43468[[#This Row],[Order Value]]</f>
        <v>3416.9999999999995</v>
      </c>
      <c r="P889">
        <f t="shared" si="26"/>
        <v>2009</v>
      </c>
      <c r="Q889" t="str">
        <f t="shared" si="27"/>
        <v>Jan</v>
      </c>
    </row>
    <row r="890" spans="1:17" x14ac:dyDescent="0.3">
      <c r="A890">
        <v>894</v>
      </c>
      <c r="B890" t="str">
        <f>Portfolio43468[[#This Row],[First Name]]</f>
        <v>A</v>
      </c>
      <c r="C890" t="str">
        <f>Portfolio43468[[#This Row],[Last Name]]</f>
        <v>Hebert</v>
      </c>
      <c r="D890" t="s">
        <v>1683</v>
      </c>
      <c r="E890" t="str">
        <f>Portfolio43468[[#This Row],[Gender]]</f>
        <v>F</v>
      </c>
      <c r="F890">
        <v>30</v>
      </c>
      <c r="G890" t="s">
        <v>4215</v>
      </c>
      <c r="H890" t="s">
        <v>1615</v>
      </c>
      <c r="I890" t="str">
        <f>INDEX('Postal Codes 1'!$C$2:$C$1540,MATCH(H890,'Postal Codes 1'!$B$2:$B$1540,0))</f>
        <v>BA</v>
      </c>
      <c r="J890" s="10">
        <v>40529</v>
      </c>
      <c r="K890">
        <v>73</v>
      </c>
      <c r="L890" t="s">
        <v>851</v>
      </c>
      <c r="M890" t="str">
        <f>Portfolio43468[[#This Row],[Product Name]]</f>
        <v>Hyperwotsit</v>
      </c>
      <c r="N890">
        <f>Portfolio43468[[#This Row],[Order Quantity]]</f>
        <v>1460</v>
      </c>
      <c r="O890" s="14">
        <f>Portfolio43468[[#This Row],[Order Value]]</f>
        <v>2934.6</v>
      </c>
      <c r="P890">
        <f t="shared" si="26"/>
        <v>2010</v>
      </c>
      <c r="Q890" t="str">
        <f t="shared" si="27"/>
        <v>Dec</v>
      </c>
    </row>
    <row r="891" spans="1:17" x14ac:dyDescent="0.3">
      <c r="A891">
        <v>895</v>
      </c>
      <c r="B891" t="str">
        <f>Portfolio43468[[#This Row],[First Name]]</f>
        <v>K</v>
      </c>
      <c r="C891" t="str">
        <f>Portfolio43468[[#This Row],[Last Name]]</f>
        <v>Wise</v>
      </c>
      <c r="D891" t="s">
        <v>1683</v>
      </c>
      <c r="E891" t="str">
        <f>Portfolio43468[[#This Row],[Gender]]</f>
        <v>F</v>
      </c>
      <c r="F891">
        <v>90</v>
      </c>
      <c r="G891" t="s">
        <v>4217</v>
      </c>
      <c r="H891" t="s">
        <v>426</v>
      </c>
      <c r="I891" t="str">
        <f>INDEX('Postal Codes 1'!$C$2:$C$1540,MATCH(H891,'Postal Codes 1'!$B$2:$B$1540,0))</f>
        <v>PO</v>
      </c>
      <c r="J891" s="10">
        <v>40075</v>
      </c>
      <c r="K891">
        <v>16</v>
      </c>
      <c r="L891" t="s">
        <v>851</v>
      </c>
      <c r="M891" t="str">
        <f>Portfolio43468[[#This Row],[Product Name]]</f>
        <v>Hyperwotsit</v>
      </c>
      <c r="N891">
        <f>Portfolio43468[[#This Row],[Order Quantity]]</f>
        <v>320</v>
      </c>
      <c r="O891" s="14">
        <f>Portfolio43468[[#This Row],[Order Value]]</f>
        <v>643.19999999999993</v>
      </c>
      <c r="P891">
        <f t="shared" si="26"/>
        <v>2009</v>
      </c>
      <c r="Q891" t="str">
        <f t="shared" si="27"/>
        <v>Sep</v>
      </c>
    </row>
    <row r="892" spans="1:17" x14ac:dyDescent="0.3">
      <c r="A892">
        <v>896</v>
      </c>
      <c r="B892" t="str">
        <f>Portfolio43468[[#This Row],[First Name]]</f>
        <v>S</v>
      </c>
      <c r="C892" t="str">
        <f>Portfolio43468[[#This Row],[Last Name]]</f>
        <v>Gay</v>
      </c>
      <c r="D892" t="s">
        <v>1683</v>
      </c>
      <c r="E892" t="str">
        <f>Portfolio43468[[#This Row],[Gender]]</f>
        <v>F</v>
      </c>
      <c r="F892">
        <v>90</v>
      </c>
      <c r="G892" t="s">
        <v>4219</v>
      </c>
      <c r="H892" t="s">
        <v>72</v>
      </c>
      <c r="I892" t="str">
        <f>INDEX('Postal Codes 1'!$C$2:$C$1540,MATCH(H892,'Postal Codes 1'!$B$2:$B$1540,0))</f>
        <v>BT</v>
      </c>
      <c r="J892" s="10">
        <v>40110</v>
      </c>
      <c r="K892">
        <v>36</v>
      </c>
      <c r="L892" t="s">
        <v>1772</v>
      </c>
      <c r="M892" t="str">
        <f>Portfolio43468[[#This Row],[Product Name]]</f>
        <v>Gigastuff</v>
      </c>
      <c r="N892">
        <f>Portfolio43468[[#This Row],[Order Quantity]]</f>
        <v>648</v>
      </c>
      <c r="O892" s="14">
        <f>Portfolio43468[[#This Row],[Order Value]]</f>
        <v>1224.72</v>
      </c>
      <c r="P892">
        <f t="shared" si="26"/>
        <v>2009</v>
      </c>
      <c r="Q892" t="str">
        <f t="shared" si="27"/>
        <v>Oct</v>
      </c>
    </row>
    <row r="893" spans="1:17" x14ac:dyDescent="0.3">
      <c r="A893">
        <v>897</v>
      </c>
      <c r="B893" t="str">
        <f>Portfolio43468[[#This Row],[First Name]]</f>
        <v>D</v>
      </c>
      <c r="C893" t="str">
        <f>Portfolio43468[[#This Row],[Last Name]]</f>
        <v>Ballard</v>
      </c>
      <c r="D893" t="s">
        <v>1733</v>
      </c>
      <c r="E893" t="str">
        <f>Portfolio43468[[#This Row],[Gender]]</f>
        <v>F</v>
      </c>
      <c r="F893">
        <v>30</v>
      </c>
      <c r="G893" t="s">
        <v>4222</v>
      </c>
      <c r="H893" t="s">
        <v>525</v>
      </c>
      <c r="I893" t="str">
        <f>INDEX('Postal Codes 1'!$C$2:$C$1540,MATCH(H893,'Postal Codes 1'!$B$2:$B$1540,0))</f>
        <v>BN</v>
      </c>
      <c r="J893" s="10">
        <v>40378</v>
      </c>
      <c r="K893">
        <v>51</v>
      </c>
      <c r="L893" t="s">
        <v>1696</v>
      </c>
      <c r="M893" t="str">
        <f>Portfolio43468[[#This Row],[Product Name]]</f>
        <v>Ultrathing V2</v>
      </c>
      <c r="N893">
        <f>Portfolio43468[[#This Row],[Order Quantity]]</f>
        <v>1020</v>
      </c>
      <c r="O893" s="14">
        <f>Portfolio43468[[#This Row],[Order Value]]</f>
        <v>3049.8</v>
      </c>
      <c r="P893">
        <f t="shared" si="26"/>
        <v>2010</v>
      </c>
      <c r="Q893" t="str">
        <f t="shared" si="27"/>
        <v>Jul</v>
      </c>
    </row>
    <row r="894" spans="1:17" x14ac:dyDescent="0.3">
      <c r="A894">
        <v>898</v>
      </c>
      <c r="B894" t="str">
        <f>Portfolio43468[[#This Row],[First Name]]</f>
        <v>T</v>
      </c>
      <c r="C894" t="str">
        <f>Portfolio43468[[#This Row],[Last Name]]</f>
        <v>Dixon</v>
      </c>
      <c r="D894" t="s">
        <v>1683</v>
      </c>
      <c r="E894" t="str">
        <f>Portfolio43468[[#This Row],[Gender]]</f>
        <v>F</v>
      </c>
      <c r="F894">
        <v>60</v>
      </c>
      <c r="G894" t="s">
        <v>4224</v>
      </c>
      <c r="H894" t="s">
        <v>1446</v>
      </c>
      <c r="I894" t="str">
        <f>INDEX('Postal Codes 1'!$C$2:$C$1540,MATCH(H894,'Postal Codes 1'!$B$2:$B$1540,0))</f>
        <v>TD</v>
      </c>
      <c r="J894" s="10">
        <v>40455</v>
      </c>
      <c r="K894">
        <v>59</v>
      </c>
      <c r="L894" t="s">
        <v>851</v>
      </c>
      <c r="M894" t="str">
        <f>Portfolio43468[[#This Row],[Product Name]]</f>
        <v>Hyperwotsit</v>
      </c>
      <c r="N894">
        <f>Portfolio43468[[#This Row],[Order Quantity]]</f>
        <v>1180</v>
      </c>
      <c r="O894" s="14">
        <f>Portfolio43468[[#This Row],[Order Value]]</f>
        <v>2371.7999999999997</v>
      </c>
      <c r="P894">
        <f t="shared" si="26"/>
        <v>2010</v>
      </c>
      <c r="Q894" t="str">
        <f t="shared" si="27"/>
        <v>Oct</v>
      </c>
    </row>
    <row r="895" spans="1:17" x14ac:dyDescent="0.3">
      <c r="A895">
        <v>899</v>
      </c>
      <c r="B895" t="str">
        <f>Portfolio43468[[#This Row],[First Name]]</f>
        <v>A</v>
      </c>
      <c r="C895" t="str">
        <f>Portfolio43468[[#This Row],[Last Name]]</f>
        <v>Aguilar</v>
      </c>
      <c r="D895" t="s">
        <v>1683</v>
      </c>
      <c r="E895" t="str">
        <f>Portfolio43468[[#This Row],[Gender]]</f>
        <v>F</v>
      </c>
      <c r="F895">
        <v>60</v>
      </c>
      <c r="G895" t="s">
        <v>4225</v>
      </c>
      <c r="H895" t="s">
        <v>1638</v>
      </c>
      <c r="I895" t="str">
        <f>INDEX('Postal Codes 1'!$C$2:$C$1540,MATCH(H895,'Postal Codes 1'!$B$2:$B$1540,0))</f>
        <v>DN</v>
      </c>
      <c r="J895" s="10">
        <v>40196</v>
      </c>
      <c r="K895">
        <v>61</v>
      </c>
      <c r="L895" t="s">
        <v>1692</v>
      </c>
      <c r="M895" t="str">
        <f>Portfolio43468[[#This Row],[Product Name]]</f>
        <v>Megawidget L</v>
      </c>
      <c r="N895">
        <f>Portfolio43468[[#This Row],[Order Quantity]]</f>
        <v>1464</v>
      </c>
      <c r="O895" s="14">
        <f>Portfolio43468[[#This Row],[Order Value]]</f>
        <v>2327.7600000000002</v>
      </c>
      <c r="P895">
        <f t="shared" si="26"/>
        <v>2010</v>
      </c>
      <c r="Q895" t="str">
        <f t="shared" si="27"/>
        <v>Jan</v>
      </c>
    </row>
    <row r="896" spans="1:17" x14ac:dyDescent="0.3">
      <c r="A896">
        <v>900</v>
      </c>
      <c r="B896" t="str">
        <f>Portfolio43468[[#This Row],[First Name]]</f>
        <v>H</v>
      </c>
      <c r="C896" t="str">
        <f>Portfolio43468[[#This Row],[Last Name]]</f>
        <v>Doherty</v>
      </c>
      <c r="D896" t="s">
        <v>1683</v>
      </c>
      <c r="E896" t="str">
        <f>Portfolio43468[[#This Row],[Gender]]</f>
        <v>F</v>
      </c>
      <c r="F896">
        <v>60</v>
      </c>
      <c r="G896" t="s">
        <v>4228</v>
      </c>
      <c r="H896" t="s">
        <v>373</v>
      </c>
      <c r="I896" t="str">
        <f>INDEX('Postal Codes 1'!$C$2:$C$1540,MATCH(H896,'Postal Codes 1'!$B$2:$B$1540,0))</f>
        <v>NP</v>
      </c>
      <c r="J896" s="10">
        <v>39675</v>
      </c>
      <c r="K896">
        <v>30</v>
      </c>
      <c r="L896" t="s">
        <v>1692</v>
      </c>
      <c r="M896" t="str">
        <f>Portfolio43468[[#This Row],[Product Name]]</f>
        <v>Megawidget L</v>
      </c>
      <c r="N896">
        <f>Portfolio43468[[#This Row],[Order Quantity]]</f>
        <v>720</v>
      </c>
      <c r="O896" s="14">
        <f>Portfolio43468[[#This Row],[Order Value]]</f>
        <v>1144.8</v>
      </c>
      <c r="P896">
        <f t="shared" si="26"/>
        <v>2008</v>
      </c>
      <c r="Q896" t="str">
        <f t="shared" si="27"/>
        <v>Aug</v>
      </c>
    </row>
    <row r="897" spans="1:17" x14ac:dyDescent="0.3">
      <c r="A897">
        <v>901</v>
      </c>
      <c r="B897" t="str">
        <f>Portfolio43468[[#This Row],[First Name]]</f>
        <v>A</v>
      </c>
      <c r="C897" t="str">
        <f>Portfolio43468[[#This Row],[Last Name]]</f>
        <v>Stark</v>
      </c>
      <c r="D897" t="s">
        <v>1683</v>
      </c>
      <c r="E897" t="str">
        <f>Portfolio43468[[#This Row],[Gender]]</f>
        <v>F</v>
      </c>
      <c r="F897">
        <v>60</v>
      </c>
      <c r="G897" t="s">
        <v>4231</v>
      </c>
      <c r="H897" t="s">
        <v>504</v>
      </c>
      <c r="I897" t="str">
        <f>INDEX('Postal Codes 1'!$C$2:$C$1540,MATCH(H897,'Postal Codes 1'!$B$2:$B$1540,0))</f>
        <v>SY</v>
      </c>
      <c r="J897" s="10">
        <v>39708</v>
      </c>
      <c r="K897">
        <v>16</v>
      </c>
      <c r="L897" t="s">
        <v>1677</v>
      </c>
      <c r="M897" t="str">
        <f>Portfolio43468[[#This Row],[Product Name]]</f>
        <v>Ultrathing V3</v>
      </c>
      <c r="N897">
        <f>Portfolio43468[[#This Row],[Order Quantity]]</f>
        <v>384</v>
      </c>
      <c r="O897" s="14">
        <f>Portfolio43468[[#This Row],[Order Value]]</f>
        <v>1340.16</v>
      </c>
      <c r="P897">
        <f t="shared" si="26"/>
        <v>2008</v>
      </c>
      <c r="Q897" t="str">
        <f t="shared" si="27"/>
        <v>Sep</v>
      </c>
    </row>
    <row r="898" spans="1:17" x14ac:dyDescent="0.3">
      <c r="A898">
        <v>902</v>
      </c>
      <c r="B898" t="str">
        <f>Portfolio43468[[#This Row],[First Name]]</f>
        <v>W</v>
      </c>
      <c r="C898" t="str">
        <f>Portfolio43468[[#This Row],[Last Name]]</f>
        <v>Rubin</v>
      </c>
      <c r="D898" t="s">
        <v>1670</v>
      </c>
      <c r="E898" t="str">
        <f>Portfolio43468[[#This Row],[Gender]]</f>
        <v>F</v>
      </c>
      <c r="F898">
        <v>60</v>
      </c>
      <c r="G898" t="s">
        <v>4233</v>
      </c>
      <c r="H898" t="s">
        <v>4234</v>
      </c>
      <c r="I898" t="str">
        <f>INDEX('Postal Codes 1'!$C$2:$C$1540,MATCH(H898,'Postal Codes 1'!$B$2:$B$1540,0))</f>
        <v>PA</v>
      </c>
      <c r="J898" s="10">
        <v>39890</v>
      </c>
      <c r="K898">
        <v>36</v>
      </c>
      <c r="L898" t="s">
        <v>1772</v>
      </c>
      <c r="M898" t="str">
        <f>Portfolio43468[[#This Row],[Product Name]]</f>
        <v>Gigastuff</v>
      </c>
      <c r="N898">
        <f>Portfolio43468[[#This Row],[Order Quantity]]</f>
        <v>648</v>
      </c>
      <c r="O898" s="14">
        <f>Portfolio43468[[#This Row],[Order Value]]</f>
        <v>1224.72</v>
      </c>
      <c r="P898">
        <f t="shared" ref="P898:P961" si="28">YEAR(J898)</f>
        <v>2009</v>
      </c>
      <c r="Q898" t="str">
        <f t="shared" ref="Q898:Q961" si="29">TEXT(J898,"MMM")</f>
        <v>Mar</v>
      </c>
    </row>
    <row r="899" spans="1:17" x14ac:dyDescent="0.3">
      <c r="A899">
        <v>903</v>
      </c>
      <c r="B899" t="str">
        <f>Portfolio43468[[#This Row],[First Name]]</f>
        <v>J</v>
      </c>
      <c r="C899" t="str">
        <f>Portfolio43468[[#This Row],[Last Name]]</f>
        <v>Randall</v>
      </c>
      <c r="D899" t="s">
        <v>1683</v>
      </c>
      <c r="E899" t="str">
        <f>Portfolio43468[[#This Row],[Gender]]</f>
        <v>F</v>
      </c>
      <c r="F899">
        <v>30</v>
      </c>
      <c r="G899" t="s">
        <v>4236</v>
      </c>
      <c r="H899" t="s">
        <v>4237</v>
      </c>
      <c r="I899" t="str">
        <f>INDEX('Postal Codes 1'!$C$2:$C$1540,MATCH(H899,'Postal Codes 1'!$B$2:$B$1540,0))</f>
        <v>TN</v>
      </c>
      <c r="J899" s="10">
        <v>40149</v>
      </c>
      <c r="K899">
        <v>96</v>
      </c>
      <c r="L899" t="s">
        <v>1007</v>
      </c>
      <c r="M899" t="str">
        <f>Portfolio43468[[#This Row],[Product Name]]</f>
        <v>Superwossname</v>
      </c>
      <c r="N899">
        <f>Portfolio43468[[#This Row],[Order Quantity]]</f>
        <v>1920</v>
      </c>
      <c r="O899" s="14">
        <f>Portfolio43468[[#This Row],[Order Value]]</f>
        <v>5971.2</v>
      </c>
      <c r="P899">
        <f t="shared" si="28"/>
        <v>2009</v>
      </c>
      <c r="Q899" t="str">
        <f t="shared" si="29"/>
        <v>Dec</v>
      </c>
    </row>
    <row r="900" spans="1:17" x14ac:dyDescent="0.3">
      <c r="A900">
        <v>904</v>
      </c>
      <c r="B900" t="str">
        <f>Portfolio43468[[#This Row],[First Name]]</f>
        <v>K</v>
      </c>
      <c r="C900" t="str">
        <f>Portfolio43468[[#This Row],[Last Name]]</f>
        <v>Vera</v>
      </c>
      <c r="D900" t="s">
        <v>1946</v>
      </c>
      <c r="E900" t="str">
        <f>Portfolio43468[[#This Row],[Gender]]</f>
        <v>F</v>
      </c>
      <c r="F900">
        <v>60</v>
      </c>
      <c r="G900" t="s">
        <v>4240</v>
      </c>
      <c r="H900" t="s">
        <v>1410</v>
      </c>
      <c r="I900" t="str">
        <f>INDEX('Postal Codes 1'!$C$2:$C$1540,MATCH(H900,'Postal Codes 1'!$B$2:$B$1540,0))</f>
        <v>SY</v>
      </c>
      <c r="J900" s="10">
        <v>40026</v>
      </c>
      <c r="K900">
        <v>41</v>
      </c>
      <c r="L900" t="s">
        <v>1707</v>
      </c>
      <c r="M900" t="str">
        <f>Portfolio43468[[#This Row],[Product Name]]</f>
        <v>Megawidget M</v>
      </c>
      <c r="N900">
        <f>Portfolio43468[[#This Row],[Order Quantity]]</f>
        <v>984</v>
      </c>
      <c r="O900" s="14">
        <f>Portfolio43468[[#This Row],[Order Value]]</f>
        <v>1170.96</v>
      </c>
      <c r="P900">
        <f t="shared" si="28"/>
        <v>2009</v>
      </c>
      <c r="Q900" t="str">
        <f t="shared" si="29"/>
        <v>Aug</v>
      </c>
    </row>
    <row r="901" spans="1:17" x14ac:dyDescent="0.3">
      <c r="A901">
        <v>905</v>
      </c>
      <c r="B901" t="str">
        <f>Portfolio43468[[#This Row],[First Name]]</f>
        <v>M</v>
      </c>
      <c r="C901" t="str">
        <f>Portfolio43468[[#This Row],[Last Name]]</f>
        <v>Mccauley</v>
      </c>
      <c r="D901" t="s">
        <v>1670</v>
      </c>
      <c r="E901" t="str">
        <f>Portfolio43468[[#This Row],[Gender]]</f>
        <v>F</v>
      </c>
      <c r="F901">
        <v>60</v>
      </c>
      <c r="G901" t="s">
        <v>4243</v>
      </c>
      <c r="H901" t="s">
        <v>4244</v>
      </c>
      <c r="I901" t="str">
        <f>INDEX('Postal Codes 1'!$C$2:$C$1540,MATCH(H901,'Postal Codes 1'!$B$2:$B$1540,0))</f>
        <v>CV</v>
      </c>
      <c r="J901" s="10">
        <v>40031</v>
      </c>
      <c r="K901">
        <v>30</v>
      </c>
      <c r="L901" t="s">
        <v>1677</v>
      </c>
      <c r="M901" t="str">
        <f>Portfolio43468[[#This Row],[Product Name]]</f>
        <v>Ultrathing V3</v>
      </c>
      <c r="N901">
        <f>Portfolio43468[[#This Row],[Order Quantity]]</f>
        <v>720</v>
      </c>
      <c r="O901" s="14">
        <f>Portfolio43468[[#This Row],[Order Value]]</f>
        <v>2512.8000000000002</v>
      </c>
      <c r="P901">
        <f t="shared" si="28"/>
        <v>2009</v>
      </c>
      <c r="Q901" t="str">
        <f t="shared" si="29"/>
        <v>Aug</v>
      </c>
    </row>
    <row r="902" spans="1:17" x14ac:dyDescent="0.3">
      <c r="A902">
        <v>906</v>
      </c>
      <c r="B902" t="str">
        <f>Portfolio43468[[#This Row],[First Name]]</f>
        <v>J</v>
      </c>
      <c r="C902" t="str">
        <f>Portfolio43468[[#This Row],[Last Name]]</f>
        <v>Burch</v>
      </c>
      <c r="D902" t="s">
        <v>1683</v>
      </c>
      <c r="E902" t="str">
        <f>Portfolio43468[[#This Row],[Gender]]</f>
        <v>F</v>
      </c>
      <c r="F902">
        <v>90</v>
      </c>
      <c r="G902" t="s">
        <v>4246</v>
      </c>
      <c r="H902" t="s">
        <v>313</v>
      </c>
      <c r="I902" t="str">
        <f>INDEX('Postal Codes 1'!$C$2:$C$1540,MATCH(H902,'Postal Codes 1'!$B$2:$B$1540,0))</f>
        <v>LD</v>
      </c>
      <c r="J902" s="10">
        <v>39836</v>
      </c>
      <c r="K902">
        <v>81</v>
      </c>
      <c r="L902" t="s">
        <v>1673</v>
      </c>
      <c r="M902" t="str">
        <f>Portfolio43468[[#This Row],[Product Name]]</f>
        <v>Megawidget S</v>
      </c>
      <c r="N902">
        <f>Portfolio43468[[#This Row],[Order Quantity]]</f>
        <v>1944</v>
      </c>
      <c r="O902" s="14">
        <f>Portfolio43468[[#This Row],[Order Value]]</f>
        <v>1535.76</v>
      </c>
      <c r="P902">
        <f t="shared" si="28"/>
        <v>2009</v>
      </c>
      <c r="Q902" t="str">
        <f t="shared" si="29"/>
        <v>Jan</v>
      </c>
    </row>
    <row r="903" spans="1:17" x14ac:dyDescent="0.3">
      <c r="A903">
        <v>907</v>
      </c>
      <c r="B903" t="str">
        <f>Portfolio43468[[#This Row],[First Name]]</f>
        <v>T</v>
      </c>
      <c r="C903" t="str">
        <f>Portfolio43468[[#This Row],[Last Name]]</f>
        <v>Gunn</v>
      </c>
      <c r="D903" t="s">
        <v>1670</v>
      </c>
      <c r="E903" t="str">
        <f>Portfolio43468[[#This Row],[Gender]]</f>
        <v>F</v>
      </c>
      <c r="F903">
        <v>30</v>
      </c>
      <c r="G903" t="s">
        <v>4248</v>
      </c>
      <c r="H903" t="s">
        <v>1415</v>
      </c>
      <c r="I903" t="str">
        <f>INDEX('Postal Codes 1'!$C$2:$C$1540,MATCH(H903,'Postal Codes 1'!$B$2:$B$1540,0))</f>
        <v>SY</v>
      </c>
      <c r="J903" s="10">
        <v>40395</v>
      </c>
      <c r="K903">
        <v>48</v>
      </c>
      <c r="L903" t="s">
        <v>851</v>
      </c>
      <c r="M903" t="str">
        <f>Portfolio43468[[#This Row],[Product Name]]</f>
        <v>Hyperwotsit</v>
      </c>
      <c r="N903">
        <f>Portfolio43468[[#This Row],[Order Quantity]]</f>
        <v>960</v>
      </c>
      <c r="O903" s="14">
        <f>Portfolio43468[[#This Row],[Order Value]]</f>
        <v>1929.6</v>
      </c>
      <c r="P903">
        <f t="shared" si="28"/>
        <v>2010</v>
      </c>
      <c r="Q903" t="str">
        <f t="shared" si="29"/>
        <v>Aug</v>
      </c>
    </row>
    <row r="904" spans="1:17" x14ac:dyDescent="0.3">
      <c r="A904">
        <v>908</v>
      </c>
      <c r="B904" t="str">
        <f>Portfolio43468[[#This Row],[First Name]]</f>
        <v>M</v>
      </c>
      <c r="C904" t="str">
        <f>Portfolio43468[[#This Row],[Last Name]]</f>
        <v>Wong</v>
      </c>
      <c r="D904" t="s">
        <v>1683</v>
      </c>
      <c r="E904" t="str">
        <f>Portfolio43468[[#This Row],[Gender]]</f>
        <v>F</v>
      </c>
      <c r="F904">
        <v>90</v>
      </c>
      <c r="G904" t="s">
        <v>4251</v>
      </c>
      <c r="H904" t="s">
        <v>297</v>
      </c>
      <c r="I904" t="str">
        <f>INDEX('Postal Codes 1'!$C$2:$C$1540,MATCH(H904,'Postal Codes 1'!$B$2:$B$1540,0))</f>
        <v>KY</v>
      </c>
      <c r="J904" s="10">
        <v>39813</v>
      </c>
      <c r="K904">
        <v>90</v>
      </c>
      <c r="L904" t="s">
        <v>1700</v>
      </c>
      <c r="M904" t="str">
        <f>Portfolio43468[[#This Row],[Product Name]]</f>
        <v>Ultrathing V1</v>
      </c>
      <c r="N904">
        <f>Portfolio43468[[#This Row],[Order Quantity]]</f>
        <v>1530</v>
      </c>
      <c r="O904" s="14">
        <f>Portfolio43468[[#This Row],[Order Value]]</f>
        <v>3044.7</v>
      </c>
      <c r="P904">
        <f t="shared" si="28"/>
        <v>2008</v>
      </c>
      <c r="Q904" t="str">
        <f t="shared" si="29"/>
        <v>Dec</v>
      </c>
    </row>
    <row r="905" spans="1:17" x14ac:dyDescent="0.3">
      <c r="A905">
        <v>909</v>
      </c>
      <c r="B905" t="str">
        <f>Portfolio43468[[#This Row],[First Name]]</f>
        <v>A</v>
      </c>
      <c r="C905" t="str">
        <f>Portfolio43468[[#This Row],[Last Name]]</f>
        <v>Abernathy</v>
      </c>
      <c r="D905" t="s">
        <v>1683</v>
      </c>
      <c r="E905" t="str">
        <f>Portfolio43468[[#This Row],[Gender]]</f>
        <v>F</v>
      </c>
      <c r="F905">
        <v>90</v>
      </c>
      <c r="G905" t="s">
        <v>4252</v>
      </c>
      <c r="H905" t="s">
        <v>29</v>
      </c>
      <c r="I905" t="str">
        <f>INDEX('Postal Codes 1'!$C$2:$C$1540,MATCH(H905,'Postal Codes 1'!$B$2:$B$1540,0))</f>
        <v>BA</v>
      </c>
      <c r="J905" s="10">
        <v>40480</v>
      </c>
      <c r="K905">
        <v>79</v>
      </c>
      <c r="L905" t="s">
        <v>1696</v>
      </c>
      <c r="M905" t="str">
        <f>Portfolio43468[[#This Row],[Product Name]]</f>
        <v>Ultrathing V2</v>
      </c>
      <c r="N905">
        <f>Portfolio43468[[#This Row],[Order Quantity]]</f>
        <v>1580</v>
      </c>
      <c r="O905" s="14">
        <f>Portfolio43468[[#This Row],[Order Value]]</f>
        <v>4724.2000000000007</v>
      </c>
      <c r="P905">
        <f t="shared" si="28"/>
        <v>2010</v>
      </c>
      <c r="Q905" t="str">
        <f t="shared" si="29"/>
        <v>Oct</v>
      </c>
    </row>
    <row r="906" spans="1:17" x14ac:dyDescent="0.3">
      <c r="A906">
        <v>910</v>
      </c>
      <c r="B906" t="str">
        <f>Portfolio43468[[#This Row],[First Name]]</f>
        <v>A</v>
      </c>
      <c r="C906" t="str">
        <f>Portfolio43468[[#This Row],[Last Name]]</f>
        <v>Morin</v>
      </c>
      <c r="D906" t="s">
        <v>1670</v>
      </c>
      <c r="E906" t="str">
        <f>Portfolio43468[[#This Row],[Gender]]</f>
        <v>F</v>
      </c>
      <c r="F906">
        <v>90</v>
      </c>
      <c r="G906" t="s">
        <v>4253</v>
      </c>
      <c r="H906" t="s">
        <v>138</v>
      </c>
      <c r="I906" t="str">
        <f>INDEX('Postal Codes 1'!$C$2:$C$1540,MATCH(H906,'Postal Codes 1'!$B$2:$B$1540,0))</f>
        <v>DG</v>
      </c>
      <c r="J906" s="10">
        <v>40286</v>
      </c>
      <c r="K906">
        <v>47</v>
      </c>
      <c r="L906" t="s">
        <v>1007</v>
      </c>
      <c r="M906" t="str">
        <f>Portfolio43468[[#This Row],[Product Name]]</f>
        <v>Superwossname</v>
      </c>
      <c r="N906">
        <f>Portfolio43468[[#This Row],[Order Quantity]]</f>
        <v>940</v>
      </c>
      <c r="O906" s="14">
        <f>Portfolio43468[[#This Row],[Order Value]]</f>
        <v>2923.4</v>
      </c>
      <c r="P906">
        <f t="shared" si="28"/>
        <v>2010</v>
      </c>
      <c r="Q906" t="str">
        <f t="shared" si="29"/>
        <v>Apr</v>
      </c>
    </row>
    <row r="907" spans="1:17" x14ac:dyDescent="0.3">
      <c r="A907">
        <v>911</v>
      </c>
      <c r="B907" t="str">
        <f>Portfolio43468[[#This Row],[First Name]]</f>
        <v>L</v>
      </c>
      <c r="C907" t="str">
        <f>Portfolio43468[[#This Row],[Last Name]]</f>
        <v>Skinner</v>
      </c>
      <c r="D907" t="s">
        <v>1670</v>
      </c>
      <c r="E907" t="str">
        <f>Portfolio43468[[#This Row],[Gender]]</f>
        <v>F</v>
      </c>
      <c r="F907">
        <v>60</v>
      </c>
      <c r="G907" t="s">
        <v>4256</v>
      </c>
      <c r="H907" t="s">
        <v>574</v>
      </c>
      <c r="I907" t="str">
        <f>INDEX('Postal Codes 1'!$C$2:$C$1540,MATCH(H907,'Postal Codes 1'!$B$2:$B$1540,0))</f>
        <v>CR</v>
      </c>
      <c r="J907" s="10">
        <v>40244</v>
      </c>
      <c r="K907">
        <v>53</v>
      </c>
      <c r="L907" t="s">
        <v>1721</v>
      </c>
      <c r="M907" t="str">
        <f>Portfolio43468[[#This Row],[Product Name]]</f>
        <v>Ultrathing V4</v>
      </c>
      <c r="N907">
        <f>Portfolio43468[[#This Row],[Order Quantity]]</f>
        <v>1272</v>
      </c>
      <c r="O907" s="14">
        <f>Portfolio43468[[#This Row],[Order Value]]</f>
        <v>5075.2800000000007</v>
      </c>
      <c r="P907">
        <f t="shared" si="28"/>
        <v>2010</v>
      </c>
      <c r="Q907" t="str">
        <f t="shared" si="29"/>
        <v>Mar</v>
      </c>
    </row>
    <row r="908" spans="1:17" x14ac:dyDescent="0.3">
      <c r="A908">
        <v>912</v>
      </c>
      <c r="B908" t="str">
        <f>Portfolio43468[[#This Row],[First Name]]</f>
        <v>K</v>
      </c>
      <c r="C908" t="str">
        <f>Portfolio43468[[#This Row],[Last Name]]</f>
        <v>Cornett</v>
      </c>
      <c r="D908" t="s">
        <v>1670</v>
      </c>
      <c r="E908" t="str">
        <f>Portfolio43468[[#This Row],[Gender]]</f>
        <v>F</v>
      </c>
      <c r="F908">
        <v>30</v>
      </c>
      <c r="G908" t="s">
        <v>4259</v>
      </c>
      <c r="H908" t="s">
        <v>1050</v>
      </c>
      <c r="I908" t="str">
        <f>INDEX('Postal Codes 1'!$C$2:$C$1540,MATCH(H908,'Postal Codes 1'!$B$2:$B$1540,0))</f>
        <v>G</v>
      </c>
      <c r="J908" s="10">
        <v>39688</v>
      </c>
      <c r="K908">
        <v>48</v>
      </c>
      <c r="L908" t="s">
        <v>1696</v>
      </c>
      <c r="M908" t="str">
        <f>Portfolio43468[[#This Row],[Product Name]]</f>
        <v>Ultrathing V2</v>
      </c>
      <c r="N908">
        <f>Portfolio43468[[#This Row],[Order Quantity]]</f>
        <v>960</v>
      </c>
      <c r="O908" s="14">
        <f>Portfolio43468[[#This Row],[Order Value]]</f>
        <v>2870.4</v>
      </c>
      <c r="P908">
        <f t="shared" si="28"/>
        <v>2008</v>
      </c>
      <c r="Q908" t="str">
        <f t="shared" si="29"/>
        <v>Aug</v>
      </c>
    </row>
    <row r="909" spans="1:17" x14ac:dyDescent="0.3">
      <c r="A909">
        <v>913</v>
      </c>
      <c r="B909" t="str">
        <f>Portfolio43468[[#This Row],[First Name]]</f>
        <v>A</v>
      </c>
      <c r="C909" t="str">
        <f>Portfolio43468[[#This Row],[Last Name]]</f>
        <v>Harding</v>
      </c>
      <c r="D909" t="s">
        <v>1683</v>
      </c>
      <c r="E909" t="str">
        <f>Portfolio43468[[#This Row],[Gender]]</f>
        <v>F</v>
      </c>
      <c r="F909">
        <v>90</v>
      </c>
      <c r="G909" t="s">
        <v>4262</v>
      </c>
      <c r="H909" t="s">
        <v>171</v>
      </c>
      <c r="I909" t="str">
        <f>INDEX('Postal Codes 1'!$C$2:$C$1540,MATCH(H909,'Postal Codes 1'!$B$2:$B$1540,0))</f>
        <v>EH</v>
      </c>
      <c r="J909" s="10">
        <v>39862</v>
      </c>
      <c r="K909">
        <v>41</v>
      </c>
      <c r="L909" t="s">
        <v>851</v>
      </c>
      <c r="M909" t="str">
        <f>Portfolio43468[[#This Row],[Product Name]]</f>
        <v>Hyperwotsit</v>
      </c>
      <c r="N909">
        <f>Portfolio43468[[#This Row],[Order Quantity]]</f>
        <v>820</v>
      </c>
      <c r="O909" s="14">
        <f>Portfolio43468[[#This Row],[Order Value]]</f>
        <v>1648.1999999999998</v>
      </c>
      <c r="P909">
        <f t="shared" si="28"/>
        <v>2009</v>
      </c>
      <c r="Q909" t="str">
        <f t="shared" si="29"/>
        <v>Feb</v>
      </c>
    </row>
    <row r="910" spans="1:17" x14ac:dyDescent="0.3">
      <c r="A910">
        <v>914</v>
      </c>
      <c r="B910" t="str">
        <f>Portfolio43468[[#This Row],[First Name]]</f>
        <v>P</v>
      </c>
      <c r="C910" t="str">
        <f>Portfolio43468[[#This Row],[Last Name]]</f>
        <v>Chaney</v>
      </c>
      <c r="D910" t="s">
        <v>1670</v>
      </c>
      <c r="E910" t="str">
        <f>Portfolio43468[[#This Row],[Gender]]</f>
        <v>F</v>
      </c>
      <c r="F910">
        <v>60</v>
      </c>
      <c r="G910" t="s">
        <v>4265</v>
      </c>
      <c r="H910" t="s">
        <v>819</v>
      </c>
      <c r="I910" t="str">
        <f>INDEX('Postal Codes 1'!$C$2:$C$1540,MATCH(H910,'Postal Codes 1'!$B$2:$B$1540,0))</f>
        <v>RM</v>
      </c>
      <c r="J910" s="10">
        <v>39676</v>
      </c>
      <c r="K910">
        <v>10</v>
      </c>
      <c r="L910" t="s">
        <v>1677</v>
      </c>
      <c r="M910" t="str">
        <f>Portfolio43468[[#This Row],[Product Name]]</f>
        <v>Ultrathing V3</v>
      </c>
      <c r="N910">
        <f>Portfolio43468[[#This Row],[Order Quantity]]</f>
        <v>240</v>
      </c>
      <c r="O910" s="14">
        <f>Portfolio43468[[#This Row],[Order Value]]</f>
        <v>837.6</v>
      </c>
      <c r="P910">
        <f t="shared" si="28"/>
        <v>2008</v>
      </c>
      <c r="Q910" t="str">
        <f t="shared" si="29"/>
        <v>Aug</v>
      </c>
    </row>
    <row r="911" spans="1:17" x14ac:dyDescent="0.3">
      <c r="A911">
        <v>915</v>
      </c>
      <c r="B911" t="str">
        <f>Portfolio43468[[#This Row],[First Name]]</f>
        <v>G</v>
      </c>
      <c r="C911" t="str">
        <f>Portfolio43468[[#This Row],[Last Name]]</f>
        <v>Gross</v>
      </c>
      <c r="D911" t="s">
        <v>1683</v>
      </c>
      <c r="E911" t="str">
        <f>Portfolio43468[[#This Row],[Gender]]</f>
        <v>F</v>
      </c>
      <c r="F911">
        <v>30</v>
      </c>
      <c r="G911" t="s">
        <v>4268</v>
      </c>
      <c r="H911" t="s">
        <v>1651</v>
      </c>
      <c r="I911" t="str">
        <f>INDEX('Postal Codes 1'!$C$2:$C$1540,MATCH(H911,'Postal Codes 1'!$B$2:$B$1540,0))</f>
        <v>EH</v>
      </c>
      <c r="J911" s="10">
        <v>39507</v>
      </c>
      <c r="K911">
        <v>15</v>
      </c>
      <c r="L911" t="s">
        <v>1677</v>
      </c>
      <c r="M911" t="str">
        <f>Portfolio43468[[#This Row],[Product Name]]</f>
        <v>Ultrathing V3</v>
      </c>
      <c r="N911">
        <f>Portfolio43468[[#This Row],[Order Quantity]]</f>
        <v>360</v>
      </c>
      <c r="O911" s="14">
        <f>Portfolio43468[[#This Row],[Order Value]]</f>
        <v>1256.4000000000001</v>
      </c>
      <c r="P911">
        <f t="shared" si="28"/>
        <v>2008</v>
      </c>
      <c r="Q911" t="str">
        <f t="shared" si="29"/>
        <v>Feb</v>
      </c>
    </row>
    <row r="912" spans="1:17" x14ac:dyDescent="0.3">
      <c r="A912">
        <v>916</v>
      </c>
      <c r="B912" t="str">
        <f>Portfolio43468[[#This Row],[First Name]]</f>
        <v>F</v>
      </c>
      <c r="C912" t="str">
        <f>Portfolio43468[[#This Row],[Last Name]]</f>
        <v>Spicer</v>
      </c>
      <c r="D912" t="s">
        <v>1683</v>
      </c>
      <c r="E912" t="str">
        <f>Portfolio43468[[#This Row],[Gender]]</f>
        <v>F</v>
      </c>
      <c r="F912">
        <v>90</v>
      </c>
      <c r="G912" t="s">
        <v>4270</v>
      </c>
      <c r="H912" t="s">
        <v>609</v>
      </c>
      <c r="I912" t="str">
        <f>INDEX('Postal Codes 1'!$C$2:$C$1540,MATCH(H912,'Postal Codes 1'!$B$2:$B$1540,0))</f>
        <v>EX</v>
      </c>
      <c r="J912" s="10">
        <v>39567</v>
      </c>
      <c r="K912">
        <v>88</v>
      </c>
      <c r="L912" t="s">
        <v>1677</v>
      </c>
      <c r="M912" t="str">
        <f>Portfolio43468[[#This Row],[Product Name]]</f>
        <v>Ultrathing V3</v>
      </c>
      <c r="N912">
        <f>Portfolio43468[[#This Row],[Order Quantity]]</f>
        <v>2112</v>
      </c>
      <c r="O912" s="14">
        <f>Portfolio43468[[#This Row],[Order Value]]</f>
        <v>7370.88</v>
      </c>
      <c r="P912">
        <f t="shared" si="28"/>
        <v>2008</v>
      </c>
      <c r="Q912" t="str">
        <f t="shared" si="29"/>
        <v>Apr</v>
      </c>
    </row>
    <row r="913" spans="1:17" x14ac:dyDescent="0.3">
      <c r="A913">
        <v>917</v>
      </c>
      <c r="B913" t="str">
        <f>Portfolio43468[[#This Row],[First Name]]</f>
        <v>N</v>
      </c>
      <c r="C913" t="str">
        <f>Portfolio43468[[#This Row],[Last Name]]</f>
        <v>Brooks</v>
      </c>
      <c r="D913" t="s">
        <v>1683</v>
      </c>
      <c r="E913" t="str">
        <f>Portfolio43468[[#This Row],[Gender]]</f>
        <v>F</v>
      </c>
      <c r="F913">
        <v>90</v>
      </c>
      <c r="G913" t="s">
        <v>4273</v>
      </c>
      <c r="H913" t="s">
        <v>58</v>
      </c>
      <c r="I913" t="str">
        <f>INDEX('Postal Codes 1'!$C$2:$C$1540,MATCH(H913,'Postal Codes 1'!$B$2:$B$1540,0))</f>
        <v>BR</v>
      </c>
      <c r="J913" s="10">
        <v>40494</v>
      </c>
      <c r="K913">
        <v>31</v>
      </c>
      <c r="L913" t="s">
        <v>1692</v>
      </c>
      <c r="M913" t="str">
        <f>Portfolio43468[[#This Row],[Product Name]]</f>
        <v>Megawidget L</v>
      </c>
      <c r="N913">
        <f>Portfolio43468[[#This Row],[Order Quantity]]</f>
        <v>744</v>
      </c>
      <c r="O913" s="14">
        <f>Portfolio43468[[#This Row],[Order Value]]</f>
        <v>1182.96</v>
      </c>
      <c r="P913">
        <f t="shared" si="28"/>
        <v>2010</v>
      </c>
      <c r="Q913" t="str">
        <f t="shared" si="29"/>
        <v>Nov</v>
      </c>
    </row>
    <row r="914" spans="1:17" x14ac:dyDescent="0.3">
      <c r="A914">
        <v>918</v>
      </c>
      <c r="B914" t="str">
        <f>Portfolio43468[[#This Row],[First Name]]</f>
        <v>D</v>
      </c>
      <c r="C914" t="str">
        <f>Portfolio43468[[#This Row],[Last Name]]</f>
        <v>Wills</v>
      </c>
      <c r="D914" t="s">
        <v>1670</v>
      </c>
      <c r="E914" t="str">
        <f>Portfolio43468[[#This Row],[Gender]]</f>
        <v>F</v>
      </c>
      <c r="F914">
        <v>60</v>
      </c>
      <c r="G914" t="s">
        <v>4276</v>
      </c>
      <c r="H914" t="s">
        <v>2733</v>
      </c>
      <c r="I914" t="str">
        <f>INDEX('Postal Codes 1'!$C$2:$C$1540,MATCH(H914,'Postal Codes 1'!$B$2:$B$1540,0))</f>
        <v>SN</v>
      </c>
      <c r="J914" s="10">
        <v>39813</v>
      </c>
      <c r="K914">
        <v>27</v>
      </c>
      <c r="L914" t="s">
        <v>1673</v>
      </c>
      <c r="M914" t="str">
        <f>Portfolio43468[[#This Row],[Product Name]]</f>
        <v>Megawidget S</v>
      </c>
      <c r="N914">
        <f>Portfolio43468[[#This Row],[Order Quantity]]</f>
        <v>648</v>
      </c>
      <c r="O914" s="14">
        <f>Portfolio43468[[#This Row],[Order Value]]</f>
        <v>511.92</v>
      </c>
      <c r="P914">
        <f t="shared" si="28"/>
        <v>2008</v>
      </c>
      <c r="Q914" t="str">
        <f t="shared" si="29"/>
        <v>Dec</v>
      </c>
    </row>
    <row r="915" spans="1:17" x14ac:dyDescent="0.3">
      <c r="A915">
        <v>919</v>
      </c>
      <c r="B915" t="str">
        <f>Portfolio43468[[#This Row],[First Name]]</f>
        <v>L</v>
      </c>
      <c r="C915" t="str">
        <f>Portfolio43468[[#This Row],[Last Name]]</f>
        <v>Ball</v>
      </c>
      <c r="D915" t="s">
        <v>1683</v>
      </c>
      <c r="E915" t="str">
        <f>Portfolio43468[[#This Row],[Gender]]</f>
        <v>F</v>
      </c>
      <c r="F915">
        <v>90</v>
      </c>
      <c r="G915" t="s">
        <v>4279</v>
      </c>
      <c r="H915" t="s">
        <v>443</v>
      </c>
      <c r="I915" t="str">
        <f>INDEX('Postal Codes 1'!$C$2:$C$1540,MATCH(H915,'Postal Codes 1'!$B$2:$B$1540,0))</f>
        <v>RM</v>
      </c>
      <c r="J915" s="10">
        <v>40132</v>
      </c>
      <c r="K915">
        <v>47</v>
      </c>
      <c r="L915" t="s">
        <v>1673</v>
      </c>
      <c r="M915" t="str">
        <f>Portfolio43468[[#This Row],[Product Name]]</f>
        <v>Megawidget S</v>
      </c>
      <c r="N915">
        <f>Portfolio43468[[#This Row],[Order Quantity]]</f>
        <v>1128</v>
      </c>
      <c r="O915" s="14">
        <f>Portfolio43468[[#This Row],[Order Value]]</f>
        <v>891.12</v>
      </c>
      <c r="P915">
        <f t="shared" si="28"/>
        <v>2009</v>
      </c>
      <c r="Q915" t="str">
        <f t="shared" si="29"/>
        <v>Nov</v>
      </c>
    </row>
    <row r="916" spans="1:17" x14ac:dyDescent="0.3">
      <c r="A916">
        <v>920</v>
      </c>
      <c r="B916" t="str">
        <f>Portfolio43468[[#This Row],[First Name]]</f>
        <v>E</v>
      </c>
      <c r="C916" t="str">
        <f>Portfolio43468[[#This Row],[Last Name]]</f>
        <v>Esposito</v>
      </c>
      <c r="D916" t="s">
        <v>1670</v>
      </c>
      <c r="E916" t="str">
        <f>Portfolio43468[[#This Row],[Gender]]</f>
        <v>F</v>
      </c>
      <c r="F916">
        <v>30</v>
      </c>
      <c r="G916" t="s">
        <v>4282</v>
      </c>
      <c r="H916" t="s">
        <v>1623</v>
      </c>
      <c r="I916" t="str">
        <f>INDEX('Postal Codes 1'!$C$2:$C$1540,MATCH(H916,'Postal Codes 1'!$B$2:$B$1540,0))</f>
        <v>L</v>
      </c>
      <c r="J916" s="10">
        <v>40273</v>
      </c>
      <c r="K916">
        <v>34</v>
      </c>
      <c r="L916" t="s">
        <v>1696</v>
      </c>
      <c r="M916" t="str">
        <f>Portfolio43468[[#This Row],[Product Name]]</f>
        <v>Ultrathing V2</v>
      </c>
      <c r="N916">
        <f>Portfolio43468[[#This Row],[Order Quantity]]</f>
        <v>680</v>
      </c>
      <c r="O916" s="14">
        <f>Portfolio43468[[#This Row],[Order Value]]</f>
        <v>2033.2</v>
      </c>
      <c r="P916">
        <f t="shared" si="28"/>
        <v>2010</v>
      </c>
      <c r="Q916" t="str">
        <f t="shared" si="29"/>
        <v>Apr</v>
      </c>
    </row>
    <row r="917" spans="1:17" x14ac:dyDescent="0.3">
      <c r="A917">
        <v>921</v>
      </c>
      <c r="B917" t="str">
        <f>Portfolio43468[[#This Row],[First Name]]</f>
        <v>T</v>
      </c>
      <c r="C917" t="str">
        <f>Portfolio43468[[#This Row],[Last Name]]</f>
        <v>Kendall</v>
      </c>
      <c r="D917" t="s">
        <v>1670</v>
      </c>
      <c r="E917" t="str">
        <f>Portfolio43468[[#This Row],[Gender]]</f>
        <v>F</v>
      </c>
      <c r="F917">
        <v>60</v>
      </c>
      <c r="G917" t="s">
        <v>4284</v>
      </c>
      <c r="H917" t="s">
        <v>4131</v>
      </c>
      <c r="I917" t="str">
        <f>INDEX('Postal Codes 1'!$C$2:$C$1540,MATCH(H917,'Postal Codes 1'!$B$2:$B$1540,0))</f>
        <v>EX</v>
      </c>
      <c r="J917" s="10">
        <v>39986</v>
      </c>
      <c r="K917">
        <v>53</v>
      </c>
      <c r="L917" t="s">
        <v>1677</v>
      </c>
      <c r="M917" t="str">
        <f>Portfolio43468[[#This Row],[Product Name]]</f>
        <v>Ultrathing V3</v>
      </c>
      <c r="N917">
        <f>Portfolio43468[[#This Row],[Order Quantity]]</f>
        <v>1272</v>
      </c>
      <c r="O917" s="14">
        <f>Portfolio43468[[#This Row],[Order Value]]</f>
        <v>4439.2800000000007</v>
      </c>
      <c r="P917">
        <f t="shared" si="28"/>
        <v>2009</v>
      </c>
      <c r="Q917" t="str">
        <f t="shared" si="29"/>
        <v>Jun</v>
      </c>
    </row>
    <row r="918" spans="1:17" x14ac:dyDescent="0.3">
      <c r="A918">
        <v>922</v>
      </c>
      <c r="B918" t="str">
        <f>Portfolio43468[[#This Row],[First Name]]</f>
        <v>B</v>
      </c>
      <c r="C918" t="str">
        <f>Portfolio43468[[#This Row],[Last Name]]</f>
        <v>Henry</v>
      </c>
      <c r="D918" t="s">
        <v>1683</v>
      </c>
      <c r="E918" t="str">
        <f>Portfolio43468[[#This Row],[Gender]]</f>
        <v>F</v>
      </c>
      <c r="F918">
        <v>90</v>
      </c>
      <c r="G918" t="s">
        <v>4286</v>
      </c>
      <c r="H918" t="s">
        <v>111</v>
      </c>
      <c r="I918" t="str">
        <f>INDEX('Postal Codes 1'!$C$2:$C$1540,MATCH(H918,'Postal Codes 1'!$B$2:$B$1540,0))</f>
        <v>CT</v>
      </c>
      <c r="J918" s="10">
        <v>39852</v>
      </c>
      <c r="K918">
        <v>78</v>
      </c>
      <c r="L918" t="s">
        <v>1707</v>
      </c>
      <c r="M918" t="str">
        <f>Portfolio43468[[#This Row],[Product Name]]</f>
        <v>Megawidget M</v>
      </c>
      <c r="N918">
        <f>Portfolio43468[[#This Row],[Order Quantity]]</f>
        <v>1872</v>
      </c>
      <c r="O918" s="14">
        <f>Portfolio43468[[#This Row],[Order Value]]</f>
        <v>2227.6799999999998</v>
      </c>
      <c r="P918">
        <f t="shared" si="28"/>
        <v>2009</v>
      </c>
      <c r="Q918" t="str">
        <f t="shared" si="29"/>
        <v>Feb</v>
      </c>
    </row>
    <row r="919" spans="1:17" x14ac:dyDescent="0.3">
      <c r="A919">
        <v>923</v>
      </c>
      <c r="B919" t="str">
        <f>Portfolio43468[[#This Row],[First Name]]</f>
        <v>T</v>
      </c>
      <c r="C919" t="str">
        <f>Portfolio43468[[#This Row],[Last Name]]</f>
        <v>Conley</v>
      </c>
      <c r="D919" t="s">
        <v>1683</v>
      </c>
      <c r="E919" t="str">
        <f>Portfolio43468[[#This Row],[Gender]]</f>
        <v>F</v>
      </c>
      <c r="F919">
        <v>30</v>
      </c>
      <c r="G919" t="s">
        <v>2402</v>
      </c>
      <c r="H919" t="s">
        <v>3872</v>
      </c>
      <c r="I919" t="str">
        <f>INDEX('Postal Codes 1'!$C$2:$C$1540,MATCH(H919,'Postal Codes 1'!$B$2:$B$1540,0))</f>
        <v>SG</v>
      </c>
      <c r="J919" s="10">
        <v>40182</v>
      </c>
      <c r="K919">
        <v>34</v>
      </c>
      <c r="L919" t="s">
        <v>1007</v>
      </c>
      <c r="M919" t="str">
        <f>Portfolio43468[[#This Row],[Product Name]]</f>
        <v>Superwossname</v>
      </c>
      <c r="N919">
        <f>Portfolio43468[[#This Row],[Order Quantity]]</f>
        <v>680</v>
      </c>
      <c r="O919" s="14">
        <f>Portfolio43468[[#This Row],[Order Value]]</f>
        <v>2114.7999999999997</v>
      </c>
      <c r="P919">
        <f t="shared" si="28"/>
        <v>2010</v>
      </c>
      <c r="Q919" t="str">
        <f t="shared" si="29"/>
        <v>Jan</v>
      </c>
    </row>
    <row r="920" spans="1:17" x14ac:dyDescent="0.3">
      <c r="A920">
        <v>924</v>
      </c>
      <c r="B920" t="str">
        <f>Portfolio43468[[#This Row],[First Name]]</f>
        <v>K</v>
      </c>
      <c r="C920" t="str">
        <f>Portfolio43468[[#This Row],[Last Name]]</f>
        <v>Yarbrough</v>
      </c>
      <c r="D920" t="s">
        <v>1683</v>
      </c>
      <c r="E920" t="str">
        <f>Portfolio43468[[#This Row],[Gender]]</f>
        <v>F</v>
      </c>
      <c r="F920">
        <v>60</v>
      </c>
      <c r="G920" t="s">
        <v>4291</v>
      </c>
      <c r="H920" t="s">
        <v>701</v>
      </c>
      <c r="I920" t="str">
        <f>INDEX('Postal Codes 1'!$C$2:$C$1540,MATCH(H920,'Postal Codes 1'!$B$2:$B$1540,0))</f>
        <v>LL</v>
      </c>
      <c r="J920" s="10">
        <v>39702</v>
      </c>
      <c r="K920">
        <v>13</v>
      </c>
      <c r="L920" t="s">
        <v>1673</v>
      </c>
      <c r="M920" t="str">
        <f>Portfolio43468[[#This Row],[Product Name]]</f>
        <v>Megawidget S</v>
      </c>
      <c r="N920">
        <f>Portfolio43468[[#This Row],[Order Quantity]]</f>
        <v>312</v>
      </c>
      <c r="O920" s="14">
        <f>Portfolio43468[[#This Row],[Order Value]]</f>
        <v>246.48000000000002</v>
      </c>
      <c r="P920">
        <f t="shared" si="28"/>
        <v>2008</v>
      </c>
      <c r="Q920" t="str">
        <f t="shared" si="29"/>
        <v>Sep</v>
      </c>
    </row>
    <row r="921" spans="1:17" x14ac:dyDescent="0.3">
      <c r="A921">
        <v>925</v>
      </c>
      <c r="B921" t="str">
        <f>Portfolio43468[[#This Row],[First Name]]</f>
        <v>T</v>
      </c>
      <c r="C921" t="str">
        <f>Portfolio43468[[#This Row],[Last Name]]</f>
        <v>Briggs</v>
      </c>
      <c r="D921" t="s">
        <v>1733</v>
      </c>
      <c r="E921" t="str">
        <f>Portfolio43468[[#This Row],[Gender]]</f>
        <v>F</v>
      </c>
      <c r="F921">
        <v>30</v>
      </c>
      <c r="G921" t="s">
        <v>4294</v>
      </c>
      <c r="H921" t="s">
        <v>1605</v>
      </c>
      <c r="I921" t="str">
        <f>INDEX('Postal Codes 1'!$C$2:$C$1540,MATCH(H921,'Postal Codes 1'!$B$2:$B$1540,0))</f>
        <v>CB</v>
      </c>
      <c r="J921" s="10">
        <v>39455</v>
      </c>
      <c r="K921">
        <v>52</v>
      </c>
      <c r="L921" t="s">
        <v>1696</v>
      </c>
      <c r="M921" t="str">
        <f>Portfolio43468[[#This Row],[Product Name]]</f>
        <v>Ultrathing V2</v>
      </c>
      <c r="N921">
        <f>Portfolio43468[[#This Row],[Order Quantity]]</f>
        <v>1040</v>
      </c>
      <c r="O921" s="14">
        <f>Portfolio43468[[#This Row],[Order Value]]</f>
        <v>3109.6000000000004</v>
      </c>
      <c r="P921">
        <f t="shared" si="28"/>
        <v>2008</v>
      </c>
      <c r="Q921" t="str">
        <f t="shared" si="29"/>
        <v>Jan</v>
      </c>
    </row>
    <row r="922" spans="1:17" x14ac:dyDescent="0.3">
      <c r="A922">
        <v>926</v>
      </c>
      <c r="B922" t="str">
        <f>Portfolio43468[[#This Row],[First Name]]</f>
        <v>E</v>
      </c>
      <c r="C922" t="str">
        <f>Portfolio43468[[#This Row],[Last Name]]</f>
        <v>Oneil</v>
      </c>
      <c r="D922" t="s">
        <v>1683</v>
      </c>
      <c r="E922" t="str">
        <f>Portfolio43468[[#This Row],[Gender]]</f>
        <v>F</v>
      </c>
      <c r="F922">
        <v>90</v>
      </c>
      <c r="G922" t="s">
        <v>4296</v>
      </c>
      <c r="H922" t="s">
        <v>1605</v>
      </c>
      <c r="I922" t="str">
        <f>INDEX('Postal Codes 1'!$C$2:$C$1540,MATCH(H922,'Postal Codes 1'!$B$2:$B$1540,0))</f>
        <v>CB</v>
      </c>
      <c r="J922" s="10">
        <v>40127</v>
      </c>
      <c r="K922">
        <v>23</v>
      </c>
      <c r="L922" t="s">
        <v>1721</v>
      </c>
      <c r="M922" t="str">
        <f>Portfolio43468[[#This Row],[Product Name]]</f>
        <v>Ultrathing V4</v>
      </c>
      <c r="N922">
        <f>Portfolio43468[[#This Row],[Order Quantity]]</f>
        <v>552</v>
      </c>
      <c r="O922" s="14">
        <f>Portfolio43468[[#This Row],[Order Value]]</f>
        <v>2202.48</v>
      </c>
      <c r="P922">
        <f t="shared" si="28"/>
        <v>2009</v>
      </c>
      <c r="Q922" t="str">
        <f t="shared" si="29"/>
        <v>Nov</v>
      </c>
    </row>
    <row r="923" spans="1:17" x14ac:dyDescent="0.3">
      <c r="A923">
        <v>927</v>
      </c>
      <c r="B923" t="str">
        <f>Portfolio43468[[#This Row],[First Name]]</f>
        <v>C</v>
      </c>
      <c r="C923" t="str">
        <f>Portfolio43468[[#This Row],[Last Name]]</f>
        <v>Fox</v>
      </c>
      <c r="D923" t="s">
        <v>1733</v>
      </c>
      <c r="E923" t="str">
        <f>Portfolio43468[[#This Row],[Gender]]</f>
        <v>F</v>
      </c>
      <c r="F923">
        <v>30</v>
      </c>
      <c r="G923" t="s">
        <v>4298</v>
      </c>
      <c r="H923" t="s">
        <v>1803</v>
      </c>
      <c r="I923" t="str">
        <f>INDEX('Postal Codes 1'!$C$2:$C$1540,MATCH(H923,'Postal Codes 1'!$B$2:$B$1540,0))</f>
        <v>LA</v>
      </c>
      <c r="J923" s="10">
        <v>39860</v>
      </c>
      <c r="K923">
        <v>67</v>
      </c>
      <c r="L923" t="s">
        <v>1707</v>
      </c>
      <c r="M923" t="str">
        <f>Portfolio43468[[#This Row],[Product Name]]</f>
        <v>Megawidget M</v>
      </c>
      <c r="N923">
        <f>Portfolio43468[[#This Row],[Order Quantity]]</f>
        <v>1608</v>
      </c>
      <c r="O923" s="14">
        <f>Portfolio43468[[#This Row],[Order Value]]</f>
        <v>1913.52</v>
      </c>
      <c r="P923">
        <f t="shared" si="28"/>
        <v>2009</v>
      </c>
      <c r="Q923" t="str">
        <f t="shared" si="29"/>
        <v>Feb</v>
      </c>
    </row>
    <row r="924" spans="1:17" x14ac:dyDescent="0.3">
      <c r="A924">
        <v>928</v>
      </c>
      <c r="B924" t="str">
        <f>Portfolio43468[[#This Row],[First Name]]</f>
        <v>D</v>
      </c>
      <c r="C924" t="str">
        <f>Portfolio43468[[#This Row],[Last Name]]</f>
        <v>Larson</v>
      </c>
      <c r="D924" t="s">
        <v>1670</v>
      </c>
      <c r="E924" t="str">
        <f>Portfolio43468[[#This Row],[Gender]]</f>
        <v>F</v>
      </c>
      <c r="F924">
        <v>30</v>
      </c>
      <c r="G924" t="s">
        <v>4301</v>
      </c>
      <c r="H924" t="s">
        <v>273</v>
      </c>
      <c r="I924" t="str">
        <f>INDEX('Postal Codes 1'!$C$2:$C$1540,MATCH(H924,'Postal Codes 1'!$B$2:$B$1540,0))</f>
        <v>KA</v>
      </c>
      <c r="J924" s="10">
        <v>39944</v>
      </c>
      <c r="K924">
        <v>100</v>
      </c>
      <c r="L924" t="s">
        <v>1692</v>
      </c>
      <c r="M924" t="str">
        <f>Portfolio43468[[#This Row],[Product Name]]</f>
        <v>Megawidget L</v>
      </c>
      <c r="N924">
        <f>Portfolio43468[[#This Row],[Order Quantity]]</f>
        <v>2400</v>
      </c>
      <c r="O924" s="14">
        <f>Portfolio43468[[#This Row],[Order Value]]</f>
        <v>3816</v>
      </c>
      <c r="P924">
        <f t="shared" si="28"/>
        <v>2009</v>
      </c>
      <c r="Q924" t="str">
        <f t="shared" si="29"/>
        <v>May</v>
      </c>
    </row>
    <row r="925" spans="1:17" x14ac:dyDescent="0.3">
      <c r="A925">
        <v>929</v>
      </c>
      <c r="B925" t="str">
        <f>Portfolio43468[[#This Row],[First Name]]</f>
        <v>B</v>
      </c>
      <c r="C925" t="str">
        <f>Portfolio43468[[#This Row],[Last Name]]</f>
        <v>John</v>
      </c>
      <c r="D925" t="s">
        <v>1670</v>
      </c>
      <c r="E925" t="str">
        <f>Portfolio43468[[#This Row],[Gender]]</f>
        <v>F</v>
      </c>
      <c r="F925">
        <v>60</v>
      </c>
      <c r="G925" t="s">
        <v>4303</v>
      </c>
      <c r="H925" t="s">
        <v>1134</v>
      </c>
      <c r="I925" t="str">
        <f>INDEX('Postal Codes 1'!$C$2:$C$1540,MATCH(H925,'Postal Codes 1'!$B$2:$B$1540,0))</f>
        <v>KT</v>
      </c>
      <c r="J925" s="10">
        <v>39697</v>
      </c>
      <c r="K925">
        <v>60</v>
      </c>
      <c r="L925" t="s">
        <v>1696</v>
      </c>
      <c r="M925" t="str">
        <f>Portfolio43468[[#This Row],[Product Name]]</f>
        <v>Ultrathing V2</v>
      </c>
      <c r="N925">
        <f>Portfolio43468[[#This Row],[Order Quantity]]</f>
        <v>1200</v>
      </c>
      <c r="O925" s="14">
        <f>Portfolio43468[[#This Row],[Order Value]]</f>
        <v>3588.0000000000005</v>
      </c>
      <c r="P925">
        <f t="shared" si="28"/>
        <v>2008</v>
      </c>
      <c r="Q925" t="str">
        <f t="shared" si="29"/>
        <v>Sep</v>
      </c>
    </row>
    <row r="926" spans="1:17" x14ac:dyDescent="0.3">
      <c r="A926">
        <v>930</v>
      </c>
      <c r="B926" t="str">
        <f>Portfolio43468[[#This Row],[First Name]]</f>
        <v>H</v>
      </c>
      <c r="C926" t="str">
        <f>Portfolio43468[[#This Row],[Last Name]]</f>
        <v>Lyons</v>
      </c>
      <c r="D926" t="s">
        <v>1733</v>
      </c>
      <c r="E926" t="str">
        <f>Portfolio43468[[#This Row],[Gender]]</f>
        <v>F</v>
      </c>
      <c r="F926">
        <v>60</v>
      </c>
      <c r="G926" t="s">
        <v>4305</v>
      </c>
      <c r="H926" t="s">
        <v>154</v>
      </c>
      <c r="I926" t="str">
        <f>INDEX('Postal Codes 1'!$C$2:$C$1540,MATCH(H926,'Postal Codes 1'!$B$2:$B$1540,0))</f>
        <v>DT</v>
      </c>
      <c r="J926" s="10">
        <v>40512</v>
      </c>
      <c r="K926">
        <v>44</v>
      </c>
      <c r="L926" t="s">
        <v>1721</v>
      </c>
      <c r="M926" t="str">
        <f>Portfolio43468[[#This Row],[Product Name]]</f>
        <v>Ultrathing V4</v>
      </c>
      <c r="N926">
        <f>Portfolio43468[[#This Row],[Order Quantity]]</f>
        <v>1056</v>
      </c>
      <c r="O926" s="14">
        <f>Portfolio43468[[#This Row],[Order Value]]</f>
        <v>4213.4400000000005</v>
      </c>
      <c r="P926">
        <f t="shared" si="28"/>
        <v>2010</v>
      </c>
      <c r="Q926" t="str">
        <f t="shared" si="29"/>
        <v>Nov</v>
      </c>
    </row>
    <row r="927" spans="1:17" x14ac:dyDescent="0.3">
      <c r="A927">
        <v>931</v>
      </c>
      <c r="B927" t="str">
        <f>Portfolio43468[[#This Row],[First Name]]</f>
        <v>J</v>
      </c>
      <c r="C927" t="str">
        <f>Portfolio43468[[#This Row],[Last Name]]</f>
        <v>Palmer</v>
      </c>
      <c r="D927" t="s">
        <v>1683</v>
      </c>
      <c r="E927" t="str">
        <f>Portfolio43468[[#This Row],[Gender]]</f>
        <v>F</v>
      </c>
      <c r="F927">
        <v>60</v>
      </c>
      <c r="G927" t="s">
        <v>4308</v>
      </c>
      <c r="H927" t="s">
        <v>4309</v>
      </c>
      <c r="I927" t="str">
        <f>INDEX('Postal Codes 1'!$C$2:$C$1540,MATCH(H927,'Postal Codes 1'!$B$2:$B$1540,0))</f>
        <v>HS</v>
      </c>
      <c r="J927" s="10">
        <v>39865</v>
      </c>
      <c r="K927">
        <v>6</v>
      </c>
      <c r="L927" t="s">
        <v>1692</v>
      </c>
      <c r="M927" t="str">
        <f>Portfolio43468[[#This Row],[Product Name]]</f>
        <v>Megawidget L</v>
      </c>
      <c r="N927">
        <f>Portfolio43468[[#This Row],[Order Quantity]]</f>
        <v>144</v>
      </c>
      <c r="O927" s="14">
        <f>Portfolio43468[[#This Row],[Order Value]]</f>
        <v>228.96</v>
      </c>
      <c r="P927">
        <f t="shared" si="28"/>
        <v>2009</v>
      </c>
      <c r="Q927" t="str">
        <f t="shared" si="29"/>
        <v>Feb</v>
      </c>
    </row>
    <row r="928" spans="1:17" x14ac:dyDescent="0.3">
      <c r="A928">
        <v>932</v>
      </c>
      <c r="B928" t="str">
        <f>Portfolio43468[[#This Row],[First Name]]</f>
        <v>T</v>
      </c>
      <c r="C928" t="str">
        <f>Portfolio43468[[#This Row],[Last Name]]</f>
        <v>Humphrey</v>
      </c>
      <c r="D928" t="s">
        <v>1670</v>
      </c>
      <c r="E928" t="str">
        <f>Portfolio43468[[#This Row],[Gender]]</f>
        <v>F</v>
      </c>
      <c r="F928">
        <v>30</v>
      </c>
      <c r="G928" t="s">
        <v>4312</v>
      </c>
      <c r="H928" t="s">
        <v>2555</v>
      </c>
      <c r="I928" t="str">
        <f>INDEX('Postal Codes 1'!$C$2:$C$1540,MATCH(H928,'Postal Codes 1'!$B$2:$B$1540,0))</f>
        <v>SG</v>
      </c>
      <c r="J928" s="10">
        <v>40163</v>
      </c>
      <c r="K928">
        <v>78</v>
      </c>
      <c r="L928" t="s">
        <v>1692</v>
      </c>
      <c r="M928" t="str">
        <f>Portfolio43468[[#This Row],[Product Name]]</f>
        <v>Megawidget L</v>
      </c>
      <c r="N928">
        <f>Portfolio43468[[#This Row],[Order Quantity]]</f>
        <v>1872</v>
      </c>
      <c r="O928" s="14">
        <f>Portfolio43468[[#This Row],[Order Value]]</f>
        <v>2976.48</v>
      </c>
      <c r="P928">
        <f t="shared" si="28"/>
        <v>2009</v>
      </c>
      <c r="Q928" t="str">
        <f t="shared" si="29"/>
        <v>Dec</v>
      </c>
    </row>
    <row r="929" spans="1:17" x14ac:dyDescent="0.3">
      <c r="A929">
        <v>933</v>
      </c>
      <c r="B929" t="str">
        <f>Portfolio43468[[#This Row],[First Name]]</f>
        <v>N</v>
      </c>
      <c r="C929" t="str">
        <f>Portfolio43468[[#This Row],[Last Name]]</f>
        <v>Pickett</v>
      </c>
      <c r="D929" t="s">
        <v>1719</v>
      </c>
      <c r="E929" t="str">
        <f>Portfolio43468[[#This Row],[Gender]]</f>
        <v>F</v>
      </c>
      <c r="F929">
        <v>90</v>
      </c>
      <c r="G929" t="s">
        <v>4314</v>
      </c>
      <c r="H929" t="s">
        <v>3994</v>
      </c>
      <c r="I929" t="str">
        <f>INDEX('Postal Codes 1'!$C$2:$C$1540,MATCH(H929,'Postal Codes 1'!$B$2:$B$1540,0))</f>
        <v>LE</v>
      </c>
      <c r="J929" s="10">
        <v>39534</v>
      </c>
      <c r="K929">
        <v>49</v>
      </c>
      <c r="L929" t="s">
        <v>1673</v>
      </c>
      <c r="M929" t="str">
        <f>Portfolio43468[[#This Row],[Product Name]]</f>
        <v>Megawidget S</v>
      </c>
      <c r="N929">
        <f>Portfolio43468[[#This Row],[Order Quantity]]</f>
        <v>1176</v>
      </c>
      <c r="O929" s="14">
        <f>Portfolio43468[[#This Row],[Order Value]]</f>
        <v>929.04000000000008</v>
      </c>
      <c r="P929">
        <f t="shared" si="28"/>
        <v>2008</v>
      </c>
      <c r="Q929" t="str">
        <f t="shared" si="29"/>
        <v>Mar</v>
      </c>
    </row>
    <row r="930" spans="1:17" x14ac:dyDescent="0.3">
      <c r="A930">
        <v>934</v>
      </c>
      <c r="B930" t="str">
        <f>Portfolio43468[[#This Row],[First Name]]</f>
        <v>L</v>
      </c>
      <c r="C930" t="str">
        <f>Portfolio43468[[#This Row],[Last Name]]</f>
        <v>Dewitt</v>
      </c>
      <c r="D930" t="s">
        <v>1670</v>
      </c>
      <c r="E930" t="str">
        <f>Portfolio43468[[#This Row],[Gender]]</f>
        <v>F</v>
      </c>
      <c r="F930">
        <v>90</v>
      </c>
      <c r="G930" t="s">
        <v>4316</v>
      </c>
      <c r="H930" t="s">
        <v>784</v>
      </c>
      <c r="I930" t="str">
        <f>INDEX('Postal Codes 1'!$C$2:$C$1540,MATCH(H930,'Postal Codes 1'!$B$2:$B$1540,0))</f>
        <v>PL</v>
      </c>
      <c r="J930" s="10">
        <v>39870</v>
      </c>
      <c r="K930">
        <v>6</v>
      </c>
      <c r="L930" t="s">
        <v>1772</v>
      </c>
      <c r="M930" t="str">
        <f>Portfolio43468[[#This Row],[Product Name]]</f>
        <v>Gigastuff</v>
      </c>
      <c r="N930">
        <f>Portfolio43468[[#This Row],[Order Quantity]]</f>
        <v>108</v>
      </c>
      <c r="O930" s="14">
        <f>Portfolio43468[[#This Row],[Order Value]]</f>
        <v>204.11999999999998</v>
      </c>
      <c r="P930">
        <f t="shared" si="28"/>
        <v>2009</v>
      </c>
      <c r="Q930" t="str">
        <f t="shared" si="29"/>
        <v>Feb</v>
      </c>
    </row>
    <row r="931" spans="1:17" x14ac:dyDescent="0.3">
      <c r="A931">
        <v>935</v>
      </c>
      <c r="B931" t="str">
        <f>Portfolio43468[[#This Row],[First Name]]</f>
        <v>S</v>
      </c>
      <c r="C931" t="str">
        <f>Portfolio43468[[#This Row],[Last Name]]</f>
        <v>Marcus</v>
      </c>
      <c r="D931" t="s">
        <v>1683</v>
      </c>
      <c r="E931" t="str">
        <f>Portfolio43468[[#This Row],[Gender]]</f>
        <v>F</v>
      </c>
      <c r="F931">
        <v>90</v>
      </c>
      <c r="G931" t="s">
        <v>4319</v>
      </c>
      <c r="H931" t="s">
        <v>110</v>
      </c>
      <c r="I931" t="str">
        <f>INDEX('Postal Codes 1'!$C$2:$C$1540,MATCH(H931,'Postal Codes 1'!$B$2:$B$1540,0))</f>
        <v>CR</v>
      </c>
      <c r="J931" s="10">
        <v>39750</v>
      </c>
      <c r="K931">
        <v>23</v>
      </c>
      <c r="L931" t="s">
        <v>1677</v>
      </c>
      <c r="M931" t="str">
        <f>Portfolio43468[[#This Row],[Product Name]]</f>
        <v>Ultrathing V3</v>
      </c>
      <c r="N931">
        <f>Portfolio43468[[#This Row],[Order Quantity]]</f>
        <v>552</v>
      </c>
      <c r="O931" s="14">
        <f>Portfolio43468[[#This Row],[Order Value]]</f>
        <v>1926.48</v>
      </c>
      <c r="P931">
        <f t="shared" si="28"/>
        <v>2008</v>
      </c>
      <c r="Q931" t="str">
        <f t="shared" si="29"/>
        <v>Oct</v>
      </c>
    </row>
    <row r="932" spans="1:17" x14ac:dyDescent="0.3">
      <c r="A932">
        <v>936</v>
      </c>
      <c r="B932" t="str">
        <f>Portfolio43468[[#This Row],[First Name]]</f>
        <v>T</v>
      </c>
      <c r="C932" t="str">
        <f>Portfolio43468[[#This Row],[Last Name]]</f>
        <v>Stacy</v>
      </c>
      <c r="D932" t="s">
        <v>1670</v>
      </c>
      <c r="E932" t="str">
        <f>Portfolio43468[[#This Row],[Gender]]</f>
        <v>F</v>
      </c>
      <c r="F932">
        <v>90</v>
      </c>
      <c r="G932" t="s">
        <v>4321</v>
      </c>
      <c r="H932" t="s">
        <v>693</v>
      </c>
      <c r="I932" t="str">
        <f>INDEX('Postal Codes 1'!$C$2:$C$1540,MATCH(H932,'Postal Codes 1'!$B$2:$B$1540,0))</f>
        <v>LE</v>
      </c>
      <c r="J932" s="10">
        <v>40427</v>
      </c>
      <c r="K932">
        <v>76</v>
      </c>
      <c r="L932" t="s">
        <v>1721</v>
      </c>
      <c r="M932" t="str">
        <f>Portfolio43468[[#This Row],[Product Name]]</f>
        <v>Ultrathing V4</v>
      </c>
      <c r="N932">
        <f>Portfolio43468[[#This Row],[Order Quantity]]</f>
        <v>1824</v>
      </c>
      <c r="O932" s="14">
        <f>Portfolio43468[[#This Row],[Order Value]]</f>
        <v>7277.76</v>
      </c>
      <c r="P932">
        <f t="shared" si="28"/>
        <v>2010</v>
      </c>
      <c r="Q932" t="str">
        <f t="shared" si="29"/>
        <v>Sep</v>
      </c>
    </row>
    <row r="933" spans="1:17" x14ac:dyDescent="0.3">
      <c r="A933">
        <v>937</v>
      </c>
      <c r="B933" t="str">
        <f>Portfolio43468[[#This Row],[First Name]]</f>
        <v>S</v>
      </c>
      <c r="C933" t="str">
        <f>Portfolio43468[[#This Row],[Last Name]]</f>
        <v>Goins</v>
      </c>
      <c r="D933" t="s">
        <v>1683</v>
      </c>
      <c r="E933" t="str">
        <f>Portfolio43468[[#This Row],[Gender]]</f>
        <v>F</v>
      </c>
      <c r="F933">
        <v>90</v>
      </c>
      <c r="G933" t="s">
        <v>4324</v>
      </c>
      <c r="H933" t="s">
        <v>152</v>
      </c>
      <c r="I933" t="str">
        <f>INDEX('Postal Codes 1'!$C$2:$C$1540,MATCH(H933,'Postal Codes 1'!$B$2:$B$1540,0))</f>
        <v>DN</v>
      </c>
      <c r="J933" s="10">
        <v>39658</v>
      </c>
      <c r="K933">
        <v>80</v>
      </c>
      <c r="L933" t="s">
        <v>1721</v>
      </c>
      <c r="M933" t="str">
        <f>Portfolio43468[[#This Row],[Product Name]]</f>
        <v>Ultrathing V4</v>
      </c>
      <c r="N933">
        <f>Portfolio43468[[#This Row],[Order Quantity]]</f>
        <v>1920</v>
      </c>
      <c r="O933" s="14">
        <f>Portfolio43468[[#This Row],[Order Value]]</f>
        <v>7660.8</v>
      </c>
      <c r="P933">
        <f t="shared" si="28"/>
        <v>2008</v>
      </c>
      <c r="Q933" t="str">
        <f t="shared" si="29"/>
        <v>Jul</v>
      </c>
    </row>
    <row r="934" spans="1:17" x14ac:dyDescent="0.3">
      <c r="A934">
        <v>938</v>
      </c>
      <c r="B934" t="str">
        <f>Portfolio43468[[#This Row],[First Name]]</f>
        <v>M</v>
      </c>
      <c r="C934" t="str">
        <f>Portfolio43468[[#This Row],[Last Name]]</f>
        <v>Prescott</v>
      </c>
      <c r="D934" t="s">
        <v>1683</v>
      </c>
      <c r="E934" t="str">
        <f>Portfolio43468[[#This Row],[Gender]]</f>
        <v>F</v>
      </c>
      <c r="F934">
        <v>90</v>
      </c>
      <c r="G934" t="s">
        <v>4327</v>
      </c>
      <c r="H934" t="s">
        <v>1407</v>
      </c>
      <c r="I934" t="str">
        <f>INDEX('Postal Codes 1'!$C$2:$C$1540,MATCH(H934,'Postal Codes 1'!$B$2:$B$1540,0))</f>
        <v>SY</v>
      </c>
      <c r="J934" s="10">
        <v>39890</v>
      </c>
      <c r="K934">
        <v>93</v>
      </c>
      <c r="L934" t="s">
        <v>1007</v>
      </c>
      <c r="M934" t="str">
        <f>Portfolio43468[[#This Row],[Product Name]]</f>
        <v>Superwossname</v>
      </c>
      <c r="N934">
        <f>Portfolio43468[[#This Row],[Order Quantity]]</f>
        <v>1860</v>
      </c>
      <c r="O934" s="14">
        <f>Portfolio43468[[#This Row],[Order Value]]</f>
        <v>5784.5999999999995</v>
      </c>
      <c r="P934">
        <f t="shared" si="28"/>
        <v>2009</v>
      </c>
      <c r="Q934" t="str">
        <f t="shared" si="29"/>
        <v>Mar</v>
      </c>
    </row>
    <row r="935" spans="1:17" x14ac:dyDescent="0.3">
      <c r="A935">
        <v>939</v>
      </c>
      <c r="B935" t="str">
        <f>Portfolio43468[[#This Row],[First Name]]</f>
        <v>A</v>
      </c>
      <c r="C935" t="str">
        <f>Portfolio43468[[#This Row],[Last Name]]</f>
        <v>Fitzpatrick</v>
      </c>
      <c r="D935" t="s">
        <v>1670</v>
      </c>
      <c r="E935" t="str">
        <f>Portfolio43468[[#This Row],[Gender]]</f>
        <v>F</v>
      </c>
      <c r="F935">
        <v>30</v>
      </c>
      <c r="G935" t="s">
        <v>4330</v>
      </c>
      <c r="H935" t="s">
        <v>1494</v>
      </c>
      <c r="I935" t="str">
        <f>INDEX('Postal Codes 1'!$C$2:$C$1540,MATCH(H935,'Postal Codes 1'!$B$2:$B$1540,0))</f>
        <v>TQ</v>
      </c>
      <c r="J935" s="10">
        <v>39562</v>
      </c>
      <c r="K935">
        <v>55</v>
      </c>
      <c r="L935" t="s">
        <v>1721</v>
      </c>
      <c r="M935" t="str">
        <f>Portfolio43468[[#This Row],[Product Name]]</f>
        <v>Ultrathing V4</v>
      </c>
      <c r="N935">
        <f>Portfolio43468[[#This Row],[Order Quantity]]</f>
        <v>1320</v>
      </c>
      <c r="O935" s="14">
        <f>Portfolio43468[[#This Row],[Order Value]]</f>
        <v>5266.8</v>
      </c>
      <c r="P935">
        <f t="shared" si="28"/>
        <v>2008</v>
      </c>
      <c r="Q935" t="str">
        <f t="shared" si="29"/>
        <v>Apr</v>
      </c>
    </row>
    <row r="936" spans="1:17" x14ac:dyDescent="0.3">
      <c r="A936">
        <v>940</v>
      </c>
      <c r="B936" t="str">
        <f>Portfolio43468[[#This Row],[First Name]]</f>
        <v>L</v>
      </c>
      <c r="C936" t="str">
        <f>Portfolio43468[[#This Row],[Last Name]]</f>
        <v>Hansen</v>
      </c>
      <c r="D936" t="s">
        <v>1670</v>
      </c>
      <c r="E936" t="str">
        <f>Portfolio43468[[#This Row],[Gender]]</f>
        <v>F</v>
      </c>
      <c r="F936">
        <v>90</v>
      </c>
      <c r="G936" t="s">
        <v>4308</v>
      </c>
      <c r="H936" t="s">
        <v>4332</v>
      </c>
      <c r="I936" t="str">
        <f>INDEX('Postal Codes 1'!$C$2:$C$1540,MATCH(H936,'Postal Codes 1'!$B$2:$B$1540,0))</f>
        <v>CT</v>
      </c>
      <c r="J936" s="10">
        <v>40071</v>
      </c>
      <c r="K936">
        <v>27</v>
      </c>
      <c r="L936" t="s">
        <v>1707</v>
      </c>
      <c r="M936" t="str">
        <f>Portfolio43468[[#This Row],[Product Name]]</f>
        <v>Megawidget M</v>
      </c>
      <c r="N936">
        <f>Portfolio43468[[#This Row],[Order Quantity]]</f>
        <v>648</v>
      </c>
      <c r="O936" s="14">
        <f>Portfolio43468[[#This Row],[Order Value]]</f>
        <v>771.12</v>
      </c>
      <c r="P936">
        <f t="shared" si="28"/>
        <v>2009</v>
      </c>
      <c r="Q936" t="str">
        <f t="shared" si="29"/>
        <v>Sep</v>
      </c>
    </row>
    <row r="937" spans="1:17" x14ac:dyDescent="0.3">
      <c r="A937">
        <v>941</v>
      </c>
      <c r="B937" t="str">
        <f>Portfolio43468[[#This Row],[First Name]]</f>
        <v>C</v>
      </c>
      <c r="C937" t="str">
        <f>Portfolio43468[[#This Row],[Last Name]]</f>
        <v>Brown</v>
      </c>
      <c r="D937" t="s">
        <v>1670</v>
      </c>
      <c r="E937" t="str">
        <f>Portfolio43468[[#This Row],[Gender]]</f>
        <v>F</v>
      </c>
      <c r="F937">
        <v>60</v>
      </c>
      <c r="G937" t="s">
        <v>4334</v>
      </c>
      <c r="H937" t="s">
        <v>4335</v>
      </c>
      <c r="I937" t="str">
        <f>INDEX('Postal Codes 1'!$C$2:$C$1540,MATCH(H937,'Postal Codes 1'!$B$2:$B$1540,0))</f>
        <v>SM</v>
      </c>
      <c r="J937" s="10">
        <v>39886</v>
      </c>
      <c r="K937">
        <v>52</v>
      </c>
      <c r="L937" t="s">
        <v>1673</v>
      </c>
      <c r="M937" t="str">
        <f>Portfolio43468[[#This Row],[Product Name]]</f>
        <v>Megawidget S</v>
      </c>
      <c r="N937">
        <f>Portfolio43468[[#This Row],[Order Quantity]]</f>
        <v>1248</v>
      </c>
      <c r="O937" s="14">
        <f>Portfolio43468[[#This Row],[Order Value]]</f>
        <v>985.92000000000007</v>
      </c>
      <c r="P937">
        <f t="shared" si="28"/>
        <v>2009</v>
      </c>
      <c r="Q937" t="str">
        <f t="shared" si="29"/>
        <v>Mar</v>
      </c>
    </row>
    <row r="938" spans="1:17" x14ac:dyDescent="0.3">
      <c r="A938">
        <v>942</v>
      </c>
      <c r="B938" t="str">
        <f>Portfolio43468[[#This Row],[First Name]]</f>
        <v>E</v>
      </c>
      <c r="C938" t="str">
        <f>Portfolio43468[[#This Row],[Last Name]]</f>
        <v>Patterson</v>
      </c>
      <c r="D938" t="s">
        <v>1670</v>
      </c>
      <c r="E938" t="str">
        <f>Portfolio43468[[#This Row],[Gender]]</f>
        <v>F</v>
      </c>
      <c r="F938">
        <v>30</v>
      </c>
      <c r="G938" t="s">
        <v>4338</v>
      </c>
      <c r="H938" t="s">
        <v>4339</v>
      </c>
      <c r="I938" t="str">
        <f>INDEX('Postal Codes 1'!$C$2:$C$1540,MATCH(H938,'Postal Codes 1'!$B$2:$B$1540,0))</f>
        <v>PH</v>
      </c>
      <c r="J938" s="10">
        <v>40153</v>
      </c>
      <c r="K938">
        <v>72</v>
      </c>
      <c r="L938" t="s">
        <v>1696</v>
      </c>
      <c r="M938" t="str">
        <f>Portfolio43468[[#This Row],[Product Name]]</f>
        <v>Ultrathing V2</v>
      </c>
      <c r="N938">
        <f>Portfolio43468[[#This Row],[Order Quantity]]</f>
        <v>1440</v>
      </c>
      <c r="O938" s="14">
        <f>Portfolio43468[[#This Row],[Order Value]]</f>
        <v>4305.6000000000004</v>
      </c>
      <c r="P938">
        <f t="shared" si="28"/>
        <v>2009</v>
      </c>
      <c r="Q938" t="str">
        <f t="shared" si="29"/>
        <v>Dec</v>
      </c>
    </row>
    <row r="939" spans="1:17" x14ac:dyDescent="0.3">
      <c r="A939">
        <v>943</v>
      </c>
      <c r="B939" t="str">
        <f>Portfolio43468[[#This Row],[First Name]]</f>
        <v>J</v>
      </c>
      <c r="C939" t="str">
        <f>Portfolio43468[[#This Row],[Last Name]]</f>
        <v>Connolly</v>
      </c>
      <c r="D939" t="s">
        <v>1670</v>
      </c>
      <c r="E939" t="str">
        <f>Portfolio43468[[#This Row],[Gender]]</f>
        <v>F</v>
      </c>
      <c r="F939">
        <v>90</v>
      </c>
      <c r="G939" t="s">
        <v>4341</v>
      </c>
      <c r="H939" t="s">
        <v>1487</v>
      </c>
      <c r="I939" t="str">
        <f>INDEX('Postal Codes 1'!$C$2:$C$1540,MATCH(H939,'Postal Codes 1'!$B$2:$B$1540,0))</f>
        <v>TQ</v>
      </c>
      <c r="J939" s="10">
        <v>40396</v>
      </c>
      <c r="K939">
        <v>53</v>
      </c>
      <c r="L939" t="s">
        <v>1696</v>
      </c>
      <c r="M939" t="str">
        <f>Portfolio43468[[#This Row],[Product Name]]</f>
        <v>Ultrathing V2</v>
      </c>
      <c r="N939">
        <f>Portfolio43468[[#This Row],[Order Quantity]]</f>
        <v>1060</v>
      </c>
      <c r="O939" s="14">
        <f>Portfolio43468[[#This Row],[Order Value]]</f>
        <v>3169.4</v>
      </c>
      <c r="P939">
        <f t="shared" si="28"/>
        <v>2010</v>
      </c>
      <c r="Q939" t="str">
        <f t="shared" si="29"/>
        <v>Aug</v>
      </c>
    </row>
    <row r="940" spans="1:17" x14ac:dyDescent="0.3">
      <c r="A940">
        <v>944</v>
      </c>
      <c r="B940" t="str">
        <f>Portfolio43468[[#This Row],[First Name]]</f>
        <v>S</v>
      </c>
      <c r="C940" t="str">
        <f>Portfolio43468[[#This Row],[Last Name]]</f>
        <v>Chapman</v>
      </c>
      <c r="D940" t="s">
        <v>1683</v>
      </c>
      <c r="E940" t="str">
        <f>Portfolio43468[[#This Row],[Gender]]</f>
        <v>F</v>
      </c>
      <c r="F940">
        <v>90</v>
      </c>
      <c r="G940" t="s">
        <v>4344</v>
      </c>
      <c r="H940" t="s">
        <v>1417</v>
      </c>
      <c r="I940" t="str">
        <f>INDEX('Postal Codes 1'!$C$2:$C$1540,MATCH(H940,'Postal Codes 1'!$B$2:$B$1540,0))</f>
        <v>TA</v>
      </c>
      <c r="J940" s="10">
        <v>40433</v>
      </c>
      <c r="K940">
        <v>15</v>
      </c>
      <c r="L940" t="s">
        <v>1700</v>
      </c>
      <c r="M940" t="str">
        <f>Portfolio43468[[#This Row],[Product Name]]</f>
        <v>Ultrathing V1</v>
      </c>
      <c r="N940">
        <f>Portfolio43468[[#This Row],[Order Quantity]]</f>
        <v>255</v>
      </c>
      <c r="O940" s="14">
        <f>Portfolio43468[[#This Row],[Order Value]]</f>
        <v>507.45</v>
      </c>
      <c r="P940">
        <f t="shared" si="28"/>
        <v>2010</v>
      </c>
      <c r="Q940" t="str">
        <f t="shared" si="29"/>
        <v>Sep</v>
      </c>
    </row>
    <row r="941" spans="1:17" x14ac:dyDescent="0.3">
      <c r="A941">
        <v>945</v>
      </c>
      <c r="B941" t="str">
        <f>Portfolio43468[[#This Row],[First Name]]</f>
        <v>A</v>
      </c>
      <c r="C941" t="str">
        <f>Portfolio43468[[#This Row],[Last Name]]</f>
        <v>Mcclellan</v>
      </c>
      <c r="D941" t="s">
        <v>1670</v>
      </c>
      <c r="E941" t="str">
        <f>Portfolio43468[[#This Row],[Gender]]</f>
        <v>F</v>
      </c>
      <c r="F941">
        <v>30</v>
      </c>
      <c r="G941" t="s">
        <v>4346</v>
      </c>
      <c r="H941" t="s">
        <v>214</v>
      </c>
      <c r="I941" t="str">
        <f>INDEX('Postal Codes 1'!$C$2:$C$1540,MATCH(H941,'Postal Codes 1'!$B$2:$B$1540,0))</f>
        <v>GL</v>
      </c>
      <c r="J941" s="10">
        <v>39710</v>
      </c>
      <c r="K941">
        <v>56</v>
      </c>
      <c r="L941" t="s">
        <v>1721</v>
      </c>
      <c r="M941" t="str">
        <f>Portfolio43468[[#This Row],[Product Name]]</f>
        <v>Ultrathing V4</v>
      </c>
      <c r="N941">
        <f>Portfolio43468[[#This Row],[Order Quantity]]</f>
        <v>1344</v>
      </c>
      <c r="O941" s="14">
        <f>Portfolio43468[[#This Row],[Order Value]]</f>
        <v>5362.56</v>
      </c>
      <c r="P941">
        <f t="shared" si="28"/>
        <v>2008</v>
      </c>
      <c r="Q941" t="str">
        <f t="shared" si="29"/>
        <v>Sep</v>
      </c>
    </row>
    <row r="942" spans="1:17" x14ac:dyDescent="0.3">
      <c r="A942">
        <v>946</v>
      </c>
      <c r="B942" t="str">
        <f>Portfolio43468[[#This Row],[First Name]]</f>
        <v>M</v>
      </c>
      <c r="C942" t="str">
        <f>Portfolio43468[[#This Row],[Last Name]]</f>
        <v>Givens</v>
      </c>
      <c r="D942" t="s">
        <v>1683</v>
      </c>
      <c r="E942" t="str">
        <f>Portfolio43468[[#This Row],[Gender]]</f>
        <v>F</v>
      </c>
      <c r="F942">
        <v>90</v>
      </c>
      <c r="G942" t="s">
        <v>4349</v>
      </c>
      <c r="H942" t="s">
        <v>165</v>
      </c>
      <c r="I942" t="str">
        <f>INDEX('Postal Codes 1'!$C$2:$C$1540,MATCH(H942,'Postal Codes 1'!$B$2:$B$1540,0))</f>
        <v>EH</v>
      </c>
      <c r="J942" s="10">
        <v>39778</v>
      </c>
      <c r="K942">
        <v>33</v>
      </c>
      <c r="L942" t="s">
        <v>1700</v>
      </c>
      <c r="M942" t="str">
        <f>Portfolio43468[[#This Row],[Product Name]]</f>
        <v>Ultrathing V1</v>
      </c>
      <c r="N942">
        <f>Portfolio43468[[#This Row],[Order Quantity]]</f>
        <v>561</v>
      </c>
      <c r="O942" s="14">
        <f>Portfolio43468[[#This Row],[Order Value]]</f>
        <v>1116.3900000000001</v>
      </c>
      <c r="P942">
        <f t="shared" si="28"/>
        <v>2008</v>
      </c>
      <c r="Q942" t="str">
        <f t="shared" si="29"/>
        <v>Nov</v>
      </c>
    </row>
    <row r="943" spans="1:17" x14ac:dyDescent="0.3">
      <c r="A943">
        <v>947</v>
      </c>
      <c r="B943" t="str">
        <f>Portfolio43468[[#This Row],[First Name]]</f>
        <v>C</v>
      </c>
      <c r="C943" t="str">
        <f>Portfolio43468[[#This Row],[Last Name]]</f>
        <v>Daniels</v>
      </c>
      <c r="D943" t="s">
        <v>1670</v>
      </c>
      <c r="E943" t="str">
        <f>Portfolio43468[[#This Row],[Gender]]</f>
        <v>F</v>
      </c>
      <c r="F943">
        <v>60</v>
      </c>
      <c r="G943" t="s">
        <v>4352</v>
      </c>
      <c r="H943" t="s">
        <v>3361</v>
      </c>
      <c r="I943" t="str">
        <f>INDEX('Postal Codes 1'!$C$2:$C$1540,MATCH(H943,'Postal Codes 1'!$B$2:$B$1540,0))</f>
        <v>SG</v>
      </c>
      <c r="J943" s="10">
        <v>39457</v>
      </c>
      <c r="K943">
        <v>32</v>
      </c>
      <c r="L943" t="s">
        <v>1673</v>
      </c>
      <c r="M943" t="str">
        <f>Portfolio43468[[#This Row],[Product Name]]</f>
        <v>Megawidget S</v>
      </c>
      <c r="N943">
        <f>Portfolio43468[[#This Row],[Order Quantity]]</f>
        <v>768</v>
      </c>
      <c r="O943" s="14">
        <f>Portfolio43468[[#This Row],[Order Value]]</f>
        <v>606.72</v>
      </c>
      <c r="P943">
        <f t="shared" si="28"/>
        <v>2008</v>
      </c>
      <c r="Q943" t="str">
        <f t="shared" si="29"/>
        <v>Jan</v>
      </c>
    </row>
    <row r="944" spans="1:17" x14ac:dyDescent="0.3">
      <c r="A944">
        <v>948</v>
      </c>
      <c r="B944" t="str">
        <f>Portfolio43468[[#This Row],[First Name]]</f>
        <v>S</v>
      </c>
      <c r="C944" t="str">
        <f>Portfolio43468[[#This Row],[Last Name]]</f>
        <v>Fernandez</v>
      </c>
      <c r="D944" t="s">
        <v>1670</v>
      </c>
      <c r="E944" t="str">
        <f>Portfolio43468[[#This Row],[Gender]]</f>
        <v>F</v>
      </c>
      <c r="F944">
        <v>30</v>
      </c>
      <c r="G944" t="s">
        <v>4355</v>
      </c>
      <c r="H944" t="s">
        <v>413</v>
      </c>
      <c r="I944" t="str">
        <f>INDEX('Postal Codes 1'!$C$2:$C$1540,MATCH(H944,'Postal Codes 1'!$B$2:$B$1540,0))</f>
        <v>PH</v>
      </c>
      <c r="J944" s="10">
        <v>39921</v>
      </c>
      <c r="K944">
        <v>24</v>
      </c>
      <c r="L944" t="s">
        <v>1696</v>
      </c>
      <c r="M944" t="str">
        <f>Portfolio43468[[#This Row],[Product Name]]</f>
        <v>Ultrathing V2</v>
      </c>
      <c r="N944">
        <f>Portfolio43468[[#This Row],[Order Quantity]]</f>
        <v>480</v>
      </c>
      <c r="O944" s="14">
        <f>Portfolio43468[[#This Row],[Order Value]]</f>
        <v>1435.2</v>
      </c>
      <c r="P944">
        <f t="shared" si="28"/>
        <v>2009</v>
      </c>
      <c r="Q944" t="str">
        <f t="shared" si="29"/>
        <v>Apr</v>
      </c>
    </row>
    <row r="945" spans="1:17" x14ac:dyDescent="0.3">
      <c r="A945">
        <v>949</v>
      </c>
      <c r="B945" t="str">
        <f>Portfolio43468[[#This Row],[First Name]]</f>
        <v>P</v>
      </c>
      <c r="C945" t="str">
        <f>Portfolio43468[[#This Row],[Last Name]]</f>
        <v>Norris</v>
      </c>
      <c r="D945" t="s">
        <v>1683</v>
      </c>
      <c r="E945" t="str">
        <f>Portfolio43468[[#This Row],[Gender]]</f>
        <v>F</v>
      </c>
      <c r="F945">
        <v>90</v>
      </c>
      <c r="G945" t="s">
        <v>4357</v>
      </c>
      <c r="H945" t="s">
        <v>3830</v>
      </c>
      <c r="I945" t="str">
        <f>INDEX('Postal Codes 1'!$C$2:$C$1540,MATCH(H945,'Postal Codes 1'!$B$2:$B$1540,0))</f>
        <v>TR</v>
      </c>
      <c r="J945" s="10">
        <v>39942</v>
      </c>
      <c r="K945">
        <v>18</v>
      </c>
      <c r="L945" t="s">
        <v>1677</v>
      </c>
      <c r="M945" t="str">
        <f>Portfolio43468[[#This Row],[Product Name]]</f>
        <v>Ultrathing V3</v>
      </c>
      <c r="N945">
        <f>Portfolio43468[[#This Row],[Order Quantity]]</f>
        <v>432</v>
      </c>
      <c r="O945" s="14">
        <f>Portfolio43468[[#This Row],[Order Value]]</f>
        <v>1507.68</v>
      </c>
      <c r="P945">
        <f t="shared" si="28"/>
        <v>2009</v>
      </c>
      <c r="Q945" t="str">
        <f t="shared" si="29"/>
        <v>May</v>
      </c>
    </row>
    <row r="946" spans="1:17" x14ac:dyDescent="0.3">
      <c r="A946">
        <v>950</v>
      </c>
      <c r="B946" t="str">
        <f>Portfolio43468[[#This Row],[First Name]]</f>
        <v>C</v>
      </c>
      <c r="C946" t="str">
        <f>Portfolio43468[[#This Row],[Last Name]]</f>
        <v>Babcock</v>
      </c>
      <c r="D946" t="s">
        <v>1683</v>
      </c>
      <c r="E946" t="str">
        <f>Portfolio43468[[#This Row],[Gender]]</f>
        <v>F</v>
      </c>
      <c r="F946">
        <v>60</v>
      </c>
      <c r="G946" t="s">
        <v>4359</v>
      </c>
      <c r="H946" t="s">
        <v>4360</v>
      </c>
      <c r="I946" t="str">
        <f>INDEX('Postal Codes 1'!$C$2:$C$1540,MATCH(H946,'Postal Codes 1'!$B$2:$B$1540,0))</f>
        <v>EX</v>
      </c>
      <c r="J946" s="10">
        <v>40164</v>
      </c>
      <c r="K946">
        <v>44</v>
      </c>
      <c r="L946" t="s">
        <v>1673</v>
      </c>
      <c r="M946" t="str">
        <f>Portfolio43468[[#This Row],[Product Name]]</f>
        <v>Megawidget S</v>
      </c>
      <c r="N946">
        <f>Portfolio43468[[#This Row],[Order Quantity]]</f>
        <v>1056</v>
      </c>
      <c r="O946" s="14">
        <f>Portfolio43468[[#This Row],[Order Value]]</f>
        <v>834.24</v>
      </c>
      <c r="P946">
        <f t="shared" si="28"/>
        <v>2009</v>
      </c>
      <c r="Q946" t="str">
        <f t="shared" si="29"/>
        <v>Dec</v>
      </c>
    </row>
    <row r="947" spans="1:17" x14ac:dyDescent="0.3">
      <c r="A947">
        <v>951</v>
      </c>
      <c r="B947" t="str">
        <f>Portfolio43468[[#This Row],[First Name]]</f>
        <v>M</v>
      </c>
      <c r="C947" t="str">
        <f>Portfolio43468[[#This Row],[Last Name]]</f>
        <v>Byrd</v>
      </c>
      <c r="D947" t="s">
        <v>1683</v>
      </c>
      <c r="E947" t="str">
        <f>Portfolio43468[[#This Row],[Gender]]</f>
        <v>F</v>
      </c>
      <c r="F947">
        <v>90</v>
      </c>
      <c r="G947" t="s">
        <v>4361</v>
      </c>
      <c r="H947" t="s">
        <v>3551</v>
      </c>
      <c r="I947" t="str">
        <f>INDEX('Postal Codes 1'!$C$2:$C$1540,MATCH(H947,'Postal Codes 1'!$B$2:$B$1540,0))</f>
        <v>EH</v>
      </c>
      <c r="J947" s="10">
        <v>40476</v>
      </c>
      <c r="K947">
        <v>20</v>
      </c>
      <c r="L947" t="s">
        <v>1772</v>
      </c>
      <c r="M947" t="str">
        <f>Portfolio43468[[#This Row],[Product Name]]</f>
        <v>Gigastuff</v>
      </c>
      <c r="N947">
        <f>Portfolio43468[[#This Row],[Order Quantity]]</f>
        <v>360</v>
      </c>
      <c r="O947" s="14">
        <f>Portfolio43468[[#This Row],[Order Value]]</f>
        <v>680.4</v>
      </c>
      <c r="P947">
        <f t="shared" si="28"/>
        <v>2010</v>
      </c>
      <c r="Q947" t="str">
        <f t="shared" si="29"/>
        <v>Oct</v>
      </c>
    </row>
    <row r="948" spans="1:17" x14ac:dyDescent="0.3">
      <c r="A948">
        <v>952</v>
      </c>
      <c r="B948" t="str">
        <f>Portfolio43468[[#This Row],[First Name]]</f>
        <v>S</v>
      </c>
      <c r="C948" t="str">
        <f>Portfolio43468[[#This Row],[Last Name]]</f>
        <v>Garza</v>
      </c>
      <c r="D948" t="s">
        <v>1670</v>
      </c>
      <c r="E948" t="str">
        <f>Portfolio43468[[#This Row],[Gender]]</f>
        <v>F</v>
      </c>
      <c r="F948">
        <v>90</v>
      </c>
      <c r="G948" t="s">
        <v>4364</v>
      </c>
      <c r="H948" t="s">
        <v>1474</v>
      </c>
      <c r="I948" t="str">
        <f>INDEX('Postal Codes 1'!$C$2:$C$1540,MATCH(H948,'Postal Codes 1'!$B$2:$B$1540,0))</f>
        <v>TN</v>
      </c>
      <c r="J948" s="10">
        <v>40043</v>
      </c>
      <c r="K948">
        <v>91</v>
      </c>
      <c r="L948" t="s">
        <v>1007</v>
      </c>
      <c r="M948" t="str">
        <f>Portfolio43468[[#This Row],[Product Name]]</f>
        <v>Superwossname</v>
      </c>
      <c r="N948">
        <f>Portfolio43468[[#This Row],[Order Quantity]]</f>
        <v>1820</v>
      </c>
      <c r="O948" s="14">
        <f>Portfolio43468[[#This Row],[Order Value]]</f>
        <v>5660.2</v>
      </c>
      <c r="P948">
        <f t="shared" si="28"/>
        <v>2009</v>
      </c>
      <c r="Q948" t="str">
        <f t="shared" si="29"/>
        <v>Aug</v>
      </c>
    </row>
    <row r="949" spans="1:17" x14ac:dyDescent="0.3">
      <c r="A949">
        <v>953</v>
      </c>
      <c r="B949" t="str">
        <f>Portfolio43468[[#This Row],[First Name]]</f>
        <v>L</v>
      </c>
      <c r="C949" t="str">
        <f>Portfolio43468[[#This Row],[Last Name]]</f>
        <v>Avery</v>
      </c>
      <c r="D949" t="s">
        <v>1670</v>
      </c>
      <c r="E949" t="str">
        <f>Portfolio43468[[#This Row],[Gender]]</f>
        <v>F</v>
      </c>
      <c r="F949">
        <v>90</v>
      </c>
      <c r="G949" t="s">
        <v>4367</v>
      </c>
      <c r="H949" t="s">
        <v>791</v>
      </c>
      <c r="I949" t="str">
        <f>INDEX('Postal Codes 1'!$C$2:$C$1540,MATCH(H949,'Postal Codes 1'!$B$2:$B$1540,0))</f>
        <v>PL</v>
      </c>
      <c r="J949" s="10">
        <v>39970</v>
      </c>
      <c r="K949">
        <v>56</v>
      </c>
      <c r="L949" t="s">
        <v>1677</v>
      </c>
      <c r="M949" t="str">
        <f>Portfolio43468[[#This Row],[Product Name]]</f>
        <v>Ultrathing V3</v>
      </c>
      <c r="N949">
        <f>Portfolio43468[[#This Row],[Order Quantity]]</f>
        <v>1344</v>
      </c>
      <c r="O949" s="14">
        <f>Portfolio43468[[#This Row],[Order Value]]</f>
        <v>4690.5600000000004</v>
      </c>
      <c r="P949">
        <f t="shared" si="28"/>
        <v>2009</v>
      </c>
      <c r="Q949" t="str">
        <f t="shared" si="29"/>
        <v>Jun</v>
      </c>
    </row>
    <row r="950" spans="1:17" x14ac:dyDescent="0.3">
      <c r="A950">
        <v>954</v>
      </c>
      <c r="B950" t="str">
        <f>Portfolio43468[[#This Row],[First Name]]</f>
        <v>K</v>
      </c>
      <c r="C950" t="str">
        <f>Portfolio43468[[#This Row],[Last Name]]</f>
        <v>Blackmon</v>
      </c>
      <c r="D950" t="s">
        <v>1946</v>
      </c>
      <c r="E950" t="str">
        <f>Portfolio43468[[#This Row],[Gender]]</f>
        <v>F</v>
      </c>
      <c r="F950">
        <v>90</v>
      </c>
      <c r="G950" t="s">
        <v>4370</v>
      </c>
      <c r="H950" t="s">
        <v>404</v>
      </c>
      <c r="I950" t="str">
        <f>INDEX('Postal Codes 1'!$C$2:$C$1540,MATCH(H950,'Postal Codes 1'!$B$2:$B$1540,0))</f>
        <v>PA</v>
      </c>
      <c r="J950" s="10">
        <v>40054</v>
      </c>
      <c r="K950">
        <v>98</v>
      </c>
      <c r="L950" t="s">
        <v>1692</v>
      </c>
      <c r="M950" t="str">
        <f>Portfolio43468[[#This Row],[Product Name]]</f>
        <v>Megawidget L</v>
      </c>
      <c r="N950">
        <f>Portfolio43468[[#This Row],[Order Quantity]]</f>
        <v>2352</v>
      </c>
      <c r="O950" s="14">
        <f>Portfolio43468[[#This Row],[Order Value]]</f>
        <v>3739.6800000000003</v>
      </c>
      <c r="P950">
        <f t="shared" si="28"/>
        <v>2009</v>
      </c>
      <c r="Q950" t="str">
        <f t="shared" si="29"/>
        <v>Aug</v>
      </c>
    </row>
    <row r="951" spans="1:17" x14ac:dyDescent="0.3">
      <c r="A951">
        <v>955</v>
      </c>
      <c r="B951" t="str">
        <f>Portfolio43468[[#This Row],[First Name]]</f>
        <v>J</v>
      </c>
      <c r="C951" t="str">
        <f>Portfolio43468[[#This Row],[Last Name]]</f>
        <v>Curtis</v>
      </c>
      <c r="D951" t="s">
        <v>1670</v>
      </c>
      <c r="E951" t="str">
        <f>Portfolio43468[[#This Row],[Gender]]</f>
        <v>F</v>
      </c>
      <c r="F951">
        <v>60</v>
      </c>
      <c r="G951" t="s">
        <v>4372</v>
      </c>
      <c r="H951" t="s">
        <v>4373</v>
      </c>
      <c r="I951" t="str">
        <f>INDEX('Postal Codes 1'!$C$2:$C$1540,MATCH(H951,'Postal Codes 1'!$B$2:$B$1540,0))</f>
        <v>LL</v>
      </c>
      <c r="J951" s="10">
        <v>40008</v>
      </c>
      <c r="K951">
        <v>11</v>
      </c>
      <c r="L951" t="s">
        <v>1721</v>
      </c>
      <c r="M951" t="str">
        <f>Portfolio43468[[#This Row],[Product Name]]</f>
        <v>Ultrathing V4</v>
      </c>
      <c r="N951">
        <f>Portfolio43468[[#This Row],[Order Quantity]]</f>
        <v>264</v>
      </c>
      <c r="O951" s="14">
        <f>Portfolio43468[[#This Row],[Order Value]]</f>
        <v>1053.3600000000001</v>
      </c>
      <c r="P951">
        <f t="shared" si="28"/>
        <v>2009</v>
      </c>
      <c r="Q951" t="str">
        <f t="shared" si="29"/>
        <v>Jul</v>
      </c>
    </row>
    <row r="952" spans="1:17" x14ac:dyDescent="0.3">
      <c r="A952">
        <v>956</v>
      </c>
      <c r="B952" t="str">
        <f>Portfolio43468[[#This Row],[First Name]]</f>
        <v>E</v>
      </c>
      <c r="C952" t="str">
        <f>Portfolio43468[[#This Row],[Last Name]]</f>
        <v>Frank</v>
      </c>
      <c r="D952" t="s">
        <v>1670</v>
      </c>
      <c r="E952" t="str">
        <f>Portfolio43468[[#This Row],[Gender]]</f>
        <v>F</v>
      </c>
      <c r="F952">
        <v>60</v>
      </c>
      <c r="G952" t="s">
        <v>4376</v>
      </c>
      <c r="H952" t="s">
        <v>504</v>
      </c>
      <c r="I952" t="str">
        <f>INDEX('Postal Codes 1'!$C$2:$C$1540,MATCH(H952,'Postal Codes 1'!$B$2:$B$1540,0))</f>
        <v>SY</v>
      </c>
      <c r="J952" s="10">
        <v>40476</v>
      </c>
      <c r="K952">
        <v>58</v>
      </c>
      <c r="L952" t="s">
        <v>1007</v>
      </c>
      <c r="M952" t="str">
        <f>Portfolio43468[[#This Row],[Product Name]]</f>
        <v>Superwossname</v>
      </c>
      <c r="N952">
        <f>Portfolio43468[[#This Row],[Order Quantity]]</f>
        <v>1160</v>
      </c>
      <c r="O952" s="14">
        <f>Portfolio43468[[#This Row],[Order Value]]</f>
        <v>3607.6</v>
      </c>
      <c r="P952">
        <f t="shared" si="28"/>
        <v>2010</v>
      </c>
      <c r="Q952" t="str">
        <f t="shared" si="29"/>
        <v>Oct</v>
      </c>
    </row>
    <row r="953" spans="1:17" x14ac:dyDescent="0.3">
      <c r="A953">
        <v>957</v>
      </c>
      <c r="B953" t="str">
        <f>Portfolio43468[[#This Row],[First Name]]</f>
        <v>R</v>
      </c>
      <c r="C953" t="str">
        <f>Portfolio43468[[#This Row],[Last Name]]</f>
        <v>Holman</v>
      </c>
      <c r="D953" t="s">
        <v>1683</v>
      </c>
      <c r="E953" t="str">
        <f>Portfolio43468[[#This Row],[Gender]]</f>
        <v>F</v>
      </c>
      <c r="F953">
        <v>60</v>
      </c>
      <c r="G953" t="s">
        <v>4378</v>
      </c>
      <c r="H953" t="s">
        <v>1476</v>
      </c>
      <c r="I953" t="str">
        <f>INDEX('Postal Codes 1'!$C$2:$C$1540,MATCH(H953,'Postal Codes 1'!$B$2:$B$1540,0))</f>
        <v>TN</v>
      </c>
      <c r="J953" s="10">
        <v>40503</v>
      </c>
      <c r="K953">
        <v>26</v>
      </c>
      <c r="L953" t="s">
        <v>1696</v>
      </c>
      <c r="M953" t="str">
        <f>Portfolio43468[[#This Row],[Product Name]]</f>
        <v>Ultrathing V2</v>
      </c>
      <c r="N953">
        <f>Portfolio43468[[#This Row],[Order Quantity]]</f>
        <v>520</v>
      </c>
      <c r="O953" s="14">
        <f>Portfolio43468[[#This Row],[Order Value]]</f>
        <v>1554.8000000000002</v>
      </c>
      <c r="P953">
        <f t="shared" si="28"/>
        <v>2010</v>
      </c>
      <c r="Q953" t="str">
        <f t="shared" si="29"/>
        <v>Nov</v>
      </c>
    </row>
    <row r="954" spans="1:17" x14ac:dyDescent="0.3">
      <c r="A954">
        <v>958</v>
      </c>
      <c r="B954" t="str">
        <f>Portfolio43468[[#This Row],[First Name]]</f>
        <v>S</v>
      </c>
      <c r="C954" t="str">
        <f>Portfolio43468[[#This Row],[Last Name]]</f>
        <v>Bullard</v>
      </c>
      <c r="D954" t="s">
        <v>1670</v>
      </c>
      <c r="E954" t="str">
        <f>Portfolio43468[[#This Row],[Gender]]</f>
        <v>F</v>
      </c>
      <c r="F954">
        <v>60</v>
      </c>
      <c r="G954" t="s">
        <v>4380</v>
      </c>
      <c r="H954" t="s">
        <v>3830</v>
      </c>
      <c r="I954" t="str">
        <f>INDEX('Postal Codes 1'!$C$2:$C$1540,MATCH(H954,'Postal Codes 1'!$B$2:$B$1540,0))</f>
        <v>TR</v>
      </c>
      <c r="J954" s="10">
        <v>40467</v>
      </c>
      <c r="K954">
        <v>68</v>
      </c>
      <c r="L954" t="s">
        <v>1707</v>
      </c>
      <c r="M954" t="str">
        <f>Portfolio43468[[#This Row],[Product Name]]</f>
        <v>Megawidget M</v>
      </c>
      <c r="N954">
        <f>Portfolio43468[[#This Row],[Order Quantity]]</f>
        <v>1632</v>
      </c>
      <c r="O954" s="14">
        <f>Portfolio43468[[#This Row],[Order Value]]</f>
        <v>1942.08</v>
      </c>
      <c r="P954">
        <f t="shared" si="28"/>
        <v>2010</v>
      </c>
      <c r="Q954" t="str">
        <f t="shared" si="29"/>
        <v>Oct</v>
      </c>
    </row>
    <row r="955" spans="1:17" x14ac:dyDescent="0.3">
      <c r="A955">
        <v>959</v>
      </c>
      <c r="B955" t="str">
        <f>Portfolio43468[[#This Row],[First Name]]</f>
        <v>C</v>
      </c>
      <c r="C955" t="str">
        <f>Portfolio43468[[#This Row],[Last Name]]</f>
        <v>Boone</v>
      </c>
      <c r="D955" t="s">
        <v>1683</v>
      </c>
      <c r="E955" t="str">
        <f>Portfolio43468[[#This Row],[Gender]]</f>
        <v>F</v>
      </c>
      <c r="F955">
        <v>30</v>
      </c>
      <c r="G955" t="s">
        <v>4383</v>
      </c>
      <c r="H955" t="s">
        <v>1645</v>
      </c>
      <c r="I955" t="str">
        <f>INDEX('Postal Codes 1'!$C$2:$C$1540,MATCH(H955,'Postal Codes 1'!$B$2:$B$1540,0))</f>
        <v>BN</v>
      </c>
      <c r="J955" s="10">
        <v>40036</v>
      </c>
      <c r="K955">
        <v>11</v>
      </c>
      <c r="L955" t="s">
        <v>1673</v>
      </c>
      <c r="M955" t="str">
        <f>Portfolio43468[[#This Row],[Product Name]]</f>
        <v>Megawidget S</v>
      </c>
      <c r="N955">
        <f>Portfolio43468[[#This Row],[Order Quantity]]</f>
        <v>264</v>
      </c>
      <c r="O955" s="14">
        <f>Portfolio43468[[#This Row],[Order Value]]</f>
        <v>208.56</v>
      </c>
      <c r="P955">
        <f t="shared" si="28"/>
        <v>2009</v>
      </c>
      <c r="Q955" t="str">
        <f t="shared" si="29"/>
        <v>Aug</v>
      </c>
    </row>
    <row r="956" spans="1:17" x14ac:dyDescent="0.3">
      <c r="A956">
        <v>960</v>
      </c>
      <c r="B956" t="str">
        <f>Portfolio43468[[#This Row],[First Name]]</f>
        <v>K</v>
      </c>
      <c r="C956" t="str">
        <f>Portfolio43468[[#This Row],[Last Name]]</f>
        <v>Mcgowan</v>
      </c>
      <c r="D956" t="s">
        <v>1683</v>
      </c>
      <c r="E956" t="str">
        <f>Portfolio43468[[#This Row],[Gender]]</f>
        <v>F</v>
      </c>
      <c r="F956">
        <v>60</v>
      </c>
      <c r="G956" t="s">
        <v>4385</v>
      </c>
      <c r="H956" t="s">
        <v>580</v>
      </c>
      <c r="I956" t="str">
        <f>INDEX('Postal Codes 1'!$C$2:$C$1540,MATCH(H956,'Postal Codes 1'!$B$2:$B$1540,0))</f>
        <v>DA</v>
      </c>
      <c r="J956" s="10">
        <v>39613</v>
      </c>
      <c r="K956">
        <v>12</v>
      </c>
      <c r="L956" t="s">
        <v>851</v>
      </c>
      <c r="M956" t="str">
        <f>Portfolio43468[[#This Row],[Product Name]]</f>
        <v>Hyperwotsit</v>
      </c>
      <c r="N956">
        <f>Portfolio43468[[#This Row],[Order Quantity]]</f>
        <v>240</v>
      </c>
      <c r="O956" s="14">
        <f>Portfolio43468[[#This Row],[Order Value]]</f>
        <v>482.4</v>
      </c>
      <c r="P956">
        <f t="shared" si="28"/>
        <v>2008</v>
      </c>
      <c r="Q956" t="str">
        <f t="shared" si="29"/>
        <v>Jun</v>
      </c>
    </row>
    <row r="957" spans="1:17" x14ac:dyDescent="0.3">
      <c r="A957">
        <v>961</v>
      </c>
      <c r="B957" t="str">
        <f>Portfolio43468[[#This Row],[First Name]]</f>
        <v>S</v>
      </c>
      <c r="C957" t="str">
        <f>Portfolio43468[[#This Row],[Last Name]]</f>
        <v>Brandon</v>
      </c>
      <c r="D957" t="s">
        <v>1670</v>
      </c>
      <c r="E957" t="str">
        <f>Portfolio43468[[#This Row],[Gender]]</f>
        <v>F</v>
      </c>
      <c r="F957">
        <v>30</v>
      </c>
      <c r="G957" t="s">
        <v>4387</v>
      </c>
      <c r="H957" t="s">
        <v>1235</v>
      </c>
      <c r="I957" t="str">
        <f>INDEX('Postal Codes 1'!$C$2:$C$1540,MATCH(H957,'Postal Codes 1'!$B$2:$B$1540,0))</f>
        <v>NR</v>
      </c>
      <c r="J957" s="10">
        <v>39732</v>
      </c>
      <c r="K957">
        <v>74</v>
      </c>
      <c r="L957" t="s">
        <v>1700</v>
      </c>
      <c r="M957" t="str">
        <f>Portfolio43468[[#This Row],[Product Name]]</f>
        <v>Ultrathing V1</v>
      </c>
      <c r="N957">
        <f>Portfolio43468[[#This Row],[Order Quantity]]</f>
        <v>1258</v>
      </c>
      <c r="O957" s="14">
        <f>Portfolio43468[[#This Row],[Order Value]]</f>
        <v>2503.42</v>
      </c>
      <c r="P957">
        <f t="shared" si="28"/>
        <v>2008</v>
      </c>
      <c r="Q957" t="str">
        <f t="shared" si="29"/>
        <v>Oct</v>
      </c>
    </row>
    <row r="958" spans="1:17" x14ac:dyDescent="0.3">
      <c r="A958">
        <v>962</v>
      </c>
      <c r="B958" t="str">
        <f>Portfolio43468[[#This Row],[First Name]]</f>
        <v>P</v>
      </c>
      <c r="C958" t="str">
        <f>Portfolio43468[[#This Row],[Last Name]]</f>
        <v>Tolbert</v>
      </c>
      <c r="D958" t="s">
        <v>1670</v>
      </c>
      <c r="E958" t="str">
        <f>Portfolio43468[[#This Row],[Gender]]</f>
        <v>F</v>
      </c>
      <c r="F958">
        <v>90</v>
      </c>
      <c r="G958" t="s">
        <v>4389</v>
      </c>
      <c r="H958" t="s">
        <v>1333</v>
      </c>
      <c r="I958" t="str">
        <f>INDEX('Postal Codes 1'!$C$2:$C$1540,MATCH(H958,'Postal Codes 1'!$B$2:$B$1540,0))</f>
        <v>SA</v>
      </c>
      <c r="J958" s="10">
        <v>39769</v>
      </c>
      <c r="K958">
        <v>49</v>
      </c>
      <c r="L958" t="s">
        <v>1696</v>
      </c>
      <c r="M958" t="str">
        <f>Portfolio43468[[#This Row],[Product Name]]</f>
        <v>Ultrathing V2</v>
      </c>
      <c r="N958">
        <f>Portfolio43468[[#This Row],[Order Quantity]]</f>
        <v>980</v>
      </c>
      <c r="O958" s="14">
        <f>Portfolio43468[[#This Row],[Order Value]]</f>
        <v>2930.2000000000003</v>
      </c>
      <c r="P958">
        <f t="shared" si="28"/>
        <v>2008</v>
      </c>
      <c r="Q958" t="str">
        <f t="shared" si="29"/>
        <v>Nov</v>
      </c>
    </row>
    <row r="959" spans="1:17" x14ac:dyDescent="0.3">
      <c r="A959">
        <v>963</v>
      </c>
      <c r="B959" t="str">
        <f>Portfolio43468[[#This Row],[First Name]]</f>
        <v>M</v>
      </c>
      <c r="C959" t="str">
        <f>Portfolio43468[[#This Row],[Last Name]]</f>
        <v>Jaramillo</v>
      </c>
      <c r="D959" t="s">
        <v>1683</v>
      </c>
      <c r="E959" t="str">
        <f>Portfolio43468[[#This Row],[Gender]]</f>
        <v>F</v>
      </c>
      <c r="F959">
        <v>30</v>
      </c>
      <c r="G959" t="s">
        <v>4391</v>
      </c>
      <c r="H959" t="s">
        <v>450</v>
      </c>
      <c r="I959" t="str">
        <f>INDEX('Postal Codes 1'!$C$2:$C$1540,MATCH(H959,'Postal Codes 1'!$B$2:$B$1540,0))</f>
        <v>SA</v>
      </c>
      <c r="J959" s="10">
        <v>39754</v>
      </c>
      <c r="K959">
        <v>90</v>
      </c>
      <c r="L959" t="s">
        <v>1673</v>
      </c>
      <c r="M959" t="str">
        <f>Portfolio43468[[#This Row],[Product Name]]</f>
        <v>Megawidget S</v>
      </c>
      <c r="N959">
        <f>Portfolio43468[[#This Row],[Order Quantity]]</f>
        <v>2160</v>
      </c>
      <c r="O959" s="14">
        <f>Portfolio43468[[#This Row],[Order Value]]</f>
        <v>1706.4</v>
      </c>
      <c r="P959">
        <f t="shared" si="28"/>
        <v>2008</v>
      </c>
      <c r="Q959" t="str">
        <f t="shared" si="29"/>
        <v>Nov</v>
      </c>
    </row>
    <row r="960" spans="1:17" x14ac:dyDescent="0.3">
      <c r="A960">
        <v>964</v>
      </c>
      <c r="B960" t="str">
        <f>Portfolio43468[[#This Row],[First Name]]</f>
        <v>Y</v>
      </c>
      <c r="C960" t="str">
        <f>Portfolio43468[[#This Row],[Last Name]]</f>
        <v>Vickers</v>
      </c>
      <c r="D960" t="s">
        <v>1683</v>
      </c>
      <c r="E960" t="str">
        <f>Portfolio43468[[#This Row],[Gender]]</f>
        <v>F</v>
      </c>
      <c r="F960">
        <v>90</v>
      </c>
      <c r="G960" t="s">
        <v>4393</v>
      </c>
      <c r="H960" t="s">
        <v>237</v>
      </c>
      <c r="I960" t="str">
        <f>INDEX('Postal Codes 1'!$C$2:$C$1540,MATCH(H960,'Postal Codes 1'!$B$2:$B$1540,0))</f>
        <v>HU</v>
      </c>
      <c r="J960" s="10">
        <v>39491</v>
      </c>
      <c r="K960">
        <v>45</v>
      </c>
      <c r="L960" t="s">
        <v>1772</v>
      </c>
      <c r="M960" t="str">
        <f>Portfolio43468[[#This Row],[Product Name]]</f>
        <v>Gigastuff</v>
      </c>
      <c r="N960">
        <f>Portfolio43468[[#This Row],[Order Quantity]]</f>
        <v>810</v>
      </c>
      <c r="O960" s="14">
        <f>Portfolio43468[[#This Row],[Order Value]]</f>
        <v>1530.8999999999999</v>
      </c>
      <c r="P960">
        <f t="shared" si="28"/>
        <v>2008</v>
      </c>
      <c r="Q960" t="str">
        <f t="shared" si="29"/>
        <v>Feb</v>
      </c>
    </row>
    <row r="961" spans="1:17" x14ac:dyDescent="0.3">
      <c r="A961">
        <v>965</v>
      </c>
      <c r="B961" t="str">
        <f>Portfolio43468[[#This Row],[First Name]]</f>
        <v>T</v>
      </c>
      <c r="C961" t="str">
        <f>Portfolio43468[[#This Row],[Last Name]]</f>
        <v>Wells</v>
      </c>
      <c r="D961" t="s">
        <v>1683</v>
      </c>
      <c r="E961" t="str">
        <f>Portfolio43468[[#This Row],[Gender]]</f>
        <v>F</v>
      </c>
      <c r="F961">
        <v>60</v>
      </c>
      <c r="G961" t="s">
        <v>4395</v>
      </c>
      <c r="H961" t="s">
        <v>4396</v>
      </c>
      <c r="I961" t="str">
        <f>INDEX('Postal Codes 1'!$C$2:$C$1540,MATCH(H961,'Postal Codes 1'!$B$2:$B$1540,0))</f>
        <v>CM</v>
      </c>
      <c r="J961" s="10">
        <v>40452</v>
      </c>
      <c r="K961">
        <v>83</v>
      </c>
      <c r="L961" t="s">
        <v>1696</v>
      </c>
      <c r="M961" t="str">
        <f>Portfolio43468[[#This Row],[Product Name]]</f>
        <v>Ultrathing V2</v>
      </c>
      <c r="N961">
        <f>Portfolio43468[[#This Row],[Order Quantity]]</f>
        <v>1660</v>
      </c>
      <c r="O961" s="14">
        <f>Portfolio43468[[#This Row],[Order Value]]</f>
        <v>4963.4000000000005</v>
      </c>
      <c r="P961">
        <f t="shared" si="28"/>
        <v>2010</v>
      </c>
      <c r="Q961" t="str">
        <f t="shared" si="29"/>
        <v>Oct</v>
      </c>
    </row>
    <row r="962" spans="1:17" x14ac:dyDescent="0.3">
      <c r="A962">
        <v>966</v>
      </c>
      <c r="B962" t="str">
        <f>Portfolio43468[[#This Row],[First Name]]</f>
        <v>K</v>
      </c>
      <c r="C962" t="str">
        <f>Portfolio43468[[#This Row],[Last Name]]</f>
        <v>Henley</v>
      </c>
      <c r="D962" t="s">
        <v>1683</v>
      </c>
      <c r="E962" t="str">
        <f>Portfolio43468[[#This Row],[Gender]]</f>
        <v>F</v>
      </c>
      <c r="F962">
        <v>60</v>
      </c>
      <c r="G962" t="s">
        <v>4398</v>
      </c>
      <c r="H962" t="s">
        <v>684</v>
      </c>
      <c r="I962" t="str">
        <f>INDEX('Postal Codes 1'!$C$2:$C$1540,MATCH(H962,'Postal Codes 1'!$B$2:$B$1540,0))</f>
        <v>LA</v>
      </c>
      <c r="J962" s="10">
        <v>39702</v>
      </c>
      <c r="K962">
        <v>15</v>
      </c>
      <c r="L962" t="s">
        <v>1677</v>
      </c>
      <c r="M962" t="str">
        <f>Portfolio43468[[#This Row],[Product Name]]</f>
        <v>Ultrathing V3</v>
      </c>
      <c r="N962">
        <f>Portfolio43468[[#This Row],[Order Quantity]]</f>
        <v>360</v>
      </c>
      <c r="O962" s="14">
        <f>Portfolio43468[[#This Row],[Order Value]]</f>
        <v>1256.4000000000001</v>
      </c>
      <c r="P962">
        <f t="shared" ref="P962:P1025" si="30">YEAR(J962)</f>
        <v>2008</v>
      </c>
      <c r="Q962" t="str">
        <f t="shared" ref="Q962:Q1025" si="31">TEXT(J962,"MMM")</f>
        <v>Sep</v>
      </c>
    </row>
    <row r="963" spans="1:17" x14ac:dyDescent="0.3">
      <c r="A963">
        <v>967</v>
      </c>
      <c r="B963" t="str">
        <f>Portfolio43468[[#This Row],[First Name]]</f>
        <v>M</v>
      </c>
      <c r="C963" t="str">
        <f>Portfolio43468[[#This Row],[Last Name]]</f>
        <v>Coker</v>
      </c>
      <c r="D963" t="s">
        <v>1670</v>
      </c>
      <c r="E963" t="str">
        <f>Portfolio43468[[#This Row],[Gender]]</f>
        <v>F</v>
      </c>
      <c r="F963">
        <v>30</v>
      </c>
      <c r="G963" t="s">
        <v>4400</v>
      </c>
      <c r="H963" t="s">
        <v>635</v>
      </c>
      <c r="I963" t="str">
        <f>INDEX('Postal Codes 1'!$C$2:$C$1540,MATCH(H963,'Postal Codes 1'!$B$2:$B$1540,0))</f>
        <v>GU</v>
      </c>
      <c r="J963" s="10">
        <v>40494</v>
      </c>
      <c r="K963">
        <v>36</v>
      </c>
      <c r="L963" t="s">
        <v>1721</v>
      </c>
      <c r="M963" t="str">
        <f>Portfolio43468[[#This Row],[Product Name]]</f>
        <v>Ultrathing V4</v>
      </c>
      <c r="N963">
        <f>Portfolio43468[[#This Row],[Order Quantity]]</f>
        <v>864</v>
      </c>
      <c r="O963" s="14">
        <f>Portfolio43468[[#This Row],[Order Value]]</f>
        <v>3447.36</v>
      </c>
      <c r="P963">
        <f t="shared" si="30"/>
        <v>2010</v>
      </c>
      <c r="Q963" t="str">
        <f t="shared" si="31"/>
        <v>Nov</v>
      </c>
    </row>
    <row r="964" spans="1:17" x14ac:dyDescent="0.3">
      <c r="A964">
        <v>968</v>
      </c>
      <c r="B964" t="str">
        <f>Portfolio43468[[#This Row],[First Name]]</f>
        <v>O</v>
      </c>
      <c r="C964" t="str">
        <f>Portfolio43468[[#This Row],[Last Name]]</f>
        <v>Stratton</v>
      </c>
      <c r="D964" t="s">
        <v>1670</v>
      </c>
      <c r="E964" t="str">
        <f>Portfolio43468[[#This Row],[Gender]]</f>
        <v>F</v>
      </c>
      <c r="F964">
        <v>90</v>
      </c>
      <c r="G964" t="s">
        <v>4403</v>
      </c>
      <c r="H964" t="s">
        <v>2535</v>
      </c>
      <c r="I964" t="str">
        <f>INDEX('Postal Codes 1'!$C$2:$C$1540,MATCH(H964,'Postal Codes 1'!$B$2:$B$1540,0))</f>
        <v>IV</v>
      </c>
      <c r="J964" s="10">
        <v>39772</v>
      </c>
      <c r="K964">
        <v>100</v>
      </c>
      <c r="L964" t="s">
        <v>1677</v>
      </c>
      <c r="M964" t="str">
        <f>Portfolio43468[[#This Row],[Product Name]]</f>
        <v>Ultrathing V3</v>
      </c>
      <c r="N964">
        <f>Portfolio43468[[#This Row],[Order Quantity]]</f>
        <v>2400</v>
      </c>
      <c r="O964" s="14">
        <f>Portfolio43468[[#This Row],[Order Value]]</f>
        <v>8376</v>
      </c>
      <c r="P964">
        <f t="shared" si="30"/>
        <v>2008</v>
      </c>
      <c r="Q964" t="str">
        <f t="shared" si="31"/>
        <v>Nov</v>
      </c>
    </row>
    <row r="965" spans="1:17" x14ac:dyDescent="0.3">
      <c r="A965">
        <v>969</v>
      </c>
      <c r="B965" t="str">
        <f>Portfolio43468[[#This Row],[First Name]]</f>
        <v>S</v>
      </c>
      <c r="C965" t="str">
        <f>Portfolio43468[[#This Row],[Last Name]]</f>
        <v>Knowles</v>
      </c>
      <c r="D965" t="s">
        <v>1670</v>
      </c>
      <c r="E965" t="str">
        <f>Portfolio43468[[#This Row],[Gender]]</f>
        <v>F</v>
      </c>
      <c r="F965">
        <v>30</v>
      </c>
      <c r="G965" t="s">
        <v>4406</v>
      </c>
      <c r="H965" t="s">
        <v>697</v>
      </c>
      <c r="I965" t="str">
        <f>INDEX('Postal Codes 1'!$C$2:$C$1540,MATCH(H965,'Postal Codes 1'!$B$2:$B$1540,0))</f>
        <v>LL</v>
      </c>
      <c r="J965" s="10">
        <v>39658</v>
      </c>
      <c r="K965">
        <v>28</v>
      </c>
      <c r="L965" t="s">
        <v>1772</v>
      </c>
      <c r="M965" t="str">
        <f>Portfolio43468[[#This Row],[Product Name]]</f>
        <v>Gigastuff</v>
      </c>
      <c r="N965">
        <f>Portfolio43468[[#This Row],[Order Quantity]]</f>
        <v>504</v>
      </c>
      <c r="O965" s="14">
        <f>Portfolio43468[[#This Row],[Order Value]]</f>
        <v>952.56</v>
      </c>
      <c r="P965">
        <f t="shared" si="30"/>
        <v>2008</v>
      </c>
      <c r="Q965" t="str">
        <f t="shared" si="31"/>
        <v>Jul</v>
      </c>
    </row>
    <row r="966" spans="1:17" x14ac:dyDescent="0.3">
      <c r="A966">
        <v>970</v>
      </c>
      <c r="B966" t="str">
        <f>Portfolio43468[[#This Row],[First Name]]</f>
        <v>I</v>
      </c>
      <c r="C966" t="str">
        <f>Portfolio43468[[#This Row],[Last Name]]</f>
        <v>Castro</v>
      </c>
      <c r="D966" t="s">
        <v>1683</v>
      </c>
      <c r="E966" t="str">
        <f>Portfolio43468[[#This Row],[Gender]]</f>
        <v>F</v>
      </c>
      <c r="F966">
        <v>90</v>
      </c>
      <c r="G966" t="s">
        <v>4408</v>
      </c>
      <c r="H966" t="s">
        <v>300</v>
      </c>
      <c r="I966" t="str">
        <f>INDEX('Postal Codes 1'!$C$2:$C$1540,MATCH(H966,'Postal Codes 1'!$B$2:$B$1540,0))</f>
        <v>KY</v>
      </c>
      <c r="J966" s="10">
        <v>40446</v>
      </c>
      <c r="K966">
        <v>67</v>
      </c>
      <c r="L966" t="s">
        <v>1007</v>
      </c>
      <c r="M966" t="str">
        <f>Portfolio43468[[#This Row],[Product Name]]</f>
        <v>Superwossname</v>
      </c>
      <c r="N966">
        <f>Portfolio43468[[#This Row],[Order Quantity]]</f>
        <v>1340</v>
      </c>
      <c r="O966" s="14">
        <f>Portfolio43468[[#This Row],[Order Value]]</f>
        <v>4167.3999999999996</v>
      </c>
      <c r="P966">
        <f t="shared" si="30"/>
        <v>2010</v>
      </c>
      <c r="Q966" t="str">
        <f t="shared" si="31"/>
        <v>Sep</v>
      </c>
    </row>
    <row r="967" spans="1:17" x14ac:dyDescent="0.3">
      <c r="A967">
        <v>971</v>
      </c>
      <c r="B967" t="str">
        <f>Portfolio43468[[#This Row],[First Name]]</f>
        <v>D</v>
      </c>
      <c r="C967" t="str">
        <f>Portfolio43468[[#This Row],[Last Name]]</f>
        <v>Hyde</v>
      </c>
      <c r="D967" t="s">
        <v>1683</v>
      </c>
      <c r="E967" t="str">
        <f>Portfolio43468[[#This Row],[Gender]]</f>
        <v>F</v>
      </c>
      <c r="F967">
        <v>60</v>
      </c>
      <c r="G967" t="s">
        <v>4410</v>
      </c>
      <c r="H967" t="s">
        <v>420</v>
      </c>
      <c r="I967" t="str">
        <f>INDEX('Postal Codes 1'!$C$2:$C$1540,MATCH(H967,'Postal Codes 1'!$B$2:$B$1540,0))</f>
        <v>PH</v>
      </c>
      <c r="J967" s="10">
        <v>39703</v>
      </c>
      <c r="K967">
        <v>96</v>
      </c>
      <c r="L967" t="s">
        <v>1707</v>
      </c>
      <c r="M967" t="str">
        <f>Portfolio43468[[#This Row],[Product Name]]</f>
        <v>Megawidget M</v>
      </c>
      <c r="N967">
        <f>Portfolio43468[[#This Row],[Order Quantity]]</f>
        <v>2304</v>
      </c>
      <c r="O967" s="14">
        <f>Portfolio43468[[#This Row],[Order Value]]</f>
        <v>2741.7599999999998</v>
      </c>
      <c r="P967">
        <f t="shared" si="30"/>
        <v>2008</v>
      </c>
      <c r="Q967" t="str">
        <f t="shared" si="31"/>
        <v>Sep</v>
      </c>
    </row>
    <row r="968" spans="1:17" x14ac:dyDescent="0.3">
      <c r="A968">
        <v>972</v>
      </c>
      <c r="B968" t="str">
        <f>Portfolio43468[[#This Row],[First Name]]</f>
        <v>B</v>
      </c>
      <c r="C968" t="str">
        <f>Portfolio43468[[#This Row],[Last Name]]</f>
        <v>Farrell</v>
      </c>
      <c r="D968" t="s">
        <v>1670</v>
      </c>
      <c r="E968" t="str">
        <f>Portfolio43468[[#This Row],[Gender]]</f>
        <v>F</v>
      </c>
      <c r="F968">
        <v>90</v>
      </c>
      <c r="G968" t="s">
        <v>4411</v>
      </c>
      <c r="H968" t="s">
        <v>103</v>
      </c>
      <c r="I968" t="str">
        <f>INDEX('Postal Codes 1'!$C$2:$C$1540,MATCH(H968,'Postal Codes 1'!$B$2:$B$1540,0))</f>
        <v>CO</v>
      </c>
      <c r="J968" s="10">
        <v>40472</v>
      </c>
      <c r="K968">
        <v>25</v>
      </c>
      <c r="L968" t="s">
        <v>1007</v>
      </c>
      <c r="M968" t="str">
        <f>Portfolio43468[[#This Row],[Product Name]]</f>
        <v>Superwossname</v>
      </c>
      <c r="N968">
        <f>Portfolio43468[[#This Row],[Order Quantity]]</f>
        <v>500</v>
      </c>
      <c r="O968" s="14">
        <f>Portfolio43468[[#This Row],[Order Value]]</f>
        <v>1555</v>
      </c>
      <c r="P968">
        <f t="shared" si="30"/>
        <v>2010</v>
      </c>
      <c r="Q968" t="str">
        <f t="shared" si="31"/>
        <v>Oct</v>
      </c>
    </row>
    <row r="969" spans="1:17" x14ac:dyDescent="0.3">
      <c r="A969">
        <v>973</v>
      </c>
      <c r="B969" t="str">
        <f>Portfolio43468[[#This Row],[First Name]]</f>
        <v>S</v>
      </c>
      <c r="C969" t="str">
        <f>Portfolio43468[[#This Row],[Last Name]]</f>
        <v>Stallings</v>
      </c>
      <c r="D969" t="s">
        <v>1670</v>
      </c>
      <c r="E969" t="str">
        <f>Portfolio43468[[#This Row],[Gender]]</f>
        <v>F</v>
      </c>
      <c r="F969">
        <v>60</v>
      </c>
      <c r="G969" t="s">
        <v>4413</v>
      </c>
      <c r="H969" t="s">
        <v>560</v>
      </c>
      <c r="I969" t="str">
        <f>INDEX('Postal Codes 1'!$C$2:$C$1540,MATCH(H969,'Postal Codes 1'!$B$2:$B$1540,0))</f>
        <v>CF</v>
      </c>
      <c r="J969" s="10">
        <v>40042</v>
      </c>
      <c r="K969">
        <v>21</v>
      </c>
      <c r="L969" t="s">
        <v>1677</v>
      </c>
      <c r="M969" t="str">
        <f>Portfolio43468[[#This Row],[Product Name]]</f>
        <v>Ultrathing V3</v>
      </c>
      <c r="N969">
        <f>Portfolio43468[[#This Row],[Order Quantity]]</f>
        <v>504</v>
      </c>
      <c r="O969" s="14">
        <f>Portfolio43468[[#This Row],[Order Value]]</f>
        <v>1758.96</v>
      </c>
      <c r="P969">
        <f t="shared" si="30"/>
        <v>2009</v>
      </c>
      <c r="Q969" t="str">
        <f t="shared" si="31"/>
        <v>Aug</v>
      </c>
    </row>
    <row r="970" spans="1:17" x14ac:dyDescent="0.3">
      <c r="A970">
        <v>974</v>
      </c>
      <c r="B970" t="str">
        <f>Portfolio43468[[#This Row],[First Name]]</f>
        <v>A</v>
      </c>
      <c r="C970" t="str">
        <f>Portfolio43468[[#This Row],[Last Name]]</f>
        <v>Oneal</v>
      </c>
      <c r="D970" t="s">
        <v>1683</v>
      </c>
      <c r="E970" t="str">
        <f>Portfolio43468[[#This Row],[Gender]]</f>
        <v>F</v>
      </c>
      <c r="F970">
        <v>30</v>
      </c>
      <c r="G970" t="s">
        <v>4415</v>
      </c>
      <c r="H970" t="s">
        <v>484</v>
      </c>
      <c r="I970" t="str">
        <f>INDEX('Postal Codes 1'!$C$2:$C$1540,MATCH(H970,'Postal Codes 1'!$B$2:$B$1540,0))</f>
        <v>SN</v>
      </c>
      <c r="J970" s="10">
        <v>40076</v>
      </c>
      <c r="K970">
        <v>82</v>
      </c>
      <c r="L970" t="s">
        <v>1696</v>
      </c>
      <c r="M970" t="str">
        <f>Portfolio43468[[#This Row],[Product Name]]</f>
        <v>Ultrathing V2</v>
      </c>
      <c r="N970">
        <f>Portfolio43468[[#This Row],[Order Quantity]]</f>
        <v>1640</v>
      </c>
      <c r="O970" s="14">
        <f>Portfolio43468[[#This Row],[Order Value]]</f>
        <v>4903.6000000000004</v>
      </c>
      <c r="P970">
        <f t="shared" si="30"/>
        <v>2009</v>
      </c>
      <c r="Q970" t="str">
        <f t="shared" si="31"/>
        <v>Sep</v>
      </c>
    </row>
    <row r="971" spans="1:17" x14ac:dyDescent="0.3">
      <c r="A971">
        <v>975</v>
      </c>
      <c r="B971" t="str">
        <f>Portfolio43468[[#This Row],[First Name]]</f>
        <v>Z</v>
      </c>
      <c r="C971" t="str">
        <f>Portfolio43468[[#This Row],[Last Name]]</f>
        <v>Bruce</v>
      </c>
      <c r="D971" t="s">
        <v>1683</v>
      </c>
      <c r="E971" t="str">
        <f>Portfolio43468[[#This Row],[Gender]]</f>
        <v>F</v>
      </c>
      <c r="F971">
        <v>60</v>
      </c>
      <c r="G971" t="s">
        <v>4418</v>
      </c>
      <c r="H971" t="s">
        <v>577</v>
      </c>
      <c r="I971" t="str">
        <f>INDEX('Postal Codes 1'!$C$2:$C$1540,MATCH(H971,'Postal Codes 1'!$B$2:$B$1540,0))</f>
        <v>CV</v>
      </c>
      <c r="J971" s="10">
        <v>40254</v>
      </c>
      <c r="K971">
        <v>34</v>
      </c>
      <c r="L971" t="s">
        <v>1772</v>
      </c>
      <c r="M971" t="str">
        <f>Portfolio43468[[#This Row],[Product Name]]</f>
        <v>Gigastuff</v>
      </c>
      <c r="N971">
        <f>Portfolio43468[[#This Row],[Order Quantity]]</f>
        <v>612</v>
      </c>
      <c r="O971" s="14">
        <f>Portfolio43468[[#This Row],[Order Value]]</f>
        <v>1156.6799999999998</v>
      </c>
      <c r="P971">
        <f t="shared" si="30"/>
        <v>2010</v>
      </c>
      <c r="Q971" t="str">
        <f t="shared" si="31"/>
        <v>Mar</v>
      </c>
    </row>
    <row r="972" spans="1:17" x14ac:dyDescent="0.3">
      <c r="A972">
        <v>976</v>
      </c>
      <c r="B972" t="str">
        <f>Portfolio43468[[#This Row],[First Name]]</f>
        <v>J</v>
      </c>
      <c r="C972" t="str">
        <f>Portfolio43468[[#This Row],[Last Name]]</f>
        <v>Joseph</v>
      </c>
      <c r="D972" t="s">
        <v>1670</v>
      </c>
      <c r="E972" t="str">
        <f>Portfolio43468[[#This Row],[Gender]]</f>
        <v>F</v>
      </c>
      <c r="F972">
        <v>60</v>
      </c>
      <c r="G972" t="s">
        <v>4420</v>
      </c>
      <c r="H972" t="s">
        <v>1645</v>
      </c>
      <c r="I972" t="str">
        <f>INDEX('Postal Codes 1'!$C$2:$C$1540,MATCH(H972,'Postal Codes 1'!$B$2:$B$1540,0))</f>
        <v>BN</v>
      </c>
      <c r="J972" s="10">
        <v>40327</v>
      </c>
      <c r="K972">
        <v>14</v>
      </c>
      <c r="L972" t="s">
        <v>851</v>
      </c>
      <c r="M972" t="str">
        <f>Portfolio43468[[#This Row],[Product Name]]</f>
        <v>Hyperwotsit</v>
      </c>
      <c r="N972">
        <f>Portfolio43468[[#This Row],[Order Quantity]]</f>
        <v>280</v>
      </c>
      <c r="O972" s="14">
        <f>Portfolio43468[[#This Row],[Order Value]]</f>
        <v>562.79999999999995</v>
      </c>
      <c r="P972">
        <f t="shared" si="30"/>
        <v>2010</v>
      </c>
      <c r="Q972" t="str">
        <f t="shared" si="31"/>
        <v>May</v>
      </c>
    </row>
    <row r="973" spans="1:17" x14ac:dyDescent="0.3">
      <c r="A973">
        <v>977</v>
      </c>
      <c r="B973" t="str">
        <f>Portfolio43468[[#This Row],[First Name]]</f>
        <v>S</v>
      </c>
      <c r="C973" t="str">
        <f>Portfolio43468[[#This Row],[Last Name]]</f>
        <v>Woodruff</v>
      </c>
      <c r="D973" t="s">
        <v>1670</v>
      </c>
      <c r="E973" t="str">
        <f>Portfolio43468[[#This Row],[Gender]]</f>
        <v>F</v>
      </c>
      <c r="F973">
        <v>90</v>
      </c>
      <c r="G973" t="s">
        <v>4422</v>
      </c>
      <c r="H973" t="s">
        <v>535</v>
      </c>
      <c r="I973" t="str">
        <f>INDEX('Postal Codes 1'!$C$2:$C$1540,MATCH(H973,'Postal Codes 1'!$B$2:$B$1540,0))</f>
        <v>BT</v>
      </c>
      <c r="J973" s="10">
        <v>39590</v>
      </c>
      <c r="K973">
        <v>62</v>
      </c>
      <c r="L973" t="s">
        <v>851</v>
      </c>
      <c r="M973" t="str">
        <f>Portfolio43468[[#This Row],[Product Name]]</f>
        <v>Hyperwotsit</v>
      </c>
      <c r="N973">
        <f>Portfolio43468[[#This Row],[Order Quantity]]</f>
        <v>1240</v>
      </c>
      <c r="O973" s="14">
        <f>Portfolio43468[[#This Row],[Order Value]]</f>
        <v>2492.3999999999996</v>
      </c>
      <c r="P973">
        <f t="shared" si="30"/>
        <v>2008</v>
      </c>
      <c r="Q973" t="str">
        <f t="shared" si="31"/>
        <v>May</v>
      </c>
    </row>
    <row r="974" spans="1:17" x14ac:dyDescent="0.3">
      <c r="A974">
        <v>978</v>
      </c>
      <c r="B974" t="str">
        <f>Portfolio43468[[#This Row],[First Name]]</f>
        <v>W</v>
      </c>
      <c r="C974" t="str">
        <f>Portfolio43468[[#This Row],[Last Name]]</f>
        <v>Faulk</v>
      </c>
      <c r="D974" t="s">
        <v>1670</v>
      </c>
      <c r="E974" t="str">
        <f>Portfolio43468[[#This Row],[Gender]]</f>
        <v>F</v>
      </c>
      <c r="F974">
        <v>60</v>
      </c>
      <c r="G974" t="s">
        <v>4424</v>
      </c>
      <c r="H974" t="s">
        <v>4425</v>
      </c>
      <c r="I974" t="str">
        <f>INDEX('Postal Codes 1'!$C$2:$C$1540,MATCH(H974,'Postal Codes 1'!$B$2:$B$1540,0))</f>
        <v>SK</v>
      </c>
      <c r="J974" s="10">
        <v>39492</v>
      </c>
      <c r="K974">
        <v>63</v>
      </c>
      <c r="L974" t="s">
        <v>1007</v>
      </c>
      <c r="M974" t="str">
        <f>Portfolio43468[[#This Row],[Product Name]]</f>
        <v>Superwossname</v>
      </c>
      <c r="N974">
        <f>Portfolio43468[[#This Row],[Order Quantity]]</f>
        <v>1260</v>
      </c>
      <c r="O974" s="14">
        <f>Portfolio43468[[#This Row],[Order Value]]</f>
        <v>3918.6</v>
      </c>
      <c r="P974">
        <f t="shared" si="30"/>
        <v>2008</v>
      </c>
      <c r="Q974" t="str">
        <f t="shared" si="31"/>
        <v>Feb</v>
      </c>
    </row>
    <row r="975" spans="1:17" x14ac:dyDescent="0.3">
      <c r="A975">
        <v>979</v>
      </c>
      <c r="B975" t="str">
        <f>Portfolio43468[[#This Row],[First Name]]</f>
        <v>H</v>
      </c>
      <c r="C975" t="str">
        <f>Portfolio43468[[#This Row],[Last Name]]</f>
        <v>Witherspoon</v>
      </c>
      <c r="D975" t="s">
        <v>1670</v>
      </c>
      <c r="E975" t="str">
        <f>Portfolio43468[[#This Row],[Gender]]</f>
        <v>F</v>
      </c>
      <c r="F975">
        <v>30</v>
      </c>
      <c r="G975" t="s">
        <v>4428</v>
      </c>
      <c r="H975" t="s">
        <v>328</v>
      </c>
      <c r="I975" t="str">
        <f>INDEX('Postal Codes 1'!$C$2:$C$1540,MATCH(H975,'Postal Codes 1'!$B$2:$B$1540,0))</f>
        <v>LL</v>
      </c>
      <c r="J975" s="10">
        <v>40038</v>
      </c>
      <c r="K975">
        <v>77</v>
      </c>
      <c r="L975" t="s">
        <v>1696</v>
      </c>
      <c r="M975" t="str">
        <f>Portfolio43468[[#This Row],[Product Name]]</f>
        <v>Ultrathing V2</v>
      </c>
      <c r="N975">
        <f>Portfolio43468[[#This Row],[Order Quantity]]</f>
        <v>1540</v>
      </c>
      <c r="O975" s="14">
        <f>Portfolio43468[[#This Row],[Order Value]]</f>
        <v>4604.6000000000004</v>
      </c>
      <c r="P975">
        <f t="shared" si="30"/>
        <v>2009</v>
      </c>
      <c r="Q975" t="str">
        <f t="shared" si="31"/>
        <v>Aug</v>
      </c>
    </row>
    <row r="976" spans="1:17" x14ac:dyDescent="0.3">
      <c r="A976">
        <v>980</v>
      </c>
      <c r="B976" t="str">
        <f>Portfolio43468[[#This Row],[First Name]]</f>
        <v>J</v>
      </c>
      <c r="C976" t="str">
        <f>Portfolio43468[[#This Row],[Last Name]]</f>
        <v>Mcmahon</v>
      </c>
      <c r="D976" t="s">
        <v>1683</v>
      </c>
      <c r="E976" t="str">
        <f>Portfolio43468[[#This Row],[Gender]]</f>
        <v>F</v>
      </c>
      <c r="F976">
        <v>30</v>
      </c>
      <c r="G976" t="s">
        <v>4431</v>
      </c>
      <c r="H976" t="s">
        <v>219</v>
      </c>
      <c r="I976" t="str">
        <f>INDEX('Postal Codes 1'!$C$2:$C$1540,MATCH(H976,'Postal Codes 1'!$B$2:$B$1540,0))</f>
        <v>GU</v>
      </c>
      <c r="J976" s="10">
        <v>39526</v>
      </c>
      <c r="K976">
        <v>64</v>
      </c>
      <c r="L976" t="s">
        <v>851</v>
      </c>
      <c r="M976" t="str">
        <f>Portfolio43468[[#This Row],[Product Name]]</f>
        <v>Hyperwotsit</v>
      </c>
      <c r="N976">
        <f>Portfolio43468[[#This Row],[Order Quantity]]</f>
        <v>1280</v>
      </c>
      <c r="O976" s="14">
        <f>Portfolio43468[[#This Row],[Order Value]]</f>
        <v>2572.7999999999997</v>
      </c>
      <c r="P976">
        <f t="shared" si="30"/>
        <v>2008</v>
      </c>
      <c r="Q976" t="str">
        <f t="shared" si="31"/>
        <v>Mar</v>
      </c>
    </row>
    <row r="977" spans="1:17" x14ac:dyDescent="0.3">
      <c r="A977">
        <v>981</v>
      </c>
      <c r="B977" t="str">
        <f>Portfolio43468[[#This Row],[First Name]]</f>
        <v>L</v>
      </c>
      <c r="C977" t="str">
        <f>Portfolio43468[[#This Row],[Last Name]]</f>
        <v>Pratt</v>
      </c>
      <c r="D977" t="s">
        <v>1670</v>
      </c>
      <c r="E977" t="str">
        <f>Portfolio43468[[#This Row],[Gender]]</f>
        <v>F</v>
      </c>
      <c r="F977">
        <v>60</v>
      </c>
      <c r="G977" t="s">
        <v>4434</v>
      </c>
      <c r="H977" t="s">
        <v>799</v>
      </c>
      <c r="I977" t="str">
        <f>INDEX('Postal Codes 1'!$C$2:$C$1540,MATCH(H977,'Postal Codes 1'!$B$2:$B$1540,0))</f>
        <v>PO</v>
      </c>
      <c r="J977" s="10">
        <v>39798</v>
      </c>
      <c r="K977">
        <v>92</v>
      </c>
      <c r="L977" t="s">
        <v>851</v>
      </c>
      <c r="M977" t="str">
        <f>Portfolio43468[[#This Row],[Product Name]]</f>
        <v>Hyperwotsit</v>
      </c>
      <c r="N977">
        <f>Portfolio43468[[#This Row],[Order Quantity]]</f>
        <v>1840</v>
      </c>
      <c r="O977" s="14">
        <f>Portfolio43468[[#This Row],[Order Value]]</f>
        <v>3698.3999999999996</v>
      </c>
      <c r="P977">
        <f t="shared" si="30"/>
        <v>2008</v>
      </c>
      <c r="Q977" t="str">
        <f t="shared" si="31"/>
        <v>Dec</v>
      </c>
    </row>
    <row r="978" spans="1:17" x14ac:dyDescent="0.3">
      <c r="A978">
        <v>982</v>
      </c>
      <c r="B978" t="str">
        <f>Portfolio43468[[#This Row],[First Name]]</f>
        <v>C</v>
      </c>
      <c r="C978" t="str">
        <f>Portfolio43468[[#This Row],[Last Name]]</f>
        <v>Pruitt</v>
      </c>
      <c r="D978" t="s">
        <v>1670</v>
      </c>
      <c r="E978" t="str">
        <f>Portfolio43468[[#This Row],[Gender]]</f>
        <v>F</v>
      </c>
      <c r="F978">
        <v>90</v>
      </c>
      <c r="G978" t="s">
        <v>4437</v>
      </c>
      <c r="H978" t="s">
        <v>2612</v>
      </c>
      <c r="I978" t="str">
        <f>INDEX('Postal Codes 1'!$C$2:$C$1540,MATCH(H978,'Postal Codes 1'!$B$2:$B$1540,0))</f>
        <v>FK</v>
      </c>
      <c r="J978" s="10">
        <v>39682</v>
      </c>
      <c r="K978">
        <v>89</v>
      </c>
      <c r="L978" t="s">
        <v>851</v>
      </c>
      <c r="M978" t="str">
        <f>Portfolio43468[[#This Row],[Product Name]]</f>
        <v>Hyperwotsit</v>
      </c>
      <c r="N978">
        <f>Portfolio43468[[#This Row],[Order Quantity]]</f>
        <v>1780</v>
      </c>
      <c r="O978" s="14">
        <f>Portfolio43468[[#This Row],[Order Value]]</f>
        <v>3577.7999999999997</v>
      </c>
      <c r="P978">
        <f t="shared" si="30"/>
        <v>2008</v>
      </c>
      <c r="Q978" t="str">
        <f t="shared" si="31"/>
        <v>Aug</v>
      </c>
    </row>
    <row r="979" spans="1:17" x14ac:dyDescent="0.3">
      <c r="A979">
        <v>983</v>
      </c>
      <c r="B979" t="str">
        <f>Portfolio43468[[#This Row],[First Name]]</f>
        <v>S</v>
      </c>
      <c r="C979" t="str">
        <f>Portfolio43468[[#This Row],[Last Name]]</f>
        <v>Dubois</v>
      </c>
      <c r="D979" t="s">
        <v>1670</v>
      </c>
      <c r="E979" t="str">
        <f>Portfolio43468[[#This Row],[Gender]]</f>
        <v>F</v>
      </c>
      <c r="F979">
        <v>60</v>
      </c>
      <c r="G979" t="s">
        <v>4440</v>
      </c>
      <c r="H979" t="s">
        <v>751</v>
      </c>
      <c r="I979" t="str">
        <f>INDEX('Postal Codes 1'!$C$2:$C$1540,MATCH(H979,'Postal Codes 1'!$B$2:$B$1540,0))</f>
        <v>NN</v>
      </c>
      <c r="J979" s="10">
        <v>40183</v>
      </c>
      <c r="K979">
        <v>67</v>
      </c>
      <c r="L979" t="s">
        <v>1700</v>
      </c>
      <c r="M979" t="str">
        <f>Portfolio43468[[#This Row],[Product Name]]</f>
        <v>Ultrathing V1</v>
      </c>
      <c r="N979">
        <f>Portfolio43468[[#This Row],[Order Quantity]]</f>
        <v>1139</v>
      </c>
      <c r="O979" s="14">
        <f>Portfolio43468[[#This Row],[Order Value]]</f>
        <v>2266.61</v>
      </c>
      <c r="P979">
        <f t="shared" si="30"/>
        <v>2010</v>
      </c>
      <c r="Q979" t="str">
        <f t="shared" si="31"/>
        <v>Jan</v>
      </c>
    </row>
    <row r="980" spans="1:17" x14ac:dyDescent="0.3">
      <c r="A980">
        <v>984</v>
      </c>
      <c r="B980" t="str">
        <f>Portfolio43468[[#This Row],[First Name]]</f>
        <v>L</v>
      </c>
      <c r="C980" t="str">
        <f>Portfolio43468[[#This Row],[Last Name]]</f>
        <v>Culver</v>
      </c>
      <c r="D980" t="s">
        <v>1683</v>
      </c>
      <c r="E980" t="str">
        <f>Portfolio43468[[#This Row],[Gender]]</f>
        <v>F</v>
      </c>
      <c r="F980">
        <v>30</v>
      </c>
      <c r="G980" t="s">
        <v>4442</v>
      </c>
      <c r="H980" t="s">
        <v>273</v>
      </c>
      <c r="I980" t="str">
        <f>INDEX('Postal Codes 1'!$C$2:$C$1540,MATCH(H980,'Postal Codes 1'!$B$2:$B$1540,0))</f>
        <v>KA</v>
      </c>
      <c r="J980" s="10">
        <v>40264</v>
      </c>
      <c r="K980">
        <v>27</v>
      </c>
      <c r="L980" t="s">
        <v>1707</v>
      </c>
      <c r="M980" t="str">
        <f>Portfolio43468[[#This Row],[Product Name]]</f>
        <v>Megawidget M</v>
      </c>
      <c r="N980">
        <f>Portfolio43468[[#This Row],[Order Quantity]]</f>
        <v>648</v>
      </c>
      <c r="O980" s="14">
        <f>Portfolio43468[[#This Row],[Order Value]]</f>
        <v>771.12</v>
      </c>
      <c r="P980">
        <f t="shared" si="30"/>
        <v>2010</v>
      </c>
      <c r="Q980" t="str">
        <f t="shared" si="31"/>
        <v>Mar</v>
      </c>
    </row>
    <row r="981" spans="1:17" x14ac:dyDescent="0.3">
      <c r="A981">
        <v>985</v>
      </c>
      <c r="B981" t="str">
        <f>Portfolio43468[[#This Row],[First Name]]</f>
        <v>H</v>
      </c>
      <c r="C981" t="str">
        <f>Portfolio43468[[#This Row],[Last Name]]</f>
        <v>Beal</v>
      </c>
      <c r="D981" t="s">
        <v>1683</v>
      </c>
      <c r="E981" t="str">
        <f>Portfolio43468[[#This Row],[Gender]]</f>
        <v>F</v>
      </c>
      <c r="F981">
        <v>30</v>
      </c>
      <c r="G981" t="s">
        <v>4445</v>
      </c>
      <c r="H981" t="s">
        <v>187</v>
      </c>
      <c r="I981" t="str">
        <f>INDEX('Postal Codes 1'!$C$2:$C$1540,MATCH(H981,'Postal Codes 1'!$B$2:$B$1540,0))</f>
        <v>EX</v>
      </c>
      <c r="J981" s="10">
        <v>39644</v>
      </c>
      <c r="K981">
        <v>43</v>
      </c>
      <c r="L981" t="s">
        <v>1673</v>
      </c>
      <c r="M981" t="str">
        <f>Portfolio43468[[#This Row],[Product Name]]</f>
        <v>Megawidget S</v>
      </c>
      <c r="N981">
        <f>Portfolio43468[[#This Row],[Order Quantity]]</f>
        <v>1032</v>
      </c>
      <c r="O981" s="14">
        <f>Portfolio43468[[#This Row],[Order Value]]</f>
        <v>815.28000000000009</v>
      </c>
      <c r="P981">
        <f t="shared" si="30"/>
        <v>2008</v>
      </c>
      <c r="Q981" t="str">
        <f t="shared" si="31"/>
        <v>Jul</v>
      </c>
    </row>
    <row r="982" spans="1:17" x14ac:dyDescent="0.3">
      <c r="A982">
        <v>986</v>
      </c>
      <c r="B982" t="str">
        <f>Portfolio43468[[#This Row],[First Name]]</f>
        <v>F</v>
      </c>
      <c r="C982" t="str">
        <f>Portfolio43468[[#This Row],[Last Name]]</f>
        <v>Richard</v>
      </c>
      <c r="D982" t="s">
        <v>1683</v>
      </c>
      <c r="E982" t="str">
        <f>Portfolio43468[[#This Row],[Gender]]</f>
        <v>F</v>
      </c>
      <c r="F982">
        <v>30</v>
      </c>
      <c r="G982" t="s">
        <v>4447</v>
      </c>
      <c r="H982" t="s">
        <v>4448</v>
      </c>
      <c r="I982" t="str">
        <f>INDEX('Postal Codes 1'!$C$2:$C$1540,MATCH(H982,'Postal Codes 1'!$B$2:$B$1540,0))</f>
        <v>EH</v>
      </c>
      <c r="J982" s="10">
        <v>40073</v>
      </c>
      <c r="K982">
        <v>70</v>
      </c>
      <c r="L982" t="s">
        <v>1772</v>
      </c>
      <c r="M982" t="str">
        <f>Portfolio43468[[#This Row],[Product Name]]</f>
        <v>Gigastuff</v>
      </c>
      <c r="N982">
        <f>Portfolio43468[[#This Row],[Order Quantity]]</f>
        <v>1260</v>
      </c>
      <c r="O982" s="14">
        <f>Portfolio43468[[#This Row],[Order Value]]</f>
        <v>2381.4</v>
      </c>
      <c r="P982">
        <f t="shared" si="30"/>
        <v>2009</v>
      </c>
      <c r="Q982" t="str">
        <f t="shared" si="31"/>
        <v>Sep</v>
      </c>
    </row>
    <row r="983" spans="1:17" x14ac:dyDescent="0.3">
      <c r="A983">
        <v>987</v>
      </c>
      <c r="B983" t="str">
        <f>Portfolio43468[[#This Row],[First Name]]</f>
        <v>Z</v>
      </c>
      <c r="C983" t="str">
        <f>Portfolio43468[[#This Row],[Last Name]]</f>
        <v>Cullen</v>
      </c>
      <c r="D983" t="s">
        <v>1670</v>
      </c>
      <c r="E983" t="str">
        <f>Portfolio43468[[#This Row],[Gender]]</f>
        <v>F</v>
      </c>
      <c r="F983">
        <v>90</v>
      </c>
      <c r="G983" t="s">
        <v>4450</v>
      </c>
      <c r="H983" t="s">
        <v>441</v>
      </c>
      <c r="I983" t="str">
        <f>INDEX('Postal Codes 1'!$C$2:$C$1540,MATCH(H983,'Postal Codes 1'!$B$2:$B$1540,0))</f>
        <v>RM</v>
      </c>
      <c r="J983" s="10">
        <v>40121</v>
      </c>
      <c r="K983">
        <v>9</v>
      </c>
      <c r="L983" t="s">
        <v>1007</v>
      </c>
      <c r="M983" t="str">
        <f>Portfolio43468[[#This Row],[Product Name]]</f>
        <v>Superwossname</v>
      </c>
      <c r="N983">
        <f>Portfolio43468[[#This Row],[Order Quantity]]</f>
        <v>180</v>
      </c>
      <c r="O983" s="14">
        <f>Portfolio43468[[#This Row],[Order Value]]</f>
        <v>559.79999999999995</v>
      </c>
      <c r="P983">
        <f t="shared" si="30"/>
        <v>2009</v>
      </c>
      <c r="Q983" t="str">
        <f t="shared" si="31"/>
        <v>Nov</v>
      </c>
    </row>
    <row r="984" spans="1:17" x14ac:dyDescent="0.3">
      <c r="A984">
        <v>988</v>
      </c>
      <c r="B984" t="str">
        <f>Portfolio43468[[#This Row],[First Name]]</f>
        <v>R</v>
      </c>
      <c r="C984" t="str">
        <f>Portfolio43468[[#This Row],[Last Name]]</f>
        <v>May</v>
      </c>
      <c r="D984" t="s">
        <v>1670</v>
      </c>
      <c r="E984" t="str">
        <f>Portfolio43468[[#This Row],[Gender]]</f>
        <v>F</v>
      </c>
      <c r="F984">
        <v>90</v>
      </c>
      <c r="G984" t="s">
        <v>4453</v>
      </c>
      <c r="H984" t="s">
        <v>254</v>
      </c>
      <c r="I984" t="str">
        <f>INDEX('Postal Codes 1'!$C$2:$C$1540,MATCH(H984,'Postal Codes 1'!$B$2:$B$1540,0))</f>
        <v>IV</v>
      </c>
      <c r="J984" s="10">
        <v>39612</v>
      </c>
      <c r="K984">
        <v>52</v>
      </c>
      <c r="L984" t="s">
        <v>1700</v>
      </c>
      <c r="M984" t="str">
        <f>Portfolio43468[[#This Row],[Product Name]]</f>
        <v>Ultrathing V1</v>
      </c>
      <c r="N984">
        <f>Portfolio43468[[#This Row],[Order Quantity]]</f>
        <v>884</v>
      </c>
      <c r="O984" s="14">
        <f>Portfolio43468[[#This Row],[Order Value]]</f>
        <v>1759.16</v>
      </c>
      <c r="P984">
        <f t="shared" si="30"/>
        <v>2008</v>
      </c>
      <c r="Q984" t="str">
        <f t="shared" si="31"/>
        <v>Jun</v>
      </c>
    </row>
    <row r="985" spans="1:17" x14ac:dyDescent="0.3">
      <c r="A985">
        <v>989</v>
      </c>
      <c r="B985" t="str">
        <f>Portfolio43468[[#This Row],[First Name]]</f>
        <v>T</v>
      </c>
      <c r="C985" t="str">
        <f>Portfolio43468[[#This Row],[Last Name]]</f>
        <v>Watson</v>
      </c>
      <c r="D985" t="s">
        <v>1683</v>
      </c>
      <c r="E985" t="str">
        <f>Portfolio43468[[#This Row],[Gender]]</f>
        <v>F</v>
      </c>
      <c r="F985">
        <v>60</v>
      </c>
      <c r="G985" t="s">
        <v>4456</v>
      </c>
      <c r="H985" t="s">
        <v>4457</v>
      </c>
      <c r="I985" t="str">
        <f>INDEX('Postal Codes 1'!$C$2:$C$1540,MATCH(H985,'Postal Codes 1'!$B$2:$B$1540,0))</f>
        <v>CA</v>
      </c>
      <c r="J985" s="10">
        <v>40521</v>
      </c>
      <c r="K985">
        <v>82</v>
      </c>
      <c r="L985" t="s">
        <v>1673</v>
      </c>
      <c r="M985" t="str">
        <f>Portfolio43468[[#This Row],[Product Name]]</f>
        <v>Megawidget S</v>
      </c>
      <c r="N985">
        <f>Portfolio43468[[#This Row],[Order Quantity]]</f>
        <v>1968</v>
      </c>
      <c r="O985" s="14">
        <f>Portfolio43468[[#This Row],[Order Value]]</f>
        <v>1554.72</v>
      </c>
      <c r="P985">
        <f t="shared" si="30"/>
        <v>2010</v>
      </c>
      <c r="Q985" t="str">
        <f t="shared" si="31"/>
        <v>Dec</v>
      </c>
    </row>
    <row r="986" spans="1:17" x14ac:dyDescent="0.3">
      <c r="A986">
        <v>990</v>
      </c>
      <c r="B986" t="str">
        <f>Portfolio43468[[#This Row],[First Name]]</f>
        <v>C</v>
      </c>
      <c r="C986" t="str">
        <f>Portfolio43468[[#This Row],[Last Name]]</f>
        <v>Bonds</v>
      </c>
      <c r="D986" t="s">
        <v>1683</v>
      </c>
      <c r="E986" t="str">
        <f>Portfolio43468[[#This Row],[Gender]]</f>
        <v>F</v>
      </c>
      <c r="F986">
        <v>60</v>
      </c>
      <c r="G986" t="s">
        <v>4459</v>
      </c>
      <c r="H986" t="s">
        <v>216</v>
      </c>
      <c r="I986" t="str">
        <f>INDEX('Postal Codes 1'!$C$2:$C$1540,MATCH(H986,'Postal Codes 1'!$B$2:$B$1540,0))</f>
        <v>GL</v>
      </c>
      <c r="J986" s="10">
        <v>40178</v>
      </c>
      <c r="K986">
        <v>85</v>
      </c>
      <c r="L986" t="s">
        <v>1700</v>
      </c>
      <c r="M986" t="str">
        <f>Portfolio43468[[#This Row],[Product Name]]</f>
        <v>Ultrathing V1</v>
      </c>
      <c r="N986">
        <f>Portfolio43468[[#This Row],[Order Quantity]]</f>
        <v>1445</v>
      </c>
      <c r="O986" s="14">
        <f>Portfolio43468[[#This Row],[Order Value]]</f>
        <v>2875.55</v>
      </c>
      <c r="P986">
        <f t="shared" si="30"/>
        <v>2009</v>
      </c>
      <c r="Q986" t="str">
        <f t="shared" si="31"/>
        <v>Dec</v>
      </c>
    </row>
    <row r="987" spans="1:17" x14ac:dyDescent="0.3">
      <c r="A987">
        <v>991</v>
      </c>
      <c r="B987" t="str">
        <f>Portfolio43468[[#This Row],[First Name]]</f>
        <v>C</v>
      </c>
      <c r="C987" t="str">
        <f>Portfolio43468[[#This Row],[Last Name]]</f>
        <v>Rocha</v>
      </c>
      <c r="D987" t="s">
        <v>1683</v>
      </c>
      <c r="E987" t="str">
        <f>Portfolio43468[[#This Row],[Gender]]</f>
        <v>F</v>
      </c>
      <c r="F987">
        <v>90</v>
      </c>
      <c r="G987" t="s">
        <v>4462</v>
      </c>
      <c r="H987" t="s">
        <v>227</v>
      </c>
      <c r="I987" t="str">
        <f>INDEX('Postal Codes 1'!$C$2:$C$1540,MATCH(H987,'Postal Codes 1'!$B$2:$B$1540,0))</f>
        <v>HA</v>
      </c>
      <c r="J987" s="10">
        <v>40329</v>
      </c>
      <c r="K987">
        <v>22</v>
      </c>
      <c r="L987" t="s">
        <v>1007</v>
      </c>
      <c r="M987" t="str">
        <f>Portfolio43468[[#This Row],[Product Name]]</f>
        <v>Superwossname</v>
      </c>
      <c r="N987">
        <f>Portfolio43468[[#This Row],[Order Quantity]]</f>
        <v>440</v>
      </c>
      <c r="O987" s="14">
        <f>Portfolio43468[[#This Row],[Order Value]]</f>
        <v>1368.3999999999999</v>
      </c>
      <c r="P987">
        <f t="shared" si="30"/>
        <v>2010</v>
      </c>
      <c r="Q987" t="str">
        <f t="shared" si="31"/>
        <v>May</v>
      </c>
    </row>
    <row r="988" spans="1:17" x14ac:dyDescent="0.3">
      <c r="A988">
        <v>992</v>
      </c>
      <c r="B988" t="str">
        <f>Portfolio43468[[#This Row],[First Name]]</f>
        <v>D</v>
      </c>
      <c r="C988" t="str">
        <f>Portfolio43468[[#This Row],[Last Name]]</f>
        <v>Emery</v>
      </c>
      <c r="D988" t="s">
        <v>1670</v>
      </c>
      <c r="E988" t="str">
        <f>Portfolio43468[[#This Row],[Gender]]</f>
        <v>F</v>
      </c>
      <c r="F988">
        <v>30</v>
      </c>
      <c r="G988" t="s">
        <v>4465</v>
      </c>
      <c r="H988" t="s">
        <v>531</v>
      </c>
      <c r="I988" t="str">
        <f>INDEX('Postal Codes 1'!$C$2:$C$1540,MATCH(H988,'Postal Codes 1'!$B$2:$B$1540,0))</f>
        <v>BT</v>
      </c>
      <c r="J988" s="10">
        <v>39937</v>
      </c>
      <c r="K988">
        <v>42</v>
      </c>
      <c r="L988" t="s">
        <v>1772</v>
      </c>
      <c r="M988" t="str">
        <f>Portfolio43468[[#This Row],[Product Name]]</f>
        <v>Gigastuff</v>
      </c>
      <c r="N988">
        <f>Portfolio43468[[#This Row],[Order Quantity]]</f>
        <v>756</v>
      </c>
      <c r="O988" s="14">
        <f>Portfolio43468[[#This Row],[Order Value]]</f>
        <v>1428.84</v>
      </c>
      <c r="P988">
        <f t="shared" si="30"/>
        <v>2009</v>
      </c>
      <c r="Q988" t="str">
        <f t="shared" si="31"/>
        <v>May</v>
      </c>
    </row>
    <row r="989" spans="1:17" x14ac:dyDescent="0.3">
      <c r="A989">
        <v>993</v>
      </c>
      <c r="B989" t="str">
        <f>Portfolio43468[[#This Row],[First Name]]</f>
        <v>K</v>
      </c>
      <c r="C989" t="str">
        <f>Portfolio43468[[#This Row],[Last Name]]</f>
        <v>Cortez</v>
      </c>
      <c r="D989" t="s">
        <v>1683</v>
      </c>
      <c r="E989" t="str">
        <f>Portfolio43468[[#This Row],[Gender]]</f>
        <v>F</v>
      </c>
      <c r="F989">
        <v>60</v>
      </c>
      <c r="G989" t="s">
        <v>4468</v>
      </c>
      <c r="H989" t="s">
        <v>4469</v>
      </c>
      <c r="I989" t="str">
        <f>INDEX('Postal Codes 1'!$C$2:$C$1540,MATCH(H989,'Postal Codes 1'!$B$2:$B$1540,0))</f>
        <v>GU</v>
      </c>
      <c r="J989" s="10">
        <v>40209</v>
      </c>
      <c r="K989">
        <v>66</v>
      </c>
      <c r="L989" t="s">
        <v>1673</v>
      </c>
      <c r="M989" t="str">
        <f>Portfolio43468[[#This Row],[Product Name]]</f>
        <v>Megawidget S</v>
      </c>
      <c r="N989">
        <f>Portfolio43468[[#This Row],[Order Quantity]]</f>
        <v>1584</v>
      </c>
      <c r="O989" s="14">
        <f>Portfolio43468[[#This Row],[Order Value]]</f>
        <v>1251.3600000000001</v>
      </c>
      <c r="P989">
        <f t="shared" si="30"/>
        <v>2010</v>
      </c>
      <c r="Q989" t="str">
        <f t="shared" si="31"/>
        <v>Jan</v>
      </c>
    </row>
    <row r="990" spans="1:17" x14ac:dyDescent="0.3">
      <c r="A990">
        <v>994</v>
      </c>
      <c r="B990" t="str">
        <f>Portfolio43468[[#This Row],[First Name]]</f>
        <v>T</v>
      </c>
      <c r="C990" t="str">
        <f>Portfolio43468[[#This Row],[Last Name]]</f>
        <v>Yazzie</v>
      </c>
      <c r="D990" t="s">
        <v>1683</v>
      </c>
      <c r="E990" t="str">
        <f>Portfolio43468[[#This Row],[Gender]]</f>
        <v>F</v>
      </c>
      <c r="F990">
        <v>60</v>
      </c>
      <c r="G990" t="s">
        <v>4472</v>
      </c>
      <c r="H990" t="s">
        <v>221</v>
      </c>
      <c r="I990" t="str">
        <f>INDEX('Postal Codes 1'!$C$2:$C$1540,MATCH(H990,'Postal Codes 1'!$B$2:$B$1540,0))</f>
        <v>GU</v>
      </c>
      <c r="J990" s="10">
        <v>40145</v>
      </c>
      <c r="K990">
        <v>47</v>
      </c>
      <c r="L990" t="s">
        <v>1696</v>
      </c>
      <c r="M990" t="str">
        <f>Portfolio43468[[#This Row],[Product Name]]</f>
        <v>Ultrathing V2</v>
      </c>
      <c r="N990">
        <f>Portfolio43468[[#This Row],[Order Quantity]]</f>
        <v>940</v>
      </c>
      <c r="O990" s="14">
        <f>Portfolio43468[[#This Row],[Order Value]]</f>
        <v>2810.6000000000004</v>
      </c>
      <c r="P990">
        <f t="shared" si="30"/>
        <v>2009</v>
      </c>
      <c r="Q990" t="str">
        <f t="shared" si="31"/>
        <v>Nov</v>
      </c>
    </row>
    <row r="991" spans="1:17" x14ac:dyDescent="0.3">
      <c r="A991">
        <v>995</v>
      </c>
      <c r="B991" t="str">
        <f>Portfolio43468[[#This Row],[First Name]]</f>
        <v>T</v>
      </c>
      <c r="C991" t="str">
        <f>Portfolio43468[[#This Row],[Last Name]]</f>
        <v>Akers</v>
      </c>
      <c r="D991" t="s">
        <v>1670</v>
      </c>
      <c r="E991" t="str">
        <f>Portfolio43468[[#This Row],[Gender]]</f>
        <v>F</v>
      </c>
      <c r="F991">
        <v>30</v>
      </c>
      <c r="G991" t="s">
        <v>4473</v>
      </c>
      <c r="H991" t="s">
        <v>3859</v>
      </c>
      <c r="I991" t="str">
        <f>INDEX('Postal Codes 1'!$C$2:$C$1540,MATCH(H991,'Postal Codes 1'!$B$2:$B$1540,0))</f>
        <v>DT</v>
      </c>
      <c r="J991" s="10">
        <v>39588</v>
      </c>
      <c r="K991">
        <v>90</v>
      </c>
      <c r="L991" t="s">
        <v>1700</v>
      </c>
      <c r="M991" t="str">
        <f>Portfolio43468[[#This Row],[Product Name]]</f>
        <v>Ultrathing V1</v>
      </c>
      <c r="N991">
        <f>Portfolio43468[[#This Row],[Order Quantity]]</f>
        <v>1530</v>
      </c>
      <c r="O991" s="14">
        <f>Portfolio43468[[#This Row],[Order Value]]</f>
        <v>3044.7</v>
      </c>
      <c r="P991">
        <f t="shared" si="30"/>
        <v>2008</v>
      </c>
      <c r="Q991" t="str">
        <f t="shared" si="31"/>
        <v>May</v>
      </c>
    </row>
    <row r="992" spans="1:17" x14ac:dyDescent="0.3">
      <c r="A992">
        <v>996</v>
      </c>
      <c r="B992" t="str">
        <f>Portfolio43468[[#This Row],[First Name]]</f>
        <v>M</v>
      </c>
      <c r="C992" t="str">
        <f>Portfolio43468[[#This Row],[Last Name]]</f>
        <v>Mcmahon</v>
      </c>
      <c r="D992" t="s">
        <v>1670</v>
      </c>
      <c r="E992" t="str">
        <f>Portfolio43468[[#This Row],[Gender]]</f>
        <v>F</v>
      </c>
      <c r="F992">
        <v>60</v>
      </c>
      <c r="G992" t="s">
        <v>4475</v>
      </c>
      <c r="H992" t="s">
        <v>52</v>
      </c>
      <c r="I992" t="str">
        <f>INDEX('Postal Codes 1'!$C$2:$C$1540,MATCH(H992,'Postal Codes 1'!$B$2:$B$1540,0))</f>
        <v>BN</v>
      </c>
      <c r="J992" s="10">
        <v>39579</v>
      </c>
      <c r="K992">
        <v>4</v>
      </c>
      <c r="L992" t="s">
        <v>1677</v>
      </c>
      <c r="M992" t="str">
        <f>Portfolio43468[[#This Row],[Product Name]]</f>
        <v>Ultrathing V3</v>
      </c>
      <c r="N992">
        <f>Portfolio43468[[#This Row],[Order Quantity]]</f>
        <v>96</v>
      </c>
      <c r="O992" s="14">
        <f>Portfolio43468[[#This Row],[Order Value]]</f>
        <v>335.04</v>
      </c>
      <c r="P992">
        <f t="shared" si="30"/>
        <v>2008</v>
      </c>
      <c r="Q992" t="str">
        <f t="shared" si="31"/>
        <v>May</v>
      </c>
    </row>
    <row r="993" spans="1:17" x14ac:dyDescent="0.3">
      <c r="A993">
        <v>997</v>
      </c>
      <c r="B993" t="str">
        <f>Portfolio43468[[#This Row],[First Name]]</f>
        <v>C</v>
      </c>
      <c r="C993" t="str">
        <f>Portfolio43468[[#This Row],[Last Name]]</f>
        <v>Geiger</v>
      </c>
      <c r="D993" t="s">
        <v>1670</v>
      </c>
      <c r="E993" t="str">
        <f>Portfolio43468[[#This Row],[Gender]]</f>
        <v>F</v>
      </c>
      <c r="F993">
        <v>60</v>
      </c>
      <c r="G993" t="s">
        <v>4478</v>
      </c>
      <c r="H993" t="s">
        <v>1160</v>
      </c>
      <c r="I993" t="str">
        <f>INDEX('Postal Codes 1'!$C$2:$C$1540,MATCH(H993,'Postal Codes 1'!$B$2:$B$1540,0))</f>
        <v>LE</v>
      </c>
      <c r="J993" s="10">
        <v>39998</v>
      </c>
      <c r="K993">
        <v>93</v>
      </c>
      <c r="L993" t="s">
        <v>1677</v>
      </c>
      <c r="M993" t="str">
        <f>Portfolio43468[[#This Row],[Product Name]]</f>
        <v>Ultrathing V3</v>
      </c>
      <c r="N993">
        <f>Portfolio43468[[#This Row],[Order Quantity]]</f>
        <v>2232</v>
      </c>
      <c r="O993" s="14">
        <f>Portfolio43468[[#This Row],[Order Value]]</f>
        <v>7789.68</v>
      </c>
      <c r="P993">
        <f t="shared" si="30"/>
        <v>2009</v>
      </c>
      <c r="Q993" t="str">
        <f t="shared" si="31"/>
        <v>Jul</v>
      </c>
    </row>
    <row r="994" spans="1:17" x14ac:dyDescent="0.3">
      <c r="A994">
        <v>998</v>
      </c>
      <c r="B994" t="str">
        <f>Portfolio43468[[#This Row],[First Name]]</f>
        <v>B</v>
      </c>
      <c r="C994" t="str">
        <f>Portfolio43468[[#This Row],[Last Name]]</f>
        <v>Bravo</v>
      </c>
      <c r="D994" t="s">
        <v>1670</v>
      </c>
      <c r="E994" t="str">
        <f>Portfolio43468[[#This Row],[Gender]]</f>
        <v>F</v>
      </c>
      <c r="F994">
        <v>90</v>
      </c>
      <c r="G994" t="s">
        <v>4481</v>
      </c>
      <c r="H994" t="s">
        <v>774</v>
      </c>
      <c r="I994" t="str">
        <f>INDEX('Postal Codes 1'!$C$2:$C$1540,MATCH(H994,'Postal Codes 1'!$B$2:$B$1540,0))</f>
        <v>PH</v>
      </c>
      <c r="J994" s="10">
        <v>40207</v>
      </c>
      <c r="K994">
        <v>41</v>
      </c>
      <c r="L994" t="s">
        <v>1007</v>
      </c>
      <c r="M994" t="str">
        <f>Portfolio43468[[#This Row],[Product Name]]</f>
        <v>Superwossname</v>
      </c>
      <c r="N994">
        <f>Portfolio43468[[#This Row],[Order Quantity]]</f>
        <v>820</v>
      </c>
      <c r="O994" s="14">
        <f>Portfolio43468[[#This Row],[Order Value]]</f>
        <v>2550.1999999999998</v>
      </c>
      <c r="P994">
        <f t="shared" si="30"/>
        <v>2010</v>
      </c>
      <c r="Q994" t="str">
        <f t="shared" si="31"/>
        <v>Jan</v>
      </c>
    </row>
    <row r="995" spans="1:17" x14ac:dyDescent="0.3">
      <c r="A995">
        <v>999</v>
      </c>
      <c r="B995" t="str">
        <f>Portfolio43468[[#This Row],[First Name]]</f>
        <v>L</v>
      </c>
      <c r="C995" t="str">
        <f>Portfolio43468[[#This Row],[Last Name]]</f>
        <v>Mcconnell</v>
      </c>
      <c r="D995" t="s">
        <v>1683</v>
      </c>
      <c r="E995" t="str">
        <f>Portfolio43468[[#This Row],[Gender]]</f>
        <v>F</v>
      </c>
      <c r="F995">
        <v>90</v>
      </c>
      <c r="G995" t="s">
        <v>4484</v>
      </c>
      <c r="H995" t="s">
        <v>1033</v>
      </c>
      <c r="I995" t="str">
        <f>INDEX('Postal Codes 1'!$C$2:$C$1540,MATCH(H995,'Postal Codes 1'!$B$2:$B$1540,0))</f>
        <v>EX</v>
      </c>
      <c r="J995" s="10">
        <v>39917</v>
      </c>
      <c r="K995">
        <v>11</v>
      </c>
      <c r="L995" t="s">
        <v>1673</v>
      </c>
      <c r="M995" t="str">
        <f>Portfolio43468[[#This Row],[Product Name]]</f>
        <v>Megawidget S</v>
      </c>
      <c r="N995">
        <f>Portfolio43468[[#This Row],[Order Quantity]]</f>
        <v>264</v>
      </c>
      <c r="O995" s="14">
        <f>Portfolio43468[[#This Row],[Order Value]]</f>
        <v>208.56</v>
      </c>
      <c r="P995">
        <f t="shared" si="30"/>
        <v>2009</v>
      </c>
      <c r="Q995" t="str">
        <f t="shared" si="31"/>
        <v>Apr</v>
      </c>
    </row>
    <row r="996" spans="1:17" x14ac:dyDescent="0.3">
      <c r="A996">
        <v>1000</v>
      </c>
      <c r="B996" t="str">
        <f>Portfolio43468[[#This Row],[First Name]]</f>
        <v>L</v>
      </c>
      <c r="C996" t="str">
        <f>Portfolio43468[[#This Row],[Last Name]]</f>
        <v>Means</v>
      </c>
      <c r="D996" t="s">
        <v>1683</v>
      </c>
      <c r="E996" t="str">
        <f>Portfolio43468[[#This Row],[Gender]]</f>
        <v>F</v>
      </c>
      <c r="F996">
        <v>90</v>
      </c>
      <c r="G996" t="s">
        <v>4487</v>
      </c>
      <c r="H996" t="s">
        <v>270</v>
      </c>
      <c r="I996" t="str">
        <f>INDEX('Postal Codes 1'!$C$2:$C$1540,MATCH(H996,'Postal Codes 1'!$B$2:$B$1540,0))</f>
        <v>IV</v>
      </c>
      <c r="J996" s="10">
        <v>39978</v>
      </c>
      <c r="K996">
        <v>89</v>
      </c>
      <c r="L996" t="s">
        <v>1677</v>
      </c>
      <c r="M996" t="str">
        <f>Portfolio43468[[#This Row],[Product Name]]</f>
        <v>Ultrathing V3</v>
      </c>
      <c r="N996">
        <f>Portfolio43468[[#This Row],[Order Quantity]]</f>
        <v>2136</v>
      </c>
      <c r="O996" s="14">
        <f>Portfolio43468[[#This Row],[Order Value]]</f>
        <v>7454.64</v>
      </c>
      <c r="P996">
        <f t="shared" si="30"/>
        <v>2009</v>
      </c>
      <c r="Q996" t="str">
        <f t="shared" si="31"/>
        <v>Jun</v>
      </c>
    </row>
    <row r="997" spans="1:17" x14ac:dyDescent="0.3">
      <c r="A997">
        <v>1001</v>
      </c>
      <c r="B997" t="str">
        <f>Portfolio43468[[#This Row],[First Name]]</f>
        <v>L</v>
      </c>
      <c r="C997" t="str">
        <f>Portfolio43468[[#This Row],[Last Name]]</f>
        <v>Delacruz</v>
      </c>
      <c r="D997" t="s">
        <v>1683</v>
      </c>
      <c r="E997" t="str">
        <f>Portfolio43468[[#This Row],[Gender]]</f>
        <v>F</v>
      </c>
      <c r="F997">
        <v>30</v>
      </c>
      <c r="G997" t="s">
        <v>4490</v>
      </c>
      <c r="H997" t="s">
        <v>434</v>
      </c>
      <c r="I997" t="str">
        <f>INDEX('Postal Codes 1'!$C$2:$C$1540,MATCH(H997,'Postal Codes 1'!$B$2:$B$1540,0))</f>
        <v>RG</v>
      </c>
      <c r="J997" s="10">
        <v>39757</v>
      </c>
      <c r="K997">
        <v>49</v>
      </c>
      <c r="L997" t="s">
        <v>1721</v>
      </c>
      <c r="M997" t="str">
        <f>Portfolio43468[[#This Row],[Product Name]]</f>
        <v>Ultrathing V4</v>
      </c>
      <c r="N997">
        <f>Portfolio43468[[#This Row],[Order Quantity]]</f>
        <v>1176</v>
      </c>
      <c r="O997" s="14">
        <f>Portfolio43468[[#This Row],[Order Value]]</f>
        <v>4692.2400000000007</v>
      </c>
      <c r="P997">
        <f t="shared" si="30"/>
        <v>2008</v>
      </c>
      <c r="Q997" t="str">
        <f t="shared" si="31"/>
        <v>Nov</v>
      </c>
    </row>
    <row r="998" spans="1:17" x14ac:dyDescent="0.3">
      <c r="A998">
        <v>1002</v>
      </c>
      <c r="B998" t="str">
        <f>Portfolio43468[[#This Row],[First Name]]</f>
        <v>J</v>
      </c>
      <c r="C998" t="str">
        <f>Portfolio43468[[#This Row],[Last Name]]</f>
        <v>Roach</v>
      </c>
      <c r="D998" t="s">
        <v>4493</v>
      </c>
      <c r="E998" t="str">
        <f>Portfolio43468[[#This Row],[Gender]]</f>
        <v>M</v>
      </c>
      <c r="F998">
        <v>60</v>
      </c>
      <c r="G998" t="s">
        <v>4494</v>
      </c>
      <c r="H998" t="s">
        <v>506</v>
      </c>
      <c r="I998" t="str">
        <f>INDEX('Postal Codes 1'!$C$2:$C$1540,MATCH(H998,'Postal Codes 1'!$B$2:$B$1540,0))</f>
        <v>AB</v>
      </c>
      <c r="J998" s="10">
        <v>40134</v>
      </c>
      <c r="K998">
        <v>78</v>
      </c>
      <c r="L998" t="s">
        <v>1721</v>
      </c>
      <c r="M998" t="str">
        <f>Portfolio43468[[#This Row],[Product Name]]</f>
        <v>Ultrathing V4</v>
      </c>
      <c r="N998">
        <f>Portfolio43468[[#This Row],[Order Quantity]]</f>
        <v>1872</v>
      </c>
      <c r="O998" s="14">
        <f>Portfolio43468[[#This Row],[Order Value]]</f>
        <v>7469.2800000000007</v>
      </c>
      <c r="P998">
        <f t="shared" si="30"/>
        <v>2009</v>
      </c>
      <c r="Q998" t="str">
        <f t="shared" si="31"/>
        <v>Nov</v>
      </c>
    </row>
    <row r="999" spans="1:17" x14ac:dyDescent="0.3">
      <c r="A999">
        <v>1003</v>
      </c>
      <c r="B999" t="str">
        <f>Portfolio43468[[#This Row],[First Name]]</f>
        <v>K</v>
      </c>
      <c r="C999" t="str">
        <f>Portfolio43468[[#This Row],[Last Name]]</f>
        <v>Lynch</v>
      </c>
      <c r="D999" t="s">
        <v>4493</v>
      </c>
      <c r="E999" t="str">
        <f>Portfolio43468[[#This Row],[Gender]]</f>
        <v>M</v>
      </c>
      <c r="F999">
        <v>30</v>
      </c>
      <c r="G999" t="s">
        <v>4497</v>
      </c>
      <c r="H999" t="s">
        <v>1451</v>
      </c>
      <c r="I999" t="str">
        <f>INDEX('Postal Codes 1'!$C$2:$C$1540,MATCH(H999,'Postal Codes 1'!$B$2:$B$1540,0))</f>
        <v>TD</v>
      </c>
      <c r="J999" s="10">
        <v>40542</v>
      </c>
      <c r="K999">
        <v>46</v>
      </c>
      <c r="L999" t="s">
        <v>1692</v>
      </c>
      <c r="M999" t="str">
        <f>Portfolio43468[[#This Row],[Product Name]]</f>
        <v>Megawidget L</v>
      </c>
      <c r="N999">
        <f>Portfolio43468[[#This Row],[Order Quantity]]</f>
        <v>1104</v>
      </c>
      <c r="O999" s="14">
        <f>Portfolio43468[[#This Row],[Order Value]]</f>
        <v>1755.3600000000001</v>
      </c>
      <c r="P999">
        <f t="shared" si="30"/>
        <v>2010</v>
      </c>
      <c r="Q999" t="str">
        <f t="shared" si="31"/>
        <v>Dec</v>
      </c>
    </row>
    <row r="1000" spans="1:17" x14ac:dyDescent="0.3">
      <c r="A1000">
        <v>1004</v>
      </c>
      <c r="B1000" t="str">
        <f>Portfolio43468[[#This Row],[First Name]]</f>
        <v>G</v>
      </c>
      <c r="C1000" t="str">
        <f>Portfolio43468[[#This Row],[Last Name]]</f>
        <v>Bowling</v>
      </c>
      <c r="D1000" t="s">
        <v>4493</v>
      </c>
      <c r="E1000" t="str">
        <f>Portfolio43468[[#This Row],[Gender]]</f>
        <v>M</v>
      </c>
      <c r="F1000">
        <v>60</v>
      </c>
      <c r="G1000" t="s">
        <v>4500</v>
      </c>
      <c r="H1000" t="s">
        <v>1621</v>
      </c>
      <c r="I1000" t="str">
        <f>INDEX('Postal Codes 1'!$C$2:$C$1540,MATCH(H1000,'Postal Codes 1'!$B$2:$B$1540,0))</f>
        <v>CT</v>
      </c>
      <c r="J1000" s="10">
        <v>39645</v>
      </c>
      <c r="K1000">
        <v>59</v>
      </c>
      <c r="L1000" t="s">
        <v>1721</v>
      </c>
      <c r="M1000" t="str">
        <f>Portfolio43468[[#This Row],[Product Name]]</f>
        <v>Ultrathing V4</v>
      </c>
      <c r="N1000">
        <f>Portfolio43468[[#This Row],[Order Quantity]]</f>
        <v>1416</v>
      </c>
      <c r="O1000" s="14">
        <f>Portfolio43468[[#This Row],[Order Value]]</f>
        <v>5649.84</v>
      </c>
      <c r="P1000">
        <f t="shared" si="30"/>
        <v>2008</v>
      </c>
      <c r="Q1000" t="str">
        <f t="shared" si="31"/>
        <v>Jul</v>
      </c>
    </row>
    <row r="1001" spans="1:17" x14ac:dyDescent="0.3">
      <c r="A1001">
        <v>1005</v>
      </c>
      <c r="B1001" t="str">
        <f>Portfolio43468[[#This Row],[First Name]]</f>
        <v>K</v>
      </c>
      <c r="C1001" t="str">
        <f>Portfolio43468[[#This Row],[Last Name]]</f>
        <v>Bouchard</v>
      </c>
      <c r="D1001" t="s">
        <v>4493</v>
      </c>
      <c r="E1001" t="str">
        <f>Portfolio43468[[#This Row],[Gender]]</f>
        <v>M</v>
      </c>
      <c r="F1001">
        <v>90</v>
      </c>
      <c r="G1001" t="s">
        <v>4503</v>
      </c>
      <c r="H1001" t="s">
        <v>3245</v>
      </c>
      <c r="I1001" t="str">
        <f>INDEX('Postal Codes 1'!$C$2:$C$1540,MATCH(H1001,'Postal Codes 1'!$B$2:$B$1540,0))</f>
        <v>ML</v>
      </c>
      <c r="J1001" s="10">
        <v>39578</v>
      </c>
      <c r="K1001">
        <v>58</v>
      </c>
      <c r="L1001" t="s">
        <v>1692</v>
      </c>
      <c r="M1001" t="str">
        <f>Portfolio43468[[#This Row],[Product Name]]</f>
        <v>Megawidget L</v>
      </c>
      <c r="N1001">
        <f>Portfolio43468[[#This Row],[Order Quantity]]</f>
        <v>1392</v>
      </c>
      <c r="O1001" s="14">
        <f>Portfolio43468[[#This Row],[Order Value]]</f>
        <v>2213.2800000000002</v>
      </c>
      <c r="P1001">
        <f t="shared" si="30"/>
        <v>2008</v>
      </c>
      <c r="Q1001" t="str">
        <f t="shared" si="31"/>
        <v>May</v>
      </c>
    </row>
    <row r="1002" spans="1:17" x14ac:dyDescent="0.3">
      <c r="A1002">
        <v>1006</v>
      </c>
      <c r="B1002" t="str">
        <f>Portfolio43468[[#This Row],[First Name]]</f>
        <v>P</v>
      </c>
      <c r="C1002" t="str">
        <f>Portfolio43468[[#This Row],[Last Name]]</f>
        <v>Coleman</v>
      </c>
      <c r="D1002" t="s">
        <v>4493</v>
      </c>
      <c r="E1002" t="str">
        <f>Portfolio43468[[#This Row],[Gender]]</f>
        <v>M</v>
      </c>
      <c r="F1002">
        <v>60</v>
      </c>
      <c r="G1002" t="s">
        <v>4506</v>
      </c>
      <c r="H1002" t="s">
        <v>651</v>
      </c>
      <c r="I1002" t="str">
        <f>INDEX('Postal Codes 1'!$C$2:$C$1540,MATCH(H1002,'Postal Codes 1'!$B$2:$B$1540,0))</f>
        <v>IG</v>
      </c>
      <c r="J1002" s="10">
        <v>39781</v>
      </c>
      <c r="K1002">
        <v>51</v>
      </c>
      <c r="L1002" t="s">
        <v>1772</v>
      </c>
      <c r="M1002" t="str">
        <f>Portfolio43468[[#This Row],[Product Name]]</f>
        <v>Gigastuff</v>
      </c>
      <c r="N1002">
        <f>Portfolio43468[[#This Row],[Order Quantity]]</f>
        <v>918</v>
      </c>
      <c r="O1002" s="14">
        <f>Portfolio43468[[#This Row],[Order Value]]</f>
        <v>1735.02</v>
      </c>
      <c r="P1002">
        <f t="shared" si="30"/>
        <v>2008</v>
      </c>
      <c r="Q1002" t="str">
        <f t="shared" si="31"/>
        <v>Nov</v>
      </c>
    </row>
    <row r="1003" spans="1:17" x14ac:dyDescent="0.3">
      <c r="A1003">
        <v>1007</v>
      </c>
      <c r="B1003" t="str">
        <f>Portfolio43468[[#This Row],[First Name]]</f>
        <v>V</v>
      </c>
      <c r="C1003" t="str">
        <f>Portfolio43468[[#This Row],[Last Name]]</f>
        <v>Mcnally</v>
      </c>
      <c r="D1003" t="s">
        <v>4493</v>
      </c>
      <c r="E1003" t="str">
        <f>Portfolio43468[[#This Row],[Gender]]</f>
        <v>M</v>
      </c>
      <c r="F1003">
        <v>90</v>
      </c>
      <c r="G1003" t="s">
        <v>4508</v>
      </c>
      <c r="H1003" t="s">
        <v>1185</v>
      </c>
      <c r="I1003" t="str">
        <f>INDEX('Postal Codes 1'!$C$2:$C$1540,MATCH(H1003,'Postal Codes 1'!$B$2:$B$1540,0))</f>
        <v>LS</v>
      </c>
      <c r="J1003" s="10">
        <v>39543</v>
      </c>
      <c r="K1003">
        <v>70</v>
      </c>
      <c r="L1003" t="s">
        <v>1700</v>
      </c>
      <c r="M1003" t="str">
        <f>Portfolio43468[[#This Row],[Product Name]]</f>
        <v>Ultrathing V1</v>
      </c>
      <c r="N1003">
        <f>Portfolio43468[[#This Row],[Order Quantity]]</f>
        <v>1190</v>
      </c>
      <c r="O1003" s="14">
        <f>Portfolio43468[[#This Row],[Order Value]]</f>
        <v>2368.1</v>
      </c>
      <c r="P1003">
        <f t="shared" si="30"/>
        <v>2008</v>
      </c>
      <c r="Q1003" t="str">
        <f t="shared" si="31"/>
        <v>Apr</v>
      </c>
    </row>
    <row r="1004" spans="1:17" x14ac:dyDescent="0.3">
      <c r="A1004">
        <v>1008</v>
      </c>
      <c r="B1004" t="str">
        <f>Portfolio43468[[#This Row],[First Name]]</f>
        <v>N</v>
      </c>
      <c r="C1004" t="str">
        <f>Portfolio43468[[#This Row],[Last Name]]</f>
        <v>Lindsey</v>
      </c>
      <c r="D1004" t="s">
        <v>4493</v>
      </c>
      <c r="E1004" t="str">
        <f>Portfolio43468[[#This Row],[Gender]]</f>
        <v>M</v>
      </c>
      <c r="F1004">
        <v>60</v>
      </c>
      <c r="G1004" t="s">
        <v>4510</v>
      </c>
      <c r="H1004" t="s">
        <v>1682</v>
      </c>
      <c r="I1004" t="str">
        <f>INDEX('Postal Codes 1'!$C$2:$C$1540,MATCH(H1004,'Postal Codes 1'!$B$2:$B$1540,0))</f>
        <v>NE</v>
      </c>
      <c r="J1004" s="10">
        <v>40192</v>
      </c>
      <c r="K1004">
        <v>21</v>
      </c>
      <c r="L1004" t="s">
        <v>1673</v>
      </c>
      <c r="M1004" t="str">
        <f>Portfolio43468[[#This Row],[Product Name]]</f>
        <v>Megawidget S</v>
      </c>
      <c r="N1004">
        <f>Portfolio43468[[#This Row],[Order Quantity]]</f>
        <v>504</v>
      </c>
      <c r="O1004" s="14">
        <f>Portfolio43468[[#This Row],[Order Value]]</f>
        <v>398.16</v>
      </c>
      <c r="P1004">
        <f t="shared" si="30"/>
        <v>2010</v>
      </c>
      <c r="Q1004" t="str">
        <f t="shared" si="31"/>
        <v>Jan</v>
      </c>
    </row>
    <row r="1005" spans="1:17" x14ac:dyDescent="0.3">
      <c r="A1005">
        <v>1009</v>
      </c>
      <c r="B1005" t="str">
        <f>Portfolio43468[[#This Row],[First Name]]</f>
        <v>J</v>
      </c>
      <c r="C1005" t="str">
        <f>Portfolio43468[[#This Row],[Last Name]]</f>
        <v>Wall</v>
      </c>
      <c r="D1005" t="s">
        <v>4493</v>
      </c>
      <c r="E1005" t="str">
        <f>Portfolio43468[[#This Row],[Gender]]</f>
        <v>M</v>
      </c>
      <c r="F1005">
        <v>90</v>
      </c>
      <c r="G1005" t="s">
        <v>4512</v>
      </c>
      <c r="H1005" t="s">
        <v>4513</v>
      </c>
      <c r="I1005" t="str">
        <f>INDEX('Postal Codes 1'!$C$2:$C$1540,MATCH(H1005,'Postal Codes 1'!$B$2:$B$1540,0))</f>
        <v>DG</v>
      </c>
      <c r="J1005" s="10">
        <v>40322</v>
      </c>
      <c r="K1005">
        <v>34</v>
      </c>
      <c r="L1005" t="s">
        <v>1673</v>
      </c>
      <c r="M1005" t="str">
        <f>Portfolio43468[[#This Row],[Product Name]]</f>
        <v>Megawidget S</v>
      </c>
      <c r="N1005">
        <f>Portfolio43468[[#This Row],[Order Quantity]]</f>
        <v>816</v>
      </c>
      <c r="O1005" s="14">
        <f>Portfolio43468[[#This Row],[Order Value]]</f>
        <v>644.64</v>
      </c>
      <c r="P1005">
        <f t="shared" si="30"/>
        <v>2010</v>
      </c>
      <c r="Q1005" t="str">
        <f t="shared" si="31"/>
        <v>May</v>
      </c>
    </row>
    <row r="1006" spans="1:17" x14ac:dyDescent="0.3">
      <c r="A1006">
        <v>1010</v>
      </c>
      <c r="B1006" t="str">
        <f>Portfolio43468[[#This Row],[First Name]]</f>
        <v>J</v>
      </c>
      <c r="C1006" t="str">
        <f>Portfolio43468[[#This Row],[Last Name]]</f>
        <v>Hogue</v>
      </c>
      <c r="D1006" t="s">
        <v>4493</v>
      </c>
      <c r="E1006" t="str">
        <f>Portfolio43468[[#This Row],[Gender]]</f>
        <v>M</v>
      </c>
      <c r="F1006">
        <v>30</v>
      </c>
      <c r="G1006" t="s">
        <v>4516</v>
      </c>
      <c r="H1006" t="s">
        <v>3088</v>
      </c>
      <c r="I1006" t="str">
        <f>INDEX('Postal Codes 1'!$C$2:$C$1540,MATCH(H1006,'Postal Codes 1'!$B$2:$B$1540,0))</f>
        <v>EX</v>
      </c>
      <c r="J1006" s="10">
        <v>39639</v>
      </c>
      <c r="K1006">
        <v>73</v>
      </c>
      <c r="L1006" t="s">
        <v>1707</v>
      </c>
      <c r="M1006" t="str">
        <f>Portfolio43468[[#This Row],[Product Name]]</f>
        <v>Megawidget M</v>
      </c>
      <c r="N1006">
        <f>Portfolio43468[[#This Row],[Order Quantity]]</f>
        <v>1752</v>
      </c>
      <c r="O1006" s="14">
        <f>Portfolio43468[[#This Row],[Order Value]]</f>
        <v>2084.88</v>
      </c>
      <c r="P1006">
        <f t="shared" si="30"/>
        <v>2008</v>
      </c>
      <c r="Q1006" t="str">
        <f t="shared" si="31"/>
        <v>Jul</v>
      </c>
    </row>
    <row r="1007" spans="1:17" x14ac:dyDescent="0.3">
      <c r="A1007">
        <v>1011</v>
      </c>
      <c r="B1007" t="str">
        <f>Portfolio43468[[#This Row],[First Name]]</f>
        <v>D</v>
      </c>
      <c r="C1007" t="str">
        <f>Portfolio43468[[#This Row],[Last Name]]</f>
        <v>Flood</v>
      </c>
      <c r="D1007" t="s">
        <v>4493</v>
      </c>
      <c r="E1007" t="str">
        <f>Portfolio43468[[#This Row],[Gender]]</f>
        <v>M</v>
      </c>
      <c r="F1007">
        <v>60</v>
      </c>
      <c r="G1007" t="s">
        <v>4519</v>
      </c>
      <c r="H1007" t="s">
        <v>567</v>
      </c>
      <c r="I1007" t="str">
        <f>INDEX('Postal Codes 1'!$C$2:$C$1540,MATCH(H1007,'Postal Codes 1'!$B$2:$B$1540,0))</f>
        <v>CH</v>
      </c>
      <c r="J1007" s="10">
        <v>39879</v>
      </c>
      <c r="K1007">
        <v>25</v>
      </c>
      <c r="L1007" t="s">
        <v>1007</v>
      </c>
      <c r="M1007" t="str">
        <f>Portfolio43468[[#This Row],[Product Name]]</f>
        <v>Superwossname</v>
      </c>
      <c r="N1007">
        <f>Portfolio43468[[#This Row],[Order Quantity]]</f>
        <v>500</v>
      </c>
      <c r="O1007" s="14">
        <f>Portfolio43468[[#This Row],[Order Value]]</f>
        <v>1555</v>
      </c>
      <c r="P1007">
        <f t="shared" si="30"/>
        <v>2009</v>
      </c>
      <c r="Q1007" t="str">
        <f t="shared" si="31"/>
        <v>Mar</v>
      </c>
    </row>
    <row r="1008" spans="1:17" x14ac:dyDescent="0.3">
      <c r="A1008">
        <v>1012</v>
      </c>
      <c r="B1008" t="str">
        <f>Portfolio43468[[#This Row],[First Name]]</f>
        <v>C</v>
      </c>
      <c r="C1008" t="str">
        <f>Portfolio43468[[#This Row],[Last Name]]</f>
        <v>Blackmon</v>
      </c>
      <c r="D1008" t="s">
        <v>4493</v>
      </c>
      <c r="E1008" t="str">
        <f>Portfolio43468[[#This Row],[Gender]]</f>
        <v>M</v>
      </c>
      <c r="F1008">
        <v>30</v>
      </c>
      <c r="G1008" t="s">
        <v>4521</v>
      </c>
      <c r="H1008" t="s">
        <v>4092</v>
      </c>
      <c r="I1008" t="str">
        <f>INDEX('Postal Codes 1'!$C$2:$C$1540,MATCH(H1008,'Postal Codes 1'!$B$2:$B$1540,0))</f>
        <v>TR</v>
      </c>
      <c r="J1008" s="10">
        <v>40301</v>
      </c>
      <c r="K1008">
        <v>84</v>
      </c>
      <c r="L1008" t="s">
        <v>1772</v>
      </c>
      <c r="M1008" t="str">
        <f>Portfolio43468[[#This Row],[Product Name]]</f>
        <v>Gigastuff</v>
      </c>
      <c r="N1008">
        <f>Portfolio43468[[#This Row],[Order Quantity]]</f>
        <v>1512</v>
      </c>
      <c r="O1008" s="14">
        <f>Portfolio43468[[#This Row],[Order Value]]</f>
        <v>2857.68</v>
      </c>
      <c r="P1008">
        <f t="shared" si="30"/>
        <v>2010</v>
      </c>
      <c r="Q1008" t="str">
        <f t="shared" si="31"/>
        <v>May</v>
      </c>
    </row>
    <row r="1009" spans="1:17" x14ac:dyDescent="0.3">
      <c r="A1009">
        <v>1013</v>
      </c>
      <c r="B1009" t="str">
        <f>Portfolio43468[[#This Row],[First Name]]</f>
        <v>L</v>
      </c>
      <c r="C1009" t="str">
        <f>Portfolio43468[[#This Row],[Last Name]]</f>
        <v>Montano</v>
      </c>
      <c r="D1009" t="s">
        <v>4493</v>
      </c>
      <c r="E1009" t="str">
        <f>Portfolio43468[[#This Row],[Gender]]</f>
        <v>M</v>
      </c>
      <c r="F1009">
        <v>30</v>
      </c>
      <c r="G1009" t="s">
        <v>4522</v>
      </c>
      <c r="H1009" t="s">
        <v>570</v>
      </c>
      <c r="I1009" t="str">
        <f>INDEX('Postal Codes 1'!$C$2:$C$1540,MATCH(H1009,'Postal Codes 1'!$B$2:$B$1540,0))</f>
        <v>CR</v>
      </c>
      <c r="J1009" s="10">
        <v>39787</v>
      </c>
      <c r="K1009">
        <v>32</v>
      </c>
      <c r="L1009" t="s">
        <v>1673</v>
      </c>
      <c r="M1009" t="str">
        <f>Portfolio43468[[#This Row],[Product Name]]</f>
        <v>Megawidget S</v>
      </c>
      <c r="N1009">
        <f>Portfolio43468[[#This Row],[Order Quantity]]</f>
        <v>768</v>
      </c>
      <c r="O1009" s="14">
        <f>Portfolio43468[[#This Row],[Order Value]]</f>
        <v>606.72</v>
      </c>
      <c r="P1009">
        <f t="shared" si="30"/>
        <v>2008</v>
      </c>
      <c r="Q1009" t="str">
        <f t="shared" si="31"/>
        <v>Dec</v>
      </c>
    </row>
    <row r="1010" spans="1:17" x14ac:dyDescent="0.3">
      <c r="A1010">
        <v>1014</v>
      </c>
      <c r="B1010" t="str">
        <f>Portfolio43468[[#This Row],[First Name]]</f>
        <v>J</v>
      </c>
      <c r="C1010" t="str">
        <f>Portfolio43468[[#This Row],[Last Name]]</f>
        <v>Barnhart</v>
      </c>
      <c r="D1010" t="s">
        <v>4493</v>
      </c>
      <c r="E1010" t="str">
        <f>Portfolio43468[[#This Row],[Gender]]</f>
        <v>M</v>
      </c>
      <c r="F1010">
        <v>60</v>
      </c>
      <c r="G1010" t="s">
        <v>4525</v>
      </c>
      <c r="H1010" t="s">
        <v>389</v>
      </c>
      <c r="I1010" t="str">
        <f>INDEX('Postal Codes 1'!$C$2:$C$1540,MATCH(H1010,'Postal Codes 1'!$B$2:$B$1540,0))</f>
        <v>OX</v>
      </c>
      <c r="J1010" s="10">
        <v>40284</v>
      </c>
      <c r="K1010">
        <v>39</v>
      </c>
      <c r="L1010" t="s">
        <v>1700</v>
      </c>
      <c r="M1010" t="str">
        <f>Portfolio43468[[#This Row],[Product Name]]</f>
        <v>Ultrathing V1</v>
      </c>
      <c r="N1010">
        <f>Portfolio43468[[#This Row],[Order Quantity]]</f>
        <v>663</v>
      </c>
      <c r="O1010" s="14">
        <f>Portfolio43468[[#This Row],[Order Value]]</f>
        <v>1319.37</v>
      </c>
      <c r="P1010">
        <f t="shared" si="30"/>
        <v>2010</v>
      </c>
      <c r="Q1010" t="str">
        <f t="shared" si="31"/>
        <v>Apr</v>
      </c>
    </row>
    <row r="1011" spans="1:17" x14ac:dyDescent="0.3">
      <c r="A1011">
        <v>1015</v>
      </c>
      <c r="B1011" t="str">
        <f>Portfolio43468[[#This Row],[First Name]]</f>
        <v>B</v>
      </c>
      <c r="C1011" t="str">
        <f>Portfolio43468[[#This Row],[Last Name]]</f>
        <v>Franks</v>
      </c>
      <c r="D1011" t="s">
        <v>4493</v>
      </c>
      <c r="E1011" t="str">
        <f>Portfolio43468[[#This Row],[Gender]]</f>
        <v>M</v>
      </c>
      <c r="F1011">
        <v>30</v>
      </c>
      <c r="G1011" t="s">
        <v>4526</v>
      </c>
      <c r="H1011" t="s">
        <v>732</v>
      </c>
      <c r="I1011" t="str">
        <f>INDEX('Postal Codes 1'!$C$2:$C$1540,MATCH(H1011,'Postal Codes 1'!$B$2:$B$1540,0))</f>
        <v>ML</v>
      </c>
      <c r="J1011" s="10">
        <v>40075</v>
      </c>
      <c r="K1011">
        <v>63</v>
      </c>
      <c r="L1011" t="s">
        <v>1696</v>
      </c>
      <c r="M1011" t="str">
        <f>Portfolio43468[[#This Row],[Product Name]]</f>
        <v>Ultrathing V2</v>
      </c>
      <c r="N1011">
        <f>Portfolio43468[[#This Row],[Order Quantity]]</f>
        <v>1260</v>
      </c>
      <c r="O1011" s="14">
        <f>Portfolio43468[[#This Row],[Order Value]]</f>
        <v>3767.4</v>
      </c>
      <c r="P1011">
        <f t="shared" si="30"/>
        <v>2009</v>
      </c>
      <c r="Q1011" t="str">
        <f t="shared" si="31"/>
        <v>Sep</v>
      </c>
    </row>
    <row r="1012" spans="1:17" x14ac:dyDescent="0.3">
      <c r="A1012">
        <v>1016</v>
      </c>
      <c r="B1012" t="str">
        <f>Portfolio43468[[#This Row],[First Name]]</f>
        <v>B</v>
      </c>
      <c r="C1012" t="str">
        <f>Portfolio43468[[#This Row],[Last Name]]</f>
        <v>Ritter</v>
      </c>
      <c r="D1012" t="s">
        <v>4493</v>
      </c>
      <c r="E1012" t="str">
        <f>Portfolio43468[[#This Row],[Gender]]</f>
        <v>M</v>
      </c>
      <c r="F1012">
        <v>90</v>
      </c>
      <c r="G1012" t="s">
        <v>4529</v>
      </c>
      <c r="H1012" t="s">
        <v>836</v>
      </c>
      <c r="I1012" t="str">
        <f>INDEX('Postal Codes 1'!$C$2:$C$1540,MATCH(H1012,'Postal Codes 1'!$B$2:$B$1540,0))</f>
        <v>ST</v>
      </c>
      <c r="J1012" s="10">
        <v>39565</v>
      </c>
      <c r="K1012">
        <v>13</v>
      </c>
      <c r="L1012" t="s">
        <v>1677</v>
      </c>
      <c r="M1012" t="str">
        <f>Portfolio43468[[#This Row],[Product Name]]</f>
        <v>Ultrathing V3</v>
      </c>
      <c r="N1012">
        <f>Portfolio43468[[#This Row],[Order Quantity]]</f>
        <v>312</v>
      </c>
      <c r="O1012" s="14">
        <f>Portfolio43468[[#This Row],[Order Value]]</f>
        <v>1088.8800000000001</v>
      </c>
      <c r="P1012">
        <f t="shared" si="30"/>
        <v>2008</v>
      </c>
      <c r="Q1012" t="str">
        <f t="shared" si="31"/>
        <v>Apr</v>
      </c>
    </row>
    <row r="1013" spans="1:17" x14ac:dyDescent="0.3">
      <c r="A1013">
        <v>1017</v>
      </c>
      <c r="B1013" t="str">
        <f>Portfolio43468[[#This Row],[First Name]]</f>
        <v>H</v>
      </c>
      <c r="C1013" t="str">
        <f>Portfolio43468[[#This Row],[Last Name]]</f>
        <v>Shultz</v>
      </c>
      <c r="D1013" t="s">
        <v>4493</v>
      </c>
      <c r="E1013" t="str">
        <f>Portfolio43468[[#This Row],[Gender]]</f>
        <v>M</v>
      </c>
      <c r="F1013">
        <v>90</v>
      </c>
      <c r="G1013" t="s">
        <v>4531</v>
      </c>
      <c r="H1013" t="s">
        <v>397</v>
      </c>
      <c r="I1013" t="str">
        <f>INDEX('Postal Codes 1'!$C$2:$C$1540,MATCH(H1013,'Postal Codes 1'!$B$2:$B$1540,0))</f>
        <v>PA</v>
      </c>
      <c r="J1013" s="10">
        <v>39827</v>
      </c>
      <c r="K1013">
        <v>91</v>
      </c>
      <c r="L1013" t="s">
        <v>1677</v>
      </c>
      <c r="M1013" t="str">
        <f>Portfolio43468[[#This Row],[Product Name]]</f>
        <v>Ultrathing V3</v>
      </c>
      <c r="N1013">
        <f>Portfolio43468[[#This Row],[Order Quantity]]</f>
        <v>2184</v>
      </c>
      <c r="O1013" s="14">
        <f>Portfolio43468[[#This Row],[Order Value]]</f>
        <v>7622.1600000000008</v>
      </c>
      <c r="P1013">
        <f t="shared" si="30"/>
        <v>2009</v>
      </c>
      <c r="Q1013" t="str">
        <f t="shared" si="31"/>
        <v>Jan</v>
      </c>
    </row>
    <row r="1014" spans="1:17" x14ac:dyDescent="0.3">
      <c r="A1014">
        <v>1018</v>
      </c>
      <c r="B1014" t="str">
        <f>Portfolio43468[[#This Row],[First Name]]</f>
        <v>J</v>
      </c>
      <c r="C1014" t="str">
        <f>Portfolio43468[[#This Row],[Last Name]]</f>
        <v>Pierce</v>
      </c>
      <c r="D1014" t="s">
        <v>4493</v>
      </c>
      <c r="E1014" t="str">
        <f>Portfolio43468[[#This Row],[Gender]]</f>
        <v>M</v>
      </c>
      <c r="F1014">
        <v>30</v>
      </c>
      <c r="G1014" t="s">
        <v>4533</v>
      </c>
      <c r="H1014" t="s">
        <v>380</v>
      </c>
      <c r="I1014" t="str">
        <f>INDEX('Postal Codes 1'!$C$2:$C$1540,MATCH(H1014,'Postal Codes 1'!$B$2:$B$1540,0))</f>
        <v>NR</v>
      </c>
      <c r="J1014" s="10">
        <v>39635</v>
      </c>
      <c r="K1014">
        <v>66</v>
      </c>
      <c r="L1014" t="s">
        <v>1677</v>
      </c>
      <c r="M1014" t="str">
        <f>Portfolio43468[[#This Row],[Product Name]]</f>
        <v>Ultrathing V3</v>
      </c>
      <c r="N1014">
        <f>Portfolio43468[[#This Row],[Order Quantity]]</f>
        <v>1584</v>
      </c>
      <c r="O1014" s="14">
        <f>Portfolio43468[[#This Row],[Order Value]]</f>
        <v>5528.1600000000008</v>
      </c>
      <c r="P1014">
        <f t="shared" si="30"/>
        <v>2008</v>
      </c>
      <c r="Q1014" t="str">
        <f t="shared" si="31"/>
        <v>Jul</v>
      </c>
    </row>
    <row r="1015" spans="1:17" x14ac:dyDescent="0.3">
      <c r="A1015">
        <v>1019</v>
      </c>
      <c r="B1015" t="str">
        <f>Portfolio43468[[#This Row],[First Name]]</f>
        <v>T</v>
      </c>
      <c r="C1015" t="str">
        <f>Portfolio43468[[#This Row],[Last Name]]</f>
        <v>Pickens</v>
      </c>
      <c r="D1015" t="s">
        <v>4493</v>
      </c>
      <c r="E1015" t="str">
        <f>Portfolio43468[[#This Row],[Gender]]</f>
        <v>M</v>
      </c>
      <c r="F1015">
        <v>30</v>
      </c>
      <c r="G1015" t="s">
        <v>4535</v>
      </c>
      <c r="H1015" t="s">
        <v>1091</v>
      </c>
      <c r="I1015" t="str">
        <f>INDEX('Postal Codes 1'!$C$2:$C$1540,MATCH(H1015,'Postal Codes 1'!$B$2:$B$1540,0))</f>
        <v>HP</v>
      </c>
      <c r="J1015" s="10">
        <v>40248</v>
      </c>
      <c r="K1015">
        <v>4</v>
      </c>
      <c r="L1015" t="s">
        <v>1692</v>
      </c>
      <c r="M1015" t="str">
        <f>Portfolio43468[[#This Row],[Product Name]]</f>
        <v>Megawidget L</v>
      </c>
      <c r="N1015">
        <f>Portfolio43468[[#This Row],[Order Quantity]]</f>
        <v>96</v>
      </c>
      <c r="O1015" s="14">
        <f>Portfolio43468[[#This Row],[Order Value]]</f>
        <v>152.64000000000001</v>
      </c>
      <c r="P1015">
        <f t="shared" si="30"/>
        <v>2010</v>
      </c>
      <c r="Q1015" t="str">
        <f t="shared" si="31"/>
        <v>Mar</v>
      </c>
    </row>
    <row r="1016" spans="1:17" x14ac:dyDescent="0.3">
      <c r="A1016">
        <v>1020</v>
      </c>
      <c r="B1016" t="str">
        <f>Portfolio43468[[#This Row],[First Name]]</f>
        <v>B</v>
      </c>
      <c r="C1016" t="str">
        <f>Portfolio43468[[#This Row],[Last Name]]</f>
        <v>Vernon</v>
      </c>
      <c r="D1016" t="s">
        <v>1719</v>
      </c>
      <c r="E1016" t="str">
        <f>Portfolio43468[[#This Row],[Gender]]</f>
        <v>M</v>
      </c>
      <c r="F1016">
        <v>60</v>
      </c>
      <c r="G1016" t="s">
        <v>4536</v>
      </c>
      <c r="H1016" t="s">
        <v>3790</v>
      </c>
      <c r="I1016" t="str">
        <f>INDEX('Postal Codes 1'!$C$2:$C$1540,MATCH(H1016,'Postal Codes 1'!$B$2:$B$1540,0))</f>
        <v>ME</v>
      </c>
      <c r="J1016" s="10">
        <v>40124</v>
      </c>
      <c r="K1016">
        <v>69</v>
      </c>
      <c r="L1016" t="s">
        <v>1707</v>
      </c>
      <c r="M1016" t="str">
        <f>Portfolio43468[[#This Row],[Product Name]]</f>
        <v>Megawidget M</v>
      </c>
      <c r="N1016">
        <f>Portfolio43468[[#This Row],[Order Quantity]]</f>
        <v>1656</v>
      </c>
      <c r="O1016" s="14">
        <f>Portfolio43468[[#This Row],[Order Value]]</f>
        <v>1970.6399999999999</v>
      </c>
      <c r="P1016">
        <f t="shared" si="30"/>
        <v>2009</v>
      </c>
      <c r="Q1016" t="str">
        <f t="shared" si="31"/>
        <v>Nov</v>
      </c>
    </row>
    <row r="1017" spans="1:17" x14ac:dyDescent="0.3">
      <c r="A1017">
        <v>1021</v>
      </c>
      <c r="B1017" t="str">
        <f>Portfolio43468[[#This Row],[First Name]]</f>
        <v>P</v>
      </c>
      <c r="C1017" t="str">
        <f>Portfolio43468[[#This Row],[Last Name]]</f>
        <v>Rushing</v>
      </c>
      <c r="D1017" t="s">
        <v>4493</v>
      </c>
      <c r="E1017" t="str">
        <f>Portfolio43468[[#This Row],[Gender]]</f>
        <v>M</v>
      </c>
      <c r="F1017">
        <v>30</v>
      </c>
      <c r="G1017" t="s">
        <v>4539</v>
      </c>
      <c r="H1017" t="s">
        <v>201</v>
      </c>
      <c r="I1017" t="str">
        <f>INDEX('Postal Codes 1'!$C$2:$C$1540,MATCH(H1017,'Postal Codes 1'!$B$2:$B$1540,0))</f>
        <v>FK</v>
      </c>
      <c r="J1017" s="10">
        <v>40329</v>
      </c>
      <c r="K1017">
        <v>94</v>
      </c>
      <c r="L1017" t="s">
        <v>1772</v>
      </c>
      <c r="M1017" t="str">
        <f>Portfolio43468[[#This Row],[Product Name]]</f>
        <v>Gigastuff</v>
      </c>
      <c r="N1017">
        <f>Portfolio43468[[#This Row],[Order Quantity]]</f>
        <v>1692</v>
      </c>
      <c r="O1017" s="14">
        <f>Portfolio43468[[#This Row],[Order Value]]</f>
        <v>3197.8799999999997</v>
      </c>
      <c r="P1017">
        <f t="shared" si="30"/>
        <v>2010</v>
      </c>
      <c r="Q1017" t="str">
        <f t="shared" si="31"/>
        <v>May</v>
      </c>
    </row>
    <row r="1018" spans="1:17" x14ac:dyDescent="0.3">
      <c r="A1018">
        <v>1022</v>
      </c>
      <c r="B1018" t="str">
        <f>Portfolio43468[[#This Row],[First Name]]</f>
        <v>L</v>
      </c>
      <c r="C1018" t="str">
        <f>Portfolio43468[[#This Row],[Last Name]]</f>
        <v>Nunez</v>
      </c>
      <c r="D1018" t="s">
        <v>4493</v>
      </c>
      <c r="E1018" t="str">
        <f>Portfolio43468[[#This Row],[Gender]]</f>
        <v>M</v>
      </c>
      <c r="F1018">
        <v>60</v>
      </c>
      <c r="G1018" t="s">
        <v>4542</v>
      </c>
      <c r="H1018" t="s">
        <v>4543</v>
      </c>
      <c r="I1018" t="str">
        <f>INDEX('Postal Codes 1'!$C$2:$C$1540,MATCH(H1018,'Postal Codes 1'!$B$2:$B$1540,0))</f>
        <v>AL</v>
      </c>
      <c r="J1018" s="10">
        <v>40083</v>
      </c>
      <c r="K1018">
        <v>50</v>
      </c>
      <c r="L1018" t="s">
        <v>851</v>
      </c>
      <c r="M1018" t="str">
        <f>Portfolio43468[[#This Row],[Product Name]]</f>
        <v>Hyperwotsit</v>
      </c>
      <c r="N1018">
        <f>Portfolio43468[[#This Row],[Order Quantity]]</f>
        <v>1000</v>
      </c>
      <c r="O1018" s="14">
        <f>Portfolio43468[[#This Row],[Order Value]]</f>
        <v>2009.9999999999998</v>
      </c>
      <c r="P1018">
        <f t="shared" si="30"/>
        <v>2009</v>
      </c>
      <c r="Q1018" t="str">
        <f t="shared" si="31"/>
        <v>Sep</v>
      </c>
    </row>
    <row r="1019" spans="1:17" x14ac:dyDescent="0.3">
      <c r="A1019">
        <v>1023</v>
      </c>
      <c r="B1019" t="str">
        <f>Portfolio43468[[#This Row],[First Name]]</f>
        <v>W</v>
      </c>
      <c r="C1019" t="str">
        <f>Portfolio43468[[#This Row],[Last Name]]</f>
        <v>Lange</v>
      </c>
      <c r="D1019" t="s">
        <v>4493</v>
      </c>
      <c r="E1019" t="str">
        <f>Portfolio43468[[#This Row],[Gender]]</f>
        <v>M</v>
      </c>
      <c r="F1019">
        <v>60</v>
      </c>
      <c r="G1019" t="s">
        <v>3080</v>
      </c>
      <c r="H1019" t="s">
        <v>1620</v>
      </c>
      <c r="I1019" t="str">
        <f>INDEX('Postal Codes 1'!$C$2:$C$1540,MATCH(H1019,'Postal Codes 1'!$B$2:$B$1540,0))</f>
        <v>AL</v>
      </c>
      <c r="J1019" s="10">
        <v>40464</v>
      </c>
      <c r="K1019">
        <v>76</v>
      </c>
      <c r="L1019" t="s">
        <v>1696</v>
      </c>
      <c r="M1019" t="str">
        <f>Portfolio43468[[#This Row],[Product Name]]</f>
        <v>Ultrathing V2</v>
      </c>
      <c r="N1019">
        <f>Portfolio43468[[#This Row],[Order Quantity]]</f>
        <v>1520</v>
      </c>
      <c r="O1019" s="14">
        <f>Portfolio43468[[#This Row],[Order Value]]</f>
        <v>4544.8</v>
      </c>
      <c r="P1019">
        <f t="shared" si="30"/>
        <v>2010</v>
      </c>
      <c r="Q1019" t="str">
        <f t="shared" si="31"/>
        <v>Oct</v>
      </c>
    </row>
    <row r="1020" spans="1:17" x14ac:dyDescent="0.3">
      <c r="A1020">
        <v>1024</v>
      </c>
      <c r="B1020" t="str">
        <f>Portfolio43468[[#This Row],[First Name]]</f>
        <v>A</v>
      </c>
      <c r="C1020" t="str">
        <f>Portfolio43468[[#This Row],[Last Name]]</f>
        <v>Dahl</v>
      </c>
      <c r="D1020" t="s">
        <v>4493</v>
      </c>
      <c r="E1020" t="str">
        <f>Portfolio43468[[#This Row],[Gender]]</f>
        <v>M</v>
      </c>
      <c r="F1020">
        <v>60</v>
      </c>
      <c r="G1020" t="s">
        <v>4547</v>
      </c>
      <c r="H1020" t="s">
        <v>825</v>
      </c>
      <c r="I1020" t="str">
        <f>INDEX('Postal Codes 1'!$C$2:$C$1540,MATCH(H1020,'Postal Codes 1'!$B$2:$B$1540,0))</f>
        <v>SG</v>
      </c>
      <c r="J1020" s="10">
        <v>39548</v>
      </c>
      <c r="K1020">
        <v>69</v>
      </c>
      <c r="L1020" t="s">
        <v>1700</v>
      </c>
      <c r="M1020" t="str">
        <f>Portfolio43468[[#This Row],[Product Name]]</f>
        <v>Ultrathing V1</v>
      </c>
      <c r="N1020">
        <f>Portfolio43468[[#This Row],[Order Quantity]]</f>
        <v>1173</v>
      </c>
      <c r="O1020" s="14">
        <f>Portfolio43468[[#This Row],[Order Value]]</f>
        <v>2334.27</v>
      </c>
      <c r="P1020">
        <f t="shared" si="30"/>
        <v>2008</v>
      </c>
      <c r="Q1020" t="str">
        <f t="shared" si="31"/>
        <v>Apr</v>
      </c>
    </row>
    <row r="1021" spans="1:17" x14ac:dyDescent="0.3">
      <c r="A1021">
        <v>1025</v>
      </c>
      <c r="B1021" t="str">
        <f>Portfolio43468[[#This Row],[First Name]]</f>
        <v>W</v>
      </c>
      <c r="C1021" t="str">
        <f>Portfolio43468[[#This Row],[Last Name]]</f>
        <v>Metcalf</v>
      </c>
      <c r="D1021" t="s">
        <v>4493</v>
      </c>
      <c r="E1021" t="str">
        <f>Portfolio43468[[#This Row],[Gender]]</f>
        <v>M</v>
      </c>
      <c r="F1021">
        <v>60</v>
      </c>
      <c r="G1021" t="s">
        <v>4548</v>
      </c>
      <c r="H1021" t="s">
        <v>4469</v>
      </c>
      <c r="I1021" t="str">
        <f>INDEX('Postal Codes 1'!$C$2:$C$1540,MATCH(H1021,'Postal Codes 1'!$B$2:$B$1540,0))</f>
        <v>GU</v>
      </c>
      <c r="J1021" s="10">
        <v>39758</v>
      </c>
      <c r="K1021">
        <v>13</v>
      </c>
      <c r="L1021" t="s">
        <v>1007</v>
      </c>
      <c r="M1021" t="str">
        <f>Portfolio43468[[#This Row],[Product Name]]</f>
        <v>Superwossname</v>
      </c>
      <c r="N1021">
        <f>Portfolio43468[[#This Row],[Order Quantity]]</f>
        <v>260</v>
      </c>
      <c r="O1021" s="14">
        <f>Portfolio43468[[#This Row],[Order Value]]</f>
        <v>808.6</v>
      </c>
      <c r="P1021">
        <f t="shared" si="30"/>
        <v>2008</v>
      </c>
      <c r="Q1021" t="str">
        <f t="shared" si="31"/>
        <v>Nov</v>
      </c>
    </row>
    <row r="1022" spans="1:17" x14ac:dyDescent="0.3">
      <c r="A1022">
        <v>1026</v>
      </c>
      <c r="B1022" t="str">
        <f>Portfolio43468[[#This Row],[First Name]]</f>
        <v>R</v>
      </c>
      <c r="C1022" t="str">
        <f>Portfolio43468[[#This Row],[Last Name]]</f>
        <v>Dye</v>
      </c>
      <c r="D1022" t="s">
        <v>4493</v>
      </c>
      <c r="E1022" t="str">
        <f>Portfolio43468[[#This Row],[Gender]]</f>
        <v>M</v>
      </c>
      <c r="F1022">
        <v>90</v>
      </c>
      <c r="G1022" t="s">
        <v>4551</v>
      </c>
      <c r="H1022" t="s">
        <v>1238</v>
      </c>
      <c r="I1022" t="str">
        <f>INDEX('Postal Codes 1'!$C$2:$C$1540,MATCH(H1022,'Postal Codes 1'!$B$2:$B$1540,0))</f>
        <v>NR</v>
      </c>
      <c r="J1022" s="10">
        <v>40269</v>
      </c>
      <c r="K1022">
        <v>15</v>
      </c>
      <c r="L1022" t="s">
        <v>1696</v>
      </c>
      <c r="M1022" t="str">
        <f>Portfolio43468[[#This Row],[Product Name]]</f>
        <v>Ultrathing V2</v>
      </c>
      <c r="N1022">
        <f>Portfolio43468[[#This Row],[Order Quantity]]</f>
        <v>300</v>
      </c>
      <c r="O1022" s="14">
        <f>Portfolio43468[[#This Row],[Order Value]]</f>
        <v>897.00000000000011</v>
      </c>
      <c r="P1022">
        <f t="shared" si="30"/>
        <v>2010</v>
      </c>
      <c r="Q1022" t="str">
        <f t="shared" si="31"/>
        <v>Apr</v>
      </c>
    </row>
    <row r="1023" spans="1:17" x14ac:dyDescent="0.3">
      <c r="A1023">
        <v>1027</v>
      </c>
      <c r="B1023" t="str">
        <f>Portfolio43468[[#This Row],[First Name]]</f>
        <v>J</v>
      </c>
      <c r="C1023" t="str">
        <f>Portfolio43468[[#This Row],[Last Name]]</f>
        <v>Darnell</v>
      </c>
      <c r="D1023" t="s">
        <v>4493</v>
      </c>
      <c r="E1023" t="str">
        <f>Portfolio43468[[#This Row],[Gender]]</f>
        <v>M</v>
      </c>
      <c r="F1023">
        <v>60</v>
      </c>
      <c r="G1023" t="s">
        <v>4553</v>
      </c>
      <c r="H1023" t="s">
        <v>4554</v>
      </c>
      <c r="I1023" t="str">
        <f>INDEX('Postal Codes 1'!$C$2:$C$1540,MATCH(H1023,'Postal Codes 1'!$B$2:$B$1540,0))</f>
        <v>KA</v>
      </c>
      <c r="J1023" s="10">
        <v>40190</v>
      </c>
      <c r="K1023">
        <v>79</v>
      </c>
      <c r="L1023" t="s">
        <v>1707</v>
      </c>
      <c r="M1023" t="str">
        <f>Portfolio43468[[#This Row],[Product Name]]</f>
        <v>Megawidget M</v>
      </c>
      <c r="N1023">
        <f>Portfolio43468[[#This Row],[Order Quantity]]</f>
        <v>1896</v>
      </c>
      <c r="O1023" s="14">
        <f>Portfolio43468[[#This Row],[Order Value]]</f>
        <v>2256.2399999999998</v>
      </c>
      <c r="P1023">
        <f t="shared" si="30"/>
        <v>2010</v>
      </c>
      <c r="Q1023" t="str">
        <f t="shared" si="31"/>
        <v>Jan</v>
      </c>
    </row>
    <row r="1024" spans="1:17" x14ac:dyDescent="0.3">
      <c r="A1024">
        <v>1028</v>
      </c>
      <c r="B1024" t="str">
        <f>Portfolio43468[[#This Row],[First Name]]</f>
        <v>T</v>
      </c>
      <c r="C1024" t="str">
        <f>Portfolio43468[[#This Row],[Last Name]]</f>
        <v>Harden</v>
      </c>
      <c r="D1024" t="s">
        <v>4493</v>
      </c>
      <c r="E1024" t="str">
        <f>Portfolio43468[[#This Row],[Gender]]</f>
        <v>M</v>
      </c>
      <c r="F1024">
        <v>30</v>
      </c>
      <c r="G1024" t="s">
        <v>4557</v>
      </c>
      <c r="H1024" t="s">
        <v>2317</v>
      </c>
      <c r="I1024" t="str">
        <f>INDEX('Postal Codes 1'!$C$2:$C$1540,MATCH(H1024,'Postal Codes 1'!$B$2:$B$1540,0))</f>
        <v>LN</v>
      </c>
      <c r="J1024" s="10">
        <v>40152</v>
      </c>
      <c r="K1024">
        <v>29</v>
      </c>
      <c r="L1024" t="s">
        <v>851</v>
      </c>
      <c r="M1024" t="str">
        <f>Portfolio43468[[#This Row],[Product Name]]</f>
        <v>Hyperwotsit</v>
      </c>
      <c r="N1024">
        <f>Portfolio43468[[#This Row],[Order Quantity]]</f>
        <v>580</v>
      </c>
      <c r="O1024" s="14">
        <f>Portfolio43468[[#This Row],[Order Value]]</f>
        <v>1165.8</v>
      </c>
      <c r="P1024">
        <f t="shared" si="30"/>
        <v>2009</v>
      </c>
      <c r="Q1024" t="str">
        <f t="shared" si="31"/>
        <v>Dec</v>
      </c>
    </row>
    <row r="1025" spans="1:17" x14ac:dyDescent="0.3">
      <c r="A1025">
        <v>1029</v>
      </c>
      <c r="B1025" t="str">
        <f>Portfolio43468[[#This Row],[First Name]]</f>
        <v>S</v>
      </c>
      <c r="C1025" t="str">
        <f>Portfolio43468[[#This Row],[Last Name]]</f>
        <v>Edmonds</v>
      </c>
      <c r="D1025" t="s">
        <v>4493</v>
      </c>
      <c r="E1025" t="str">
        <f>Portfolio43468[[#This Row],[Gender]]</f>
        <v>M</v>
      </c>
      <c r="F1025">
        <v>90</v>
      </c>
      <c r="G1025" t="s">
        <v>4559</v>
      </c>
      <c r="H1025" t="s">
        <v>4560</v>
      </c>
      <c r="I1025" t="str">
        <f>INDEX('Postal Codes 1'!$C$2:$C$1540,MATCH(H1025,'Postal Codes 1'!$B$2:$B$1540,0))</f>
        <v>HU</v>
      </c>
      <c r="J1025" s="10">
        <v>40088</v>
      </c>
      <c r="K1025">
        <v>54</v>
      </c>
      <c r="L1025" t="s">
        <v>1692</v>
      </c>
      <c r="M1025" t="str">
        <f>Portfolio43468[[#This Row],[Product Name]]</f>
        <v>Megawidget L</v>
      </c>
      <c r="N1025">
        <f>Portfolio43468[[#This Row],[Order Quantity]]</f>
        <v>1296</v>
      </c>
      <c r="O1025" s="14">
        <f>Portfolio43468[[#This Row],[Order Value]]</f>
        <v>2060.6400000000003</v>
      </c>
      <c r="P1025">
        <f t="shared" si="30"/>
        <v>2009</v>
      </c>
      <c r="Q1025" t="str">
        <f t="shared" si="31"/>
        <v>Oct</v>
      </c>
    </row>
    <row r="1026" spans="1:17" x14ac:dyDescent="0.3">
      <c r="A1026">
        <v>1030</v>
      </c>
      <c r="B1026" t="str">
        <f>Portfolio43468[[#This Row],[First Name]]</f>
        <v>P</v>
      </c>
      <c r="C1026" t="str">
        <f>Portfolio43468[[#This Row],[Last Name]]</f>
        <v>Malone</v>
      </c>
      <c r="D1026" t="s">
        <v>4493</v>
      </c>
      <c r="E1026" t="str">
        <f>Portfolio43468[[#This Row],[Gender]]</f>
        <v>M</v>
      </c>
      <c r="F1026">
        <v>60</v>
      </c>
      <c r="G1026" t="s">
        <v>4562</v>
      </c>
      <c r="H1026" t="s">
        <v>1600</v>
      </c>
      <c r="I1026" t="str">
        <f>INDEX('Postal Codes 1'!$C$2:$C$1540,MATCH(H1026,'Postal Codes 1'!$B$2:$B$1540,0))</f>
        <v>CB</v>
      </c>
      <c r="J1026" s="10">
        <v>40015</v>
      </c>
      <c r="K1026">
        <v>57</v>
      </c>
      <c r="L1026" t="s">
        <v>1696</v>
      </c>
      <c r="M1026" t="str">
        <f>Portfolio43468[[#This Row],[Product Name]]</f>
        <v>Ultrathing V2</v>
      </c>
      <c r="N1026">
        <f>Portfolio43468[[#This Row],[Order Quantity]]</f>
        <v>1140</v>
      </c>
      <c r="O1026" s="14">
        <f>Portfolio43468[[#This Row],[Order Value]]</f>
        <v>3408.6000000000004</v>
      </c>
      <c r="P1026">
        <f t="shared" ref="P1026:P1089" si="32">YEAR(J1026)</f>
        <v>2009</v>
      </c>
      <c r="Q1026" t="str">
        <f t="shared" ref="Q1026:Q1089" si="33">TEXT(J1026,"MMM")</f>
        <v>Jul</v>
      </c>
    </row>
    <row r="1027" spans="1:17" x14ac:dyDescent="0.3">
      <c r="A1027">
        <v>1031</v>
      </c>
      <c r="B1027" t="str">
        <f>Portfolio43468[[#This Row],[First Name]]</f>
        <v>D</v>
      </c>
      <c r="C1027" t="str">
        <f>Portfolio43468[[#This Row],[Last Name]]</f>
        <v>Schmitz</v>
      </c>
      <c r="D1027" t="s">
        <v>4493</v>
      </c>
      <c r="E1027" t="str">
        <f>Portfolio43468[[#This Row],[Gender]]</f>
        <v>M</v>
      </c>
      <c r="F1027">
        <v>90</v>
      </c>
      <c r="G1027" t="s">
        <v>4565</v>
      </c>
      <c r="H1027" t="s">
        <v>417</v>
      </c>
      <c r="I1027" t="str">
        <f>INDEX('Postal Codes 1'!$C$2:$C$1540,MATCH(H1027,'Postal Codes 1'!$B$2:$B$1540,0))</f>
        <v>PH</v>
      </c>
      <c r="J1027" s="10">
        <v>39936</v>
      </c>
      <c r="K1027">
        <v>23</v>
      </c>
      <c r="L1027" t="s">
        <v>1707</v>
      </c>
      <c r="M1027" t="str">
        <f>Portfolio43468[[#This Row],[Product Name]]</f>
        <v>Megawidget M</v>
      </c>
      <c r="N1027">
        <f>Portfolio43468[[#This Row],[Order Quantity]]</f>
        <v>552</v>
      </c>
      <c r="O1027" s="14">
        <f>Portfolio43468[[#This Row],[Order Value]]</f>
        <v>656.88</v>
      </c>
      <c r="P1027">
        <f t="shared" si="32"/>
        <v>2009</v>
      </c>
      <c r="Q1027" t="str">
        <f t="shared" si="33"/>
        <v>May</v>
      </c>
    </row>
    <row r="1028" spans="1:17" x14ac:dyDescent="0.3">
      <c r="A1028">
        <v>1032</v>
      </c>
      <c r="B1028" t="str">
        <f>Portfolio43468[[#This Row],[First Name]]</f>
        <v>W</v>
      </c>
      <c r="C1028" t="str">
        <f>Portfolio43468[[#This Row],[Last Name]]</f>
        <v>Self</v>
      </c>
      <c r="D1028" t="s">
        <v>4493</v>
      </c>
      <c r="E1028" t="str">
        <f>Portfolio43468[[#This Row],[Gender]]</f>
        <v>M</v>
      </c>
      <c r="F1028">
        <v>90</v>
      </c>
      <c r="G1028" t="s">
        <v>4567</v>
      </c>
      <c r="H1028" t="s">
        <v>1012</v>
      </c>
      <c r="I1028" t="str">
        <f>INDEX('Postal Codes 1'!$C$2:$C$1540,MATCH(H1028,'Postal Codes 1'!$B$2:$B$1540,0))</f>
        <v>EH</v>
      </c>
      <c r="J1028" s="10">
        <v>39675</v>
      </c>
      <c r="K1028">
        <v>17</v>
      </c>
      <c r="L1028" t="s">
        <v>1700</v>
      </c>
      <c r="M1028" t="str">
        <f>Portfolio43468[[#This Row],[Product Name]]</f>
        <v>Ultrathing V1</v>
      </c>
      <c r="N1028">
        <f>Portfolio43468[[#This Row],[Order Quantity]]</f>
        <v>289</v>
      </c>
      <c r="O1028" s="14">
        <f>Portfolio43468[[#This Row],[Order Value]]</f>
        <v>575.11</v>
      </c>
      <c r="P1028">
        <f t="shared" si="32"/>
        <v>2008</v>
      </c>
      <c r="Q1028" t="str">
        <f t="shared" si="33"/>
        <v>Aug</v>
      </c>
    </row>
    <row r="1029" spans="1:17" x14ac:dyDescent="0.3">
      <c r="A1029">
        <v>1033</v>
      </c>
      <c r="B1029" t="str">
        <f>Portfolio43468[[#This Row],[First Name]]</f>
        <v>W</v>
      </c>
      <c r="C1029" t="str">
        <f>Portfolio43468[[#This Row],[Last Name]]</f>
        <v>Daly</v>
      </c>
      <c r="D1029" t="s">
        <v>4493</v>
      </c>
      <c r="E1029" t="str">
        <f>Portfolio43468[[#This Row],[Gender]]</f>
        <v>M</v>
      </c>
      <c r="F1029">
        <v>90</v>
      </c>
      <c r="G1029" t="s">
        <v>4570</v>
      </c>
      <c r="H1029" t="s">
        <v>787</v>
      </c>
      <c r="I1029" t="str">
        <f>INDEX('Postal Codes 1'!$C$2:$C$1540,MATCH(H1029,'Postal Codes 1'!$B$2:$B$1540,0))</f>
        <v>PL</v>
      </c>
      <c r="J1029" s="10">
        <v>39682</v>
      </c>
      <c r="K1029">
        <v>18</v>
      </c>
      <c r="L1029" t="s">
        <v>1692</v>
      </c>
      <c r="M1029" t="str">
        <f>Portfolio43468[[#This Row],[Product Name]]</f>
        <v>Megawidget L</v>
      </c>
      <c r="N1029">
        <f>Portfolio43468[[#This Row],[Order Quantity]]</f>
        <v>432</v>
      </c>
      <c r="O1029" s="14">
        <f>Portfolio43468[[#This Row],[Order Value]]</f>
        <v>686.88</v>
      </c>
      <c r="P1029">
        <f t="shared" si="32"/>
        <v>2008</v>
      </c>
      <c r="Q1029" t="str">
        <f t="shared" si="33"/>
        <v>Aug</v>
      </c>
    </row>
    <row r="1030" spans="1:17" x14ac:dyDescent="0.3">
      <c r="A1030">
        <v>1034</v>
      </c>
      <c r="B1030" t="str">
        <f>Portfolio43468[[#This Row],[First Name]]</f>
        <v>T</v>
      </c>
      <c r="C1030" t="str">
        <f>Portfolio43468[[#This Row],[Last Name]]</f>
        <v>Valdez</v>
      </c>
      <c r="D1030" t="s">
        <v>4493</v>
      </c>
      <c r="E1030" t="str">
        <f>Portfolio43468[[#This Row],[Gender]]</f>
        <v>M</v>
      </c>
      <c r="F1030">
        <v>30</v>
      </c>
      <c r="G1030" t="s">
        <v>4572</v>
      </c>
      <c r="H1030" t="s">
        <v>123</v>
      </c>
      <c r="I1030" t="str">
        <f>INDEX('Postal Codes 1'!$C$2:$C$1540,MATCH(H1030,'Postal Codes 1'!$B$2:$B$1540,0))</f>
        <v>CW</v>
      </c>
      <c r="J1030" s="10">
        <v>39775</v>
      </c>
      <c r="K1030">
        <v>3</v>
      </c>
      <c r="L1030" t="s">
        <v>1692</v>
      </c>
      <c r="M1030" t="str">
        <f>Portfolio43468[[#This Row],[Product Name]]</f>
        <v>Megawidget L</v>
      </c>
      <c r="N1030">
        <f>Portfolio43468[[#This Row],[Order Quantity]]</f>
        <v>72</v>
      </c>
      <c r="O1030" s="14">
        <f>Portfolio43468[[#This Row],[Order Value]]</f>
        <v>114.48</v>
      </c>
      <c r="P1030">
        <f t="shared" si="32"/>
        <v>2008</v>
      </c>
      <c r="Q1030" t="str">
        <f t="shared" si="33"/>
        <v>Nov</v>
      </c>
    </row>
    <row r="1031" spans="1:17" x14ac:dyDescent="0.3">
      <c r="A1031">
        <v>1035</v>
      </c>
      <c r="B1031" t="str">
        <f>Portfolio43468[[#This Row],[First Name]]</f>
        <v>F</v>
      </c>
      <c r="C1031" t="str">
        <f>Portfolio43468[[#This Row],[Last Name]]</f>
        <v>Brantley</v>
      </c>
      <c r="D1031" t="s">
        <v>4493</v>
      </c>
      <c r="E1031" t="str">
        <f>Portfolio43468[[#This Row],[Gender]]</f>
        <v>M</v>
      </c>
      <c r="F1031">
        <v>30</v>
      </c>
      <c r="G1031" t="s">
        <v>4574</v>
      </c>
      <c r="H1031" t="s">
        <v>1072</v>
      </c>
      <c r="I1031" t="str">
        <f>INDEX('Postal Codes 1'!$C$2:$C$1540,MATCH(H1031,'Postal Codes 1'!$B$2:$B$1540,0))</f>
        <v>GU</v>
      </c>
      <c r="J1031" s="10">
        <v>39615</v>
      </c>
      <c r="K1031">
        <v>79</v>
      </c>
      <c r="L1031" t="s">
        <v>1007</v>
      </c>
      <c r="M1031" t="str">
        <f>Portfolio43468[[#This Row],[Product Name]]</f>
        <v>Superwossname</v>
      </c>
      <c r="N1031">
        <f>Portfolio43468[[#This Row],[Order Quantity]]</f>
        <v>1580</v>
      </c>
      <c r="O1031" s="14">
        <f>Portfolio43468[[#This Row],[Order Value]]</f>
        <v>4913.8</v>
      </c>
      <c r="P1031">
        <f t="shared" si="32"/>
        <v>2008</v>
      </c>
      <c r="Q1031" t="str">
        <f t="shared" si="33"/>
        <v>Jun</v>
      </c>
    </row>
    <row r="1032" spans="1:17" x14ac:dyDescent="0.3">
      <c r="A1032">
        <v>1036</v>
      </c>
      <c r="B1032" t="str">
        <f>Portfolio43468[[#This Row],[First Name]]</f>
        <v>J</v>
      </c>
      <c r="C1032" t="str">
        <f>Portfolio43468[[#This Row],[Last Name]]</f>
        <v>Pritchard</v>
      </c>
      <c r="D1032" t="s">
        <v>4493</v>
      </c>
      <c r="E1032" t="str">
        <f>Portfolio43468[[#This Row],[Gender]]</f>
        <v>M</v>
      </c>
      <c r="F1032">
        <v>90</v>
      </c>
      <c r="G1032" t="s">
        <v>4576</v>
      </c>
      <c r="H1032" t="s">
        <v>2</v>
      </c>
      <c r="I1032" t="str">
        <f>INDEX('Postal Codes 1'!$C$2:$C$1540,MATCH(H1032,'Postal Codes 1'!$B$2:$B$1540,0))</f>
        <v>AB</v>
      </c>
      <c r="J1032" s="10">
        <v>39508</v>
      </c>
      <c r="K1032">
        <v>4</v>
      </c>
      <c r="L1032" t="s">
        <v>1707</v>
      </c>
      <c r="M1032" t="str">
        <f>Portfolio43468[[#This Row],[Product Name]]</f>
        <v>Megawidget M</v>
      </c>
      <c r="N1032">
        <f>Portfolio43468[[#This Row],[Order Quantity]]</f>
        <v>96</v>
      </c>
      <c r="O1032" s="14">
        <f>Portfolio43468[[#This Row],[Order Value]]</f>
        <v>114.24</v>
      </c>
      <c r="P1032">
        <f t="shared" si="32"/>
        <v>2008</v>
      </c>
      <c r="Q1032" t="str">
        <f t="shared" si="33"/>
        <v>Mar</v>
      </c>
    </row>
    <row r="1033" spans="1:17" x14ac:dyDescent="0.3">
      <c r="A1033">
        <v>1037</v>
      </c>
      <c r="B1033" t="str">
        <f>Portfolio43468[[#This Row],[First Name]]</f>
        <v>M</v>
      </c>
      <c r="C1033" t="str">
        <f>Portfolio43468[[#This Row],[Last Name]]</f>
        <v>Barrow</v>
      </c>
      <c r="D1033" t="s">
        <v>4493</v>
      </c>
      <c r="E1033" t="str">
        <f>Portfolio43468[[#This Row],[Gender]]</f>
        <v>M</v>
      </c>
      <c r="F1033">
        <v>30</v>
      </c>
      <c r="G1033" t="s">
        <v>4578</v>
      </c>
      <c r="H1033" t="s">
        <v>3942</v>
      </c>
      <c r="I1033" t="str">
        <f>INDEX('Postal Codes 1'!$C$2:$C$1540,MATCH(H1033,'Postal Codes 1'!$B$2:$B$1540,0))</f>
        <v>AB</v>
      </c>
      <c r="J1033" s="10">
        <v>40412</v>
      </c>
      <c r="K1033">
        <v>40</v>
      </c>
      <c r="L1033" t="s">
        <v>1700</v>
      </c>
      <c r="M1033" t="str">
        <f>Portfolio43468[[#This Row],[Product Name]]</f>
        <v>Ultrathing V1</v>
      </c>
      <c r="N1033">
        <f>Portfolio43468[[#This Row],[Order Quantity]]</f>
        <v>680</v>
      </c>
      <c r="O1033" s="14">
        <f>Portfolio43468[[#This Row],[Order Value]]</f>
        <v>1353.2</v>
      </c>
      <c r="P1033">
        <f t="shared" si="32"/>
        <v>2010</v>
      </c>
      <c r="Q1033" t="str">
        <f t="shared" si="33"/>
        <v>Aug</v>
      </c>
    </row>
    <row r="1034" spans="1:17" x14ac:dyDescent="0.3">
      <c r="A1034">
        <v>1038</v>
      </c>
      <c r="B1034" t="str">
        <f>Portfolio43468[[#This Row],[First Name]]</f>
        <v>M</v>
      </c>
      <c r="C1034" t="str">
        <f>Portfolio43468[[#This Row],[Last Name]]</f>
        <v>Prince</v>
      </c>
      <c r="D1034" t="s">
        <v>4493</v>
      </c>
      <c r="E1034" t="str">
        <f>Portfolio43468[[#This Row],[Gender]]</f>
        <v>M</v>
      </c>
      <c r="F1034">
        <v>90</v>
      </c>
      <c r="G1034" t="s">
        <v>4581</v>
      </c>
      <c r="H1034" t="s">
        <v>543</v>
      </c>
      <c r="I1034" t="str">
        <f>INDEX('Postal Codes 1'!$C$2:$C$1540,MATCH(H1034,'Postal Codes 1'!$B$2:$B$1540,0))</f>
        <v>CA</v>
      </c>
      <c r="J1034" s="10">
        <v>40091</v>
      </c>
      <c r="K1034">
        <v>55</v>
      </c>
      <c r="L1034" t="s">
        <v>1673</v>
      </c>
      <c r="M1034" t="str">
        <f>Portfolio43468[[#This Row],[Product Name]]</f>
        <v>Megawidget S</v>
      </c>
      <c r="N1034">
        <f>Portfolio43468[[#This Row],[Order Quantity]]</f>
        <v>1320</v>
      </c>
      <c r="O1034" s="14">
        <f>Portfolio43468[[#This Row],[Order Value]]</f>
        <v>1042.8</v>
      </c>
      <c r="P1034">
        <f t="shared" si="32"/>
        <v>2009</v>
      </c>
      <c r="Q1034" t="str">
        <f t="shared" si="33"/>
        <v>Oct</v>
      </c>
    </row>
    <row r="1035" spans="1:17" x14ac:dyDescent="0.3">
      <c r="A1035">
        <v>1039</v>
      </c>
      <c r="B1035" t="str">
        <f>Portfolio43468[[#This Row],[First Name]]</f>
        <v>A</v>
      </c>
      <c r="C1035" t="str">
        <f>Portfolio43468[[#This Row],[Last Name]]</f>
        <v>0</v>
      </c>
      <c r="D1035" t="s">
        <v>4493</v>
      </c>
      <c r="E1035" t="str">
        <f>Portfolio43468[[#This Row],[Gender]]</f>
        <v>M</v>
      </c>
      <c r="F1035">
        <v>30</v>
      </c>
      <c r="G1035" t="s">
        <v>4584</v>
      </c>
      <c r="H1035" t="s">
        <v>3980</v>
      </c>
      <c r="I1035" t="str">
        <f>INDEX('Postal Codes 1'!$C$2:$C$1540,MATCH(H1035,'Postal Codes 1'!$B$2:$B$1540,0))</f>
        <v>ST</v>
      </c>
      <c r="J1035" s="10">
        <v>40182</v>
      </c>
      <c r="K1035">
        <v>38</v>
      </c>
      <c r="L1035" t="s">
        <v>1692</v>
      </c>
      <c r="M1035" t="str">
        <f>Portfolio43468[[#This Row],[Product Name]]</f>
        <v>Megawidget L</v>
      </c>
      <c r="N1035">
        <f>Portfolio43468[[#This Row],[Order Quantity]]</f>
        <v>912</v>
      </c>
      <c r="O1035" s="14">
        <f>Portfolio43468[[#This Row],[Order Value]]</f>
        <v>1450.0800000000002</v>
      </c>
      <c r="P1035">
        <f t="shared" si="32"/>
        <v>2010</v>
      </c>
      <c r="Q1035" t="str">
        <f t="shared" si="33"/>
        <v>Jan</v>
      </c>
    </row>
    <row r="1036" spans="1:17" x14ac:dyDescent="0.3">
      <c r="A1036">
        <v>1040</v>
      </c>
      <c r="B1036" t="str">
        <f>Portfolio43468[[#This Row],[First Name]]</f>
        <v>G</v>
      </c>
      <c r="C1036" t="str">
        <f>Portfolio43468[[#This Row],[Last Name]]</f>
        <v>Giles</v>
      </c>
      <c r="D1036" t="s">
        <v>4493</v>
      </c>
      <c r="E1036" t="str">
        <f>Portfolio43468[[#This Row],[Gender]]</f>
        <v>M</v>
      </c>
      <c r="F1036">
        <v>90</v>
      </c>
      <c r="G1036" t="s">
        <v>4587</v>
      </c>
      <c r="H1036" t="s">
        <v>4588</v>
      </c>
      <c r="I1036" t="str">
        <f>INDEX('Postal Codes 1'!$C$2:$C$1540,MATCH(H1036,'Postal Codes 1'!$B$2:$B$1540,0))</f>
        <v>DG</v>
      </c>
      <c r="J1036" s="10">
        <v>39754</v>
      </c>
      <c r="K1036">
        <v>10</v>
      </c>
      <c r="L1036" t="s">
        <v>1692</v>
      </c>
      <c r="M1036" t="str">
        <f>Portfolio43468[[#This Row],[Product Name]]</f>
        <v>Megawidget L</v>
      </c>
      <c r="N1036">
        <f>Portfolio43468[[#This Row],[Order Quantity]]</f>
        <v>240</v>
      </c>
      <c r="O1036" s="14">
        <f>Portfolio43468[[#This Row],[Order Value]]</f>
        <v>381.6</v>
      </c>
      <c r="P1036">
        <f t="shared" si="32"/>
        <v>2008</v>
      </c>
      <c r="Q1036" t="str">
        <f t="shared" si="33"/>
        <v>Nov</v>
      </c>
    </row>
    <row r="1037" spans="1:17" x14ac:dyDescent="0.3">
      <c r="A1037">
        <v>1041</v>
      </c>
      <c r="B1037" t="str">
        <f>Portfolio43468[[#This Row],[First Name]]</f>
        <v>A</v>
      </c>
      <c r="C1037" t="str">
        <f>Portfolio43468[[#This Row],[Last Name]]</f>
        <v>Parham</v>
      </c>
      <c r="D1037" t="s">
        <v>4493</v>
      </c>
      <c r="E1037" t="str">
        <f>Portfolio43468[[#This Row],[Gender]]</f>
        <v>M</v>
      </c>
      <c r="F1037">
        <v>60</v>
      </c>
      <c r="G1037" t="s">
        <v>4590</v>
      </c>
      <c r="H1037" t="s">
        <v>1159</v>
      </c>
      <c r="I1037" t="str">
        <f>INDEX('Postal Codes 1'!$C$2:$C$1540,MATCH(H1037,'Postal Codes 1'!$B$2:$B$1540,0))</f>
        <v>LE</v>
      </c>
      <c r="J1037" s="10">
        <v>40538</v>
      </c>
      <c r="K1037">
        <v>48</v>
      </c>
      <c r="L1037" t="s">
        <v>1700</v>
      </c>
      <c r="M1037" t="str">
        <f>Portfolio43468[[#This Row],[Product Name]]</f>
        <v>Ultrathing V1</v>
      </c>
      <c r="N1037">
        <f>Portfolio43468[[#This Row],[Order Quantity]]</f>
        <v>816</v>
      </c>
      <c r="O1037" s="14">
        <f>Portfolio43468[[#This Row],[Order Value]]</f>
        <v>1623.84</v>
      </c>
      <c r="P1037">
        <f t="shared" si="32"/>
        <v>2010</v>
      </c>
      <c r="Q1037" t="str">
        <f t="shared" si="33"/>
        <v>Dec</v>
      </c>
    </row>
    <row r="1038" spans="1:17" x14ac:dyDescent="0.3">
      <c r="A1038">
        <v>1042</v>
      </c>
      <c r="B1038" t="str">
        <f>Portfolio43468[[#This Row],[First Name]]</f>
        <v>B</v>
      </c>
      <c r="C1038" t="str">
        <f>Portfolio43468[[#This Row],[Last Name]]</f>
        <v>Calloway</v>
      </c>
      <c r="D1038" t="s">
        <v>4493</v>
      </c>
      <c r="E1038" t="str">
        <f>Portfolio43468[[#This Row],[Gender]]</f>
        <v>M</v>
      </c>
      <c r="F1038">
        <v>90</v>
      </c>
      <c r="G1038" t="s">
        <v>2794</v>
      </c>
      <c r="H1038" t="s">
        <v>1082</v>
      </c>
      <c r="I1038" t="str">
        <f>INDEX('Postal Codes 1'!$C$2:$C$1540,MATCH(H1038,'Postal Codes 1'!$B$2:$B$1540,0))</f>
        <v>HD</v>
      </c>
      <c r="J1038" s="10">
        <v>39946</v>
      </c>
      <c r="K1038">
        <v>41</v>
      </c>
      <c r="L1038" t="s">
        <v>1696</v>
      </c>
      <c r="M1038" t="str">
        <f>Portfolio43468[[#This Row],[Product Name]]</f>
        <v>Ultrathing V2</v>
      </c>
      <c r="N1038">
        <f>Portfolio43468[[#This Row],[Order Quantity]]</f>
        <v>820</v>
      </c>
      <c r="O1038" s="14">
        <f>Portfolio43468[[#This Row],[Order Value]]</f>
        <v>2451.8000000000002</v>
      </c>
      <c r="P1038">
        <f t="shared" si="32"/>
        <v>2009</v>
      </c>
      <c r="Q1038" t="str">
        <f t="shared" si="33"/>
        <v>May</v>
      </c>
    </row>
    <row r="1039" spans="1:17" x14ac:dyDescent="0.3">
      <c r="A1039">
        <v>1043</v>
      </c>
      <c r="B1039" t="str">
        <f>Portfolio43468[[#This Row],[First Name]]</f>
        <v>A</v>
      </c>
      <c r="C1039" t="str">
        <f>Portfolio43468[[#This Row],[Last Name]]</f>
        <v>Rudolph</v>
      </c>
      <c r="D1039" t="s">
        <v>4493</v>
      </c>
      <c r="E1039" t="str">
        <f>Portfolio43468[[#This Row],[Gender]]</f>
        <v>M</v>
      </c>
      <c r="F1039">
        <v>90</v>
      </c>
      <c r="G1039" t="s">
        <v>4593</v>
      </c>
      <c r="H1039" t="s">
        <v>4594</v>
      </c>
      <c r="I1039" t="str">
        <f>INDEX('Postal Codes 1'!$C$2:$C$1540,MATCH(H1039,'Postal Codes 1'!$B$2:$B$1540,0))</f>
        <v>HP</v>
      </c>
      <c r="J1039" s="10">
        <v>39802</v>
      </c>
      <c r="K1039">
        <v>50</v>
      </c>
      <c r="L1039" t="s">
        <v>1673</v>
      </c>
      <c r="M1039" t="str">
        <f>Portfolio43468[[#This Row],[Product Name]]</f>
        <v>Megawidget S</v>
      </c>
      <c r="N1039">
        <f>Portfolio43468[[#This Row],[Order Quantity]]</f>
        <v>1200</v>
      </c>
      <c r="O1039" s="14">
        <f>Portfolio43468[[#This Row],[Order Value]]</f>
        <v>948</v>
      </c>
      <c r="P1039">
        <f t="shared" si="32"/>
        <v>2008</v>
      </c>
      <c r="Q1039" t="str">
        <f t="shared" si="33"/>
        <v>Dec</v>
      </c>
    </row>
    <row r="1040" spans="1:17" x14ac:dyDescent="0.3">
      <c r="A1040">
        <v>1044</v>
      </c>
      <c r="B1040" t="str">
        <f>Portfolio43468[[#This Row],[First Name]]</f>
        <v>B</v>
      </c>
      <c r="C1040" t="str">
        <f>Portfolio43468[[#This Row],[Last Name]]</f>
        <v>Starr</v>
      </c>
      <c r="D1040" t="s">
        <v>4493</v>
      </c>
      <c r="E1040" t="str">
        <f>Portfolio43468[[#This Row],[Gender]]</f>
        <v>M</v>
      </c>
      <c r="F1040">
        <v>30</v>
      </c>
      <c r="G1040" t="s">
        <v>4596</v>
      </c>
      <c r="H1040" t="s">
        <v>615</v>
      </c>
      <c r="I1040" t="str">
        <f>INDEX('Postal Codes 1'!$C$2:$C$1540,MATCH(H1040,'Postal Codes 1'!$B$2:$B$1540,0))</f>
        <v>FK</v>
      </c>
      <c r="J1040" s="10">
        <v>39781</v>
      </c>
      <c r="K1040">
        <v>59</v>
      </c>
      <c r="L1040" t="s">
        <v>1696</v>
      </c>
      <c r="M1040" t="str">
        <f>Portfolio43468[[#This Row],[Product Name]]</f>
        <v>Ultrathing V2</v>
      </c>
      <c r="N1040">
        <f>Portfolio43468[[#This Row],[Order Quantity]]</f>
        <v>1180</v>
      </c>
      <c r="O1040" s="14">
        <f>Portfolio43468[[#This Row],[Order Value]]</f>
        <v>3528.2000000000003</v>
      </c>
      <c r="P1040">
        <f t="shared" si="32"/>
        <v>2008</v>
      </c>
      <c r="Q1040" t="str">
        <f t="shared" si="33"/>
        <v>Nov</v>
      </c>
    </row>
    <row r="1041" spans="1:17" x14ac:dyDescent="0.3">
      <c r="A1041">
        <v>1045</v>
      </c>
      <c r="B1041" t="str">
        <f>Portfolio43468[[#This Row],[First Name]]</f>
        <v>E</v>
      </c>
      <c r="C1041" t="str">
        <f>Portfolio43468[[#This Row],[Last Name]]</f>
        <v>Harden</v>
      </c>
      <c r="D1041" t="s">
        <v>4493</v>
      </c>
      <c r="E1041" t="str">
        <f>Portfolio43468[[#This Row],[Gender]]</f>
        <v>M</v>
      </c>
      <c r="F1041">
        <v>90</v>
      </c>
      <c r="G1041" t="s">
        <v>4598</v>
      </c>
      <c r="H1041" t="s">
        <v>1621</v>
      </c>
      <c r="I1041" t="str">
        <f>INDEX('Postal Codes 1'!$C$2:$C$1540,MATCH(H1041,'Postal Codes 1'!$B$2:$B$1540,0))</f>
        <v>CT</v>
      </c>
      <c r="J1041" s="10">
        <v>39636</v>
      </c>
      <c r="K1041">
        <v>9</v>
      </c>
      <c r="L1041" t="s">
        <v>1721</v>
      </c>
      <c r="M1041" t="str">
        <f>Portfolio43468[[#This Row],[Product Name]]</f>
        <v>Ultrathing V4</v>
      </c>
      <c r="N1041">
        <f>Portfolio43468[[#This Row],[Order Quantity]]</f>
        <v>216</v>
      </c>
      <c r="O1041" s="14">
        <f>Portfolio43468[[#This Row],[Order Value]]</f>
        <v>861.84</v>
      </c>
      <c r="P1041">
        <f t="shared" si="32"/>
        <v>2008</v>
      </c>
      <c r="Q1041" t="str">
        <f t="shared" si="33"/>
        <v>Jul</v>
      </c>
    </row>
    <row r="1042" spans="1:17" x14ac:dyDescent="0.3">
      <c r="A1042">
        <v>1046</v>
      </c>
      <c r="B1042" t="str">
        <f>Portfolio43468[[#This Row],[First Name]]</f>
        <v>J</v>
      </c>
      <c r="C1042" t="str">
        <f>Portfolio43468[[#This Row],[Last Name]]</f>
        <v>Marrero</v>
      </c>
      <c r="D1042" t="s">
        <v>4601</v>
      </c>
      <c r="E1042" t="str">
        <f>Portfolio43468[[#This Row],[Gender]]</f>
        <v>M</v>
      </c>
      <c r="F1042">
        <v>90</v>
      </c>
      <c r="G1042" t="s">
        <v>4602</v>
      </c>
      <c r="H1042" t="s">
        <v>88</v>
      </c>
      <c r="I1042" t="str">
        <f>INDEX('Postal Codes 1'!$C$2:$C$1540,MATCH(H1042,'Postal Codes 1'!$B$2:$B$1540,0))</f>
        <v>CA</v>
      </c>
      <c r="J1042" s="10">
        <v>39504</v>
      </c>
      <c r="K1042">
        <v>66</v>
      </c>
      <c r="L1042" t="s">
        <v>1692</v>
      </c>
      <c r="M1042" t="str">
        <f>Portfolio43468[[#This Row],[Product Name]]</f>
        <v>Megawidget L</v>
      </c>
      <c r="N1042">
        <f>Portfolio43468[[#This Row],[Order Quantity]]</f>
        <v>1584</v>
      </c>
      <c r="O1042" s="14">
        <f>Portfolio43468[[#This Row],[Order Value]]</f>
        <v>2518.56</v>
      </c>
      <c r="P1042">
        <f t="shared" si="32"/>
        <v>2008</v>
      </c>
      <c r="Q1042" t="str">
        <f t="shared" si="33"/>
        <v>Feb</v>
      </c>
    </row>
    <row r="1043" spans="1:17" x14ac:dyDescent="0.3">
      <c r="A1043">
        <v>1047</v>
      </c>
      <c r="B1043" t="str">
        <f>Portfolio43468[[#This Row],[First Name]]</f>
        <v>A</v>
      </c>
      <c r="C1043" t="str">
        <f>Portfolio43468[[#This Row],[Last Name]]</f>
        <v>Downing</v>
      </c>
      <c r="D1043" t="s">
        <v>4493</v>
      </c>
      <c r="E1043" t="str">
        <f>Portfolio43468[[#This Row],[Gender]]</f>
        <v>M</v>
      </c>
      <c r="F1043">
        <v>30</v>
      </c>
      <c r="G1043" t="s">
        <v>4605</v>
      </c>
      <c r="H1043" t="s">
        <v>1411</v>
      </c>
      <c r="I1043" t="str">
        <f>INDEX('Postal Codes 1'!$C$2:$C$1540,MATCH(H1043,'Postal Codes 1'!$B$2:$B$1540,0))</f>
        <v>SY</v>
      </c>
      <c r="J1043" s="10">
        <v>39878</v>
      </c>
      <c r="K1043">
        <v>84</v>
      </c>
      <c r="L1043" t="s">
        <v>1007</v>
      </c>
      <c r="M1043" t="str">
        <f>Portfolio43468[[#This Row],[Product Name]]</f>
        <v>Superwossname</v>
      </c>
      <c r="N1043">
        <f>Portfolio43468[[#This Row],[Order Quantity]]</f>
        <v>1680</v>
      </c>
      <c r="O1043" s="14">
        <f>Portfolio43468[[#This Row],[Order Value]]</f>
        <v>5224.8</v>
      </c>
      <c r="P1043">
        <f t="shared" si="32"/>
        <v>2009</v>
      </c>
      <c r="Q1043" t="str">
        <f t="shared" si="33"/>
        <v>Mar</v>
      </c>
    </row>
    <row r="1044" spans="1:17" x14ac:dyDescent="0.3">
      <c r="A1044">
        <v>1048</v>
      </c>
      <c r="B1044" t="str">
        <f>Portfolio43468[[#This Row],[First Name]]</f>
        <v>A</v>
      </c>
      <c r="C1044" t="str">
        <f>Portfolio43468[[#This Row],[Last Name]]</f>
        <v>Kemp</v>
      </c>
      <c r="D1044" t="s">
        <v>4493</v>
      </c>
      <c r="E1044" t="str">
        <f>Portfolio43468[[#This Row],[Gender]]</f>
        <v>M</v>
      </c>
      <c r="F1044">
        <v>60</v>
      </c>
      <c r="G1044" t="s">
        <v>4607</v>
      </c>
      <c r="H1044" t="s">
        <v>3458</v>
      </c>
      <c r="I1044" t="str">
        <f>INDEX('Postal Codes 1'!$C$2:$C$1540,MATCH(H1044,'Postal Codes 1'!$B$2:$B$1540,0))</f>
        <v>BA</v>
      </c>
      <c r="J1044" s="10">
        <v>39864</v>
      </c>
      <c r="K1044">
        <v>26</v>
      </c>
      <c r="L1044" t="s">
        <v>1700</v>
      </c>
      <c r="M1044" t="str">
        <f>Portfolio43468[[#This Row],[Product Name]]</f>
        <v>Ultrathing V1</v>
      </c>
      <c r="N1044">
        <f>Portfolio43468[[#This Row],[Order Quantity]]</f>
        <v>442</v>
      </c>
      <c r="O1044" s="14">
        <f>Portfolio43468[[#This Row],[Order Value]]</f>
        <v>879.58</v>
      </c>
      <c r="P1044">
        <f t="shared" si="32"/>
        <v>2009</v>
      </c>
      <c r="Q1044" t="str">
        <f t="shared" si="33"/>
        <v>Feb</v>
      </c>
    </row>
    <row r="1045" spans="1:17" x14ac:dyDescent="0.3">
      <c r="A1045">
        <v>1049</v>
      </c>
      <c r="B1045" t="str">
        <f>Portfolio43468[[#This Row],[First Name]]</f>
        <v>M</v>
      </c>
      <c r="C1045" t="str">
        <f>Portfolio43468[[#This Row],[Last Name]]</f>
        <v>Seals</v>
      </c>
      <c r="D1045" t="s">
        <v>4493</v>
      </c>
      <c r="E1045" t="str">
        <f>Portfolio43468[[#This Row],[Gender]]</f>
        <v>M</v>
      </c>
      <c r="F1045">
        <v>30</v>
      </c>
      <c r="G1045" t="s">
        <v>4610</v>
      </c>
      <c r="H1045" t="s">
        <v>2180</v>
      </c>
      <c r="I1045" t="str">
        <f>INDEX('Postal Codes 1'!$C$2:$C$1540,MATCH(H1045,'Postal Codes 1'!$B$2:$B$1540,0))</f>
        <v>OX</v>
      </c>
      <c r="J1045" s="10">
        <v>40247</v>
      </c>
      <c r="K1045">
        <v>74</v>
      </c>
      <c r="L1045" t="s">
        <v>1692</v>
      </c>
      <c r="M1045" t="str">
        <f>Portfolio43468[[#This Row],[Product Name]]</f>
        <v>Megawidget L</v>
      </c>
      <c r="N1045">
        <f>Portfolio43468[[#This Row],[Order Quantity]]</f>
        <v>1776</v>
      </c>
      <c r="O1045" s="14">
        <f>Portfolio43468[[#This Row],[Order Value]]</f>
        <v>2823.84</v>
      </c>
      <c r="P1045">
        <f t="shared" si="32"/>
        <v>2010</v>
      </c>
      <c r="Q1045" t="str">
        <f t="shared" si="33"/>
        <v>Mar</v>
      </c>
    </row>
    <row r="1046" spans="1:17" x14ac:dyDescent="0.3">
      <c r="A1046">
        <v>1050</v>
      </c>
      <c r="B1046" t="str">
        <f>Portfolio43468[[#This Row],[First Name]]</f>
        <v>R</v>
      </c>
      <c r="C1046" t="str">
        <f>Portfolio43468[[#This Row],[Last Name]]</f>
        <v>Swift</v>
      </c>
      <c r="D1046" t="s">
        <v>4493</v>
      </c>
      <c r="E1046" t="str">
        <f>Portfolio43468[[#This Row],[Gender]]</f>
        <v>M</v>
      </c>
      <c r="F1046">
        <v>60</v>
      </c>
      <c r="G1046" t="s">
        <v>4612</v>
      </c>
      <c r="H1046" t="s">
        <v>346</v>
      </c>
      <c r="I1046" t="str">
        <f>INDEX('Postal Codes 1'!$C$2:$C$1540,MATCH(H1046,'Postal Codes 1'!$B$2:$B$1540,0))</f>
        <v>ME</v>
      </c>
      <c r="J1046" s="10">
        <v>39562</v>
      </c>
      <c r="K1046">
        <v>62</v>
      </c>
      <c r="L1046" t="s">
        <v>1700</v>
      </c>
      <c r="M1046" t="str">
        <f>Portfolio43468[[#This Row],[Product Name]]</f>
        <v>Ultrathing V1</v>
      </c>
      <c r="N1046">
        <f>Portfolio43468[[#This Row],[Order Quantity]]</f>
        <v>1054</v>
      </c>
      <c r="O1046" s="14">
        <f>Portfolio43468[[#This Row],[Order Value]]</f>
        <v>2097.46</v>
      </c>
      <c r="P1046">
        <f t="shared" si="32"/>
        <v>2008</v>
      </c>
      <c r="Q1046" t="str">
        <f t="shared" si="33"/>
        <v>Apr</v>
      </c>
    </row>
    <row r="1047" spans="1:17" x14ac:dyDescent="0.3">
      <c r="A1047">
        <v>1051</v>
      </c>
      <c r="B1047" t="str">
        <f>Portfolio43468[[#This Row],[First Name]]</f>
        <v>G</v>
      </c>
      <c r="C1047" t="str">
        <f>Portfolio43468[[#This Row],[Last Name]]</f>
        <v>Payton</v>
      </c>
      <c r="D1047" t="s">
        <v>4493</v>
      </c>
      <c r="E1047" t="str">
        <f>Portfolio43468[[#This Row],[Gender]]</f>
        <v>M</v>
      </c>
      <c r="F1047">
        <v>60</v>
      </c>
      <c r="G1047" t="s">
        <v>4615</v>
      </c>
      <c r="H1047" t="s">
        <v>4616</v>
      </c>
      <c r="I1047" t="str">
        <f>INDEX('Postal Codes 1'!$C$2:$C$1540,MATCH(H1047,'Postal Codes 1'!$B$2:$B$1540,0))</f>
        <v>BN</v>
      </c>
      <c r="J1047" s="10">
        <v>40115</v>
      </c>
      <c r="K1047">
        <v>69</v>
      </c>
      <c r="L1047" t="s">
        <v>851</v>
      </c>
      <c r="M1047" t="str">
        <f>Portfolio43468[[#This Row],[Product Name]]</f>
        <v>Hyperwotsit</v>
      </c>
      <c r="N1047">
        <f>Portfolio43468[[#This Row],[Order Quantity]]</f>
        <v>1380</v>
      </c>
      <c r="O1047" s="14">
        <f>Portfolio43468[[#This Row],[Order Value]]</f>
        <v>2773.7999999999997</v>
      </c>
      <c r="P1047">
        <f t="shared" si="32"/>
        <v>2009</v>
      </c>
      <c r="Q1047" t="str">
        <f t="shared" si="33"/>
        <v>Oct</v>
      </c>
    </row>
    <row r="1048" spans="1:17" x14ac:dyDescent="0.3">
      <c r="A1048">
        <v>1052</v>
      </c>
      <c r="B1048" t="str">
        <f>Portfolio43468[[#This Row],[First Name]]</f>
        <v>D</v>
      </c>
      <c r="C1048" t="str">
        <f>Portfolio43468[[#This Row],[Last Name]]</f>
        <v>Zamora</v>
      </c>
      <c r="D1048" t="s">
        <v>4493</v>
      </c>
      <c r="E1048" t="str">
        <f>Portfolio43468[[#This Row],[Gender]]</f>
        <v>M</v>
      </c>
      <c r="F1048">
        <v>90</v>
      </c>
      <c r="G1048" t="s">
        <v>4619</v>
      </c>
      <c r="H1048" t="s">
        <v>1</v>
      </c>
      <c r="I1048" t="str">
        <f>INDEX('Postal Codes 1'!$C$2:$C$1540,MATCH(H1048,'Postal Codes 1'!$B$2:$B$1540,0))</f>
        <v>AB</v>
      </c>
      <c r="J1048" s="10">
        <v>39544</v>
      </c>
      <c r="K1048">
        <v>85</v>
      </c>
      <c r="L1048" t="s">
        <v>1007</v>
      </c>
      <c r="M1048" t="str">
        <f>Portfolio43468[[#This Row],[Product Name]]</f>
        <v>Superwossname</v>
      </c>
      <c r="N1048">
        <f>Portfolio43468[[#This Row],[Order Quantity]]</f>
        <v>1700</v>
      </c>
      <c r="O1048" s="14">
        <f>Portfolio43468[[#This Row],[Order Value]]</f>
        <v>5287</v>
      </c>
      <c r="P1048">
        <f t="shared" si="32"/>
        <v>2008</v>
      </c>
      <c r="Q1048" t="str">
        <f t="shared" si="33"/>
        <v>Apr</v>
      </c>
    </row>
    <row r="1049" spans="1:17" x14ac:dyDescent="0.3">
      <c r="A1049">
        <v>1053</v>
      </c>
      <c r="B1049" t="str">
        <f>Portfolio43468[[#This Row],[First Name]]</f>
        <v>R</v>
      </c>
      <c r="C1049" t="str">
        <f>Portfolio43468[[#This Row],[Last Name]]</f>
        <v>Meyer</v>
      </c>
      <c r="D1049" t="s">
        <v>4493</v>
      </c>
      <c r="E1049" t="str">
        <f>Portfolio43468[[#This Row],[Gender]]</f>
        <v>M</v>
      </c>
      <c r="F1049">
        <v>30</v>
      </c>
      <c r="G1049" t="s">
        <v>4622</v>
      </c>
      <c r="H1049" t="s">
        <v>1066</v>
      </c>
      <c r="I1049" t="str">
        <f>INDEX('Postal Codes 1'!$C$2:$C$1540,MATCH(H1049,'Postal Codes 1'!$B$2:$B$1540,0))</f>
        <v>GL</v>
      </c>
      <c r="J1049" s="10">
        <v>39655</v>
      </c>
      <c r="K1049">
        <v>40</v>
      </c>
      <c r="L1049" t="s">
        <v>1677</v>
      </c>
      <c r="M1049" t="str">
        <f>Portfolio43468[[#This Row],[Product Name]]</f>
        <v>Ultrathing V3</v>
      </c>
      <c r="N1049">
        <f>Portfolio43468[[#This Row],[Order Quantity]]</f>
        <v>960</v>
      </c>
      <c r="O1049" s="14">
        <f>Portfolio43468[[#This Row],[Order Value]]</f>
        <v>3350.4</v>
      </c>
      <c r="P1049">
        <f t="shared" si="32"/>
        <v>2008</v>
      </c>
      <c r="Q1049" t="str">
        <f t="shared" si="33"/>
        <v>Jul</v>
      </c>
    </row>
    <row r="1050" spans="1:17" x14ac:dyDescent="0.3">
      <c r="A1050">
        <v>1054</v>
      </c>
      <c r="B1050" t="str">
        <f>Portfolio43468[[#This Row],[First Name]]</f>
        <v>G</v>
      </c>
      <c r="C1050" t="str">
        <f>Portfolio43468[[#This Row],[Last Name]]</f>
        <v>Buckner</v>
      </c>
      <c r="D1050" t="s">
        <v>1719</v>
      </c>
      <c r="E1050" t="str">
        <f>Portfolio43468[[#This Row],[Gender]]</f>
        <v>M</v>
      </c>
      <c r="F1050">
        <v>60</v>
      </c>
      <c r="G1050" t="s">
        <v>4625</v>
      </c>
      <c r="H1050" t="s">
        <v>394</v>
      </c>
      <c r="I1050" t="str">
        <f>INDEX('Postal Codes 1'!$C$2:$C$1540,MATCH(H1050,'Postal Codes 1'!$B$2:$B$1540,0))</f>
        <v>PA</v>
      </c>
      <c r="J1050" s="10">
        <v>39908</v>
      </c>
      <c r="K1050">
        <v>37</v>
      </c>
      <c r="L1050" t="s">
        <v>1677</v>
      </c>
      <c r="M1050" t="str">
        <f>Portfolio43468[[#This Row],[Product Name]]</f>
        <v>Ultrathing V3</v>
      </c>
      <c r="N1050">
        <f>Portfolio43468[[#This Row],[Order Quantity]]</f>
        <v>888</v>
      </c>
      <c r="O1050" s="14">
        <f>Portfolio43468[[#This Row],[Order Value]]</f>
        <v>3099.1200000000003</v>
      </c>
      <c r="P1050">
        <f t="shared" si="32"/>
        <v>2009</v>
      </c>
      <c r="Q1050" t="str">
        <f t="shared" si="33"/>
        <v>Apr</v>
      </c>
    </row>
    <row r="1051" spans="1:17" x14ac:dyDescent="0.3">
      <c r="A1051">
        <v>1055</v>
      </c>
      <c r="B1051" t="str">
        <f>Portfolio43468[[#This Row],[First Name]]</f>
        <v>D</v>
      </c>
      <c r="C1051" t="str">
        <f>Portfolio43468[[#This Row],[Last Name]]</f>
        <v>Ruffin</v>
      </c>
      <c r="D1051" t="s">
        <v>4493</v>
      </c>
      <c r="E1051" t="str">
        <f>Portfolio43468[[#This Row],[Gender]]</f>
        <v>M</v>
      </c>
      <c r="F1051">
        <v>30</v>
      </c>
      <c r="G1051" t="s">
        <v>4628</v>
      </c>
      <c r="H1051" t="s">
        <v>1657</v>
      </c>
      <c r="I1051" t="str">
        <f>INDEX('Postal Codes 1'!$C$2:$C$1540,MATCH(H1051,'Postal Codes 1'!$B$2:$B$1540,0))</f>
        <v>IV</v>
      </c>
      <c r="J1051" s="10">
        <v>40168</v>
      </c>
      <c r="K1051">
        <v>50</v>
      </c>
      <c r="L1051" t="s">
        <v>1677</v>
      </c>
      <c r="M1051" t="str">
        <f>Portfolio43468[[#This Row],[Product Name]]</f>
        <v>Ultrathing V3</v>
      </c>
      <c r="N1051">
        <f>Portfolio43468[[#This Row],[Order Quantity]]</f>
        <v>1200</v>
      </c>
      <c r="O1051" s="14">
        <f>Portfolio43468[[#This Row],[Order Value]]</f>
        <v>4188</v>
      </c>
      <c r="P1051">
        <f t="shared" si="32"/>
        <v>2009</v>
      </c>
      <c r="Q1051" t="str">
        <f t="shared" si="33"/>
        <v>Dec</v>
      </c>
    </row>
    <row r="1052" spans="1:17" x14ac:dyDescent="0.3">
      <c r="A1052">
        <v>1056</v>
      </c>
      <c r="B1052" t="str">
        <f>Portfolio43468[[#This Row],[First Name]]</f>
        <v>J</v>
      </c>
      <c r="C1052" t="str">
        <f>Portfolio43468[[#This Row],[Last Name]]</f>
        <v>Copeland</v>
      </c>
      <c r="D1052" t="s">
        <v>4493</v>
      </c>
      <c r="E1052" t="str">
        <f>Portfolio43468[[#This Row],[Gender]]</f>
        <v>M</v>
      </c>
      <c r="F1052">
        <v>60</v>
      </c>
      <c r="G1052" t="s">
        <v>4629</v>
      </c>
      <c r="H1052" t="s">
        <v>2064</v>
      </c>
      <c r="I1052" t="str">
        <f>INDEX('Postal Codes 1'!$C$2:$C$1540,MATCH(H1052,'Postal Codes 1'!$B$2:$B$1540,0))</f>
        <v>DL</v>
      </c>
      <c r="J1052" s="10">
        <v>40363</v>
      </c>
      <c r="K1052">
        <v>66</v>
      </c>
      <c r="L1052" t="s">
        <v>1007</v>
      </c>
      <c r="M1052" t="str">
        <f>Portfolio43468[[#This Row],[Product Name]]</f>
        <v>Superwossname</v>
      </c>
      <c r="N1052">
        <f>Portfolio43468[[#This Row],[Order Quantity]]</f>
        <v>1320</v>
      </c>
      <c r="O1052" s="14">
        <f>Portfolio43468[[#This Row],[Order Value]]</f>
        <v>4105.2</v>
      </c>
      <c r="P1052">
        <f t="shared" si="32"/>
        <v>2010</v>
      </c>
      <c r="Q1052" t="str">
        <f t="shared" si="33"/>
        <v>Jul</v>
      </c>
    </row>
    <row r="1053" spans="1:17" x14ac:dyDescent="0.3">
      <c r="A1053">
        <v>1057</v>
      </c>
      <c r="B1053" t="str">
        <f>Portfolio43468[[#This Row],[First Name]]</f>
        <v>C</v>
      </c>
      <c r="C1053" t="str">
        <f>Portfolio43468[[#This Row],[Last Name]]</f>
        <v>Shaw</v>
      </c>
      <c r="D1053" t="s">
        <v>1946</v>
      </c>
      <c r="E1053" t="str">
        <f>Portfolio43468[[#This Row],[Gender]]</f>
        <v>M</v>
      </c>
      <c r="F1053">
        <v>90</v>
      </c>
      <c r="G1053" t="s">
        <v>4631</v>
      </c>
      <c r="H1053" t="s">
        <v>238</v>
      </c>
      <c r="I1053" t="str">
        <f>INDEX('Postal Codes 1'!$C$2:$C$1540,MATCH(H1053,'Postal Codes 1'!$B$2:$B$1540,0))</f>
        <v>HU</v>
      </c>
      <c r="J1053" s="10">
        <v>40297</v>
      </c>
      <c r="K1053">
        <v>88</v>
      </c>
      <c r="L1053" t="s">
        <v>1007</v>
      </c>
      <c r="M1053" t="str">
        <f>Portfolio43468[[#This Row],[Product Name]]</f>
        <v>Superwossname</v>
      </c>
      <c r="N1053">
        <f>Portfolio43468[[#This Row],[Order Quantity]]</f>
        <v>1760</v>
      </c>
      <c r="O1053" s="14">
        <f>Portfolio43468[[#This Row],[Order Value]]</f>
        <v>5473.5999999999995</v>
      </c>
      <c r="P1053">
        <f t="shared" si="32"/>
        <v>2010</v>
      </c>
      <c r="Q1053" t="str">
        <f t="shared" si="33"/>
        <v>Apr</v>
      </c>
    </row>
    <row r="1054" spans="1:17" x14ac:dyDescent="0.3">
      <c r="A1054">
        <v>1058</v>
      </c>
      <c r="B1054" t="str">
        <f>Portfolio43468[[#This Row],[First Name]]</f>
        <v>B</v>
      </c>
      <c r="C1054" t="str">
        <f>Portfolio43468[[#This Row],[Last Name]]</f>
        <v>Nickerson</v>
      </c>
      <c r="D1054" t="s">
        <v>4493</v>
      </c>
      <c r="E1054" t="str">
        <f>Portfolio43468[[#This Row],[Gender]]</f>
        <v>M</v>
      </c>
      <c r="F1054">
        <v>60</v>
      </c>
      <c r="G1054" t="s">
        <v>4633</v>
      </c>
      <c r="H1054" t="s">
        <v>269</v>
      </c>
      <c r="I1054" t="str">
        <f>INDEX('Postal Codes 1'!$C$2:$C$1540,MATCH(H1054,'Postal Codes 1'!$B$2:$B$1540,0))</f>
        <v>IV</v>
      </c>
      <c r="J1054" s="10">
        <v>39868</v>
      </c>
      <c r="K1054">
        <v>26</v>
      </c>
      <c r="L1054" t="s">
        <v>1707</v>
      </c>
      <c r="M1054" t="str">
        <f>Portfolio43468[[#This Row],[Product Name]]</f>
        <v>Megawidget M</v>
      </c>
      <c r="N1054">
        <f>Portfolio43468[[#This Row],[Order Quantity]]</f>
        <v>624</v>
      </c>
      <c r="O1054" s="14">
        <f>Portfolio43468[[#This Row],[Order Value]]</f>
        <v>742.56</v>
      </c>
      <c r="P1054">
        <f t="shared" si="32"/>
        <v>2009</v>
      </c>
      <c r="Q1054" t="str">
        <f t="shared" si="33"/>
        <v>Feb</v>
      </c>
    </row>
    <row r="1055" spans="1:17" x14ac:dyDescent="0.3">
      <c r="A1055">
        <v>1059</v>
      </c>
      <c r="B1055" t="str">
        <f>Portfolio43468[[#This Row],[First Name]]</f>
        <v>J</v>
      </c>
      <c r="C1055" t="str">
        <f>Portfolio43468[[#This Row],[Last Name]]</f>
        <v>Xiong</v>
      </c>
      <c r="D1055" t="s">
        <v>4493</v>
      </c>
      <c r="E1055" t="str">
        <f>Portfolio43468[[#This Row],[Gender]]</f>
        <v>M</v>
      </c>
      <c r="F1055">
        <v>60</v>
      </c>
      <c r="G1055" t="s">
        <v>4636</v>
      </c>
      <c r="H1055" t="s">
        <v>572</v>
      </c>
      <c r="I1055" t="str">
        <f>INDEX('Postal Codes 1'!$C$2:$C$1540,MATCH(H1055,'Postal Codes 1'!$B$2:$B$1540,0))</f>
        <v>CR</v>
      </c>
      <c r="J1055" s="10">
        <v>40189</v>
      </c>
      <c r="K1055">
        <v>34</v>
      </c>
      <c r="L1055" t="s">
        <v>1772</v>
      </c>
      <c r="M1055" t="str">
        <f>Portfolio43468[[#This Row],[Product Name]]</f>
        <v>Gigastuff</v>
      </c>
      <c r="N1055">
        <f>Portfolio43468[[#This Row],[Order Quantity]]</f>
        <v>612</v>
      </c>
      <c r="O1055" s="14">
        <f>Portfolio43468[[#This Row],[Order Value]]</f>
        <v>1156.6799999999998</v>
      </c>
      <c r="P1055">
        <f t="shared" si="32"/>
        <v>2010</v>
      </c>
      <c r="Q1055" t="str">
        <f t="shared" si="33"/>
        <v>Jan</v>
      </c>
    </row>
    <row r="1056" spans="1:17" x14ac:dyDescent="0.3">
      <c r="A1056">
        <v>1060</v>
      </c>
      <c r="B1056" t="str">
        <f>Portfolio43468[[#This Row],[First Name]]</f>
        <v>A</v>
      </c>
      <c r="C1056" t="str">
        <f>Portfolio43468[[#This Row],[Last Name]]</f>
        <v>Bolden</v>
      </c>
      <c r="D1056" t="s">
        <v>4493</v>
      </c>
      <c r="E1056" t="str">
        <f>Portfolio43468[[#This Row],[Gender]]</f>
        <v>M</v>
      </c>
      <c r="F1056">
        <v>90</v>
      </c>
      <c r="G1056" t="s">
        <v>4638</v>
      </c>
      <c r="H1056" t="s">
        <v>765</v>
      </c>
      <c r="I1056" t="str">
        <f>INDEX('Postal Codes 1'!$C$2:$C$1540,MATCH(H1056,'Postal Codes 1'!$B$2:$B$1540,0))</f>
        <v>PA</v>
      </c>
      <c r="J1056" s="10">
        <v>39839</v>
      </c>
      <c r="K1056">
        <v>96</v>
      </c>
      <c r="L1056" t="s">
        <v>1772</v>
      </c>
      <c r="M1056" t="str">
        <f>Portfolio43468[[#This Row],[Product Name]]</f>
        <v>Gigastuff</v>
      </c>
      <c r="N1056">
        <f>Portfolio43468[[#This Row],[Order Quantity]]</f>
        <v>1728</v>
      </c>
      <c r="O1056" s="14">
        <f>Portfolio43468[[#This Row],[Order Value]]</f>
        <v>3265.9199999999996</v>
      </c>
      <c r="P1056">
        <f t="shared" si="32"/>
        <v>2009</v>
      </c>
      <c r="Q1056" t="str">
        <f t="shared" si="33"/>
        <v>Jan</v>
      </c>
    </row>
    <row r="1057" spans="1:17" x14ac:dyDescent="0.3">
      <c r="A1057">
        <v>1061</v>
      </c>
      <c r="B1057" t="str">
        <f>Portfolio43468[[#This Row],[First Name]]</f>
        <v>J</v>
      </c>
      <c r="C1057" t="str">
        <f>Portfolio43468[[#This Row],[Last Name]]</f>
        <v>Laird</v>
      </c>
      <c r="D1057" t="s">
        <v>4493</v>
      </c>
      <c r="E1057" t="str">
        <f>Portfolio43468[[#This Row],[Gender]]</f>
        <v>M</v>
      </c>
      <c r="F1057">
        <v>90</v>
      </c>
      <c r="G1057" t="s">
        <v>4639</v>
      </c>
      <c r="H1057" t="s">
        <v>701</v>
      </c>
      <c r="I1057" t="str">
        <f>INDEX('Postal Codes 1'!$C$2:$C$1540,MATCH(H1057,'Postal Codes 1'!$B$2:$B$1540,0))</f>
        <v>LL</v>
      </c>
      <c r="J1057" s="10">
        <v>40450</v>
      </c>
      <c r="K1057">
        <v>41</v>
      </c>
      <c r="L1057" t="s">
        <v>1673</v>
      </c>
      <c r="M1057" t="str">
        <f>Portfolio43468[[#This Row],[Product Name]]</f>
        <v>Megawidget S</v>
      </c>
      <c r="N1057">
        <f>Portfolio43468[[#This Row],[Order Quantity]]</f>
        <v>984</v>
      </c>
      <c r="O1057" s="14">
        <f>Portfolio43468[[#This Row],[Order Value]]</f>
        <v>777.36</v>
      </c>
      <c r="P1057">
        <f t="shared" si="32"/>
        <v>2010</v>
      </c>
      <c r="Q1057" t="str">
        <f t="shared" si="33"/>
        <v>Sep</v>
      </c>
    </row>
    <row r="1058" spans="1:17" x14ac:dyDescent="0.3">
      <c r="A1058">
        <v>1062</v>
      </c>
      <c r="B1058" t="str">
        <f>Portfolio43468[[#This Row],[First Name]]</f>
        <v>R</v>
      </c>
      <c r="C1058" t="str">
        <f>Portfolio43468[[#This Row],[Last Name]]</f>
        <v>Sterling</v>
      </c>
      <c r="D1058" t="s">
        <v>4493</v>
      </c>
      <c r="E1058" t="str">
        <f>Portfolio43468[[#This Row],[Gender]]</f>
        <v>M</v>
      </c>
      <c r="F1058">
        <v>90</v>
      </c>
      <c r="G1058" t="s">
        <v>4642</v>
      </c>
      <c r="H1058" t="s">
        <v>328</v>
      </c>
      <c r="I1058" t="str">
        <f>INDEX('Postal Codes 1'!$C$2:$C$1540,MATCH(H1058,'Postal Codes 1'!$B$2:$B$1540,0))</f>
        <v>LL</v>
      </c>
      <c r="J1058" s="10">
        <v>39948</v>
      </c>
      <c r="K1058">
        <v>39</v>
      </c>
      <c r="L1058" t="s">
        <v>1707</v>
      </c>
      <c r="M1058" t="str">
        <f>Portfolio43468[[#This Row],[Product Name]]</f>
        <v>Megawidget M</v>
      </c>
      <c r="N1058">
        <f>Portfolio43468[[#This Row],[Order Quantity]]</f>
        <v>936</v>
      </c>
      <c r="O1058" s="14">
        <f>Portfolio43468[[#This Row],[Order Value]]</f>
        <v>1113.8399999999999</v>
      </c>
      <c r="P1058">
        <f t="shared" si="32"/>
        <v>2009</v>
      </c>
      <c r="Q1058" t="str">
        <f t="shared" si="33"/>
        <v>May</v>
      </c>
    </row>
    <row r="1059" spans="1:17" x14ac:dyDescent="0.3">
      <c r="A1059">
        <v>1063</v>
      </c>
      <c r="B1059" t="str">
        <f>Portfolio43468[[#This Row],[First Name]]</f>
        <v>J</v>
      </c>
      <c r="C1059" t="str">
        <f>Portfolio43468[[#This Row],[Last Name]]</f>
        <v>Leary</v>
      </c>
      <c r="D1059" t="s">
        <v>4493</v>
      </c>
      <c r="E1059" t="str">
        <f>Portfolio43468[[#This Row],[Gender]]</f>
        <v>M</v>
      </c>
      <c r="F1059">
        <v>90</v>
      </c>
      <c r="G1059" t="s">
        <v>4645</v>
      </c>
      <c r="H1059" t="s">
        <v>1084</v>
      </c>
      <c r="I1059" t="str">
        <f>INDEX('Postal Codes 1'!$C$2:$C$1540,MATCH(H1059,'Postal Codes 1'!$B$2:$B$1540,0))</f>
        <v>HD</v>
      </c>
      <c r="J1059" s="10">
        <v>40277</v>
      </c>
      <c r="K1059">
        <v>46</v>
      </c>
      <c r="L1059" t="s">
        <v>1007</v>
      </c>
      <c r="M1059" t="str">
        <f>Portfolio43468[[#This Row],[Product Name]]</f>
        <v>Superwossname</v>
      </c>
      <c r="N1059">
        <f>Portfolio43468[[#This Row],[Order Quantity]]</f>
        <v>920</v>
      </c>
      <c r="O1059" s="14">
        <f>Portfolio43468[[#This Row],[Order Value]]</f>
        <v>2861.2</v>
      </c>
      <c r="P1059">
        <f t="shared" si="32"/>
        <v>2010</v>
      </c>
      <c r="Q1059" t="str">
        <f t="shared" si="33"/>
        <v>Apr</v>
      </c>
    </row>
    <row r="1060" spans="1:17" x14ac:dyDescent="0.3">
      <c r="A1060">
        <v>1064</v>
      </c>
      <c r="B1060" t="str">
        <f>Portfolio43468[[#This Row],[First Name]]</f>
        <v>L</v>
      </c>
      <c r="C1060" t="str">
        <f>Portfolio43468[[#This Row],[Last Name]]</f>
        <v>Naquin</v>
      </c>
      <c r="D1060" t="s">
        <v>4493</v>
      </c>
      <c r="E1060" t="str">
        <f>Portfolio43468[[#This Row],[Gender]]</f>
        <v>M</v>
      </c>
      <c r="F1060">
        <v>90</v>
      </c>
      <c r="G1060" t="s">
        <v>4648</v>
      </c>
      <c r="H1060" t="s">
        <v>1238</v>
      </c>
      <c r="I1060" t="str">
        <f>INDEX('Postal Codes 1'!$C$2:$C$1540,MATCH(H1060,'Postal Codes 1'!$B$2:$B$1540,0))</f>
        <v>NR</v>
      </c>
      <c r="J1060" s="10">
        <v>39687</v>
      </c>
      <c r="K1060">
        <v>59</v>
      </c>
      <c r="L1060" t="s">
        <v>1772</v>
      </c>
      <c r="M1060" t="str">
        <f>Portfolio43468[[#This Row],[Product Name]]</f>
        <v>Gigastuff</v>
      </c>
      <c r="N1060">
        <f>Portfolio43468[[#This Row],[Order Quantity]]</f>
        <v>1062</v>
      </c>
      <c r="O1060" s="14">
        <f>Portfolio43468[[#This Row],[Order Value]]</f>
        <v>2007.1799999999998</v>
      </c>
      <c r="P1060">
        <f t="shared" si="32"/>
        <v>2008</v>
      </c>
      <c r="Q1060" t="str">
        <f t="shared" si="33"/>
        <v>Aug</v>
      </c>
    </row>
    <row r="1061" spans="1:17" x14ac:dyDescent="0.3">
      <c r="A1061">
        <v>1065</v>
      </c>
      <c r="B1061" t="str">
        <f>Portfolio43468[[#This Row],[First Name]]</f>
        <v>A</v>
      </c>
      <c r="C1061" t="str">
        <f>Portfolio43468[[#This Row],[Last Name]]</f>
        <v>Holt</v>
      </c>
      <c r="D1061" t="s">
        <v>4493</v>
      </c>
      <c r="E1061" t="str">
        <f>Portfolio43468[[#This Row],[Gender]]</f>
        <v>M</v>
      </c>
      <c r="F1061">
        <v>60</v>
      </c>
      <c r="G1061" t="s">
        <v>4652</v>
      </c>
      <c r="H1061" t="s">
        <v>577</v>
      </c>
      <c r="I1061" t="str">
        <f>INDEX('Postal Codes 1'!$C$2:$C$1540,MATCH(H1061,'Postal Codes 1'!$B$2:$B$1540,0))</f>
        <v>CV</v>
      </c>
      <c r="J1061" s="10">
        <v>40255</v>
      </c>
      <c r="K1061">
        <v>9</v>
      </c>
      <c r="L1061" t="s">
        <v>1707</v>
      </c>
      <c r="M1061" t="str">
        <f>Portfolio43468[[#This Row],[Product Name]]</f>
        <v>Megawidget M</v>
      </c>
      <c r="N1061">
        <f>Portfolio43468[[#This Row],[Order Quantity]]</f>
        <v>216</v>
      </c>
      <c r="O1061" s="14">
        <f>Portfolio43468[[#This Row],[Order Value]]</f>
        <v>257.03999999999996</v>
      </c>
      <c r="P1061">
        <f t="shared" si="32"/>
        <v>2010</v>
      </c>
      <c r="Q1061" t="str">
        <f t="shared" si="33"/>
        <v>Mar</v>
      </c>
    </row>
    <row r="1062" spans="1:17" x14ac:dyDescent="0.3">
      <c r="A1062">
        <v>1066</v>
      </c>
      <c r="B1062" t="str">
        <f>Portfolio43468[[#This Row],[First Name]]</f>
        <v>F</v>
      </c>
      <c r="C1062" t="str">
        <f>Portfolio43468[[#This Row],[Last Name]]</f>
        <v>Tilley</v>
      </c>
      <c r="D1062" t="s">
        <v>4493</v>
      </c>
      <c r="E1062" t="str">
        <f>Portfolio43468[[#This Row],[Gender]]</f>
        <v>M</v>
      </c>
      <c r="F1062">
        <v>30</v>
      </c>
      <c r="G1062" t="s">
        <v>4654</v>
      </c>
      <c r="H1062" t="s">
        <v>1336</v>
      </c>
      <c r="I1062" t="str">
        <f>INDEX('Postal Codes 1'!$C$2:$C$1540,MATCH(H1062,'Postal Codes 1'!$B$2:$B$1540,0))</f>
        <v>SA</v>
      </c>
      <c r="J1062" s="10">
        <v>40193</v>
      </c>
      <c r="K1062">
        <v>15</v>
      </c>
      <c r="L1062" t="s">
        <v>1707</v>
      </c>
      <c r="M1062" t="str">
        <f>Portfolio43468[[#This Row],[Product Name]]</f>
        <v>Megawidget M</v>
      </c>
      <c r="N1062">
        <f>Portfolio43468[[#This Row],[Order Quantity]]</f>
        <v>360</v>
      </c>
      <c r="O1062" s="14">
        <f>Portfolio43468[[#This Row],[Order Value]]</f>
        <v>428.4</v>
      </c>
      <c r="P1062">
        <f t="shared" si="32"/>
        <v>2010</v>
      </c>
      <c r="Q1062" t="str">
        <f t="shared" si="33"/>
        <v>Jan</v>
      </c>
    </row>
    <row r="1063" spans="1:17" x14ac:dyDescent="0.3">
      <c r="A1063">
        <v>1067</v>
      </c>
      <c r="B1063" t="str">
        <f>Portfolio43468[[#This Row],[First Name]]</f>
        <v>R</v>
      </c>
      <c r="C1063" t="str">
        <f>Portfolio43468[[#This Row],[Last Name]]</f>
        <v>Hyde</v>
      </c>
      <c r="D1063" t="s">
        <v>4493</v>
      </c>
      <c r="E1063" t="str">
        <f>Portfolio43468[[#This Row],[Gender]]</f>
        <v>M</v>
      </c>
      <c r="F1063">
        <v>90</v>
      </c>
      <c r="G1063" t="s">
        <v>4656</v>
      </c>
      <c r="H1063" t="s">
        <v>418</v>
      </c>
      <c r="I1063" t="str">
        <f>INDEX('Postal Codes 1'!$C$2:$C$1540,MATCH(H1063,'Postal Codes 1'!$B$2:$B$1540,0))</f>
        <v>PH</v>
      </c>
      <c r="J1063" s="10">
        <v>39934</v>
      </c>
      <c r="K1063">
        <v>71</v>
      </c>
      <c r="L1063" t="s">
        <v>1721</v>
      </c>
      <c r="M1063" t="str">
        <f>Portfolio43468[[#This Row],[Product Name]]</f>
        <v>Ultrathing V4</v>
      </c>
      <c r="N1063">
        <f>Portfolio43468[[#This Row],[Order Quantity]]</f>
        <v>1704</v>
      </c>
      <c r="O1063" s="14">
        <f>Portfolio43468[[#This Row],[Order Value]]</f>
        <v>6798.96</v>
      </c>
      <c r="P1063">
        <f t="shared" si="32"/>
        <v>2009</v>
      </c>
      <c r="Q1063" t="str">
        <f t="shared" si="33"/>
        <v>May</v>
      </c>
    </row>
    <row r="1064" spans="1:17" x14ac:dyDescent="0.3">
      <c r="A1064">
        <v>1068</v>
      </c>
      <c r="B1064" t="str">
        <f>Portfolio43468[[#This Row],[First Name]]</f>
        <v>J</v>
      </c>
      <c r="C1064" t="str">
        <f>Portfolio43468[[#This Row],[Last Name]]</f>
        <v>Cannon</v>
      </c>
      <c r="D1064" t="s">
        <v>4493</v>
      </c>
      <c r="E1064" t="str">
        <f>Portfolio43468[[#This Row],[Gender]]</f>
        <v>M</v>
      </c>
      <c r="F1064">
        <v>30</v>
      </c>
      <c r="G1064" t="s">
        <v>4659</v>
      </c>
      <c r="H1064" t="s">
        <v>1648</v>
      </c>
      <c r="I1064" t="str">
        <f>INDEX('Postal Codes 1'!$C$2:$C$1540,MATCH(H1064,'Postal Codes 1'!$B$2:$B$1540,0))</f>
        <v>GL</v>
      </c>
      <c r="J1064" s="10">
        <v>39787</v>
      </c>
      <c r="K1064">
        <v>35</v>
      </c>
      <c r="L1064" t="s">
        <v>1673</v>
      </c>
      <c r="M1064" t="str">
        <f>Portfolio43468[[#This Row],[Product Name]]</f>
        <v>Megawidget S</v>
      </c>
      <c r="N1064">
        <f>Portfolio43468[[#This Row],[Order Quantity]]</f>
        <v>840</v>
      </c>
      <c r="O1064" s="14">
        <f>Portfolio43468[[#This Row],[Order Value]]</f>
        <v>663.6</v>
      </c>
      <c r="P1064">
        <f t="shared" si="32"/>
        <v>2008</v>
      </c>
      <c r="Q1064" t="str">
        <f t="shared" si="33"/>
        <v>Dec</v>
      </c>
    </row>
    <row r="1065" spans="1:17" x14ac:dyDescent="0.3">
      <c r="A1065">
        <v>1069</v>
      </c>
      <c r="B1065" t="str">
        <f>Portfolio43468[[#This Row],[First Name]]</f>
        <v>R</v>
      </c>
      <c r="C1065" t="str">
        <f>Portfolio43468[[#This Row],[Last Name]]</f>
        <v>Merritt</v>
      </c>
      <c r="D1065" t="s">
        <v>4493</v>
      </c>
      <c r="E1065" t="str">
        <f>Portfolio43468[[#This Row],[Gender]]</f>
        <v>M</v>
      </c>
      <c r="F1065">
        <v>60</v>
      </c>
      <c r="G1065" t="s">
        <v>4662</v>
      </c>
      <c r="H1065" t="s">
        <v>70</v>
      </c>
      <c r="I1065" t="str">
        <f>INDEX('Postal Codes 1'!$C$2:$C$1540,MATCH(H1065,'Postal Codes 1'!$B$2:$B$1540,0))</f>
        <v>BT</v>
      </c>
      <c r="J1065" s="10">
        <v>40079</v>
      </c>
      <c r="K1065">
        <v>42</v>
      </c>
      <c r="L1065" t="s">
        <v>1673</v>
      </c>
      <c r="M1065" t="str">
        <f>Portfolio43468[[#This Row],[Product Name]]</f>
        <v>Megawidget S</v>
      </c>
      <c r="N1065">
        <f>Portfolio43468[[#This Row],[Order Quantity]]</f>
        <v>1008</v>
      </c>
      <c r="O1065" s="14">
        <f>Portfolio43468[[#This Row],[Order Value]]</f>
        <v>796.32</v>
      </c>
      <c r="P1065">
        <f t="shared" si="32"/>
        <v>2009</v>
      </c>
      <c r="Q1065" t="str">
        <f t="shared" si="33"/>
        <v>Sep</v>
      </c>
    </row>
    <row r="1066" spans="1:17" x14ac:dyDescent="0.3">
      <c r="A1066">
        <v>1070</v>
      </c>
      <c r="B1066" t="str">
        <f>Portfolio43468[[#This Row],[First Name]]</f>
        <v>D</v>
      </c>
      <c r="C1066" t="str">
        <f>Portfolio43468[[#This Row],[Last Name]]</f>
        <v>Riley</v>
      </c>
      <c r="D1066" t="s">
        <v>1946</v>
      </c>
      <c r="E1066" t="str">
        <f>Portfolio43468[[#This Row],[Gender]]</f>
        <v>M</v>
      </c>
      <c r="F1066">
        <v>90</v>
      </c>
      <c r="G1066" t="s">
        <v>4665</v>
      </c>
      <c r="H1066" t="s">
        <v>4666</v>
      </c>
      <c r="I1066" t="str">
        <f>INDEX('Postal Codes 1'!$C$2:$C$1540,MATCH(H1066,'Postal Codes 1'!$B$2:$B$1540,0))</f>
        <v>PE</v>
      </c>
      <c r="J1066" s="10">
        <v>39637</v>
      </c>
      <c r="K1066">
        <v>68</v>
      </c>
      <c r="L1066" t="s">
        <v>1007</v>
      </c>
      <c r="M1066" t="str">
        <f>Portfolio43468[[#This Row],[Product Name]]</f>
        <v>Superwossname</v>
      </c>
      <c r="N1066">
        <f>Portfolio43468[[#This Row],[Order Quantity]]</f>
        <v>1360</v>
      </c>
      <c r="O1066" s="14">
        <f>Portfolio43468[[#This Row],[Order Value]]</f>
        <v>4229.5999999999995</v>
      </c>
      <c r="P1066">
        <f t="shared" si="32"/>
        <v>2008</v>
      </c>
      <c r="Q1066" t="str">
        <f t="shared" si="33"/>
        <v>Jul</v>
      </c>
    </row>
    <row r="1067" spans="1:17" x14ac:dyDescent="0.3">
      <c r="A1067">
        <v>1071</v>
      </c>
      <c r="B1067" t="str">
        <f>Portfolio43468[[#This Row],[First Name]]</f>
        <v>V</v>
      </c>
      <c r="C1067" t="str">
        <f>Portfolio43468[[#This Row],[Last Name]]</f>
        <v>Beltran</v>
      </c>
      <c r="D1067" t="s">
        <v>4493</v>
      </c>
      <c r="E1067" t="str">
        <f>Portfolio43468[[#This Row],[Gender]]</f>
        <v>M</v>
      </c>
      <c r="F1067">
        <v>30</v>
      </c>
      <c r="G1067" t="s">
        <v>4667</v>
      </c>
      <c r="H1067" t="s">
        <v>4668</v>
      </c>
      <c r="I1067" t="str">
        <f>INDEX('Postal Codes 1'!$C$2:$C$1540,MATCH(H1067,'Postal Codes 1'!$B$2:$B$1540,0))</f>
        <v>SP</v>
      </c>
      <c r="J1067" s="10">
        <v>39704</v>
      </c>
      <c r="K1067">
        <v>10</v>
      </c>
      <c r="L1067" t="s">
        <v>1772</v>
      </c>
      <c r="M1067" t="str">
        <f>Portfolio43468[[#This Row],[Product Name]]</f>
        <v>Gigastuff</v>
      </c>
      <c r="N1067">
        <f>Portfolio43468[[#This Row],[Order Quantity]]</f>
        <v>180</v>
      </c>
      <c r="O1067" s="14">
        <f>Portfolio43468[[#This Row],[Order Value]]</f>
        <v>340.2</v>
      </c>
      <c r="P1067">
        <f t="shared" si="32"/>
        <v>2008</v>
      </c>
      <c r="Q1067" t="str">
        <f t="shared" si="33"/>
        <v>Sep</v>
      </c>
    </row>
    <row r="1068" spans="1:17" x14ac:dyDescent="0.3">
      <c r="A1068">
        <v>1072</v>
      </c>
      <c r="B1068" t="str">
        <f>Portfolio43468[[#This Row],[First Name]]</f>
        <v>A</v>
      </c>
      <c r="C1068" t="str">
        <f>Portfolio43468[[#This Row],[Last Name]]</f>
        <v>Abel</v>
      </c>
      <c r="D1068" t="s">
        <v>4493</v>
      </c>
      <c r="E1068" t="str">
        <f>Portfolio43468[[#This Row],[Gender]]</f>
        <v>M</v>
      </c>
      <c r="F1068">
        <v>30</v>
      </c>
      <c r="G1068" t="s">
        <v>4670</v>
      </c>
      <c r="H1068" t="s">
        <v>621</v>
      </c>
      <c r="I1068" t="str">
        <f>INDEX('Postal Codes 1'!$C$2:$C$1540,MATCH(H1068,'Postal Codes 1'!$B$2:$B$1540,0))</f>
        <v>GL</v>
      </c>
      <c r="J1068" s="10">
        <v>39835</v>
      </c>
      <c r="K1068">
        <v>58</v>
      </c>
      <c r="L1068" t="s">
        <v>1721</v>
      </c>
      <c r="M1068" t="str">
        <f>Portfolio43468[[#This Row],[Product Name]]</f>
        <v>Ultrathing V4</v>
      </c>
      <c r="N1068">
        <f>Portfolio43468[[#This Row],[Order Quantity]]</f>
        <v>1392</v>
      </c>
      <c r="O1068" s="14">
        <f>Portfolio43468[[#This Row],[Order Value]]</f>
        <v>5554.08</v>
      </c>
      <c r="P1068">
        <f t="shared" si="32"/>
        <v>2009</v>
      </c>
      <c r="Q1068" t="str">
        <f t="shared" si="33"/>
        <v>Jan</v>
      </c>
    </row>
    <row r="1069" spans="1:17" x14ac:dyDescent="0.3">
      <c r="A1069">
        <v>1073</v>
      </c>
      <c r="B1069" t="str">
        <f>Portfolio43468[[#This Row],[First Name]]</f>
        <v>D</v>
      </c>
      <c r="C1069" t="str">
        <f>Portfolio43468[[#This Row],[Last Name]]</f>
        <v>Bruce</v>
      </c>
      <c r="D1069" t="s">
        <v>4493</v>
      </c>
      <c r="E1069" t="str">
        <f>Portfolio43468[[#This Row],[Gender]]</f>
        <v>M</v>
      </c>
      <c r="F1069">
        <v>60</v>
      </c>
      <c r="G1069" t="s">
        <v>4671</v>
      </c>
      <c r="H1069" t="s">
        <v>778</v>
      </c>
      <c r="I1069" t="str">
        <f>INDEX('Postal Codes 1'!$C$2:$C$1540,MATCH(H1069,'Postal Codes 1'!$B$2:$B$1540,0))</f>
        <v>PH</v>
      </c>
      <c r="J1069" s="10">
        <v>39962</v>
      </c>
      <c r="K1069">
        <v>79</v>
      </c>
      <c r="L1069" t="s">
        <v>1692</v>
      </c>
      <c r="M1069" t="str">
        <f>Portfolio43468[[#This Row],[Product Name]]</f>
        <v>Megawidget L</v>
      </c>
      <c r="N1069">
        <f>Portfolio43468[[#This Row],[Order Quantity]]</f>
        <v>1896</v>
      </c>
      <c r="O1069" s="14">
        <f>Portfolio43468[[#This Row],[Order Value]]</f>
        <v>3014.6400000000003</v>
      </c>
      <c r="P1069">
        <f t="shared" si="32"/>
        <v>2009</v>
      </c>
      <c r="Q1069" t="str">
        <f t="shared" si="33"/>
        <v>May</v>
      </c>
    </row>
    <row r="1070" spans="1:17" x14ac:dyDescent="0.3">
      <c r="A1070">
        <v>1074</v>
      </c>
      <c r="B1070" t="str">
        <f>Portfolio43468[[#This Row],[First Name]]</f>
        <v>L</v>
      </c>
      <c r="C1070" t="str">
        <f>Portfolio43468[[#This Row],[Last Name]]</f>
        <v>Skinner</v>
      </c>
      <c r="D1070" t="s">
        <v>4493</v>
      </c>
      <c r="E1070" t="str">
        <f>Portfolio43468[[#This Row],[Gender]]</f>
        <v>M</v>
      </c>
      <c r="F1070">
        <v>60</v>
      </c>
      <c r="G1070" t="s">
        <v>4673</v>
      </c>
      <c r="H1070" t="s">
        <v>3462</v>
      </c>
      <c r="I1070" t="str">
        <f>INDEX('Postal Codes 1'!$C$2:$C$1540,MATCH(H1070,'Postal Codes 1'!$B$2:$B$1540,0))</f>
        <v>SA</v>
      </c>
      <c r="J1070" s="10">
        <v>40138</v>
      </c>
      <c r="K1070">
        <v>40</v>
      </c>
      <c r="L1070" t="s">
        <v>1673</v>
      </c>
      <c r="M1070" t="str">
        <f>Portfolio43468[[#This Row],[Product Name]]</f>
        <v>Megawidget S</v>
      </c>
      <c r="N1070">
        <f>Portfolio43468[[#This Row],[Order Quantity]]</f>
        <v>960</v>
      </c>
      <c r="O1070" s="14">
        <f>Portfolio43468[[#This Row],[Order Value]]</f>
        <v>758.40000000000009</v>
      </c>
      <c r="P1070">
        <f t="shared" si="32"/>
        <v>2009</v>
      </c>
      <c r="Q1070" t="str">
        <f t="shared" si="33"/>
        <v>Nov</v>
      </c>
    </row>
    <row r="1071" spans="1:17" x14ac:dyDescent="0.3">
      <c r="A1071">
        <v>1075</v>
      </c>
      <c r="B1071" t="str">
        <f>Portfolio43468[[#This Row],[First Name]]</f>
        <v>S</v>
      </c>
      <c r="C1071" t="str">
        <f>Portfolio43468[[#This Row],[Last Name]]</f>
        <v>Delaney</v>
      </c>
      <c r="D1071" t="s">
        <v>1719</v>
      </c>
      <c r="E1071" t="str">
        <f>Portfolio43468[[#This Row],[Gender]]</f>
        <v>M</v>
      </c>
      <c r="F1071">
        <v>90</v>
      </c>
      <c r="G1071" t="s">
        <v>4675</v>
      </c>
      <c r="H1071" t="s">
        <v>2364</v>
      </c>
      <c r="I1071" t="str">
        <f>INDEX('Postal Codes 1'!$C$2:$C$1540,MATCH(H1071,'Postal Codes 1'!$B$2:$B$1540,0))</f>
        <v>B</v>
      </c>
      <c r="J1071" s="10">
        <v>39534</v>
      </c>
      <c r="K1071">
        <v>28</v>
      </c>
      <c r="L1071" t="s">
        <v>1677</v>
      </c>
      <c r="M1071" t="str">
        <f>Portfolio43468[[#This Row],[Product Name]]</f>
        <v>Ultrathing V3</v>
      </c>
      <c r="N1071">
        <f>Portfolio43468[[#This Row],[Order Quantity]]</f>
        <v>672</v>
      </c>
      <c r="O1071" s="14">
        <f>Portfolio43468[[#This Row],[Order Value]]</f>
        <v>2345.2800000000002</v>
      </c>
      <c r="P1071">
        <f t="shared" si="32"/>
        <v>2008</v>
      </c>
      <c r="Q1071" t="str">
        <f t="shared" si="33"/>
        <v>Mar</v>
      </c>
    </row>
    <row r="1072" spans="1:17" x14ac:dyDescent="0.3">
      <c r="A1072">
        <v>1076</v>
      </c>
      <c r="B1072" t="str">
        <f>Portfolio43468[[#This Row],[First Name]]</f>
        <v>F</v>
      </c>
      <c r="C1072" t="str">
        <f>Portfolio43468[[#This Row],[Last Name]]</f>
        <v>Inman</v>
      </c>
      <c r="D1072" t="s">
        <v>4493</v>
      </c>
      <c r="E1072" t="str">
        <f>Portfolio43468[[#This Row],[Gender]]</f>
        <v>M</v>
      </c>
      <c r="F1072">
        <v>30</v>
      </c>
      <c r="G1072" t="s">
        <v>2023</v>
      </c>
      <c r="H1072" t="s">
        <v>1606</v>
      </c>
      <c r="I1072" t="str">
        <f>INDEX('Postal Codes 1'!$C$2:$C$1540,MATCH(H1072,'Postal Codes 1'!$B$2:$B$1540,0))</f>
        <v>CH</v>
      </c>
      <c r="J1072" s="10">
        <v>39882</v>
      </c>
      <c r="K1072">
        <v>64</v>
      </c>
      <c r="L1072" t="s">
        <v>1700</v>
      </c>
      <c r="M1072" t="str">
        <f>Portfolio43468[[#This Row],[Product Name]]</f>
        <v>Ultrathing V1</v>
      </c>
      <c r="N1072">
        <f>Portfolio43468[[#This Row],[Order Quantity]]</f>
        <v>1088</v>
      </c>
      <c r="O1072" s="14">
        <f>Portfolio43468[[#This Row],[Order Value]]</f>
        <v>2165.12</v>
      </c>
      <c r="P1072">
        <f t="shared" si="32"/>
        <v>2009</v>
      </c>
      <c r="Q1072" t="str">
        <f t="shared" si="33"/>
        <v>Mar</v>
      </c>
    </row>
    <row r="1073" spans="1:17" x14ac:dyDescent="0.3">
      <c r="A1073">
        <v>1077</v>
      </c>
      <c r="B1073" t="str">
        <f>Portfolio43468[[#This Row],[First Name]]</f>
        <v>D</v>
      </c>
      <c r="C1073" t="str">
        <f>Portfolio43468[[#This Row],[Last Name]]</f>
        <v>Reed</v>
      </c>
      <c r="D1073" t="s">
        <v>4493</v>
      </c>
      <c r="E1073" t="str">
        <f>Portfolio43468[[#This Row],[Gender]]</f>
        <v>M</v>
      </c>
      <c r="F1073">
        <v>90</v>
      </c>
      <c r="G1073" t="s">
        <v>4680</v>
      </c>
      <c r="H1073" t="s">
        <v>4335</v>
      </c>
      <c r="I1073" t="str">
        <f>INDEX('Postal Codes 1'!$C$2:$C$1540,MATCH(H1073,'Postal Codes 1'!$B$2:$B$1540,0))</f>
        <v>SM</v>
      </c>
      <c r="J1073" s="10">
        <v>40167</v>
      </c>
      <c r="K1073">
        <v>98</v>
      </c>
      <c r="L1073" t="s">
        <v>1007</v>
      </c>
      <c r="M1073" t="str">
        <f>Portfolio43468[[#This Row],[Product Name]]</f>
        <v>Superwossname</v>
      </c>
      <c r="N1073">
        <f>Portfolio43468[[#This Row],[Order Quantity]]</f>
        <v>1960</v>
      </c>
      <c r="O1073" s="14">
        <f>Portfolio43468[[#This Row],[Order Value]]</f>
        <v>6095.5999999999995</v>
      </c>
      <c r="P1073">
        <f t="shared" si="32"/>
        <v>2009</v>
      </c>
      <c r="Q1073" t="str">
        <f t="shared" si="33"/>
        <v>Dec</v>
      </c>
    </row>
    <row r="1074" spans="1:17" x14ac:dyDescent="0.3">
      <c r="A1074">
        <v>1078</v>
      </c>
      <c r="B1074" t="str">
        <f>Portfolio43468[[#This Row],[First Name]]</f>
        <v>M</v>
      </c>
      <c r="C1074" t="str">
        <f>Portfolio43468[[#This Row],[Last Name]]</f>
        <v>Mahoney</v>
      </c>
      <c r="D1074" t="s">
        <v>4601</v>
      </c>
      <c r="E1074" t="str">
        <f>Portfolio43468[[#This Row],[Gender]]</f>
        <v>M</v>
      </c>
      <c r="F1074">
        <v>60</v>
      </c>
      <c r="G1074" t="s">
        <v>4683</v>
      </c>
      <c r="H1074" t="s">
        <v>237</v>
      </c>
      <c r="I1074" t="str">
        <f>INDEX('Postal Codes 1'!$C$2:$C$1540,MATCH(H1074,'Postal Codes 1'!$B$2:$B$1540,0))</f>
        <v>HU</v>
      </c>
      <c r="J1074" s="10">
        <v>40356</v>
      </c>
      <c r="K1074">
        <v>46</v>
      </c>
      <c r="L1074" t="s">
        <v>851</v>
      </c>
      <c r="M1074" t="str">
        <f>Portfolio43468[[#This Row],[Product Name]]</f>
        <v>Hyperwotsit</v>
      </c>
      <c r="N1074">
        <f>Portfolio43468[[#This Row],[Order Quantity]]</f>
        <v>920</v>
      </c>
      <c r="O1074" s="14">
        <f>Portfolio43468[[#This Row],[Order Value]]</f>
        <v>1849.1999999999998</v>
      </c>
      <c r="P1074">
        <f t="shared" si="32"/>
        <v>2010</v>
      </c>
      <c r="Q1074" t="str">
        <f t="shared" si="33"/>
        <v>Jun</v>
      </c>
    </row>
    <row r="1075" spans="1:17" x14ac:dyDescent="0.3">
      <c r="A1075">
        <v>1079</v>
      </c>
      <c r="B1075" t="str">
        <f>Portfolio43468[[#This Row],[First Name]]</f>
        <v>E</v>
      </c>
      <c r="C1075" t="str">
        <f>Portfolio43468[[#This Row],[Last Name]]</f>
        <v>Lund</v>
      </c>
      <c r="D1075" t="s">
        <v>4493</v>
      </c>
      <c r="E1075" t="str">
        <f>Portfolio43468[[#This Row],[Gender]]</f>
        <v>M</v>
      </c>
      <c r="F1075">
        <v>90</v>
      </c>
      <c r="G1075" t="s">
        <v>4686</v>
      </c>
      <c r="H1075" t="s">
        <v>2003</v>
      </c>
      <c r="I1075" t="str">
        <f>INDEX('Postal Codes 1'!$C$2:$C$1540,MATCH(H1075,'Postal Codes 1'!$B$2:$B$1540,0))</f>
        <v>GL</v>
      </c>
      <c r="J1075" s="10">
        <v>40415</v>
      </c>
      <c r="K1075">
        <v>5</v>
      </c>
      <c r="L1075" t="s">
        <v>851</v>
      </c>
      <c r="M1075" t="str">
        <f>Portfolio43468[[#This Row],[Product Name]]</f>
        <v>Hyperwotsit</v>
      </c>
      <c r="N1075">
        <f>Portfolio43468[[#This Row],[Order Quantity]]</f>
        <v>100</v>
      </c>
      <c r="O1075" s="14">
        <f>Portfolio43468[[#This Row],[Order Value]]</f>
        <v>200.99999999999997</v>
      </c>
      <c r="P1075">
        <f t="shared" si="32"/>
        <v>2010</v>
      </c>
      <c r="Q1075" t="str">
        <f t="shared" si="33"/>
        <v>Aug</v>
      </c>
    </row>
    <row r="1076" spans="1:17" x14ac:dyDescent="0.3">
      <c r="A1076">
        <v>1080</v>
      </c>
      <c r="B1076" t="str">
        <f>Portfolio43468[[#This Row],[First Name]]</f>
        <v>W</v>
      </c>
      <c r="C1076" t="str">
        <f>Portfolio43468[[#This Row],[Last Name]]</f>
        <v>Booker</v>
      </c>
      <c r="D1076" t="s">
        <v>4493</v>
      </c>
      <c r="E1076" t="str">
        <f>Portfolio43468[[#This Row],[Gender]]</f>
        <v>M</v>
      </c>
      <c r="F1076">
        <v>60</v>
      </c>
      <c r="G1076" t="s">
        <v>4688</v>
      </c>
      <c r="H1076" t="s">
        <v>355</v>
      </c>
      <c r="I1076" t="str">
        <f>INDEX('Postal Codes 1'!$C$2:$C$1540,MATCH(H1076,'Postal Codes 1'!$B$2:$B$1540,0))</f>
        <v>NE</v>
      </c>
      <c r="J1076" s="10">
        <v>39793</v>
      </c>
      <c r="K1076">
        <v>40</v>
      </c>
      <c r="L1076" t="s">
        <v>1707</v>
      </c>
      <c r="M1076" t="str">
        <f>Portfolio43468[[#This Row],[Product Name]]</f>
        <v>Megawidget M</v>
      </c>
      <c r="N1076">
        <f>Portfolio43468[[#This Row],[Order Quantity]]</f>
        <v>960</v>
      </c>
      <c r="O1076" s="14">
        <f>Portfolio43468[[#This Row],[Order Value]]</f>
        <v>1142.3999999999999</v>
      </c>
      <c r="P1076">
        <f t="shared" si="32"/>
        <v>2008</v>
      </c>
      <c r="Q1076" t="str">
        <f t="shared" si="33"/>
        <v>Dec</v>
      </c>
    </row>
    <row r="1077" spans="1:17" x14ac:dyDescent="0.3">
      <c r="A1077">
        <v>1081</v>
      </c>
      <c r="B1077" t="str">
        <f>Portfolio43468[[#This Row],[First Name]]</f>
        <v>A</v>
      </c>
      <c r="C1077" t="str">
        <f>Portfolio43468[[#This Row],[Last Name]]</f>
        <v>Harding</v>
      </c>
      <c r="D1077" t="s">
        <v>4493</v>
      </c>
      <c r="E1077" t="str">
        <f>Portfolio43468[[#This Row],[Gender]]</f>
        <v>M</v>
      </c>
      <c r="F1077">
        <v>60</v>
      </c>
      <c r="G1077" t="s">
        <v>4690</v>
      </c>
      <c r="H1077" t="s">
        <v>9</v>
      </c>
      <c r="I1077" t="str">
        <f>INDEX('Postal Codes 1'!$C$2:$C$1540,MATCH(H1077,'Postal Codes 1'!$B$2:$B$1540,0))</f>
        <v>AB</v>
      </c>
      <c r="J1077" s="10">
        <v>39534</v>
      </c>
      <c r="K1077">
        <v>67</v>
      </c>
      <c r="L1077" t="s">
        <v>1700</v>
      </c>
      <c r="M1077" t="str">
        <f>Portfolio43468[[#This Row],[Product Name]]</f>
        <v>Ultrathing V1</v>
      </c>
      <c r="N1077">
        <f>Portfolio43468[[#This Row],[Order Quantity]]</f>
        <v>1139</v>
      </c>
      <c r="O1077" s="14">
        <f>Portfolio43468[[#This Row],[Order Value]]</f>
        <v>2266.61</v>
      </c>
      <c r="P1077">
        <f t="shared" si="32"/>
        <v>2008</v>
      </c>
      <c r="Q1077" t="str">
        <f t="shared" si="33"/>
        <v>Mar</v>
      </c>
    </row>
    <row r="1078" spans="1:17" x14ac:dyDescent="0.3">
      <c r="A1078">
        <v>1082</v>
      </c>
      <c r="B1078" t="str">
        <f>Portfolio43468[[#This Row],[First Name]]</f>
        <v>B</v>
      </c>
      <c r="C1078" t="str">
        <f>Portfolio43468[[#This Row],[Last Name]]</f>
        <v>Clifton</v>
      </c>
      <c r="D1078" t="s">
        <v>4493</v>
      </c>
      <c r="E1078" t="str">
        <f>Portfolio43468[[#This Row],[Gender]]</f>
        <v>M</v>
      </c>
      <c r="F1078">
        <v>60</v>
      </c>
      <c r="G1078" t="s">
        <v>4692</v>
      </c>
      <c r="H1078" t="s">
        <v>4693</v>
      </c>
      <c r="I1078" t="str">
        <f>INDEX('Postal Codes 1'!$C$2:$C$1540,MATCH(H1078,'Postal Codes 1'!$B$2:$B$1540,0))</f>
        <v>SA</v>
      </c>
      <c r="J1078" s="10">
        <v>39580</v>
      </c>
      <c r="K1078">
        <v>33</v>
      </c>
      <c r="L1078" t="s">
        <v>1673</v>
      </c>
      <c r="M1078" t="str">
        <f>Portfolio43468[[#This Row],[Product Name]]</f>
        <v>Megawidget S</v>
      </c>
      <c r="N1078">
        <f>Portfolio43468[[#This Row],[Order Quantity]]</f>
        <v>792</v>
      </c>
      <c r="O1078" s="14">
        <f>Portfolio43468[[#This Row],[Order Value]]</f>
        <v>625.68000000000006</v>
      </c>
      <c r="P1078">
        <f t="shared" si="32"/>
        <v>2008</v>
      </c>
      <c r="Q1078" t="str">
        <f t="shared" si="33"/>
        <v>May</v>
      </c>
    </row>
    <row r="1079" spans="1:17" x14ac:dyDescent="0.3">
      <c r="A1079">
        <v>1083</v>
      </c>
      <c r="B1079" t="str">
        <f>Portfolio43468[[#This Row],[First Name]]</f>
        <v>M</v>
      </c>
      <c r="C1079" t="str">
        <f>Portfolio43468[[#This Row],[Last Name]]</f>
        <v>Osborne</v>
      </c>
      <c r="D1079" t="s">
        <v>4493</v>
      </c>
      <c r="E1079" t="str">
        <f>Portfolio43468[[#This Row],[Gender]]</f>
        <v>M</v>
      </c>
      <c r="F1079">
        <v>60</v>
      </c>
      <c r="G1079" t="s">
        <v>4695</v>
      </c>
      <c r="H1079" t="s">
        <v>335</v>
      </c>
      <c r="I1079" t="str">
        <f>INDEX('Postal Codes 1'!$C$2:$C$1540,MATCH(H1079,'Postal Codes 1'!$B$2:$B$1540,0))</f>
        <v>LL</v>
      </c>
      <c r="J1079" s="10">
        <v>39448</v>
      </c>
      <c r="K1079">
        <v>81</v>
      </c>
      <c r="L1079" t="s">
        <v>1707</v>
      </c>
      <c r="M1079" t="str">
        <f>Portfolio43468[[#This Row],[Product Name]]</f>
        <v>Megawidget M</v>
      </c>
      <c r="N1079">
        <f>Portfolio43468[[#This Row],[Order Quantity]]</f>
        <v>1944</v>
      </c>
      <c r="O1079" s="14">
        <f>Portfolio43468[[#This Row],[Order Value]]</f>
        <v>2313.3599999999997</v>
      </c>
      <c r="P1079">
        <f t="shared" si="32"/>
        <v>2008</v>
      </c>
      <c r="Q1079" t="str">
        <f t="shared" si="33"/>
        <v>Jan</v>
      </c>
    </row>
    <row r="1080" spans="1:17" x14ac:dyDescent="0.3">
      <c r="A1080">
        <v>1084</v>
      </c>
      <c r="B1080" t="str">
        <f>Portfolio43468[[#This Row],[First Name]]</f>
        <v>G</v>
      </c>
      <c r="C1080" t="str">
        <f>Portfolio43468[[#This Row],[Last Name]]</f>
        <v>Stokes</v>
      </c>
      <c r="D1080" t="s">
        <v>4493</v>
      </c>
      <c r="E1080" t="str">
        <f>Portfolio43468[[#This Row],[Gender]]</f>
        <v>M</v>
      </c>
      <c r="F1080">
        <v>30</v>
      </c>
      <c r="G1080" t="s">
        <v>4698</v>
      </c>
      <c r="H1080" t="s">
        <v>693</v>
      </c>
      <c r="I1080" t="str">
        <f>INDEX('Postal Codes 1'!$C$2:$C$1540,MATCH(H1080,'Postal Codes 1'!$B$2:$B$1540,0))</f>
        <v>LE</v>
      </c>
      <c r="J1080" s="10">
        <v>39792</v>
      </c>
      <c r="K1080">
        <v>74</v>
      </c>
      <c r="L1080" t="s">
        <v>1696</v>
      </c>
      <c r="M1080" t="str">
        <f>Portfolio43468[[#This Row],[Product Name]]</f>
        <v>Ultrathing V2</v>
      </c>
      <c r="N1080">
        <f>Portfolio43468[[#This Row],[Order Quantity]]</f>
        <v>1480</v>
      </c>
      <c r="O1080" s="14">
        <f>Portfolio43468[[#This Row],[Order Value]]</f>
        <v>4425.2000000000007</v>
      </c>
      <c r="P1080">
        <f t="shared" si="32"/>
        <v>2008</v>
      </c>
      <c r="Q1080" t="str">
        <f t="shared" si="33"/>
        <v>Dec</v>
      </c>
    </row>
    <row r="1081" spans="1:17" x14ac:dyDescent="0.3">
      <c r="A1081">
        <v>1085</v>
      </c>
      <c r="B1081" t="str">
        <f>Portfolio43468[[#This Row],[First Name]]</f>
        <v>J</v>
      </c>
      <c r="C1081" t="str">
        <f>Portfolio43468[[#This Row],[Last Name]]</f>
        <v>Cornett</v>
      </c>
      <c r="D1081" t="s">
        <v>4493</v>
      </c>
      <c r="E1081" t="str">
        <f>Portfolio43468[[#This Row],[Gender]]</f>
        <v>M</v>
      </c>
      <c r="F1081">
        <v>60</v>
      </c>
      <c r="G1081" t="s">
        <v>4699</v>
      </c>
      <c r="H1081" t="s">
        <v>1447</v>
      </c>
      <c r="I1081" t="str">
        <f>INDEX('Postal Codes 1'!$C$2:$C$1540,MATCH(H1081,'Postal Codes 1'!$B$2:$B$1540,0))</f>
        <v>TD</v>
      </c>
      <c r="J1081" s="10">
        <v>40416</v>
      </c>
      <c r="K1081">
        <v>92</v>
      </c>
      <c r="L1081" t="s">
        <v>1692</v>
      </c>
      <c r="M1081" t="str">
        <f>Portfolio43468[[#This Row],[Product Name]]</f>
        <v>Megawidget L</v>
      </c>
      <c r="N1081">
        <f>Portfolio43468[[#This Row],[Order Quantity]]</f>
        <v>2208</v>
      </c>
      <c r="O1081" s="14">
        <f>Portfolio43468[[#This Row],[Order Value]]</f>
        <v>3510.7200000000003</v>
      </c>
      <c r="P1081">
        <f t="shared" si="32"/>
        <v>2010</v>
      </c>
      <c r="Q1081" t="str">
        <f t="shared" si="33"/>
        <v>Aug</v>
      </c>
    </row>
    <row r="1082" spans="1:17" x14ac:dyDescent="0.3">
      <c r="A1082">
        <v>1086</v>
      </c>
      <c r="B1082" t="str">
        <f>Portfolio43468[[#This Row],[First Name]]</f>
        <v>W</v>
      </c>
      <c r="C1082" t="str">
        <f>Portfolio43468[[#This Row],[Last Name]]</f>
        <v>Cormier</v>
      </c>
      <c r="D1082" t="s">
        <v>4493</v>
      </c>
      <c r="E1082" t="str">
        <f>Portfolio43468[[#This Row],[Gender]]</f>
        <v>M</v>
      </c>
      <c r="F1082">
        <v>30</v>
      </c>
      <c r="G1082" t="s">
        <v>4702</v>
      </c>
      <c r="H1082" t="s">
        <v>92</v>
      </c>
      <c r="I1082" t="str">
        <f>INDEX('Postal Codes 1'!$C$2:$C$1540,MATCH(H1082,'Postal Codes 1'!$B$2:$B$1540,0))</f>
        <v>CF</v>
      </c>
      <c r="J1082" s="10">
        <v>40475</v>
      </c>
      <c r="K1082">
        <v>21</v>
      </c>
      <c r="L1082" t="s">
        <v>1007</v>
      </c>
      <c r="M1082" t="str">
        <f>Portfolio43468[[#This Row],[Product Name]]</f>
        <v>Superwossname</v>
      </c>
      <c r="N1082">
        <f>Portfolio43468[[#This Row],[Order Quantity]]</f>
        <v>420</v>
      </c>
      <c r="O1082" s="14">
        <f>Portfolio43468[[#This Row],[Order Value]]</f>
        <v>1306.2</v>
      </c>
      <c r="P1082">
        <f t="shared" si="32"/>
        <v>2010</v>
      </c>
      <c r="Q1082" t="str">
        <f t="shared" si="33"/>
        <v>Oct</v>
      </c>
    </row>
    <row r="1083" spans="1:17" x14ac:dyDescent="0.3">
      <c r="A1083">
        <v>1087</v>
      </c>
      <c r="B1083" t="str">
        <f>Portfolio43468[[#This Row],[First Name]]</f>
        <v>O</v>
      </c>
      <c r="C1083" t="str">
        <f>Portfolio43468[[#This Row],[Last Name]]</f>
        <v>Pugh</v>
      </c>
      <c r="D1083" t="s">
        <v>4493</v>
      </c>
      <c r="E1083" t="str">
        <f>Portfolio43468[[#This Row],[Gender]]</f>
        <v>M</v>
      </c>
      <c r="F1083">
        <v>90</v>
      </c>
      <c r="G1083" t="s">
        <v>4705</v>
      </c>
      <c r="H1083" t="s">
        <v>249</v>
      </c>
      <c r="I1083" t="str">
        <f>INDEX('Postal Codes 1'!$C$2:$C$1540,MATCH(H1083,'Postal Codes 1'!$B$2:$B$1540,0))</f>
        <v>IP</v>
      </c>
      <c r="J1083" s="10">
        <v>40263</v>
      </c>
      <c r="K1083">
        <v>16</v>
      </c>
      <c r="L1083" t="s">
        <v>1772</v>
      </c>
      <c r="M1083" t="str">
        <f>Portfolio43468[[#This Row],[Product Name]]</f>
        <v>Gigastuff</v>
      </c>
      <c r="N1083">
        <f>Portfolio43468[[#This Row],[Order Quantity]]</f>
        <v>288</v>
      </c>
      <c r="O1083" s="14">
        <f>Portfolio43468[[#This Row],[Order Value]]</f>
        <v>544.31999999999994</v>
      </c>
      <c r="P1083">
        <f t="shared" si="32"/>
        <v>2010</v>
      </c>
      <c r="Q1083" t="str">
        <f t="shared" si="33"/>
        <v>Mar</v>
      </c>
    </row>
    <row r="1084" spans="1:17" x14ac:dyDescent="0.3">
      <c r="A1084">
        <v>1088</v>
      </c>
      <c r="B1084" t="str">
        <f>Portfolio43468[[#This Row],[First Name]]</f>
        <v>D</v>
      </c>
      <c r="C1084" t="str">
        <f>Portfolio43468[[#This Row],[Last Name]]</f>
        <v>Herrera</v>
      </c>
      <c r="D1084" t="s">
        <v>4493</v>
      </c>
      <c r="E1084" t="str">
        <f>Portfolio43468[[#This Row],[Gender]]</f>
        <v>M</v>
      </c>
      <c r="F1084">
        <v>30</v>
      </c>
      <c r="G1084" t="s">
        <v>4707</v>
      </c>
      <c r="H1084" t="s">
        <v>853</v>
      </c>
      <c r="I1084" t="str">
        <f>INDEX('Postal Codes 1'!$C$2:$C$1540,MATCH(H1084,'Postal Codes 1'!$B$2:$B$1540,0))</f>
        <v>B</v>
      </c>
      <c r="J1084" s="10">
        <v>39916</v>
      </c>
      <c r="K1084">
        <v>9</v>
      </c>
      <c r="L1084" t="s">
        <v>1673</v>
      </c>
      <c r="M1084" t="str">
        <f>Portfolio43468[[#This Row],[Product Name]]</f>
        <v>Megawidget S</v>
      </c>
      <c r="N1084">
        <f>Portfolio43468[[#This Row],[Order Quantity]]</f>
        <v>216</v>
      </c>
      <c r="O1084" s="14">
        <f>Portfolio43468[[#This Row],[Order Value]]</f>
        <v>170.64000000000001</v>
      </c>
      <c r="P1084">
        <f t="shared" si="32"/>
        <v>2009</v>
      </c>
      <c r="Q1084" t="str">
        <f t="shared" si="33"/>
        <v>Apr</v>
      </c>
    </row>
    <row r="1085" spans="1:17" x14ac:dyDescent="0.3">
      <c r="A1085">
        <v>1089</v>
      </c>
      <c r="B1085" t="str">
        <f>Portfolio43468[[#This Row],[First Name]]</f>
        <v>C</v>
      </c>
      <c r="C1085" t="str">
        <f>Portfolio43468[[#This Row],[Last Name]]</f>
        <v>Hopper</v>
      </c>
      <c r="D1085" t="s">
        <v>4493</v>
      </c>
      <c r="E1085" t="str">
        <f>Portfolio43468[[#This Row],[Gender]]</f>
        <v>M</v>
      </c>
      <c r="F1085">
        <v>30</v>
      </c>
      <c r="G1085" t="s">
        <v>2647</v>
      </c>
      <c r="H1085" t="s">
        <v>136</v>
      </c>
      <c r="I1085" t="str">
        <f>INDEX('Postal Codes 1'!$C$2:$C$1540,MATCH(H1085,'Postal Codes 1'!$B$2:$B$1540,0))</f>
        <v>DG</v>
      </c>
      <c r="J1085" s="10">
        <v>40457</v>
      </c>
      <c r="K1085">
        <v>67</v>
      </c>
      <c r="L1085" t="s">
        <v>1007</v>
      </c>
      <c r="M1085" t="str">
        <f>Portfolio43468[[#This Row],[Product Name]]</f>
        <v>Superwossname</v>
      </c>
      <c r="N1085">
        <f>Portfolio43468[[#This Row],[Order Quantity]]</f>
        <v>1340</v>
      </c>
      <c r="O1085" s="14">
        <f>Portfolio43468[[#This Row],[Order Value]]</f>
        <v>4167.3999999999996</v>
      </c>
      <c r="P1085">
        <f t="shared" si="32"/>
        <v>2010</v>
      </c>
      <c r="Q1085" t="str">
        <f t="shared" si="33"/>
        <v>Oct</v>
      </c>
    </row>
    <row r="1086" spans="1:17" x14ac:dyDescent="0.3">
      <c r="A1086">
        <v>1090</v>
      </c>
      <c r="B1086" t="str">
        <f>Portfolio43468[[#This Row],[First Name]]</f>
        <v>Q</v>
      </c>
      <c r="C1086" t="str">
        <f>Portfolio43468[[#This Row],[Last Name]]</f>
        <v>Lugo</v>
      </c>
      <c r="D1086" t="s">
        <v>4493</v>
      </c>
      <c r="E1086" t="str">
        <f>Portfolio43468[[#This Row],[Gender]]</f>
        <v>M</v>
      </c>
      <c r="F1086">
        <v>90</v>
      </c>
      <c r="G1086" t="s">
        <v>4711</v>
      </c>
      <c r="H1086" t="s">
        <v>678</v>
      </c>
      <c r="I1086" t="str">
        <f>INDEX('Postal Codes 1'!$C$2:$C$1540,MATCH(H1086,'Postal Codes 1'!$B$2:$B$1540,0))</f>
        <v>KT</v>
      </c>
      <c r="J1086" s="10">
        <v>39763</v>
      </c>
      <c r="K1086">
        <v>55</v>
      </c>
      <c r="L1086" t="s">
        <v>1692</v>
      </c>
      <c r="M1086" t="str">
        <f>Portfolio43468[[#This Row],[Product Name]]</f>
        <v>Megawidget L</v>
      </c>
      <c r="N1086">
        <f>Portfolio43468[[#This Row],[Order Quantity]]</f>
        <v>1320</v>
      </c>
      <c r="O1086" s="14">
        <f>Portfolio43468[[#This Row],[Order Value]]</f>
        <v>2098.8000000000002</v>
      </c>
      <c r="P1086">
        <f t="shared" si="32"/>
        <v>2008</v>
      </c>
      <c r="Q1086" t="str">
        <f t="shared" si="33"/>
        <v>Nov</v>
      </c>
    </row>
    <row r="1087" spans="1:17" x14ac:dyDescent="0.3">
      <c r="A1087">
        <v>1091</v>
      </c>
      <c r="B1087" t="str">
        <f>Portfolio43468[[#This Row],[First Name]]</f>
        <v>D</v>
      </c>
      <c r="C1087" t="str">
        <f>Portfolio43468[[#This Row],[Last Name]]</f>
        <v>Spencer</v>
      </c>
      <c r="D1087" t="s">
        <v>4493</v>
      </c>
      <c r="E1087" t="str">
        <f>Portfolio43468[[#This Row],[Gender]]</f>
        <v>M</v>
      </c>
      <c r="F1087">
        <v>60</v>
      </c>
      <c r="G1087" t="s">
        <v>4713</v>
      </c>
      <c r="H1087" t="s">
        <v>98</v>
      </c>
      <c r="I1087" t="str">
        <f>INDEX('Postal Codes 1'!$C$2:$C$1540,MATCH(H1087,'Postal Codes 1'!$B$2:$B$1540,0))</f>
        <v>CM</v>
      </c>
      <c r="J1087" s="10">
        <v>40407</v>
      </c>
      <c r="K1087">
        <v>29</v>
      </c>
      <c r="L1087" t="s">
        <v>851</v>
      </c>
      <c r="M1087" t="str">
        <f>Portfolio43468[[#This Row],[Product Name]]</f>
        <v>Hyperwotsit</v>
      </c>
      <c r="N1087">
        <f>Portfolio43468[[#This Row],[Order Quantity]]</f>
        <v>580</v>
      </c>
      <c r="O1087" s="14">
        <f>Portfolio43468[[#This Row],[Order Value]]</f>
        <v>1165.8</v>
      </c>
      <c r="P1087">
        <f t="shared" si="32"/>
        <v>2010</v>
      </c>
      <c r="Q1087" t="str">
        <f t="shared" si="33"/>
        <v>Aug</v>
      </c>
    </row>
    <row r="1088" spans="1:17" x14ac:dyDescent="0.3">
      <c r="A1088">
        <v>1092</v>
      </c>
      <c r="B1088" t="str">
        <f>Portfolio43468[[#This Row],[First Name]]</f>
        <v>W</v>
      </c>
      <c r="C1088" t="str">
        <f>Portfolio43468[[#This Row],[Last Name]]</f>
        <v>Logan</v>
      </c>
      <c r="D1088" t="s">
        <v>4493</v>
      </c>
      <c r="E1088" t="str">
        <f>Portfolio43468[[#This Row],[Gender]]</f>
        <v>M</v>
      </c>
      <c r="F1088">
        <v>30</v>
      </c>
      <c r="G1088" t="s">
        <v>4716</v>
      </c>
      <c r="H1088" t="s">
        <v>936</v>
      </c>
      <c r="I1088" t="str">
        <f>INDEX('Postal Codes 1'!$C$2:$C$1540,MATCH(H1088,'Postal Codes 1'!$B$2:$B$1540,0))</f>
        <v>CM</v>
      </c>
      <c r="J1088" s="10">
        <v>39463</v>
      </c>
      <c r="K1088">
        <v>82</v>
      </c>
      <c r="L1088" t="s">
        <v>1772</v>
      </c>
      <c r="M1088" t="str">
        <f>Portfolio43468[[#This Row],[Product Name]]</f>
        <v>Gigastuff</v>
      </c>
      <c r="N1088">
        <f>Portfolio43468[[#This Row],[Order Quantity]]</f>
        <v>1476</v>
      </c>
      <c r="O1088" s="14">
        <f>Portfolio43468[[#This Row],[Order Value]]</f>
        <v>2789.64</v>
      </c>
      <c r="P1088">
        <f t="shared" si="32"/>
        <v>2008</v>
      </c>
      <c r="Q1088" t="str">
        <f t="shared" si="33"/>
        <v>Jan</v>
      </c>
    </row>
    <row r="1089" spans="1:17" x14ac:dyDescent="0.3">
      <c r="A1089">
        <v>1093</v>
      </c>
      <c r="B1089" t="str">
        <f>Portfolio43468[[#This Row],[First Name]]</f>
        <v>L</v>
      </c>
      <c r="C1089" t="str">
        <f>Portfolio43468[[#This Row],[Last Name]]</f>
        <v>Surname</v>
      </c>
      <c r="D1089" t="s">
        <v>4493</v>
      </c>
      <c r="E1089" t="str">
        <f>Portfolio43468[[#This Row],[Gender]]</f>
        <v>M</v>
      </c>
      <c r="F1089">
        <v>30</v>
      </c>
      <c r="G1089" t="s">
        <v>4718</v>
      </c>
      <c r="H1089" t="s">
        <v>2906</v>
      </c>
      <c r="I1089" t="str">
        <f>INDEX('Postal Codes 1'!$C$2:$C$1540,MATCH(H1089,'Postal Codes 1'!$B$2:$B$1540,0))</f>
        <v>OL</v>
      </c>
      <c r="J1089" s="10">
        <v>39711</v>
      </c>
      <c r="K1089">
        <v>29</v>
      </c>
      <c r="L1089" t="s">
        <v>1772</v>
      </c>
      <c r="M1089" t="str">
        <f>Portfolio43468[[#This Row],[Product Name]]</f>
        <v>Gigastuff</v>
      </c>
      <c r="N1089">
        <f>Portfolio43468[[#This Row],[Order Quantity]]</f>
        <v>522</v>
      </c>
      <c r="O1089" s="14">
        <f>Portfolio43468[[#This Row],[Order Value]]</f>
        <v>986.57999999999993</v>
      </c>
      <c r="P1089">
        <f t="shared" si="32"/>
        <v>2008</v>
      </c>
      <c r="Q1089" t="str">
        <f t="shared" si="33"/>
        <v>Sep</v>
      </c>
    </row>
    <row r="1090" spans="1:17" x14ac:dyDescent="0.3">
      <c r="A1090">
        <v>1094</v>
      </c>
      <c r="B1090" t="str">
        <f>Portfolio43468[[#This Row],[First Name]]</f>
        <v>J</v>
      </c>
      <c r="C1090" t="str">
        <f>Portfolio43468[[#This Row],[Last Name]]</f>
        <v>Chambers</v>
      </c>
      <c r="D1090" t="s">
        <v>4493</v>
      </c>
      <c r="E1090" t="str">
        <f>Portfolio43468[[#This Row],[Gender]]</f>
        <v>M</v>
      </c>
      <c r="F1090">
        <v>30</v>
      </c>
      <c r="G1090" t="s">
        <v>4721</v>
      </c>
      <c r="H1090" t="s">
        <v>2010</v>
      </c>
      <c r="I1090" t="str">
        <f>INDEX('Postal Codes 1'!$C$2:$C$1540,MATCH(H1090,'Postal Codes 1'!$B$2:$B$1540,0))</f>
        <v>NR</v>
      </c>
      <c r="J1090" s="10">
        <v>39733</v>
      </c>
      <c r="K1090">
        <v>61</v>
      </c>
      <c r="L1090" t="s">
        <v>1677</v>
      </c>
      <c r="M1090" t="str">
        <f>Portfolio43468[[#This Row],[Product Name]]</f>
        <v>Ultrathing V3</v>
      </c>
      <c r="N1090">
        <f>Portfolio43468[[#This Row],[Order Quantity]]</f>
        <v>1464</v>
      </c>
      <c r="O1090" s="14">
        <f>Portfolio43468[[#This Row],[Order Value]]</f>
        <v>5109.3600000000006</v>
      </c>
      <c r="P1090">
        <f t="shared" ref="P1090:P1153" si="34">YEAR(J1090)</f>
        <v>2008</v>
      </c>
      <c r="Q1090" t="str">
        <f t="shared" ref="Q1090:Q1153" si="35">TEXT(J1090,"MMM")</f>
        <v>Oct</v>
      </c>
    </row>
    <row r="1091" spans="1:17" x14ac:dyDescent="0.3">
      <c r="A1091">
        <v>1095</v>
      </c>
      <c r="B1091" t="str">
        <f>Portfolio43468[[#This Row],[First Name]]</f>
        <v>A</v>
      </c>
      <c r="C1091" t="str">
        <f>Portfolio43468[[#This Row],[Last Name]]</f>
        <v>Donahue</v>
      </c>
      <c r="D1091" t="s">
        <v>4493</v>
      </c>
      <c r="E1091" t="str">
        <f>Portfolio43468[[#This Row],[Gender]]</f>
        <v>M</v>
      </c>
      <c r="F1091">
        <v>30</v>
      </c>
      <c r="G1091" t="s">
        <v>4724</v>
      </c>
      <c r="H1091" t="s">
        <v>3800</v>
      </c>
      <c r="I1091" t="str">
        <f>INDEX('Postal Codes 1'!$C$2:$C$1540,MATCH(H1091,'Postal Codes 1'!$B$2:$B$1540,0))</f>
        <v>BA</v>
      </c>
      <c r="J1091" s="10">
        <v>39571</v>
      </c>
      <c r="K1091">
        <v>56</v>
      </c>
      <c r="L1091" t="s">
        <v>1707</v>
      </c>
      <c r="M1091" t="str">
        <f>Portfolio43468[[#This Row],[Product Name]]</f>
        <v>Megawidget M</v>
      </c>
      <c r="N1091">
        <f>Portfolio43468[[#This Row],[Order Quantity]]</f>
        <v>1344</v>
      </c>
      <c r="O1091" s="14">
        <f>Portfolio43468[[#This Row],[Order Value]]</f>
        <v>1599.36</v>
      </c>
      <c r="P1091">
        <f t="shared" si="34"/>
        <v>2008</v>
      </c>
      <c r="Q1091" t="str">
        <f t="shared" si="35"/>
        <v>May</v>
      </c>
    </row>
    <row r="1092" spans="1:17" x14ac:dyDescent="0.3">
      <c r="A1092">
        <v>1096</v>
      </c>
      <c r="B1092" t="str">
        <f>Portfolio43468[[#This Row],[First Name]]</f>
        <v>W</v>
      </c>
      <c r="C1092" t="str">
        <f>Portfolio43468[[#This Row],[Last Name]]</f>
        <v>Brady</v>
      </c>
      <c r="D1092" t="s">
        <v>4493</v>
      </c>
      <c r="E1092" t="str">
        <f>Portfolio43468[[#This Row],[Gender]]</f>
        <v>M</v>
      </c>
      <c r="F1092">
        <v>90</v>
      </c>
      <c r="G1092" t="s">
        <v>4727</v>
      </c>
      <c r="H1092" t="s">
        <v>633</v>
      </c>
      <c r="I1092" t="str">
        <f>INDEX('Postal Codes 1'!$C$2:$C$1540,MATCH(H1092,'Postal Codes 1'!$B$2:$B$1540,0))</f>
        <v>GU</v>
      </c>
      <c r="J1092" s="10">
        <v>39737</v>
      </c>
      <c r="K1092">
        <v>90</v>
      </c>
      <c r="L1092" t="s">
        <v>1696</v>
      </c>
      <c r="M1092" t="str">
        <f>Portfolio43468[[#This Row],[Product Name]]</f>
        <v>Ultrathing V2</v>
      </c>
      <c r="N1092">
        <f>Portfolio43468[[#This Row],[Order Quantity]]</f>
        <v>1800</v>
      </c>
      <c r="O1092" s="14">
        <f>Portfolio43468[[#This Row],[Order Value]]</f>
        <v>5382</v>
      </c>
      <c r="P1092">
        <f t="shared" si="34"/>
        <v>2008</v>
      </c>
      <c r="Q1092" t="str">
        <f t="shared" si="35"/>
        <v>Oct</v>
      </c>
    </row>
    <row r="1093" spans="1:17" x14ac:dyDescent="0.3">
      <c r="A1093">
        <v>1097</v>
      </c>
      <c r="B1093" t="str">
        <f>Portfolio43468[[#This Row],[First Name]]</f>
        <v>N</v>
      </c>
      <c r="C1093" t="str">
        <f>Portfolio43468[[#This Row],[Last Name]]</f>
        <v>Goldsmith</v>
      </c>
      <c r="D1093" t="s">
        <v>4493</v>
      </c>
      <c r="E1093" t="str">
        <f>Portfolio43468[[#This Row],[Gender]]</f>
        <v>M</v>
      </c>
      <c r="F1093">
        <v>60</v>
      </c>
      <c r="G1093" t="s">
        <v>4730</v>
      </c>
      <c r="H1093" t="s">
        <v>2555</v>
      </c>
      <c r="I1093" t="str">
        <f>INDEX('Postal Codes 1'!$C$2:$C$1540,MATCH(H1093,'Postal Codes 1'!$B$2:$B$1540,0))</f>
        <v>SG</v>
      </c>
      <c r="J1093" s="10">
        <v>40105</v>
      </c>
      <c r="K1093">
        <v>97</v>
      </c>
      <c r="L1093" t="s">
        <v>1007</v>
      </c>
      <c r="M1093" t="str">
        <f>Portfolio43468[[#This Row],[Product Name]]</f>
        <v>Superwossname</v>
      </c>
      <c r="N1093">
        <f>Portfolio43468[[#This Row],[Order Quantity]]</f>
        <v>1940</v>
      </c>
      <c r="O1093" s="14">
        <f>Portfolio43468[[#This Row],[Order Value]]</f>
        <v>6033.4</v>
      </c>
      <c r="P1093">
        <f t="shared" si="34"/>
        <v>2009</v>
      </c>
      <c r="Q1093" t="str">
        <f t="shared" si="35"/>
        <v>Oct</v>
      </c>
    </row>
    <row r="1094" spans="1:17" x14ac:dyDescent="0.3">
      <c r="A1094">
        <v>1098</v>
      </c>
      <c r="B1094" t="str">
        <f>Portfolio43468[[#This Row],[First Name]]</f>
        <v>O</v>
      </c>
      <c r="C1094" t="str">
        <f>Portfolio43468[[#This Row],[Last Name]]</f>
        <v>Oneal</v>
      </c>
      <c r="D1094" t="s">
        <v>4493</v>
      </c>
      <c r="E1094" t="str">
        <f>Portfolio43468[[#This Row],[Gender]]</f>
        <v>M</v>
      </c>
      <c r="F1094">
        <v>90</v>
      </c>
      <c r="G1094" t="s">
        <v>4732</v>
      </c>
      <c r="H1094" t="s">
        <v>356</v>
      </c>
      <c r="I1094" t="str">
        <f>INDEX('Postal Codes 1'!$C$2:$C$1540,MATCH(H1094,'Postal Codes 1'!$B$2:$B$1540,0))</f>
        <v>NE</v>
      </c>
      <c r="J1094" s="10">
        <v>40017</v>
      </c>
      <c r="K1094">
        <v>89</v>
      </c>
      <c r="L1094" t="s">
        <v>1707</v>
      </c>
      <c r="M1094" t="str">
        <f>Portfolio43468[[#This Row],[Product Name]]</f>
        <v>Megawidget M</v>
      </c>
      <c r="N1094">
        <f>Portfolio43468[[#This Row],[Order Quantity]]</f>
        <v>2136</v>
      </c>
      <c r="O1094" s="14">
        <f>Portfolio43468[[#This Row],[Order Value]]</f>
        <v>2541.8399999999997</v>
      </c>
      <c r="P1094">
        <f t="shared" si="34"/>
        <v>2009</v>
      </c>
      <c r="Q1094" t="str">
        <f t="shared" si="35"/>
        <v>Jul</v>
      </c>
    </row>
    <row r="1095" spans="1:17" x14ac:dyDescent="0.3">
      <c r="A1095">
        <v>1099</v>
      </c>
      <c r="B1095" t="str">
        <f>Portfolio43468[[#This Row],[First Name]]</f>
        <v>C</v>
      </c>
      <c r="C1095" t="str">
        <f>Portfolio43468[[#This Row],[Last Name]]</f>
        <v>Hanley</v>
      </c>
      <c r="D1095" t="s">
        <v>4493</v>
      </c>
      <c r="E1095" t="str">
        <f>Portfolio43468[[#This Row],[Gender]]</f>
        <v>M</v>
      </c>
      <c r="F1095">
        <v>30</v>
      </c>
      <c r="G1095" t="s">
        <v>4735</v>
      </c>
      <c r="H1095" t="s">
        <v>3185</v>
      </c>
      <c r="I1095" t="str">
        <f>INDEX('Postal Codes 1'!$C$2:$C$1540,MATCH(H1095,'Postal Codes 1'!$B$2:$B$1540,0))</f>
        <v>S</v>
      </c>
      <c r="J1095" s="10">
        <v>40130</v>
      </c>
      <c r="K1095">
        <v>96</v>
      </c>
      <c r="L1095" t="s">
        <v>1677</v>
      </c>
      <c r="M1095" t="str">
        <f>Portfolio43468[[#This Row],[Product Name]]</f>
        <v>Ultrathing V3</v>
      </c>
      <c r="N1095">
        <f>Portfolio43468[[#This Row],[Order Quantity]]</f>
        <v>2304</v>
      </c>
      <c r="O1095" s="14">
        <f>Portfolio43468[[#This Row],[Order Value]]</f>
        <v>8040.9600000000009</v>
      </c>
      <c r="P1095">
        <f t="shared" si="34"/>
        <v>2009</v>
      </c>
      <c r="Q1095" t="str">
        <f t="shared" si="35"/>
        <v>Nov</v>
      </c>
    </row>
    <row r="1096" spans="1:17" x14ac:dyDescent="0.3">
      <c r="A1096">
        <v>1100</v>
      </c>
      <c r="B1096" t="str">
        <f>Portfolio43468[[#This Row],[First Name]]</f>
        <v>J</v>
      </c>
      <c r="C1096" t="str">
        <f>Portfolio43468[[#This Row],[Last Name]]</f>
        <v>Lujan</v>
      </c>
      <c r="D1096" t="s">
        <v>4493</v>
      </c>
      <c r="E1096" t="str">
        <f>Portfolio43468[[#This Row],[Gender]]</f>
        <v>M</v>
      </c>
      <c r="F1096">
        <v>90</v>
      </c>
      <c r="G1096" t="s">
        <v>4738</v>
      </c>
      <c r="H1096" t="s">
        <v>2516</v>
      </c>
      <c r="I1096" t="str">
        <f>INDEX('Postal Codes 1'!$C$2:$C$1540,MATCH(H1096,'Postal Codes 1'!$B$2:$B$1540,0))</f>
        <v>TS</v>
      </c>
      <c r="J1096" s="10">
        <v>40209</v>
      </c>
      <c r="K1096">
        <v>27</v>
      </c>
      <c r="L1096" t="s">
        <v>1673</v>
      </c>
      <c r="M1096" t="str">
        <f>Portfolio43468[[#This Row],[Product Name]]</f>
        <v>Megawidget S</v>
      </c>
      <c r="N1096">
        <f>Portfolio43468[[#This Row],[Order Quantity]]</f>
        <v>648</v>
      </c>
      <c r="O1096" s="14">
        <f>Portfolio43468[[#This Row],[Order Value]]</f>
        <v>511.92</v>
      </c>
      <c r="P1096">
        <f t="shared" si="34"/>
        <v>2010</v>
      </c>
      <c r="Q1096" t="str">
        <f t="shared" si="35"/>
        <v>Jan</v>
      </c>
    </row>
    <row r="1097" spans="1:17" x14ac:dyDescent="0.3">
      <c r="A1097">
        <v>1101</v>
      </c>
      <c r="B1097" t="str">
        <f>Portfolio43468[[#This Row],[First Name]]</f>
        <v>D</v>
      </c>
      <c r="C1097" t="str">
        <f>Portfolio43468[[#This Row],[Last Name]]</f>
        <v>Grubbs</v>
      </c>
      <c r="D1097" t="s">
        <v>4493</v>
      </c>
      <c r="E1097" t="str">
        <f>Portfolio43468[[#This Row],[Gender]]</f>
        <v>M</v>
      </c>
      <c r="F1097">
        <v>30</v>
      </c>
      <c r="G1097" t="s">
        <v>4739</v>
      </c>
      <c r="H1097" t="s">
        <v>743</v>
      </c>
      <c r="I1097" t="str">
        <f>INDEX('Postal Codes 1'!$C$2:$C$1540,MATCH(H1097,'Postal Codes 1'!$B$2:$B$1540,0))</f>
        <v>NE</v>
      </c>
      <c r="J1097" s="10">
        <v>40496</v>
      </c>
      <c r="K1097">
        <v>38</v>
      </c>
      <c r="L1097" t="s">
        <v>1772</v>
      </c>
      <c r="M1097" t="str">
        <f>Portfolio43468[[#This Row],[Product Name]]</f>
        <v>Gigastuff</v>
      </c>
      <c r="N1097">
        <f>Portfolio43468[[#This Row],[Order Quantity]]</f>
        <v>684</v>
      </c>
      <c r="O1097" s="14">
        <f>Portfolio43468[[#This Row],[Order Value]]</f>
        <v>1292.76</v>
      </c>
      <c r="P1097">
        <f t="shared" si="34"/>
        <v>2010</v>
      </c>
      <c r="Q1097" t="str">
        <f t="shared" si="35"/>
        <v>Nov</v>
      </c>
    </row>
    <row r="1098" spans="1:17" x14ac:dyDescent="0.3">
      <c r="A1098">
        <v>1102</v>
      </c>
      <c r="B1098" t="str">
        <f>Portfolio43468[[#This Row],[First Name]]</f>
        <v>M</v>
      </c>
      <c r="C1098" t="str">
        <f>Portfolio43468[[#This Row],[Last Name]]</f>
        <v>Mcdowell</v>
      </c>
      <c r="D1098" t="s">
        <v>4493</v>
      </c>
      <c r="E1098" t="str">
        <f>Portfolio43468[[#This Row],[Gender]]</f>
        <v>M</v>
      </c>
      <c r="F1098">
        <v>60</v>
      </c>
      <c r="G1098" t="s">
        <v>4741</v>
      </c>
      <c r="H1098" t="s">
        <v>1462</v>
      </c>
      <c r="I1098" t="str">
        <f>INDEX('Postal Codes 1'!$C$2:$C$1540,MATCH(H1098,'Postal Codes 1'!$B$2:$B$1540,0))</f>
        <v>TN</v>
      </c>
      <c r="J1098" s="10">
        <v>40334</v>
      </c>
      <c r="K1098">
        <v>66</v>
      </c>
      <c r="L1098" t="s">
        <v>1700</v>
      </c>
      <c r="M1098" t="str">
        <f>Portfolio43468[[#This Row],[Product Name]]</f>
        <v>Ultrathing V1</v>
      </c>
      <c r="N1098">
        <f>Portfolio43468[[#This Row],[Order Quantity]]</f>
        <v>1122</v>
      </c>
      <c r="O1098" s="14">
        <f>Portfolio43468[[#This Row],[Order Value]]</f>
        <v>2232.7800000000002</v>
      </c>
      <c r="P1098">
        <f t="shared" si="34"/>
        <v>2010</v>
      </c>
      <c r="Q1098" t="str">
        <f t="shared" si="35"/>
        <v>Jun</v>
      </c>
    </row>
    <row r="1099" spans="1:17" x14ac:dyDescent="0.3">
      <c r="A1099">
        <v>1103</v>
      </c>
      <c r="B1099" t="str">
        <f>Portfolio43468[[#This Row],[First Name]]</f>
        <v>H</v>
      </c>
      <c r="C1099" t="str">
        <f>Portfolio43468[[#This Row],[Last Name]]</f>
        <v>Sanford</v>
      </c>
      <c r="D1099" t="s">
        <v>4493</v>
      </c>
      <c r="E1099" t="str">
        <f>Portfolio43468[[#This Row],[Gender]]</f>
        <v>M</v>
      </c>
      <c r="F1099">
        <v>30</v>
      </c>
      <c r="G1099" t="s">
        <v>4743</v>
      </c>
      <c r="H1099" t="s">
        <v>4744</v>
      </c>
      <c r="I1099" t="str">
        <f>INDEX('Postal Codes 1'!$C$2:$C$1540,MATCH(H1099,'Postal Codes 1'!$B$2:$B$1540,0))</f>
        <v>EN</v>
      </c>
      <c r="J1099" s="10">
        <v>40029</v>
      </c>
      <c r="K1099">
        <v>63</v>
      </c>
      <c r="L1099" t="s">
        <v>1007</v>
      </c>
      <c r="M1099" t="str">
        <f>Portfolio43468[[#This Row],[Product Name]]</f>
        <v>Superwossname</v>
      </c>
      <c r="N1099">
        <f>Portfolio43468[[#This Row],[Order Quantity]]</f>
        <v>1260</v>
      </c>
      <c r="O1099" s="14">
        <f>Portfolio43468[[#This Row],[Order Value]]</f>
        <v>3918.6</v>
      </c>
      <c r="P1099">
        <f t="shared" si="34"/>
        <v>2009</v>
      </c>
      <c r="Q1099" t="str">
        <f t="shared" si="35"/>
        <v>Aug</v>
      </c>
    </row>
    <row r="1100" spans="1:17" x14ac:dyDescent="0.3">
      <c r="A1100">
        <v>1104</v>
      </c>
      <c r="B1100" t="str">
        <f>Portfolio43468[[#This Row],[First Name]]</f>
        <v>D</v>
      </c>
      <c r="C1100" t="str">
        <f>Portfolio43468[[#This Row],[Last Name]]</f>
        <v>Saldana</v>
      </c>
      <c r="D1100" t="s">
        <v>1946</v>
      </c>
      <c r="E1100" t="str">
        <f>Portfolio43468[[#This Row],[Gender]]</f>
        <v>M</v>
      </c>
      <c r="F1100">
        <v>30</v>
      </c>
      <c r="G1100" t="s">
        <v>4747</v>
      </c>
      <c r="H1100" t="s">
        <v>4748</v>
      </c>
      <c r="I1100" t="str">
        <f>INDEX('Postal Codes 1'!$C$2:$C$1540,MATCH(H1100,'Postal Codes 1'!$B$2:$B$1540,0))</f>
        <v>PH</v>
      </c>
      <c r="J1100" s="10">
        <v>40161</v>
      </c>
      <c r="K1100">
        <v>39</v>
      </c>
      <c r="L1100" t="s">
        <v>1692</v>
      </c>
      <c r="M1100" t="str">
        <f>Portfolio43468[[#This Row],[Product Name]]</f>
        <v>Megawidget L</v>
      </c>
      <c r="N1100">
        <f>Portfolio43468[[#This Row],[Order Quantity]]</f>
        <v>936</v>
      </c>
      <c r="O1100" s="14">
        <f>Portfolio43468[[#This Row],[Order Value]]</f>
        <v>1488.24</v>
      </c>
      <c r="P1100">
        <f t="shared" si="34"/>
        <v>2009</v>
      </c>
      <c r="Q1100" t="str">
        <f t="shared" si="35"/>
        <v>Dec</v>
      </c>
    </row>
    <row r="1101" spans="1:17" x14ac:dyDescent="0.3">
      <c r="A1101">
        <v>1105</v>
      </c>
      <c r="B1101" t="str">
        <f>Portfolio43468[[#This Row],[First Name]]</f>
        <v>D</v>
      </c>
      <c r="C1101" t="str">
        <f>Portfolio43468[[#This Row],[Last Name]]</f>
        <v>Choi</v>
      </c>
      <c r="D1101" t="s">
        <v>4493</v>
      </c>
      <c r="E1101" t="str">
        <f>Portfolio43468[[#This Row],[Gender]]</f>
        <v>M</v>
      </c>
      <c r="F1101">
        <v>60</v>
      </c>
      <c r="G1101" t="s">
        <v>4751</v>
      </c>
      <c r="H1101" t="s">
        <v>1199</v>
      </c>
      <c r="I1101" t="str">
        <f>INDEX('Postal Codes 1'!$C$2:$C$1540,MATCH(H1101,'Postal Codes 1'!$B$2:$B$1540,0))</f>
        <v>MK</v>
      </c>
      <c r="J1101" s="10">
        <v>40514</v>
      </c>
      <c r="K1101">
        <v>100</v>
      </c>
      <c r="L1101" t="s">
        <v>1700</v>
      </c>
      <c r="M1101" t="str">
        <f>Portfolio43468[[#This Row],[Product Name]]</f>
        <v>Ultrathing V1</v>
      </c>
      <c r="N1101">
        <f>Portfolio43468[[#This Row],[Order Quantity]]</f>
        <v>1700</v>
      </c>
      <c r="O1101" s="14">
        <f>Portfolio43468[[#This Row],[Order Value]]</f>
        <v>3383</v>
      </c>
      <c r="P1101">
        <f t="shared" si="34"/>
        <v>2010</v>
      </c>
      <c r="Q1101" t="str">
        <f t="shared" si="35"/>
        <v>Dec</v>
      </c>
    </row>
    <row r="1102" spans="1:17" x14ac:dyDescent="0.3">
      <c r="A1102">
        <v>1106</v>
      </c>
      <c r="B1102" t="str">
        <f>Portfolio43468[[#This Row],[First Name]]</f>
        <v>S</v>
      </c>
      <c r="C1102" t="str">
        <f>Portfolio43468[[#This Row],[Last Name]]</f>
        <v>Bower</v>
      </c>
      <c r="D1102" t="s">
        <v>4493</v>
      </c>
      <c r="E1102" t="str">
        <f>Portfolio43468[[#This Row],[Gender]]</f>
        <v>M</v>
      </c>
      <c r="F1102">
        <v>90</v>
      </c>
      <c r="G1102" t="s">
        <v>4754</v>
      </c>
      <c r="H1102" t="s">
        <v>228</v>
      </c>
      <c r="I1102" t="str">
        <f>INDEX('Postal Codes 1'!$C$2:$C$1540,MATCH(H1102,'Postal Codes 1'!$B$2:$B$1540,0))</f>
        <v>HA</v>
      </c>
      <c r="J1102" s="10">
        <v>39942</v>
      </c>
      <c r="K1102">
        <v>44</v>
      </c>
      <c r="L1102" t="s">
        <v>1700</v>
      </c>
      <c r="M1102" t="str">
        <f>Portfolio43468[[#This Row],[Product Name]]</f>
        <v>Ultrathing V1</v>
      </c>
      <c r="N1102">
        <f>Portfolio43468[[#This Row],[Order Quantity]]</f>
        <v>748</v>
      </c>
      <c r="O1102" s="14">
        <f>Portfolio43468[[#This Row],[Order Value]]</f>
        <v>1488.52</v>
      </c>
      <c r="P1102">
        <f t="shared" si="34"/>
        <v>2009</v>
      </c>
      <c r="Q1102" t="str">
        <f t="shared" si="35"/>
        <v>May</v>
      </c>
    </row>
    <row r="1103" spans="1:17" x14ac:dyDescent="0.3">
      <c r="A1103">
        <v>1107</v>
      </c>
      <c r="B1103" t="str">
        <f>Portfolio43468[[#This Row],[First Name]]</f>
        <v>A</v>
      </c>
      <c r="C1103" t="str">
        <f>Portfolio43468[[#This Row],[Last Name]]</f>
        <v>Dougherty</v>
      </c>
      <c r="D1103" t="s">
        <v>4493</v>
      </c>
      <c r="E1103" t="str">
        <f>Portfolio43468[[#This Row],[Gender]]</f>
        <v>M</v>
      </c>
      <c r="F1103">
        <v>60</v>
      </c>
      <c r="G1103" t="s">
        <v>4756</v>
      </c>
      <c r="H1103" t="s">
        <v>440</v>
      </c>
      <c r="I1103" t="str">
        <f>INDEX('Postal Codes 1'!$C$2:$C$1540,MATCH(H1103,'Postal Codes 1'!$B$2:$B$1540,0))</f>
        <v>RH</v>
      </c>
      <c r="J1103" s="10">
        <v>39897</v>
      </c>
      <c r="K1103">
        <v>33</v>
      </c>
      <c r="L1103" t="s">
        <v>851</v>
      </c>
      <c r="M1103" t="str">
        <f>Portfolio43468[[#This Row],[Product Name]]</f>
        <v>Hyperwotsit</v>
      </c>
      <c r="N1103">
        <f>Portfolio43468[[#This Row],[Order Quantity]]</f>
        <v>660</v>
      </c>
      <c r="O1103" s="14">
        <f>Portfolio43468[[#This Row],[Order Value]]</f>
        <v>1326.6</v>
      </c>
      <c r="P1103">
        <f t="shared" si="34"/>
        <v>2009</v>
      </c>
      <c r="Q1103" t="str">
        <f t="shared" si="35"/>
        <v>Mar</v>
      </c>
    </row>
    <row r="1104" spans="1:17" x14ac:dyDescent="0.3">
      <c r="A1104">
        <v>1108</v>
      </c>
      <c r="B1104" t="str">
        <f>Portfolio43468[[#This Row],[First Name]]</f>
        <v>A</v>
      </c>
      <c r="C1104" t="str">
        <f>Portfolio43468[[#This Row],[Last Name]]</f>
        <v>Schafer</v>
      </c>
      <c r="D1104" t="s">
        <v>4493</v>
      </c>
      <c r="E1104" t="str">
        <f>Portfolio43468[[#This Row],[Gender]]</f>
        <v>M</v>
      </c>
      <c r="F1104">
        <v>30</v>
      </c>
      <c r="G1104" t="s">
        <v>4759</v>
      </c>
      <c r="H1104" t="s">
        <v>124</v>
      </c>
      <c r="I1104" t="str">
        <f>INDEX('Postal Codes 1'!$C$2:$C$1540,MATCH(H1104,'Postal Codes 1'!$B$2:$B$1540,0))</f>
        <v>CW</v>
      </c>
      <c r="J1104" s="10">
        <v>40330</v>
      </c>
      <c r="K1104">
        <v>73</v>
      </c>
      <c r="L1104" t="s">
        <v>1692</v>
      </c>
      <c r="M1104" t="str">
        <f>Portfolio43468[[#This Row],[Product Name]]</f>
        <v>Megawidget L</v>
      </c>
      <c r="N1104">
        <f>Portfolio43468[[#This Row],[Order Quantity]]</f>
        <v>1752</v>
      </c>
      <c r="O1104" s="14">
        <f>Portfolio43468[[#This Row],[Order Value]]</f>
        <v>2785.6800000000003</v>
      </c>
      <c r="P1104">
        <f t="shared" si="34"/>
        <v>2010</v>
      </c>
      <c r="Q1104" t="str">
        <f t="shared" si="35"/>
        <v>Jun</v>
      </c>
    </row>
    <row r="1105" spans="1:17" x14ac:dyDescent="0.3">
      <c r="A1105">
        <v>1109</v>
      </c>
      <c r="B1105" t="str">
        <f>Portfolio43468[[#This Row],[First Name]]</f>
        <v>R</v>
      </c>
      <c r="C1105" t="str">
        <f>Portfolio43468[[#This Row],[Last Name]]</f>
        <v>Moseley</v>
      </c>
      <c r="D1105" t="s">
        <v>4493</v>
      </c>
      <c r="E1105" t="str">
        <f>Portfolio43468[[#This Row],[Gender]]</f>
        <v>M</v>
      </c>
      <c r="F1105">
        <v>60</v>
      </c>
      <c r="G1105" t="s">
        <v>4761</v>
      </c>
      <c r="H1105" t="s">
        <v>376</v>
      </c>
      <c r="I1105" t="str">
        <f>INDEX('Postal Codes 1'!$C$2:$C$1540,MATCH(H1105,'Postal Codes 1'!$B$2:$B$1540,0))</f>
        <v>NP</v>
      </c>
      <c r="J1105" s="10">
        <v>40009</v>
      </c>
      <c r="K1105">
        <v>77</v>
      </c>
      <c r="L1105" t="s">
        <v>1696</v>
      </c>
      <c r="M1105" t="str">
        <f>Portfolio43468[[#This Row],[Product Name]]</f>
        <v>Ultrathing V2</v>
      </c>
      <c r="N1105">
        <f>Portfolio43468[[#This Row],[Order Quantity]]</f>
        <v>1540</v>
      </c>
      <c r="O1105" s="14">
        <f>Portfolio43468[[#This Row],[Order Value]]</f>
        <v>4604.6000000000004</v>
      </c>
      <c r="P1105">
        <f t="shared" si="34"/>
        <v>2009</v>
      </c>
      <c r="Q1105" t="str">
        <f t="shared" si="35"/>
        <v>Jul</v>
      </c>
    </row>
    <row r="1106" spans="1:17" x14ac:dyDescent="0.3">
      <c r="A1106">
        <v>1110</v>
      </c>
      <c r="B1106" t="str">
        <f>Portfolio43468[[#This Row],[First Name]]</f>
        <v>B</v>
      </c>
      <c r="C1106" t="str">
        <f>Portfolio43468[[#This Row],[Last Name]]</f>
        <v>Snider</v>
      </c>
      <c r="D1106" t="s">
        <v>4493</v>
      </c>
      <c r="E1106" t="str">
        <f>Portfolio43468[[#This Row],[Gender]]</f>
        <v>M</v>
      </c>
      <c r="F1106">
        <v>90</v>
      </c>
      <c r="G1106" t="s">
        <v>4764</v>
      </c>
      <c r="H1106" t="s">
        <v>166</v>
      </c>
      <c r="I1106" t="str">
        <f>INDEX('Postal Codes 1'!$C$2:$C$1540,MATCH(H1106,'Postal Codes 1'!$B$2:$B$1540,0))</f>
        <v>EH</v>
      </c>
      <c r="J1106" s="10">
        <v>40374</v>
      </c>
      <c r="K1106">
        <v>55</v>
      </c>
      <c r="L1106" t="s">
        <v>1721</v>
      </c>
      <c r="M1106" t="str">
        <f>Portfolio43468[[#This Row],[Product Name]]</f>
        <v>Ultrathing V4</v>
      </c>
      <c r="N1106">
        <f>Portfolio43468[[#This Row],[Order Quantity]]</f>
        <v>1320</v>
      </c>
      <c r="O1106" s="14">
        <f>Portfolio43468[[#This Row],[Order Value]]</f>
        <v>5266.8</v>
      </c>
      <c r="P1106">
        <f t="shared" si="34"/>
        <v>2010</v>
      </c>
      <c r="Q1106" t="str">
        <f t="shared" si="35"/>
        <v>Jul</v>
      </c>
    </row>
    <row r="1107" spans="1:17" x14ac:dyDescent="0.3">
      <c r="A1107">
        <v>1111</v>
      </c>
      <c r="B1107" t="str">
        <f>Portfolio43468[[#This Row],[First Name]]</f>
        <v>O</v>
      </c>
      <c r="C1107" t="str">
        <f>Portfolio43468[[#This Row],[Last Name]]</f>
        <v>Swift</v>
      </c>
      <c r="D1107" t="s">
        <v>4493</v>
      </c>
      <c r="E1107" t="str">
        <f>Portfolio43468[[#This Row],[Gender]]</f>
        <v>M</v>
      </c>
      <c r="F1107">
        <v>30</v>
      </c>
      <c r="G1107" t="s">
        <v>4766</v>
      </c>
      <c r="H1107" t="s">
        <v>366</v>
      </c>
      <c r="I1107" t="str">
        <f>INDEX('Postal Codes 1'!$C$2:$C$1540,MATCH(H1107,'Postal Codes 1'!$B$2:$B$1540,0))</f>
        <v>NN</v>
      </c>
      <c r="J1107" s="10">
        <v>40314</v>
      </c>
      <c r="K1107">
        <v>98</v>
      </c>
      <c r="L1107" t="s">
        <v>1700</v>
      </c>
      <c r="M1107" t="str">
        <f>Portfolio43468[[#This Row],[Product Name]]</f>
        <v>Ultrathing V1</v>
      </c>
      <c r="N1107">
        <f>Portfolio43468[[#This Row],[Order Quantity]]</f>
        <v>1666</v>
      </c>
      <c r="O1107" s="14">
        <f>Portfolio43468[[#This Row],[Order Value]]</f>
        <v>3315.34</v>
      </c>
      <c r="P1107">
        <f t="shared" si="34"/>
        <v>2010</v>
      </c>
      <c r="Q1107" t="str">
        <f t="shared" si="35"/>
        <v>May</v>
      </c>
    </row>
    <row r="1108" spans="1:17" x14ac:dyDescent="0.3">
      <c r="A1108">
        <v>1112</v>
      </c>
      <c r="B1108" t="str">
        <f>Portfolio43468[[#This Row],[First Name]]</f>
        <v>J</v>
      </c>
      <c r="C1108" t="str">
        <f>Portfolio43468[[#This Row],[Last Name]]</f>
        <v>Burroughs</v>
      </c>
      <c r="D1108" t="s">
        <v>4493</v>
      </c>
      <c r="E1108" t="str">
        <f>Portfolio43468[[#This Row],[Gender]]</f>
        <v>M</v>
      </c>
      <c r="F1108">
        <v>90</v>
      </c>
      <c r="G1108" t="s">
        <v>4767</v>
      </c>
      <c r="H1108" t="s">
        <v>4768</v>
      </c>
      <c r="I1108" t="str">
        <f>INDEX('Postal Codes 1'!$C$2:$C$1540,MATCH(H1108,'Postal Codes 1'!$B$2:$B$1540,0))</f>
        <v>HR</v>
      </c>
      <c r="J1108" s="10">
        <v>40172</v>
      </c>
      <c r="K1108">
        <v>31</v>
      </c>
      <c r="L1108" t="s">
        <v>1696</v>
      </c>
      <c r="M1108" t="str">
        <f>Portfolio43468[[#This Row],[Product Name]]</f>
        <v>Ultrathing V2</v>
      </c>
      <c r="N1108">
        <f>Portfolio43468[[#This Row],[Order Quantity]]</f>
        <v>620</v>
      </c>
      <c r="O1108" s="14">
        <f>Portfolio43468[[#This Row],[Order Value]]</f>
        <v>1853.8000000000002</v>
      </c>
      <c r="P1108">
        <f t="shared" si="34"/>
        <v>2009</v>
      </c>
      <c r="Q1108" t="str">
        <f t="shared" si="35"/>
        <v>Dec</v>
      </c>
    </row>
    <row r="1109" spans="1:17" x14ac:dyDescent="0.3">
      <c r="A1109">
        <v>1113</v>
      </c>
      <c r="B1109" t="str">
        <f>Portfolio43468[[#This Row],[First Name]]</f>
        <v>J</v>
      </c>
      <c r="C1109" t="str">
        <f>Portfolio43468[[#This Row],[Last Name]]</f>
        <v>Bouchard</v>
      </c>
      <c r="D1109" t="s">
        <v>4493</v>
      </c>
      <c r="E1109" t="str">
        <f>Portfolio43468[[#This Row],[Gender]]</f>
        <v>M</v>
      </c>
      <c r="F1109">
        <v>90</v>
      </c>
      <c r="G1109" t="s">
        <v>4769</v>
      </c>
      <c r="H1109" t="s">
        <v>250</v>
      </c>
      <c r="I1109" t="str">
        <f>INDEX('Postal Codes 1'!$C$2:$C$1540,MATCH(H1109,'Postal Codes 1'!$B$2:$B$1540,0))</f>
        <v>IV</v>
      </c>
      <c r="J1109" s="10">
        <v>39605</v>
      </c>
      <c r="K1109">
        <v>46</v>
      </c>
      <c r="L1109" t="s">
        <v>1707</v>
      </c>
      <c r="M1109" t="str">
        <f>Portfolio43468[[#This Row],[Product Name]]</f>
        <v>Megawidget M</v>
      </c>
      <c r="N1109">
        <f>Portfolio43468[[#This Row],[Order Quantity]]</f>
        <v>1104</v>
      </c>
      <c r="O1109" s="14">
        <f>Portfolio43468[[#This Row],[Order Value]]</f>
        <v>1313.76</v>
      </c>
      <c r="P1109">
        <f t="shared" si="34"/>
        <v>2008</v>
      </c>
      <c r="Q1109" t="str">
        <f t="shared" si="35"/>
        <v>Jun</v>
      </c>
    </row>
    <row r="1110" spans="1:17" x14ac:dyDescent="0.3">
      <c r="A1110">
        <v>1114</v>
      </c>
      <c r="B1110" t="str">
        <f>Portfolio43468[[#This Row],[First Name]]</f>
        <v>D</v>
      </c>
      <c r="C1110" t="str">
        <f>Portfolio43468[[#This Row],[Last Name]]</f>
        <v>Bush</v>
      </c>
      <c r="D1110" t="s">
        <v>4493</v>
      </c>
      <c r="E1110" t="str">
        <f>Portfolio43468[[#This Row],[Gender]]</f>
        <v>M</v>
      </c>
      <c r="F1110">
        <v>30</v>
      </c>
      <c r="G1110" t="s">
        <v>4771</v>
      </c>
      <c r="H1110" t="s">
        <v>557</v>
      </c>
      <c r="I1110" t="str">
        <f>INDEX('Postal Codes 1'!$C$2:$C$1540,MATCH(H1110,'Postal Codes 1'!$B$2:$B$1540,0))</f>
        <v>CF</v>
      </c>
      <c r="J1110" s="10">
        <v>40511</v>
      </c>
      <c r="K1110">
        <v>55</v>
      </c>
      <c r="L1110" t="s">
        <v>1707</v>
      </c>
      <c r="M1110" t="str">
        <f>Portfolio43468[[#This Row],[Product Name]]</f>
        <v>Megawidget M</v>
      </c>
      <c r="N1110">
        <f>Portfolio43468[[#This Row],[Order Quantity]]</f>
        <v>1320</v>
      </c>
      <c r="O1110" s="14">
        <f>Portfolio43468[[#This Row],[Order Value]]</f>
        <v>1570.8</v>
      </c>
      <c r="P1110">
        <f t="shared" si="34"/>
        <v>2010</v>
      </c>
      <c r="Q1110" t="str">
        <f t="shared" si="35"/>
        <v>Nov</v>
      </c>
    </row>
    <row r="1111" spans="1:17" x14ac:dyDescent="0.3">
      <c r="A1111">
        <v>1115</v>
      </c>
      <c r="B1111" t="str">
        <f>Portfolio43468[[#This Row],[First Name]]</f>
        <v>S</v>
      </c>
      <c r="C1111" t="str">
        <f>Portfolio43468[[#This Row],[Last Name]]</f>
        <v>Shaw</v>
      </c>
      <c r="D1111" t="s">
        <v>4493</v>
      </c>
      <c r="E1111" t="str">
        <f>Portfolio43468[[#This Row],[Gender]]</f>
        <v>M</v>
      </c>
      <c r="F1111">
        <v>30</v>
      </c>
      <c r="G1111" t="s">
        <v>4773</v>
      </c>
      <c r="H1111" t="s">
        <v>1233</v>
      </c>
      <c r="I1111" t="str">
        <f>INDEX('Postal Codes 1'!$C$2:$C$1540,MATCH(H1111,'Postal Codes 1'!$B$2:$B$1540,0))</f>
        <v>NR</v>
      </c>
      <c r="J1111" s="10">
        <v>40165</v>
      </c>
      <c r="K1111">
        <v>14</v>
      </c>
      <c r="L1111" t="s">
        <v>1692</v>
      </c>
      <c r="M1111" t="str">
        <f>Portfolio43468[[#This Row],[Product Name]]</f>
        <v>Megawidget L</v>
      </c>
      <c r="N1111">
        <f>Portfolio43468[[#This Row],[Order Quantity]]</f>
        <v>336</v>
      </c>
      <c r="O1111" s="14">
        <f>Portfolio43468[[#This Row],[Order Value]]</f>
        <v>534.24</v>
      </c>
      <c r="P1111">
        <f t="shared" si="34"/>
        <v>2009</v>
      </c>
      <c r="Q1111" t="str">
        <f t="shared" si="35"/>
        <v>Dec</v>
      </c>
    </row>
    <row r="1112" spans="1:17" x14ac:dyDescent="0.3">
      <c r="A1112">
        <v>1116</v>
      </c>
      <c r="B1112" t="str">
        <f>Portfolio43468[[#This Row],[First Name]]</f>
        <v>L</v>
      </c>
      <c r="C1112" t="str">
        <f>Portfolio43468[[#This Row],[Last Name]]</f>
        <v>Berry</v>
      </c>
      <c r="D1112" t="s">
        <v>4493</v>
      </c>
      <c r="E1112" t="str">
        <f>Portfolio43468[[#This Row],[Gender]]</f>
        <v>M</v>
      </c>
      <c r="F1112">
        <v>30</v>
      </c>
      <c r="G1112" t="s">
        <v>4776</v>
      </c>
      <c r="H1112" t="s">
        <v>2661</v>
      </c>
      <c r="I1112" t="str">
        <f>INDEX('Postal Codes 1'!$C$2:$C$1540,MATCH(H1112,'Postal Codes 1'!$B$2:$B$1540,0))</f>
        <v>DE</v>
      </c>
      <c r="J1112" s="10">
        <v>39497</v>
      </c>
      <c r="K1112">
        <v>13</v>
      </c>
      <c r="L1112" t="s">
        <v>1721</v>
      </c>
      <c r="M1112" t="str">
        <f>Portfolio43468[[#This Row],[Product Name]]</f>
        <v>Ultrathing V4</v>
      </c>
      <c r="N1112">
        <f>Portfolio43468[[#This Row],[Order Quantity]]</f>
        <v>312</v>
      </c>
      <c r="O1112" s="14">
        <f>Portfolio43468[[#This Row],[Order Value]]</f>
        <v>1244.8800000000001</v>
      </c>
      <c r="P1112">
        <f t="shared" si="34"/>
        <v>2008</v>
      </c>
      <c r="Q1112" t="str">
        <f t="shared" si="35"/>
        <v>Feb</v>
      </c>
    </row>
    <row r="1113" spans="1:17" x14ac:dyDescent="0.3">
      <c r="A1113">
        <v>1117</v>
      </c>
      <c r="B1113" t="str">
        <f>Portfolio43468[[#This Row],[First Name]]</f>
        <v>G</v>
      </c>
      <c r="C1113" t="str">
        <f>Portfolio43468[[#This Row],[Last Name]]</f>
        <v>Blair</v>
      </c>
      <c r="D1113" t="s">
        <v>4493</v>
      </c>
      <c r="E1113" t="str">
        <f>Portfolio43468[[#This Row],[Gender]]</f>
        <v>M</v>
      </c>
      <c r="F1113">
        <v>30</v>
      </c>
      <c r="G1113" t="s">
        <v>4778</v>
      </c>
      <c r="H1113" t="s">
        <v>474</v>
      </c>
      <c r="I1113" t="str">
        <f>INDEX('Postal Codes 1'!$C$2:$C$1540,MATCH(H1113,'Postal Codes 1'!$B$2:$B$1540,0))</f>
        <v>SG</v>
      </c>
      <c r="J1113" s="10">
        <v>40147</v>
      </c>
      <c r="K1113">
        <v>27</v>
      </c>
      <c r="L1113" t="s">
        <v>1700</v>
      </c>
      <c r="M1113" t="str">
        <f>Portfolio43468[[#This Row],[Product Name]]</f>
        <v>Ultrathing V1</v>
      </c>
      <c r="N1113">
        <f>Portfolio43468[[#This Row],[Order Quantity]]</f>
        <v>459</v>
      </c>
      <c r="O1113" s="14">
        <f>Portfolio43468[[#This Row],[Order Value]]</f>
        <v>913.41</v>
      </c>
      <c r="P1113">
        <f t="shared" si="34"/>
        <v>2009</v>
      </c>
      <c r="Q1113" t="str">
        <f t="shared" si="35"/>
        <v>Nov</v>
      </c>
    </row>
    <row r="1114" spans="1:17" x14ac:dyDescent="0.3">
      <c r="A1114">
        <v>1118</v>
      </c>
      <c r="B1114" t="str">
        <f>Portfolio43468[[#This Row],[First Name]]</f>
        <v>L</v>
      </c>
      <c r="C1114" t="str">
        <f>Portfolio43468[[#This Row],[Last Name]]</f>
        <v>Doty</v>
      </c>
      <c r="D1114" t="s">
        <v>4493</v>
      </c>
      <c r="E1114" t="str">
        <f>Portfolio43468[[#This Row],[Gender]]</f>
        <v>M</v>
      </c>
      <c r="F1114">
        <v>30</v>
      </c>
      <c r="G1114" t="s">
        <v>4780</v>
      </c>
      <c r="H1114" t="s">
        <v>2671</v>
      </c>
      <c r="I1114" t="str">
        <f>INDEX('Postal Codes 1'!$C$2:$C$1540,MATCH(H1114,'Postal Codes 1'!$B$2:$B$1540,0))</f>
        <v>CA</v>
      </c>
      <c r="J1114" s="10">
        <v>40413</v>
      </c>
      <c r="K1114">
        <v>76</v>
      </c>
      <c r="L1114" t="s">
        <v>1707</v>
      </c>
      <c r="M1114" t="str">
        <f>Portfolio43468[[#This Row],[Product Name]]</f>
        <v>Megawidget M</v>
      </c>
      <c r="N1114">
        <f>Portfolio43468[[#This Row],[Order Quantity]]</f>
        <v>1824</v>
      </c>
      <c r="O1114" s="14">
        <f>Portfolio43468[[#This Row],[Order Value]]</f>
        <v>2170.56</v>
      </c>
      <c r="P1114">
        <f t="shared" si="34"/>
        <v>2010</v>
      </c>
      <c r="Q1114" t="str">
        <f t="shared" si="35"/>
        <v>Aug</v>
      </c>
    </row>
    <row r="1115" spans="1:17" x14ac:dyDescent="0.3">
      <c r="A1115">
        <v>1119</v>
      </c>
      <c r="B1115" t="str">
        <f>Portfolio43468[[#This Row],[First Name]]</f>
        <v>C</v>
      </c>
      <c r="C1115" t="str">
        <f>Portfolio43468[[#This Row],[Last Name]]</f>
        <v>Holcomb</v>
      </c>
      <c r="D1115" t="s">
        <v>4493</v>
      </c>
      <c r="E1115" t="str">
        <f>Portfolio43468[[#This Row],[Gender]]</f>
        <v>M</v>
      </c>
      <c r="F1115">
        <v>60</v>
      </c>
      <c r="G1115" t="s">
        <v>4782</v>
      </c>
      <c r="H1115" t="s">
        <v>4783</v>
      </c>
      <c r="I1115" t="str">
        <f>INDEX('Postal Codes 1'!$C$2:$C$1540,MATCH(H1115,'Postal Codes 1'!$B$2:$B$1540,0))</f>
        <v>PA</v>
      </c>
      <c r="J1115" s="10">
        <v>40474</v>
      </c>
      <c r="K1115">
        <v>49</v>
      </c>
      <c r="L1115" t="s">
        <v>1707</v>
      </c>
      <c r="M1115" t="str">
        <f>Portfolio43468[[#This Row],[Product Name]]</f>
        <v>Megawidget M</v>
      </c>
      <c r="N1115">
        <f>Portfolio43468[[#This Row],[Order Quantity]]</f>
        <v>1176</v>
      </c>
      <c r="O1115" s="14">
        <f>Portfolio43468[[#This Row],[Order Value]]</f>
        <v>1399.4399999999998</v>
      </c>
      <c r="P1115">
        <f t="shared" si="34"/>
        <v>2010</v>
      </c>
      <c r="Q1115" t="str">
        <f t="shared" si="35"/>
        <v>Oct</v>
      </c>
    </row>
    <row r="1116" spans="1:17" x14ac:dyDescent="0.3">
      <c r="A1116">
        <v>1120</v>
      </c>
      <c r="B1116" t="str">
        <f>Portfolio43468[[#This Row],[First Name]]</f>
        <v>R</v>
      </c>
      <c r="C1116" t="str">
        <f>Portfolio43468[[#This Row],[Last Name]]</f>
        <v>Melvin</v>
      </c>
      <c r="D1116" t="s">
        <v>4493</v>
      </c>
      <c r="E1116" t="str">
        <f>Portfolio43468[[#This Row],[Gender]]</f>
        <v>M</v>
      </c>
      <c r="F1116">
        <v>60</v>
      </c>
      <c r="G1116" t="s">
        <v>4786</v>
      </c>
      <c r="H1116" t="s">
        <v>1437</v>
      </c>
      <c r="I1116" t="str">
        <f>INDEX('Postal Codes 1'!$C$2:$C$1540,MATCH(H1116,'Postal Codes 1'!$B$2:$B$1540,0))</f>
        <v>TD</v>
      </c>
      <c r="J1116" s="10">
        <v>40125</v>
      </c>
      <c r="K1116">
        <v>71</v>
      </c>
      <c r="L1116" t="s">
        <v>1696</v>
      </c>
      <c r="M1116" t="str">
        <f>Portfolio43468[[#This Row],[Product Name]]</f>
        <v>Ultrathing V2</v>
      </c>
      <c r="N1116">
        <f>Portfolio43468[[#This Row],[Order Quantity]]</f>
        <v>1420</v>
      </c>
      <c r="O1116" s="14">
        <f>Portfolio43468[[#This Row],[Order Value]]</f>
        <v>4245.8</v>
      </c>
      <c r="P1116">
        <f t="shared" si="34"/>
        <v>2009</v>
      </c>
      <c r="Q1116" t="str">
        <f t="shared" si="35"/>
        <v>Nov</v>
      </c>
    </row>
    <row r="1117" spans="1:17" x14ac:dyDescent="0.3">
      <c r="A1117">
        <v>1121</v>
      </c>
      <c r="B1117" t="str">
        <f>Portfolio43468[[#This Row],[First Name]]</f>
        <v>S</v>
      </c>
      <c r="C1117" t="str">
        <f>Portfolio43468[[#This Row],[Last Name]]</f>
        <v>Rock</v>
      </c>
      <c r="D1117" t="s">
        <v>4493</v>
      </c>
      <c r="E1117" t="str">
        <f>Portfolio43468[[#This Row],[Gender]]</f>
        <v>M</v>
      </c>
      <c r="F1117">
        <v>30</v>
      </c>
      <c r="G1117" t="s">
        <v>2188</v>
      </c>
      <c r="H1117" t="s">
        <v>4112</v>
      </c>
      <c r="I1117" t="str">
        <f>INDEX('Postal Codes 1'!$C$2:$C$1540,MATCH(H1117,'Postal Codes 1'!$B$2:$B$1540,0))</f>
        <v>LL</v>
      </c>
      <c r="J1117" s="10">
        <v>39962</v>
      </c>
      <c r="K1117">
        <v>26</v>
      </c>
      <c r="L1117" t="s">
        <v>1700</v>
      </c>
      <c r="M1117" t="str">
        <f>Portfolio43468[[#This Row],[Product Name]]</f>
        <v>Ultrathing V1</v>
      </c>
      <c r="N1117">
        <f>Portfolio43468[[#This Row],[Order Quantity]]</f>
        <v>442</v>
      </c>
      <c r="O1117" s="14">
        <f>Portfolio43468[[#This Row],[Order Value]]</f>
        <v>879.58</v>
      </c>
      <c r="P1117">
        <f t="shared" si="34"/>
        <v>2009</v>
      </c>
      <c r="Q1117" t="str">
        <f t="shared" si="35"/>
        <v>May</v>
      </c>
    </row>
    <row r="1118" spans="1:17" x14ac:dyDescent="0.3">
      <c r="A1118">
        <v>1122</v>
      </c>
      <c r="B1118" t="str">
        <f>Portfolio43468[[#This Row],[First Name]]</f>
        <v>L</v>
      </c>
      <c r="C1118" t="str">
        <f>Portfolio43468[[#This Row],[Last Name]]</f>
        <v>Abel</v>
      </c>
      <c r="D1118" t="s">
        <v>4493</v>
      </c>
      <c r="E1118" t="str">
        <f>Portfolio43468[[#This Row],[Gender]]</f>
        <v>M</v>
      </c>
      <c r="F1118">
        <v>30</v>
      </c>
      <c r="G1118" t="s">
        <v>4789</v>
      </c>
      <c r="H1118" t="s">
        <v>682</v>
      </c>
      <c r="I1118" t="str">
        <f>INDEX('Postal Codes 1'!$C$2:$C$1540,MATCH(H1118,'Postal Codes 1'!$B$2:$B$1540,0))</f>
        <v>L</v>
      </c>
      <c r="J1118" s="10">
        <v>39681</v>
      </c>
      <c r="K1118">
        <v>79</v>
      </c>
      <c r="L1118" t="s">
        <v>1700</v>
      </c>
      <c r="M1118" t="str">
        <f>Portfolio43468[[#This Row],[Product Name]]</f>
        <v>Ultrathing V1</v>
      </c>
      <c r="N1118">
        <f>Portfolio43468[[#This Row],[Order Quantity]]</f>
        <v>1343</v>
      </c>
      <c r="O1118" s="14">
        <f>Portfolio43468[[#This Row],[Order Value]]</f>
        <v>2672.57</v>
      </c>
      <c r="P1118">
        <f t="shared" si="34"/>
        <v>2008</v>
      </c>
      <c r="Q1118" t="str">
        <f t="shared" si="35"/>
        <v>Aug</v>
      </c>
    </row>
    <row r="1119" spans="1:17" x14ac:dyDescent="0.3">
      <c r="A1119">
        <v>1123</v>
      </c>
      <c r="B1119" t="str">
        <f>Portfolio43468[[#This Row],[First Name]]</f>
        <v>S</v>
      </c>
      <c r="C1119" t="str">
        <f>Portfolio43468[[#This Row],[Last Name]]</f>
        <v>Langston</v>
      </c>
      <c r="D1119" t="s">
        <v>4493</v>
      </c>
      <c r="E1119" t="str">
        <f>Portfolio43468[[#This Row],[Gender]]</f>
        <v>M</v>
      </c>
      <c r="F1119">
        <v>90</v>
      </c>
      <c r="G1119" t="s">
        <v>4790</v>
      </c>
      <c r="H1119" t="s">
        <v>4791</v>
      </c>
      <c r="I1119" t="str">
        <f>INDEX('Postal Codes 1'!$C$2:$C$1540,MATCH(H1119,'Postal Codes 1'!$B$2:$B$1540,0))</f>
        <v>CM</v>
      </c>
      <c r="J1119" s="10">
        <v>39475</v>
      </c>
      <c r="K1119">
        <v>38</v>
      </c>
      <c r="L1119" t="s">
        <v>1700</v>
      </c>
      <c r="M1119" t="str">
        <f>Portfolio43468[[#This Row],[Product Name]]</f>
        <v>Ultrathing V1</v>
      </c>
      <c r="N1119">
        <f>Portfolio43468[[#This Row],[Order Quantity]]</f>
        <v>646</v>
      </c>
      <c r="O1119" s="14">
        <f>Portfolio43468[[#This Row],[Order Value]]</f>
        <v>1285.54</v>
      </c>
      <c r="P1119">
        <f t="shared" si="34"/>
        <v>2008</v>
      </c>
      <c r="Q1119" t="str">
        <f t="shared" si="35"/>
        <v>Jan</v>
      </c>
    </row>
    <row r="1120" spans="1:17" x14ac:dyDescent="0.3">
      <c r="A1120">
        <v>1124</v>
      </c>
      <c r="B1120" t="str">
        <f>Portfolio43468[[#This Row],[First Name]]</f>
        <v>S</v>
      </c>
      <c r="C1120" t="str">
        <f>Portfolio43468[[#This Row],[Last Name]]</f>
        <v>Kirk</v>
      </c>
      <c r="D1120" t="s">
        <v>4493</v>
      </c>
      <c r="E1120" t="str">
        <f>Portfolio43468[[#This Row],[Gender]]</f>
        <v>M</v>
      </c>
      <c r="F1120">
        <v>90</v>
      </c>
      <c r="G1120" t="s">
        <v>4792</v>
      </c>
      <c r="H1120" t="s">
        <v>2013</v>
      </c>
      <c r="I1120" t="str">
        <f>INDEX('Postal Codes 1'!$C$2:$C$1540,MATCH(H1120,'Postal Codes 1'!$B$2:$B$1540,0))</f>
        <v>PH</v>
      </c>
      <c r="J1120" s="10">
        <v>39846</v>
      </c>
      <c r="K1120">
        <v>60</v>
      </c>
      <c r="L1120" t="s">
        <v>1673</v>
      </c>
      <c r="M1120" t="str">
        <f>Portfolio43468[[#This Row],[Product Name]]</f>
        <v>Megawidget S</v>
      </c>
      <c r="N1120">
        <f>Portfolio43468[[#This Row],[Order Quantity]]</f>
        <v>1440</v>
      </c>
      <c r="O1120" s="14">
        <f>Portfolio43468[[#This Row],[Order Value]]</f>
        <v>1137.6000000000001</v>
      </c>
      <c r="P1120">
        <f t="shared" si="34"/>
        <v>2009</v>
      </c>
      <c r="Q1120" t="str">
        <f t="shared" si="35"/>
        <v>Feb</v>
      </c>
    </row>
    <row r="1121" spans="1:17" x14ac:dyDescent="0.3">
      <c r="A1121">
        <v>1125</v>
      </c>
      <c r="B1121" t="str">
        <f>Portfolio43468[[#This Row],[First Name]]</f>
        <v>J</v>
      </c>
      <c r="C1121" t="str">
        <f>Portfolio43468[[#This Row],[Last Name]]</f>
        <v>Rossi</v>
      </c>
      <c r="D1121" t="s">
        <v>4493</v>
      </c>
      <c r="E1121" t="str">
        <f>Portfolio43468[[#This Row],[Gender]]</f>
        <v>M</v>
      </c>
      <c r="F1121">
        <v>30</v>
      </c>
      <c r="G1121" t="s">
        <v>4795</v>
      </c>
      <c r="H1121" t="s">
        <v>706</v>
      </c>
      <c r="I1121" t="str">
        <f>INDEX('Postal Codes 1'!$C$2:$C$1540,MATCH(H1121,'Postal Codes 1'!$B$2:$B$1540,0))</f>
        <v>LL</v>
      </c>
      <c r="J1121" s="10">
        <v>39792</v>
      </c>
      <c r="K1121">
        <v>91</v>
      </c>
      <c r="L1121" t="s">
        <v>1700</v>
      </c>
      <c r="M1121" t="str">
        <f>Portfolio43468[[#This Row],[Product Name]]</f>
        <v>Ultrathing V1</v>
      </c>
      <c r="N1121">
        <f>Portfolio43468[[#This Row],[Order Quantity]]</f>
        <v>1547</v>
      </c>
      <c r="O1121" s="14">
        <f>Portfolio43468[[#This Row],[Order Value]]</f>
        <v>3078.53</v>
      </c>
      <c r="P1121">
        <f t="shared" si="34"/>
        <v>2008</v>
      </c>
      <c r="Q1121" t="str">
        <f t="shared" si="35"/>
        <v>Dec</v>
      </c>
    </row>
    <row r="1122" spans="1:17" x14ac:dyDescent="0.3">
      <c r="A1122">
        <v>1126</v>
      </c>
      <c r="B1122" t="str">
        <f>Portfolio43468[[#This Row],[First Name]]</f>
        <v>F</v>
      </c>
      <c r="C1122" t="str">
        <f>Portfolio43468[[#This Row],[Last Name]]</f>
        <v>Henley</v>
      </c>
      <c r="D1122" t="s">
        <v>4493</v>
      </c>
      <c r="E1122" t="str">
        <f>Portfolio43468[[#This Row],[Gender]]</f>
        <v>M</v>
      </c>
      <c r="F1122">
        <v>30</v>
      </c>
      <c r="G1122" t="s">
        <v>4797</v>
      </c>
      <c r="H1122" t="s">
        <v>138</v>
      </c>
      <c r="I1122" t="str">
        <f>INDEX('Postal Codes 1'!$C$2:$C$1540,MATCH(H1122,'Postal Codes 1'!$B$2:$B$1540,0))</f>
        <v>DG</v>
      </c>
      <c r="J1122" s="10">
        <v>40191</v>
      </c>
      <c r="K1122">
        <v>99</v>
      </c>
      <c r="L1122" t="s">
        <v>1696</v>
      </c>
      <c r="M1122" t="str">
        <f>Portfolio43468[[#This Row],[Product Name]]</f>
        <v>Ultrathing V2</v>
      </c>
      <c r="N1122">
        <f>Portfolio43468[[#This Row],[Order Quantity]]</f>
        <v>1980</v>
      </c>
      <c r="O1122" s="14">
        <f>Portfolio43468[[#This Row],[Order Value]]</f>
        <v>5920.2000000000007</v>
      </c>
      <c r="P1122">
        <f t="shared" si="34"/>
        <v>2010</v>
      </c>
      <c r="Q1122" t="str">
        <f t="shared" si="35"/>
        <v>Jan</v>
      </c>
    </row>
    <row r="1123" spans="1:17" x14ac:dyDescent="0.3">
      <c r="A1123">
        <v>1127</v>
      </c>
      <c r="B1123" t="str">
        <f>Portfolio43468[[#This Row],[First Name]]</f>
        <v>K</v>
      </c>
      <c r="C1123" t="str">
        <f>Portfolio43468[[#This Row],[Last Name]]</f>
        <v>Lancaster</v>
      </c>
      <c r="D1123" t="s">
        <v>4493</v>
      </c>
      <c r="E1123" t="str">
        <f>Portfolio43468[[#This Row],[Gender]]</f>
        <v>M</v>
      </c>
      <c r="F1123">
        <v>30</v>
      </c>
      <c r="G1123" t="s">
        <v>4799</v>
      </c>
      <c r="H1123" t="s">
        <v>4800</v>
      </c>
      <c r="I1123" t="str">
        <f>INDEX('Postal Codes 1'!$C$2:$C$1540,MATCH(H1123,'Postal Codes 1'!$B$2:$B$1540,0))</f>
        <v>HS</v>
      </c>
      <c r="J1123" s="10">
        <v>39734</v>
      </c>
      <c r="K1123">
        <v>28</v>
      </c>
      <c r="L1123" t="s">
        <v>1700</v>
      </c>
      <c r="M1123" t="str">
        <f>Portfolio43468[[#This Row],[Product Name]]</f>
        <v>Ultrathing V1</v>
      </c>
      <c r="N1123">
        <f>Portfolio43468[[#This Row],[Order Quantity]]</f>
        <v>476</v>
      </c>
      <c r="O1123" s="14">
        <f>Portfolio43468[[#This Row],[Order Value]]</f>
        <v>947.24</v>
      </c>
      <c r="P1123">
        <f t="shared" si="34"/>
        <v>2008</v>
      </c>
      <c r="Q1123" t="str">
        <f t="shared" si="35"/>
        <v>Oct</v>
      </c>
    </row>
    <row r="1124" spans="1:17" x14ac:dyDescent="0.3">
      <c r="A1124">
        <v>1128</v>
      </c>
      <c r="B1124" t="str">
        <f>Portfolio43468[[#This Row],[First Name]]</f>
        <v>N</v>
      </c>
      <c r="C1124" t="str">
        <f>Portfolio43468[[#This Row],[Last Name]]</f>
        <v>Delarosa</v>
      </c>
      <c r="D1124" t="s">
        <v>4493</v>
      </c>
      <c r="E1124" t="str">
        <f>Portfolio43468[[#This Row],[Gender]]</f>
        <v>M</v>
      </c>
      <c r="F1124">
        <v>60</v>
      </c>
      <c r="G1124" t="s">
        <v>4321</v>
      </c>
      <c r="H1124" t="s">
        <v>4803</v>
      </c>
      <c r="I1124" t="str">
        <f>INDEX('Postal Codes 1'!$C$2:$C$1540,MATCH(H1124,'Postal Codes 1'!$B$2:$B$1540,0))</f>
        <v>CM</v>
      </c>
      <c r="J1124" s="10">
        <v>39554</v>
      </c>
      <c r="K1124">
        <v>85</v>
      </c>
      <c r="L1124" t="s">
        <v>851</v>
      </c>
      <c r="M1124" t="str">
        <f>Portfolio43468[[#This Row],[Product Name]]</f>
        <v>Hyperwotsit</v>
      </c>
      <c r="N1124">
        <f>Portfolio43468[[#This Row],[Order Quantity]]</f>
        <v>1700</v>
      </c>
      <c r="O1124" s="14">
        <f>Portfolio43468[[#This Row],[Order Value]]</f>
        <v>3416.9999999999995</v>
      </c>
      <c r="P1124">
        <f t="shared" si="34"/>
        <v>2008</v>
      </c>
      <c r="Q1124" t="str">
        <f t="shared" si="35"/>
        <v>Apr</v>
      </c>
    </row>
    <row r="1125" spans="1:17" x14ac:dyDescent="0.3">
      <c r="A1125">
        <v>1129</v>
      </c>
      <c r="B1125" t="str">
        <f>Portfolio43468[[#This Row],[First Name]]</f>
        <v>W</v>
      </c>
      <c r="C1125" t="str">
        <f>Portfolio43468[[#This Row],[Last Name]]</f>
        <v>Rojas</v>
      </c>
      <c r="D1125" t="s">
        <v>4493</v>
      </c>
      <c r="E1125" t="str">
        <f>Portfolio43468[[#This Row],[Gender]]</f>
        <v>M</v>
      </c>
      <c r="F1125">
        <v>30</v>
      </c>
      <c r="G1125" t="s">
        <v>4806</v>
      </c>
      <c r="H1125" t="s">
        <v>676</v>
      </c>
      <c r="I1125" t="str">
        <f>INDEX('Postal Codes 1'!$C$2:$C$1540,MATCH(H1125,'Postal Codes 1'!$B$2:$B$1540,0))</f>
        <v>KT</v>
      </c>
      <c r="J1125" s="10">
        <v>40055</v>
      </c>
      <c r="K1125">
        <v>59</v>
      </c>
      <c r="L1125" t="s">
        <v>1677</v>
      </c>
      <c r="M1125" t="str">
        <f>Portfolio43468[[#This Row],[Product Name]]</f>
        <v>Ultrathing V3</v>
      </c>
      <c r="N1125">
        <f>Portfolio43468[[#This Row],[Order Quantity]]</f>
        <v>1416</v>
      </c>
      <c r="O1125" s="14">
        <f>Portfolio43468[[#This Row],[Order Value]]</f>
        <v>4941.84</v>
      </c>
      <c r="P1125">
        <f t="shared" si="34"/>
        <v>2009</v>
      </c>
      <c r="Q1125" t="str">
        <f t="shared" si="35"/>
        <v>Aug</v>
      </c>
    </row>
    <row r="1126" spans="1:17" x14ac:dyDescent="0.3">
      <c r="A1126">
        <v>1130</v>
      </c>
      <c r="B1126" t="str">
        <f>Portfolio43468[[#This Row],[First Name]]</f>
        <v>S</v>
      </c>
      <c r="C1126" t="str">
        <f>Portfolio43468[[#This Row],[Last Name]]</f>
        <v>Lozano</v>
      </c>
      <c r="D1126" t="s">
        <v>4493</v>
      </c>
      <c r="E1126" t="str">
        <f>Portfolio43468[[#This Row],[Gender]]</f>
        <v>M</v>
      </c>
      <c r="F1126">
        <v>90</v>
      </c>
      <c r="G1126" t="s">
        <v>4808</v>
      </c>
      <c r="H1126" t="s">
        <v>1066</v>
      </c>
      <c r="I1126" t="str">
        <f>INDEX('Postal Codes 1'!$C$2:$C$1540,MATCH(H1126,'Postal Codes 1'!$B$2:$B$1540,0))</f>
        <v>GL</v>
      </c>
      <c r="J1126" s="10">
        <v>40069</v>
      </c>
      <c r="K1126">
        <v>2</v>
      </c>
      <c r="L1126" t="s">
        <v>1007</v>
      </c>
      <c r="M1126" t="str">
        <f>Portfolio43468[[#This Row],[Product Name]]</f>
        <v>Superwossname</v>
      </c>
      <c r="N1126">
        <f>Portfolio43468[[#This Row],[Order Quantity]]</f>
        <v>40</v>
      </c>
      <c r="O1126" s="14">
        <f>Portfolio43468[[#This Row],[Order Value]]</f>
        <v>124.39999999999999</v>
      </c>
      <c r="P1126">
        <f t="shared" si="34"/>
        <v>2009</v>
      </c>
      <c r="Q1126" t="str">
        <f t="shared" si="35"/>
        <v>Sep</v>
      </c>
    </row>
    <row r="1127" spans="1:17" x14ac:dyDescent="0.3">
      <c r="A1127">
        <v>1131</v>
      </c>
      <c r="B1127" t="str">
        <f>Portfolio43468[[#This Row],[First Name]]</f>
        <v>L</v>
      </c>
      <c r="C1127" t="str">
        <f>Portfolio43468[[#This Row],[Last Name]]</f>
        <v>Gallegos</v>
      </c>
      <c r="D1127" t="s">
        <v>4493</v>
      </c>
      <c r="E1127" t="str">
        <f>Portfolio43468[[#This Row],[Gender]]</f>
        <v>M</v>
      </c>
      <c r="F1127">
        <v>90</v>
      </c>
      <c r="G1127" t="s">
        <v>3805</v>
      </c>
      <c r="H1127" t="s">
        <v>206</v>
      </c>
      <c r="I1127" t="str">
        <f>INDEX('Postal Codes 1'!$C$2:$C$1540,MATCH(H1127,'Postal Codes 1'!$B$2:$B$1540,0))</f>
        <v>FY</v>
      </c>
      <c r="J1127" s="10">
        <v>39929</v>
      </c>
      <c r="K1127">
        <v>31</v>
      </c>
      <c r="L1127" t="s">
        <v>1692</v>
      </c>
      <c r="M1127" t="str">
        <f>Portfolio43468[[#This Row],[Product Name]]</f>
        <v>Megawidget L</v>
      </c>
      <c r="N1127">
        <f>Portfolio43468[[#This Row],[Order Quantity]]</f>
        <v>744</v>
      </c>
      <c r="O1127" s="14">
        <f>Portfolio43468[[#This Row],[Order Value]]</f>
        <v>1182.96</v>
      </c>
      <c r="P1127">
        <f t="shared" si="34"/>
        <v>2009</v>
      </c>
      <c r="Q1127" t="str">
        <f t="shared" si="35"/>
        <v>Apr</v>
      </c>
    </row>
    <row r="1128" spans="1:17" x14ac:dyDescent="0.3">
      <c r="A1128">
        <v>1132</v>
      </c>
      <c r="B1128" t="str">
        <f>Portfolio43468[[#This Row],[First Name]]</f>
        <v>L</v>
      </c>
      <c r="C1128" t="str">
        <f>Portfolio43468[[#This Row],[Last Name]]</f>
        <v>Chappell</v>
      </c>
      <c r="D1128" t="s">
        <v>4493</v>
      </c>
      <c r="E1128" t="str">
        <f>Portfolio43468[[#This Row],[Gender]]</f>
        <v>M</v>
      </c>
      <c r="F1128">
        <v>30</v>
      </c>
      <c r="G1128" t="s">
        <v>4813</v>
      </c>
      <c r="H1128" t="s">
        <v>385</v>
      </c>
      <c r="I1128" t="str">
        <f>INDEX('Postal Codes 1'!$C$2:$C$1540,MATCH(H1128,'Postal Codes 1'!$B$2:$B$1540,0))</f>
        <v>OX</v>
      </c>
      <c r="J1128" s="10">
        <v>40499</v>
      </c>
      <c r="K1128">
        <v>55</v>
      </c>
      <c r="L1128" t="s">
        <v>1007</v>
      </c>
      <c r="M1128" t="str">
        <f>Portfolio43468[[#This Row],[Product Name]]</f>
        <v>Superwossname</v>
      </c>
      <c r="N1128">
        <f>Portfolio43468[[#This Row],[Order Quantity]]</f>
        <v>1100</v>
      </c>
      <c r="O1128" s="14">
        <f>Portfolio43468[[#This Row],[Order Value]]</f>
        <v>3421</v>
      </c>
      <c r="P1128">
        <f t="shared" si="34"/>
        <v>2010</v>
      </c>
      <c r="Q1128" t="str">
        <f t="shared" si="35"/>
        <v>Nov</v>
      </c>
    </row>
    <row r="1129" spans="1:17" x14ac:dyDescent="0.3">
      <c r="A1129">
        <v>1133</v>
      </c>
      <c r="B1129" t="str">
        <f>Portfolio43468[[#This Row],[First Name]]</f>
        <v>L</v>
      </c>
      <c r="C1129" t="str">
        <f>Portfolio43468[[#This Row],[Last Name]]</f>
        <v>Abel</v>
      </c>
      <c r="D1129" t="s">
        <v>4493</v>
      </c>
      <c r="E1129" t="str">
        <f>Portfolio43468[[#This Row],[Gender]]</f>
        <v>M</v>
      </c>
      <c r="F1129">
        <v>90</v>
      </c>
      <c r="G1129" t="s">
        <v>4815</v>
      </c>
      <c r="H1129" t="s">
        <v>1051</v>
      </c>
      <c r="I1129" t="str">
        <f>INDEX('Postal Codes 1'!$C$2:$C$1540,MATCH(H1129,'Postal Codes 1'!$B$2:$B$1540,0))</f>
        <v>G</v>
      </c>
      <c r="J1129" s="10">
        <v>40293</v>
      </c>
      <c r="K1129">
        <v>4</v>
      </c>
      <c r="L1129" t="s">
        <v>1696</v>
      </c>
      <c r="M1129" t="str">
        <f>Portfolio43468[[#This Row],[Product Name]]</f>
        <v>Ultrathing V2</v>
      </c>
      <c r="N1129">
        <f>Portfolio43468[[#This Row],[Order Quantity]]</f>
        <v>80</v>
      </c>
      <c r="O1129" s="14">
        <f>Portfolio43468[[#This Row],[Order Value]]</f>
        <v>239.20000000000002</v>
      </c>
      <c r="P1129">
        <f t="shared" si="34"/>
        <v>2010</v>
      </c>
      <c r="Q1129" t="str">
        <f t="shared" si="35"/>
        <v>Apr</v>
      </c>
    </row>
    <row r="1130" spans="1:17" x14ac:dyDescent="0.3">
      <c r="A1130">
        <v>1134</v>
      </c>
      <c r="B1130" t="str">
        <f>Portfolio43468[[#This Row],[First Name]]</f>
        <v>G</v>
      </c>
      <c r="C1130" t="str">
        <f>Portfolio43468[[#This Row],[Last Name]]</f>
        <v>Ransom</v>
      </c>
      <c r="D1130" t="s">
        <v>4493</v>
      </c>
      <c r="E1130" t="str">
        <f>Portfolio43468[[#This Row],[Gender]]</f>
        <v>M</v>
      </c>
      <c r="F1130">
        <v>30</v>
      </c>
      <c r="G1130" t="s">
        <v>4818</v>
      </c>
      <c r="H1130" t="s">
        <v>351</v>
      </c>
      <c r="I1130" t="str">
        <f>INDEX('Postal Codes 1'!$C$2:$C$1540,MATCH(H1130,'Postal Codes 1'!$B$2:$B$1540,0))</f>
        <v>MK</v>
      </c>
      <c r="J1130" s="10">
        <v>39719</v>
      </c>
      <c r="K1130">
        <v>23</v>
      </c>
      <c r="L1130" t="s">
        <v>1673</v>
      </c>
      <c r="M1130" t="str">
        <f>Portfolio43468[[#This Row],[Product Name]]</f>
        <v>Megawidget S</v>
      </c>
      <c r="N1130">
        <f>Portfolio43468[[#This Row],[Order Quantity]]</f>
        <v>552</v>
      </c>
      <c r="O1130" s="14">
        <f>Portfolio43468[[#This Row],[Order Value]]</f>
        <v>436.08000000000004</v>
      </c>
      <c r="P1130">
        <f t="shared" si="34"/>
        <v>2008</v>
      </c>
      <c r="Q1130" t="str">
        <f t="shared" si="35"/>
        <v>Sep</v>
      </c>
    </row>
    <row r="1131" spans="1:17" x14ac:dyDescent="0.3">
      <c r="A1131">
        <v>1135</v>
      </c>
      <c r="B1131" t="str">
        <f>Portfolio43468[[#This Row],[First Name]]</f>
        <v>C</v>
      </c>
      <c r="C1131" t="str">
        <f>Portfolio43468[[#This Row],[Last Name]]</f>
        <v>Field</v>
      </c>
      <c r="D1131" t="s">
        <v>4493</v>
      </c>
      <c r="E1131" t="str">
        <f>Portfolio43468[[#This Row],[Gender]]</f>
        <v>M</v>
      </c>
      <c r="F1131">
        <v>30</v>
      </c>
      <c r="G1131" t="s">
        <v>4820</v>
      </c>
      <c r="H1131" t="s">
        <v>1371</v>
      </c>
      <c r="I1131" t="str">
        <f>INDEX('Postal Codes 1'!$C$2:$C$1540,MATCH(H1131,'Postal Codes 1'!$B$2:$B$1540,0))</f>
        <v>SO</v>
      </c>
      <c r="J1131" s="10">
        <v>39785</v>
      </c>
      <c r="K1131">
        <v>71</v>
      </c>
      <c r="L1131" t="s">
        <v>1700</v>
      </c>
      <c r="M1131" t="str">
        <f>Portfolio43468[[#This Row],[Product Name]]</f>
        <v>Ultrathing V1</v>
      </c>
      <c r="N1131">
        <f>Portfolio43468[[#This Row],[Order Quantity]]</f>
        <v>1207</v>
      </c>
      <c r="O1131" s="14">
        <f>Portfolio43468[[#This Row],[Order Value]]</f>
        <v>2401.9299999999998</v>
      </c>
      <c r="P1131">
        <f t="shared" si="34"/>
        <v>2008</v>
      </c>
      <c r="Q1131" t="str">
        <f t="shared" si="35"/>
        <v>Dec</v>
      </c>
    </row>
    <row r="1132" spans="1:17" x14ac:dyDescent="0.3">
      <c r="A1132">
        <v>1136</v>
      </c>
      <c r="B1132" t="str">
        <f>Portfolio43468[[#This Row],[First Name]]</f>
        <v>L</v>
      </c>
      <c r="C1132" t="str">
        <f>Portfolio43468[[#This Row],[Last Name]]</f>
        <v>Shultz</v>
      </c>
      <c r="D1132" t="s">
        <v>4493</v>
      </c>
      <c r="E1132" t="str">
        <f>Portfolio43468[[#This Row],[Gender]]</f>
        <v>M</v>
      </c>
      <c r="F1132">
        <v>60</v>
      </c>
      <c r="G1132" t="s">
        <v>4822</v>
      </c>
      <c r="H1132" t="s">
        <v>4823</v>
      </c>
      <c r="I1132" t="str">
        <f>INDEX('Postal Codes 1'!$C$2:$C$1540,MATCH(H1132,'Postal Codes 1'!$B$2:$B$1540,0))</f>
        <v>CA</v>
      </c>
      <c r="J1132" s="10">
        <v>40458</v>
      </c>
      <c r="K1132">
        <v>27</v>
      </c>
      <c r="L1132" t="s">
        <v>1700</v>
      </c>
      <c r="M1132" t="str">
        <f>Portfolio43468[[#This Row],[Product Name]]</f>
        <v>Ultrathing V1</v>
      </c>
      <c r="N1132">
        <f>Portfolio43468[[#This Row],[Order Quantity]]</f>
        <v>459</v>
      </c>
      <c r="O1132" s="14">
        <f>Portfolio43468[[#This Row],[Order Value]]</f>
        <v>913.41</v>
      </c>
      <c r="P1132">
        <f t="shared" si="34"/>
        <v>2010</v>
      </c>
      <c r="Q1132" t="str">
        <f t="shared" si="35"/>
        <v>Oct</v>
      </c>
    </row>
    <row r="1133" spans="1:17" x14ac:dyDescent="0.3">
      <c r="A1133">
        <v>1137</v>
      </c>
      <c r="B1133" t="str">
        <f>Portfolio43468[[#This Row],[First Name]]</f>
        <v>T</v>
      </c>
      <c r="C1133" t="str">
        <f>Portfolio43468[[#This Row],[Last Name]]</f>
        <v>Buck</v>
      </c>
      <c r="D1133" t="s">
        <v>4493</v>
      </c>
      <c r="E1133" t="str">
        <f>Portfolio43468[[#This Row],[Gender]]</f>
        <v>M</v>
      </c>
      <c r="F1133">
        <v>90</v>
      </c>
      <c r="G1133" t="s">
        <v>4826</v>
      </c>
      <c r="H1133" t="s">
        <v>4335</v>
      </c>
      <c r="I1133" t="str">
        <f>INDEX('Postal Codes 1'!$C$2:$C$1540,MATCH(H1133,'Postal Codes 1'!$B$2:$B$1540,0))</f>
        <v>SM</v>
      </c>
      <c r="J1133" s="10">
        <v>39726</v>
      </c>
      <c r="K1133">
        <v>89</v>
      </c>
      <c r="L1133" t="s">
        <v>1696</v>
      </c>
      <c r="M1133" t="str">
        <f>Portfolio43468[[#This Row],[Product Name]]</f>
        <v>Ultrathing V2</v>
      </c>
      <c r="N1133">
        <f>Portfolio43468[[#This Row],[Order Quantity]]</f>
        <v>1780</v>
      </c>
      <c r="O1133" s="14">
        <f>Portfolio43468[[#This Row],[Order Value]]</f>
        <v>5322.2000000000007</v>
      </c>
      <c r="P1133">
        <f t="shared" si="34"/>
        <v>2008</v>
      </c>
      <c r="Q1133" t="str">
        <f t="shared" si="35"/>
        <v>Oct</v>
      </c>
    </row>
    <row r="1134" spans="1:17" x14ac:dyDescent="0.3">
      <c r="A1134">
        <v>1138</v>
      </c>
      <c r="B1134" t="str">
        <f>Portfolio43468[[#This Row],[First Name]]</f>
        <v>P</v>
      </c>
      <c r="C1134" t="str">
        <f>Portfolio43468[[#This Row],[Last Name]]</f>
        <v>Ervin</v>
      </c>
      <c r="D1134" t="s">
        <v>4493</v>
      </c>
      <c r="E1134" t="str">
        <f>Portfolio43468[[#This Row],[Gender]]</f>
        <v>M</v>
      </c>
      <c r="F1134">
        <v>90</v>
      </c>
      <c r="G1134" t="s">
        <v>4828</v>
      </c>
      <c r="H1134" t="s">
        <v>1327</v>
      </c>
      <c r="I1134" t="str">
        <f>INDEX('Postal Codes 1'!$C$2:$C$1540,MATCH(H1134,'Postal Codes 1'!$B$2:$B$1540,0))</f>
        <v>S</v>
      </c>
      <c r="J1134" s="10">
        <v>40179</v>
      </c>
      <c r="K1134">
        <v>31</v>
      </c>
      <c r="L1134" t="s">
        <v>1692</v>
      </c>
      <c r="M1134" t="str">
        <f>Portfolio43468[[#This Row],[Product Name]]</f>
        <v>Megawidget L</v>
      </c>
      <c r="N1134">
        <f>Portfolio43468[[#This Row],[Order Quantity]]</f>
        <v>744</v>
      </c>
      <c r="O1134" s="14">
        <f>Portfolio43468[[#This Row],[Order Value]]</f>
        <v>1182.96</v>
      </c>
      <c r="P1134">
        <f t="shared" si="34"/>
        <v>2010</v>
      </c>
      <c r="Q1134" t="str">
        <f t="shared" si="35"/>
        <v>Jan</v>
      </c>
    </row>
    <row r="1135" spans="1:17" x14ac:dyDescent="0.3">
      <c r="A1135">
        <v>1139</v>
      </c>
      <c r="B1135" t="str">
        <f>Portfolio43468[[#This Row],[First Name]]</f>
        <v>M</v>
      </c>
      <c r="C1135" t="str">
        <f>Portfolio43468[[#This Row],[Last Name]]</f>
        <v>Mccormick</v>
      </c>
      <c r="D1135" t="s">
        <v>4493</v>
      </c>
      <c r="E1135" t="str">
        <f>Portfolio43468[[#This Row],[Gender]]</f>
        <v>M</v>
      </c>
      <c r="F1135">
        <v>60</v>
      </c>
      <c r="G1135" t="s">
        <v>4831</v>
      </c>
      <c r="H1135" t="s">
        <v>668</v>
      </c>
      <c r="I1135" t="str">
        <f>INDEX('Postal Codes 1'!$C$2:$C$1540,MATCH(H1135,'Postal Codes 1'!$B$2:$B$1540,0))</f>
        <v>KA</v>
      </c>
      <c r="J1135" s="10">
        <v>39520</v>
      </c>
      <c r="K1135">
        <v>41</v>
      </c>
      <c r="L1135" t="s">
        <v>1007</v>
      </c>
      <c r="M1135" t="str">
        <f>Portfolio43468[[#This Row],[Product Name]]</f>
        <v>Superwossname</v>
      </c>
      <c r="N1135">
        <f>Portfolio43468[[#This Row],[Order Quantity]]</f>
        <v>820</v>
      </c>
      <c r="O1135" s="14">
        <f>Portfolio43468[[#This Row],[Order Value]]</f>
        <v>2550.1999999999998</v>
      </c>
      <c r="P1135">
        <f t="shared" si="34"/>
        <v>2008</v>
      </c>
      <c r="Q1135" t="str">
        <f t="shared" si="35"/>
        <v>Mar</v>
      </c>
    </row>
    <row r="1136" spans="1:17" x14ac:dyDescent="0.3">
      <c r="A1136">
        <v>1140</v>
      </c>
      <c r="B1136" t="str">
        <f>Portfolio43468[[#This Row],[First Name]]</f>
        <v>C</v>
      </c>
      <c r="C1136" t="str">
        <f>Portfolio43468[[#This Row],[Last Name]]</f>
        <v>Simons</v>
      </c>
      <c r="D1136" t="s">
        <v>4493</v>
      </c>
      <c r="E1136" t="str">
        <f>Portfolio43468[[#This Row],[Gender]]</f>
        <v>M</v>
      </c>
      <c r="F1136">
        <v>90</v>
      </c>
      <c r="G1136" t="s">
        <v>4832</v>
      </c>
      <c r="H1136" t="s">
        <v>137</v>
      </c>
      <c r="I1136" t="str">
        <f>INDEX('Postal Codes 1'!$C$2:$C$1540,MATCH(H1136,'Postal Codes 1'!$B$2:$B$1540,0))</f>
        <v>DG</v>
      </c>
      <c r="J1136" s="10">
        <v>39757</v>
      </c>
      <c r="K1136">
        <v>63</v>
      </c>
      <c r="L1136" t="s">
        <v>1696</v>
      </c>
      <c r="M1136" t="str">
        <f>Portfolio43468[[#This Row],[Product Name]]</f>
        <v>Ultrathing V2</v>
      </c>
      <c r="N1136">
        <f>Portfolio43468[[#This Row],[Order Quantity]]</f>
        <v>1260</v>
      </c>
      <c r="O1136" s="14">
        <f>Portfolio43468[[#This Row],[Order Value]]</f>
        <v>3767.4</v>
      </c>
      <c r="P1136">
        <f t="shared" si="34"/>
        <v>2008</v>
      </c>
      <c r="Q1136" t="str">
        <f t="shared" si="35"/>
        <v>Nov</v>
      </c>
    </row>
    <row r="1137" spans="1:17" x14ac:dyDescent="0.3">
      <c r="A1137">
        <v>1141</v>
      </c>
      <c r="B1137" t="str">
        <f>Portfolio43468[[#This Row],[First Name]]</f>
        <v>J</v>
      </c>
      <c r="C1137" t="str">
        <f>Portfolio43468[[#This Row],[Last Name]]</f>
        <v>Meeks</v>
      </c>
      <c r="D1137" t="s">
        <v>4493</v>
      </c>
      <c r="E1137" t="str">
        <f>Portfolio43468[[#This Row],[Gender]]</f>
        <v>M</v>
      </c>
      <c r="F1137">
        <v>60</v>
      </c>
      <c r="G1137" t="s">
        <v>4835</v>
      </c>
      <c r="H1137" t="s">
        <v>521</v>
      </c>
      <c r="I1137" t="str">
        <f>INDEX('Postal Codes 1'!$C$2:$C$1540,MATCH(H1137,'Postal Codes 1'!$B$2:$B$1540,0))</f>
        <v>BN</v>
      </c>
      <c r="J1137" s="10">
        <v>39985</v>
      </c>
      <c r="K1137">
        <v>19</v>
      </c>
      <c r="L1137" t="s">
        <v>1707</v>
      </c>
      <c r="M1137" t="str">
        <f>Portfolio43468[[#This Row],[Product Name]]</f>
        <v>Megawidget M</v>
      </c>
      <c r="N1137">
        <f>Portfolio43468[[#This Row],[Order Quantity]]</f>
        <v>456</v>
      </c>
      <c r="O1137" s="14">
        <f>Portfolio43468[[#This Row],[Order Value]]</f>
        <v>542.64</v>
      </c>
      <c r="P1137">
        <f t="shared" si="34"/>
        <v>2009</v>
      </c>
      <c r="Q1137" t="str">
        <f t="shared" si="35"/>
        <v>Jun</v>
      </c>
    </row>
    <row r="1138" spans="1:17" x14ac:dyDescent="0.3">
      <c r="A1138">
        <v>1142</v>
      </c>
      <c r="B1138" t="str">
        <f>Portfolio43468[[#This Row],[First Name]]</f>
        <v>F</v>
      </c>
      <c r="C1138" t="str">
        <f>Portfolio43468[[#This Row],[Last Name]]</f>
        <v>Potts</v>
      </c>
      <c r="D1138" t="s">
        <v>4493</v>
      </c>
      <c r="E1138" t="str">
        <f>Portfolio43468[[#This Row],[Gender]]</f>
        <v>M</v>
      </c>
      <c r="F1138">
        <v>30</v>
      </c>
      <c r="G1138" t="s">
        <v>4837</v>
      </c>
      <c r="H1138" t="s">
        <v>678</v>
      </c>
      <c r="I1138" t="str">
        <f>INDEX('Postal Codes 1'!$C$2:$C$1540,MATCH(H1138,'Postal Codes 1'!$B$2:$B$1540,0))</f>
        <v>KT</v>
      </c>
      <c r="J1138" s="10">
        <v>40381</v>
      </c>
      <c r="K1138">
        <v>67</v>
      </c>
      <c r="L1138" t="s">
        <v>1007</v>
      </c>
      <c r="M1138" t="str">
        <f>Portfolio43468[[#This Row],[Product Name]]</f>
        <v>Superwossname</v>
      </c>
      <c r="N1138">
        <f>Portfolio43468[[#This Row],[Order Quantity]]</f>
        <v>1340</v>
      </c>
      <c r="O1138" s="14">
        <f>Portfolio43468[[#This Row],[Order Value]]</f>
        <v>4167.3999999999996</v>
      </c>
      <c r="P1138">
        <f t="shared" si="34"/>
        <v>2010</v>
      </c>
      <c r="Q1138" t="str">
        <f t="shared" si="35"/>
        <v>Jul</v>
      </c>
    </row>
    <row r="1139" spans="1:17" x14ac:dyDescent="0.3">
      <c r="A1139">
        <v>1143</v>
      </c>
      <c r="B1139" t="str">
        <f>Portfolio43468[[#This Row],[First Name]]</f>
        <v>A</v>
      </c>
      <c r="C1139" t="str">
        <f>Portfolio43468[[#This Row],[Last Name]]</f>
        <v>Clements</v>
      </c>
      <c r="D1139" t="s">
        <v>4493</v>
      </c>
      <c r="E1139" t="str">
        <f>Portfolio43468[[#This Row],[Gender]]</f>
        <v>M</v>
      </c>
      <c r="F1139">
        <v>60</v>
      </c>
      <c r="G1139" t="s">
        <v>4840</v>
      </c>
      <c r="H1139" t="s">
        <v>2412</v>
      </c>
      <c r="I1139" t="str">
        <f>INDEX('Postal Codes 1'!$C$2:$C$1540,MATCH(H1139,'Postal Codes 1'!$B$2:$B$1540,0))</f>
        <v>LL</v>
      </c>
      <c r="J1139" s="10">
        <v>40399</v>
      </c>
      <c r="K1139">
        <v>42</v>
      </c>
      <c r="L1139" t="s">
        <v>1707</v>
      </c>
      <c r="M1139" t="str">
        <f>Portfolio43468[[#This Row],[Product Name]]</f>
        <v>Megawidget M</v>
      </c>
      <c r="N1139">
        <f>Portfolio43468[[#This Row],[Order Quantity]]</f>
        <v>1008</v>
      </c>
      <c r="O1139" s="14">
        <f>Portfolio43468[[#This Row],[Order Value]]</f>
        <v>1199.52</v>
      </c>
      <c r="P1139">
        <f t="shared" si="34"/>
        <v>2010</v>
      </c>
      <c r="Q1139" t="str">
        <f t="shared" si="35"/>
        <v>Aug</v>
      </c>
    </row>
    <row r="1140" spans="1:17" x14ac:dyDescent="0.3">
      <c r="A1140">
        <v>1144</v>
      </c>
      <c r="B1140" t="str">
        <f>Portfolio43468[[#This Row],[First Name]]</f>
        <v>C</v>
      </c>
      <c r="C1140" t="str">
        <f>Portfolio43468[[#This Row],[Last Name]]</f>
        <v>Nguyen</v>
      </c>
      <c r="D1140" t="s">
        <v>4493</v>
      </c>
      <c r="E1140" t="str">
        <f>Portfolio43468[[#This Row],[Gender]]</f>
        <v>M</v>
      </c>
      <c r="F1140">
        <v>90</v>
      </c>
      <c r="G1140" t="s">
        <v>2396</v>
      </c>
      <c r="H1140" t="s">
        <v>86</v>
      </c>
      <c r="I1140" t="str">
        <f>INDEX('Postal Codes 1'!$C$2:$C$1540,MATCH(H1140,'Postal Codes 1'!$B$2:$B$1540,0))</f>
        <v>CA</v>
      </c>
      <c r="J1140" s="10">
        <v>39631</v>
      </c>
      <c r="K1140">
        <v>74</v>
      </c>
      <c r="L1140" t="s">
        <v>1700</v>
      </c>
      <c r="M1140" t="str">
        <f>Portfolio43468[[#This Row],[Product Name]]</f>
        <v>Ultrathing V1</v>
      </c>
      <c r="N1140">
        <f>Portfolio43468[[#This Row],[Order Quantity]]</f>
        <v>1258</v>
      </c>
      <c r="O1140" s="14">
        <f>Portfolio43468[[#This Row],[Order Value]]</f>
        <v>2503.42</v>
      </c>
      <c r="P1140">
        <f t="shared" si="34"/>
        <v>2008</v>
      </c>
      <c r="Q1140" t="str">
        <f t="shared" si="35"/>
        <v>Jul</v>
      </c>
    </row>
    <row r="1141" spans="1:17" x14ac:dyDescent="0.3">
      <c r="A1141">
        <v>1145</v>
      </c>
      <c r="B1141" t="str">
        <f>Portfolio43468[[#This Row],[First Name]]</f>
        <v>A</v>
      </c>
      <c r="C1141" t="str">
        <f>Portfolio43468[[#This Row],[Last Name]]</f>
        <v>Dailey</v>
      </c>
      <c r="D1141" t="s">
        <v>4493</v>
      </c>
      <c r="E1141" t="str">
        <f>Portfolio43468[[#This Row],[Gender]]</f>
        <v>M</v>
      </c>
      <c r="F1141">
        <v>90</v>
      </c>
      <c r="G1141" t="s">
        <v>4842</v>
      </c>
      <c r="H1141" t="s">
        <v>4843</v>
      </c>
      <c r="I1141" t="str">
        <f>INDEX('Postal Codes 1'!$C$2:$C$1540,MATCH(H1141,'Postal Codes 1'!$B$2:$B$1540,0))</f>
        <v>PA</v>
      </c>
      <c r="J1141" s="10">
        <v>40187</v>
      </c>
      <c r="K1141">
        <v>84</v>
      </c>
      <c r="L1141" t="s">
        <v>1673</v>
      </c>
      <c r="M1141" t="str">
        <f>Portfolio43468[[#This Row],[Product Name]]</f>
        <v>Megawidget S</v>
      </c>
      <c r="N1141">
        <f>Portfolio43468[[#This Row],[Order Quantity]]</f>
        <v>2016</v>
      </c>
      <c r="O1141" s="14">
        <f>Portfolio43468[[#This Row],[Order Value]]</f>
        <v>1592.64</v>
      </c>
      <c r="P1141">
        <f t="shared" si="34"/>
        <v>2010</v>
      </c>
      <c r="Q1141" t="str">
        <f t="shared" si="35"/>
        <v>Jan</v>
      </c>
    </row>
    <row r="1142" spans="1:17" x14ac:dyDescent="0.3">
      <c r="A1142">
        <v>1146</v>
      </c>
      <c r="B1142" t="str">
        <f>Portfolio43468[[#This Row],[First Name]]</f>
        <v>B</v>
      </c>
      <c r="C1142" t="str">
        <f>Portfolio43468[[#This Row],[Last Name]]</f>
        <v>Cullen</v>
      </c>
      <c r="D1142" t="s">
        <v>4493</v>
      </c>
      <c r="E1142" t="str">
        <f>Portfolio43468[[#This Row],[Gender]]</f>
        <v>M</v>
      </c>
      <c r="F1142">
        <v>30</v>
      </c>
      <c r="G1142" t="s">
        <v>4844</v>
      </c>
      <c r="H1142" t="s">
        <v>148</v>
      </c>
      <c r="I1142" t="str">
        <f>INDEX('Postal Codes 1'!$C$2:$C$1540,MATCH(H1142,'Postal Codes 1'!$B$2:$B$1540,0))</f>
        <v>DL</v>
      </c>
      <c r="J1142" s="10">
        <v>39889</v>
      </c>
      <c r="K1142">
        <v>100</v>
      </c>
      <c r="L1142" t="s">
        <v>1700</v>
      </c>
      <c r="M1142" t="str">
        <f>Portfolio43468[[#This Row],[Product Name]]</f>
        <v>Ultrathing V1</v>
      </c>
      <c r="N1142">
        <f>Portfolio43468[[#This Row],[Order Quantity]]</f>
        <v>1700</v>
      </c>
      <c r="O1142" s="14">
        <f>Portfolio43468[[#This Row],[Order Value]]</f>
        <v>3383</v>
      </c>
      <c r="P1142">
        <f t="shared" si="34"/>
        <v>2009</v>
      </c>
      <c r="Q1142" t="str">
        <f t="shared" si="35"/>
        <v>Mar</v>
      </c>
    </row>
    <row r="1143" spans="1:17" x14ac:dyDescent="0.3">
      <c r="A1143">
        <v>1147</v>
      </c>
      <c r="B1143" t="str">
        <f>Portfolio43468[[#This Row],[First Name]]</f>
        <v>E</v>
      </c>
      <c r="C1143" t="str">
        <f>Portfolio43468[[#This Row],[Last Name]]</f>
        <v>Mayes</v>
      </c>
      <c r="D1143" t="s">
        <v>4493</v>
      </c>
      <c r="E1143" t="str">
        <f>Portfolio43468[[#This Row],[Gender]]</f>
        <v>M</v>
      </c>
      <c r="F1143">
        <v>30</v>
      </c>
      <c r="G1143" t="s">
        <v>4847</v>
      </c>
      <c r="H1143" t="s">
        <v>2271</v>
      </c>
      <c r="I1143" t="str">
        <f>INDEX('Postal Codes 1'!$C$2:$C$1540,MATCH(H1143,'Postal Codes 1'!$B$2:$B$1540,0))</f>
        <v>BN</v>
      </c>
      <c r="J1143" s="10">
        <v>39800</v>
      </c>
      <c r="K1143">
        <v>43</v>
      </c>
      <c r="L1143" t="s">
        <v>1696</v>
      </c>
      <c r="M1143" t="str">
        <f>Portfolio43468[[#This Row],[Product Name]]</f>
        <v>Ultrathing V2</v>
      </c>
      <c r="N1143">
        <f>Portfolio43468[[#This Row],[Order Quantity]]</f>
        <v>860</v>
      </c>
      <c r="O1143" s="14">
        <f>Portfolio43468[[#This Row],[Order Value]]</f>
        <v>2571.4</v>
      </c>
      <c r="P1143">
        <f t="shared" si="34"/>
        <v>2008</v>
      </c>
      <c r="Q1143" t="str">
        <f t="shared" si="35"/>
        <v>Dec</v>
      </c>
    </row>
    <row r="1144" spans="1:17" x14ac:dyDescent="0.3">
      <c r="A1144">
        <v>1148</v>
      </c>
      <c r="B1144" t="str">
        <f>Portfolio43468[[#This Row],[First Name]]</f>
        <v>T</v>
      </c>
      <c r="C1144" t="str">
        <f>Portfolio43468[[#This Row],[Last Name]]</f>
        <v>Jaramillo</v>
      </c>
      <c r="D1144" t="s">
        <v>4493</v>
      </c>
      <c r="E1144" t="str">
        <f>Portfolio43468[[#This Row],[Gender]]</f>
        <v>M</v>
      </c>
      <c r="F1144">
        <v>30</v>
      </c>
      <c r="G1144" t="s">
        <v>4848</v>
      </c>
      <c r="H1144" t="s">
        <v>453</v>
      </c>
      <c r="I1144" t="str">
        <f>INDEX('Postal Codes 1'!$C$2:$C$1540,MATCH(H1144,'Postal Codes 1'!$B$2:$B$1540,0))</f>
        <v>SA</v>
      </c>
      <c r="J1144" s="10">
        <v>39482</v>
      </c>
      <c r="K1144">
        <v>74</v>
      </c>
      <c r="L1144" t="s">
        <v>1707</v>
      </c>
      <c r="M1144" t="str">
        <f>Portfolio43468[[#This Row],[Product Name]]</f>
        <v>Megawidget M</v>
      </c>
      <c r="N1144">
        <f>Portfolio43468[[#This Row],[Order Quantity]]</f>
        <v>1776</v>
      </c>
      <c r="O1144" s="14">
        <f>Portfolio43468[[#This Row],[Order Value]]</f>
        <v>2113.44</v>
      </c>
      <c r="P1144">
        <f t="shared" si="34"/>
        <v>2008</v>
      </c>
      <c r="Q1144" t="str">
        <f t="shared" si="35"/>
        <v>Feb</v>
      </c>
    </row>
    <row r="1145" spans="1:17" x14ac:dyDescent="0.3">
      <c r="A1145">
        <v>1149</v>
      </c>
      <c r="B1145" t="str">
        <f>Portfolio43468[[#This Row],[First Name]]</f>
        <v>S</v>
      </c>
      <c r="C1145" t="str">
        <f>Portfolio43468[[#This Row],[Last Name]]</f>
        <v>Berry</v>
      </c>
      <c r="D1145" t="s">
        <v>4493</v>
      </c>
      <c r="E1145" t="str">
        <f>Portfolio43468[[#This Row],[Gender]]</f>
        <v>M</v>
      </c>
      <c r="F1145">
        <v>30</v>
      </c>
      <c r="G1145" t="s">
        <v>4850</v>
      </c>
      <c r="H1145" t="s">
        <v>820</v>
      </c>
      <c r="I1145" t="str">
        <f>INDEX('Postal Codes 1'!$C$2:$C$1540,MATCH(H1145,'Postal Codes 1'!$B$2:$B$1540,0))</f>
        <v>SA</v>
      </c>
      <c r="J1145" s="10">
        <v>39669</v>
      </c>
      <c r="K1145">
        <v>18</v>
      </c>
      <c r="L1145" t="s">
        <v>1772</v>
      </c>
      <c r="M1145" t="str">
        <f>Portfolio43468[[#This Row],[Product Name]]</f>
        <v>Gigastuff</v>
      </c>
      <c r="N1145">
        <f>Portfolio43468[[#This Row],[Order Quantity]]</f>
        <v>324</v>
      </c>
      <c r="O1145" s="14">
        <f>Portfolio43468[[#This Row],[Order Value]]</f>
        <v>612.36</v>
      </c>
      <c r="P1145">
        <f t="shared" si="34"/>
        <v>2008</v>
      </c>
      <c r="Q1145" t="str">
        <f t="shared" si="35"/>
        <v>Aug</v>
      </c>
    </row>
    <row r="1146" spans="1:17" x14ac:dyDescent="0.3">
      <c r="A1146">
        <v>1150</v>
      </c>
      <c r="B1146" t="str">
        <f>Portfolio43468[[#This Row],[First Name]]</f>
        <v>P</v>
      </c>
      <c r="C1146" t="str">
        <f>Portfolio43468[[#This Row],[Last Name]]</f>
        <v>Hall</v>
      </c>
      <c r="D1146" t="s">
        <v>4493</v>
      </c>
      <c r="E1146" t="str">
        <f>Portfolio43468[[#This Row],[Gender]]</f>
        <v>M</v>
      </c>
      <c r="F1146">
        <v>30</v>
      </c>
      <c r="G1146" t="s">
        <v>4853</v>
      </c>
      <c r="H1146" t="s">
        <v>220</v>
      </c>
      <c r="I1146" t="str">
        <f>INDEX('Postal Codes 1'!$C$2:$C$1540,MATCH(H1146,'Postal Codes 1'!$B$2:$B$1540,0))</f>
        <v>GU</v>
      </c>
      <c r="J1146" s="10">
        <v>39449</v>
      </c>
      <c r="K1146">
        <v>78</v>
      </c>
      <c r="L1146" t="s">
        <v>1007</v>
      </c>
      <c r="M1146" t="str">
        <f>Portfolio43468[[#This Row],[Product Name]]</f>
        <v>Superwossname</v>
      </c>
      <c r="N1146">
        <f>Portfolio43468[[#This Row],[Order Quantity]]</f>
        <v>1560</v>
      </c>
      <c r="O1146" s="14">
        <f>Portfolio43468[[#This Row],[Order Value]]</f>
        <v>4851.5999999999995</v>
      </c>
      <c r="P1146">
        <f t="shared" si="34"/>
        <v>2008</v>
      </c>
      <c r="Q1146" t="str">
        <f t="shared" si="35"/>
        <v>Jan</v>
      </c>
    </row>
    <row r="1147" spans="1:17" x14ac:dyDescent="0.3">
      <c r="A1147">
        <v>1151</v>
      </c>
      <c r="B1147" t="str">
        <f>Portfolio43468[[#This Row],[First Name]]</f>
        <v>C</v>
      </c>
      <c r="C1147" t="str">
        <f>Portfolio43468[[#This Row],[Last Name]]</f>
        <v>Bergman</v>
      </c>
      <c r="D1147" t="s">
        <v>4493</v>
      </c>
      <c r="E1147" t="str">
        <f>Portfolio43468[[#This Row],[Gender]]</f>
        <v>M</v>
      </c>
      <c r="F1147">
        <v>90</v>
      </c>
      <c r="G1147" t="s">
        <v>4497</v>
      </c>
      <c r="H1147" t="s">
        <v>31</v>
      </c>
      <c r="I1147" t="str">
        <f>INDEX('Postal Codes 1'!$C$2:$C$1540,MATCH(H1147,'Postal Codes 1'!$B$2:$B$1540,0))</f>
        <v>BA</v>
      </c>
      <c r="J1147" s="10">
        <v>40528</v>
      </c>
      <c r="K1147">
        <v>27</v>
      </c>
      <c r="L1147" t="s">
        <v>1673</v>
      </c>
      <c r="M1147" t="str">
        <f>Portfolio43468[[#This Row],[Product Name]]</f>
        <v>Megawidget S</v>
      </c>
      <c r="N1147">
        <f>Portfolio43468[[#This Row],[Order Quantity]]</f>
        <v>648</v>
      </c>
      <c r="O1147" s="14">
        <f>Portfolio43468[[#This Row],[Order Value]]</f>
        <v>511.92</v>
      </c>
      <c r="P1147">
        <f t="shared" si="34"/>
        <v>2010</v>
      </c>
      <c r="Q1147" t="str">
        <f t="shared" si="35"/>
        <v>Dec</v>
      </c>
    </row>
    <row r="1148" spans="1:17" x14ac:dyDescent="0.3">
      <c r="A1148">
        <v>1152</v>
      </c>
      <c r="B1148" t="str">
        <f>Portfolio43468[[#This Row],[First Name]]</f>
        <v>R</v>
      </c>
      <c r="C1148" t="str">
        <f>Portfolio43468[[#This Row],[Last Name]]</f>
        <v>Wilkerson</v>
      </c>
      <c r="D1148" t="s">
        <v>4493</v>
      </c>
      <c r="E1148" t="str">
        <f>Portfolio43468[[#This Row],[Gender]]</f>
        <v>M</v>
      </c>
      <c r="F1148">
        <v>30</v>
      </c>
      <c r="G1148" t="s">
        <v>4857</v>
      </c>
      <c r="H1148" t="s">
        <v>420</v>
      </c>
      <c r="I1148" t="str">
        <f>INDEX('Postal Codes 1'!$C$2:$C$1540,MATCH(H1148,'Postal Codes 1'!$B$2:$B$1540,0))</f>
        <v>PH</v>
      </c>
      <c r="J1148" s="10">
        <v>39620</v>
      </c>
      <c r="K1148">
        <v>29</v>
      </c>
      <c r="L1148" t="s">
        <v>1692</v>
      </c>
      <c r="M1148" t="str">
        <f>Portfolio43468[[#This Row],[Product Name]]</f>
        <v>Megawidget L</v>
      </c>
      <c r="N1148">
        <f>Portfolio43468[[#This Row],[Order Quantity]]</f>
        <v>696</v>
      </c>
      <c r="O1148" s="14">
        <f>Portfolio43468[[#This Row],[Order Value]]</f>
        <v>1106.6400000000001</v>
      </c>
      <c r="P1148">
        <f t="shared" si="34"/>
        <v>2008</v>
      </c>
      <c r="Q1148" t="str">
        <f t="shared" si="35"/>
        <v>Jun</v>
      </c>
    </row>
    <row r="1149" spans="1:17" x14ac:dyDescent="0.3">
      <c r="A1149">
        <v>1153</v>
      </c>
      <c r="B1149" t="str">
        <f>Portfolio43468[[#This Row],[First Name]]</f>
        <v>E</v>
      </c>
      <c r="C1149" t="str">
        <f>Portfolio43468[[#This Row],[Last Name]]</f>
        <v>Aguirre</v>
      </c>
      <c r="D1149" t="s">
        <v>4493</v>
      </c>
      <c r="E1149" t="str">
        <f>Portfolio43468[[#This Row],[Gender]]</f>
        <v>M</v>
      </c>
      <c r="F1149">
        <v>30</v>
      </c>
      <c r="G1149" t="s">
        <v>4859</v>
      </c>
      <c r="H1149" t="s">
        <v>1621</v>
      </c>
      <c r="I1149" t="str">
        <f>INDEX('Postal Codes 1'!$C$2:$C$1540,MATCH(H1149,'Postal Codes 1'!$B$2:$B$1540,0))</f>
        <v>CT</v>
      </c>
      <c r="J1149" s="10">
        <v>39635</v>
      </c>
      <c r="K1149">
        <v>39</v>
      </c>
      <c r="L1149" t="s">
        <v>1700</v>
      </c>
      <c r="M1149" t="str">
        <f>Portfolio43468[[#This Row],[Product Name]]</f>
        <v>Ultrathing V1</v>
      </c>
      <c r="N1149">
        <f>Portfolio43468[[#This Row],[Order Quantity]]</f>
        <v>663</v>
      </c>
      <c r="O1149" s="14">
        <f>Portfolio43468[[#This Row],[Order Value]]</f>
        <v>1319.37</v>
      </c>
      <c r="P1149">
        <f t="shared" si="34"/>
        <v>2008</v>
      </c>
      <c r="Q1149" t="str">
        <f t="shared" si="35"/>
        <v>Jul</v>
      </c>
    </row>
    <row r="1150" spans="1:17" x14ac:dyDescent="0.3">
      <c r="A1150">
        <v>1154</v>
      </c>
      <c r="B1150" t="str">
        <f>Portfolio43468[[#This Row],[First Name]]</f>
        <v>J</v>
      </c>
      <c r="C1150" t="str">
        <f>Portfolio43468[[#This Row],[Last Name]]</f>
        <v>Carver</v>
      </c>
      <c r="D1150" t="s">
        <v>4493</v>
      </c>
      <c r="E1150" t="str">
        <f>Portfolio43468[[#This Row],[Gender]]</f>
        <v>M</v>
      </c>
      <c r="F1150">
        <v>60</v>
      </c>
      <c r="G1150" t="s">
        <v>4861</v>
      </c>
      <c r="H1150" t="s">
        <v>1013</v>
      </c>
      <c r="I1150" t="str">
        <f>INDEX('Postal Codes 1'!$C$2:$C$1540,MATCH(H1150,'Postal Codes 1'!$B$2:$B$1540,0))</f>
        <v>EH</v>
      </c>
      <c r="J1150" s="10">
        <v>40443</v>
      </c>
      <c r="K1150">
        <v>71</v>
      </c>
      <c r="L1150" t="s">
        <v>1677</v>
      </c>
      <c r="M1150" t="str">
        <f>Portfolio43468[[#This Row],[Product Name]]</f>
        <v>Ultrathing V3</v>
      </c>
      <c r="N1150">
        <f>Portfolio43468[[#This Row],[Order Quantity]]</f>
        <v>1704</v>
      </c>
      <c r="O1150" s="14">
        <f>Portfolio43468[[#This Row],[Order Value]]</f>
        <v>5946.96</v>
      </c>
      <c r="P1150">
        <f t="shared" si="34"/>
        <v>2010</v>
      </c>
      <c r="Q1150" t="str">
        <f t="shared" si="35"/>
        <v>Sep</v>
      </c>
    </row>
    <row r="1151" spans="1:17" x14ac:dyDescent="0.3">
      <c r="A1151">
        <v>1155</v>
      </c>
      <c r="B1151" t="str">
        <f>Portfolio43468[[#This Row],[First Name]]</f>
        <v>M</v>
      </c>
      <c r="C1151" t="str">
        <f>Portfolio43468[[#This Row],[Last Name]]</f>
        <v>Noble</v>
      </c>
      <c r="D1151" t="s">
        <v>4493</v>
      </c>
      <c r="E1151" t="str">
        <f>Portfolio43468[[#This Row],[Gender]]</f>
        <v>M</v>
      </c>
      <c r="F1151">
        <v>60</v>
      </c>
      <c r="G1151" t="s">
        <v>4863</v>
      </c>
      <c r="H1151" t="s">
        <v>1422</v>
      </c>
      <c r="I1151" t="str">
        <f>INDEX('Postal Codes 1'!$C$2:$C$1540,MATCH(H1151,'Postal Codes 1'!$B$2:$B$1540,0))</f>
        <v>TA</v>
      </c>
      <c r="J1151" s="10">
        <v>40407</v>
      </c>
      <c r="K1151">
        <v>38</v>
      </c>
      <c r="L1151" t="s">
        <v>1772</v>
      </c>
      <c r="M1151" t="str">
        <f>Portfolio43468[[#This Row],[Product Name]]</f>
        <v>Gigastuff</v>
      </c>
      <c r="N1151">
        <f>Portfolio43468[[#This Row],[Order Quantity]]</f>
        <v>684</v>
      </c>
      <c r="O1151" s="14">
        <f>Portfolio43468[[#This Row],[Order Value]]</f>
        <v>1292.76</v>
      </c>
      <c r="P1151">
        <f t="shared" si="34"/>
        <v>2010</v>
      </c>
      <c r="Q1151" t="str">
        <f t="shared" si="35"/>
        <v>Aug</v>
      </c>
    </row>
    <row r="1152" spans="1:17" x14ac:dyDescent="0.3">
      <c r="A1152">
        <v>1156</v>
      </c>
      <c r="B1152" t="str">
        <f>Portfolio43468[[#This Row],[First Name]]</f>
        <v>R</v>
      </c>
      <c r="C1152" t="str">
        <f>Portfolio43468[[#This Row],[Last Name]]</f>
        <v>Cantu</v>
      </c>
      <c r="D1152" t="s">
        <v>4493</v>
      </c>
      <c r="E1152" t="str">
        <f>Portfolio43468[[#This Row],[Gender]]</f>
        <v>M</v>
      </c>
      <c r="F1152">
        <v>60</v>
      </c>
      <c r="G1152" t="s">
        <v>4866</v>
      </c>
      <c r="H1152" t="s">
        <v>4867</v>
      </c>
      <c r="I1152" t="str">
        <f>INDEX('Postal Codes 1'!$C$2:$C$1540,MATCH(H1152,'Postal Codes 1'!$B$2:$B$1540,0))</f>
        <v>CH</v>
      </c>
      <c r="J1152" s="10">
        <v>39618</v>
      </c>
      <c r="K1152">
        <v>5</v>
      </c>
      <c r="L1152" t="s">
        <v>1692</v>
      </c>
      <c r="M1152" t="str">
        <f>Portfolio43468[[#This Row],[Product Name]]</f>
        <v>Megawidget L</v>
      </c>
      <c r="N1152">
        <f>Portfolio43468[[#This Row],[Order Quantity]]</f>
        <v>120</v>
      </c>
      <c r="O1152" s="14">
        <f>Portfolio43468[[#This Row],[Order Value]]</f>
        <v>190.8</v>
      </c>
      <c r="P1152">
        <f t="shared" si="34"/>
        <v>2008</v>
      </c>
      <c r="Q1152" t="str">
        <f t="shared" si="35"/>
        <v>Jun</v>
      </c>
    </row>
    <row r="1153" spans="1:17" x14ac:dyDescent="0.3">
      <c r="A1153">
        <v>1157</v>
      </c>
      <c r="B1153" t="str">
        <f>Portfolio43468[[#This Row],[First Name]]</f>
        <v>R</v>
      </c>
      <c r="C1153" t="str">
        <f>Portfolio43468[[#This Row],[Last Name]]</f>
        <v>Drummond</v>
      </c>
      <c r="D1153" t="s">
        <v>4493</v>
      </c>
      <c r="E1153" t="str">
        <f>Portfolio43468[[#This Row],[Gender]]</f>
        <v>M</v>
      </c>
      <c r="F1153">
        <v>90</v>
      </c>
      <c r="G1153" t="s">
        <v>4869</v>
      </c>
      <c r="H1153" t="s">
        <v>1423</v>
      </c>
      <c r="I1153" t="str">
        <f>INDEX('Postal Codes 1'!$C$2:$C$1540,MATCH(H1153,'Postal Codes 1'!$B$2:$B$1540,0))</f>
        <v>TA</v>
      </c>
      <c r="J1153" s="10">
        <v>40418</v>
      </c>
      <c r="K1153">
        <v>7</v>
      </c>
      <c r="L1153" t="s">
        <v>1700</v>
      </c>
      <c r="M1153" t="str">
        <f>Portfolio43468[[#This Row],[Product Name]]</f>
        <v>Ultrathing V1</v>
      </c>
      <c r="N1153">
        <f>Portfolio43468[[#This Row],[Order Quantity]]</f>
        <v>119</v>
      </c>
      <c r="O1153" s="14">
        <f>Portfolio43468[[#This Row],[Order Value]]</f>
        <v>236.81</v>
      </c>
      <c r="P1153">
        <f t="shared" si="34"/>
        <v>2010</v>
      </c>
      <c r="Q1153" t="str">
        <f t="shared" si="35"/>
        <v>Aug</v>
      </c>
    </row>
    <row r="1154" spans="1:17" x14ac:dyDescent="0.3">
      <c r="A1154">
        <v>1158</v>
      </c>
      <c r="B1154" t="str">
        <f>Portfolio43468[[#This Row],[First Name]]</f>
        <v>K</v>
      </c>
      <c r="C1154" t="str">
        <f>Portfolio43468[[#This Row],[Last Name]]</f>
        <v>Dalton</v>
      </c>
      <c r="D1154" t="s">
        <v>4493</v>
      </c>
      <c r="E1154" t="str">
        <f>Portfolio43468[[#This Row],[Gender]]</f>
        <v>M</v>
      </c>
      <c r="F1154">
        <v>90</v>
      </c>
      <c r="G1154" t="s">
        <v>4871</v>
      </c>
      <c r="H1154" t="s">
        <v>843</v>
      </c>
      <c r="I1154" t="str">
        <f>INDEX('Postal Codes 1'!$C$2:$C$1540,MATCH(H1154,'Postal Codes 1'!$B$2:$B$1540,0))</f>
        <v>AB</v>
      </c>
      <c r="J1154" s="10">
        <v>39952</v>
      </c>
      <c r="K1154">
        <v>29</v>
      </c>
      <c r="L1154" t="s">
        <v>1721</v>
      </c>
      <c r="M1154" t="str">
        <f>Portfolio43468[[#This Row],[Product Name]]</f>
        <v>Ultrathing V4</v>
      </c>
      <c r="N1154">
        <f>Portfolio43468[[#This Row],[Order Quantity]]</f>
        <v>696</v>
      </c>
      <c r="O1154" s="14">
        <f>Portfolio43468[[#This Row],[Order Value]]</f>
        <v>2777.04</v>
      </c>
      <c r="P1154">
        <f t="shared" ref="P1154:P1217" si="36">YEAR(J1154)</f>
        <v>2009</v>
      </c>
      <c r="Q1154" t="str">
        <f t="shared" ref="Q1154:Q1217" si="37">TEXT(J1154,"MMM")</f>
        <v>May</v>
      </c>
    </row>
    <row r="1155" spans="1:17" x14ac:dyDescent="0.3">
      <c r="A1155">
        <v>1159</v>
      </c>
      <c r="B1155" t="str">
        <f>Portfolio43468[[#This Row],[First Name]]</f>
        <v>P</v>
      </c>
      <c r="C1155" t="str">
        <f>Portfolio43468[[#This Row],[Last Name]]</f>
        <v>Moser</v>
      </c>
      <c r="D1155" t="s">
        <v>4493</v>
      </c>
      <c r="E1155" t="str">
        <f>Portfolio43468[[#This Row],[Gender]]</f>
        <v>M</v>
      </c>
      <c r="F1155">
        <v>30</v>
      </c>
      <c r="G1155" t="s">
        <v>4874</v>
      </c>
      <c r="H1155" t="s">
        <v>159</v>
      </c>
      <c r="I1155" t="str">
        <f>INDEX('Postal Codes 1'!$C$2:$C$1540,MATCH(H1155,'Postal Codes 1'!$B$2:$B$1540,0))</f>
        <v>DY</v>
      </c>
      <c r="J1155" s="10">
        <v>40494</v>
      </c>
      <c r="K1155">
        <v>37</v>
      </c>
      <c r="L1155" t="s">
        <v>1677</v>
      </c>
      <c r="M1155" t="str">
        <f>Portfolio43468[[#This Row],[Product Name]]</f>
        <v>Ultrathing V3</v>
      </c>
      <c r="N1155">
        <f>Portfolio43468[[#This Row],[Order Quantity]]</f>
        <v>888</v>
      </c>
      <c r="O1155" s="14">
        <f>Portfolio43468[[#This Row],[Order Value]]</f>
        <v>3099.1200000000003</v>
      </c>
      <c r="P1155">
        <f t="shared" si="36"/>
        <v>2010</v>
      </c>
      <c r="Q1155" t="str">
        <f t="shared" si="37"/>
        <v>Nov</v>
      </c>
    </row>
    <row r="1156" spans="1:17" x14ac:dyDescent="0.3">
      <c r="A1156">
        <v>1160</v>
      </c>
      <c r="B1156" t="str">
        <f>Portfolio43468[[#This Row],[First Name]]</f>
        <v>I</v>
      </c>
      <c r="C1156" t="str">
        <f>Portfolio43468[[#This Row],[Last Name]]</f>
        <v>Trevino</v>
      </c>
      <c r="D1156" t="s">
        <v>4493</v>
      </c>
      <c r="E1156" t="str">
        <f>Portfolio43468[[#This Row],[Gender]]</f>
        <v>M</v>
      </c>
      <c r="F1156">
        <v>30</v>
      </c>
      <c r="G1156" t="s">
        <v>4876</v>
      </c>
      <c r="H1156" t="s">
        <v>2103</v>
      </c>
      <c r="I1156" t="str">
        <f>INDEX('Postal Codes 1'!$C$2:$C$1540,MATCH(H1156,'Postal Codes 1'!$B$2:$B$1540,0))</f>
        <v>PO</v>
      </c>
      <c r="J1156" s="10">
        <v>39958</v>
      </c>
      <c r="K1156">
        <v>20</v>
      </c>
      <c r="L1156" t="s">
        <v>1673</v>
      </c>
      <c r="M1156" t="str">
        <f>Portfolio43468[[#This Row],[Product Name]]</f>
        <v>Megawidget S</v>
      </c>
      <c r="N1156">
        <f>Portfolio43468[[#This Row],[Order Quantity]]</f>
        <v>480</v>
      </c>
      <c r="O1156" s="14">
        <f>Portfolio43468[[#This Row],[Order Value]]</f>
        <v>379.20000000000005</v>
      </c>
      <c r="P1156">
        <f t="shared" si="36"/>
        <v>2009</v>
      </c>
      <c r="Q1156" t="str">
        <f t="shared" si="37"/>
        <v>May</v>
      </c>
    </row>
    <row r="1157" spans="1:17" x14ac:dyDescent="0.3">
      <c r="A1157">
        <v>1161</v>
      </c>
      <c r="B1157" t="str">
        <f>Portfolio43468[[#This Row],[First Name]]</f>
        <v>R</v>
      </c>
      <c r="C1157" t="str">
        <f>Portfolio43468[[#This Row],[Last Name]]</f>
        <v>Ballard</v>
      </c>
      <c r="D1157" t="s">
        <v>4493</v>
      </c>
      <c r="E1157" t="str">
        <f>Portfolio43468[[#This Row],[Gender]]</f>
        <v>M</v>
      </c>
      <c r="F1157">
        <v>30</v>
      </c>
      <c r="G1157" t="s">
        <v>4878</v>
      </c>
      <c r="H1157" t="s">
        <v>2591</v>
      </c>
      <c r="I1157" t="str">
        <f>INDEX('Postal Codes 1'!$C$2:$C$1540,MATCH(H1157,'Postal Codes 1'!$B$2:$B$1540,0))</f>
        <v>NP</v>
      </c>
      <c r="J1157" s="10">
        <v>39830</v>
      </c>
      <c r="K1157">
        <v>69</v>
      </c>
      <c r="L1157" t="s">
        <v>1007</v>
      </c>
      <c r="M1157" t="str">
        <f>Portfolio43468[[#This Row],[Product Name]]</f>
        <v>Superwossname</v>
      </c>
      <c r="N1157">
        <f>Portfolio43468[[#This Row],[Order Quantity]]</f>
        <v>1380</v>
      </c>
      <c r="O1157" s="14">
        <f>Portfolio43468[[#This Row],[Order Value]]</f>
        <v>4291.8</v>
      </c>
      <c r="P1157">
        <f t="shared" si="36"/>
        <v>2009</v>
      </c>
      <c r="Q1157" t="str">
        <f t="shared" si="37"/>
        <v>Jan</v>
      </c>
    </row>
    <row r="1158" spans="1:17" x14ac:dyDescent="0.3">
      <c r="A1158">
        <v>1162</v>
      </c>
      <c r="B1158" t="str">
        <f>Portfolio43468[[#This Row],[First Name]]</f>
        <v>M</v>
      </c>
      <c r="C1158" t="str">
        <f>Portfolio43468[[#This Row],[Last Name]]</f>
        <v>Swanson</v>
      </c>
      <c r="D1158" t="s">
        <v>4493</v>
      </c>
      <c r="E1158" t="str">
        <f>Portfolio43468[[#This Row],[Gender]]</f>
        <v>M</v>
      </c>
      <c r="F1158">
        <v>60</v>
      </c>
      <c r="G1158" t="s">
        <v>4881</v>
      </c>
      <c r="H1158" t="s">
        <v>427</v>
      </c>
      <c r="I1158" t="str">
        <f>INDEX('Postal Codes 1'!$C$2:$C$1540,MATCH(H1158,'Postal Codes 1'!$B$2:$B$1540,0))</f>
        <v>PO</v>
      </c>
      <c r="J1158" s="10">
        <v>40074</v>
      </c>
      <c r="K1158">
        <v>26</v>
      </c>
      <c r="L1158" t="s">
        <v>1700</v>
      </c>
      <c r="M1158" t="str">
        <f>Portfolio43468[[#This Row],[Product Name]]</f>
        <v>Ultrathing V1</v>
      </c>
      <c r="N1158">
        <f>Portfolio43468[[#This Row],[Order Quantity]]</f>
        <v>442</v>
      </c>
      <c r="O1158" s="14">
        <f>Portfolio43468[[#This Row],[Order Value]]</f>
        <v>879.58</v>
      </c>
      <c r="P1158">
        <f t="shared" si="36"/>
        <v>2009</v>
      </c>
      <c r="Q1158" t="str">
        <f t="shared" si="37"/>
        <v>Sep</v>
      </c>
    </row>
    <row r="1159" spans="1:17" x14ac:dyDescent="0.3">
      <c r="A1159">
        <v>1164</v>
      </c>
      <c r="B1159" t="str">
        <f>Portfolio43468[[#This Row],[First Name]]</f>
        <v>W</v>
      </c>
      <c r="C1159" t="str">
        <f>Portfolio43468[[#This Row],[Last Name]]</f>
        <v>Paulson</v>
      </c>
      <c r="D1159" t="s">
        <v>4493</v>
      </c>
      <c r="E1159" t="str">
        <f>Portfolio43468[[#This Row],[Gender]]</f>
        <v>M</v>
      </c>
      <c r="F1159">
        <v>30</v>
      </c>
      <c r="G1159" t="s">
        <v>4885</v>
      </c>
      <c r="H1159" t="s">
        <v>4886</v>
      </c>
      <c r="I1159" t="str">
        <f>INDEX('Postal Codes 1'!$C$2:$C$1540,MATCH(H1159,'Postal Codes 1'!$B$2:$B$1540,0))</f>
        <v>CF</v>
      </c>
      <c r="J1159" s="10">
        <v>40384</v>
      </c>
      <c r="K1159">
        <v>93</v>
      </c>
      <c r="L1159" t="s">
        <v>1696</v>
      </c>
      <c r="M1159" t="str">
        <f>Portfolio43468[[#This Row],[Product Name]]</f>
        <v>Ultrathing V2</v>
      </c>
      <c r="N1159">
        <f>Portfolio43468[[#This Row],[Order Quantity]]</f>
        <v>1860</v>
      </c>
      <c r="O1159" s="14">
        <f>Portfolio43468[[#This Row],[Order Value]]</f>
        <v>5561.4000000000005</v>
      </c>
      <c r="P1159">
        <f t="shared" si="36"/>
        <v>2010</v>
      </c>
      <c r="Q1159" t="str">
        <f t="shared" si="37"/>
        <v>Jul</v>
      </c>
    </row>
    <row r="1160" spans="1:17" x14ac:dyDescent="0.3">
      <c r="A1160">
        <v>1165</v>
      </c>
      <c r="B1160" t="str">
        <f>Portfolio43468[[#This Row],[First Name]]</f>
        <v>E</v>
      </c>
      <c r="C1160" t="str">
        <f>Portfolio43468[[#This Row],[Last Name]]</f>
        <v>Bass</v>
      </c>
      <c r="D1160" t="s">
        <v>4493</v>
      </c>
      <c r="E1160" t="str">
        <f>Portfolio43468[[#This Row],[Gender]]</f>
        <v>M</v>
      </c>
      <c r="F1160">
        <v>90</v>
      </c>
      <c r="G1160" t="s">
        <v>4888</v>
      </c>
      <c r="H1160" t="s">
        <v>4142</v>
      </c>
      <c r="I1160" t="str">
        <f>INDEX('Postal Codes 1'!$C$2:$C$1540,MATCH(H1160,'Postal Codes 1'!$B$2:$B$1540,0))</f>
        <v>TS</v>
      </c>
      <c r="J1160" s="10">
        <v>40293</v>
      </c>
      <c r="K1160">
        <v>15</v>
      </c>
      <c r="L1160" t="s">
        <v>1007</v>
      </c>
      <c r="M1160" t="str">
        <f>Portfolio43468[[#This Row],[Product Name]]</f>
        <v>Superwossname</v>
      </c>
      <c r="N1160">
        <f>Portfolio43468[[#This Row],[Order Quantity]]</f>
        <v>300</v>
      </c>
      <c r="O1160" s="14">
        <f>Portfolio43468[[#This Row],[Order Value]]</f>
        <v>933</v>
      </c>
      <c r="P1160">
        <f t="shared" si="36"/>
        <v>2010</v>
      </c>
      <c r="Q1160" t="str">
        <f t="shared" si="37"/>
        <v>Apr</v>
      </c>
    </row>
    <row r="1161" spans="1:17" x14ac:dyDescent="0.3">
      <c r="A1161">
        <v>1166</v>
      </c>
      <c r="B1161" t="str">
        <f>Portfolio43468[[#This Row],[First Name]]</f>
        <v>P</v>
      </c>
      <c r="C1161" t="str">
        <f>Portfolio43468[[#This Row],[Last Name]]</f>
        <v>Chu</v>
      </c>
      <c r="D1161" t="s">
        <v>4493</v>
      </c>
      <c r="E1161" t="str">
        <f>Portfolio43468[[#This Row],[Gender]]</f>
        <v>M</v>
      </c>
      <c r="F1161">
        <v>30</v>
      </c>
      <c r="G1161" t="s">
        <v>4891</v>
      </c>
      <c r="H1161" t="s">
        <v>641</v>
      </c>
      <c r="I1161" t="str">
        <f>INDEX('Postal Codes 1'!$C$2:$C$1540,MATCH(H1161,'Postal Codes 1'!$B$2:$B$1540,0))</f>
        <v>HP</v>
      </c>
      <c r="J1161" s="10">
        <v>39708</v>
      </c>
      <c r="K1161">
        <v>15</v>
      </c>
      <c r="L1161" t="s">
        <v>1677</v>
      </c>
      <c r="M1161" t="str">
        <f>Portfolio43468[[#This Row],[Product Name]]</f>
        <v>Ultrathing V3</v>
      </c>
      <c r="N1161">
        <f>Portfolio43468[[#This Row],[Order Quantity]]</f>
        <v>360</v>
      </c>
      <c r="O1161" s="14">
        <f>Portfolio43468[[#This Row],[Order Value]]</f>
        <v>1256.4000000000001</v>
      </c>
      <c r="P1161">
        <f t="shared" si="36"/>
        <v>2008</v>
      </c>
      <c r="Q1161" t="str">
        <f t="shared" si="37"/>
        <v>Sep</v>
      </c>
    </row>
    <row r="1162" spans="1:17" x14ac:dyDescent="0.3">
      <c r="A1162">
        <v>1167</v>
      </c>
      <c r="B1162" t="str">
        <f>Portfolio43468[[#This Row],[First Name]]</f>
        <v>W</v>
      </c>
      <c r="C1162" t="str">
        <f>Portfolio43468[[#This Row],[Last Name]]</f>
        <v>Scott</v>
      </c>
      <c r="D1162" t="s">
        <v>1946</v>
      </c>
      <c r="E1162" t="str">
        <f>Portfolio43468[[#This Row],[Gender]]</f>
        <v>M</v>
      </c>
      <c r="F1162">
        <v>30</v>
      </c>
      <c r="G1162" t="s">
        <v>4892</v>
      </c>
      <c r="H1162" t="s">
        <v>1083</v>
      </c>
      <c r="I1162" t="str">
        <f>INDEX('Postal Codes 1'!$C$2:$C$1540,MATCH(H1162,'Postal Codes 1'!$B$2:$B$1540,0))</f>
        <v>HD</v>
      </c>
      <c r="J1162" s="10">
        <v>39794</v>
      </c>
      <c r="K1162">
        <v>11</v>
      </c>
      <c r="L1162" t="s">
        <v>1673</v>
      </c>
      <c r="M1162" t="str">
        <f>Portfolio43468[[#This Row],[Product Name]]</f>
        <v>Megawidget S</v>
      </c>
      <c r="N1162">
        <f>Portfolio43468[[#This Row],[Order Quantity]]</f>
        <v>264</v>
      </c>
      <c r="O1162" s="14">
        <f>Portfolio43468[[#This Row],[Order Value]]</f>
        <v>208.56</v>
      </c>
      <c r="P1162">
        <f t="shared" si="36"/>
        <v>2008</v>
      </c>
      <c r="Q1162" t="str">
        <f t="shared" si="37"/>
        <v>Dec</v>
      </c>
    </row>
    <row r="1163" spans="1:17" x14ac:dyDescent="0.3">
      <c r="A1163">
        <v>1168</v>
      </c>
      <c r="B1163" t="str">
        <f>Portfolio43468[[#This Row],[First Name]]</f>
        <v>N</v>
      </c>
      <c r="C1163" t="str">
        <f>Portfolio43468[[#This Row],[Last Name]]</f>
        <v>Suggs</v>
      </c>
      <c r="D1163" t="s">
        <v>4493</v>
      </c>
      <c r="E1163" t="str">
        <f>Portfolio43468[[#This Row],[Gender]]</f>
        <v>M</v>
      </c>
      <c r="F1163">
        <v>90</v>
      </c>
      <c r="G1163" t="s">
        <v>4895</v>
      </c>
      <c r="H1163" t="s">
        <v>20</v>
      </c>
      <c r="I1163" t="str">
        <f>INDEX('Postal Codes 1'!$C$2:$C$1540,MATCH(H1163,'Postal Codes 1'!$B$2:$B$1540,0))</f>
        <v>DY</v>
      </c>
      <c r="J1163" s="10">
        <v>40453</v>
      </c>
      <c r="K1163">
        <v>98</v>
      </c>
      <c r="L1163" t="s">
        <v>1692</v>
      </c>
      <c r="M1163" t="str">
        <f>Portfolio43468[[#This Row],[Product Name]]</f>
        <v>Megawidget L</v>
      </c>
      <c r="N1163">
        <f>Portfolio43468[[#This Row],[Order Quantity]]</f>
        <v>2352</v>
      </c>
      <c r="O1163" s="14">
        <f>Portfolio43468[[#This Row],[Order Value]]</f>
        <v>3739.6800000000003</v>
      </c>
      <c r="P1163">
        <f t="shared" si="36"/>
        <v>2010</v>
      </c>
      <c r="Q1163" t="str">
        <f t="shared" si="37"/>
        <v>Oct</v>
      </c>
    </row>
    <row r="1164" spans="1:17" x14ac:dyDescent="0.3">
      <c r="A1164">
        <v>1169</v>
      </c>
      <c r="B1164" t="str">
        <f>Portfolio43468[[#This Row],[First Name]]</f>
        <v>E</v>
      </c>
      <c r="C1164" t="str">
        <f>Portfolio43468[[#This Row],[Last Name]]</f>
        <v>Fitzgerald</v>
      </c>
      <c r="D1164" t="s">
        <v>4493</v>
      </c>
      <c r="E1164" t="str">
        <f>Portfolio43468[[#This Row],[Gender]]</f>
        <v>M</v>
      </c>
      <c r="F1164">
        <v>90</v>
      </c>
      <c r="G1164" t="s">
        <v>4899</v>
      </c>
      <c r="H1164" t="s">
        <v>3551</v>
      </c>
      <c r="I1164" t="str">
        <f>INDEX('Postal Codes 1'!$C$2:$C$1540,MATCH(H1164,'Postal Codes 1'!$B$2:$B$1540,0))</f>
        <v>EH</v>
      </c>
      <c r="J1164" s="10">
        <v>39518</v>
      </c>
      <c r="K1164">
        <v>20</v>
      </c>
      <c r="L1164" t="s">
        <v>1700</v>
      </c>
      <c r="M1164" t="str">
        <f>Portfolio43468[[#This Row],[Product Name]]</f>
        <v>Ultrathing V1</v>
      </c>
      <c r="N1164">
        <f>Portfolio43468[[#This Row],[Order Quantity]]</f>
        <v>340</v>
      </c>
      <c r="O1164" s="14">
        <f>Portfolio43468[[#This Row],[Order Value]]</f>
        <v>676.6</v>
      </c>
      <c r="P1164">
        <f t="shared" si="36"/>
        <v>2008</v>
      </c>
      <c r="Q1164" t="str">
        <f t="shared" si="37"/>
        <v>Mar</v>
      </c>
    </row>
    <row r="1165" spans="1:17" x14ac:dyDescent="0.3">
      <c r="A1165">
        <v>1170</v>
      </c>
      <c r="B1165" t="str">
        <f>Portfolio43468[[#This Row],[First Name]]</f>
        <v>B</v>
      </c>
      <c r="C1165" t="str">
        <f>Portfolio43468[[#This Row],[Last Name]]</f>
        <v>Dodson</v>
      </c>
      <c r="D1165" t="s">
        <v>4493</v>
      </c>
      <c r="E1165" t="str">
        <f>Portfolio43468[[#This Row],[Gender]]</f>
        <v>M</v>
      </c>
      <c r="F1165">
        <v>90</v>
      </c>
      <c r="G1165" t="s">
        <v>1775</v>
      </c>
      <c r="H1165" t="s">
        <v>476</v>
      </c>
      <c r="I1165" t="str">
        <f>INDEX('Postal Codes 1'!$C$2:$C$1540,MATCH(H1165,'Postal Codes 1'!$B$2:$B$1540,0))</f>
        <v>SK</v>
      </c>
      <c r="J1165" s="10">
        <v>39480</v>
      </c>
      <c r="K1165">
        <v>73</v>
      </c>
      <c r="L1165" t="s">
        <v>1700</v>
      </c>
      <c r="M1165" t="str">
        <f>Portfolio43468[[#This Row],[Product Name]]</f>
        <v>Ultrathing V1</v>
      </c>
      <c r="N1165">
        <f>Portfolio43468[[#This Row],[Order Quantity]]</f>
        <v>1241</v>
      </c>
      <c r="O1165" s="14">
        <f>Portfolio43468[[#This Row],[Order Value]]</f>
        <v>2469.59</v>
      </c>
      <c r="P1165">
        <f t="shared" si="36"/>
        <v>2008</v>
      </c>
      <c r="Q1165" t="str">
        <f t="shared" si="37"/>
        <v>Feb</v>
      </c>
    </row>
    <row r="1166" spans="1:17" x14ac:dyDescent="0.3">
      <c r="A1166">
        <v>1171</v>
      </c>
      <c r="B1166" t="str">
        <f>Portfolio43468[[#This Row],[First Name]]</f>
        <v>B</v>
      </c>
      <c r="C1166" t="str">
        <f>Portfolio43468[[#This Row],[Last Name]]</f>
        <v>Lassiter</v>
      </c>
      <c r="D1166" t="s">
        <v>4493</v>
      </c>
      <c r="E1166" t="str">
        <f>Portfolio43468[[#This Row],[Gender]]</f>
        <v>M</v>
      </c>
      <c r="F1166">
        <v>60</v>
      </c>
      <c r="G1166" t="s">
        <v>4903</v>
      </c>
      <c r="H1166" t="s">
        <v>428</v>
      </c>
      <c r="I1166" t="str">
        <f>INDEX('Postal Codes 1'!$C$2:$C$1540,MATCH(H1166,'Postal Codes 1'!$B$2:$B$1540,0))</f>
        <v>PO</v>
      </c>
      <c r="J1166" s="10">
        <v>40321</v>
      </c>
      <c r="K1166">
        <v>26</v>
      </c>
      <c r="L1166" t="s">
        <v>1692</v>
      </c>
      <c r="M1166" t="str">
        <f>Portfolio43468[[#This Row],[Product Name]]</f>
        <v>Megawidget L</v>
      </c>
      <c r="N1166">
        <f>Portfolio43468[[#This Row],[Order Quantity]]</f>
        <v>624</v>
      </c>
      <c r="O1166" s="14">
        <f>Portfolio43468[[#This Row],[Order Value]]</f>
        <v>992.16000000000008</v>
      </c>
      <c r="P1166">
        <f t="shared" si="36"/>
        <v>2010</v>
      </c>
      <c r="Q1166" t="str">
        <f t="shared" si="37"/>
        <v>May</v>
      </c>
    </row>
    <row r="1167" spans="1:17" x14ac:dyDescent="0.3">
      <c r="A1167">
        <v>1172</v>
      </c>
      <c r="B1167" t="str">
        <f>Portfolio43468[[#This Row],[First Name]]</f>
        <v>V</v>
      </c>
      <c r="C1167" t="str">
        <f>Portfolio43468[[#This Row],[Last Name]]</f>
        <v>0</v>
      </c>
      <c r="D1167" t="s">
        <v>4493</v>
      </c>
      <c r="E1167" t="str">
        <f>Portfolio43468[[#This Row],[Gender]]</f>
        <v>M</v>
      </c>
      <c r="F1167">
        <v>30</v>
      </c>
      <c r="G1167" t="s">
        <v>4905</v>
      </c>
      <c r="H1167" t="s">
        <v>1499</v>
      </c>
      <c r="I1167" t="str">
        <f>INDEX('Postal Codes 1'!$C$2:$C$1540,MATCH(H1167,'Postal Codes 1'!$B$2:$B$1540,0))</f>
        <v>TR</v>
      </c>
      <c r="J1167" s="10">
        <v>40080</v>
      </c>
      <c r="K1167">
        <v>7</v>
      </c>
      <c r="L1167" t="s">
        <v>1692</v>
      </c>
      <c r="M1167" t="str">
        <f>Portfolio43468[[#This Row],[Product Name]]</f>
        <v>Megawidget L</v>
      </c>
      <c r="N1167">
        <f>Portfolio43468[[#This Row],[Order Quantity]]</f>
        <v>168</v>
      </c>
      <c r="O1167" s="14">
        <f>Portfolio43468[[#This Row],[Order Value]]</f>
        <v>267.12</v>
      </c>
      <c r="P1167">
        <f t="shared" si="36"/>
        <v>2009</v>
      </c>
      <c r="Q1167" t="str">
        <f t="shared" si="37"/>
        <v>Sep</v>
      </c>
    </row>
    <row r="1168" spans="1:17" x14ac:dyDescent="0.3">
      <c r="A1168">
        <v>1173</v>
      </c>
      <c r="B1168" t="str">
        <f>Portfolio43468[[#This Row],[First Name]]</f>
        <v>O</v>
      </c>
      <c r="C1168" t="str">
        <f>Portfolio43468[[#This Row],[Last Name]]</f>
        <v>Blount</v>
      </c>
      <c r="D1168" t="s">
        <v>4493</v>
      </c>
      <c r="E1168" t="str">
        <f>Portfolio43468[[#This Row],[Gender]]</f>
        <v>M</v>
      </c>
      <c r="F1168">
        <v>60</v>
      </c>
      <c r="G1168" t="s">
        <v>4908</v>
      </c>
      <c r="H1168" t="s">
        <v>1353</v>
      </c>
      <c r="I1168" t="str">
        <f>INDEX('Postal Codes 1'!$C$2:$C$1540,MATCH(H1168,'Postal Codes 1'!$B$2:$B$1540,0))</f>
        <v>SK</v>
      </c>
      <c r="J1168" s="10">
        <v>39822</v>
      </c>
      <c r="K1168">
        <v>99</v>
      </c>
      <c r="L1168" t="s">
        <v>1721</v>
      </c>
      <c r="M1168" t="str">
        <f>Portfolio43468[[#This Row],[Product Name]]</f>
        <v>Ultrathing V4</v>
      </c>
      <c r="N1168">
        <f>Portfolio43468[[#This Row],[Order Quantity]]</f>
        <v>2376</v>
      </c>
      <c r="O1168" s="14">
        <f>Portfolio43468[[#This Row],[Order Value]]</f>
        <v>9480.24</v>
      </c>
      <c r="P1168">
        <f t="shared" si="36"/>
        <v>2009</v>
      </c>
      <c r="Q1168" t="str">
        <f t="shared" si="37"/>
        <v>Jan</v>
      </c>
    </row>
    <row r="1169" spans="1:17" x14ac:dyDescent="0.3">
      <c r="A1169">
        <v>1174</v>
      </c>
      <c r="B1169" t="str">
        <f>Portfolio43468[[#This Row],[First Name]]</f>
        <v>M</v>
      </c>
      <c r="C1169" t="str">
        <f>Portfolio43468[[#This Row],[Last Name]]</f>
        <v>Mcmillan</v>
      </c>
      <c r="D1169" t="s">
        <v>4493</v>
      </c>
      <c r="E1169" t="str">
        <f>Portfolio43468[[#This Row],[Gender]]</f>
        <v>M</v>
      </c>
      <c r="F1169">
        <v>90</v>
      </c>
      <c r="G1169" t="s">
        <v>4911</v>
      </c>
      <c r="H1169" t="s">
        <v>803</v>
      </c>
      <c r="I1169" t="str">
        <f>INDEX('Postal Codes 1'!$C$2:$C$1540,MATCH(H1169,'Postal Codes 1'!$B$2:$B$1540,0))</f>
        <v>PO</v>
      </c>
      <c r="J1169" s="10">
        <v>40102</v>
      </c>
      <c r="K1169">
        <v>57</v>
      </c>
      <c r="L1169" t="s">
        <v>1772</v>
      </c>
      <c r="M1169" t="str">
        <f>Portfolio43468[[#This Row],[Product Name]]</f>
        <v>Gigastuff</v>
      </c>
      <c r="N1169">
        <f>Portfolio43468[[#This Row],[Order Quantity]]</f>
        <v>1026</v>
      </c>
      <c r="O1169" s="14">
        <f>Portfolio43468[[#This Row],[Order Value]]</f>
        <v>1939.1399999999999</v>
      </c>
      <c r="P1169">
        <f t="shared" si="36"/>
        <v>2009</v>
      </c>
      <c r="Q1169" t="str">
        <f t="shared" si="37"/>
        <v>Oct</v>
      </c>
    </row>
    <row r="1170" spans="1:17" x14ac:dyDescent="0.3">
      <c r="A1170">
        <v>1175</v>
      </c>
      <c r="B1170" t="str">
        <f>Portfolio43468[[#This Row],[First Name]]</f>
        <v>R</v>
      </c>
      <c r="C1170" t="str">
        <f>Portfolio43468[[#This Row],[Last Name]]</f>
        <v>Stacy</v>
      </c>
      <c r="D1170" t="s">
        <v>4493</v>
      </c>
      <c r="E1170" t="str">
        <f>Portfolio43468[[#This Row],[Gender]]</f>
        <v>M</v>
      </c>
      <c r="F1170">
        <v>30</v>
      </c>
      <c r="G1170" t="s">
        <v>4913</v>
      </c>
      <c r="H1170" t="s">
        <v>813</v>
      </c>
      <c r="I1170" t="str">
        <f>INDEX('Postal Codes 1'!$C$2:$C$1540,MATCH(H1170,'Postal Codes 1'!$B$2:$B$1540,0))</f>
        <v>RH</v>
      </c>
      <c r="J1170" s="10">
        <v>40395</v>
      </c>
      <c r="K1170">
        <v>10</v>
      </c>
      <c r="L1170" t="s">
        <v>1707</v>
      </c>
      <c r="M1170" t="str">
        <f>Portfolio43468[[#This Row],[Product Name]]</f>
        <v>Megawidget M</v>
      </c>
      <c r="N1170">
        <f>Portfolio43468[[#This Row],[Order Quantity]]</f>
        <v>240</v>
      </c>
      <c r="O1170" s="14">
        <f>Portfolio43468[[#This Row],[Order Value]]</f>
        <v>285.59999999999997</v>
      </c>
      <c r="P1170">
        <f t="shared" si="36"/>
        <v>2010</v>
      </c>
      <c r="Q1170" t="str">
        <f t="shared" si="37"/>
        <v>Aug</v>
      </c>
    </row>
    <row r="1171" spans="1:17" x14ac:dyDescent="0.3">
      <c r="A1171">
        <v>1176</v>
      </c>
      <c r="B1171" t="str">
        <f>Portfolio43468[[#This Row],[First Name]]</f>
        <v>L</v>
      </c>
      <c r="C1171" t="str">
        <f>Portfolio43468[[#This Row],[Last Name]]</f>
        <v>Farrell</v>
      </c>
      <c r="D1171" t="s">
        <v>4493</v>
      </c>
      <c r="E1171" t="str">
        <f>Portfolio43468[[#This Row],[Gender]]</f>
        <v>M</v>
      </c>
      <c r="F1171">
        <v>30</v>
      </c>
      <c r="G1171" t="s">
        <v>4915</v>
      </c>
      <c r="H1171" t="s">
        <v>705</v>
      </c>
      <c r="I1171" t="str">
        <f>INDEX('Postal Codes 1'!$C$2:$C$1540,MATCH(H1171,'Postal Codes 1'!$B$2:$B$1540,0))</f>
        <v>LL</v>
      </c>
      <c r="J1171" s="10">
        <v>40089</v>
      </c>
      <c r="K1171">
        <v>44</v>
      </c>
      <c r="L1171" t="s">
        <v>1700</v>
      </c>
      <c r="M1171" t="str">
        <f>Portfolio43468[[#This Row],[Product Name]]</f>
        <v>Ultrathing V1</v>
      </c>
      <c r="N1171">
        <f>Portfolio43468[[#This Row],[Order Quantity]]</f>
        <v>748</v>
      </c>
      <c r="O1171" s="14">
        <f>Portfolio43468[[#This Row],[Order Value]]</f>
        <v>1488.52</v>
      </c>
      <c r="P1171">
        <f t="shared" si="36"/>
        <v>2009</v>
      </c>
      <c r="Q1171" t="str">
        <f t="shared" si="37"/>
        <v>Oct</v>
      </c>
    </row>
    <row r="1172" spans="1:17" x14ac:dyDescent="0.3">
      <c r="A1172">
        <v>1177</v>
      </c>
      <c r="B1172" t="str">
        <f>Portfolio43468[[#This Row],[First Name]]</f>
        <v>M</v>
      </c>
      <c r="C1172" t="str">
        <f>Portfolio43468[[#This Row],[Last Name]]</f>
        <v>Bridges</v>
      </c>
      <c r="D1172" t="s">
        <v>4493</v>
      </c>
      <c r="E1172" t="str">
        <f>Portfolio43468[[#This Row],[Gender]]</f>
        <v>M</v>
      </c>
      <c r="F1172">
        <v>30</v>
      </c>
      <c r="G1172" t="s">
        <v>4916</v>
      </c>
      <c r="H1172" t="s">
        <v>725</v>
      </c>
      <c r="I1172" t="str">
        <f>INDEX('Postal Codes 1'!$C$2:$C$1540,MATCH(H1172,'Postal Codes 1'!$B$2:$B$1540,0))</f>
        <v>LL</v>
      </c>
      <c r="J1172" s="10">
        <v>39909</v>
      </c>
      <c r="K1172">
        <v>59</v>
      </c>
      <c r="L1172" t="s">
        <v>1007</v>
      </c>
      <c r="M1172" t="str">
        <f>Portfolio43468[[#This Row],[Product Name]]</f>
        <v>Superwossname</v>
      </c>
      <c r="N1172">
        <f>Portfolio43468[[#This Row],[Order Quantity]]</f>
        <v>1180</v>
      </c>
      <c r="O1172" s="14">
        <f>Portfolio43468[[#This Row],[Order Value]]</f>
        <v>3669.7999999999997</v>
      </c>
      <c r="P1172">
        <f t="shared" si="36"/>
        <v>2009</v>
      </c>
      <c r="Q1172" t="str">
        <f t="shared" si="37"/>
        <v>Apr</v>
      </c>
    </row>
    <row r="1173" spans="1:17" x14ac:dyDescent="0.3">
      <c r="A1173">
        <v>1178</v>
      </c>
      <c r="B1173" t="str">
        <f>Portfolio43468[[#This Row],[First Name]]</f>
        <v>J</v>
      </c>
      <c r="C1173" t="str">
        <f>Portfolio43468[[#This Row],[Last Name]]</f>
        <v>Giles</v>
      </c>
      <c r="D1173" t="s">
        <v>4493</v>
      </c>
      <c r="E1173" t="str">
        <f>Portfolio43468[[#This Row],[Gender]]</f>
        <v>M</v>
      </c>
      <c r="F1173">
        <v>60</v>
      </c>
      <c r="G1173" t="s">
        <v>4918</v>
      </c>
      <c r="H1173" t="s">
        <v>837</v>
      </c>
      <c r="I1173" t="str">
        <f>INDEX('Postal Codes 1'!$C$2:$C$1540,MATCH(H1173,'Postal Codes 1'!$B$2:$B$1540,0))</f>
        <v>SY</v>
      </c>
      <c r="J1173" s="10">
        <v>39632</v>
      </c>
      <c r="K1173">
        <v>48</v>
      </c>
      <c r="L1173" t="s">
        <v>1721</v>
      </c>
      <c r="M1173" t="str">
        <f>Portfolio43468[[#This Row],[Product Name]]</f>
        <v>Ultrathing V4</v>
      </c>
      <c r="N1173">
        <f>Portfolio43468[[#This Row],[Order Quantity]]</f>
        <v>1152</v>
      </c>
      <c r="O1173" s="14">
        <f>Portfolio43468[[#This Row],[Order Value]]</f>
        <v>4596.4800000000005</v>
      </c>
      <c r="P1173">
        <f t="shared" si="36"/>
        <v>2008</v>
      </c>
      <c r="Q1173" t="str">
        <f t="shared" si="37"/>
        <v>Jul</v>
      </c>
    </row>
    <row r="1174" spans="1:17" x14ac:dyDescent="0.3">
      <c r="A1174">
        <v>1179</v>
      </c>
      <c r="B1174" t="str">
        <f>Portfolio43468[[#This Row],[First Name]]</f>
        <v>C</v>
      </c>
      <c r="C1174" t="str">
        <f>Portfolio43468[[#This Row],[Last Name]]</f>
        <v>Sanders</v>
      </c>
      <c r="D1174" t="s">
        <v>4493</v>
      </c>
      <c r="E1174" t="str">
        <f>Portfolio43468[[#This Row],[Gender]]</f>
        <v>M</v>
      </c>
      <c r="F1174">
        <v>90</v>
      </c>
      <c r="G1174" t="s">
        <v>4920</v>
      </c>
      <c r="H1174" t="s">
        <v>331</v>
      </c>
      <c r="I1174" t="str">
        <f>INDEX('Postal Codes 1'!$C$2:$C$1540,MATCH(H1174,'Postal Codes 1'!$B$2:$B$1540,0))</f>
        <v>LL</v>
      </c>
      <c r="J1174" s="10">
        <v>40271</v>
      </c>
      <c r="K1174">
        <v>44</v>
      </c>
      <c r="L1174" t="s">
        <v>1677</v>
      </c>
      <c r="M1174" t="str">
        <f>Portfolio43468[[#This Row],[Product Name]]</f>
        <v>Ultrathing V3</v>
      </c>
      <c r="N1174">
        <f>Portfolio43468[[#This Row],[Order Quantity]]</f>
        <v>1056</v>
      </c>
      <c r="O1174" s="14">
        <f>Portfolio43468[[#This Row],[Order Value]]</f>
        <v>3685.44</v>
      </c>
      <c r="P1174">
        <f t="shared" si="36"/>
        <v>2010</v>
      </c>
      <c r="Q1174" t="str">
        <f t="shared" si="37"/>
        <v>Apr</v>
      </c>
    </row>
    <row r="1175" spans="1:17" x14ac:dyDescent="0.3">
      <c r="A1175">
        <v>1180</v>
      </c>
      <c r="B1175" t="str">
        <f>Portfolio43468[[#This Row],[First Name]]</f>
        <v>J</v>
      </c>
      <c r="C1175" t="str">
        <f>Portfolio43468[[#This Row],[Last Name]]</f>
        <v>Adair</v>
      </c>
      <c r="D1175" t="s">
        <v>4493</v>
      </c>
      <c r="E1175" t="str">
        <f>Portfolio43468[[#This Row],[Gender]]</f>
        <v>M</v>
      </c>
      <c r="F1175">
        <v>60</v>
      </c>
      <c r="G1175" t="s">
        <v>4923</v>
      </c>
      <c r="H1175" t="s">
        <v>72</v>
      </c>
      <c r="I1175" t="str">
        <f>INDEX('Postal Codes 1'!$C$2:$C$1540,MATCH(H1175,'Postal Codes 1'!$B$2:$B$1540,0))</f>
        <v>BT</v>
      </c>
      <c r="J1175" s="10">
        <v>39472</v>
      </c>
      <c r="K1175">
        <v>35</v>
      </c>
      <c r="L1175" t="s">
        <v>1677</v>
      </c>
      <c r="M1175" t="str">
        <f>Portfolio43468[[#This Row],[Product Name]]</f>
        <v>Ultrathing V3</v>
      </c>
      <c r="N1175">
        <f>Portfolio43468[[#This Row],[Order Quantity]]</f>
        <v>840</v>
      </c>
      <c r="O1175" s="14">
        <f>Portfolio43468[[#This Row],[Order Value]]</f>
        <v>2931.6000000000004</v>
      </c>
      <c r="P1175">
        <f t="shared" si="36"/>
        <v>2008</v>
      </c>
      <c r="Q1175" t="str">
        <f t="shared" si="37"/>
        <v>Jan</v>
      </c>
    </row>
    <row r="1176" spans="1:17" x14ac:dyDescent="0.3">
      <c r="A1176">
        <v>1181</v>
      </c>
      <c r="B1176" t="str">
        <f>Portfolio43468[[#This Row],[First Name]]</f>
        <v>G</v>
      </c>
      <c r="C1176" t="str">
        <f>Portfolio43468[[#This Row],[Last Name]]</f>
        <v>Lopez</v>
      </c>
      <c r="D1176" t="s">
        <v>4493</v>
      </c>
      <c r="E1176" t="str">
        <f>Portfolio43468[[#This Row],[Gender]]</f>
        <v>M</v>
      </c>
      <c r="F1176">
        <v>90</v>
      </c>
      <c r="G1176" t="s">
        <v>4926</v>
      </c>
      <c r="H1176" t="s">
        <v>1621</v>
      </c>
      <c r="I1176" t="str">
        <f>INDEX('Postal Codes 1'!$C$2:$C$1540,MATCH(H1176,'Postal Codes 1'!$B$2:$B$1540,0))</f>
        <v>CT</v>
      </c>
      <c r="J1176" s="10">
        <v>39804</v>
      </c>
      <c r="K1176">
        <v>42</v>
      </c>
      <c r="L1176" t="s">
        <v>851</v>
      </c>
      <c r="M1176" t="str">
        <f>Portfolio43468[[#This Row],[Product Name]]</f>
        <v>Hyperwotsit</v>
      </c>
      <c r="N1176">
        <f>Portfolio43468[[#This Row],[Order Quantity]]</f>
        <v>840</v>
      </c>
      <c r="O1176" s="14">
        <f>Portfolio43468[[#This Row],[Order Value]]</f>
        <v>1688.3999999999999</v>
      </c>
      <c r="P1176">
        <f t="shared" si="36"/>
        <v>2008</v>
      </c>
      <c r="Q1176" t="str">
        <f t="shared" si="37"/>
        <v>Dec</v>
      </c>
    </row>
    <row r="1177" spans="1:17" x14ac:dyDescent="0.3">
      <c r="A1177">
        <v>1182</v>
      </c>
      <c r="B1177" t="str">
        <f>Portfolio43468[[#This Row],[First Name]]</f>
        <v>M</v>
      </c>
      <c r="C1177" t="str">
        <f>Portfolio43468[[#This Row],[Last Name]]</f>
        <v>Earl</v>
      </c>
      <c r="D1177" t="s">
        <v>4493</v>
      </c>
      <c r="E1177" t="str">
        <f>Portfolio43468[[#This Row],[Gender]]</f>
        <v>M</v>
      </c>
      <c r="F1177">
        <v>30</v>
      </c>
      <c r="G1177" t="s">
        <v>4928</v>
      </c>
      <c r="H1177" t="s">
        <v>751</v>
      </c>
      <c r="I1177" t="str">
        <f>INDEX('Postal Codes 1'!$C$2:$C$1540,MATCH(H1177,'Postal Codes 1'!$B$2:$B$1540,0))</f>
        <v>NN</v>
      </c>
      <c r="J1177" s="10">
        <v>39501</v>
      </c>
      <c r="K1177">
        <v>3</v>
      </c>
      <c r="L1177" t="s">
        <v>1673</v>
      </c>
      <c r="M1177" t="str">
        <f>Portfolio43468[[#This Row],[Product Name]]</f>
        <v>Megawidget S</v>
      </c>
      <c r="N1177">
        <f>Portfolio43468[[#This Row],[Order Quantity]]</f>
        <v>72</v>
      </c>
      <c r="O1177" s="14">
        <f>Portfolio43468[[#This Row],[Order Value]]</f>
        <v>56.88</v>
      </c>
      <c r="P1177">
        <f t="shared" si="36"/>
        <v>2008</v>
      </c>
      <c r="Q1177" t="str">
        <f t="shared" si="37"/>
        <v>Feb</v>
      </c>
    </row>
    <row r="1178" spans="1:17" x14ac:dyDescent="0.3">
      <c r="A1178">
        <v>1183</v>
      </c>
      <c r="B1178" t="str">
        <f>Portfolio43468[[#This Row],[First Name]]</f>
        <v>L</v>
      </c>
      <c r="C1178" t="str">
        <f>Portfolio43468[[#This Row],[Last Name]]</f>
        <v>Krause</v>
      </c>
      <c r="D1178" t="s">
        <v>4493</v>
      </c>
      <c r="E1178" t="str">
        <f>Portfolio43468[[#This Row],[Gender]]</f>
        <v>M</v>
      </c>
      <c r="F1178">
        <v>30</v>
      </c>
      <c r="G1178" t="s">
        <v>4929</v>
      </c>
      <c r="H1178" t="s">
        <v>931</v>
      </c>
      <c r="I1178" t="str">
        <f>INDEX('Postal Codes 1'!$C$2:$C$1540,MATCH(H1178,'Postal Codes 1'!$B$2:$B$1540,0))</f>
        <v>CM</v>
      </c>
      <c r="J1178" s="10">
        <v>40151</v>
      </c>
      <c r="K1178">
        <v>22</v>
      </c>
      <c r="L1178" t="s">
        <v>1700</v>
      </c>
      <c r="M1178" t="str">
        <f>Portfolio43468[[#This Row],[Product Name]]</f>
        <v>Ultrathing V1</v>
      </c>
      <c r="N1178">
        <f>Portfolio43468[[#This Row],[Order Quantity]]</f>
        <v>374</v>
      </c>
      <c r="O1178" s="14">
        <f>Portfolio43468[[#This Row],[Order Value]]</f>
        <v>744.26</v>
      </c>
      <c r="P1178">
        <f t="shared" si="36"/>
        <v>2009</v>
      </c>
      <c r="Q1178" t="str">
        <f t="shared" si="37"/>
        <v>Dec</v>
      </c>
    </row>
    <row r="1179" spans="1:17" x14ac:dyDescent="0.3">
      <c r="A1179">
        <v>1184</v>
      </c>
      <c r="B1179" t="str">
        <f>Portfolio43468[[#This Row],[First Name]]</f>
        <v>S</v>
      </c>
      <c r="C1179" t="str">
        <f>Portfolio43468[[#This Row],[Last Name]]</f>
        <v>Staples</v>
      </c>
      <c r="D1179" t="s">
        <v>4493</v>
      </c>
      <c r="E1179" t="str">
        <f>Portfolio43468[[#This Row],[Gender]]</f>
        <v>M</v>
      </c>
      <c r="F1179">
        <v>30</v>
      </c>
      <c r="G1179" t="s">
        <v>4931</v>
      </c>
      <c r="H1179" t="s">
        <v>104</v>
      </c>
      <c r="I1179" t="str">
        <f>INDEX('Postal Codes 1'!$C$2:$C$1540,MATCH(H1179,'Postal Codes 1'!$B$2:$B$1540,0))</f>
        <v>CO</v>
      </c>
      <c r="J1179" s="10">
        <v>40319</v>
      </c>
      <c r="K1179">
        <v>57</v>
      </c>
      <c r="L1179" t="s">
        <v>1721</v>
      </c>
      <c r="M1179" t="str">
        <f>Portfolio43468[[#This Row],[Product Name]]</f>
        <v>Ultrathing V4</v>
      </c>
      <c r="N1179">
        <f>Portfolio43468[[#This Row],[Order Quantity]]</f>
        <v>1368</v>
      </c>
      <c r="O1179" s="14">
        <f>Portfolio43468[[#This Row],[Order Value]]</f>
        <v>5458.3200000000006</v>
      </c>
      <c r="P1179">
        <f t="shared" si="36"/>
        <v>2010</v>
      </c>
      <c r="Q1179" t="str">
        <f t="shared" si="37"/>
        <v>May</v>
      </c>
    </row>
    <row r="1180" spans="1:17" x14ac:dyDescent="0.3">
      <c r="A1180">
        <v>1185</v>
      </c>
      <c r="B1180" t="str">
        <f>Portfolio43468[[#This Row],[First Name]]</f>
        <v>G</v>
      </c>
      <c r="C1180" t="str">
        <f>Portfolio43468[[#This Row],[Last Name]]</f>
        <v>Skinner</v>
      </c>
      <c r="D1180" t="s">
        <v>4493</v>
      </c>
      <c r="E1180" t="str">
        <f>Portfolio43468[[#This Row],[Gender]]</f>
        <v>M</v>
      </c>
      <c r="F1180">
        <v>30</v>
      </c>
      <c r="G1180" t="s">
        <v>4933</v>
      </c>
      <c r="H1180" t="s">
        <v>4934</v>
      </c>
      <c r="I1180" t="str">
        <f>INDEX('Postal Codes 1'!$C$2:$C$1540,MATCH(H1180,'Postal Codes 1'!$B$2:$B$1540,0))</f>
        <v>SL</v>
      </c>
      <c r="J1180" s="10">
        <v>40299</v>
      </c>
      <c r="K1180">
        <v>80</v>
      </c>
      <c r="L1180" t="s">
        <v>1700</v>
      </c>
      <c r="M1180" t="str">
        <f>Portfolio43468[[#This Row],[Product Name]]</f>
        <v>Ultrathing V1</v>
      </c>
      <c r="N1180">
        <f>Portfolio43468[[#This Row],[Order Quantity]]</f>
        <v>1360</v>
      </c>
      <c r="O1180" s="14">
        <f>Portfolio43468[[#This Row],[Order Value]]</f>
        <v>2706.4</v>
      </c>
      <c r="P1180">
        <f t="shared" si="36"/>
        <v>2010</v>
      </c>
      <c r="Q1180" t="str">
        <f t="shared" si="37"/>
        <v>May</v>
      </c>
    </row>
    <row r="1181" spans="1:17" x14ac:dyDescent="0.3">
      <c r="A1181">
        <v>1186</v>
      </c>
      <c r="B1181" t="str">
        <f>Portfolio43468[[#This Row],[First Name]]</f>
        <v>C</v>
      </c>
      <c r="C1181" t="str">
        <f>Portfolio43468[[#This Row],[Last Name]]</f>
        <v>Rubio</v>
      </c>
      <c r="D1181" t="s">
        <v>4493</v>
      </c>
      <c r="E1181" t="str">
        <f>Portfolio43468[[#This Row],[Gender]]</f>
        <v>M</v>
      </c>
      <c r="F1181">
        <v>60</v>
      </c>
      <c r="G1181" t="s">
        <v>4937</v>
      </c>
      <c r="H1181" t="s">
        <v>1160</v>
      </c>
      <c r="I1181" t="str">
        <f>INDEX('Postal Codes 1'!$C$2:$C$1540,MATCH(H1181,'Postal Codes 1'!$B$2:$B$1540,0))</f>
        <v>LE</v>
      </c>
      <c r="J1181" s="10">
        <v>39584</v>
      </c>
      <c r="K1181">
        <v>8</v>
      </c>
      <c r="L1181" t="s">
        <v>1696</v>
      </c>
      <c r="M1181" t="str">
        <f>Portfolio43468[[#This Row],[Product Name]]</f>
        <v>Ultrathing V2</v>
      </c>
      <c r="N1181">
        <f>Portfolio43468[[#This Row],[Order Quantity]]</f>
        <v>160</v>
      </c>
      <c r="O1181" s="14">
        <f>Portfolio43468[[#This Row],[Order Value]]</f>
        <v>478.40000000000003</v>
      </c>
      <c r="P1181">
        <f t="shared" si="36"/>
        <v>2008</v>
      </c>
      <c r="Q1181" t="str">
        <f t="shared" si="37"/>
        <v>May</v>
      </c>
    </row>
    <row r="1182" spans="1:17" x14ac:dyDescent="0.3">
      <c r="A1182">
        <v>1187</v>
      </c>
      <c r="B1182" t="str">
        <f>Portfolio43468[[#This Row],[First Name]]</f>
        <v>R</v>
      </c>
      <c r="C1182" t="str">
        <f>Portfolio43468[[#This Row],[Last Name]]</f>
        <v>Hawkins</v>
      </c>
      <c r="D1182" t="s">
        <v>1946</v>
      </c>
      <c r="E1182" t="str">
        <f>Portfolio43468[[#This Row],[Gender]]</f>
        <v>M</v>
      </c>
      <c r="F1182">
        <v>90</v>
      </c>
      <c r="G1182" t="s">
        <v>4940</v>
      </c>
      <c r="H1182" t="s">
        <v>587</v>
      </c>
      <c r="I1182" t="str">
        <f>INDEX('Postal Codes 1'!$C$2:$C$1540,MATCH(H1182,'Postal Codes 1'!$B$2:$B$1540,0))</f>
        <v>DD</v>
      </c>
      <c r="J1182" s="10">
        <v>39639</v>
      </c>
      <c r="K1182">
        <v>2</v>
      </c>
      <c r="L1182" t="s">
        <v>851</v>
      </c>
      <c r="M1182" t="str">
        <f>Portfolio43468[[#This Row],[Product Name]]</f>
        <v>Hyperwotsit</v>
      </c>
      <c r="N1182">
        <f>Portfolio43468[[#This Row],[Order Quantity]]</f>
        <v>40</v>
      </c>
      <c r="O1182" s="14">
        <f>Portfolio43468[[#This Row],[Order Value]]</f>
        <v>80.399999999999991</v>
      </c>
      <c r="P1182">
        <f t="shared" si="36"/>
        <v>2008</v>
      </c>
      <c r="Q1182" t="str">
        <f t="shared" si="37"/>
        <v>Jul</v>
      </c>
    </row>
    <row r="1183" spans="1:17" x14ac:dyDescent="0.3">
      <c r="A1183">
        <v>1188</v>
      </c>
      <c r="B1183" t="str">
        <f>Portfolio43468[[#This Row],[First Name]]</f>
        <v>T</v>
      </c>
      <c r="C1183" t="str">
        <f>Portfolio43468[[#This Row],[Last Name]]</f>
        <v>Mccall</v>
      </c>
      <c r="D1183" t="s">
        <v>4493</v>
      </c>
      <c r="E1183" t="str">
        <f>Portfolio43468[[#This Row],[Gender]]</f>
        <v>M</v>
      </c>
      <c r="F1183">
        <v>30</v>
      </c>
      <c r="G1183" t="s">
        <v>4943</v>
      </c>
      <c r="H1183" t="s">
        <v>110</v>
      </c>
      <c r="I1183" t="str">
        <f>INDEX('Postal Codes 1'!$C$2:$C$1540,MATCH(H1183,'Postal Codes 1'!$B$2:$B$1540,0))</f>
        <v>CR</v>
      </c>
      <c r="J1183" s="10">
        <v>39601</v>
      </c>
      <c r="K1183">
        <v>91</v>
      </c>
      <c r="L1183" t="s">
        <v>1707</v>
      </c>
      <c r="M1183" t="str">
        <f>Portfolio43468[[#This Row],[Product Name]]</f>
        <v>Megawidget M</v>
      </c>
      <c r="N1183">
        <f>Portfolio43468[[#This Row],[Order Quantity]]</f>
        <v>2184</v>
      </c>
      <c r="O1183" s="14">
        <f>Portfolio43468[[#This Row],[Order Value]]</f>
        <v>2598.96</v>
      </c>
      <c r="P1183">
        <f t="shared" si="36"/>
        <v>2008</v>
      </c>
      <c r="Q1183" t="str">
        <f t="shared" si="37"/>
        <v>Jun</v>
      </c>
    </row>
    <row r="1184" spans="1:17" x14ac:dyDescent="0.3">
      <c r="A1184">
        <v>1189</v>
      </c>
      <c r="B1184" t="str">
        <f>Portfolio43468[[#This Row],[First Name]]</f>
        <v>S</v>
      </c>
      <c r="C1184" t="str">
        <f>Portfolio43468[[#This Row],[Last Name]]</f>
        <v>Payton</v>
      </c>
      <c r="D1184" t="s">
        <v>4493</v>
      </c>
      <c r="E1184" t="str">
        <f>Portfolio43468[[#This Row],[Gender]]</f>
        <v>M</v>
      </c>
      <c r="F1184">
        <v>60</v>
      </c>
      <c r="G1184" t="s">
        <v>4945</v>
      </c>
      <c r="H1184" t="s">
        <v>718</v>
      </c>
      <c r="I1184" t="str">
        <f>INDEX('Postal Codes 1'!$C$2:$C$1540,MATCH(H1184,'Postal Codes 1'!$B$2:$B$1540,0))</f>
        <v>LL</v>
      </c>
      <c r="J1184" s="10">
        <v>40218</v>
      </c>
      <c r="K1184">
        <v>46</v>
      </c>
      <c r="L1184" t="s">
        <v>1677</v>
      </c>
      <c r="M1184" t="str">
        <f>Portfolio43468[[#This Row],[Product Name]]</f>
        <v>Ultrathing V3</v>
      </c>
      <c r="N1184">
        <f>Portfolio43468[[#This Row],[Order Quantity]]</f>
        <v>1104</v>
      </c>
      <c r="O1184" s="14">
        <f>Portfolio43468[[#This Row],[Order Value]]</f>
        <v>3852.96</v>
      </c>
      <c r="P1184">
        <f t="shared" si="36"/>
        <v>2010</v>
      </c>
      <c r="Q1184" t="str">
        <f t="shared" si="37"/>
        <v>Feb</v>
      </c>
    </row>
    <row r="1185" spans="1:17" x14ac:dyDescent="0.3">
      <c r="A1185">
        <v>1190</v>
      </c>
      <c r="B1185" t="str">
        <f>Portfolio43468[[#This Row],[First Name]]</f>
        <v>K</v>
      </c>
      <c r="C1185" t="str">
        <f>Portfolio43468[[#This Row],[Last Name]]</f>
        <v>Shipley</v>
      </c>
      <c r="D1185" t="s">
        <v>4493</v>
      </c>
      <c r="E1185" t="str">
        <f>Portfolio43468[[#This Row],[Gender]]</f>
        <v>M</v>
      </c>
      <c r="F1185">
        <v>90</v>
      </c>
      <c r="G1185" t="s">
        <v>4948</v>
      </c>
      <c r="H1185" t="s">
        <v>4949</v>
      </c>
      <c r="I1185" t="str">
        <f>INDEX('Postal Codes 1'!$C$2:$C$1540,MATCH(H1185,'Postal Codes 1'!$B$2:$B$1540,0))</f>
        <v>PL</v>
      </c>
      <c r="J1185" s="10">
        <v>39838</v>
      </c>
      <c r="K1185">
        <v>24</v>
      </c>
      <c r="L1185" t="s">
        <v>1673</v>
      </c>
      <c r="M1185" t="str">
        <f>Portfolio43468[[#This Row],[Product Name]]</f>
        <v>Megawidget S</v>
      </c>
      <c r="N1185">
        <f>Portfolio43468[[#This Row],[Order Quantity]]</f>
        <v>576</v>
      </c>
      <c r="O1185" s="14">
        <f>Portfolio43468[[#This Row],[Order Value]]</f>
        <v>455.04</v>
      </c>
      <c r="P1185">
        <f t="shared" si="36"/>
        <v>2009</v>
      </c>
      <c r="Q1185" t="str">
        <f t="shared" si="37"/>
        <v>Jan</v>
      </c>
    </row>
    <row r="1186" spans="1:17" x14ac:dyDescent="0.3">
      <c r="A1186">
        <v>1191</v>
      </c>
      <c r="B1186" t="str">
        <f>Portfolio43468[[#This Row],[First Name]]</f>
        <v>G</v>
      </c>
      <c r="C1186" t="str">
        <f>Portfolio43468[[#This Row],[Last Name]]</f>
        <v>Cartwright</v>
      </c>
      <c r="D1186" t="s">
        <v>4493</v>
      </c>
      <c r="E1186" t="str">
        <f>Portfolio43468[[#This Row],[Gender]]</f>
        <v>M</v>
      </c>
      <c r="F1186">
        <v>30</v>
      </c>
      <c r="G1186" t="s">
        <v>4951</v>
      </c>
      <c r="H1186" t="s">
        <v>2042</v>
      </c>
      <c r="I1186" t="str">
        <f>INDEX('Postal Codes 1'!$C$2:$C$1540,MATCH(H1186,'Postal Codes 1'!$B$2:$B$1540,0))</f>
        <v>GL</v>
      </c>
      <c r="J1186" s="10">
        <v>40480</v>
      </c>
      <c r="K1186">
        <v>57</v>
      </c>
      <c r="L1186" t="s">
        <v>1696</v>
      </c>
      <c r="M1186" t="str">
        <f>Portfolio43468[[#This Row],[Product Name]]</f>
        <v>Ultrathing V2</v>
      </c>
      <c r="N1186">
        <f>Portfolio43468[[#This Row],[Order Quantity]]</f>
        <v>1140</v>
      </c>
      <c r="O1186" s="14">
        <f>Portfolio43468[[#This Row],[Order Value]]</f>
        <v>3408.6000000000004</v>
      </c>
      <c r="P1186">
        <f t="shared" si="36"/>
        <v>2010</v>
      </c>
      <c r="Q1186" t="str">
        <f t="shared" si="37"/>
        <v>Oct</v>
      </c>
    </row>
    <row r="1187" spans="1:17" x14ac:dyDescent="0.3">
      <c r="A1187">
        <v>1192</v>
      </c>
      <c r="B1187" t="str">
        <f>Portfolio43468[[#This Row],[First Name]]</f>
        <v>P</v>
      </c>
      <c r="C1187" t="str">
        <f>Portfolio43468[[#This Row],[Last Name]]</f>
        <v>Gary</v>
      </c>
      <c r="D1187" t="s">
        <v>4493</v>
      </c>
      <c r="E1187" t="str">
        <f>Portfolio43468[[#This Row],[Gender]]</f>
        <v>M</v>
      </c>
      <c r="F1187">
        <v>30</v>
      </c>
      <c r="G1187" t="s">
        <v>4953</v>
      </c>
      <c r="H1187" t="s">
        <v>4954</v>
      </c>
      <c r="I1187" t="str">
        <f>INDEX('Postal Codes 1'!$C$2:$C$1540,MATCH(H1187,'Postal Codes 1'!$B$2:$B$1540,0))</f>
        <v>TD</v>
      </c>
      <c r="J1187" s="10">
        <v>39580</v>
      </c>
      <c r="K1187">
        <v>68</v>
      </c>
      <c r="L1187" t="s">
        <v>1692</v>
      </c>
      <c r="M1187" t="str">
        <f>Portfolio43468[[#This Row],[Product Name]]</f>
        <v>Megawidget L</v>
      </c>
      <c r="N1187">
        <f>Portfolio43468[[#This Row],[Order Quantity]]</f>
        <v>1632</v>
      </c>
      <c r="O1187" s="14">
        <f>Portfolio43468[[#This Row],[Order Value]]</f>
        <v>2594.88</v>
      </c>
      <c r="P1187">
        <f t="shared" si="36"/>
        <v>2008</v>
      </c>
      <c r="Q1187" t="str">
        <f t="shared" si="37"/>
        <v>May</v>
      </c>
    </row>
    <row r="1188" spans="1:17" x14ac:dyDescent="0.3">
      <c r="A1188">
        <v>1193</v>
      </c>
      <c r="B1188" t="str">
        <f>Portfolio43468[[#This Row],[First Name]]</f>
        <v>C</v>
      </c>
      <c r="C1188" t="str">
        <f>Portfolio43468[[#This Row],[Last Name]]</f>
        <v>Richey</v>
      </c>
      <c r="D1188" t="s">
        <v>4493</v>
      </c>
      <c r="E1188" t="str">
        <f>Portfolio43468[[#This Row],[Gender]]</f>
        <v>M</v>
      </c>
      <c r="F1188">
        <v>90</v>
      </c>
      <c r="G1188" t="s">
        <v>4956</v>
      </c>
      <c r="H1188" t="s">
        <v>372</v>
      </c>
      <c r="I1188" t="str">
        <f>INDEX('Postal Codes 1'!$C$2:$C$1540,MATCH(H1188,'Postal Codes 1'!$B$2:$B$1540,0))</f>
        <v>NP</v>
      </c>
      <c r="J1188" s="10">
        <v>40253</v>
      </c>
      <c r="K1188">
        <v>2</v>
      </c>
      <c r="L1188" t="s">
        <v>1696</v>
      </c>
      <c r="M1188" t="str">
        <f>Portfolio43468[[#This Row],[Product Name]]</f>
        <v>Ultrathing V2</v>
      </c>
      <c r="N1188">
        <f>Portfolio43468[[#This Row],[Order Quantity]]</f>
        <v>40</v>
      </c>
      <c r="O1188" s="14">
        <f>Portfolio43468[[#This Row],[Order Value]]</f>
        <v>119.60000000000001</v>
      </c>
      <c r="P1188">
        <f t="shared" si="36"/>
        <v>2010</v>
      </c>
      <c r="Q1188" t="str">
        <f t="shared" si="37"/>
        <v>Mar</v>
      </c>
    </row>
    <row r="1189" spans="1:17" x14ac:dyDescent="0.3">
      <c r="A1189">
        <v>1194</v>
      </c>
      <c r="B1189" t="str">
        <f>Portfolio43468[[#This Row],[First Name]]</f>
        <v>R</v>
      </c>
      <c r="C1189" t="str">
        <f>Portfolio43468[[#This Row],[Last Name]]</f>
        <v>Kilgore</v>
      </c>
      <c r="D1189" t="s">
        <v>4493</v>
      </c>
      <c r="E1189" t="str">
        <f>Portfolio43468[[#This Row],[Gender]]</f>
        <v>M</v>
      </c>
      <c r="F1189">
        <v>90</v>
      </c>
      <c r="G1189" t="s">
        <v>4958</v>
      </c>
      <c r="H1189" t="s">
        <v>353</v>
      </c>
      <c r="I1189" t="str">
        <f>INDEX('Postal Codes 1'!$C$2:$C$1540,MATCH(H1189,'Postal Codes 1'!$B$2:$B$1540,0))</f>
        <v>NE</v>
      </c>
      <c r="J1189" s="10">
        <v>39760</v>
      </c>
      <c r="K1189">
        <v>38</v>
      </c>
      <c r="L1189" t="s">
        <v>1692</v>
      </c>
      <c r="M1189" t="str">
        <f>Portfolio43468[[#This Row],[Product Name]]</f>
        <v>Megawidget L</v>
      </c>
      <c r="N1189">
        <f>Portfolio43468[[#This Row],[Order Quantity]]</f>
        <v>912</v>
      </c>
      <c r="O1189" s="14">
        <f>Portfolio43468[[#This Row],[Order Value]]</f>
        <v>1450.0800000000002</v>
      </c>
      <c r="P1189">
        <f t="shared" si="36"/>
        <v>2008</v>
      </c>
      <c r="Q1189" t="str">
        <f t="shared" si="37"/>
        <v>Nov</v>
      </c>
    </row>
    <row r="1190" spans="1:17" x14ac:dyDescent="0.3">
      <c r="A1190">
        <v>1195</v>
      </c>
      <c r="B1190" t="str">
        <f>Portfolio43468[[#This Row],[First Name]]</f>
        <v>M</v>
      </c>
      <c r="C1190" t="str">
        <f>Portfolio43468[[#This Row],[Last Name]]</f>
        <v>Kent</v>
      </c>
      <c r="D1190" t="s">
        <v>4493</v>
      </c>
      <c r="E1190" t="str">
        <f>Portfolio43468[[#This Row],[Gender]]</f>
        <v>M</v>
      </c>
      <c r="F1190">
        <v>90</v>
      </c>
      <c r="G1190" t="s">
        <v>4960</v>
      </c>
      <c r="H1190" t="s">
        <v>791</v>
      </c>
      <c r="I1190" t="str">
        <f>INDEX('Postal Codes 1'!$C$2:$C$1540,MATCH(H1190,'Postal Codes 1'!$B$2:$B$1540,0))</f>
        <v>PL</v>
      </c>
      <c r="J1190" s="10">
        <v>40529</v>
      </c>
      <c r="K1190">
        <v>25</v>
      </c>
      <c r="L1190" t="s">
        <v>1677</v>
      </c>
      <c r="M1190" t="str">
        <f>Portfolio43468[[#This Row],[Product Name]]</f>
        <v>Ultrathing V3</v>
      </c>
      <c r="N1190">
        <f>Portfolio43468[[#This Row],[Order Quantity]]</f>
        <v>600</v>
      </c>
      <c r="O1190" s="14">
        <f>Portfolio43468[[#This Row],[Order Value]]</f>
        <v>2094</v>
      </c>
      <c r="P1190">
        <f t="shared" si="36"/>
        <v>2010</v>
      </c>
      <c r="Q1190" t="str">
        <f t="shared" si="37"/>
        <v>Dec</v>
      </c>
    </row>
    <row r="1191" spans="1:17" x14ac:dyDescent="0.3">
      <c r="A1191">
        <v>1196</v>
      </c>
      <c r="B1191" t="str">
        <f>Portfolio43468[[#This Row],[First Name]]</f>
        <v>L</v>
      </c>
      <c r="C1191" t="str">
        <f>Portfolio43468[[#This Row],[Last Name]]</f>
        <v>Phipps</v>
      </c>
      <c r="D1191" t="s">
        <v>4493</v>
      </c>
      <c r="E1191" t="str">
        <f>Portfolio43468[[#This Row],[Gender]]</f>
        <v>M</v>
      </c>
      <c r="F1191">
        <v>30</v>
      </c>
      <c r="G1191" t="s">
        <v>4963</v>
      </c>
      <c r="H1191" t="s">
        <v>4396</v>
      </c>
      <c r="I1191" t="str">
        <f>INDEX('Postal Codes 1'!$C$2:$C$1540,MATCH(H1191,'Postal Codes 1'!$B$2:$B$1540,0))</f>
        <v>CM</v>
      </c>
      <c r="J1191" s="10">
        <v>39589</v>
      </c>
      <c r="K1191">
        <v>19</v>
      </c>
      <c r="L1191" t="s">
        <v>1696</v>
      </c>
      <c r="M1191" t="str">
        <f>Portfolio43468[[#This Row],[Product Name]]</f>
        <v>Ultrathing V2</v>
      </c>
      <c r="N1191">
        <f>Portfolio43468[[#This Row],[Order Quantity]]</f>
        <v>380</v>
      </c>
      <c r="O1191" s="14">
        <f>Portfolio43468[[#This Row],[Order Value]]</f>
        <v>1136.2</v>
      </c>
      <c r="P1191">
        <f t="shared" si="36"/>
        <v>2008</v>
      </c>
      <c r="Q1191" t="str">
        <f t="shared" si="37"/>
        <v>May</v>
      </c>
    </row>
    <row r="1192" spans="1:17" x14ac:dyDescent="0.3">
      <c r="A1192">
        <v>1197</v>
      </c>
      <c r="B1192" t="str">
        <f>Portfolio43468[[#This Row],[First Name]]</f>
        <v>R</v>
      </c>
      <c r="C1192" t="str">
        <f>Portfolio43468[[#This Row],[Last Name]]</f>
        <v>Rollins</v>
      </c>
      <c r="D1192" t="s">
        <v>4493</v>
      </c>
      <c r="E1192" t="str">
        <f>Portfolio43468[[#This Row],[Gender]]</f>
        <v>M</v>
      </c>
      <c r="F1192">
        <v>60</v>
      </c>
      <c r="G1192" t="s">
        <v>4965</v>
      </c>
      <c r="H1192" t="s">
        <v>1622</v>
      </c>
      <c r="I1192" t="str">
        <f>INDEX('Postal Codes 1'!$C$2:$C$1540,MATCH(H1192,'Postal Codes 1'!$B$2:$B$1540,0))</f>
        <v>ML</v>
      </c>
      <c r="J1192" s="10">
        <v>40221</v>
      </c>
      <c r="K1192">
        <v>45</v>
      </c>
      <c r="L1192" t="s">
        <v>1721</v>
      </c>
      <c r="M1192" t="str">
        <f>Portfolio43468[[#This Row],[Product Name]]</f>
        <v>Ultrathing V4</v>
      </c>
      <c r="N1192">
        <f>Portfolio43468[[#This Row],[Order Quantity]]</f>
        <v>1080</v>
      </c>
      <c r="O1192" s="14">
        <f>Portfolio43468[[#This Row],[Order Value]]</f>
        <v>4309.2</v>
      </c>
      <c r="P1192">
        <f t="shared" si="36"/>
        <v>2010</v>
      </c>
      <c r="Q1192" t="str">
        <f t="shared" si="37"/>
        <v>Feb</v>
      </c>
    </row>
    <row r="1193" spans="1:17" x14ac:dyDescent="0.3">
      <c r="A1193">
        <v>1198</v>
      </c>
      <c r="B1193" t="str">
        <f>Portfolio43468[[#This Row],[First Name]]</f>
        <v>A</v>
      </c>
      <c r="C1193" t="str">
        <f>Portfolio43468[[#This Row],[Last Name]]</f>
        <v>Woodward</v>
      </c>
      <c r="D1193" t="s">
        <v>4493</v>
      </c>
      <c r="E1193" t="str">
        <f>Portfolio43468[[#This Row],[Gender]]</f>
        <v>M</v>
      </c>
      <c r="F1193">
        <v>90</v>
      </c>
      <c r="G1193" t="s">
        <v>4968</v>
      </c>
      <c r="H1193" t="s">
        <v>532</v>
      </c>
      <c r="I1193" t="str">
        <f>INDEX('Postal Codes 1'!$C$2:$C$1540,MATCH(H1193,'Postal Codes 1'!$B$2:$B$1540,0))</f>
        <v>BT</v>
      </c>
      <c r="J1193" s="10">
        <v>40028</v>
      </c>
      <c r="K1193">
        <v>16</v>
      </c>
      <c r="L1193" t="s">
        <v>1007</v>
      </c>
      <c r="M1193" t="str">
        <f>Portfolio43468[[#This Row],[Product Name]]</f>
        <v>Superwossname</v>
      </c>
      <c r="N1193">
        <f>Portfolio43468[[#This Row],[Order Quantity]]</f>
        <v>320</v>
      </c>
      <c r="O1193" s="14">
        <f>Portfolio43468[[#This Row],[Order Value]]</f>
        <v>995.19999999999993</v>
      </c>
      <c r="P1193">
        <f t="shared" si="36"/>
        <v>2009</v>
      </c>
      <c r="Q1193" t="str">
        <f t="shared" si="37"/>
        <v>Aug</v>
      </c>
    </row>
    <row r="1194" spans="1:17" x14ac:dyDescent="0.3">
      <c r="A1194">
        <v>1199</v>
      </c>
      <c r="B1194" t="str">
        <f>Portfolio43468[[#This Row],[First Name]]</f>
        <v>H</v>
      </c>
      <c r="C1194" t="str">
        <f>Portfolio43468[[#This Row],[Last Name]]</f>
        <v>Lugo</v>
      </c>
      <c r="D1194" t="s">
        <v>4493</v>
      </c>
      <c r="E1194" t="str">
        <f>Portfolio43468[[#This Row],[Gender]]</f>
        <v>M</v>
      </c>
      <c r="F1194">
        <v>60</v>
      </c>
      <c r="G1194" t="s">
        <v>4970</v>
      </c>
      <c r="H1194" t="s">
        <v>332</v>
      </c>
      <c r="I1194" t="str">
        <f>INDEX('Postal Codes 1'!$C$2:$C$1540,MATCH(H1194,'Postal Codes 1'!$B$2:$B$1540,0))</f>
        <v>LL</v>
      </c>
      <c r="J1194" s="10">
        <v>39784</v>
      </c>
      <c r="K1194">
        <v>55</v>
      </c>
      <c r="L1194" t="s">
        <v>1700</v>
      </c>
      <c r="M1194" t="str">
        <f>Portfolio43468[[#This Row],[Product Name]]</f>
        <v>Ultrathing V1</v>
      </c>
      <c r="N1194">
        <f>Portfolio43468[[#This Row],[Order Quantity]]</f>
        <v>935</v>
      </c>
      <c r="O1194" s="14">
        <f>Portfolio43468[[#This Row],[Order Value]]</f>
        <v>1860.65</v>
      </c>
      <c r="P1194">
        <f t="shared" si="36"/>
        <v>2008</v>
      </c>
      <c r="Q1194" t="str">
        <f t="shared" si="37"/>
        <v>Dec</v>
      </c>
    </row>
    <row r="1195" spans="1:17" x14ac:dyDescent="0.3">
      <c r="A1195">
        <v>1200</v>
      </c>
      <c r="B1195" t="str">
        <f>Portfolio43468[[#This Row],[First Name]]</f>
        <v>C</v>
      </c>
      <c r="C1195" t="str">
        <f>Portfolio43468[[#This Row],[Last Name]]</f>
        <v>Zapata</v>
      </c>
      <c r="D1195" t="s">
        <v>1946</v>
      </c>
      <c r="E1195" t="str">
        <f>Portfolio43468[[#This Row],[Gender]]</f>
        <v>M</v>
      </c>
      <c r="F1195">
        <v>30</v>
      </c>
      <c r="G1195" t="s">
        <v>4971</v>
      </c>
      <c r="H1195" t="s">
        <v>1408</v>
      </c>
      <c r="I1195" t="str">
        <f>INDEX('Postal Codes 1'!$C$2:$C$1540,MATCH(H1195,'Postal Codes 1'!$B$2:$B$1540,0))</f>
        <v>SY</v>
      </c>
      <c r="J1195" s="10">
        <v>39870</v>
      </c>
      <c r="K1195">
        <v>28</v>
      </c>
      <c r="L1195" t="s">
        <v>1692</v>
      </c>
      <c r="M1195" t="str">
        <f>Portfolio43468[[#This Row],[Product Name]]</f>
        <v>Megawidget L</v>
      </c>
      <c r="N1195">
        <f>Portfolio43468[[#This Row],[Order Quantity]]</f>
        <v>672</v>
      </c>
      <c r="O1195" s="14">
        <f>Portfolio43468[[#This Row],[Order Value]]</f>
        <v>1068.48</v>
      </c>
      <c r="P1195">
        <f t="shared" si="36"/>
        <v>2009</v>
      </c>
      <c r="Q1195" t="str">
        <f t="shared" si="37"/>
        <v>Feb</v>
      </c>
    </row>
    <row r="1196" spans="1:17" x14ac:dyDescent="0.3">
      <c r="A1196">
        <v>1201</v>
      </c>
      <c r="B1196" t="str">
        <f>Portfolio43468[[#This Row],[First Name]]</f>
        <v>E</v>
      </c>
      <c r="C1196" t="str">
        <f>Portfolio43468[[#This Row],[Last Name]]</f>
        <v>Barr</v>
      </c>
      <c r="D1196" t="s">
        <v>4493</v>
      </c>
      <c r="E1196" t="str">
        <f>Portfolio43468[[#This Row],[Gender]]</f>
        <v>M</v>
      </c>
      <c r="F1196">
        <v>30</v>
      </c>
      <c r="G1196" t="s">
        <v>4973</v>
      </c>
      <c r="H1196" t="s">
        <v>357</v>
      </c>
      <c r="I1196" t="str">
        <f>INDEX('Postal Codes 1'!$C$2:$C$1540,MATCH(H1196,'Postal Codes 1'!$B$2:$B$1540,0))</f>
        <v>NE</v>
      </c>
      <c r="J1196" s="10">
        <v>39614</v>
      </c>
      <c r="K1196">
        <v>66</v>
      </c>
      <c r="L1196" t="s">
        <v>1007</v>
      </c>
      <c r="M1196" t="str">
        <f>Portfolio43468[[#This Row],[Product Name]]</f>
        <v>Superwossname</v>
      </c>
      <c r="N1196">
        <f>Portfolio43468[[#This Row],[Order Quantity]]</f>
        <v>1320</v>
      </c>
      <c r="O1196" s="14">
        <f>Portfolio43468[[#This Row],[Order Value]]</f>
        <v>4105.2</v>
      </c>
      <c r="P1196">
        <f t="shared" si="36"/>
        <v>2008</v>
      </c>
      <c r="Q1196" t="str">
        <f t="shared" si="37"/>
        <v>Jun</v>
      </c>
    </row>
    <row r="1197" spans="1:17" x14ac:dyDescent="0.3">
      <c r="A1197">
        <v>1202</v>
      </c>
      <c r="B1197" t="str">
        <f>Portfolio43468[[#This Row],[First Name]]</f>
        <v>M</v>
      </c>
      <c r="C1197" t="str">
        <f>Portfolio43468[[#This Row],[Last Name]]</f>
        <v>Crowley</v>
      </c>
      <c r="D1197" t="s">
        <v>4493</v>
      </c>
      <c r="E1197" t="str">
        <f>Portfolio43468[[#This Row],[Gender]]</f>
        <v>M</v>
      </c>
      <c r="F1197">
        <v>30</v>
      </c>
      <c r="G1197" t="s">
        <v>4976</v>
      </c>
      <c r="H1197" t="s">
        <v>4977</v>
      </c>
      <c r="I1197" t="str">
        <f>INDEX('Postal Codes 1'!$C$2:$C$1540,MATCH(H1197,'Postal Codes 1'!$B$2:$B$1540,0))</f>
        <v>DY</v>
      </c>
      <c r="J1197" s="10">
        <v>39762</v>
      </c>
      <c r="K1197">
        <v>47</v>
      </c>
      <c r="L1197" t="s">
        <v>1721</v>
      </c>
      <c r="M1197" t="str">
        <f>Portfolio43468[[#This Row],[Product Name]]</f>
        <v>Ultrathing V4</v>
      </c>
      <c r="N1197">
        <f>Portfolio43468[[#This Row],[Order Quantity]]</f>
        <v>1128</v>
      </c>
      <c r="O1197" s="14">
        <f>Portfolio43468[[#This Row],[Order Value]]</f>
        <v>4500.72</v>
      </c>
      <c r="P1197">
        <f t="shared" si="36"/>
        <v>2008</v>
      </c>
      <c r="Q1197" t="str">
        <f t="shared" si="37"/>
        <v>Nov</v>
      </c>
    </row>
    <row r="1198" spans="1:17" x14ac:dyDescent="0.3">
      <c r="A1198">
        <v>1203</v>
      </c>
      <c r="B1198" t="str">
        <f>Portfolio43468[[#This Row],[First Name]]</f>
        <v>J</v>
      </c>
      <c r="C1198" t="str">
        <f>Portfolio43468[[#This Row],[Last Name]]</f>
        <v>Morgan</v>
      </c>
      <c r="D1198" t="s">
        <v>4493</v>
      </c>
      <c r="E1198" t="str">
        <f>Portfolio43468[[#This Row],[Gender]]</f>
        <v>M</v>
      </c>
      <c r="F1198">
        <v>30</v>
      </c>
      <c r="G1198" t="s">
        <v>4978</v>
      </c>
      <c r="H1198" t="s">
        <v>4979</v>
      </c>
      <c r="I1198" t="str">
        <f>INDEX('Postal Codes 1'!$C$2:$C$1540,MATCH(H1198,'Postal Codes 1'!$B$2:$B$1540,0))</f>
        <v>KT</v>
      </c>
      <c r="J1198" s="10">
        <v>39835</v>
      </c>
      <c r="K1198">
        <v>63</v>
      </c>
      <c r="L1198" t="s">
        <v>1673</v>
      </c>
      <c r="M1198" t="str">
        <f>Portfolio43468[[#This Row],[Product Name]]</f>
        <v>Megawidget S</v>
      </c>
      <c r="N1198">
        <f>Portfolio43468[[#This Row],[Order Quantity]]</f>
        <v>1512</v>
      </c>
      <c r="O1198" s="14">
        <f>Portfolio43468[[#This Row],[Order Value]]</f>
        <v>1194.48</v>
      </c>
      <c r="P1198">
        <f t="shared" si="36"/>
        <v>2009</v>
      </c>
      <c r="Q1198" t="str">
        <f t="shared" si="37"/>
        <v>Jan</v>
      </c>
    </row>
    <row r="1199" spans="1:17" x14ac:dyDescent="0.3">
      <c r="A1199">
        <v>1204</v>
      </c>
      <c r="B1199" t="str">
        <f>Portfolio43468[[#This Row],[First Name]]</f>
        <v>H</v>
      </c>
      <c r="C1199" t="str">
        <f>Portfolio43468[[#This Row],[Last Name]]</f>
        <v>Barlow</v>
      </c>
      <c r="D1199" t="s">
        <v>4493</v>
      </c>
      <c r="E1199" t="str">
        <f>Portfolio43468[[#This Row],[Gender]]</f>
        <v>M</v>
      </c>
      <c r="F1199">
        <v>30</v>
      </c>
      <c r="G1199" t="s">
        <v>3699</v>
      </c>
      <c r="H1199" t="s">
        <v>587</v>
      </c>
      <c r="I1199" t="str">
        <f>INDEX('Postal Codes 1'!$C$2:$C$1540,MATCH(H1199,'Postal Codes 1'!$B$2:$B$1540,0))</f>
        <v>DD</v>
      </c>
      <c r="J1199" s="10">
        <v>39928</v>
      </c>
      <c r="K1199">
        <v>80</v>
      </c>
      <c r="L1199" t="s">
        <v>1673</v>
      </c>
      <c r="M1199" t="str">
        <f>Portfolio43468[[#This Row],[Product Name]]</f>
        <v>Megawidget S</v>
      </c>
      <c r="N1199">
        <f>Portfolio43468[[#This Row],[Order Quantity]]</f>
        <v>1920</v>
      </c>
      <c r="O1199" s="14">
        <f>Portfolio43468[[#This Row],[Order Value]]</f>
        <v>1516.8000000000002</v>
      </c>
      <c r="P1199">
        <f t="shared" si="36"/>
        <v>2009</v>
      </c>
      <c r="Q1199" t="str">
        <f t="shared" si="37"/>
        <v>Apr</v>
      </c>
    </row>
    <row r="1200" spans="1:17" x14ac:dyDescent="0.3">
      <c r="A1200">
        <v>1205</v>
      </c>
      <c r="B1200" t="str">
        <f>Portfolio43468[[#This Row],[First Name]]</f>
        <v>A</v>
      </c>
      <c r="C1200" t="str">
        <f>Portfolio43468[[#This Row],[Last Name]]</f>
        <v>Washington</v>
      </c>
      <c r="D1200" t="s">
        <v>4493</v>
      </c>
      <c r="E1200" t="str">
        <f>Portfolio43468[[#This Row],[Gender]]</f>
        <v>M</v>
      </c>
      <c r="F1200">
        <v>90</v>
      </c>
      <c r="G1200" t="s">
        <v>4981</v>
      </c>
      <c r="H1200" t="s">
        <v>427</v>
      </c>
      <c r="I1200" t="str">
        <f>INDEX('Postal Codes 1'!$C$2:$C$1540,MATCH(H1200,'Postal Codes 1'!$B$2:$B$1540,0))</f>
        <v>PO</v>
      </c>
      <c r="J1200" s="10">
        <v>40340</v>
      </c>
      <c r="K1200">
        <v>93</v>
      </c>
      <c r="L1200" t="s">
        <v>1772</v>
      </c>
      <c r="M1200" t="str">
        <f>Portfolio43468[[#This Row],[Product Name]]</f>
        <v>Gigastuff</v>
      </c>
      <c r="N1200">
        <f>Portfolio43468[[#This Row],[Order Quantity]]</f>
        <v>1674</v>
      </c>
      <c r="O1200" s="14">
        <f>Portfolio43468[[#This Row],[Order Value]]</f>
        <v>3163.8599999999997</v>
      </c>
      <c r="P1200">
        <f t="shared" si="36"/>
        <v>2010</v>
      </c>
      <c r="Q1200" t="str">
        <f t="shared" si="37"/>
        <v>Jun</v>
      </c>
    </row>
    <row r="1201" spans="1:17" x14ac:dyDescent="0.3">
      <c r="A1201">
        <v>1206</v>
      </c>
      <c r="B1201" t="str">
        <f>Portfolio43468[[#This Row],[First Name]]</f>
        <v>G</v>
      </c>
      <c r="C1201" t="str">
        <f>Portfolio43468[[#This Row],[Last Name]]</f>
        <v>Orr</v>
      </c>
      <c r="D1201" t="s">
        <v>4493</v>
      </c>
      <c r="E1201" t="str">
        <f>Portfolio43468[[#This Row],[Gender]]</f>
        <v>M</v>
      </c>
      <c r="F1201">
        <v>60</v>
      </c>
      <c r="G1201" t="s">
        <v>4984</v>
      </c>
      <c r="H1201" t="s">
        <v>1636</v>
      </c>
      <c r="I1201" t="str">
        <f>INDEX('Postal Codes 1'!$C$2:$C$1540,MATCH(H1201,'Postal Codes 1'!$B$2:$B$1540,0))</f>
        <v>SY</v>
      </c>
      <c r="J1201" s="10">
        <v>40359</v>
      </c>
      <c r="K1201">
        <v>100</v>
      </c>
      <c r="L1201" t="s">
        <v>1707</v>
      </c>
      <c r="M1201" t="str">
        <f>Portfolio43468[[#This Row],[Product Name]]</f>
        <v>Megawidget M</v>
      </c>
      <c r="N1201">
        <f>Portfolio43468[[#This Row],[Order Quantity]]</f>
        <v>2400</v>
      </c>
      <c r="O1201" s="14">
        <f>Portfolio43468[[#This Row],[Order Value]]</f>
        <v>2856</v>
      </c>
      <c r="P1201">
        <f t="shared" si="36"/>
        <v>2010</v>
      </c>
      <c r="Q1201" t="str">
        <f t="shared" si="37"/>
        <v>Jun</v>
      </c>
    </row>
    <row r="1202" spans="1:17" x14ac:dyDescent="0.3">
      <c r="A1202">
        <v>1207</v>
      </c>
      <c r="B1202" t="str">
        <f>Portfolio43468[[#This Row],[First Name]]</f>
        <v>T</v>
      </c>
      <c r="C1202" t="str">
        <f>Portfolio43468[[#This Row],[Last Name]]</f>
        <v>John</v>
      </c>
      <c r="D1202" t="s">
        <v>4493</v>
      </c>
      <c r="E1202" t="str">
        <f>Portfolio43468[[#This Row],[Gender]]</f>
        <v>M</v>
      </c>
      <c r="F1202">
        <v>60</v>
      </c>
      <c r="G1202" t="s">
        <v>4986</v>
      </c>
      <c r="H1202" t="s">
        <v>4987</v>
      </c>
      <c r="I1202" t="str">
        <f>INDEX('Postal Codes 1'!$C$2:$C$1540,MATCH(H1202,'Postal Codes 1'!$B$2:$B$1540,0))</f>
        <v>CO</v>
      </c>
      <c r="J1202" s="10">
        <v>40028</v>
      </c>
      <c r="K1202">
        <v>77</v>
      </c>
      <c r="L1202" t="s">
        <v>1707</v>
      </c>
      <c r="M1202" t="str">
        <f>Portfolio43468[[#This Row],[Product Name]]</f>
        <v>Megawidget M</v>
      </c>
      <c r="N1202">
        <f>Portfolio43468[[#This Row],[Order Quantity]]</f>
        <v>1848</v>
      </c>
      <c r="O1202" s="14">
        <f>Portfolio43468[[#This Row],[Order Value]]</f>
        <v>2199.12</v>
      </c>
      <c r="P1202">
        <f t="shared" si="36"/>
        <v>2009</v>
      </c>
      <c r="Q1202" t="str">
        <f t="shared" si="37"/>
        <v>Aug</v>
      </c>
    </row>
    <row r="1203" spans="1:17" x14ac:dyDescent="0.3">
      <c r="A1203">
        <v>1208</v>
      </c>
      <c r="B1203" t="str">
        <f>Portfolio43468[[#This Row],[First Name]]</f>
        <v>G</v>
      </c>
      <c r="C1203" t="str">
        <f>Portfolio43468[[#This Row],[Last Name]]</f>
        <v>Jewell</v>
      </c>
      <c r="D1203" t="s">
        <v>1946</v>
      </c>
      <c r="E1203" t="str">
        <f>Portfolio43468[[#This Row],[Gender]]</f>
        <v>M</v>
      </c>
      <c r="F1203">
        <v>30</v>
      </c>
      <c r="G1203" t="s">
        <v>4989</v>
      </c>
      <c r="H1203" t="s">
        <v>649</v>
      </c>
      <c r="I1203" t="str">
        <f>INDEX('Postal Codes 1'!$C$2:$C$1540,MATCH(H1203,'Postal Codes 1'!$B$2:$B$1540,0))</f>
        <v>HX</v>
      </c>
      <c r="J1203" s="10">
        <v>40176</v>
      </c>
      <c r="K1203">
        <v>15</v>
      </c>
      <c r="L1203" t="s">
        <v>1696</v>
      </c>
      <c r="M1203" t="str">
        <f>Portfolio43468[[#This Row],[Product Name]]</f>
        <v>Ultrathing V2</v>
      </c>
      <c r="N1203">
        <f>Portfolio43468[[#This Row],[Order Quantity]]</f>
        <v>300</v>
      </c>
      <c r="O1203" s="14">
        <f>Portfolio43468[[#This Row],[Order Value]]</f>
        <v>897.00000000000011</v>
      </c>
      <c r="P1203">
        <f t="shared" si="36"/>
        <v>2009</v>
      </c>
      <c r="Q1203" t="str">
        <f t="shared" si="37"/>
        <v>Dec</v>
      </c>
    </row>
    <row r="1204" spans="1:17" x14ac:dyDescent="0.3">
      <c r="A1204">
        <v>1210</v>
      </c>
      <c r="B1204" t="str">
        <f>Portfolio43468[[#This Row],[First Name]]</f>
        <v>D</v>
      </c>
      <c r="C1204" t="str">
        <f>Portfolio43468[[#This Row],[Last Name]]</f>
        <v>Rowell</v>
      </c>
      <c r="D1204" t="s">
        <v>4493</v>
      </c>
      <c r="E1204" t="str">
        <f>Portfolio43468[[#This Row],[Gender]]</f>
        <v>M</v>
      </c>
      <c r="F1204">
        <v>90</v>
      </c>
      <c r="G1204" t="s">
        <v>4994</v>
      </c>
      <c r="H1204" t="s">
        <v>480</v>
      </c>
      <c r="I1204" t="str">
        <f>INDEX('Postal Codes 1'!$C$2:$C$1540,MATCH(H1204,'Postal Codes 1'!$B$2:$B$1540,0))</f>
        <v>SM</v>
      </c>
      <c r="J1204" s="10">
        <v>39466</v>
      </c>
      <c r="K1204">
        <v>69</v>
      </c>
      <c r="L1204" t="s">
        <v>1772</v>
      </c>
      <c r="M1204" t="str">
        <f>Portfolio43468[[#This Row],[Product Name]]</f>
        <v>Gigastuff</v>
      </c>
      <c r="N1204">
        <f>Portfolio43468[[#This Row],[Order Quantity]]</f>
        <v>1242</v>
      </c>
      <c r="O1204" s="14">
        <f>Portfolio43468[[#This Row],[Order Value]]</f>
        <v>2347.3799999999997</v>
      </c>
      <c r="P1204">
        <f t="shared" si="36"/>
        <v>2008</v>
      </c>
      <c r="Q1204" t="str">
        <f t="shared" si="37"/>
        <v>Jan</v>
      </c>
    </row>
    <row r="1205" spans="1:17" x14ac:dyDescent="0.3">
      <c r="A1205">
        <v>1211</v>
      </c>
      <c r="B1205" t="str">
        <f>Portfolio43468[[#This Row],[First Name]]</f>
        <v>N</v>
      </c>
      <c r="C1205" t="str">
        <f>Portfolio43468[[#This Row],[Last Name]]</f>
        <v>Laird</v>
      </c>
      <c r="D1205" t="s">
        <v>4493</v>
      </c>
      <c r="E1205" t="str">
        <f>Portfolio43468[[#This Row],[Gender]]</f>
        <v>M</v>
      </c>
      <c r="F1205">
        <v>60</v>
      </c>
      <c r="G1205" t="s">
        <v>4996</v>
      </c>
      <c r="H1205" t="s">
        <v>1371</v>
      </c>
      <c r="I1205" t="str">
        <f>INDEX('Postal Codes 1'!$C$2:$C$1540,MATCH(H1205,'Postal Codes 1'!$B$2:$B$1540,0))</f>
        <v>SO</v>
      </c>
      <c r="J1205" s="10">
        <v>40207</v>
      </c>
      <c r="K1205">
        <v>90</v>
      </c>
      <c r="L1205" t="s">
        <v>851</v>
      </c>
      <c r="M1205" t="str">
        <f>Portfolio43468[[#This Row],[Product Name]]</f>
        <v>Hyperwotsit</v>
      </c>
      <c r="N1205">
        <f>Portfolio43468[[#This Row],[Order Quantity]]</f>
        <v>1800</v>
      </c>
      <c r="O1205" s="14">
        <f>Portfolio43468[[#This Row],[Order Value]]</f>
        <v>3617.9999999999995</v>
      </c>
      <c r="P1205">
        <f t="shared" si="36"/>
        <v>2010</v>
      </c>
      <c r="Q1205" t="str">
        <f t="shared" si="37"/>
        <v>Jan</v>
      </c>
    </row>
    <row r="1206" spans="1:17" x14ac:dyDescent="0.3">
      <c r="A1206">
        <v>1212</v>
      </c>
      <c r="B1206" t="str">
        <f>Portfolio43468[[#This Row],[First Name]]</f>
        <v>H</v>
      </c>
      <c r="C1206" t="str">
        <f>Portfolio43468[[#This Row],[Last Name]]</f>
        <v>Tanner</v>
      </c>
      <c r="D1206" t="s">
        <v>4493</v>
      </c>
      <c r="E1206" t="str">
        <f>Portfolio43468[[#This Row],[Gender]]</f>
        <v>M</v>
      </c>
      <c r="F1206">
        <v>30</v>
      </c>
      <c r="G1206" t="s">
        <v>4999</v>
      </c>
      <c r="H1206" t="s">
        <v>1315</v>
      </c>
      <c r="I1206" t="str">
        <f>INDEX('Postal Codes 1'!$C$2:$C$1540,MATCH(H1206,'Postal Codes 1'!$B$2:$B$1540,0))</f>
        <v>RG</v>
      </c>
      <c r="J1206" s="10">
        <v>40289</v>
      </c>
      <c r="K1206">
        <v>68</v>
      </c>
      <c r="L1206" t="s">
        <v>1772</v>
      </c>
      <c r="M1206" t="str">
        <f>Portfolio43468[[#This Row],[Product Name]]</f>
        <v>Gigastuff</v>
      </c>
      <c r="N1206">
        <f>Portfolio43468[[#This Row],[Order Quantity]]</f>
        <v>1224</v>
      </c>
      <c r="O1206" s="14">
        <f>Portfolio43468[[#This Row],[Order Value]]</f>
        <v>2313.3599999999997</v>
      </c>
      <c r="P1206">
        <f t="shared" si="36"/>
        <v>2010</v>
      </c>
      <c r="Q1206" t="str">
        <f t="shared" si="37"/>
        <v>Apr</v>
      </c>
    </row>
    <row r="1207" spans="1:17" x14ac:dyDescent="0.3">
      <c r="A1207">
        <v>1213</v>
      </c>
      <c r="B1207" t="str">
        <f>Portfolio43468[[#This Row],[First Name]]</f>
        <v>I</v>
      </c>
      <c r="C1207" t="str">
        <f>Portfolio43468[[#This Row],[Last Name]]</f>
        <v>Hamm</v>
      </c>
      <c r="D1207" t="s">
        <v>4493</v>
      </c>
      <c r="E1207" t="str">
        <f>Portfolio43468[[#This Row],[Gender]]</f>
        <v>M</v>
      </c>
      <c r="F1207">
        <v>30</v>
      </c>
      <c r="G1207" t="s">
        <v>5002</v>
      </c>
      <c r="H1207" t="s">
        <v>1440</v>
      </c>
      <c r="I1207" t="str">
        <f>INDEX('Postal Codes 1'!$C$2:$C$1540,MATCH(H1207,'Postal Codes 1'!$B$2:$B$1540,0))</f>
        <v>TD</v>
      </c>
      <c r="J1207" s="10">
        <v>40278</v>
      </c>
      <c r="K1207">
        <v>72</v>
      </c>
      <c r="L1207" t="s">
        <v>1677</v>
      </c>
      <c r="M1207" t="str">
        <f>Portfolio43468[[#This Row],[Product Name]]</f>
        <v>Ultrathing V3</v>
      </c>
      <c r="N1207">
        <f>Portfolio43468[[#This Row],[Order Quantity]]</f>
        <v>1728</v>
      </c>
      <c r="O1207" s="14">
        <f>Portfolio43468[[#This Row],[Order Value]]</f>
        <v>6030.72</v>
      </c>
      <c r="P1207">
        <f t="shared" si="36"/>
        <v>2010</v>
      </c>
      <c r="Q1207" t="str">
        <f t="shared" si="37"/>
        <v>Apr</v>
      </c>
    </row>
    <row r="1208" spans="1:17" x14ac:dyDescent="0.3">
      <c r="A1208">
        <v>1214</v>
      </c>
      <c r="B1208" t="str">
        <f>Portfolio43468[[#This Row],[First Name]]</f>
        <v>N</v>
      </c>
      <c r="C1208" t="str">
        <f>Portfolio43468[[#This Row],[Last Name]]</f>
        <v>Akins</v>
      </c>
      <c r="D1208" t="s">
        <v>4493</v>
      </c>
      <c r="E1208" t="str">
        <f>Portfolio43468[[#This Row],[Gender]]</f>
        <v>M</v>
      </c>
      <c r="F1208">
        <v>90</v>
      </c>
      <c r="G1208" t="s">
        <v>5005</v>
      </c>
      <c r="H1208" t="s">
        <v>395</v>
      </c>
      <c r="I1208" t="str">
        <f>INDEX('Postal Codes 1'!$C$2:$C$1540,MATCH(H1208,'Postal Codes 1'!$B$2:$B$1540,0))</f>
        <v>PA</v>
      </c>
      <c r="J1208" s="10">
        <v>40295</v>
      </c>
      <c r="K1208">
        <v>25</v>
      </c>
      <c r="L1208" t="s">
        <v>1692</v>
      </c>
      <c r="M1208" t="str">
        <f>Portfolio43468[[#This Row],[Product Name]]</f>
        <v>Megawidget L</v>
      </c>
      <c r="N1208">
        <f>Portfolio43468[[#This Row],[Order Quantity]]</f>
        <v>600</v>
      </c>
      <c r="O1208" s="14">
        <f>Portfolio43468[[#This Row],[Order Value]]</f>
        <v>954</v>
      </c>
      <c r="P1208">
        <f t="shared" si="36"/>
        <v>2010</v>
      </c>
      <c r="Q1208" t="str">
        <f t="shared" si="37"/>
        <v>Apr</v>
      </c>
    </row>
    <row r="1209" spans="1:17" x14ac:dyDescent="0.3">
      <c r="A1209">
        <v>1215</v>
      </c>
      <c r="B1209" t="str">
        <f>Portfolio43468[[#This Row],[First Name]]</f>
        <v>B</v>
      </c>
      <c r="C1209" t="str">
        <f>Portfolio43468[[#This Row],[Last Name]]</f>
        <v>Blake</v>
      </c>
      <c r="D1209" t="s">
        <v>4493</v>
      </c>
      <c r="E1209" t="str">
        <f>Portfolio43468[[#This Row],[Gender]]</f>
        <v>M</v>
      </c>
      <c r="F1209">
        <v>90</v>
      </c>
      <c r="G1209" t="s">
        <v>5008</v>
      </c>
      <c r="H1209" t="s">
        <v>456</v>
      </c>
      <c r="I1209" t="str">
        <f>INDEX('Postal Codes 1'!$C$2:$C$1540,MATCH(H1209,'Postal Codes 1'!$B$2:$B$1540,0))</f>
        <v>SA</v>
      </c>
      <c r="J1209" s="10">
        <v>40164</v>
      </c>
      <c r="K1209">
        <v>10</v>
      </c>
      <c r="L1209" t="s">
        <v>1673</v>
      </c>
      <c r="M1209" t="str">
        <f>Portfolio43468[[#This Row],[Product Name]]</f>
        <v>Megawidget S</v>
      </c>
      <c r="N1209">
        <f>Portfolio43468[[#This Row],[Order Quantity]]</f>
        <v>240</v>
      </c>
      <c r="O1209" s="14">
        <f>Portfolio43468[[#This Row],[Order Value]]</f>
        <v>189.60000000000002</v>
      </c>
      <c r="P1209">
        <f t="shared" si="36"/>
        <v>2009</v>
      </c>
      <c r="Q1209" t="str">
        <f t="shared" si="37"/>
        <v>Dec</v>
      </c>
    </row>
    <row r="1210" spans="1:17" x14ac:dyDescent="0.3">
      <c r="A1210">
        <v>1216</v>
      </c>
      <c r="B1210" t="str">
        <f>Portfolio43468[[#This Row],[First Name]]</f>
        <v>L</v>
      </c>
      <c r="C1210" t="str">
        <f>Portfolio43468[[#This Row],[Last Name]]</f>
        <v>Tobin</v>
      </c>
      <c r="D1210" t="s">
        <v>4493</v>
      </c>
      <c r="E1210" t="str">
        <f>Portfolio43468[[#This Row],[Gender]]</f>
        <v>M</v>
      </c>
      <c r="F1210">
        <v>60</v>
      </c>
      <c r="G1210" t="s">
        <v>5010</v>
      </c>
      <c r="H1210" t="s">
        <v>3830</v>
      </c>
      <c r="I1210" t="str">
        <f>INDEX('Postal Codes 1'!$C$2:$C$1540,MATCH(H1210,'Postal Codes 1'!$B$2:$B$1540,0))</f>
        <v>TR</v>
      </c>
      <c r="J1210" s="10">
        <v>39756</v>
      </c>
      <c r="K1210">
        <v>32</v>
      </c>
      <c r="L1210" t="s">
        <v>1007</v>
      </c>
      <c r="M1210" t="str">
        <f>Portfolio43468[[#This Row],[Product Name]]</f>
        <v>Superwossname</v>
      </c>
      <c r="N1210">
        <f>Portfolio43468[[#This Row],[Order Quantity]]</f>
        <v>640</v>
      </c>
      <c r="O1210" s="14">
        <f>Portfolio43468[[#This Row],[Order Value]]</f>
        <v>1990.3999999999999</v>
      </c>
      <c r="P1210">
        <f t="shared" si="36"/>
        <v>2008</v>
      </c>
      <c r="Q1210" t="str">
        <f t="shared" si="37"/>
        <v>Nov</v>
      </c>
    </row>
    <row r="1211" spans="1:17" x14ac:dyDescent="0.3">
      <c r="A1211">
        <v>1217</v>
      </c>
      <c r="B1211" t="str">
        <f>Portfolio43468[[#This Row],[First Name]]</f>
        <v>B</v>
      </c>
      <c r="C1211" t="str">
        <f>Portfolio43468[[#This Row],[Last Name]]</f>
        <v>Mccray</v>
      </c>
      <c r="D1211" t="s">
        <v>4493</v>
      </c>
      <c r="E1211" t="str">
        <f>Portfolio43468[[#This Row],[Gender]]</f>
        <v>M</v>
      </c>
      <c r="F1211">
        <v>60</v>
      </c>
      <c r="G1211" t="s">
        <v>5012</v>
      </c>
      <c r="H1211" t="s">
        <v>608</v>
      </c>
      <c r="I1211" t="str">
        <f>INDEX('Postal Codes 1'!$C$2:$C$1540,MATCH(H1211,'Postal Codes 1'!$B$2:$B$1540,0))</f>
        <v>EX</v>
      </c>
      <c r="J1211" s="10">
        <v>39486</v>
      </c>
      <c r="K1211">
        <v>26</v>
      </c>
      <c r="L1211" t="s">
        <v>1700</v>
      </c>
      <c r="M1211" t="str">
        <f>Portfolio43468[[#This Row],[Product Name]]</f>
        <v>Ultrathing V1</v>
      </c>
      <c r="N1211">
        <f>Portfolio43468[[#This Row],[Order Quantity]]</f>
        <v>442</v>
      </c>
      <c r="O1211" s="14">
        <f>Portfolio43468[[#This Row],[Order Value]]</f>
        <v>879.58</v>
      </c>
      <c r="P1211">
        <f t="shared" si="36"/>
        <v>2008</v>
      </c>
      <c r="Q1211" t="str">
        <f t="shared" si="37"/>
        <v>Feb</v>
      </c>
    </row>
    <row r="1212" spans="1:17" x14ac:dyDescent="0.3">
      <c r="A1212">
        <v>1218</v>
      </c>
      <c r="B1212" t="str">
        <f>Portfolio43468[[#This Row],[First Name]]</f>
        <v>M</v>
      </c>
      <c r="C1212" t="str">
        <f>Portfolio43468[[#This Row],[Last Name]]</f>
        <v>Oakley</v>
      </c>
      <c r="D1212" t="s">
        <v>4493</v>
      </c>
      <c r="E1212" t="str">
        <f>Portfolio43468[[#This Row],[Gender]]</f>
        <v>M</v>
      </c>
      <c r="F1212">
        <v>90</v>
      </c>
      <c r="G1212" t="s">
        <v>5015</v>
      </c>
      <c r="H1212" t="s">
        <v>33</v>
      </c>
      <c r="I1212" t="str">
        <f>INDEX('Postal Codes 1'!$C$2:$C$1540,MATCH(H1212,'Postal Codes 1'!$B$2:$B$1540,0))</f>
        <v>BA</v>
      </c>
      <c r="J1212" s="10">
        <v>40117</v>
      </c>
      <c r="K1212">
        <v>63</v>
      </c>
      <c r="L1212" t="s">
        <v>1772</v>
      </c>
      <c r="M1212" t="str">
        <f>Portfolio43468[[#This Row],[Product Name]]</f>
        <v>Gigastuff</v>
      </c>
      <c r="N1212">
        <f>Portfolio43468[[#This Row],[Order Quantity]]</f>
        <v>1134</v>
      </c>
      <c r="O1212" s="14">
        <f>Portfolio43468[[#This Row],[Order Value]]</f>
        <v>2143.2599999999998</v>
      </c>
      <c r="P1212">
        <f t="shared" si="36"/>
        <v>2009</v>
      </c>
      <c r="Q1212" t="str">
        <f t="shared" si="37"/>
        <v>Oct</v>
      </c>
    </row>
    <row r="1213" spans="1:17" x14ac:dyDescent="0.3">
      <c r="A1213">
        <v>1219</v>
      </c>
      <c r="B1213" t="str">
        <f>Portfolio43468[[#This Row],[First Name]]</f>
        <v>J</v>
      </c>
      <c r="C1213" t="str">
        <f>Portfolio43468[[#This Row],[Last Name]]</f>
        <v>Pace</v>
      </c>
      <c r="D1213" t="s">
        <v>4493</v>
      </c>
      <c r="E1213" t="str">
        <f>Portfolio43468[[#This Row],[Gender]]</f>
        <v>M</v>
      </c>
      <c r="F1213">
        <v>30</v>
      </c>
      <c r="G1213" t="s">
        <v>5018</v>
      </c>
      <c r="H1213" t="s">
        <v>2103</v>
      </c>
      <c r="I1213" t="str">
        <f>INDEX('Postal Codes 1'!$C$2:$C$1540,MATCH(H1213,'Postal Codes 1'!$B$2:$B$1540,0))</f>
        <v>PO</v>
      </c>
      <c r="J1213" s="10">
        <v>40187</v>
      </c>
      <c r="K1213">
        <v>7</v>
      </c>
      <c r="L1213" t="s">
        <v>1696</v>
      </c>
      <c r="M1213" t="str">
        <f>Portfolio43468[[#This Row],[Product Name]]</f>
        <v>Ultrathing V2</v>
      </c>
      <c r="N1213">
        <f>Portfolio43468[[#This Row],[Order Quantity]]</f>
        <v>140</v>
      </c>
      <c r="O1213" s="14">
        <f>Portfolio43468[[#This Row],[Order Value]]</f>
        <v>418.6</v>
      </c>
      <c r="P1213">
        <f t="shared" si="36"/>
        <v>2010</v>
      </c>
      <c r="Q1213" t="str">
        <f t="shared" si="37"/>
        <v>Jan</v>
      </c>
    </row>
    <row r="1214" spans="1:17" x14ac:dyDescent="0.3">
      <c r="A1214">
        <v>1220</v>
      </c>
      <c r="B1214" t="str">
        <f>Portfolio43468[[#This Row],[First Name]]</f>
        <v>D</v>
      </c>
      <c r="C1214" t="str">
        <f>Portfolio43468[[#This Row],[Last Name]]</f>
        <v>Ohara</v>
      </c>
      <c r="D1214" t="s">
        <v>4493</v>
      </c>
      <c r="E1214" t="str">
        <f>Portfolio43468[[#This Row],[Gender]]</f>
        <v>M</v>
      </c>
      <c r="F1214">
        <v>30</v>
      </c>
      <c r="G1214" t="s">
        <v>5020</v>
      </c>
      <c r="H1214" t="s">
        <v>712</v>
      </c>
      <c r="I1214" t="str">
        <f>INDEX('Postal Codes 1'!$C$2:$C$1540,MATCH(H1214,'Postal Codes 1'!$B$2:$B$1540,0))</f>
        <v>LL</v>
      </c>
      <c r="J1214" s="10">
        <v>39520</v>
      </c>
      <c r="K1214">
        <v>96</v>
      </c>
      <c r="L1214" t="s">
        <v>1696</v>
      </c>
      <c r="M1214" t="str">
        <f>Portfolio43468[[#This Row],[Product Name]]</f>
        <v>Ultrathing V2</v>
      </c>
      <c r="N1214">
        <f>Portfolio43468[[#This Row],[Order Quantity]]</f>
        <v>1920</v>
      </c>
      <c r="O1214" s="14">
        <f>Portfolio43468[[#This Row],[Order Value]]</f>
        <v>5740.8</v>
      </c>
      <c r="P1214">
        <f t="shared" si="36"/>
        <v>2008</v>
      </c>
      <c r="Q1214" t="str">
        <f t="shared" si="37"/>
        <v>Mar</v>
      </c>
    </row>
    <row r="1215" spans="1:17" x14ac:dyDescent="0.3">
      <c r="A1215">
        <v>1221</v>
      </c>
      <c r="B1215" t="str">
        <f>Portfolio43468[[#This Row],[First Name]]</f>
        <v>D</v>
      </c>
      <c r="C1215" t="str">
        <f>Portfolio43468[[#This Row],[Last Name]]</f>
        <v>Crowell</v>
      </c>
      <c r="D1215" t="s">
        <v>4493</v>
      </c>
      <c r="E1215" t="str">
        <f>Portfolio43468[[#This Row],[Gender]]</f>
        <v>M</v>
      </c>
      <c r="F1215">
        <v>90</v>
      </c>
      <c r="G1215" t="s">
        <v>5023</v>
      </c>
      <c r="H1215" t="s">
        <v>5024</v>
      </c>
      <c r="I1215" t="str">
        <f>INDEX('Postal Codes 1'!$C$2:$C$1540,MATCH(H1215,'Postal Codes 1'!$B$2:$B$1540,0))</f>
        <v>CV</v>
      </c>
      <c r="J1215" s="10">
        <v>40015</v>
      </c>
      <c r="K1215">
        <v>87</v>
      </c>
      <c r="L1215" t="s">
        <v>1772</v>
      </c>
      <c r="M1215" t="str">
        <f>Portfolio43468[[#This Row],[Product Name]]</f>
        <v>Gigastuff</v>
      </c>
      <c r="N1215">
        <f>Portfolio43468[[#This Row],[Order Quantity]]</f>
        <v>1566</v>
      </c>
      <c r="O1215" s="14">
        <f>Portfolio43468[[#This Row],[Order Value]]</f>
        <v>2959.74</v>
      </c>
      <c r="P1215">
        <f t="shared" si="36"/>
        <v>2009</v>
      </c>
      <c r="Q1215" t="str">
        <f t="shared" si="37"/>
        <v>Jul</v>
      </c>
    </row>
    <row r="1216" spans="1:17" x14ac:dyDescent="0.3">
      <c r="A1216">
        <v>1222</v>
      </c>
      <c r="B1216" t="str">
        <f>Portfolio43468[[#This Row],[First Name]]</f>
        <v>L</v>
      </c>
      <c r="C1216" t="str">
        <f>Portfolio43468[[#This Row],[Last Name]]</f>
        <v>Mckay</v>
      </c>
      <c r="D1216" t="s">
        <v>4493</v>
      </c>
      <c r="E1216" t="str">
        <f>Portfolio43468[[#This Row],[Gender]]</f>
        <v>M</v>
      </c>
      <c r="F1216">
        <v>30</v>
      </c>
      <c r="G1216" t="s">
        <v>5027</v>
      </c>
      <c r="H1216" t="s">
        <v>128</v>
      </c>
      <c r="I1216" t="str">
        <f>INDEX('Postal Codes 1'!$C$2:$C$1540,MATCH(H1216,'Postal Codes 1'!$B$2:$B$1540,0))</f>
        <v>CW</v>
      </c>
      <c r="J1216" s="10">
        <v>39575</v>
      </c>
      <c r="K1216">
        <v>59</v>
      </c>
      <c r="L1216" t="s">
        <v>1673</v>
      </c>
      <c r="M1216" t="str">
        <f>Portfolio43468[[#This Row],[Product Name]]</f>
        <v>Megawidget S</v>
      </c>
      <c r="N1216">
        <f>Portfolio43468[[#This Row],[Order Quantity]]</f>
        <v>1416</v>
      </c>
      <c r="O1216" s="14">
        <f>Portfolio43468[[#This Row],[Order Value]]</f>
        <v>1118.6400000000001</v>
      </c>
      <c r="P1216">
        <f t="shared" si="36"/>
        <v>2008</v>
      </c>
      <c r="Q1216" t="str">
        <f t="shared" si="37"/>
        <v>May</v>
      </c>
    </row>
    <row r="1217" spans="1:17" x14ac:dyDescent="0.3">
      <c r="A1217">
        <v>1223</v>
      </c>
      <c r="B1217" t="str">
        <f>Portfolio43468[[#This Row],[First Name]]</f>
        <v>B</v>
      </c>
      <c r="C1217" t="str">
        <f>Portfolio43468[[#This Row],[Last Name]]</f>
        <v>Gore</v>
      </c>
      <c r="D1217" t="s">
        <v>4493</v>
      </c>
      <c r="E1217" t="str">
        <f>Portfolio43468[[#This Row],[Gender]]</f>
        <v>M</v>
      </c>
      <c r="F1217">
        <v>90</v>
      </c>
      <c r="G1217" t="s">
        <v>5028</v>
      </c>
      <c r="H1217" t="s">
        <v>264</v>
      </c>
      <c r="I1217" t="str">
        <f>INDEX('Postal Codes 1'!$C$2:$C$1540,MATCH(H1217,'Postal Codes 1'!$B$2:$B$1540,0))</f>
        <v>IV</v>
      </c>
      <c r="J1217" s="10">
        <v>40514</v>
      </c>
      <c r="K1217">
        <v>65</v>
      </c>
      <c r="L1217" t="s">
        <v>1772</v>
      </c>
      <c r="M1217" t="str">
        <f>Portfolio43468[[#This Row],[Product Name]]</f>
        <v>Gigastuff</v>
      </c>
      <c r="N1217">
        <f>Portfolio43468[[#This Row],[Order Quantity]]</f>
        <v>1170</v>
      </c>
      <c r="O1217" s="14">
        <f>Portfolio43468[[#This Row],[Order Value]]</f>
        <v>2211.2999999999997</v>
      </c>
      <c r="P1217">
        <f t="shared" si="36"/>
        <v>2010</v>
      </c>
      <c r="Q1217" t="str">
        <f t="shared" si="37"/>
        <v>Dec</v>
      </c>
    </row>
    <row r="1218" spans="1:17" x14ac:dyDescent="0.3">
      <c r="A1218">
        <v>1224</v>
      </c>
      <c r="B1218" t="str">
        <f>Portfolio43468[[#This Row],[First Name]]</f>
        <v>D</v>
      </c>
      <c r="C1218" t="str">
        <f>Portfolio43468[[#This Row],[Last Name]]</f>
        <v>Latham</v>
      </c>
      <c r="D1218" t="s">
        <v>4493</v>
      </c>
      <c r="E1218" t="str">
        <f>Portfolio43468[[#This Row],[Gender]]</f>
        <v>M</v>
      </c>
      <c r="F1218">
        <v>90</v>
      </c>
      <c r="G1218" t="s">
        <v>5029</v>
      </c>
      <c r="H1218" t="s">
        <v>1119</v>
      </c>
      <c r="I1218" t="str">
        <f>INDEX('Postal Codes 1'!$C$2:$C$1540,MATCH(H1218,'Postal Codes 1'!$B$2:$B$1540,0))</f>
        <v>IV</v>
      </c>
      <c r="J1218" s="10">
        <v>40337</v>
      </c>
      <c r="K1218">
        <v>6</v>
      </c>
      <c r="L1218" t="s">
        <v>1721</v>
      </c>
      <c r="M1218" t="str">
        <f>Portfolio43468[[#This Row],[Product Name]]</f>
        <v>Ultrathing V4</v>
      </c>
      <c r="N1218">
        <f>Portfolio43468[[#This Row],[Order Quantity]]</f>
        <v>144</v>
      </c>
      <c r="O1218" s="14">
        <f>Portfolio43468[[#This Row],[Order Value]]</f>
        <v>574.56000000000006</v>
      </c>
      <c r="P1218">
        <f t="shared" ref="P1218:P1281" si="38">YEAR(J1218)</f>
        <v>2010</v>
      </c>
      <c r="Q1218" t="str">
        <f t="shared" ref="Q1218:Q1281" si="39">TEXT(J1218,"MMM")</f>
        <v>Jun</v>
      </c>
    </row>
    <row r="1219" spans="1:17" x14ac:dyDescent="0.3">
      <c r="A1219">
        <v>1225</v>
      </c>
      <c r="B1219" t="str">
        <f>Portfolio43468[[#This Row],[First Name]]</f>
        <v>A</v>
      </c>
      <c r="C1219" t="str">
        <f>Portfolio43468[[#This Row],[Last Name]]</f>
        <v>Stone</v>
      </c>
      <c r="D1219" t="s">
        <v>4493</v>
      </c>
      <c r="E1219" t="str">
        <f>Portfolio43468[[#This Row],[Gender]]</f>
        <v>M</v>
      </c>
      <c r="F1219">
        <v>30</v>
      </c>
      <c r="G1219" t="s">
        <v>5030</v>
      </c>
      <c r="H1219" t="s">
        <v>2690</v>
      </c>
      <c r="I1219" t="str">
        <f>INDEX('Postal Codes 1'!$C$2:$C$1540,MATCH(H1219,'Postal Codes 1'!$B$2:$B$1540,0))</f>
        <v>OX</v>
      </c>
      <c r="J1219" s="10">
        <v>39953</v>
      </c>
      <c r="K1219">
        <v>32</v>
      </c>
      <c r="L1219" t="s">
        <v>1692</v>
      </c>
      <c r="M1219" t="str">
        <f>Portfolio43468[[#This Row],[Product Name]]</f>
        <v>Megawidget L</v>
      </c>
      <c r="N1219">
        <f>Portfolio43468[[#This Row],[Order Quantity]]</f>
        <v>768</v>
      </c>
      <c r="O1219" s="14">
        <f>Portfolio43468[[#This Row],[Order Value]]</f>
        <v>1221.1200000000001</v>
      </c>
      <c r="P1219">
        <f t="shared" si="38"/>
        <v>2009</v>
      </c>
      <c r="Q1219" t="str">
        <f t="shared" si="39"/>
        <v>May</v>
      </c>
    </row>
    <row r="1220" spans="1:17" x14ac:dyDescent="0.3">
      <c r="A1220">
        <v>1226</v>
      </c>
      <c r="B1220" t="str">
        <f>Portfolio43468[[#This Row],[First Name]]</f>
        <v>F</v>
      </c>
      <c r="C1220" t="str">
        <f>Portfolio43468[[#This Row],[Last Name]]</f>
        <v>Abrams</v>
      </c>
      <c r="D1220" t="s">
        <v>4493</v>
      </c>
      <c r="E1220" t="str">
        <f>Portfolio43468[[#This Row],[Gender]]</f>
        <v>M</v>
      </c>
      <c r="F1220">
        <v>60</v>
      </c>
      <c r="G1220" t="s">
        <v>5032</v>
      </c>
      <c r="H1220" t="s">
        <v>364</v>
      </c>
      <c r="I1220" t="str">
        <f>INDEX('Postal Codes 1'!$C$2:$C$1540,MATCH(H1220,'Postal Codes 1'!$B$2:$B$1540,0))</f>
        <v>NG</v>
      </c>
      <c r="J1220" s="10">
        <v>39948</v>
      </c>
      <c r="K1220">
        <v>13</v>
      </c>
      <c r="L1220" t="s">
        <v>1692</v>
      </c>
      <c r="M1220" t="str">
        <f>Portfolio43468[[#This Row],[Product Name]]</f>
        <v>Megawidget L</v>
      </c>
      <c r="N1220">
        <f>Portfolio43468[[#This Row],[Order Quantity]]</f>
        <v>312</v>
      </c>
      <c r="O1220" s="14">
        <f>Portfolio43468[[#This Row],[Order Value]]</f>
        <v>496.08000000000004</v>
      </c>
      <c r="P1220">
        <f t="shared" si="38"/>
        <v>2009</v>
      </c>
      <c r="Q1220" t="str">
        <f t="shared" si="39"/>
        <v>May</v>
      </c>
    </row>
    <row r="1221" spans="1:17" x14ac:dyDescent="0.3">
      <c r="A1221">
        <v>1227</v>
      </c>
      <c r="B1221" t="str">
        <f>Portfolio43468[[#This Row],[First Name]]</f>
        <v>M</v>
      </c>
      <c r="C1221" t="str">
        <f>Portfolio43468[[#This Row],[Last Name]]</f>
        <v>Helton</v>
      </c>
      <c r="D1221" t="s">
        <v>4493</v>
      </c>
      <c r="E1221" t="str">
        <f>Portfolio43468[[#This Row],[Gender]]</f>
        <v>M</v>
      </c>
      <c r="F1221">
        <v>30</v>
      </c>
      <c r="G1221" t="s">
        <v>5034</v>
      </c>
      <c r="H1221" t="s">
        <v>566</v>
      </c>
      <c r="I1221" t="str">
        <f>INDEX('Postal Codes 1'!$C$2:$C$1540,MATCH(H1221,'Postal Codes 1'!$B$2:$B$1540,0))</f>
        <v>CF</v>
      </c>
      <c r="J1221" s="10">
        <v>39684</v>
      </c>
      <c r="K1221">
        <v>36</v>
      </c>
      <c r="L1221" t="s">
        <v>1007</v>
      </c>
      <c r="M1221" t="str">
        <f>Portfolio43468[[#This Row],[Product Name]]</f>
        <v>Superwossname</v>
      </c>
      <c r="N1221">
        <f>Portfolio43468[[#This Row],[Order Quantity]]</f>
        <v>720</v>
      </c>
      <c r="O1221" s="14">
        <f>Portfolio43468[[#This Row],[Order Value]]</f>
        <v>2239.1999999999998</v>
      </c>
      <c r="P1221">
        <f t="shared" si="38"/>
        <v>2008</v>
      </c>
      <c r="Q1221" t="str">
        <f t="shared" si="39"/>
        <v>Aug</v>
      </c>
    </row>
    <row r="1222" spans="1:17" x14ac:dyDescent="0.3">
      <c r="A1222">
        <v>1228</v>
      </c>
      <c r="B1222" t="str">
        <f>Portfolio43468[[#This Row],[First Name]]</f>
        <v>L</v>
      </c>
      <c r="C1222" t="str">
        <f>Portfolio43468[[#This Row],[Last Name]]</f>
        <v>Dunlap</v>
      </c>
      <c r="D1222" t="s">
        <v>4493</v>
      </c>
      <c r="E1222" t="str">
        <f>Portfolio43468[[#This Row],[Gender]]</f>
        <v>M</v>
      </c>
      <c r="F1222">
        <v>60</v>
      </c>
      <c r="G1222" t="s">
        <v>5037</v>
      </c>
      <c r="H1222" t="s">
        <v>661</v>
      </c>
      <c r="I1222" t="str">
        <f>INDEX('Postal Codes 1'!$C$2:$C$1540,MATCH(H1222,'Postal Codes 1'!$B$2:$B$1540,0))</f>
        <v>KA</v>
      </c>
      <c r="J1222" s="10">
        <v>40032</v>
      </c>
      <c r="K1222">
        <v>5</v>
      </c>
      <c r="L1222" t="s">
        <v>1721</v>
      </c>
      <c r="M1222" t="str">
        <f>Portfolio43468[[#This Row],[Product Name]]</f>
        <v>Ultrathing V4</v>
      </c>
      <c r="N1222">
        <f>Portfolio43468[[#This Row],[Order Quantity]]</f>
        <v>120</v>
      </c>
      <c r="O1222" s="14">
        <f>Portfolio43468[[#This Row],[Order Value]]</f>
        <v>478.8</v>
      </c>
      <c r="P1222">
        <f t="shared" si="38"/>
        <v>2009</v>
      </c>
      <c r="Q1222" t="str">
        <f t="shared" si="39"/>
        <v>Aug</v>
      </c>
    </row>
    <row r="1223" spans="1:17" x14ac:dyDescent="0.3">
      <c r="A1223">
        <v>1229</v>
      </c>
      <c r="B1223" t="str">
        <f>Portfolio43468[[#This Row],[First Name]]</f>
        <v>K</v>
      </c>
      <c r="C1223" t="str">
        <f>Portfolio43468[[#This Row],[Last Name]]</f>
        <v>Champagne</v>
      </c>
      <c r="D1223" t="s">
        <v>4493</v>
      </c>
      <c r="E1223" t="str">
        <f>Portfolio43468[[#This Row],[Gender]]</f>
        <v>M</v>
      </c>
      <c r="F1223">
        <v>60</v>
      </c>
      <c r="G1223" t="s">
        <v>5040</v>
      </c>
      <c r="H1223" t="s">
        <v>3374</v>
      </c>
      <c r="I1223" t="str">
        <f>INDEX('Postal Codes 1'!$C$2:$C$1540,MATCH(H1223,'Postal Codes 1'!$B$2:$B$1540,0))</f>
        <v>CA</v>
      </c>
      <c r="J1223" s="10">
        <v>39803</v>
      </c>
      <c r="K1223">
        <v>70</v>
      </c>
      <c r="L1223" t="s">
        <v>1677</v>
      </c>
      <c r="M1223" t="str">
        <f>Portfolio43468[[#This Row],[Product Name]]</f>
        <v>Ultrathing V3</v>
      </c>
      <c r="N1223">
        <f>Portfolio43468[[#This Row],[Order Quantity]]</f>
        <v>1680</v>
      </c>
      <c r="O1223" s="14">
        <f>Portfolio43468[[#This Row],[Order Value]]</f>
        <v>5863.2000000000007</v>
      </c>
      <c r="P1223">
        <f t="shared" si="38"/>
        <v>2008</v>
      </c>
      <c r="Q1223" t="str">
        <f t="shared" si="39"/>
        <v>Dec</v>
      </c>
    </row>
    <row r="1224" spans="1:17" x14ac:dyDescent="0.3">
      <c r="A1224">
        <v>1230</v>
      </c>
      <c r="B1224" t="str">
        <f>Portfolio43468[[#This Row],[First Name]]</f>
        <v>M</v>
      </c>
      <c r="C1224" t="str">
        <f>Portfolio43468[[#This Row],[Last Name]]</f>
        <v>Rose</v>
      </c>
      <c r="D1224" t="s">
        <v>4493</v>
      </c>
      <c r="E1224" t="str">
        <f>Portfolio43468[[#This Row],[Gender]]</f>
        <v>M</v>
      </c>
      <c r="F1224">
        <v>90</v>
      </c>
      <c r="G1224" t="s">
        <v>4349</v>
      </c>
      <c r="H1224" t="s">
        <v>3065</v>
      </c>
      <c r="I1224" t="str">
        <f>INDEX('Postal Codes 1'!$C$2:$C$1540,MATCH(H1224,'Postal Codes 1'!$B$2:$B$1540,0))</f>
        <v>IP</v>
      </c>
      <c r="J1224" s="10">
        <v>40405</v>
      </c>
      <c r="K1224">
        <v>2</v>
      </c>
      <c r="L1224" t="s">
        <v>1721</v>
      </c>
      <c r="M1224" t="str">
        <f>Portfolio43468[[#This Row],[Product Name]]</f>
        <v>Ultrathing V4</v>
      </c>
      <c r="N1224">
        <f>Portfolio43468[[#This Row],[Order Quantity]]</f>
        <v>48</v>
      </c>
      <c r="O1224" s="14">
        <f>Portfolio43468[[#This Row],[Order Value]]</f>
        <v>191.52</v>
      </c>
      <c r="P1224">
        <f t="shared" si="38"/>
        <v>2010</v>
      </c>
      <c r="Q1224" t="str">
        <f t="shared" si="39"/>
        <v>Aug</v>
      </c>
    </row>
    <row r="1225" spans="1:17" x14ac:dyDescent="0.3">
      <c r="A1225">
        <v>1231</v>
      </c>
      <c r="B1225" t="str">
        <f>Portfolio43468[[#This Row],[First Name]]</f>
        <v>G</v>
      </c>
      <c r="C1225" t="str">
        <f>Portfolio43468[[#This Row],[Last Name]]</f>
        <v>Robinson</v>
      </c>
      <c r="D1225" t="s">
        <v>4493</v>
      </c>
      <c r="E1225" t="str">
        <f>Portfolio43468[[#This Row],[Gender]]</f>
        <v>M</v>
      </c>
      <c r="F1225">
        <v>30</v>
      </c>
      <c r="G1225" t="s">
        <v>5042</v>
      </c>
      <c r="H1225" t="s">
        <v>5043</v>
      </c>
      <c r="I1225" t="str">
        <f>INDEX('Postal Codes 1'!$C$2:$C$1540,MATCH(H1225,'Postal Codes 1'!$B$2:$B$1540,0))</f>
        <v>CO</v>
      </c>
      <c r="J1225" s="10">
        <v>39478</v>
      </c>
      <c r="K1225">
        <v>80</v>
      </c>
      <c r="L1225" t="s">
        <v>1700</v>
      </c>
      <c r="M1225" t="str">
        <f>Portfolio43468[[#This Row],[Product Name]]</f>
        <v>Ultrathing V1</v>
      </c>
      <c r="N1225">
        <f>Portfolio43468[[#This Row],[Order Quantity]]</f>
        <v>1360</v>
      </c>
      <c r="O1225" s="14">
        <f>Portfolio43468[[#This Row],[Order Value]]</f>
        <v>2706.4</v>
      </c>
      <c r="P1225">
        <f t="shared" si="38"/>
        <v>2008</v>
      </c>
      <c r="Q1225" t="str">
        <f t="shared" si="39"/>
        <v>Jan</v>
      </c>
    </row>
    <row r="1226" spans="1:17" x14ac:dyDescent="0.3">
      <c r="A1226">
        <v>1232</v>
      </c>
      <c r="B1226" t="str">
        <f>Portfolio43468[[#This Row],[First Name]]</f>
        <v>J</v>
      </c>
      <c r="C1226" t="str">
        <f>Portfolio43468[[#This Row],[Last Name]]</f>
        <v>Quinones</v>
      </c>
      <c r="D1226" t="s">
        <v>4493</v>
      </c>
      <c r="E1226" t="str">
        <f>Portfolio43468[[#This Row],[Gender]]</f>
        <v>M</v>
      </c>
      <c r="F1226">
        <v>30</v>
      </c>
      <c r="G1226" t="s">
        <v>5046</v>
      </c>
      <c r="H1226" t="s">
        <v>459</v>
      </c>
      <c r="I1226" t="str">
        <f>INDEX('Postal Codes 1'!$C$2:$C$1540,MATCH(H1226,'Postal Codes 1'!$B$2:$B$1540,0))</f>
        <v>SA</v>
      </c>
      <c r="J1226" s="10">
        <v>39533</v>
      </c>
      <c r="K1226">
        <v>90</v>
      </c>
      <c r="L1226" t="s">
        <v>1692</v>
      </c>
      <c r="M1226" t="str">
        <f>Portfolio43468[[#This Row],[Product Name]]</f>
        <v>Megawidget L</v>
      </c>
      <c r="N1226">
        <f>Portfolio43468[[#This Row],[Order Quantity]]</f>
        <v>2160</v>
      </c>
      <c r="O1226" s="14">
        <f>Portfolio43468[[#This Row],[Order Value]]</f>
        <v>3434.4</v>
      </c>
      <c r="P1226">
        <f t="shared" si="38"/>
        <v>2008</v>
      </c>
      <c r="Q1226" t="str">
        <f t="shared" si="39"/>
        <v>Mar</v>
      </c>
    </row>
    <row r="1227" spans="1:17" x14ac:dyDescent="0.3">
      <c r="A1227">
        <v>1233</v>
      </c>
      <c r="B1227" t="str">
        <f>Portfolio43468[[#This Row],[First Name]]</f>
        <v>T</v>
      </c>
      <c r="C1227" t="str">
        <f>Portfolio43468[[#This Row],[Last Name]]</f>
        <v>Echols</v>
      </c>
      <c r="D1227" t="s">
        <v>4493</v>
      </c>
      <c r="E1227" t="str">
        <f>Portfolio43468[[#This Row],[Gender]]</f>
        <v>M</v>
      </c>
      <c r="F1227">
        <v>60</v>
      </c>
      <c r="G1227" t="s">
        <v>5048</v>
      </c>
      <c r="H1227" t="s">
        <v>1213</v>
      </c>
      <c r="I1227" t="str">
        <f>INDEX('Postal Codes 1'!$C$2:$C$1540,MATCH(H1227,'Postal Codes 1'!$B$2:$B$1540,0))</f>
        <v>NE</v>
      </c>
      <c r="J1227" s="10">
        <v>39742</v>
      </c>
      <c r="K1227">
        <v>5</v>
      </c>
      <c r="L1227" t="s">
        <v>1696</v>
      </c>
      <c r="M1227" t="str">
        <f>Portfolio43468[[#This Row],[Product Name]]</f>
        <v>Ultrathing V2</v>
      </c>
      <c r="N1227">
        <f>Portfolio43468[[#This Row],[Order Quantity]]</f>
        <v>100</v>
      </c>
      <c r="O1227" s="14">
        <f>Portfolio43468[[#This Row],[Order Value]]</f>
        <v>299</v>
      </c>
      <c r="P1227">
        <f t="shared" si="38"/>
        <v>2008</v>
      </c>
      <c r="Q1227" t="str">
        <f t="shared" si="39"/>
        <v>Oct</v>
      </c>
    </row>
    <row r="1228" spans="1:17" x14ac:dyDescent="0.3">
      <c r="A1228">
        <v>1234</v>
      </c>
      <c r="B1228" t="str">
        <f>Portfolio43468[[#This Row],[First Name]]</f>
        <v>H</v>
      </c>
      <c r="C1228" t="str">
        <f>Portfolio43468[[#This Row],[Last Name]]</f>
        <v>Corbett</v>
      </c>
      <c r="D1228" t="s">
        <v>4493</v>
      </c>
      <c r="E1228" t="str">
        <f>Portfolio43468[[#This Row],[Gender]]</f>
        <v>M</v>
      </c>
      <c r="F1228">
        <v>60</v>
      </c>
      <c r="G1228" t="s">
        <v>5050</v>
      </c>
      <c r="H1228" t="s">
        <v>813</v>
      </c>
      <c r="I1228" t="str">
        <f>INDEX('Postal Codes 1'!$C$2:$C$1540,MATCH(H1228,'Postal Codes 1'!$B$2:$B$1540,0))</f>
        <v>RH</v>
      </c>
      <c r="J1228" s="10">
        <v>39655</v>
      </c>
      <c r="K1228">
        <v>28</v>
      </c>
      <c r="L1228" t="s">
        <v>1721</v>
      </c>
      <c r="M1228" t="str">
        <f>Portfolio43468[[#This Row],[Product Name]]</f>
        <v>Ultrathing V4</v>
      </c>
      <c r="N1228">
        <f>Portfolio43468[[#This Row],[Order Quantity]]</f>
        <v>672</v>
      </c>
      <c r="O1228" s="14">
        <f>Portfolio43468[[#This Row],[Order Value]]</f>
        <v>2681.28</v>
      </c>
      <c r="P1228">
        <f t="shared" si="38"/>
        <v>2008</v>
      </c>
      <c r="Q1228" t="str">
        <f t="shared" si="39"/>
        <v>Jul</v>
      </c>
    </row>
    <row r="1229" spans="1:17" x14ac:dyDescent="0.3">
      <c r="A1229">
        <v>1235</v>
      </c>
      <c r="B1229" t="str">
        <f>Portfolio43468[[#This Row],[First Name]]</f>
        <v>B</v>
      </c>
      <c r="C1229" t="str">
        <f>Portfolio43468[[#This Row],[Last Name]]</f>
        <v>Mims</v>
      </c>
      <c r="D1229" t="s">
        <v>4493</v>
      </c>
      <c r="E1229" t="str">
        <f>Portfolio43468[[#This Row],[Gender]]</f>
        <v>M</v>
      </c>
      <c r="F1229">
        <v>90</v>
      </c>
      <c r="G1229" t="s">
        <v>5053</v>
      </c>
      <c r="H1229" t="s">
        <v>194</v>
      </c>
      <c r="I1229" t="str">
        <f>INDEX('Postal Codes 1'!$C$2:$C$1540,MATCH(H1229,'Postal Codes 1'!$B$2:$B$1540,0))</f>
        <v>EX</v>
      </c>
      <c r="J1229" s="10">
        <v>39979</v>
      </c>
      <c r="K1229">
        <v>28</v>
      </c>
      <c r="L1229" t="s">
        <v>1007</v>
      </c>
      <c r="M1229" t="str">
        <f>Portfolio43468[[#This Row],[Product Name]]</f>
        <v>Superwossname</v>
      </c>
      <c r="N1229">
        <f>Portfolio43468[[#This Row],[Order Quantity]]</f>
        <v>560</v>
      </c>
      <c r="O1229" s="14">
        <f>Portfolio43468[[#This Row],[Order Value]]</f>
        <v>1741.6</v>
      </c>
      <c r="P1229">
        <f t="shared" si="38"/>
        <v>2009</v>
      </c>
      <c r="Q1229" t="str">
        <f t="shared" si="39"/>
        <v>Jun</v>
      </c>
    </row>
    <row r="1230" spans="1:17" x14ac:dyDescent="0.3">
      <c r="A1230">
        <v>1236</v>
      </c>
      <c r="B1230" t="str">
        <f>Portfolio43468[[#This Row],[First Name]]</f>
        <v>M</v>
      </c>
      <c r="C1230" t="str">
        <f>Portfolio43468[[#This Row],[Last Name]]</f>
        <v>Perdue</v>
      </c>
      <c r="D1230" t="s">
        <v>4493</v>
      </c>
      <c r="E1230" t="str">
        <f>Portfolio43468[[#This Row],[Gender]]</f>
        <v>M</v>
      </c>
      <c r="F1230">
        <v>90</v>
      </c>
      <c r="G1230" t="s">
        <v>5055</v>
      </c>
      <c r="H1230" t="s">
        <v>1246</v>
      </c>
      <c r="I1230" t="str">
        <f>INDEX('Postal Codes 1'!$C$2:$C$1540,MATCH(H1230,'Postal Codes 1'!$B$2:$B$1540,0))</f>
        <v>OX</v>
      </c>
      <c r="J1230" s="10">
        <v>40124</v>
      </c>
      <c r="K1230">
        <v>59</v>
      </c>
      <c r="L1230" t="s">
        <v>1721</v>
      </c>
      <c r="M1230" t="str">
        <f>Portfolio43468[[#This Row],[Product Name]]</f>
        <v>Ultrathing V4</v>
      </c>
      <c r="N1230">
        <f>Portfolio43468[[#This Row],[Order Quantity]]</f>
        <v>1416</v>
      </c>
      <c r="O1230" s="14">
        <f>Portfolio43468[[#This Row],[Order Value]]</f>
        <v>5649.84</v>
      </c>
      <c r="P1230">
        <f t="shared" si="38"/>
        <v>2009</v>
      </c>
      <c r="Q1230" t="str">
        <f t="shared" si="39"/>
        <v>Nov</v>
      </c>
    </row>
    <row r="1231" spans="1:17" x14ac:dyDescent="0.3">
      <c r="A1231">
        <v>1237</v>
      </c>
      <c r="B1231" t="str">
        <f>Portfolio43468[[#This Row],[First Name]]</f>
        <v>S</v>
      </c>
      <c r="C1231" t="str">
        <f>Portfolio43468[[#This Row],[Last Name]]</f>
        <v>Fisher</v>
      </c>
      <c r="D1231" t="s">
        <v>4493</v>
      </c>
      <c r="E1231" t="str">
        <f>Portfolio43468[[#This Row],[Gender]]</f>
        <v>M</v>
      </c>
      <c r="F1231">
        <v>90</v>
      </c>
      <c r="G1231" t="s">
        <v>5057</v>
      </c>
      <c r="H1231" t="s">
        <v>716</v>
      </c>
      <c r="I1231" t="str">
        <f>INDEX('Postal Codes 1'!$C$2:$C$1540,MATCH(H1231,'Postal Codes 1'!$B$2:$B$1540,0))</f>
        <v>LL</v>
      </c>
      <c r="J1231" s="10">
        <v>40169</v>
      </c>
      <c r="K1231">
        <v>75</v>
      </c>
      <c r="L1231" t="s">
        <v>1692</v>
      </c>
      <c r="M1231" t="str">
        <f>Portfolio43468[[#This Row],[Product Name]]</f>
        <v>Megawidget L</v>
      </c>
      <c r="N1231">
        <f>Portfolio43468[[#This Row],[Order Quantity]]</f>
        <v>1800</v>
      </c>
      <c r="O1231" s="14">
        <f>Portfolio43468[[#This Row],[Order Value]]</f>
        <v>2862</v>
      </c>
      <c r="P1231">
        <f t="shared" si="38"/>
        <v>2009</v>
      </c>
      <c r="Q1231" t="str">
        <f t="shared" si="39"/>
        <v>Dec</v>
      </c>
    </row>
    <row r="1232" spans="1:17" x14ac:dyDescent="0.3">
      <c r="A1232">
        <v>1238</v>
      </c>
      <c r="B1232" t="str">
        <f>Portfolio43468[[#This Row],[First Name]]</f>
        <v>T</v>
      </c>
      <c r="C1232" t="str">
        <f>Portfolio43468[[#This Row],[Last Name]]</f>
        <v>Moody</v>
      </c>
      <c r="D1232" t="s">
        <v>4493</v>
      </c>
      <c r="E1232" t="str">
        <f>Portfolio43468[[#This Row],[Gender]]</f>
        <v>M</v>
      </c>
      <c r="F1232">
        <v>60</v>
      </c>
      <c r="G1232" t="s">
        <v>5059</v>
      </c>
      <c r="H1232" t="s">
        <v>741</v>
      </c>
      <c r="I1232" t="str">
        <f>INDEX('Postal Codes 1'!$C$2:$C$1540,MATCH(H1232,'Postal Codes 1'!$B$2:$B$1540,0))</f>
        <v>NE</v>
      </c>
      <c r="J1232" s="10">
        <v>39782</v>
      </c>
      <c r="K1232">
        <v>72</v>
      </c>
      <c r="L1232" t="s">
        <v>1696</v>
      </c>
      <c r="M1232" t="str">
        <f>Portfolio43468[[#This Row],[Product Name]]</f>
        <v>Ultrathing V2</v>
      </c>
      <c r="N1232">
        <f>Portfolio43468[[#This Row],[Order Quantity]]</f>
        <v>1440</v>
      </c>
      <c r="O1232" s="14">
        <f>Portfolio43468[[#This Row],[Order Value]]</f>
        <v>4305.6000000000004</v>
      </c>
      <c r="P1232">
        <f t="shared" si="38"/>
        <v>2008</v>
      </c>
      <c r="Q1232" t="str">
        <f t="shared" si="39"/>
        <v>Nov</v>
      </c>
    </row>
    <row r="1233" spans="1:17" x14ac:dyDescent="0.3">
      <c r="A1233">
        <v>1239</v>
      </c>
      <c r="B1233" t="str">
        <f>Portfolio43468[[#This Row],[First Name]]</f>
        <v>W</v>
      </c>
      <c r="C1233" t="str">
        <f>Portfolio43468[[#This Row],[Last Name]]</f>
        <v>Teague</v>
      </c>
      <c r="D1233" t="s">
        <v>4493</v>
      </c>
      <c r="E1233" t="str">
        <f>Portfolio43468[[#This Row],[Gender]]</f>
        <v>M</v>
      </c>
      <c r="F1233">
        <v>60</v>
      </c>
      <c r="G1233" t="s">
        <v>5062</v>
      </c>
      <c r="H1233" t="s">
        <v>645</v>
      </c>
      <c r="I1233" t="str">
        <f>INDEX('Postal Codes 1'!$C$2:$C$1540,MATCH(H1233,'Postal Codes 1'!$B$2:$B$1540,0))</f>
        <v>HS</v>
      </c>
      <c r="J1233" s="10">
        <v>40120</v>
      </c>
      <c r="K1233">
        <v>19</v>
      </c>
      <c r="L1233" t="s">
        <v>1772</v>
      </c>
      <c r="M1233" t="str">
        <f>Portfolio43468[[#This Row],[Product Name]]</f>
        <v>Gigastuff</v>
      </c>
      <c r="N1233">
        <f>Portfolio43468[[#This Row],[Order Quantity]]</f>
        <v>342</v>
      </c>
      <c r="O1233" s="14">
        <f>Portfolio43468[[#This Row],[Order Value]]</f>
        <v>646.38</v>
      </c>
      <c r="P1233">
        <f t="shared" si="38"/>
        <v>2009</v>
      </c>
      <c r="Q1233" t="str">
        <f t="shared" si="39"/>
        <v>Nov</v>
      </c>
    </row>
    <row r="1234" spans="1:17" x14ac:dyDescent="0.3">
      <c r="A1234">
        <v>1240</v>
      </c>
      <c r="B1234" t="str">
        <f>Portfolio43468[[#This Row],[First Name]]</f>
        <v>C</v>
      </c>
      <c r="C1234" t="str">
        <f>Portfolio43468[[#This Row],[Last Name]]</f>
        <v>Finch</v>
      </c>
      <c r="D1234" t="s">
        <v>4493</v>
      </c>
      <c r="E1234" t="str">
        <f>Portfolio43468[[#This Row],[Gender]]</f>
        <v>M</v>
      </c>
      <c r="F1234">
        <v>90</v>
      </c>
      <c r="G1234" t="s">
        <v>5064</v>
      </c>
      <c r="H1234" t="s">
        <v>282</v>
      </c>
      <c r="I1234" t="str">
        <f>INDEX('Postal Codes 1'!$C$2:$C$1540,MATCH(H1234,'Postal Codes 1'!$B$2:$B$1540,0))</f>
        <v>KT</v>
      </c>
      <c r="J1234" s="10">
        <v>39617</v>
      </c>
      <c r="K1234">
        <v>62</v>
      </c>
      <c r="L1234" t="s">
        <v>1692</v>
      </c>
      <c r="M1234" t="str">
        <f>Portfolio43468[[#This Row],[Product Name]]</f>
        <v>Megawidget L</v>
      </c>
      <c r="N1234">
        <f>Portfolio43468[[#This Row],[Order Quantity]]</f>
        <v>1488</v>
      </c>
      <c r="O1234" s="14">
        <f>Portfolio43468[[#This Row],[Order Value]]</f>
        <v>2365.92</v>
      </c>
      <c r="P1234">
        <f t="shared" si="38"/>
        <v>2008</v>
      </c>
      <c r="Q1234" t="str">
        <f t="shared" si="39"/>
        <v>Jun</v>
      </c>
    </row>
    <row r="1235" spans="1:17" x14ac:dyDescent="0.3">
      <c r="A1235">
        <v>1241</v>
      </c>
      <c r="B1235" t="str">
        <f>Portfolio43468[[#This Row],[First Name]]</f>
        <v>R</v>
      </c>
      <c r="C1235" t="str">
        <f>Portfolio43468[[#This Row],[Last Name]]</f>
        <v>Cardenas</v>
      </c>
      <c r="D1235" t="s">
        <v>4493</v>
      </c>
      <c r="E1235" t="str">
        <f>Portfolio43468[[#This Row],[Gender]]</f>
        <v>M</v>
      </c>
      <c r="F1235">
        <v>30</v>
      </c>
      <c r="G1235" t="s">
        <v>5067</v>
      </c>
      <c r="H1235" t="s">
        <v>62</v>
      </c>
      <c r="I1235" t="str">
        <f>INDEX('Postal Codes 1'!$C$2:$C$1540,MATCH(H1235,'Postal Codes 1'!$B$2:$B$1540,0))</f>
        <v>BS</v>
      </c>
      <c r="J1235" s="10">
        <v>40063</v>
      </c>
      <c r="K1235">
        <v>13</v>
      </c>
      <c r="L1235" t="s">
        <v>1700</v>
      </c>
      <c r="M1235" t="str">
        <f>Portfolio43468[[#This Row],[Product Name]]</f>
        <v>Ultrathing V1</v>
      </c>
      <c r="N1235">
        <f>Portfolio43468[[#This Row],[Order Quantity]]</f>
        <v>221</v>
      </c>
      <c r="O1235" s="14">
        <f>Portfolio43468[[#This Row],[Order Value]]</f>
        <v>439.79</v>
      </c>
      <c r="P1235">
        <f t="shared" si="38"/>
        <v>2009</v>
      </c>
      <c r="Q1235" t="str">
        <f t="shared" si="39"/>
        <v>Sep</v>
      </c>
    </row>
    <row r="1236" spans="1:17" x14ac:dyDescent="0.3">
      <c r="A1236">
        <v>1242</v>
      </c>
      <c r="B1236" t="str">
        <f>Portfolio43468[[#This Row],[First Name]]</f>
        <v>C</v>
      </c>
      <c r="C1236" t="str">
        <f>Portfolio43468[[#This Row],[Last Name]]</f>
        <v>Willis</v>
      </c>
      <c r="D1236" t="s">
        <v>4493</v>
      </c>
      <c r="E1236" t="str">
        <f>Portfolio43468[[#This Row],[Gender]]</f>
        <v>M</v>
      </c>
      <c r="F1236">
        <v>90</v>
      </c>
      <c r="G1236" t="s">
        <v>5069</v>
      </c>
      <c r="H1236" t="s">
        <v>1600</v>
      </c>
      <c r="I1236" t="str">
        <f>INDEX('Postal Codes 1'!$C$2:$C$1540,MATCH(H1236,'Postal Codes 1'!$B$2:$B$1540,0))</f>
        <v>CB</v>
      </c>
      <c r="J1236" s="10">
        <v>40213</v>
      </c>
      <c r="K1236">
        <v>41</v>
      </c>
      <c r="L1236" t="s">
        <v>851</v>
      </c>
      <c r="M1236" t="str">
        <f>Portfolio43468[[#This Row],[Product Name]]</f>
        <v>Hyperwotsit</v>
      </c>
      <c r="N1236">
        <f>Portfolio43468[[#This Row],[Order Quantity]]</f>
        <v>820</v>
      </c>
      <c r="O1236" s="14">
        <f>Portfolio43468[[#This Row],[Order Value]]</f>
        <v>1648.1999999999998</v>
      </c>
      <c r="P1236">
        <f t="shared" si="38"/>
        <v>2010</v>
      </c>
      <c r="Q1236" t="str">
        <f t="shared" si="39"/>
        <v>Feb</v>
      </c>
    </row>
    <row r="1237" spans="1:17" x14ac:dyDescent="0.3">
      <c r="A1237">
        <v>1243</v>
      </c>
      <c r="B1237" t="str">
        <f>Portfolio43468[[#This Row],[First Name]]</f>
        <v>B</v>
      </c>
      <c r="C1237" t="str">
        <f>Portfolio43468[[#This Row],[Last Name]]</f>
        <v>Ware</v>
      </c>
      <c r="D1237" t="s">
        <v>4493</v>
      </c>
      <c r="E1237" t="str">
        <f>Portfolio43468[[#This Row],[Gender]]</f>
        <v>M</v>
      </c>
      <c r="F1237">
        <v>90</v>
      </c>
      <c r="G1237" t="s">
        <v>5070</v>
      </c>
      <c r="H1237" t="s">
        <v>1308</v>
      </c>
      <c r="I1237" t="str">
        <f>INDEX('Postal Codes 1'!$C$2:$C$1540,MATCH(H1237,'Postal Codes 1'!$B$2:$B$1540,0))</f>
        <v>PR</v>
      </c>
      <c r="J1237" s="10">
        <v>40432</v>
      </c>
      <c r="K1237">
        <v>58</v>
      </c>
      <c r="L1237" t="s">
        <v>1700</v>
      </c>
      <c r="M1237" t="str">
        <f>Portfolio43468[[#This Row],[Product Name]]</f>
        <v>Ultrathing V1</v>
      </c>
      <c r="N1237">
        <f>Portfolio43468[[#This Row],[Order Quantity]]</f>
        <v>986</v>
      </c>
      <c r="O1237" s="14">
        <f>Portfolio43468[[#This Row],[Order Value]]</f>
        <v>1962.14</v>
      </c>
      <c r="P1237">
        <f t="shared" si="38"/>
        <v>2010</v>
      </c>
      <c r="Q1237" t="str">
        <f t="shared" si="39"/>
        <v>Sep</v>
      </c>
    </row>
    <row r="1238" spans="1:17" x14ac:dyDescent="0.3">
      <c r="A1238">
        <v>1244</v>
      </c>
      <c r="B1238" t="str">
        <f>Portfolio43468[[#This Row],[First Name]]</f>
        <v>R</v>
      </c>
      <c r="C1238" t="str">
        <f>Portfolio43468[[#This Row],[Last Name]]</f>
        <v>Coker</v>
      </c>
      <c r="D1238" t="s">
        <v>4493</v>
      </c>
      <c r="E1238" t="str">
        <f>Portfolio43468[[#This Row],[Gender]]</f>
        <v>M</v>
      </c>
      <c r="F1238">
        <v>60</v>
      </c>
      <c r="G1238" t="s">
        <v>5072</v>
      </c>
      <c r="H1238" t="s">
        <v>364</v>
      </c>
      <c r="I1238" t="str">
        <f>INDEX('Postal Codes 1'!$C$2:$C$1540,MATCH(H1238,'Postal Codes 1'!$B$2:$B$1540,0))</f>
        <v>NG</v>
      </c>
      <c r="J1238" s="10">
        <v>39468</v>
      </c>
      <c r="K1238">
        <v>50</v>
      </c>
      <c r="L1238" t="s">
        <v>1677</v>
      </c>
      <c r="M1238" t="str">
        <f>Portfolio43468[[#This Row],[Product Name]]</f>
        <v>Ultrathing V3</v>
      </c>
      <c r="N1238">
        <f>Portfolio43468[[#This Row],[Order Quantity]]</f>
        <v>1200</v>
      </c>
      <c r="O1238" s="14">
        <f>Portfolio43468[[#This Row],[Order Value]]</f>
        <v>4188</v>
      </c>
      <c r="P1238">
        <f t="shared" si="38"/>
        <v>2008</v>
      </c>
      <c r="Q1238" t="str">
        <f t="shared" si="39"/>
        <v>Jan</v>
      </c>
    </row>
    <row r="1239" spans="1:17" x14ac:dyDescent="0.3">
      <c r="A1239">
        <v>1245</v>
      </c>
      <c r="B1239" t="str">
        <f>Portfolio43468[[#This Row],[First Name]]</f>
        <v>J</v>
      </c>
      <c r="C1239" t="str">
        <f>Portfolio43468[[#This Row],[Last Name]]</f>
        <v>Rush</v>
      </c>
      <c r="D1239" t="s">
        <v>4493</v>
      </c>
      <c r="E1239" t="str">
        <f>Portfolio43468[[#This Row],[Gender]]</f>
        <v>M</v>
      </c>
      <c r="F1239">
        <v>90</v>
      </c>
      <c r="G1239" t="s">
        <v>5075</v>
      </c>
      <c r="H1239" t="s">
        <v>1198</v>
      </c>
      <c r="I1239" t="str">
        <f>INDEX('Postal Codes 1'!$C$2:$C$1540,MATCH(H1239,'Postal Codes 1'!$B$2:$B$1540,0))</f>
        <v>MK</v>
      </c>
      <c r="J1239" s="10">
        <v>39722</v>
      </c>
      <c r="K1239">
        <v>85</v>
      </c>
      <c r="L1239" t="s">
        <v>1700</v>
      </c>
      <c r="M1239" t="str">
        <f>Portfolio43468[[#This Row],[Product Name]]</f>
        <v>Ultrathing V1</v>
      </c>
      <c r="N1239">
        <f>Portfolio43468[[#This Row],[Order Quantity]]</f>
        <v>1445</v>
      </c>
      <c r="O1239" s="14">
        <f>Portfolio43468[[#This Row],[Order Value]]</f>
        <v>2875.55</v>
      </c>
      <c r="P1239">
        <f t="shared" si="38"/>
        <v>2008</v>
      </c>
      <c r="Q1239" t="str">
        <f t="shared" si="39"/>
        <v>Oct</v>
      </c>
    </row>
    <row r="1240" spans="1:17" x14ac:dyDescent="0.3">
      <c r="A1240">
        <v>1246</v>
      </c>
      <c r="B1240" t="str">
        <f>Portfolio43468[[#This Row],[First Name]]</f>
        <v>D</v>
      </c>
      <c r="C1240" t="str">
        <f>Portfolio43468[[#This Row],[Last Name]]</f>
        <v>Whitney</v>
      </c>
      <c r="D1240" t="s">
        <v>4493</v>
      </c>
      <c r="E1240" t="str">
        <f>Portfolio43468[[#This Row],[Gender]]</f>
        <v>M</v>
      </c>
      <c r="F1240">
        <v>90</v>
      </c>
      <c r="G1240" t="s">
        <v>5076</v>
      </c>
      <c r="H1240" t="s">
        <v>159</v>
      </c>
      <c r="I1240" t="str">
        <f>INDEX('Postal Codes 1'!$C$2:$C$1540,MATCH(H1240,'Postal Codes 1'!$B$2:$B$1540,0))</f>
        <v>DY</v>
      </c>
      <c r="J1240" s="10">
        <v>40460</v>
      </c>
      <c r="K1240">
        <v>18</v>
      </c>
      <c r="L1240" t="s">
        <v>1692</v>
      </c>
      <c r="M1240" t="str">
        <f>Portfolio43468[[#This Row],[Product Name]]</f>
        <v>Megawidget L</v>
      </c>
      <c r="N1240">
        <f>Portfolio43468[[#This Row],[Order Quantity]]</f>
        <v>432</v>
      </c>
      <c r="O1240" s="14">
        <f>Portfolio43468[[#This Row],[Order Value]]</f>
        <v>686.88</v>
      </c>
      <c r="P1240">
        <f t="shared" si="38"/>
        <v>2010</v>
      </c>
      <c r="Q1240" t="str">
        <f t="shared" si="39"/>
        <v>Oct</v>
      </c>
    </row>
    <row r="1241" spans="1:17" x14ac:dyDescent="0.3">
      <c r="A1241">
        <v>1247</v>
      </c>
      <c r="B1241" t="str">
        <f>Portfolio43468[[#This Row],[First Name]]</f>
        <v>G</v>
      </c>
      <c r="C1241" t="str">
        <f>Portfolio43468[[#This Row],[Last Name]]</f>
        <v>Holliday</v>
      </c>
      <c r="D1241" t="s">
        <v>4493</v>
      </c>
      <c r="E1241" t="str">
        <f>Portfolio43468[[#This Row],[Gender]]</f>
        <v>M</v>
      </c>
      <c r="F1241">
        <v>30</v>
      </c>
      <c r="G1241" t="s">
        <v>1950</v>
      </c>
      <c r="H1241" t="s">
        <v>440</v>
      </c>
      <c r="I1241" t="str">
        <f>INDEX('Postal Codes 1'!$C$2:$C$1540,MATCH(H1241,'Postal Codes 1'!$B$2:$B$1540,0))</f>
        <v>RH</v>
      </c>
      <c r="J1241" s="10">
        <v>40294</v>
      </c>
      <c r="K1241">
        <v>66</v>
      </c>
      <c r="L1241" t="s">
        <v>1677</v>
      </c>
      <c r="M1241" t="str">
        <f>Portfolio43468[[#This Row],[Product Name]]</f>
        <v>Ultrathing V3</v>
      </c>
      <c r="N1241">
        <f>Portfolio43468[[#This Row],[Order Quantity]]</f>
        <v>1584</v>
      </c>
      <c r="O1241" s="14">
        <f>Portfolio43468[[#This Row],[Order Value]]</f>
        <v>5528.1600000000008</v>
      </c>
      <c r="P1241">
        <f t="shared" si="38"/>
        <v>2010</v>
      </c>
      <c r="Q1241" t="str">
        <f t="shared" si="39"/>
        <v>Apr</v>
      </c>
    </row>
    <row r="1242" spans="1:17" x14ac:dyDescent="0.3">
      <c r="A1242">
        <v>1248</v>
      </c>
      <c r="B1242" t="str">
        <f>Portfolio43468[[#This Row],[First Name]]</f>
        <v>J</v>
      </c>
      <c r="C1242" t="str">
        <f>Portfolio43468[[#This Row],[Last Name]]</f>
        <v>David</v>
      </c>
      <c r="D1242" t="s">
        <v>4493</v>
      </c>
      <c r="E1242" t="str">
        <f>Portfolio43468[[#This Row],[Gender]]</f>
        <v>M</v>
      </c>
      <c r="F1242">
        <v>30</v>
      </c>
      <c r="G1242" t="s">
        <v>5079</v>
      </c>
      <c r="H1242" t="s">
        <v>1429</v>
      </c>
      <c r="I1242" t="str">
        <f>INDEX('Postal Codes 1'!$C$2:$C$1540,MATCH(H1242,'Postal Codes 1'!$B$2:$B$1540,0))</f>
        <v>TA</v>
      </c>
      <c r="J1242" s="10">
        <v>39850</v>
      </c>
      <c r="K1242">
        <v>26</v>
      </c>
      <c r="L1242" t="s">
        <v>1696</v>
      </c>
      <c r="M1242" t="str">
        <f>Portfolio43468[[#This Row],[Product Name]]</f>
        <v>Ultrathing V2</v>
      </c>
      <c r="N1242">
        <f>Portfolio43468[[#This Row],[Order Quantity]]</f>
        <v>520</v>
      </c>
      <c r="O1242" s="14">
        <f>Portfolio43468[[#This Row],[Order Value]]</f>
        <v>1554.8000000000002</v>
      </c>
      <c r="P1242">
        <f t="shared" si="38"/>
        <v>2009</v>
      </c>
      <c r="Q1242" t="str">
        <f t="shared" si="39"/>
        <v>Feb</v>
      </c>
    </row>
    <row r="1243" spans="1:17" x14ac:dyDescent="0.3">
      <c r="A1243">
        <v>1249</v>
      </c>
      <c r="B1243" t="str">
        <f>Portfolio43468[[#This Row],[First Name]]</f>
        <v>G</v>
      </c>
      <c r="C1243" t="str">
        <f>Portfolio43468[[#This Row],[Last Name]]</f>
        <v>Silva</v>
      </c>
      <c r="D1243" t="s">
        <v>1946</v>
      </c>
      <c r="E1243" t="str">
        <f>Portfolio43468[[#This Row],[Gender]]</f>
        <v>M</v>
      </c>
      <c r="F1243">
        <v>60</v>
      </c>
      <c r="G1243" t="s">
        <v>4346</v>
      </c>
      <c r="H1243" t="s">
        <v>171</v>
      </c>
      <c r="I1243" t="str">
        <f>INDEX('Postal Codes 1'!$C$2:$C$1540,MATCH(H1243,'Postal Codes 1'!$B$2:$B$1540,0))</f>
        <v>EH</v>
      </c>
      <c r="J1243" s="10">
        <v>40211</v>
      </c>
      <c r="K1243">
        <v>50</v>
      </c>
      <c r="L1243" t="s">
        <v>1007</v>
      </c>
      <c r="M1243" t="str">
        <f>Portfolio43468[[#This Row],[Product Name]]</f>
        <v>Superwossname</v>
      </c>
      <c r="N1243">
        <f>Portfolio43468[[#This Row],[Order Quantity]]</f>
        <v>1000</v>
      </c>
      <c r="O1243" s="14">
        <f>Portfolio43468[[#This Row],[Order Value]]</f>
        <v>3110</v>
      </c>
      <c r="P1243">
        <f t="shared" si="38"/>
        <v>2010</v>
      </c>
      <c r="Q1243" t="str">
        <f t="shared" si="39"/>
        <v>Feb</v>
      </c>
    </row>
    <row r="1244" spans="1:17" x14ac:dyDescent="0.3">
      <c r="A1244">
        <v>1250</v>
      </c>
      <c r="B1244" t="str">
        <f>Portfolio43468[[#This Row],[First Name]]</f>
        <v>M</v>
      </c>
      <c r="C1244" t="str">
        <f>Portfolio43468[[#This Row],[Last Name]]</f>
        <v>Street</v>
      </c>
      <c r="D1244" t="s">
        <v>4493</v>
      </c>
      <c r="E1244" t="str">
        <f>Portfolio43468[[#This Row],[Gender]]</f>
        <v>M</v>
      </c>
      <c r="F1244">
        <v>30</v>
      </c>
      <c r="G1244" t="s">
        <v>5080</v>
      </c>
      <c r="H1244" t="s">
        <v>1159</v>
      </c>
      <c r="I1244" t="str">
        <f>INDEX('Postal Codes 1'!$C$2:$C$1540,MATCH(H1244,'Postal Codes 1'!$B$2:$B$1540,0))</f>
        <v>LE</v>
      </c>
      <c r="J1244" s="10">
        <v>39576</v>
      </c>
      <c r="K1244">
        <v>13</v>
      </c>
      <c r="L1244" t="s">
        <v>851</v>
      </c>
      <c r="M1244" t="str">
        <f>Portfolio43468[[#This Row],[Product Name]]</f>
        <v>Hyperwotsit</v>
      </c>
      <c r="N1244">
        <f>Portfolio43468[[#This Row],[Order Quantity]]</f>
        <v>260</v>
      </c>
      <c r="O1244" s="14">
        <f>Portfolio43468[[#This Row],[Order Value]]</f>
        <v>522.59999999999991</v>
      </c>
      <c r="P1244">
        <f t="shared" si="38"/>
        <v>2008</v>
      </c>
      <c r="Q1244" t="str">
        <f t="shared" si="39"/>
        <v>May</v>
      </c>
    </row>
    <row r="1245" spans="1:17" x14ac:dyDescent="0.3">
      <c r="A1245">
        <v>1251</v>
      </c>
      <c r="B1245" t="str">
        <f>Portfolio43468[[#This Row],[First Name]]</f>
        <v>Z</v>
      </c>
      <c r="C1245" t="str">
        <f>Portfolio43468[[#This Row],[Last Name]]</f>
        <v>Kaufman</v>
      </c>
      <c r="D1245" t="s">
        <v>4493</v>
      </c>
      <c r="E1245" t="str">
        <f>Portfolio43468[[#This Row],[Gender]]</f>
        <v>M</v>
      </c>
      <c r="F1245">
        <v>90</v>
      </c>
      <c r="G1245" t="s">
        <v>5083</v>
      </c>
      <c r="H1245" t="s">
        <v>1045</v>
      </c>
      <c r="I1245" t="str">
        <f>INDEX('Postal Codes 1'!$C$2:$C$1540,MATCH(H1245,'Postal Codes 1'!$B$2:$B$1540,0))</f>
        <v>FK</v>
      </c>
      <c r="J1245" s="10">
        <v>39585</v>
      </c>
      <c r="K1245">
        <v>26</v>
      </c>
      <c r="L1245" t="s">
        <v>851</v>
      </c>
      <c r="M1245" t="str">
        <f>Portfolio43468[[#This Row],[Product Name]]</f>
        <v>Hyperwotsit</v>
      </c>
      <c r="N1245">
        <f>Portfolio43468[[#This Row],[Order Quantity]]</f>
        <v>520</v>
      </c>
      <c r="O1245" s="14">
        <f>Portfolio43468[[#This Row],[Order Value]]</f>
        <v>1045.1999999999998</v>
      </c>
      <c r="P1245">
        <f t="shared" si="38"/>
        <v>2008</v>
      </c>
      <c r="Q1245" t="str">
        <f t="shared" si="39"/>
        <v>May</v>
      </c>
    </row>
    <row r="1246" spans="1:17" x14ac:dyDescent="0.3">
      <c r="A1246">
        <v>1252</v>
      </c>
      <c r="B1246" t="str">
        <f>Portfolio43468[[#This Row],[First Name]]</f>
        <v>V</v>
      </c>
      <c r="C1246" t="str">
        <f>Portfolio43468[[#This Row],[Last Name]]</f>
        <v>Dailey</v>
      </c>
      <c r="D1246" t="s">
        <v>4493</v>
      </c>
      <c r="E1246" t="str">
        <f>Portfolio43468[[#This Row],[Gender]]</f>
        <v>M</v>
      </c>
      <c r="F1246">
        <v>90</v>
      </c>
      <c r="G1246" t="s">
        <v>5085</v>
      </c>
      <c r="H1246" t="s">
        <v>33</v>
      </c>
      <c r="I1246" t="str">
        <f>INDEX('Postal Codes 1'!$C$2:$C$1540,MATCH(H1246,'Postal Codes 1'!$B$2:$B$1540,0))</f>
        <v>BA</v>
      </c>
      <c r="J1246" s="10">
        <v>40199</v>
      </c>
      <c r="K1246">
        <v>92</v>
      </c>
      <c r="L1246" t="s">
        <v>1707</v>
      </c>
      <c r="M1246" t="str">
        <f>Portfolio43468[[#This Row],[Product Name]]</f>
        <v>Megawidget M</v>
      </c>
      <c r="N1246">
        <f>Portfolio43468[[#This Row],[Order Quantity]]</f>
        <v>2208</v>
      </c>
      <c r="O1246" s="14">
        <f>Portfolio43468[[#This Row],[Order Value]]</f>
        <v>2627.52</v>
      </c>
      <c r="P1246">
        <f t="shared" si="38"/>
        <v>2010</v>
      </c>
      <c r="Q1246" t="str">
        <f t="shared" si="39"/>
        <v>Jan</v>
      </c>
    </row>
    <row r="1247" spans="1:17" x14ac:dyDescent="0.3">
      <c r="A1247">
        <v>1253</v>
      </c>
      <c r="B1247" t="str">
        <f>Portfolio43468[[#This Row],[First Name]]</f>
        <v>G</v>
      </c>
      <c r="C1247" t="str">
        <f>Portfolio43468[[#This Row],[Last Name]]</f>
        <v>Ross</v>
      </c>
      <c r="D1247" t="s">
        <v>4493</v>
      </c>
      <c r="E1247" t="str">
        <f>Portfolio43468[[#This Row],[Gender]]</f>
        <v>M</v>
      </c>
      <c r="F1247">
        <v>60</v>
      </c>
      <c r="G1247" t="s">
        <v>5086</v>
      </c>
      <c r="H1247" t="s">
        <v>2317</v>
      </c>
      <c r="I1247" t="str">
        <f>INDEX('Postal Codes 1'!$C$2:$C$1540,MATCH(H1247,'Postal Codes 1'!$B$2:$B$1540,0))</f>
        <v>LN</v>
      </c>
      <c r="J1247" s="10">
        <v>39535</v>
      </c>
      <c r="K1247">
        <v>5</v>
      </c>
      <c r="L1247" t="s">
        <v>1721</v>
      </c>
      <c r="M1247" t="str">
        <f>Portfolio43468[[#This Row],[Product Name]]</f>
        <v>Ultrathing V4</v>
      </c>
      <c r="N1247">
        <f>Portfolio43468[[#This Row],[Order Quantity]]</f>
        <v>120</v>
      </c>
      <c r="O1247" s="14">
        <f>Portfolio43468[[#This Row],[Order Value]]</f>
        <v>478.8</v>
      </c>
      <c r="P1247">
        <f t="shared" si="38"/>
        <v>2008</v>
      </c>
      <c r="Q1247" t="str">
        <f t="shared" si="39"/>
        <v>Mar</v>
      </c>
    </row>
    <row r="1248" spans="1:17" x14ac:dyDescent="0.3">
      <c r="A1248">
        <v>1254</v>
      </c>
      <c r="B1248" t="str">
        <f>Portfolio43468[[#This Row],[First Name]]</f>
        <v>C</v>
      </c>
      <c r="C1248" t="str">
        <f>Portfolio43468[[#This Row],[Last Name]]</f>
        <v>Madrid</v>
      </c>
      <c r="D1248" t="s">
        <v>4493</v>
      </c>
      <c r="E1248" t="str">
        <f>Portfolio43468[[#This Row],[Gender]]</f>
        <v>M</v>
      </c>
      <c r="F1248">
        <v>90</v>
      </c>
      <c r="G1248" t="s">
        <v>5088</v>
      </c>
      <c r="H1248" t="s">
        <v>2671</v>
      </c>
      <c r="I1248" t="str">
        <f>INDEX('Postal Codes 1'!$C$2:$C$1540,MATCH(H1248,'Postal Codes 1'!$B$2:$B$1540,0))</f>
        <v>CA</v>
      </c>
      <c r="J1248" s="10">
        <v>39986</v>
      </c>
      <c r="K1248">
        <v>11</v>
      </c>
      <c r="L1248" t="s">
        <v>1696</v>
      </c>
      <c r="M1248" t="str">
        <f>Portfolio43468[[#This Row],[Product Name]]</f>
        <v>Ultrathing V2</v>
      </c>
      <c r="N1248">
        <f>Portfolio43468[[#This Row],[Order Quantity]]</f>
        <v>220</v>
      </c>
      <c r="O1248" s="14">
        <f>Portfolio43468[[#This Row],[Order Value]]</f>
        <v>657.80000000000007</v>
      </c>
      <c r="P1248">
        <f t="shared" si="38"/>
        <v>2009</v>
      </c>
      <c r="Q1248" t="str">
        <f t="shared" si="39"/>
        <v>Jun</v>
      </c>
    </row>
    <row r="1249" spans="1:17" x14ac:dyDescent="0.3">
      <c r="A1249">
        <v>1255</v>
      </c>
      <c r="B1249" t="str">
        <f>Portfolio43468[[#This Row],[First Name]]</f>
        <v>N</v>
      </c>
      <c r="C1249" t="str">
        <f>Portfolio43468[[#This Row],[Last Name]]</f>
        <v>Rodgers</v>
      </c>
      <c r="D1249" t="s">
        <v>4493</v>
      </c>
      <c r="E1249" t="str">
        <f>Portfolio43468[[#This Row],[Gender]]</f>
        <v>M</v>
      </c>
      <c r="F1249">
        <v>90</v>
      </c>
      <c r="G1249" t="s">
        <v>5090</v>
      </c>
      <c r="H1249" t="s">
        <v>157</v>
      </c>
      <c r="I1249" t="str">
        <f>INDEX('Postal Codes 1'!$C$2:$C$1540,MATCH(H1249,'Postal Codes 1'!$B$2:$B$1540,0))</f>
        <v>DT</v>
      </c>
      <c r="J1249" s="10">
        <v>40322</v>
      </c>
      <c r="K1249">
        <v>35</v>
      </c>
      <c r="L1249" t="s">
        <v>1692</v>
      </c>
      <c r="M1249" t="str">
        <f>Portfolio43468[[#This Row],[Product Name]]</f>
        <v>Megawidget L</v>
      </c>
      <c r="N1249">
        <f>Portfolio43468[[#This Row],[Order Quantity]]</f>
        <v>840</v>
      </c>
      <c r="O1249" s="14">
        <f>Portfolio43468[[#This Row],[Order Value]]</f>
        <v>1335.6000000000001</v>
      </c>
      <c r="P1249">
        <f t="shared" si="38"/>
        <v>2010</v>
      </c>
      <c r="Q1249" t="str">
        <f t="shared" si="39"/>
        <v>May</v>
      </c>
    </row>
    <row r="1250" spans="1:17" x14ac:dyDescent="0.3">
      <c r="A1250">
        <v>1256</v>
      </c>
      <c r="B1250" t="str">
        <f>Portfolio43468[[#This Row],[First Name]]</f>
        <v>H</v>
      </c>
      <c r="C1250" t="str">
        <f>Portfolio43468[[#This Row],[Last Name]]</f>
        <v>Muller</v>
      </c>
      <c r="D1250" t="s">
        <v>4493</v>
      </c>
      <c r="E1250" t="str">
        <f>Portfolio43468[[#This Row],[Gender]]</f>
        <v>M</v>
      </c>
      <c r="F1250">
        <v>30</v>
      </c>
      <c r="G1250" t="s">
        <v>5091</v>
      </c>
      <c r="H1250" t="s">
        <v>3942</v>
      </c>
      <c r="I1250" t="str">
        <f>INDEX('Postal Codes 1'!$C$2:$C$1540,MATCH(H1250,'Postal Codes 1'!$B$2:$B$1540,0))</f>
        <v>AB</v>
      </c>
      <c r="J1250" s="10">
        <v>39764</v>
      </c>
      <c r="K1250">
        <v>8</v>
      </c>
      <c r="L1250" t="s">
        <v>851</v>
      </c>
      <c r="M1250" t="str">
        <f>Portfolio43468[[#This Row],[Product Name]]</f>
        <v>Hyperwotsit</v>
      </c>
      <c r="N1250">
        <f>Portfolio43468[[#This Row],[Order Quantity]]</f>
        <v>160</v>
      </c>
      <c r="O1250" s="14">
        <f>Portfolio43468[[#This Row],[Order Value]]</f>
        <v>321.59999999999997</v>
      </c>
      <c r="P1250">
        <f t="shared" si="38"/>
        <v>2008</v>
      </c>
      <c r="Q1250" t="str">
        <f t="shared" si="39"/>
        <v>Nov</v>
      </c>
    </row>
    <row r="1251" spans="1:17" x14ac:dyDescent="0.3">
      <c r="A1251">
        <v>1257</v>
      </c>
      <c r="B1251" t="str">
        <f>Portfolio43468[[#This Row],[First Name]]</f>
        <v>E</v>
      </c>
      <c r="C1251" t="str">
        <f>Portfolio43468[[#This Row],[Last Name]]</f>
        <v>Barton</v>
      </c>
      <c r="D1251" t="s">
        <v>4493</v>
      </c>
      <c r="E1251" t="str">
        <f>Portfolio43468[[#This Row],[Gender]]</f>
        <v>M</v>
      </c>
      <c r="F1251">
        <v>60</v>
      </c>
      <c r="G1251" t="s">
        <v>5094</v>
      </c>
      <c r="H1251" t="s">
        <v>394</v>
      </c>
      <c r="I1251" t="str">
        <f>INDEX('Postal Codes 1'!$C$2:$C$1540,MATCH(H1251,'Postal Codes 1'!$B$2:$B$1540,0))</f>
        <v>PA</v>
      </c>
      <c r="J1251" s="10">
        <v>39753</v>
      </c>
      <c r="K1251">
        <v>34</v>
      </c>
      <c r="L1251" t="s">
        <v>1677</v>
      </c>
      <c r="M1251" t="str">
        <f>Portfolio43468[[#This Row],[Product Name]]</f>
        <v>Ultrathing V3</v>
      </c>
      <c r="N1251">
        <f>Portfolio43468[[#This Row],[Order Quantity]]</f>
        <v>816</v>
      </c>
      <c r="O1251" s="14">
        <f>Portfolio43468[[#This Row],[Order Value]]</f>
        <v>2847.84</v>
      </c>
      <c r="P1251">
        <f t="shared" si="38"/>
        <v>2008</v>
      </c>
      <c r="Q1251" t="str">
        <f t="shared" si="39"/>
        <v>Nov</v>
      </c>
    </row>
    <row r="1252" spans="1:17" x14ac:dyDescent="0.3">
      <c r="A1252">
        <v>1258</v>
      </c>
      <c r="B1252" t="str">
        <f>Portfolio43468[[#This Row],[First Name]]</f>
        <v>W</v>
      </c>
      <c r="C1252" t="str">
        <f>Portfolio43468[[#This Row],[Last Name]]</f>
        <v>Jarvis</v>
      </c>
      <c r="D1252" t="s">
        <v>4493</v>
      </c>
      <c r="E1252" t="str">
        <f>Portfolio43468[[#This Row],[Gender]]</f>
        <v>M</v>
      </c>
      <c r="F1252">
        <v>30</v>
      </c>
      <c r="G1252" t="s">
        <v>5097</v>
      </c>
      <c r="H1252" t="s">
        <v>1621</v>
      </c>
      <c r="I1252" t="str">
        <f>INDEX('Postal Codes 1'!$C$2:$C$1540,MATCH(H1252,'Postal Codes 1'!$B$2:$B$1540,0))</f>
        <v>CT</v>
      </c>
      <c r="J1252" s="10">
        <v>40363</v>
      </c>
      <c r="K1252">
        <v>25</v>
      </c>
      <c r="L1252" t="s">
        <v>1673</v>
      </c>
      <c r="M1252" t="str">
        <f>Portfolio43468[[#This Row],[Product Name]]</f>
        <v>Megawidget S</v>
      </c>
      <c r="N1252">
        <f>Portfolio43468[[#This Row],[Order Quantity]]</f>
        <v>600</v>
      </c>
      <c r="O1252" s="14">
        <f>Portfolio43468[[#This Row],[Order Value]]</f>
        <v>474</v>
      </c>
      <c r="P1252">
        <f t="shared" si="38"/>
        <v>2010</v>
      </c>
      <c r="Q1252" t="str">
        <f t="shared" si="39"/>
        <v>Jul</v>
      </c>
    </row>
    <row r="1253" spans="1:17" x14ac:dyDescent="0.3">
      <c r="A1253">
        <v>1259</v>
      </c>
      <c r="B1253" t="str">
        <f>Portfolio43468[[#This Row],[First Name]]</f>
        <v>M</v>
      </c>
      <c r="C1253" t="str">
        <f>Portfolio43468[[#This Row],[Last Name]]</f>
        <v>Montoya</v>
      </c>
      <c r="D1253" t="s">
        <v>4493</v>
      </c>
      <c r="E1253" t="str">
        <f>Portfolio43468[[#This Row],[Gender]]</f>
        <v>M</v>
      </c>
      <c r="F1253">
        <v>30</v>
      </c>
      <c r="G1253" t="s">
        <v>5099</v>
      </c>
      <c r="H1253" t="s">
        <v>1516</v>
      </c>
      <c r="I1253" t="str">
        <f>INDEX('Postal Codes 1'!$C$2:$C$1540,MATCH(H1253,'Postal Codes 1'!$B$2:$B$1540,0))</f>
        <v>TS</v>
      </c>
      <c r="J1253" s="10">
        <v>39539</v>
      </c>
      <c r="K1253">
        <v>55</v>
      </c>
      <c r="L1253" t="s">
        <v>1007</v>
      </c>
      <c r="M1253" t="str">
        <f>Portfolio43468[[#This Row],[Product Name]]</f>
        <v>Superwossname</v>
      </c>
      <c r="N1253">
        <f>Portfolio43468[[#This Row],[Order Quantity]]</f>
        <v>1100</v>
      </c>
      <c r="O1253" s="14">
        <f>Portfolio43468[[#This Row],[Order Value]]</f>
        <v>3421</v>
      </c>
      <c r="P1253">
        <f t="shared" si="38"/>
        <v>2008</v>
      </c>
      <c r="Q1253" t="str">
        <f t="shared" si="39"/>
        <v>Apr</v>
      </c>
    </row>
    <row r="1254" spans="1:17" x14ac:dyDescent="0.3">
      <c r="A1254">
        <v>1260</v>
      </c>
      <c r="B1254" t="str">
        <f>Portfolio43468[[#This Row],[First Name]]</f>
        <v>B</v>
      </c>
      <c r="C1254" t="str">
        <f>Portfolio43468[[#This Row],[Last Name]]</f>
        <v>Robinson</v>
      </c>
      <c r="D1254" t="s">
        <v>4493</v>
      </c>
      <c r="E1254" t="str">
        <f>Portfolio43468[[#This Row],[Gender]]</f>
        <v>M</v>
      </c>
      <c r="F1254">
        <v>60</v>
      </c>
      <c r="G1254" t="s">
        <v>5100</v>
      </c>
      <c r="H1254" t="s">
        <v>812</v>
      </c>
      <c r="I1254" t="str">
        <f>INDEX('Postal Codes 1'!$C$2:$C$1540,MATCH(H1254,'Postal Codes 1'!$B$2:$B$1540,0))</f>
        <v>RH</v>
      </c>
      <c r="J1254" s="10">
        <v>40344</v>
      </c>
      <c r="K1254">
        <v>27</v>
      </c>
      <c r="L1254" t="s">
        <v>1007</v>
      </c>
      <c r="M1254" t="str">
        <f>Portfolio43468[[#This Row],[Product Name]]</f>
        <v>Superwossname</v>
      </c>
      <c r="N1254">
        <f>Portfolio43468[[#This Row],[Order Quantity]]</f>
        <v>540</v>
      </c>
      <c r="O1254" s="14">
        <f>Portfolio43468[[#This Row],[Order Value]]</f>
        <v>1679.3999999999999</v>
      </c>
      <c r="P1254">
        <f t="shared" si="38"/>
        <v>2010</v>
      </c>
      <c r="Q1254" t="str">
        <f t="shared" si="39"/>
        <v>Jun</v>
      </c>
    </row>
    <row r="1255" spans="1:17" x14ac:dyDescent="0.3">
      <c r="A1255">
        <v>1261</v>
      </c>
      <c r="B1255" t="str">
        <f>Portfolio43468[[#This Row],[First Name]]</f>
        <v>B</v>
      </c>
      <c r="C1255" t="str">
        <f>Portfolio43468[[#This Row],[Last Name]]</f>
        <v>Crouch</v>
      </c>
      <c r="D1255" t="s">
        <v>4493</v>
      </c>
      <c r="E1255" t="str">
        <f>Portfolio43468[[#This Row],[Gender]]</f>
        <v>M</v>
      </c>
      <c r="F1255">
        <v>90</v>
      </c>
      <c r="G1255" t="s">
        <v>5101</v>
      </c>
      <c r="H1255" t="s">
        <v>66</v>
      </c>
      <c r="I1255" t="str">
        <f>INDEX('Postal Codes 1'!$C$2:$C$1540,MATCH(H1255,'Postal Codes 1'!$B$2:$B$1540,0))</f>
        <v>BT</v>
      </c>
      <c r="J1255" s="10">
        <v>39862</v>
      </c>
      <c r="K1255">
        <v>64</v>
      </c>
      <c r="L1255" t="s">
        <v>1700</v>
      </c>
      <c r="M1255" t="str">
        <f>Portfolio43468[[#This Row],[Product Name]]</f>
        <v>Ultrathing V1</v>
      </c>
      <c r="N1255">
        <f>Portfolio43468[[#This Row],[Order Quantity]]</f>
        <v>1088</v>
      </c>
      <c r="O1255" s="14">
        <f>Portfolio43468[[#This Row],[Order Value]]</f>
        <v>2165.12</v>
      </c>
      <c r="P1255">
        <f t="shared" si="38"/>
        <v>2009</v>
      </c>
      <c r="Q1255" t="str">
        <f t="shared" si="39"/>
        <v>Feb</v>
      </c>
    </row>
    <row r="1256" spans="1:17" x14ac:dyDescent="0.3">
      <c r="A1256">
        <v>1262</v>
      </c>
      <c r="B1256" t="str">
        <f>Portfolio43468[[#This Row],[First Name]]</f>
        <v>W</v>
      </c>
      <c r="C1256" t="str">
        <f>Portfolio43468[[#This Row],[Last Name]]</f>
        <v>Willis</v>
      </c>
      <c r="D1256" t="s">
        <v>4493</v>
      </c>
      <c r="E1256" t="str">
        <f>Portfolio43468[[#This Row],[Gender]]</f>
        <v>M</v>
      </c>
      <c r="F1256">
        <v>30</v>
      </c>
      <c r="G1256" t="s">
        <v>5103</v>
      </c>
      <c r="H1256" t="s">
        <v>4987</v>
      </c>
      <c r="I1256" t="str">
        <f>INDEX('Postal Codes 1'!$C$2:$C$1540,MATCH(H1256,'Postal Codes 1'!$B$2:$B$1540,0))</f>
        <v>CO</v>
      </c>
      <c r="J1256" s="10">
        <v>39468</v>
      </c>
      <c r="K1256">
        <v>46</v>
      </c>
      <c r="L1256" t="s">
        <v>1677</v>
      </c>
      <c r="M1256" t="str">
        <f>Portfolio43468[[#This Row],[Product Name]]</f>
        <v>Ultrathing V3</v>
      </c>
      <c r="N1256">
        <f>Portfolio43468[[#This Row],[Order Quantity]]</f>
        <v>1104</v>
      </c>
      <c r="O1256" s="14">
        <f>Portfolio43468[[#This Row],[Order Value]]</f>
        <v>3852.96</v>
      </c>
      <c r="P1256">
        <f t="shared" si="38"/>
        <v>2008</v>
      </c>
      <c r="Q1256" t="str">
        <f t="shared" si="39"/>
        <v>Jan</v>
      </c>
    </row>
    <row r="1257" spans="1:17" x14ac:dyDescent="0.3">
      <c r="A1257">
        <v>1263</v>
      </c>
      <c r="B1257" t="str">
        <f>Portfolio43468[[#This Row],[First Name]]</f>
        <v>I</v>
      </c>
      <c r="C1257" t="str">
        <f>Portfolio43468[[#This Row],[Last Name]]</f>
        <v>Gates</v>
      </c>
      <c r="D1257" t="s">
        <v>4493</v>
      </c>
      <c r="E1257" t="str">
        <f>Portfolio43468[[#This Row],[Gender]]</f>
        <v>M</v>
      </c>
      <c r="F1257">
        <v>30</v>
      </c>
      <c r="G1257" t="s">
        <v>5105</v>
      </c>
      <c r="H1257" t="s">
        <v>3466</v>
      </c>
      <c r="I1257" t="str">
        <f>INDEX('Postal Codes 1'!$C$2:$C$1540,MATCH(H1257,'Postal Codes 1'!$B$2:$B$1540,0))</f>
        <v>TD</v>
      </c>
      <c r="J1257" s="10">
        <v>39701</v>
      </c>
      <c r="K1257">
        <v>61</v>
      </c>
      <c r="L1257" t="s">
        <v>1721</v>
      </c>
      <c r="M1257" t="str">
        <f>Portfolio43468[[#This Row],[Product Name]]</f>
        <v>Ultrathing V4</v>
      </c>
      <c r="N1257">
        <f>Portfolio43468[[#This Row],[Order Quantity]]</f>
        <v>1464</v>
      </c>
      <c r="O1257" s="14">
        <f>Portfolio43468[[#This Row],[Order Value]]</f>
        <v>5841.3600000000006</v>
      </c>
      <c r="P1257">
        <f t="shared" si="38"/>
        <v>2008</v>
      </c>
      <c r="Q1257" t="str">
        <f t="shared" si="39"/>
        <v>Sep</v>
      </c>
    </row>
    <row r="1258" spans="1:17" x14ac:dyDescent="0.3">
      <c r="A1258">
        <v>1264</v>
      </c>
      <c r="B1258" t="str">
        <f>Portfolio43468[[#This Row],[First Name]]</f>
        <v>H</v>
      </c>
      <c r="C1258" t="str">
        <f>Portfolio43468[[#This Row],[Last Name]]</f>
        <v>Moreland</v>
      </c>
      <c r="D1258" t="s">
        <v>4493</v>
      </c>
      <c r="E1258" t="str">
        <f>Portfolio43468[[#This Row],[Gender]]</f>
        <v>M</v>
      </c>
      <c r="F1258">
        <v>90</v>
      </c>
      <c r="G1258" t="s">
        <v>5107</v>
      </c>
      <c r="H1258" t="s">
        <v>788</v>
      </c>
      <c r="I1258" t="str">
        <f>INDEX('Postal Codes 1'!$C$2:$C$1540,MATCH(H1258,'Postal Codes 1'!$B$2:$B$1540,0))</f>
        <v>PL</v>
      </c>
      <c r="J1258" s="10">
        <v>40262</v>
      </c>
      <c r="K1258">
        <v>60</v>
      </c>
      <c r="L1258" t="s">
        <v>1673</v>
      </c>
      <c r="M1258" t="str">
        <f>Portfolio43468[[#This Row],[Product Name]]</f>
        <v>Megawidget S</v>
      </c>
      <c r="N1258">
        <f>Portfolio43468[[#This Row],[Order Quantity]]</f>
        <v>1440</v>
      </c>
      <c r="O1258" s="14">
        <f>Portfolio43468[[#This Row],[Order Value]]</f>
        <v>1137.6000000000001</v>
      </c>
      <c r="P1258">
        <f t="shared" si="38"/>
        <v>2010</v>
      </c>
      <c r="Q1258" t="str">
        <f t="shared" si="39"/>
        <v>Mar</v>
      </c>
    </row>
    <row r="1259" spans="1:17" x14ac:dyDescent="0.3">
      <c r="A1259">
        <v>1265</v>
      </c>
      <c r="B1259" t="str">
        <f>Portfolio43468[[#This Row],[First Name]]</f>
        <v>C</v>
      </c>
      <c r="C1259" t="str">
        <f>Portfolio43468[[#This Row],[Last Name]]</f>
        <v>Arredondo</v>
      </c>
      <c r="D1259" t="s">
        <v>4493</v>
      </c>
      <c r="E1259" t="str">
        <f>Portfolio43468[[#This Row],[Gender]]</f>
        <v>M</v>
      </c>
      <c r="F1259">
        <v>30</v>
      </c>
      <c r="G1259" t="s">
        <v>5109</v>
      </c>
      <c r="H1259" t="s">
        <v>1643</v>
      </c>
      <c r="I1259" t="str">
        <f>INDEX('Postal Codes 1'!$C$2:$C$1540,MATCH(H1259,'Postal Codes 1'!$B$2:$B$1540,0))</f>
        <v>CV</v>
      </c>
      <c r="J1259" s="10">
        <v>39627</v>
      </c>
      <c r="K1259">
        <v>9</v>
      </c>
      <c r="L1259" t="s">
        <v>1692</v>
      </c>
      <c r="M1259" t="str">
        <f>Portfolio43468[[#This Row],[Product Name]]</f>
        <v>Megawidget L</v>
      </c>
      <c r="N1259">
        <f>Portfolio43468[[#This Row],[Order Quantity]]</f>
        <v>216</v>
      </c>
      <c r="O1259" s="14">
        <f>Portfolio43468[[#This Row],[Order Value]]</f>
        <v>343.44</v>
      </c>
      <c r="P1259">
        <f t="shared" si="38"/>
        <v>2008</v>
      </c>
      <c r="Q1259" t="str">
        <f t="shared" si="39"/>
        <v>Jun</v>
      </c>
    </row>
    <row r="1260" spans="1:17" x14ac:dyDescent="0.3">
      <c r="A1260">
        <v>1266</v>
      </c>
      <c r="B1260" t="str">
        <f>Portfolio43468[[#This Row],[First Name]]</f>
        <v>C</v>
      </c>
      <c r="C1260" t="str">
        <f>Portfolio43468[[#This Row],[Last Name]]</f>
        <v>Meier</v>
      </c>
      <c r="D1260" t="s">
        <v>4493</v>
      </c>
      <c r="E1260" t="str">
        <f>Portfolio43468[[#This Row],[Gender]]</f>
        <v>M</v>
      </c>
      <c r="F1260">
        <v>30</v>
      </c>
      <c r="G1260" t="s">
        <v>5112</v>
      </c>
      <c r="H1260" t="s">
        <v>124</v>
      </c>
      <c r="I1260" t="str">
        <f>INDEX('Postal Codes 1'!$C$2:$C$1540,MATCH(H1260,'Postal Codes 1'!$B$2:$B$1540,0))</f>
        <v>CW</v>
      </c>
      <c r="J1260" s="10">
        <v>39983</v>
      </c>
      <c r="K1260">
        <v>89</v>
      </c>
      <c r="L1260" t="s">
        <v>851</v>
      </c>
      <c r="M1260" t="str">
        <f>Portfolio43468[[#This Row],[Product Name]]</f>
        <v>Hyperwotsit</v>
      </c>
      <c r="N1260">
        <f>Portfolio43468[[#This Row],[Order Quantity]]</f>
        <v>1780</v>
      </c>
      <c r="O1260" s="14">
        <f>Portfolio43468[[#This Row],[Order Value]]</f>
        <v>3577.7999999999997</v>
      </c>
      <c r="P1260">
        <f t="shared" si="38"/>
        <v>2009</v>
      </c>
      <c r="Q1260" t="str">
        <f t="shared" si="39"/>
        <v>Jun</v>
      </c>
    </row>
    <row r="1261" spans="1:17" x14ac:dyDescent="0.3">
      <c r="A1261">
        <v>1267</v>
      </c>
      <c r="B1261" t="str">
        <f>Portfolio43468[[#This Row],[First Name]]</f>
        <v>B</v>
      </c>
      <c r="C1261" t="str">
        <f>Portfolio43468[[#This Row],[Last Name]]</f>
        <v>Sewell</v>
      </c>
      <c r="D1261" t="s">
        <v>4493</v>
      </c>
      <c r="E1261" t="str">
        <f>Portfolio43468[[#This Row],[Gender]]</f>
        <v>M</v>
      </c>
      <c r="F1261">
        <v>60</v>
      </c>
      <c r="G1261" t="s">
        <v>5114</v>
      </c>
      <c r="H1261" t="s">
        <v>515</v>
      </c>
      <c r="I1261" t="str">
        <f>INDEX('Postal Codes 1'!$C$2:$C$1540,MATCH(H1261,'Postal Codes 1'!$B$2:$B$1540,0))</f>
        <v>BB</v>
      </c>
      <c r="J1261" s="10">
        <v>40479</v>
      </c>
      <c r="K1261">
        <v>95</v>
      </c>
      <c r="L1261" t="s">
        <v>1772</v>
      </c>
      <c r="M1261" t="str">
        <f>Portfolio43468[[#This Row],[Product Name]]</f>
        <v>Gigastuff</v>
      </c>
      <c r="N1261">
        <f>Portfolio43468[[#This Row],[Order Quantity]]</f>
        <v>1710</v>
      </c>
      <c r="O1261" s="14">
        <f>Portfolio43468[[#This Row],[Order Value]]</f>
        <v>3231.8999999999996</v>
      </c>
      <c r="P1261">
        <f t="shared" si="38"/>
        <v>2010</v>
      </c>
      <c r="Q1261" t="str">
        <f t="shared" si="39"/>
        <v>Oct</v>
      </c>
    </row>
    <row r="1262" spans="1:17" x14ac:dyDescent="0.3">
      <c r="A1262">
        <v>1268</v>
      </c>
      <c r="B1262" t="str">
        <f>Portfolio43468[[#This Row],[First Name]]</f>
        <v>R</v>
      </c>
      <c r="C1262" t="str">
        <f>Portfolio43468[[#This Row],[Last Name]]</f>
        <v>Calvert</v>
      </c>
      <c r="D1262" t="s">
        <v>4493</v>
      </c>
      <c r="E1262" t="str">
        <f>Portfolio43468[[#This Row],[Gender]]</f>
        <v>M</v>
      </c>
      <c r="F1262">
        <v>90</v>
      </c>
      <c r="G1262" t="s">
        <v>5116</v>
      </c>
      <c r="H1262" t="s">
        <v>80</v>
      </c>
      <c r="I1262" t="str">
        <f>INDEX('Postal Codes 1'!$C$2:$C$1540,MATCH(H1262,'Postal Codes 1'!$B$2:$B$1540,0))</f>
        <v>BT</v>
      </c>
      <c r="J1262" s="10">
        <v>40395</v>
      </c>
      <c r="K1262">
        <v>18</v>
      </c>
      <c r="L1262" t="s">
        <v>1673</v>
      </c>
      <c r="M1262" t="str">
        <f>Portfolio43468[[#This Row],[Product Name]]</f>
        <v>Megawidget S</v>
      </c>
      <c r="N1262">
        <f>Portfolio43468[[#This Row],[Order Quantity]]</f>
        <v>432</v>
      </c>
      <c r="O1262" s="14">
        <f>Portfolio43468[[#This Row],[Order Value]]</f>
        <v>341.28000000000003</v>
      </c>
      <c r="P1262">
        <f t="shared" si="38"/>
        <v>2010</v>
      </c>
      <c r="Q1262" t="str">
        <f t="shared" si="39"/>
        <v>Aug</v>
      </c>
    </row>
    <row r="1263" spans="1:17" x14ac:dyDescent="0.3">
      <c r="A1263">
        <v>1269</v>
      </c>
      <c r="B1263" t="str">
        <f>Portfolio43468[[#This Row],[First Name]]</f>
        <v>M</v>
      </c>
      <c r="C1263" t="str">
        <f>Portfolio43468[[#This Row],[Last Name]]</f>
        <v>Spears</v>
      </c>
      <c r="D1263" t="s">
        <v>4493</v>
      </c>
      <c r="E1263" t="str">
        <f>Portfolio43468[[#This Row],[Gender]]</f>
        <v>M</v>
      </c>
      <c r="F1263">
        <v>90</v>
      </c>
      <c r="G1263" t="s">
        <v>5118</v>
      </c>
      <c r="H1263" t="s">
        <v>1490</v>
      </c>
      <c r="I1263" t="str">
        <f>INDEX('Postal Codes 1'!$C$2:$C$1540,MATCH(H1263,'Postal Codes 1'!$B$2:$B$1540,0))</f>
        <v>TQ</v>
      </c>
      <c r="J1263" s="10">
        <v>40133</v>
      </c>
      <c r="K1263">
        <v>21</v>
      </c>
      <c r="L1263" t="s">
        <v>1772</v>
      </c>
      <c r="M1263" t="str">
        <f>Portfolio43468[[#This Row],[Product Name]]</f>
        <v>Gigastuff</v>
      </c>
      <c r="N1263">
        <f>Portfolio43468[[#This Row],[Order Quantity]]</f>
        <v>378</v>
      </c>
      <c r="O1263" s="14">
        <f>Portfolio43468[[#This Row],[Order Value]]</f>
        <v>714.42</v>
      </c>
      <c r="P1263">
        <f t="shared" si="38"/>
        <v>2009</v>
      </c>
      <c r="Q1263" t="str">
        <f t="shared" si="39"/>
        <v>Nov</v>
      </c>
    </row>
    <row r="1264" spans="1:17" x14ac:dyDescent="0.3">
      <c r="A1264">
        <v>1270</v>
      </c>
      <c r="B1264" t="str">
        <f>Portfolio43468[[#This Row],[First Name]]</f>
        <v>J</v>
      </c>
      <c r="C1264" t="str">
        <f>Portfolio43468[[#This Row],[Last Name]]</f>
        <v>Foote</v>
      </c>
      <c r="D1264" t="s">
        <v>4493</v>
      </c>
      <c r="E1264" t="str">
        <f>Portfolio43468[[#This Row],[Gender]]</f>
        <v>M</v>
      </c>
      <c r="F1264">
        <v>90</v>
      </c>
      <c r="G1264" t="s">
        <v>5121</v>
      </c>
      <c r="H1264" t="s">
        <v>1243</v>
      </c>
      <c r="I1264" t="str">
        <f>INDEX('Postal Codes 1'!$C$2:$C$1540,MATCH(H1264,'Postal Codes 1'!$B$2:$B$1540,0))</f>
        <v>OL</v>
      </c>
      <c r="J1264" s="10">
        <v>40290</v>
      </c>
      <c r="K1264">
        <v>47</v>
      </c>
      <c r="L1264" t="s">
        <v>1007</v>
      </c>
      <c r="M1264" t="str">
        <f>Portfolio43468[[#This Row],[Product Name]]</f>
        <v>Superwossname</v>
      </c>
      <c r="N1264">
        <f>Portfolio43468[[#This Row],[Order Quantity]]</f>
        <v>940</v>
      </c>
      <c r="O1264" s="14">
        <f>Portfolio43468[[#This Row],[Order Value]]</f>
        <v>2923.4</v>
      </c>
      <c r="P1264">
        <f t="shared" si="38"/>
        <v>2010</v>
      </c>
      <c r="Q1264" t="str">
        <f t="shared" si="39"/>
        <v>Apr</v>
      </c>
    </row>
    <row r="1265" spans="1:17" x14ac:dyDescent="0.3">
      <c r="A1265">
        <v>1271</v>
      </c>
      <c r="B1265" t="str">
        <f>Portfolio43468[[#This Row],[First Name]]</f>
        <v>R</v>
      </c>
      <c r="C1265" t="str">
        <f>Portfolio43468[[#This Row],[Last Name]]</f>
        <v>Mcdonough</v>
      </c>
      <c r="D1265" t="s">
        <v>4493</v>
      </c>
      <c r="E1265" t="str">
        <f>Portfolio43468[[#This Row],[Gender]]</f>
        <v>M</v>
      </c>
      <c r="F1265">
        <v>60</v>
      </c>
      <c r="G1265" t="s">
        <v>5123</v>
      </c>
      <c r="H1265" t="s">
        <v>148</v>
      </c>
      <c r="I1265" t="str">
        <f>INDEX('Postal Codes 1'!$C$2:$C$1540,MATCH(H1265,'Postal Codes 1'!$B$2:$B$1540,0))</f>
        <v>DL</v>
      </c>
      <c r="J1265" s="10">
        <v>40398</v>
      </c>
      <c r="K1265">
        <v>10</v>
      </c>
      <c r="L1265" t="s">
        <v>1707</v>
      </c>
      <c r="M1265" t="str">
        <f>Portfolio43468[[#This Row],[Product Name]]</f>
        <v>Megawidget M</v>
      </c>
      <c r="N1265">
        <f>Portfolio43468[[#This Row],[Order Quantity]]</f>
        <v>240</v>
      </c>
      <c r="O1265" s="14">
        <f>Portfolio43468[[#This Row],[Order Value]]</f>
        <v>285.59999999999997</v>
      </c>
      <c r="P1265">
        <f t="shared" si="38"/>
        <v>2010</v>
      </c>
      <c r="Q1265" t="str">
        <f t="shared" si="39"/>
        <v>Aug</v>
      </c>
    </row>
    <row r="1266" spans="1:17" x14ac:dyDescent="0.3">
      <c r="A1266">
        <v>1272</v>
      </c>
      <c r="B1266" t="str">
        <f>Portfolio43468[[#This Row],[First Name]]</f>
        <v>I</v>
      </c>
      <c r="C1266" t="str">
        <f>Portfolio43468[[#This Row],[Last Name]]</f>
        <v>Spangler</v>
      </c>
      <c r="D1266" t="s">
        <v>4493</v>
      </c>
      <c r="E1266" t="str">
        <f>Portfolio43468[[#This Row],[Gender]]</f>
        <v>M</v>
      </c>
      <c r="F1266">
        <v>30</v>
      </c>
      <c r="G1266" t="s">
        <v>5126</v>
      </c>
      <c r="H1266" t="s">
        <v>289</v>
      </c>
      <c r="I1266" t="str">
        <f>INDEX('Postal Codes 1'!$C$2:$C$1540,MATCH(H1266,'Postal Codes 1'!$B$2:$B$1540,0))</f>
        <v>KW</v>
      </c>
      <c r="J1266" s="10">
        <v>40331</v>
      </c>
      <c r="K1266">
        <v>62</v>
      </c>
      <c r="L1266" t="s">
        <v>851</v>
      </c>
      <c r="M1266" t="str">
        <f>Portfolio43468[[#This Row],[Product Name]]</f>
        <v>Hyperwotsit</v>
      </c>
      <c r="N1266">
        <f>Portfolio43468[[#This Row],[Order Quantity]]</f>
        <v>1240</v>
      </c>
      <c r="O1266" s="14">
        <f>Portfolio43468[[#This Row],[Order Value]]</f>
        <v>2492.3999999999996</v>
      </c>
      <c r="P1266">
        <f t="shared" si="38"/>
        <v>2010</v>
      </c>
      <c r="Q1266" t="str">
        <f t="shared" si="39"/>
        <v>Jun</v>
      </c>
    </row>
    <row r="1267" spans="1:17" x14ac:dyDescent="0.3">
      <c r="A1267">
        <v>1273</v>
      </c>
      <c r="B1267" t="str">
        <f>Portfolio43468[[#This Row],[First Name]]</f>
        <v>G</v>
      </c>
      <c r="C1267" t="str">
        <f>Portfolio43468[[#This Row],[Last Name]]</f>
        <v>Martin</v>
      </c>
      <c r="D1267" t="s">
        <v>4493</v>
      </c>
      <c r="E1267" t="str">
        <f>Portfolio43468[[#This Row],[Gender]]</f>
        <v>M</v>
      </c>
      <c r="F1267">
        <v>30</v>
      </c>
      <c r="G1267" t="s">
        <v>5128</v>
      </c>
      <c r="H1267" t="s">
        <v>142</v>
      </c>
      <c r="I1267" t="str">
        <f>INDEX('Postal Codes 1'!$C$2:$C$1540,MATCH(H1267,'Postal Codes 1'!$B$2:$B$1540,0))</f>
        <v>DG</v>
      </c>
      <c r="J1267" s="10">
        <v>39947</v>
      </c>
      <c r="K1267">
        <v>43</v>
      </c>
      <c r="L1267" t="s">
        <v>1696</v>
      </c>
      <c r="M1267" t="str">
        <f>Portfolio43468[[#This Row],[Product Name]]</f>
        <v>Ultrathing V2</v>
      </c>
      <c r="N1267">
        <f>Portfolio43468[[#This Row],[Order Quantity]]</f>
        <v>860</v>
      </c>
      <c r="O1267" s="14">
        <f>Portfolio43468[[#This Row],[Order Value]]</f>
        <v>2571.4</v>
      </c>
      <c r="P1267">
        <f t="shared" si="38"/>
        <v>2009</v>
      </c>
      <c r="Q1267" t="str">
        <f t="shared" si="39"/>
        <v>May</v>
      </c>
    </row>
    <row r="1268" spans="1:17" x14ac:dyDescent="0.3">
      <c r="A1268">
        <v>1274</v>
      </c>
      <c r="B1268" t="str">
        <f>Portfolio43468[[#This Row],[First Name]]</f>
        <v>D</v>
      </c>
      <c r="C1268" t="str">
        <f>Portfolio43468[[#This Row],[Last Name]]</f>
        <v>Pruitt</v>
      </c>
      <c r="D1268" t="s">
        <v>4493</v>
      </c>
      <c r="E1268" t="str">
        <f>Portfolio43468[[#This Row],[Gender]]</f>
        <v>M</v>
      </c>
      <c r="F1268">
        <v>30</v>
      </c>
      <c r="G1268" t="s">
        <v>5129</v>
      </c>
      <c r="H1268" t="s">
        <v>5130</v>
      </c>
      <c r="I1268" t="str">
        <f>INDEX('Postal Codes 1'!$C$2:$C$1540,MATCH(H1268,'Postal Codes 1'!$B$2:$B$1540,0))</f>
        <v>PE</v>
      </c>
      <c r="J1268" s="10">
        <v>40502</v>
      </c>
      <c r="K1268">
        <v>38</v>
      </c>
      <c r="L1268" t="s">
        <v>1692</v>
      </c>
      <c r="M1268" t="str">
        <f>Portfolio43468[[#This Row],[Product Name]]</f>
        <v>Megawidget L</v>
      </c>
      <c r="N1268">
        <f>Portfolio43468[[#This Row],[Order Quantity]]</f>
        <v>912</v>
      </c>
      <c r="O1268" s="14">
        <f>Portfolio43468[[#This Row],[Order Value]]</f>
        <v>1450.0800000000002</v>
      </c>
      <c r="P1268">
        <f t="shared" si="38"/>
        <v>2010</v>
      </c>
      <c r="Q1268" t="str">
        <f t="shared" si="39"/>
        <v>Nov</v>
      </c>
    </row>
    <row r="1269" spans="1:17" x14ac:dyDescent="0.3">
      <c r="A1269">
        <v>1275</v>
      </c>
      <c r="B1269" t="str">
        <f>Portfolio43468[[#This Row],[First Name]]</f>
        <v>K</v>
      </c>
      <c r="C1269" t="str">
        <f>Portfolio43468[[#This Row],[Last Name]]</f>
        <v>Hutchison</v>
      </c>
      <c r="D1269" t="s">
        <v>4493</v>
      </c>
      <c r="E1269" t="str">
        <f>Portfolio43468[[#This Row],[Gender]]</f>
        <v>M</v>
      </c>
      <c r="F1269">
        <v>30</v>
      </c>
      <c r="G1269" t="s">
        <v>5133</v>
      </c>
      <c r="H1269" t="s">
        <v>506</v>
      </c>
      <c r="I1269" t="str">
        <f>INDEX('Postal Codes 1'!$C$2:$C$1540,MATCH(H1269,'Postal Codes 1'!$B$2:$B$1540,0))</f>
        <v>AB</v>
      </c>
      <c r="J1269" s="10">
        <v>39575</v>
      </c>
      <c r="K1269">
        <v>22</v>
      </c>
      <c r="L1269" t="s">
        <v>1677</v>
      </c>
      <c r="M1269" t="str">
        <f>Portfolio43468[[#This Row],[Product Name]]</f>
        <v>Ultrathing V3</v>
      </c>
      <c r="N1269">
        <f>Portfolio43468[[#This Row],[Order Quantity]]</f>
        <v>528</v>
      </c>
      <c r="O1269" s="14">
        <f>Portfolio43468[[#This Row],[Order Value]]</f>
        <v>1842.72</v>
      </c>
      <c r="P1269">
        <f t="shared" si="38"/>
        <v>2008</v>
      </c>
      <c r="Q1269" t="str">
        <f t="shared" si="39"/>
        <v>May</v>
      </c>
    </row>
    <row r="1270" spans="1:17" x14ac:dyDescent="0.3">
      <c r="A1270">
        <v>1276</v>
      </c>
      <c r="B1270" t="str">
        <f>Portfolio43468[[#This Row],[First Name]]</f>
        <v>M</v>
      </c>
      <c r="C1270" t="str">
        <f>Portfolio43468[[#This Row],[Last Name]]</f>
        <v>Daly</v>
      </c>
      <c r="D1270" t="s">
        <v>4493</v>
      </c>
      <c r="E1270" t="str">
        <f>Portfolio43468[[#This Row],[Gender]]</f>
        <v>M</v>
      </c>
      <c r="F1270">
        <v>60</v>
      </c>
      <c r="G1270" t="s">
        <v>5135</v>
      </c>
      <c r="H1270" t="s">
        <v>5136</v>
      </c>
      <c r="I1270" t="str">
        <f>INDEX('Postal Codes 1'!$C$2:$C$1540,MATCH(H1270,'Postal Codes 1'!$B$2:$B$1540,0))</f>
        <v>HS</v>
      </c>
      <c r="J1270" s="10">
        <v>40022</v>
      </c>
      <c r="K1270">
        <v>56</v>
      </c>
      <c r="L1270" t="s">
        <v>1721</v>
      </c>
      <c r="M1270" t="str">
        <f>Portfolio43468[[#This Row],[Product Name]]</f>
        <v>Ultrathing V4</v>
      </c>
      <c r="N1270">
        <f>Portfolio43468[[#This Row],[Order Quantity]]</f>
        <v>1344</v>
      </c>
      <c r="O1270" s="14">
        <f>Portfolio43468[[#This Row],[Order Value]]</f>
        <v>5362.56</v>
      </c>
      <c r="P1270">
        <f t="shared" si="38"/>
        <v>2009</v>
      </c>
      <c r="Q1270" t="str">
        <f t="shared" si="39"/>
        <v>Jul</v>
      </c>
    </row>
    <row r="1271" spans="1:17" x14ac:dyDescent="0.3">
      <c r="A1271">
        <v>1277</v>
      </c>
      <c r="B1271" t="str">
        <f>Portfolio43468[[#This Row],[First Name]]</f>
        <v>B</v>
      </c>
      <c r="C1271" t="str">
        <f>Portfolio43468[[#This Row],[Last Name]]</f>
        <v>Paulson</v>
      </c>
      <c r="D1271" t="s">
        <v>4493</v>
      </c>
      <c r="E1271" t="str">
        <f>Portfolio43468[[#This Row],[Gender]]</f>
        <v>M</v>
      </c>
      <c r="F1271">
        <v>90</v>
      </c>
      <c r="G1271" t="s">
        <v>3439</v>
      </c>
      <c r="H1271" t="s">
        <v>1037</v>
      </c>
      <c r="I1271" t="str">
        <f>INDEX('Postal Codes 1'!$C$2:$C$1540,MATCH(H1271,'Postal Codes 1'!$B$2:$B$1540,0))</f>
        <v>EX</v>
      </c>
      <c r="J1271" s="10">
        <v>40053</v>
      </c>
      <c r="K1271">
        <v>55</v>
      </c>
      <c r="L1271" t="s">
        <v>1700</v>
      </c>
      <c r="M1271" t="str">
        <f>Portfolio43468[[#This Row],[Product Name]]</f>
        <v>Ultrathing V1</v>
      </c>
      <c r="N1271">
        <f>Portfolio43468[[#This Row],[Order Quantity]]</f>
        <v>935</v>
      </c>
      <c r="O1271" s="14">
        <f>Portfolio43468[[#This Row],[Order Value]]</f>
        <v>1860.65</v>
      </c>
      <c r="P1271">
        <f t="shared" si="38"/>
        <v>2009</v>
      </c>
      <c r="Q1271" t="str">
        <f t="shared" si="39"/>
        <v>Aug</v>
      </c>
    </row>
    <row r="1272" spans="1:17" x14ac:dyDescent="0.3">
      <c r="A1272">
        <v>1278</v>
      </c>
      <c r="B1272" t="str">
        <f>Portfolio43468[[#This Row],[First Name]]</f>
        <v>L</v>
      </c>
      <c r="C1272" t="str">
        <f>Portfolio43468[[#This Row],[Last Name]]</f>
        <v>Dahl</v>
      </c>
      <c r="D1272" t="s">
        <v>4493</v>
      </c>
      <c r="E1272" t="str">
        <f>Portfolio43468[[#This Row],[Gender]]</f>
        <v>M</v>
      </c>
      <c r="F1272">
        <v>30</v>
      </c>
      <c r="G1272" t="s">
        <v>5139</v>
      </c>
      <c r="H1272" t="s">
        <v>542</v>
      </c>
      <c r="I1272" t="str">
        <f>INDEX('Postal Codes 1'!$C$2:$C$1540,MATCH(H1272,'Postal Codes 1'!$B$2:$B$1540,0))</f>
        <v>BT</v>
      </c>
      <c r="J1272" s="10">
        <v>39723</v>
      </c>
      <c r="K1272">
        <v>58</v>
      </c>
      <c r="L1272" t="s">
        <v>1772</v>
      </c>
      <c r="M1272" t="str">
        <f>Portfolio43468[[#This Row],[Product Name]]</f>
        <v>Gigastuff</v>
      </c>
      <c r="N1272">
        <f>Portfolio43468[[#This Row],[Order Quantity]]</f>
        <v>1044</v>
      </c>
      <c r="O1272" s="14">
        <f>Portfolio43468[[#This Row],[Order Value]]</f>
        <v>1973.1599999999999</v>
      </c>
      <c r="P1272">
        <f t="shared" si="38"/>
        <v>2008</v>
      </c>
      <c r="Q1272" t="str">
        <f t="shared" si="39"/>
        <v>Oct</v>
      </c>
    </row>
    <row r="1273" spans="1:17" x14ac:dyDescent="0.3">
      <c r="A1273">
        <v>1279</v>
      </c>
      <c r="B1273" t="str">
        <f>Portfolio43468[[#This Row],[First Name]]</f>
        <v>C</v>
      </c>
      <c r="C1273" t="str">
        <f>Portfolio43468[[#This Row],[Last Name]]</f>
        <v>Diggs</v>
      </c>
      <c r="D1273" t="s">
        <v>4493</v>
      </c>
      <c r="E1273" t="str">
        <f>Portfolio43468[[#This Row],[Gender]]</f>
        <v>M</v>
      </c>
      <c r="F1273">
        <v>90</v>
      </c>
      <c r="G1273" t="s">
        <v>5142</v>
      </c>
      <c r="H1273" t="s">
        <v>820</v>
      </c>
      <c r="I1273" t="str">
        <f>INDEX('Postal Codes 1'!$C$2:$C$1540,MATCH(H1273,'Postal Codes 1'!$B$2:$B$1540,0))</f>
        <v>SA</v>
      </c>
      <c r="J1273" s="10">
        <v>40267</v>
      </c>
      <c r="K1273">
        <v>65</v>
      </c>
      <c r="L1273" t="s">
        <v>1772</v>
      </c>
      <c r="M1273" t="str">
        <f>Portfolio43468[[#This Row],[Product Name]]</f>
        <v>Gigastuff</v>
      </c>
      <c r="N1273">
        <f>Portfolio43468[[#This Row],[Order Quantity]]</f>
        <v>1170</v>
      </c>
      <c r="O1273" s="14">
        <f>Portfolio43468[[#This Row],[Order Value]]</f>
        <v>2211.2999999999997</v>
      </c>
      <c r="P1273">
        <f t="shared" si="38"/>
        <v>2010</v>
      </c>
      <c r="Q1273" t="str">
        <f t="shared" si="39"/>
        <v>Mar</v>
      </c>
    </row>
    <row r="1274" spans="1:17" x14ac:dyDescent="0.3">
      <c r="A1274">
        <v>1280</v>
      </c>
      <c r="B1274" t="str">
        <f>Portfolio43468[[#This Row],[First Name]]</f>
        <v>D</v>
      </c>
      <c r="C1274" t="str">
        <f>Portfolio43468[[#This Row],[Last Name]]</f>
        <v>Hoyt</v>
      </c>
      <c r="D1274" t="s">
        <v>4493</v>
      </c>
      <c r="E1274" t="str">
        <f>Portfolio43468[[#This Row],[Gender]]</f>
        <v>M</v>
      </c>
      <c r="F1274">
        <v>60</v>
      </c>
      <c r="G1274" t="s">
        <v>5145</v>
      </c>
      <c r="H1274" t="s">
        <v>5146</v>
      </c>
      <c r="I1274" t="str">
        <f>INDEX('Postal Codes 1'!$C$2:$C$1540,MATCH(H1274,'Postal Codes 1'!$B$2:$B$1540,0))</f>
        <v>PO</v>
      </c>
      <c r="J1274" s="10">
        <v>40325</v>
      </c>
      <c r="K1274">
        <v>16</v>
      </c>
      <c r="L1274" t="s">
        <v>1692</v>
      </c>
      <c r="M1274" t="str">
        <f>Portfolio43468[[#This Row],[Product Name]]</f>
        <v>Megawidget L</v>
      </c>
      <c r="N1274">
        <f>Portfolio43468[[#This Row],[Order Quantity]]</f>
        <v>384</v>
      </c>
      <c r="O1274" s="14">
        <f>Portfolio43468[[#This Row],[Order Value]]</f>
        <v>610.56000000000006</v>
      </c>
      <c r="P1274">
        <f t="shared" si="38"/>
        <v>2010</v>
      </c>
      <c r="Q1274" t="str">
        <f t="shared" si="39"/>
        <v>May</v>
      </c>
    </row>
    <row r="1275" spans="1:17" x14ac:dyDescent="0.3">
      <c r="A1275">
        <v>1281</v>
      </c>
      <c r="B1275" t="str">
        <f>Portfolio43468[[#This Row],[First Name]]</f>
        <v>D</v>
      </c>
      <c r="C1275" t="str">
        <f>Portfolio43468[[#This Row],[Last Name]]</f>
        <v>Walter</v>
      </c>
      <c r="D1275" t="s">
        <v>4493</v>
      </c>
      <c r="E1275" t="str">
        <f>Portfolio43468[[#This Row],[Gender]]</f>
        <v>M</v>
      </c>
      <c r="F1275">
        <v>30</v>
      </c>
      <c r="G1275" t="s">
        <v>5148</v>
      </c>
      <c r="H1275" t="s">
        <v>325</v>
      </c>
      <c r="I1275" t="str">
        <f>INDEX('Postal Codes 1'!$C$2:$C$1540,MATCH(H1275,'Postal Codes 1'!$B$2:$B$1540,0))</f>
        <v>LL</v>
      </c>
      <c r="J1275" s="10">
        <v>40009</v>
      </c>
      <c r="K1275">
        <v>29</v>
      </c>
      <c r="L1275" t="s">
        <v>1007</v>
      </c>
      <c r="M1275" t="str">
        <f>Portfolio43468[[#This Row],[Product Name]]</f>
        <v>Superwossname</v>
      </c>
      <c r="N1275">
        <f>Portfolio43468[[#This Row],[Order Quantity]]</f>
        <v>580</v>
      </c>
      <c r="O1275" s="14">
        <f>Portfolio43468[[#This Row],[Order Value]]</f>
        <v>1803.8</v>
      </c>
      <c r="P1275">
        <f t="shared" si="38"/>
        <v>2009</v>
      </c>
      <c r="Q1275" t="str">
        <f t="shared" si="39"/>
        <v>Jul</v>
      </c>
    </row>
    <row r="1276" spans="1:17" x14ac:dyDescent="0.3">
      <c r="A1276">
        <v>1282</v>
      </c>
      <c r="B1276" t="str">
        <f>Portfolio43468[[#This Row],[First Name]]</f>
        <v>A</v>
      </c>
      <c r="C1276" t="str">
        <f>Portfolio43468[[#This Row],[Last Name]]</f>
        <v>Rodrigues</v>
      </c>
      <c r="D1276" t="s">
        <v>4493</v>
      </c>
      <c r="E1276" t="str">
        <f>Portfolio43468[[#This Row],[Gender]]</f>
        <v>M</v>
      </c>
      <c r="F1276">
        <v>30</v>
      </c>
      <c r="G1276" t="s">
        <v>5151</v>
      </c>
      <c r="H1276" t="s">
        <v>802</v>
      </c>
      <c r="I1276" t="str">
        <f>INDEX('Postal Codes 1'!$C$2:$C$1540,MATCH(H1276,'Postal Codes 1'!$B$2:$B$1540,0))</f>
        <v>PO</v>
      </c>
      <c r="J1276" s="10">
        <v>39881</v>
      </c>
      <c r="K1276">
        <v>30</v>
      </c>
      <c r="L1276" t="s">
        <v>1721</v>
      </c>
      <c r="M1276" t="str">
        <f>Portfolio43468[[#This Row],[Product Name]]</f>
        <v>Ultrathing V4</v>
      </c>
      <c r="N1276">
        <f>Portfolio43468[[#This Row],[Order Quantity]]</f>
        <v>720</v>
      </c>
      <c r="O1276" s="14">
        <f>Portfolio43468[[#This Row],[Order Value]]</f>
        <v>2872.8</v>
      </c>
      <c r="P1276">
        <f t="shared" si="38"/>
        <v>2009</v>
      </c>
      <c r="Q1276" t="str">
        <f t="shared" si="39"/>
        <v>Mar</v>
      </c>
    </row>
    <row r="1277" spans="1:17" x14ac:dyDescent="0.3">
      <c r="A1277">
        <v>1283</v>
      </c>
      <c r="B1277" t="str">
        <f>Portfolio43468[[#This Row],[First Name]]</f>
        <v>J</v>
      </c>
      <c r="C1277" t="str">
        <f>Portfolio43468[[#This Row],[Last Name]]</f>
        <v>Oakes</v>
      </c>
      <c r="D1277" t="s">
        <v>4493</v>
      </c>
      <c r="E1277" t="str">
        <f>Portfolio43468[[#This Row],[Gender]]</f>
        <v>M</v>
      </c>
      <c r="F1277">
        <v>60</v>
      </c>
      <c r="G1277" t="s">
        <v>5154</v>
      </c>
      <c r="H1277" t="s">
        <v>382</v>
      </c>
      <c r="I1277" t="str">
        <f>INDEX('Postal Codes 1'!$C$2:$C$1540,MATCH(H1277,'Postal Codes 1'!$B$2:$B$1540,0))</f>
        <v>NR</v>
      </c>
      <c r="J1277" s="10">
        <v>39750</v>
      </c>
      <c r="K1277">
        <v>35</v>
      </c>
      <c r="L1277" t="s">
        <v>1700</v>
      </c>
      <c r="M1277" t="str">
        <f>Portfolio43468[[#This Row],[Product Name]]</f>
        <v>Ultrathing V1</v>
      </c>
      <c r="N1277">
        <f>Portfolio43468[[#This Row],[Order Quantity]]</f>
        <v>595</v>
      </c>
      <c r="O1277" s="14">
        <f>Portfolio43468[[#This Row],[Order Value]]</f>
        <v>1184.05</v>
      </c>
      <c r="P1277">
        <f t="shared" si="38"/>
        <v>2008</v>
      </c>
      <c r="Q1277" t="str">
        <f t="shared" si="39"/>
        <v>Oct</v>
      </c>
    </row>
    <row r="1278" spans="1:17" x14ac:dyDescent="0.3">
      <c r="A1278">
        <v>1284</v>
      </c>
      <c r="B1278" t="str">
        <f>Portfolio43468[[#This Row],[First Name]]</f>
        <v>A</v>
      </c>
      <c r="C1278" t="str">
        <f>Portfolio43468[[#This Row],[Last Name]]</f>
        <v>Wong</v>
      </c>
      <c r="D1278" t="s">
        <v>4493</v>
      </c>
      <c r="E1278" t="str">
        <f>Portfolio43468[[#This Row],[Gender]]</f>
        <v>M</v>
      </c>
      <c r="F1278">
        <v>60</v>
      </c>
      <c r="G1278" t="s">
        <v>5155</v>
      </c>
      <c r="H1278" t="s">
        <v>220</v>
      </c>
      <c r="I1278" t="str">
        <f>INDEX('Postal Codes 1'!$C$2:$C$1540,MATCH(H1278,'Postal Codes 1'!$B$2:$B$1540,0))</f>
        <v>GU</v>
      </c>
      <c r="J1278" s="10">
        <v>40266</v>
      </c>
      <c r="K1278">
        <v>57</v>
      </c>
      <c r="L1278" t="s">
        <v>1721</v>
      </c>
      <c r="M1278" t="str">
        <f>Portfolio43468[[#This Row],[Product Name]]</f>
        <v>Ultrathing V4</v>
      </c>
      <c r="N1278">
        <f>Portfolio43468[[#This Row],[Order Quantity]]</f>
        <v>1368</v>
      </c>
      <c r="O1278" s="14">
        <f>Portfolio43468[[#This Row],[Order Value]]</f>
        <v>5458.3200000000006</v>
      </c>
      <c r="P1278">
        <f t="shared" si="38"/>
        <v>2010</v>
      </c>
      <c r="Q1278" t="str">
        <f t="shared" si="39"/>
        <v>Mar</v>
      </c>
    </row>
    <row r="1279" spans="1:17" x14ac:dyDescent="0.3">
      <c r="A1279">
        <v>1285</v>
      </c>
      <c r="B1279" t="str">
        <f>Portfolio43468[[#This Row],[First Name]]</f>
        <v>O</v>
      </c>
      <c r="C1279" t="str">
        <f>Portfolio43468[[#This Row],[Last Name]]</f>
        <v>Hooker</v>
      </c>
      <c r="D1279" t="s">
        <v>4493</v>
      </c>
      <c r="E1279" t="str">
        <f>Portfolio43468[[#This Row],[Gender]]</f>
        <v>M</v>
      </c>
      <c r="F1279">
        <v>30</v>
      </c>
      <c r="G1279" t="s">
        <v>5158</v>
      </c>
      <c r="H1279" t="s">
        <v>275</v>
      </c>
      <c r="I1279" t="str">
        <f>INDEX('Postal Codes 1'!$C$2:$C$1540,MATCH(H1279,'Postal Codes 1'!$B$2:$B$1540,0))</f>
        <v>KA</v>
      </c>
      <c r="J1279" s="10">
        <v>39600</v>
      </c>
      <c r="K1279">
        <v>72</v>
      </c>
      <c r="L1279" t="s">
        <v>1707</v>
      </c>
      <c r="M1279" t="str">
        <f>Portfolio43468[[#This Row],[Product Name]]</f>
        <v>Megawidget M</v>
      </c>
      <c r="N1279">
        <f>Portfolio43468[[#This Row],[Order Quantity]]</f>
        <v>1728</v>
      </c>
      <c r="O1279" s="14">
        <f>Portfolio43468[[#This Row],[Order Value]]</f>
        <v>2056.3199999999997</v>
      </c>
      <c r="P1279">
        <f t="shared" si="38"/>
        <v>2008</v>
      </c>
      <c r="Q1279" t="str">
        <f t="shared" si="39"/>
        <v>Jun</v>
      </c>
    </row>
    <row r="1280" spans="1:17" x14ac:dyDescent="0.3">
      <c r="A1280">
        <v>1286</v>
      </c>
      <c r="B1280" t="str">
        <f>Portfolio43468[[#This Row],[First Name]]</f>
        <v>I</v>
      </c>
      <c r="C1280" t="str">
        <f>Portfolio43468[[#This Row],[Last Name]]</f>
        <v>Sawyer</v>
      </c>
      <c r="D1280" t="s">
        <v>4493</v>
      </c>
      <c r="E1280" t="str">
        <f>Portfolio43468[[#This Row],[Gender]]</f>
        <v>M</v>
      </c>
      <c r="F1280">
        <v>60</v>
      </c>
      <c r="G1280" t="s">
        <v>4389</v>
      </c>
      <c r="H1280" t="s">
        <v>593</v>
      </c>
      <c r="I1280" t="str">
        <f>INDEX('Postal Codes 1'!$C$2:$C$1540,MATCH(H1280,'Postal Codes 1'!$B$2:$B$1540,0))</f>
        <v>DL</v>
      </c>
      <c r="J1280" s="10">
        <v>39700</v>
      </c>
      <c r="K1280">
        <v>52</v>
      </c>
      <c r="L1280" t="s">
        <v>1700</v>
      </c>
      <c r="M1280" t="str">
        <f>Portfolio43468[[#This Row],[Product Name]]</f>
        <v>Ultrathing V1</v>
      </c>
      <c r="N1280">
        <f>Portfolio43468[[#This Row],[Order Quantity]]</f>
        <v>884</v>
      </c>
      <c r="O1280" s="14">
        <f>Portfolio43468[[#This Row],[Order Value]]</f>
        <v>1759.16</v>
      </c>
      <c r="P1280">
        <f t="shared" si="38"/>
        <v>2008</v>
      </c>
      <c r="Q1280" t="str">
        <f t="shared" si="39"/>
        <v>Sep</v>
      </c>
    </row>
    <row r="1281" spans="1:17" x14ac:dyDescent="0.3">
      <c r="A1281">
        <v>1287</v>
      </c>
      <c r="B1281" t="str">
        <f>Portfolio43468[[#This Row],[First Name]]</f>
        <v>S</v>
      </c>
      <c r="C1281" t="str">
        <f>Portfolio43468[[#This Row],[Last Name]]</f>
        <v>Walls</v>
      </c>
      <c r="D1281" t="s">
        <v>4493</v>
      </c>
      <c r="E1281" t="str">
        <f>Portfolio43468[[#This Row],[Gender]]</f>
        <v>M</v>
      </c>
      <c r="F1281">
        <v>30</v>
      </c>
      <c r="G1281" t="s">
        <v>5163</v>
      </c>
      <c r="H1281" t="s">
        <v>722</v>
      </c>
      <c r="I1281" t="str">
        <f>INDEX('Postal Codes 1'!$C$2:$C$1540,MATCH(H1281,'Postal Codes 1'!$B$2:$B$1540,0))</f>
        <v>LL</v>
      </c>
      <c r="J1281" s="10">
        <v>39630</v>
      </c>
      <c r="K1281">
        <v>41</v>
      </c>
      <c r="L1281" t="s">
        <v>1696</v>
      </c>
      <c r="M1281" t="str">
        <f>Portfolio43468[[#This Row],[Product Name]]</f>
        <v>Ultrathing V2</v>
      </c>
      <c r="N1281">
        <f>Portfolio43468[[#This Row],[Order Quantity]]</f>
        <v>820</v>
      </c>
      <c r="O1281" s="14">
        <f>Portfolio43468[[#This Row],[Order Value]]</f>
        <v>2451.8000000000002</v>
      </c>
      <c r="P1281">
        <f t="shared" si="38"/>
        <v>2008</v>
      </c>
      <c r="Q1281" t="str">
        <f t="shared" si="39"/>
        <v>Jul</v>
      </c>
    </row>
    <row r="1282" spans="1:17" x14ac:dyDescent="0.3">
      <c r="A1282">
        <v>1288</v>
      </c>
      <c r="B1282" t="str">
        <f>Portfolio43468[[#This Row],[First Name]]</f>
        <v>W</v>
      </c>
      <c r="C1282" t="str">
        <f>Portfolio43468[[#This Row],[Last Name]]</f>
        <v>Connors</v>
      </c>
      <c r="D1282" t="s">
        <v>4493</v>
      </c>
      <c r="E1282" t="str">
        <f>Portfolio43468[[#This Row],[Gender]]</f>
        <v>M</v>
      </c>
      <c r="F1282">
        <v>60</v>
      </c>
      <c r="G1282" t="s">
        <v>5165</v>
      </c>
      <c r="H1282" t="s">
        <v>1091</v>
      </c>
      <c r="I1282" t="str">
        <f>INDEX('Postal Codes 1'!$C$2:$C$1540,MATCH(H1282,'Postal Codes 1'!$B$2:$B$1540,0))</f>
        <v>HP</v>
      </c>
      <c r="J1282" s="10">
        <v>39778</v>
      </c>
      <c r="K1282">
        <v>48</v>
      </c>
      <c r="L1282" t="s">
        <v>1721</v>
      </c>
      <c r="M1282" t="str">
        <f>Portfolio43468[[#This Row],[Product Name]]</f>
        <v>Ultrathing V4</v>
      </c>
      <c r="N1282">
        <f>Portfolio43468[[#This Row],[Order Quantity]]</f>
        <v>1152</v>
      </c>
      <c r="O1282" s="14">
        <f>Portfolio43468[[#This Row],[Order Value]]</f>
        <v>4596.4800000000005</v>
      </c>
      <c r="P1282">
        <f t="shared" ref="P1282:P1345" si="40">YEAR(J1282)</f>
        <v>2008</v>
      </c>
      <c r="Q1282" t="str">
        <f t="shared" ref="Q1282:Q1345" si="41">TEXT(J1282,"MMM")</f>
        <v>Nov</v>
      </c>
    </row>
    <row r="1283" spans="1:17" x14ac:dyDescent="0.3">
      <c r="A1283">
        <v>1289</v>
      </c>
      <c r="B1283" t="str">
        <f>Portfolio43468[[#This Row],[First Name]]</f>
        <v>B</v>
      </c>
      <c r="C1283" t="str">
        <f>Portfolio43468[[#This Row],[Last Name]]</f>
        <v>Lara</v>
      </c>
      <c r="D1283" t="s">
        <v>4493</v>
      </c>
      <c r="E1283" t="str">
        <f>Portfolio43468[[#This Row],[Gender]]</f>
        <v>M</v>
      </c>
      <c r="F1283">
        <v>30</v>
      </c>
      <c r="G1283" t="s">
        <v>5168</v>
      </c>
      <c r="H1283" t="s">
        <v>241</v>
      </c>
      <c r="I1283" t="str">
        <f>INDEX('Postal Codes 1'!$C$2:$C$1540,MATCH(H1283,'Postal Codes 1'!$B$2:$B$1540,0))</f>
        <v>IG</v>
      </c>
      <c r="J1283" s="10">
        <v>40475</v>
      </c>
      <c r="K1283">
        <v>84</v>
      </c>
      <c r="L1283" t="s">
        <v>1721</v>
      </c>
      <c r="M1283" t="str">
        <f>Portfolio43468[[#This Row],[Product Name]]</f>
        <v>Ultrathing V4</v>
      </c>
      <c r="N1283">
        <f>Portfolio43468[[#This Row],[Order Quantity]]</f>
        <v>2016</v>
      </c>
      <c r="O1283" s="14">
        <f>Portfolio43468[[#This Row],[Order Value]]</f>
        <v>8043.84</v>
      </c>
      <c r="P1283">
        <f t="shared" si="40"/>
        <v>2010</v>
      </c>
      <c r="Q1283" t="str">
        <f t="shared" si="41"/>
        <v>Oct</v>
      </c>
    </row>
    <row r="1284" spans="1:17" x14ac:dyDescent="0.3">
      <c r="A1284">
        <v>1290</v>
      </c>
      <c r="B1284" t="str">
        <f>Portfolio43468[[#This Row],[First Name]]</f>
        <v>L</v>
      </c>
      <c r="C1284" t="str">
        <f>Portfolio43468[[#This Row],[Last Name]]</f>
        <v>Velazquez</v>
      </c>
      <c r="D1284" t="s">
        <v>4493</v>
      </c>
      <c r="E1284" t="str">
        <f>Portfolio43468[[#This Row],[Gender]]</f>
        <v>M</v>
      </c>
      <c r="F1284">
        <v>60</v>
      </c>
      <c r="G1284" t="s">
        <v>5170</v>
      </c>
      <c r="H1284" t="s">
        <v>142</v>
      </c>
      <c r="I1284" t="str">
        <f>INDEX('Postal Codes 1'!$C$2:$C$1540,MATCH(H1284,'Postal Codes 1'!$B$2:$B$1540,0))</f>
        <v>DG</v>
      </c>
      <c r="J1284" s="10">
        <v>39637</v>
      </c>
      <c r="K1284">
        <v>50</v>
      </c>
      <c r="L1284" t="s">
        <v>1696</v>
      </c>
      <c r="M1284" t="str">
        <f>Portfolio43468[[#This Row],[Product Name]]</f>
        <v>Ultrathing V2</v>
      </c>
      <c r="N1284">
        <f>Portfolio43468[[#This Row],[Order Quantity]]</f>
        <v>1000</v>
      </c>
      <c r="O1284" s="14">
        <f>Portfolio43468[[#This Row],[Order Value]]</f>
        <v>2990</v>
      </c>
      <c r="P1284">
        <f t="shared" si="40"/>
        <v>2008</v>
      </c>
      <c r="Q1284" t="str">
        <f t="shared" si="41"/>
        <v>Jul</v>
      </c>
    </row>
    <row r="1285" spans="1:17" x14ac:dyDescent="0.3">
      <c r="A1285">
        <v>1291</v>
      </c>
      <c r="B1285" t="str">
        <f>Portfolio43468[[#This Row],[First Name]]</f>
        <v>T</v>
      </c>
      <c r="C1285" t="str">
        <f>Portfolio43468[[#This Row],[Last Name]]</f>
        <v>Weston</v>
      </c>
      <c r="D1285" t="s">
        <v>4493</v>
      </c>
      <c r="E1285" t="str">
        <f>Portfolio43468[[#This Row],[Gender]]</f>
        <v>M</v>
      </c>
      <c r="F1285">
        <v>90</v>
      </c>
      <c r="G1285" t="s">
        <v>4698</v>
      </c>
      <c r="H1285" t="s">
        <v>514</v>
      </c>
      <c r="I1285" t="str">
        <f>INDEX('Postal Codes 1'!$C$2:$C$1540,MATCH(H1285,'Postal Codes 1'!$B$2:$B$1540,0))</f>
        <v>BB</v>
      </c>
      <c r="J1285" s="10">
        <v>39819</v>
      </c>
      <c r="K1285">
        <v>57</v>
      </c>
      <c r="L1285" t="s">
        <v>1696</v>
      </c>
      <c r="M1285" t="str">
        <f>Portfolio43468[[#This Row],[Product Name]]</f>
        <v>Ultrathing V2</v>
      </c>
      <c r="N1285">
        <f>Portfolio43468[[#This Row],[Order Quantity]]</f>
        <v>1140</v>
      </c>
      <c r="O1285" s="14">
        <f>Portfolio43468[[#This Row],[Order Value]]</f>
        <v>3408.6000000000004</v>
      </c>
      <c r="P1285">
        <f t="shared" si="40"/>
        <v>2009</v>
      </c>
      <c r="Q1285" t="str">
        <f t="shared" si="41"/>
        <v>Jan</v>
      </c>
    </row>
    <row r="1286" spans="1:17" x14ac:dyDescent="0.3">
      <c r="A1286">
        <v>1292</v>
      </c>
      <c r="B1286" t="str">
        <f>Portfolio43468[[#This Row],[First Name]]</f>
        <v>C</v>
      </c>
      <c r="C1286" t="str">
        <f>Portfolio43468[[#This Row],[Last Name]]</f>
        <v>Frazier</v>
      </c>
      <c r="D1286" t="s">
        <v>4493</v>
      </c>
      <c r="E1286" t="str">
        <f>Portfolio43468[[#This Row],[Gender]]</f>
        <v>M</v>
      </c>
      <c r="F1286">
        <v>90</v>
      </c>
      <c r="G1286" t="s">
        <v>5173</v>
      </c>
      <c r="H1286" t="s">
        <v>1424</v>
      </c>
      <c r="I1286" t="str">
        <f>INDEX('Postal Codes 1'!$C$2:$C$1540,MATCH(H1286,'Postal Codes 1'!$B$2:$B$1540,0))</f>
        <v>TA</v>
      </c>
      <c r="J1286" s="10">
        <v>40250</v>
      </c>
      <c r="K1286">
        <v>60</v>
      </c>
      <c r="L1286" t="s">
        <v>1677</v>
      </c>
      <c r="M1286" t="str">
        <f>Portfolio43468[[#This Row],[Product Name]]</f>
        <v>Ultrathing V3</v>
      </c>
      <c r="N1286">
        <f>Portfolio43468[[#This Row],[Order Quantity]]</f>
        <v>1440</v>
      </c>
      <c r="O1286" s="14">
        <f>Portfolio43468[[#This Row],[Order Value]]</f>
        <v>5025.6000000000004</v>
      </c>
      <c r="P1286">
        <f t="shared" si="40"/>
        <v>2010</v>
      </c>
      <c r="Q1286" t="str">
        <f t="shared" si="41"/>
        <v>Mar</v>
      </c>
    </row>
    <row r="1287" spans="1:17" x14ac:dyDescent="0.3">
      <c r="A1287">
        <v>1293</v>
      </c>
      <c r="B1287" t="str">
        <f>Portfolio43468[[#This Row],[First Name]]</f>
        <v>R</v>
      </c>
      <c r="C1287" t="str">
        <f>Portfolio43468[[#This Row],[Last Name]]</f>
        <v>Goldman</v>
      </c>
      <c r="D1287" t="s">
        <v>4493</v>
      </c>
      <c r="E1287" t="str">
        <f>Portfolio43468[[#This Row],[Gender]]</f>
        <v>M</v>
      </c>
      <c r="F1287">
        <v>30</v>
      </c>
      <c r="G1287" t="s">
        <v>5175</v>
      </c>
      <c r="H1287" t="s">
        <v>5176</v>
      </c>
      <c r="I1287" t="str">
        <f>INDEX('Postal Codes 1'!$C$2:$C$1540,MATCH(H1287,'Postal Codes 1'!$B$2:$B$1540,0))</f>
        <v>AB</v>
      </c>
      <c r="J1287" s="10">
        <v>40123</v>
      </c>
      <c r="K1287">
        <v>4</v>
      </c>
      <c r="L1287" t="s">
        <v>1007</v>
      </c>
      <c r="M1287" t="str">
        <f>Portfolio43468[[#This Row],[Product Name]]</f>
        <v>Superwossname</v>
      </c>
      <c r="N1287">
        <f>Portfolio43468[[#This Row],[Order Quantity]]</f>
        <v>80</v>
      </c>
      <c r="O1287" s="14">
        <f>Portfolio43468[[#This Row],[Order Value]]</f>
        <v>248.79999999999998</v>
      </c>
      <c r="P1287">
        <f t="shared" si="40"/>
        <v>2009</v>
      </c>
      <c r="Q1287" t="str">
        <f t="shared" si="41"/>
        <v>Nov</v>
      </c>
    </row>
    <row r="1288" spans="1:17" x14ac:dyDescent="0.3">
      <c r="A1288">
        <v>1294</v>
      </c>
      <c r="B1288" t="str">
        <f>Portfolio43468[[#This Row],[First Name]]</f>
        <v>D</v>
      </c>
      <c r="C1288" t="str">
        <f>Portfolio43468[[#This Row],[Last Name]]</f>
        <v>Livingston</v>
      </c>
      <c r="D1288" t="s">
        <v>4493</v>
      </c>
      <c r="E1288" t="str">
        <f>Portfolio43468[[#This Row],[Gender]]</f>
        <v>M</v>
      </c>
      <c r="F1288">
        <v>90</v>
      </c>
      <c r="G1288" t="s">
        <v>5178</v>
      </c>
      <c r="H1288" t="s">
        <v>519</v>
      </c>
      <c r="I1288" t="str">
        <f>INDEX('Postal Codes 1'!$C$2:$C$1540,MATCH(H1288,'Postal Codes 1'!$B$2:$B$1540,0))</f>
        <v>BN</v>
      </c>
      <c r="J1288" s="10">
        <v>40232</v>
      </c>
      <c r="K1288">
        <v>26</v>
      </c>
      <c r="L1288" t="s">
        <v>1677</v>
      </c>
      <c r="M1288" t="str">
        <f>Portfolio43468[[#This Row],[Product Name]]</f>
        <v>Ultrathing V3</v>
      </c>
      <c r="N1288">
        <f>Portfolio43468[[#This Row],[Order Quantity]]</f>
        <v>624</v>
      </c>
      <c r="O1288" s="14">
        <f>Portfolio43468[[#This Row],[Order Value]]</f>
        <v>2177.7600000000002</v>
      </c>
      <c r="P1288">
        <f t="shared" si="40"/>
        <v>2010</v>
      </c>
      <c r="Q1288" t="str">
        <f t="shared" si="41"/>
        <v>Feb</v>
      </c>
    </row>
    <row r="1289" spans="1:17" x14ac:dyDescent="0.3">
      <c r="A1289">
        <v>1295</v>
      </c>
      <c r="B1289" t="str">
        <f>Portfolio43468[[#This Row],[First Name]]</f>
        <v>G</v>
      </c>
      <c r="C1289" t="str">
        <f>Portfolio43468[[#This Row],[Last Name]]</f>
        <v>Brewer</v>
      </c>
      <c r="D1289" t="s">
        <v>4493</v>
      </c>
      <c r="E1289" t="str">
        <f>Portfolio43468[[#This Row],[Gender]]</f>
        <v>M</v>
      </c>
      <c r="F1289">
        <v>30</v>
      </c>
      <c r="G1289" t="s">
        <v>5180</v>
      </c>
      <c r="H1289" t="s">
        <v>1629</v>
      </c>
      <c r="I1289" t="str">
        <f>INDEX('Postal Codes 1'!$C$2:$C$1540,MATCH(H1289,'Postal Codes 1'!$B$2:$B$1540,0))</f>
        <v>NN</v>
      </c>
      <c r="J1289" s="10">
        <v>40177</v>
      </c>
      <c r="K1289">
        <v>73</v>
      </c>
      <c r="L1289" t="s">
        <v>1707</v>
      </c>
      <c r="M1289" t="str">
        <f>Portfolio43468[[#This Row],[Product Name]]</f>
        <v>Megawidget M</v>
      </c>
      <c r="N1289">
        <f>Portfolio43468[[#This Row],[Order Quantity]]</f>
        <v>1752</v>
      </c>
      <c r="O1289" s="14">
        <f>Portfolio43468[[#This Row],[Order Value]]</f>
        <v>2084.88</v>
      </c>
      <c r="P1289">
        <f t="shared" si="40"/>
        <v>2009</v>
      </c>
      <c r="Q1289" t="str">
        <f t="shared" si="41"/>
        <v>Dec</v>
      </c>
    </row>
    <row r="1290" spans="1:17" x14ac:dyDescent="0.3">
      <c r="A1290">
        <v>1296</v>
      </c>
      <c r="B1290" t="str">
        <f>Portfolio43468[[#This Row],[First Name]]</f>
        <v>H</v>
      </c>
      <c r="C1290" t="str">
        <f>Portfolio43468[[#This Row],[Last Name]]</f>
        <v>Riley</v>
      </c>
      <c r="D1290" t="s">
        <v>4493</v>
      </c>
      <c r="E1290" t="str">
        <f>Portfolio43468[[#This Row],[Gender]]</f>
        <v>M</v>
      </c>
      <c r="F1290">
        <v>60</v>
      </c>
      <c r="G1290" t="s">
        <v>5182</v>
      </c>
      <c r="H1290" t="s">
        <v>253</v>
      </c>
      <c r="I1290" t="str">
        <f>INDEX('Postal Codes 1'!$C$2:$C$1540,MATCH(H1290,'Postal Codes 1'!$B$2:$B$1540,0))</f>
        <v>IV</v>
      </c>
      <c r="J1290" s="10">
        <v>39593</v>
      </c>
      <c r="K1290">
        <v>14</v>
      </c>
      <c r="L1290" t="s">
        <v>851</v>
      </c>
      <c r="M1290" t="str">
        <f>Portfolio43468[[#This Row],[Product Name]]</f>
        <v>Hyperwotsit</v>
      </c>
      <c r="N1290">
        <f>Portfolio43468[[#This Row],[Order Quantity]]</f>
        <v>280</v>
      </c>
      <c r="O1290" s="14">
        <f>Portfolio43468[[#This Row],[Order Value]]</f>
        <v>562.79999999999995</v>
      </c>
      <c r="P1290">
        <f t="shared" si="40"/>
        <v>2008</v>
      </c>
      <c r="Q1290" t="str">
        <f t="shared" si="41"/>
        <v>May</v>
      </c>
    </row>
    <row r="1291" spans="1:17" x14ac:dyDescent="0.3">
      <c r="A1291">
        <v>1297</v>
      </c>
      <c r="B1291" t="str">
        <f>Portfolio43468[[#This Row],[First Name]]</f>
        <v>T</v>
      </c>
      <c r="C1291" t="str">
        <f>Portfolio43468[[#This Row],[Last Name]]</f>
        <v>Gagnon</v>
      </c>
      <c r="D1291" t="s">
        <v>4493</v>
      </c>
      <c r="E1291" t="str">
        <f>Portfolio43468[[#This Row],[Gender]]</f>
        <v>M</v>
      </c>
      <c r="F1291">
        <v>60</v>
      </c>
      <c r="G1291" t="s">
        <v>5185</v>
      </c>
      <c r="H1291" t="s">
        <v>727</v>
      </c>
      <c r="I1291" t="str">
        <f>INDEX('Postal Codes 1'!$C$2:$C$1540,MATCH(H1291,'Postal Codes 1'!$B$2:$B$1540,0))</f>
        <v>LL</v>
      </c>
      <c r="J1291" s="10">
        <v>40090</v>
      </c>
      <c r="K1291">
        <v>55</v>
      </c>
      <c r="L1291" t="s">
        <v>1677</v>
      </c>
      <c r="M1291" t="str">
        <f>Portfolio43468[[#This Row],[Product Name]]</f>
        <v>Ultrathing V3</v>
      </c>
      <c r="N1291">
        <f>Portfolio43468[[#This Row],[Order Quantity]]</f>
        <v>1320</v>
      </c>
      <c r="O1291" s="14">
        <f>Portfolio43468[[#This Row],[Order Value]]</f>
        <v>4606.8</v>
      </c>
      <c r="P1291">
        <f t="shared" si="40"/>
        <v>2009</v>
      </c>
      <c r="Q1291" t="str">
        <f t="shared" si="41"/>
        <v>Oct</v>
      </c>
    </row>
    <row r="1292" spans="1:17" x14ac:dyDescent="0.3">
      <c r="A1292">
        <v>1298</v>
      </c>
      <c r="B1292" t="str">
        <f>Portfolio43468[[#This Row],[First Name]]</f>
        <v>M</v>
      </c>
      <c r="C1292" t="str">
        <f>Portfolio43468[[#This Row],[Last Name]]</f>
        <v>Griffin</v>
      </c>
      <c r="D1292" t="s">
        <v>4493</v>
      </c>
      <c r="E1292" t="str">
        <f>Portfolio43468[[#This Row],[Gender]]</f>
        <v>M</v>
      </c>
      <c r="F1292">
        <v>60</v>
      </c>
      <c r="G1292" t="s">
        <v>5187</v>
      </c>
      <c r="H1292" t="s">
        <v>588</v>
      </c>
      <c r="I1292" t="str">
        <f>INDEX('Postal Codes 1'!$C$2:$C$1540,MATCH(H1292,'Postal Codes 1'!$B$2:$B$1540,0))</f>
        <v>DD</v>
      </c>
      <c r="J1292" s="10">
        <v>40469</v>
      </c>
      <c r="K1292">
        <v>8</v>
      </c>
      <c r="L1292" t="s">
        <v>851</v>
      </c>
      <c r="M1292" t="str">
        <f>Portfolio43468[[#This Row],[Product Name]]</f>
        <v>Hyperwotsit</v>
      </c>
      <c r="N1292">
        <f>Portfolio43468[[#This Row],[Order Quantity]]</f>
        <v>160</v>
      </c>
      <c r="O1292" s="14">
        <f>Portfolio43468[[#This Row],[Order Value]]</f>
        <v>321.59999999999997</v>
      </c>
      <c r="P1292">
        <f t="shared" si="40"/>
        <v>2010</v>
      </c>
      <c r="Q1292" t="str">
        <f t="shared" si="41"/>
        <v>Oct</v>
      </c>
    </row>
    <row r="1293" spans="1:17" x14ac:dyDescent="0.3">
      <c r="A1293">
        <v>1299</v>
      </c>
      <c r="B1293" t="str">
        <f>Portfolio43468[[#This Row],[First Name]]</f>
        <v>M</v>
      </c>
      <c r="C1293" t="str">
        <f>Portfolio43468[[#This Row],[Last Name]]</f>
        <v>Whalen</v>
      </c>
      <c r="D1293" t="s">
        <v>4493</v>
      </c>
      <c r="E1293" t="str">
        <f>Portfolio43468[[#This Row],[Gender]]</f>
        <v>M</v>
      </c>
      <c r="F1293">
        <v>30</v>
      </c>
      <c r="G1293" t="s">
        <v>5189</v>
      </c>
      <c r="H1293" t="s">
        <v>239</v>
      </c>
      <c r="I1293" t="str">
        <f>INDEX('Postal Codes 1'!$C$2:$C$1540,MATCH(H1293,'Postal Codes 1'!$B$2:$B$1540,0))</f>
        <v>IG</v>
      </c>
      <c r="J1293" s="10">
        <v>39966</v>
      </c>
      <c r="K1293">
        <v>40</v>
      </c>
      <c r="L1293" t="s">
        <v>851</v>
      </c>
      <c r="M1293" t="str">
        <f>Portfolio43468[[#This Row],[Product Name]]</f>
        <v>Hyperwotsit</v>
      </c>
      <c r="N1293">
        <f>Portfolio43468[[#This Row],[Order Quantity]]</f>
        <v>800</v>
      </c>
      <c r="O1293" s="14">
        <f>Portfolio43468[[#This Row],[Order Value]]</f>
        <v>1607.9999999999998</v>
      </c>
      <c r="P1293">
        <f t="shared" si="40"/>
        <v>2009</v>
      </c>
      <c r="Q1293" t="str">
        <f t="shared" si="41"/>
        <v>Jun</v>
      </c>
    </row>
    <row r="1294" spans="1:17" x14ac:dyDescent="0.3">
      <c r="A1294">
        <v>1300</v>
      </c>
      <c r="B1294" t="str">
        <f>Portfolio43468[[#This Row],[First Name]]</f>
        <v>S</v>
      </c>
      <c r="C1294" t="str">
        <f>Portfolio43468[[#This Row],[Last Name]]</f>
        <v>Hodges</v>
      </c>
      <c r="D1294" t="s">
        <v>4493</v>
      </c>
      <c r="E1294" t="str">
        <f>Portfolio43468[[#This Row],[Gender]]</f>
        <v>M</v>
      </c>
      <c r="F1294">
        <v>60</v>
      </c>
      <c r="G1294" t="s">
        <v>5191</v>
      </c>
      <c r="H1294" t="s">
        <v>603</v>
      </c>
      <c r="I1294" t="str">
        <f>INDEX('Postal Codes 1'!$C$2:$C$1540,MATCH(H1294,'Postal Codes 1'!$B$2:$B$1540,0))</f>
        <v>EH</v>
      </c>
      <c r="J1294" s="10">
        <v>40465</v>
      </c>
      <c r="K1294">
        <v>31</v>
      </c>
      <c r="L1294" t="s">
        <v>1677</v>
      </c>
      <c r="M1294" t="str">
        <f>Portfolio43468[[#This Row],[Product Name]]</f>
        <v>Ultrathing V3</v>
      </c>
      <c r="N1294">
        <f>Portfolio43468[[#This Row],[Order Quantity]]</f>
        <v>744</v>
      </c>
      <c r="O1294" s="14">
        <f>Portfolio43468[[#This Row],[Order Value]]</f>
        <v>2596.56</v>
      </c>
      <c r="P1294">
        <f t="shared" si="40"/>
        <v>2010</v>
      </c>
      <c r="Q1294" t="str">
        <f t="shared" si="41"/>
        <v>Oct</v>
      </c>
    </row>
    <row r="1295" spans="1:17" x14ac:dyDescent="0.3">
      <c r="A1295">
        <v>1301</v>
      </c>
      <c r="B1295" t="str">
        <f>Portfolio43468[[#This Row],[First Name]]</f>
        <v>T</v>
      </c>
      <c r="C1295" t="str">
        <f>Portfolio43468[[#This Row],[Last Name]]</f>
        <v>Law</v>
      </c>
      <c r="D1295" t="s">
        <v>4493</v>
      </c>
      <c r="E1295" t="str">
        <f>Portfolio43468[[#This Row],[Gender]]</f>
        <v>M</v>
      </c>
      <c r="F1295">
        <v>90</v>
      </c>
      <c r="G1295" t="s">
        <v>5192</v>
      </c>
      <c r="H1295" t="s">
        <v>5146</v>
      </c>
      <c r="I1295" t="str">
        <f>INDEX('Postal Codes 1'!$C$2:$C$1540,MATCH(H1295,'Postal Codes 1'!$B$2:$B$1540,0))</f>
        <v>PO</v>
      </c>
      <c r="J1295" s="10">
        <v>39956</v>
      </c>
      <c r="K1295">
        <v>5</v>
      </c>
      <c r="L1295" t="s">
        <v>1692</v>
      </c>
      <c r="M1295" t="str">
        <f>Portfolio43468[[#This Row],[Product Name]]</f>
        <v>Megawidget L</v>
      </c>
      <c r="N1295">
        <f>Portfolio43468[[#This Row],[Order Quantity]]</f>
        <v>120</v>
      </c>
      <c r="O1295" s="14">
        <f>Portfolio43468[[#This Row],[Order Value]]</f>
        <v>190.8</v>
      </c>
      <c r="P1295">
        <f t="shared" si="40"/>
        <v>2009</v>
      </c>
      <c r="Q1295" t="str">
        <f t="shared" si="41"/>
        <v>May</v>
      </c>
    </row>
    <row r="1296" spans="1:17" x14ac:dyDescent="0.3">
      <c r="A1296">
        <v>1302</v>
      </c>
      <c r="B1296" t="str">
        <f>Portfolio43468[[#This Row],[First Name]]</f>
        <v>L</v>
      </c>
      <c r="C1296" t="str">
        <f>Portfolio43468[[#This Row],[Last Name]]</f>
        <v>Muller</v>
      </c>
      <c r="D1296" t="s">
        <v>4493</v>
      </c>
      <c r="E1296" t="str">
        <f>Portfolio43468[[#This Row],[Gender]]</f>
        <v>M</v>
      </c>
      <c r="F1296">
        <v>90</v>
      </c>
      <c r="G1296" t="s">
        <v>5194</v>
      </c>
      <c r="H1296" t="s">
        <v>447</v>
      </c>
      <c r="I1296" t="str">
        <f>INDEX('Postal Codes 1'!$C$2:$C$1540,MATCH(H1296,'Postal Codes 1'!$B$2:$B$1540,0))</f>
        <v>S</v>
      </c>
      <c r="J1296" s="10">
        <v>40511</v>
      </c>
      <c r="K1296">
        <v>99</v>
      </c>
      <c r="L1296" t="s">
        <v>1007</v>
      </c>
      <c r="M1296" t="str">
        <f>Portfolio43468[[#This Row],[Product Name]]</f>
        <v>Superwossname</v>
      </c>
      <c r="N1296">
        <f>Portfolio43468[[#This Row],[Order Quantity]]</f>
        <v>1980</v>
      </c>
      <c r="O1296" s="14">
        <f>Portfolio43468[[#This Row],[Order Value]]</f>
        <v>6157.8</v>
      </c>
      <c r="P1296">
        <f t="shared" si="40"/>
        <v>2010</v>
      </c>
      <c r="Q1296" t="str">
        <f t="shared" si="41"/>
        <v>Nov</v>
      </c>
    </row>
    <row r="1297" spans="1:17" x14ac:dyDescent="0.3">
      <c r="A1297">
        <v>1303</v>
      </c>
      <c r="B1297" t="str">
        <f>Portfolio43468[[#This Row],[First Name]]</f>
        <v>A</v>
      </c>
      <c r="C1297" t="str">
        <f>Portfolio43468[[#This Row],[Last Name]]</f>
        <v>Parson</v>
      </c>
      <c r="D1297" t="s">
        <v>4493</v>
      </c>
      <c r="E1297" t="str">
        <f>Portfolio43468[[#This Row],[Gender]]</f>
        <v>M</v>
      </c>
      <c r="F1297">
        <v>90</v>
      </c>
      <c r="G1297" t="s">
        <v>5195</v>
      </c>
      <c r="H1297" t="s">
        <v>658</v>
      </c>
      <c r="I1297" t="str">
        <f>INDEX('Postal Codes 1'!$C$2:$C$1540,MATCH(H1297,'Postal Codes 1'!$B$2:$B$1540,0))</f>
        <v>IV</v>
      </c>
      <c r="J1297" s="10">
        <v>39491</v>
      </c>
      <c r="K1297">
        <v>25</v>
      </c>
      <c r="L1297" t="s">
        <v>1677</v>
      </c>
      <c r="M1297" t="str">
        <f>Portfolio43468[[#This Row],[Product Name]]</f>
        <v>Ultrathing V3</v>
      </c>
      <c r="N1297">
        <f>Portfolio43468[[#This Row],[Order Quantity]]</f>
        <v>600</v>
      </c>
      <c r="O1297" s="14">
        <f>Portfolio43468[[#This Row],[Order Value]]</f>
        <v>2094</v>
      </c>
      <c r="P1297">
        <f t="shared" si="40"/>
        <v>2008</v>
      </c>
      <c r="Q1297" t="str">
        <f t="shared" si="41"/>
        <v>Feb</v>
      </c>
    </row>
    <row r="1298" spans="1:17" x14ac:dyDescent="0.3">
      <c r="A1298">
        <v>1304</v>
      </c>
      <c r="B1298" t="str">
        <f>Portfolio43468[[#This Row],[First Name]]</f>
        <v>T</v>
      </c>
      <c r="C1298" t="str">
        <f>Portfolio43468[[#This Row],[Last Name]]</f>
        <v>Jordan</v>
      </c>
      <c r="D1298" t="s">
        <v>4493</v>
      </c>
      <c r="E1298" t="str">
        <f>Portfolio43468[[#This Row],[Gender]]</f>
        <v>M</v>
      </c>
      <c r="F1298">
        <v>60</v>
      </c>
      <c r="G1298" t="s">
        <v>5198</v>
      </c>
      <c r="H1298" t="s">
        <v>121</v>
      </c>
      <c r="I1298" t="str">
        <f>INDEX('Postal Codes 1'!$C$2:$C$1540,MATCH(H1298,'Postal Codes 1'!$B$2:$B$1540,0))</f>
        <v>CV</v>
      </c>
      <c r="J1298" s="10">
        <v>39852</v>
      </c>
      <c r="K1298">
        <v>88</v>
      </c>
      <c r="L1298" t="s">
        <v>1721</v>
      </c>
      <c r="M1298" t="str">
        <f>Portfolio43468[[#This Row],[Product Name]]</f>
        <v>Ultrathing V4</v>
      </c>
      <c r="N1298">
        <f>Portfolio43468[[#This Row],[Order Quantity]]</f>
        <v>2112</v>
      </c>
      <c r="O1298" s="14">
        <f>Portfolio43468[[#This Row],[Order Value]]</f>
        <v>8426.880000000001</v>
      </c>
      <c r="P1298">
        <f t="shared" si="40"/>
        <v>2009</v>
      </c>
      <c r="Q1298" t="str">
        <f t="shared" si="41"/>
        <v>Feb</v>
      </c>
    </row>
    <row r="1299" spans="1:17" x14ac:dyDescent="0.3">
      <c r="A1299">
        <v>1305</v>
      </c>
      <c r="B1299" t="str">
        <f>Portfolio43468[[#This Row],[First Name]]</f>
        <v>S</v>
      </c>
      <c r="C1299" t="str">
        <f>Portfolio43468[[#This Row],[Last Name]]</f>
        <v>Jacobs</v>
      </c>
      <c r="D1299" t="s">
        <v>4493</v>
      </c>
      <c r="E1299" t="str">
        <f>Portfolio43468[[#This Row],[Gender]]</f>
        <v>M</v>
      </c>
      <c r="F1299">
        <v>60</v>
      </c>
      <c r="G1299" t="s">
        <v>5201</v>
      </c>
      <c r="H1299" t="s">
        <v>2431</v>
      </c>
      <c r="I1299" t="str">
        <f>INDEX('Postal Codes 1'!$C$2:$C$1540,MATCH(H1299,'Postal Codes 1'!$B$2:$B$1540,0))</f>
        <v>TQ</v>
      </c>
      <c r="J1299" s="10">
        <v>40068</v>
      </c>
      <c r="K1299">
        <v>8</v>
      </c>
      <c r="L1299" t="s">
        <v>1721</v>
      </c>
      <c r="M1299" t="str">
        <f>Portfolio43468[[#This Row],[Product Name]]</f>
        <v>Ultrathing V4</v>
      </c>
      <c r="N1299">
        <f>Portfolio43468[[#This Row],[Order Quantity]]</f>
        <v>192</v>
      </c>
      <c r="O1299" s="14">
        <f>Portfolio43468[[#This Row],[Order Value]]</f>
        <v>766.08</v>
      </c>
      <c r="P1299">
        <f t="shared" si="40"/>
        <v>2009</v>
      </c>
      <c r="Q1299" t="str">
        <f t="shared" si="41"/>
        <v>Sep</v>
      </c>
    </row>
    <row r="1300" spans="1:17" x14ac:dyDescent="0.3">
      <c r="A1300">
        <v>1306</v>
      </c>
      <c r="B1300" t="str">
        <f>Portfolio43468[[#This Row],[First Name]]</f>
        <v>C</v>
      </c>
      <c r="C1300" t="str">
        <f>Portfolio43468[[#This Row],[Last Name]]</f>
        <v>Crawford</v>
      </c>
      <c r="D1300" t="s">
        <v>4601</v>
      </c>
      <c r="E1300" t="str">
        <f>Portfolio43468[[#This Row],[Gender]]</f>
        <v>M</v>
      </c>
      <c r="F1300">
        <v>60</v>
      </c>
      <c r="G1300" t="s">
        <v>5204</v>
      </c>
      <c r="H1300" t="s">
        <v>73</v>
      </c>
      <c r="I1300" t="str">
        <f>INDEX('Postal Codes 1'!$C$2:$C$1540,MATCH(H1300,'Postal Codes 1'!$B$2:$B$1540,0))</f>
        <v>BT</v>
      </c>
      <c r="J1300" s="10">
        <v>40061</v>
      </c>
      <c r="K1300">
        <v>35</v>
      </c>
      <c r="L1300" t="s">
        <v>1673</v>
      </c>
      <c r="M1300" t="str">
        <f>Portfolio43468[[#This Row],[Product Name]]</f>
        <v>Megawidget S</v>
      </c>
      <c r="N1300">
        <f>Portfolio43468[[#This Row],[Order Quantity]]</f>
        <v>840</v>
      </c>
      <c r="O1300" s="14">
        <f>Portfolio43468[[#This Row],[Order Value]]</f>
        <v>663.6</v>
      </c>
      <c r="P1300">
        <f t="shared" si="40"/>
        <v>2009</v>
      </c>
      <c r="Q1300" t="str">
        <f t="shared" si="41"/>
        <v>Sep</v>
      </c>
    </row>
    <row r="1301" spans="1:17" x14ac:dyDescent="0.3">
      <c r="A1301">
        <v>1307</v>
      </c>
      <c r="B1301" t="str">
        <f>Portfolio43468[[#This Row],[First Name]]</f>
        <v>E</v>
      </c>
      <c r="C1301" t="str">
        <f>Portfolio43468[[#This Row],[Last Name]]</f>
        <v>Kendrick</v>
      </c>
      <c r="D1301" t="s">
        <v>4493</v>
      </c>
      <c r="E1301" t="str">
        <f>Portfolio43468[[#This Row],[Gender]]</f>
        <v>M</v>
      </c>
      <c r="F1301">
        <v>90</v>
      </c>
      <c r="G1301" t="s">
        <v>5207</v>
      </c>
      <c r="H1301" t="s">
        <v>5208</v>
      </c>
      <c r="I1301" t="str">
        <f>INDEX('Postal Codes 1'!$C$2:$C$1540,MATCH(H1301,'Postal Codes 1'!$B$2:$B$1540,0))</f>
        <v>EX</v>
      </c>
      <c r="J1301" s="10">
        <v>39553</v>
      </c>
      <c r="K1301">
        <v>57</v>
      </c>
      <c r="L1301" t="s">
        <v>1721</v>
      </c>
      <c r="M1301" t="str">
        <f>Portfolio43468[[#This Row],[Product Name]]</f>
        <v>Ultrathing V4</v>
      </c>
      <c r="N1301">
        <f>Portfolio43468[[#This Row],[Order Quantity]]</f>
        <v>1368</v>
      </c>
      <c r="O1301" s="14">
        <f>Portfolio43468[[#This Row],[Order Value]]</f>
        <v>5458.3200000000006</v>
      </c>
      <c r="P1301">
        <f t="shared" si="40"/>
        <v>2008</v>
      </c>
      <c r="Q1301" t="str">
        <f t="shared" si="41"/>
        <v>Apr</v>
      </c>
    </row>
    <row r="1302" spans="1:17" x14ac:dyDescent="0.3">
      <c r="A1302">
        <v>1308</v>
      </c>
      <c r="B1302" t="str">
        <f>Portfolio43468[[#This Row],[First Name]]</f>
        <v>D</v>
      </c>
      <c r="C1302" t="str">
        <f>Portfolio43468[[#This Row],[Last Name]]</f>
        <v>Crawford</v>
      </c>
      <c r="D1302" t="s">
        <v>4493</v>
      </c>
      <c r="E1302" t="str">
        <f>Portfolio43468[[#This Row],[Gender]]</f>
        <v>M</v>
      </c>
      <c r="F1302">
        <v>90</v>
      </c>
      <c r="G1302" t="s">
        <v>5209</v>
      </c>
      <c r="H1302" t="s">
        <v>467</v>
      </c>
      <c r="I1302" t="str">
        <f>INDEX('Postal Codes 1'!$C$2:$C$1540,MATCH(H1302,'Postal Codes 1'!$B$2:$B$1540,0))</f>
        <v>SA</v>
      </c>
      <c r="J1302" s="10">
        <v>39485</v>
      </c>
      <c r="K1302">
        <v>60</v>
      </c>
      <c r="L1302" t="s">
        <v>1007</v>
      </c>
      <c r="M1302" t="str">
        <f>Portfolio43468[[#This Row],[Product Name]]</f>
        <v>Superwossname</v>
      </c>
      <c r="N1302">
        <f>Portfolio43468[[#This Row],[Order Quantity]]</f>
        <v>1200</v>
      </c>
      <c r="O1302" s="14">
        <f>Portfolio43468[[#This Row],[Order Value]]</f>
        <v>3732</v>
      </c>
      <c r="P1302">
        <f t="shared" si="40"/>
        <v>2008</v>
      </c>
      <c r="Q1302" t="str">
        <f t="shared" si="41"/>
        <v>Feb</v>
      </c>
    </row>
    <row r="1303" spans="1:17" x14ac:dyDescent="0.3">
      <c r="A1303">
        <v>1309</v>
      </c>
      <c r="B1303" t="str">
        <f>Portfolio43468[[#This Row],[First Name]]</f>
        <v>L</v>
      </c>
      <c r="C1303" t="str">
        <f>Portfolio43468[[#This Row],[Last Name]]</f>
        <v>Rudd</v>
      </c>
      <c r="D1303" t="s">
        <v>4493</v>
      </c>
      <c r="E1303" t="str">
        <f>Portfolio43468[[#This Row],[Gender]]</f>
        <v>M</v>
      </c>
      <c r="F1303">
        <v>60</v>
      </c>
      <c r="G1303" t="s">
        <v>5212</v>
      </c>
      <c r="H1303" t="s">
        <v>5213</v>
      </c>
      <c r="I1303" t="str">
        <f>INDEX('Postal Codes 1'!$C$2:$C$1540,MATCH(H1303,'Postal Codes 1'!$B$2:$B$1540,0))</f>
        <v>SK</v>
      </c>
      <c r="J1303" s="10">
        <v>39901</v>
      </c>
      <c r="K1303">
        <v>57</v>
      </c>
      <c r="L1303" t="s">
        <v>1677</v>
      </c>
      <c r="M1303" t="str">
        <f>Portfolio43468[[#This Row],[Product Name]]</f>
        <v>Ultrathing V3</v>
      </c>
      <c r="N1303">
        <f>Portfolio43468[[#This Row],[Order Quantity]]</f>
        <v>1368</v>
      </c>
      <c r="O1303" s="14">
        <f>Portfolio43468[[#This Row],[Order Value]]</f>
        <v>4774.3200000000006</v>
      </c>
      <c r="P1303">
        <f t="shared" si="40"/>
        <v>2009</v>
      </c>
      <c r="Q1303" t="str">
        <f t="shared" si="41"/>
        <v>Mar</v>
      </c>
    </row>
    <row r="1304" spans="1:17" x14ac:dyDescent="0.3">
      <c r="A1304">
        <v>1310</v>
      </c>
      <c r="B1304" t="str">
        <f>Portfolio43468[[#This Row],[First Name]]</f>
        <v>C</v>
      </c>
      <c r="C1304" t="str">
        <f>Portfolio43468[[#This Row],[Last Name]]</f>
        <v>Bartley</v>
      </c>
      <c r="D1304" t="s">
        <v>4493</v>
      </c>
      <c r="E1304" t="str">
        <f>Portfolio43468[[#This Row],[Gender]]</f>
        <v>M</v>
      </c>
      <c r="F1304">
        <v>30</v>
      </c>
      <c r="G1304" t="s">
        <v>5215</v>
      </c>
      <c r="H1304" t="s">
        <v>1506</v>
      </c>
      <c r="I1304" t="str">
        <f>INDEX('Postal Codes 1'!$C$2:$C$1540,MATCH(H1304,'Postal Codes 1'!$B$2:$B$1540,0))</f>
        <v>TR</v>
      </c>
      <c r="J1304" s="10">
        <v>40002</v>
      </c>
      <c r="K1304">
        <v>21</v>
      </c>
      <c r="L1304" t="s">
        <v>1772</v>
      </c>
      <c r="M1304" t="str">
        <f>Portfolio43468[[#This Row],[Product Name]]</f>
        <v>Gigastuff</v>
      </c>
      <c r="N1304">
        <f>Portfolio43468[[#This Row],[Order Quantity]]</f>
        <v>378</v>
      </c>
      <c r="O1304" s="14">
        <f>Portfolio43468[[#This Row],[Order Value]]</f>
        <v>714.42</v>
      </c>
      <c r="P1304">
        <f t="shared" si="40"/>
        <v>2009</v>
      </c>
      <c r="Q1304" t="str">
        <f t="shared" si="41"/>
        <v>Jul</v>
      </c>
    </row>
    <row r="1305" spans="1:17" x14ac:dyDescent="0.3">
      <c r="A1305">
        <v>1311</v>
      </c>
      <c r="B1305" t="str">
        <f>Portfolio43468[[#This Row],[First Name]]</f>
        <v>D</v>
      </c>
      <c r="C1305" t="str">
        <f>Portfolio43468[[#This Row],[Last Name]]</f>
        <v>Hatch</v>
      </c>
      <c r="D1305" t="s">
        <v>4493</v>
      </c>
      <c r="E1305" t="str">
        <f>Portfolio43468[[#This Row],[Gender]]</f>
        <v>M</v>
      </c>
      <c r="F1305">
        <v>60</v>
      </c>
      <c r="G1305" t="s">
        <v>5217</v>
      </c>
      <c r="H1305" t="s">
        <v>749</v>
      </c>
      <c r="I1305" t="str">
        <f>INDEX('Postal Codes 1'!$C$2:$C$1540,MATCH(H1305,'Postal Codes 1'!$B$2:$B$1540,0))</f>
        <v>NE</v>
      </c>
      <c r="J1305" s="10">
        <v>39808</v>
      </c>
      <c r="K1305">
        <v>82</v>
      </c>
      <c r="L1305" t="s">
        <v>1696</v>
      </c>
      <c r="M1305" t="str">
        <f>Portfolio43468[[#This Row],[Product Name]]</f>
        <v>Ultrathing V2</v>
      </c>
      <c r="N1305">
        <f>Portfolio43468[[#This Row],[Order Quantity]]</f>
        <v>1640</v>
      </c>
      <c r="O1305" s="14">
        <f>Portfolio43468[[#This Row],[Order Value]]</f>
        <v>4903.6000000000004</v>
      </c>
      <c r="P1305">
        <f t="shared" si="40"/>
        <v>2008</v>
      </c>
      <c r="Q1305" t="str">
        <f t="shared" si="41"/>
        <v>Dec</v>
      </c>
    </row>
    <row r="1306" spans="1:17" x14ac:dyDescent="0.3">
      <c r="A1306">
        <v>1312</v>
      </c>
      <c r="B1306" t="str">
        <f>Portfolio43468[[#This Row],[First Name]]</f>
        <v>H</v>
      </c>
      <c r="C1306" t="str">
        <f>Portfolio43468[[#This Row],[Last Name]]</f>
        <v>Medina</v>
      </c>
      <c r="D1306" t="s">
        <v>4493</v>
      </c>
      <c r="E1306" t="str">
        <f>Portfolio43468[[#This Row],[Gender]]</f>
        <v>M</v>
      </c>
      <c r="F1306">
        <v>90</v>
      </c>
      <c r="G1306" t="s">
        <v>5219</v>
      </c>
      <c r="H1306" t="s">
        <v>4513</v>
      </c>
      <c r="I1306" t="str">
        <f>INDEX('Postal Codes 1'!$C$2:$C$1540,MATCH(H1306,'Postal Codes 1'!$B$2:$B$1540,0))</f>
        <v>DG</v>
      </c>
      <c r="J1306" s="10">
        <v>39813</v>
      </c>
      <c r="K1306">
        <v>75</v>
      </c>
      <c r="L1306" t="s">
        <v>1772</v>
      </c>
      <c r="M1306" t="str">
        <f>Portfolio43468[[#This Row],[Product Name]]</f>
        <v>Gigastuff</v>
      </c>
      <c r="N1306">
        <f>Portfolio43468[[#This Row],[Order Quantity]]</f>
        <v>1350</v>
      </c>
      <c r="O1306" s="14">
        <f>Portfolio43468[[#This Row],[Order Value]]</f>
        <v>2551.5</v>
      </c>
      <c r="P1306">
        <f t="shared" si="40"/>
        <v>2008</v>
      </c>
      <c r="Q1306" t="str">
        <f t="shared" si="41"/>
        <v>Dec</v>
      </c>
    </row>
    <row r="1307" spans="1:17" x14ac:dyDescent="0.3">
      <c r="A1307">
        <v>1313</v>
      </c>
      <c r="B1307" t="str">
        <f>Portfolio43468[[#This Row],[First Name]]</f>
        <v>M</v>
      </c>
      <c r="C1307" t="str">
        <f>Portfolio43468[[#This Row],[Last Name]]</f>
        <v>Benson</v>
      </c>
      <c r="D1307" t="s">
        <v>4493</v>
      </c>
      <c r="E1307" t="str">
        <f>Portfolio43468[[#This Row],[Gender]]</f>
        <v>M</v>
      </c>
      <c r="F1307">
        <v>30</v>
      </c>
      <c r="G1307" t="s">
        <v>5221</v>
      </c>
      <c r="H1307" t="s">
        <v>459</v>
      </c>
      <c r="I1307" t="str">
        <f>INDEX('Postal Codes 1'!$C$2:$C$1540,MATCH(H1307,'Postal Codes 1'!$B$2:$B$1540,0))</f>
        <v>SA</v>
      </c>
      <c r="J1307" s="10">
        <v>39700</v>
      </c>
      <c r="K1307">
        <v>36</v>
      </c>
      <c r="L1307" t="s">
        <v>1673</v>
      </c>
      <c r="M1307" t="str">
        <f>Portfolio43468[[#This Row],[Product Name]]</f>
        <v>Megawidget S</v>
      </c>
      <c r="N1307">
        <f>Portfolio43468[[#This Row],[Order Quantity]]</f>
        <v>864</v>
      </c>
      <c r="O1307" s="14">
        <f>Portfolio43468[[#This Row],[Order Value]]</f>
        <v>682.56000000000006</v>
      </c>
      <c r="P1307">
        <f t="shared" si="40"/>
        <v>2008</v>
      </c>
      <c r="Q1307" t="str">
        <f t="shared" si="41"/>
        <v>Sep</v>
      </c>
    </row>
    <row r="1308" spans="1:17" x14ac:dyDescent="0.3">
      <c r="A1308">
        <v>1314</v>
      </c>
      <c r="B1308" t="str">
        <f>Portfolio43468[[#This Row],[First Name]]</f>
        <v>M</v>
      </c>
      <c r="C1308" t="str">
        <f>Portfolio43468[[#This Row],[Last Name]]</f>
        <v>Schultz</v>
      </c>
      <c r="D1308" t="s">
        <v>4493</v>
      </c>
      <c r="E1308" t="str">
        <f>Portfolio43468[[#This Row],[Gender]]</f>
        <v>M</v>
      </c>
      <c r="F1308">
        <v>30</v>
      </c>
      <c r="G1308" t="s">
        <v>5223</v>
      </c>
      <c r="H1308" t="s">
        <v>1625</v>
      </c>
      <c r="I1308" t="str">
        <f>INDEX('Postal Codes 1'!$C$2:$C$1540,MATCH(H1308,'Postal Codes 1'!$B$2:$B$1540,0))</f>
        <v>L</v>
      </c>
      <c r="J1308" s="10">
        <v>39659</v>
      </c>
      <c r="K1308">
        <v>91</v>
      </c>
      <c r="L1308" t="s">
        <v>1772</v>
      </c>
      <c r="M1308" t="str">
        <f>Portfolio43468[[#This Row],[Product Name]]</f>
        <v>Gigastuff</v>
      </c>
      <c r="N1308">
        <f>Portfolio43468[[#This Row],[Order Quantity]]</f>
        <v>1638</v>
      </c>
      <c r="O1308" s="14">
        <f>Portfolio43468[[#This Row],[Order Value]]</f>
        <v>3095.8199999999997</v>
      </c>
      <c r="P1308">
        <f t="shared" si="40"/>
        <v>2008</v>
      </c>
      <c r="Q1308" t="str">
        <f t="shared" si="41"/>
        <v>Jul</v>
      </c>
    </row>
    <row r="1309" spans="1:17" x14ac:dyDescent="0.3">
      <c r="A1309">
        <v>1315</v>
      </c>
      <c r="B1309" t="str">
        <f>Portfolio43468[[#This Row],[First Name]]</f>
        <v>D</v>
      </c>
      <c r="C1309" t="str">
        <f>Portfolio43468[[#This Row],[Last Name]]</f>
        <v>Major</v>
      </c>
      <c r="D1309" t="s">
        <v>4493</v>
      </c>
      <c r="E1309" t="str">
        <f>Portfolio43468[[#This Row],[Gender]]</f>
        <v>M</v>
      </c>
      <c r="F1309">
        <v>30</v>
      </c>
      <c r="G1309" t="s">
        <v>5224</v>
      </c>
      <c r="H1309" t="s">
        <v>5225</v>
      </c>
      <c r="I1309" t="str">
        <f>INDEX('Postal Codes 1'!$C$2:$C$1540,MATCH(H1309,'Postal Codes 1'!$B$2:$B$1540,0))</f>
        <v>LA</v>
      </c>
      <c r="J1309" s="10">
        <v>40408</v>
      </c>
      <c r="K1309">
        <v>9</v>
      </c>
      <c r="L1309" t="s">
        <v>1696</v>
      </c>
      <c r="M1309" t="str">
        <f>Portfolio43468[[#This Row],[Product Name]]</f>
        <v>Ultrathing V2</v>
      </c>
      <c r="N1309">
        <f>Portfolio43468[[#This Row],[Order Quantity]]</f>
        <v>180</v>
      </c>
      <c r="O1309" s="14">
        <f>Portfolio43468[[#This Row],[Order Value]]</f>
        <v>538.20000000000005</v>
      </c>
      <c r="P1309">
        <f t="shared" si="40"/>
        <v>2010</v>
      </c>
      <c r="Q1309" t="str">
        <f t="shared" si="41"/>
        <v>Aug</v>
      </c>
    </row>
    <row r="1310" spans="1:17" x14ac:dyDescent="0.3">
      <c r="A1310">
        <v>1316</v>
      </c>
      <c r="B1310" t="str">
        <f>Portfolio43468[[#This Row],[First Name]]</f>
        <v>M</v>
      </c>
      <c r="C1310" t="str">
        <f>Portfolio43468[[#This Row],[Last Name]]</f>
        <v>Hoskins</v>
      </c>
      <c r="D1310" t="s">
        <v>4493</v>
      </c>
      <c r="E1310" t="str">
        <f>Portfolio43468[[#This Row],[Gender]]</f>
        <v>M</v>
      </c>
      <c r="F1310">
        <v>90</v>
      </c>
      <c r="G1310" t="s">
        <v>5227</v>
      </c>
      <c r="H1310" t="s">
        <v>187</v>
      </c>
      <c r="I1310" t="str">
        <f>INDEX('Postal Codes 1'!$C$2:$C$1540,MATCH(H1310,'Postal Codes 1'!$B$2:$B$1540,0))</f>
        <v>EX</v>
      </c>
      <c r="J1310" s="10">
        <v>39448</v>
      </c>
      <c r="K1310">
        <v>63</v>
      </c>
      <c r="L1310" t="s">
        <v>1673</v>
      </c>
      <c r="M1310" t="str">
        <f>Portfolio43468[[#This Row],[Product Name]]</f>
        <v>Megawidget S</v>
      </c>
      <c r="N1310">
        <f>Portfolio43468[[#This Row],[Order Quantity]]</f>
        <v>1512</v>
      </c>
      <c r="O1310" s="14">
        <f>Portfolio43468[[#This Row],[Order Value]]</f>
        <v>1194.48</v>
      </c>
      <c r="P1310">
        <f t="shared" si="40"/>
        <v>2008</v>
      </c>
      <c r="Q1310" t="str">
        <f t="shared" si="41"/>
        <v>Jan</v>
      </c>
    </row>
    <row r="1311" spans="1:17" x14ac:dyDescent="0.3">
      <c r="A1311">
        <v>1317</v>
      </c>
      <c r="B1311" t="str">
        <f>Portfolio43468[[#This Row],[First Name]]</f>
        <v>R</v>
      </c>
      <c r="C1311" t="str">
        <f>Portfolio43468[[#This Row],[Last Name]]</f>
        <v>Egan</v>
      </c>
      <c r="D1311" t="s">
        <v>4493</v>
      </c>
      <c r="E1311" t="str">
        <f>Portfolio43468[[#This Row],[Gender]]</f>
        <v>M</v>
      </c>
      <c r="F1311">
        <v>60</v>
      </c>
      <c r="G1311" t="s">
        <v>5230</v>
      </c>
      <c r="H1311" t="s">
        <v>5231</v>
      </c>
      <c r="I1311" t="str">
        <f>INDEX('Postal Codes 1'!$C$2:$C$1540,MATCH(H1311,'Postal Codes 1'!$B$2:$B$1540,0))</f>
        <v>MK</v>
      </c>
      <c r="J1311" s="10">
        <v>39935</v>
      </c>
      <c r="K1311">
        <v>66</v>
      </c>
      <c r="L1311" t="s">
        <v>1721</v>
      </c>
      <c r="M1311" t="str">
        <f>Portfolio43468[[#This Row],[Product Name]]</f>
        <v>Ultrathing V4</v>
      </c>
      <c r="N1311">
        <f>Portfolio43468[[#This Row],[Order Quantity]]</f>
        <v>1584</v>
      </c>
      <c r="O1311" s="14">
        <f>Portfolio43468[[#This Row],[Order Value]]</f>
        <v>6320.1600000000008</v>
      </c>
      <c r="P1311">
        <f t="shared" si="40"/>
        <v>2009</v>
      </c>
      <c r="Q1311" t="str">
        <f t="shared" si="41"/>
        <v>May</v>
      </c>
    </row>
    <row r="1312" spans="1:17" x14ac:dyDescent="0.3">
      <c r="A1312">
        <v>1318</v>
      </c>
      <c r="B1312" t="str">
        <f>Portfolio43468[[#This Row],[First Name]]</f>
        <v>S</v>
      </c>
      <c r="C1312" t="str">
        <f>Portfolio43468[[#This Row],[Last Name]]</f>
        <v>Lindsay</v>
      </c>
      <c r="D1312" t="s">
        <v>4493</v>
      </c>
      <c r="E1312" t="str">
        <f>Portfolio43468[[#This Row],[Gender]]</f>
        <v>M</v>
      </c>
      <c r="F1312">
        <v>30</v>
      </c>
      <c r="G1312" t="s">
        <v>5232</v>
      </c>
      <c r="H1312" t="s">
        <v>618</v>
      </c>
      <c r="I1312" t="str">
        <f>INDEX('Postal Codes 1'!$C$2:$C$1540,MATCH(H1312,'Postal Codes 1'!$B$2:$B$1540,0))</f>
        <v>FK</v>
      </c>
      <c r="J1312" s="10">
        <v>39539</v>
      </c>
      <c r="K1312">
        <v>60</v>
      </c>
      <c r="L1312" t="s">
        <v>1692</v>
      </c>
      <c r="M1312" t="str">
        <f>Portfolio43468[[#This Row],[Product Name]]</f>
        <v>Megawidget L</v>
      </c>
      <c r="N1312">
        <f>Portfolio43468[[#This Row],[Order Quantity]]</f>
        <v>1440</v>
      </c>
      <c r="O1312" s="14">
        <f>Portfolio43468[[#This Row],[Order Value]]</f>
        <v>2289.6</v>
      </c>
      <c r="P1312">
        <f t="shared" si="40"/>
        <v>2008</v>
      </c>
      <c r="Q1312" t="str">
        <f t="shared" si="41"/>
        <v>Apr</v>
      </c>
    </row>
    <row r="1313" spans="1:17" x14ac:dyDescent="0.3">
      <c r="A1313">
        <v>1319</v>
      </c>
      <c r="B1313" t="str">
        <f>Portfolio43468[[#This Row],[First Name]]</f>
        <v>F</v>
      </c>
      <c r="C1313" t="str">
        <f>Portfolio43468[[#This Row],[Last Name]]</f>
        <v>Sherwood</v>
      </c>
      <c r="D1313" t="s">
        <v>4493</v>
      </c>
      <c r="E1313" t="str">
        <f>Portfolio43468[[#This Row],[Gender]]</f>
        <v>M</v>
      </c>
      <c r="F1313">
        <v>30</v>
      </c>
      <c r="G1313" t="s">
        <v>5235</v>
      </c>
      <c r="H1313" t="s">
        <v>76</v>
      </c>
      <c r="I1313" t="str">
        <f>INDEX('Postal Codes 1'!$C$2:$C$1540,MATCH(H1313,'Postal Codes 1'!$B$2:$B$1540,0))</f>
        <v>BT</v>
      </c>
      <c r="J1313" s="10">
        <v>40356</v>
      </c>
      <c r="K1313">
        <v>58</v>
      </c>
      <c r="L1313" t="s">
        <v>1696</v>
      </c>
      <c r="M1313" t="str">
        <f>Portfolio43468[[#This Row],[Product Name]]</f>
        <v>Ultrathing V2</v>
      </c>
      <c r="N1313">
        <f>Portfolio43468[[#This Row],[Order Quantity]]</f>
        <v>1160</v>
      </c>
      <c r="O1313" s="14">
        <f>Portfolio43468[[#This Row],[Order Value]]</f>
        <v>3468.4</v>
      </c>
      <c r="P1313">
        <f t="shared" si="40"/>
        <v>2010</v>
      </c>
      <c r="Q1313" t="str">
        <f t="shared" si="41"/>
        <v>Jun</v>
      </c>
    </row>
    <row r="1314" spans="1:17" x14ac:dyDescent="0.3">
      <c r="A1314">
        <v>1320</v>
      </c>
      <c r="B1314" t="str">
        <f>Portfolio43468[[#This Row],[First Name]]</f>
        <v>I</v>
      </c>
      <c r="C1314" t="str">
        <f>Portfolio43468[[#This Row],[Last Name]]</f>
        <v>Dempsey</v>
      </c>
      <c r="D1314" t="s">
        <v>4493</v>
      </c>
      <c r="E1314" t="str">
        <f>Portfolio43468[[#This Row],[Gender]]</f>
        <v>M</v>
      </c>
      <c r="F1314">
        <v>30</v>
      </c>
      <c r="G1314" t="s">
        <v>5237</v>
      </c>
      <c r="H1314" t="s">
        <v>1068</v>
      </c>
      <c r="I1314" t="str">
        <f>INDEX('Postal Codes 1'!$C$2:$C$1540,MATCH(H1314,'Postal Codes 1'!$B$2:$B$1540,0))</f>
        <v>GL</v>
      </c>
      <c r="J1314" s="10">
        <v>40106</v>
      </c>
      <c r="K1314">
        <v>4</v>
      </c>
      <c r="L1314" t="s">
        <v>1721</v>
      </c>
      <c r="M1314" t="str">
        <f>Portfolio43468[[#This Row],[Product Name]]</f>
        <v>Ultrathing V4</v>
      </c>
      <c r="N1314">
        <f>Portfolio43468[[#This Row],[Order Quantity]]</f>
        <v>96</v>
      </c>
      <c r="O1314" s="14">
        <f>Portfolio43468[[#This Row],[Order Value]]</f>
        <v>383.04</v>
      </c>
      <c r="P1314">
        <f t="shared" si="40"/>
        <v>2009</v>
      </c>
      <c r="Q1314" t="str">
        <f t="shared" si="41"/>
        <v>Oct</v>
      </c>
    </row>
    <row r="1315" spans="1:17" x14ac:dyDescent="0.3">
      <c r="A1315">
        <v>1321</v>
      </c>
      <c r="B1315" t="str">
        <f>Portfolio43468[[#This Row],[First Name]]</f>
        <v>D</v>
      </c>
      <c r="C1315" t="str">
        <f>Portfolio43468[[#This Row],[Last Name]]</f>
        <v>Kirkland</v>
      </c>
      <c r="D1315" t="s">
        <v>4493</v>
      </c>
      <c r="E1315" t="str">
        <f>Portfolio43468[[#This Row],[Gender]]</f>
        <v>M</v>
      </c>
      <c r="F1315">
        <v>30</v>
      </c>
      <c r="G1315" t="s">
        <v>5239</v>
      </c>
      <c r="H1315" t="s">
        <v>1211</v>
      </c>
      <c r="I1315" t="str">
        <f>INDEX('Postal Codes 1'!$C$2:$C$1540,MATCH(H1315,'Postal Codes 1'!$B$2:$B$1540,0))</f>
        <v>NE</v>
      </c>
      <c r="J1315" s="10">
        <v>39652</v>
      </c>
      <c r="K1315">
        <v>58</v>
      </c>
      <c r="L1315" t="s">
        <v>1673</v>
      </c>
      <c r="M1315" t="str">
        <f>Portfolio43468[[#This Row],[Product Name]]</f>
        <v>Megawidget S</v>
      </c>
      <c r="N1315">
        <f>Portfolio43468[[#This Row],[Order Quantity]]</f>
        <v>1392</v>
      </c>
      <c r="O1315" s="14">
        <f>Portfolio43468[[#This Row],[Order Value]]</f>
        <v>1099.68</v>
      </c>
      <c r="P1315">
        <f t="shared" si="40"/>
        <v>2008</v>
      </c>
      <c r="Q1315" t="str">
        <f t="shared" si="41"/>
        <v>Jul</v>
      </c>
    </row>
    <row r="1316" spans="1:17" x14ac:dyDescent="0.3">
      <c r="A1316">
        <v>1322</v>
      </c>
      <c r="B1316" t="str">
        <f>Portfolio43468[[#This Row],[First Name]]</f>
        <v>A</v>
      </c>
      <c r="C1316" t="str">
        <f>Portfolio43468[[#This Row],[Last Name]]</f>
        <v>Rojas</v>
      </c>
      <c r="D1316" t="s">
        <v>4493</v>
      </c>
      <c r="E1316" t="str">
        <f>Portfolio43468[[#This Row],[Gender]]</f>
        <v>M</v>
      </c>
      <c r="F1316">
        <v>90</v>
      </c>
      <c r="G1316" t="s">
        <v>5241</v>
      </c>
      <c r="H1316" t="s">
        <v>4744</v>
      </c>
      <c r="I1316" t="str">
        <f>INDEX('Postal Codes 1'!$C$2:$C$1540,MATCH(H1316,'Postal Codes 1'!$B$2:$B$1540,0))</f>
        <v>EN</v>
      </c>
      <c r="J1316" s="10">
        <v>39686</v>
      </c>
      <c r="K1316">
        <v>63</v>
      </c>
      <c r="L1316" t="s">
        <v>851</v>
      </c>
      <c r="M1316" t="str">
        <f>Portfolio43468[[#This Row],[Product Name]]</f>
        <v>Hyperwotsit</v>
      </c>
      <c r="N1316">
        <f>Portfolio43468[[#This Row],[Order Quantity]]</f>
        <v>1260</v>
      </c>
      <c r="O1316" s="14">
        <f>Portfolio43468[[#This Row],[Order Value]]</f>
        <v>2532.6</v>
      </c>
      <c r="P1316">
        <f t="shared" si="40"/>
        <v>2008</v>
      </c>
      <c r="Q1316" t="str">
        <f t="shared" si="41"/>
        <v>Aug</v>
      </c>
    </row>
    <row r="1317" spans="1:17" x14ac:dyDescent="0.3">
      <c r="A1317">
        <v>1323</v>
      </c>
      <c r="B1317" t="str">
        <f>Portfolio43468[[#This Row],[First Name]]</f>
        <v>J</v>
      </c>
      <c r="C1317" t="str">
        <f>Portfolio43468[[#This Row],[Last Name]]</f>
        <v>Faulk</v>
      </c>
      <c r="D1317" t="s">
        <v>4493</v>
      </c>
      <c r="E1317" t="str">
        <f>Portfolio43468[[#This Row],[Gender]]</f>
        <v>M</v>
      </c>
      <c r="F1317">
        <v>90</v>
      </c>
      <c r="G1317" t="s">
        <v>5243</v>
      </c>
      <c r="H1317" t="s">
        <v>1623</v>
      </c>
      <c r="I1317" t="str">
        <f>INDEX('Postal Codes 1'!$C$2:$C$1540,MATCH(H1317,'Postal Codes 1'!$B$2:$B$1540,0))</f>
        <v>L</v>
      </c>
      <c r="J1317" s="10">
        <v>40250</v>
      </c>
      <c r="K1317">
        <v>19</v>
      </c>
      <c r="L1317" t="s">
        <v>1692</v>
      </c>
      <c r="M1317" t="str">
        <f>Portfolio43468[[#This Row],[Product Name]]</f>
        <v>Megawidget L</v>
      </c>
      <c r="N1317">
        <f>Portfolio43468[[#This Row],[Order Quantity]]</f>
        <v>456</v>
      </c>
      <c r="O1317" s="14">
        <f>Portfolio43468[[#This Row],[Order Value]]</f>
        <v>725.04000000000008</v>
      </c>
      <c r="P1317">
        <f t="shared" si="40"/>
        <v>2010</v>
      </c>
      <c r="Q1317" t="str">
        <f t="shared" si="41"/>
        <v>Mar</v>
      </c>
    </row>
    <row r="1318" spans="1:17" x14ac:dyDescent="0.3">
      <c r="A1318">
        <v>1324</v>
      </c>
      <c r="B1318" t="str">
        <f>Portfolio43468[[#This Row],[First Name]]</f>
        <v>T</v>
      </c>
      <c r="C1318" t="str">
        <f>Portfolio43468[[#This Row],[Last Name]]</f>
        <v>Mcfadden</v>
      </c>
      <c r="D1318" t="s">
        <v>4493</v>
      </c>
      <c r="E1318" t="str">
        <f>Portfolio43468[[#This Row],[Gender]]</f>
        <v>M</v>
      </c>
      <c r="F1318">
        <v>90</v>
      </c>
      <c r="G1318" t="s">
        <v>5244</v>
      </c>
      <c r="H1318" t="s">
        <v>731</v>
      </c>
      <c r="I1318" t="str">
        <f>INDEX('Postal Codes 1'!$C$2:$C$1540,MATCH(H1318,'Postal Codes 1'!$B$2:$B$1540,0))</f>
        <v>ML</v>
      </c>
      <c r="J1318" s="10">
        <v>39476</v>
      </c>
      <c r="K1318">
        <v>79</v>
      </c>
      <c r="L1318" t="s">
        <v>1772</v>
      </c>
      <c r="M1318" t="str">
        <f>Portfolio43468[[#This Row],[Product Name]]</f>
        <v>Gigastuff</v>
      </c>
      <c r="N1318">
        <f>Portfolio43468[[#This Row],[Order Quantity]]</f>
        <v>1422</v>
      </c>
      <c r="O1318" s="14">
        <f>Portfolio43468[[#This Row],[Order Value]]</f>
        <v>2687.58</v>
      </c>
      <c r="P1318">
        <f t="shared" si="40"/>
        <v>2008</v>
      </c>
      <c r="Q1318" t="str">
        <f t="shared" si="41"/>
        <v>Jan</v>
      </c>
    </row>
    <row r="1319" spans="1:17" x14ac:dyDescent="0.3">
      <c r="A1319">
        <v>1325</v>
      </c>
      <c r="B1319" t="str">
        <f>Portfolio43468[[#This Row],[First Name]]</f>
        <v>D</v>
      </c>
      <c r="C1319" t="str">
        <f>Portfolio43468[[#This Row],[Last Name]]</f>
        <v>Conley</v>
      </c>
      <c r="D1319" t="s">
        <v>4493</v>
      </c>
      <c r="E1319" t="str">
        <f>Portfolio43468[[#This Row],[Gender]]</f>
        <v>M</v>
      </c>
      <c r="F1319">
        <v>30</v>
      </c>
      <c r="G1319" t="s">
        <v>5246</v>
      </c>
      <c r="H1319" t="s">
        <v>1604</v>
      </c>
      <c r="I1319" t="str">
        <f>INDEX('Postal Codes 1'!$C$2:$C$1540,MATCH(H1319,'Postal Codes 1'!$B$2:$B$1540,0))</f>
        <v>HP</v>
      </c>
      <c r="J1319" s="10">
        <v>40312</v>
      </c>
      <c r="K1319">
        <v>62</v>
      </c>
      <c r="L1319" t="s">
        <v>1007</v>
      </c>
      <c r="M1319" t="str">
        <f>Portfolio43468[[#This Row],[Product Name]]</f>
        <v>Superwossname</v>
      </c>
      <c r="N1319">
        <f>Portfolio43468[[#This Row],[Order Quantity]]</f>
        <v>1240</v>
      </c>
      <c r="O1319" s="14">
        <f>Portfolio43468[[#This Row],[Order Value]]</f>
        <v>3856.3999999999996</v>
      </c>
      <c r="P1319">
        <f t="shared" si="40"/>
        <v>2010</v>
      </c>
      <c r="Q1319" t="str">
        <f t="shared" si="41"/>
        <v>May</v>
      </c>
    </row>
    <row r="1320" spans="1:17" x14ac:dyDescent="0.3">
      <c r="A1320">
        <v>1326</v>
      </c>
      <c r="B1320" t="str">
        <f>Portfolio43468[[#This Row],[First Name]]</f>
        <v>S</v>
      </c>
      <c r="C1320" t="str">
        <f>Portfolio43468[[#This Row],[Last Name]]</f>
        <v>Boykin</v>
      </c>
      <c r="D1320" t="s">
        <v>4493</v>
      </c>
      <c r="E1320" t="str">
        <f>Portfolio43468[[#This Row],[Gender]]</f>
        <v>M</v>
      </c>
      <c r="F1320">
        <v>90</v>
      </c>
      <c r="G1320" t="s">
        <v>5248</v>
      </c>
      <c r="H1320" t="s">
        <v>1606</v>
      </c>
      <c r="I1320" t="str">
        <f>INDEX('Postal Codes 1'!$C$2:$C$1540,MATCH(H1320,'Postal Codes 1'!$B$2:$B$1540,0))</f>
        <v>CH</v>
      </c>
      <c r="J1320" s="10">
        <v>40231</v>
      </c>
      <c r="K1320">
        <v>15</v>
      </c>
      <c r="L1320" t="s">
        <v>851</v>
      </c>
      <c r="M1320" t="str">
        <f>Portfolio43468[[#This Row],[Product Name]]</f>
        <v>Hyperwotsit</v>
      </c>
      <c r="N1320">
        <f>Portfolio43468[[#This Row],[Order Quantity]]</f>
        <v>300</v>
      </c>
      <c r="O1320" s="14">
        <f>Portfolio43468[[#This Row],[Order Value]]</f>
        <v>602.99999999999989</v>
      </c>
      <c r="P1320">
        <f t="shared" si="40"/>
        <v>2010</v>
      </c>
      <c r="Q1320" t="str">
        <f t="shared" si="41"/>
        <v>Feb</v>
      </c>
    </row>
    <row r="1321" spans="1:17" x14ac:dyDescent="0.3">
      <c r="A1321">
        <v>1327</v>
      </c>
      <c r="B1321" t="str">
        <f>Portfolio43468[[#This Row],[First Name]]</f>
        <v>V</v>
      </c>
      <c r="C1321" t="str">
        <f>Portfolio43468[[#This Row],[Last Name]]</f>
        <v>Conrad</v>
      </c>
      <c r="D1321" t="s">
        <v>4493</v>
      </c>
      <c r="E1321" t="str">
        <f>Portfolio43468[[#This Row],[Gender]]</f>
        <v>M</v>
      </c>
      <c r="F1321">
        <v>30</v>
      </c>
      <c r="G1321" t="s">
        <v>5251</v>
      </c>
      <c r="H1321" t="s">
        <v>10</v>
      </c>
      <c r="I1321" t="str">
        <f>INDEX('Postal Codes 1'!$C$2:$C$1540,MATCH(H1321,'Postal Codes 1'!$B$2:$B$1540,0))</f>
        <v>AB</v>
      </c>
      <c r="J1321" s="10">
        <v>39537</v>
      </c>
      <c r="K1321">
        <v>90</v>
      </c>
      <c r="L1321" t="s">
        <v>851</v>
      </c>
      <c r="M1321" t="str">
        <f>Portfolio43468[[#This Row],[Product Name]]</f>
        <v>Hyperwotsit</v>
      </c>
      <c r="N1321">
        <f>Portfolio43468[[#This Row],[Order Quantity]]</f>
        <v>1800</v>
      </c>
      <c r="O1321" s="14">
        <f>Portfolio43468[[#This Row],[Order Value]]</f>
        <v>3617.9999999999995</v>
      </c>
      <c r="P1321">
        <f t="shared" si="40"/>
        <v>2008</v>
      </c>
      <c r="Q1321" t="str">
        <f t="shared" si="41"/>
        <v>Mar</v>
      </c>
    </row>
    <row r="1322" spans="1:17" x14ac:dyDescent="0.3">
      <c r="A1322">
        <v>1328</v>
      </c>
      <c r="B1322" t="str">
        <f>Portfolio43468[[#This Row],[First Name]]</f>
        <v>C</v>
      </c>
      <c r="C1322" t="str">
        <f>Portfolio43468[[#This Row],[Last Name]]</f>
        <v>Rollins</v>
      </c>
      <c r="D1322" t="s">
        <v>4493</v>
      </c>
      <c r="E1322" t="str">
        <f>Portfolio43468[[#This Row],[Gender]]</f>
        <v>M</v>
      </c>
      <c r="F1322">
        <v>60</v>
      </c>
      <c r="G1322" t="s">
        <v>5252</v>
      </c>
      <c r="H1322" t="s">
        <v>747</v>
      </c>
      <c r="I1322" t="str">
        <f>INDEX('Postal Codes 1'!$C$2:$C$1540,MATCH(H1322,'Postal Codes 1'!$B$2:$B$1540,0))</f>
        <v>NE</v>
      </c>
      <c r="J1322" s="10">
        <v>40539</v>
      </c>
      <c r="K1322">
        <v>25</v>
      </c>
      <c r="L1322" t="s">
        <v>1007</v>
      </c>
      <c r="M1322" t="str">
        <f>Portfolio43468[[#This Row],[Product Name]]</f>
        <v>Superwossname</v>
      </c>
      <c r="N1322">
        <f>Portfolio43468[[#This Row],[Order Quantity]]</f>
        <v>500</v>
      </c>
      <c r="O1322" s="14">
        <f>Portfolio43468[[#This Row],[Order Value]]</f>
        <v>1555</v>
      </c>
      <c r="P1322">
        <f t="shared" si="40"/>
        <v>2010</v>
      </c>
      <c r="Q1322" t="str">
        <f t="shared" si="41"/>
        <v>Dec</v>
      </c>
    </row>
    <row r="1323" spans="1:17" x14ac:dyDescent="0.3">
      <c r="A1323">
        <v>1329</v>
      </c>
      <c r="B1323" t="str">
        <f>Portfolio43468[[#This Row],[First Name]]</f>
        <v>D</v>
      </c>
      <c r="C1323" t="str">
        <f>Portfolio43468[[#This Row],[Last Name]]</f>
        <v>Shipley</v>
      </c>
      <c r="D1323" t="s">
        <v>4493</v>
      </c>
      <c r="E1323" t="str">
        <f>Portfolio43468[[#This Row],[Gender]]</f>
        <v>M</v>
      </c>
      <c r="F1323">
        <v>30</v>
      </c>
      <c r="G1323" t="s">
        <v>5254</v>
      </c>
      <c r="H1323" t="s">
        <v>34</v>
      </c>
      <c r="I1323" t="str">
        <f>INDEX('Postal Codes 1'!$C$2:$C$1540,MATCH(H1323,'Postal Codes 1'!$B$2:$B$1540,0))</f>
        <v>BA</v>
      </c>
      <c r="J1323" s="10">
        <v>39763</v>
      </c>
      <c r="K1323">
        <v>18</v>
      </c>
      <c r="L1323" t="s">
        <v>1696</v>
      </c>
      <c r="M1323" t="str">
        <f>Portfolio43468[[#This Row],[Product Name]]</f>
        <v>Ultrathing V2</v>
      </c>
      <c r="N1323">
        <f>Portfolio43468[[#This Row],[Order Quantity]]</f>
        <v>360</v>
      </c>
      <c r="O1323" s="14">
        <f>Portfolio43468[[#This Row],[Order Value]]</f>
        <v>1076.4000000000001</v>
      </c>
      <c r="P1323">
        <f t="shared" si="40"/>
        <v>2008</v>
      </c>
      <c r="Q1323" t="str">
        <f t="shared" si="41"/>
        <v>Nov</v>
      </c>
    </row>
    <row r="1324" spans="1:17" x14ac:dyDescent="0.3">
      <c r="A1324">
        <v>1330</v>
      </c>
      <c r="B1324" t="str">
        <f>Portfolio43468[[#This Row],[First Name]]</f>
        <v>S</v>
      </c>
      <c r="C1324" t="str">
        <f>Portfolio43468[[#This Row],[Last Name]]</f>
        <v>Raymond</v>
      </c>
      <c r="D1324" t="s">
        <v>4493</v>
      </c>
      <c r="E1324" t="str">
        <f>Portfolio43468[[#This Row],[Gender]]</f>
        <v>M</v>
      </c>
      <c r="F1324">
        <v>30</v>
      </c>
      <c r="G1324" t="s">
        <v>5256</v>
      </c>
      <c r="H1324" t="s">
        <v>732</v>
      </c>
      <c r="I1324" t="str">
        <f>INDEX('Postal Codes 1'!$C$2:$C$1540,MATCH(H1324,'Postal Codes 1'!$B$2:$B$1540,0))</f>
        <v>ML</v>
      </c>
      <c r="J1324" s="10">
        <v>39745</v>
      </c>
      <c r="K1324">
        <v>56</v>
      </c>
      <c r="L1324" t="s">
        <v>1692</v>
      </c>
      <c r="M1324" t="str">
        <f>Portfolio43468[[#This Row],[Product Name]]</f>
        <v>Megawidget L</v>
      </c>
      <c r="N1324">
        <f>Portfolio43468[[#This Row],[Order Quantity]]</f>
        <v>1344</v>
      </c>
      <c r="O1324" s="14">
        <f>Portfolio43468[[#This Row],[Order Value]]</f>
        <v>2136.96</v>
      </c>
      <c r="P1324">
        <f t="shared" si="40"/>
        <v>2008</v>
      </c>
      <c r="Q1324" t="str">
        <f t="shared" si="41"/>
        <v>Oct</v>
      </c>
    </row>
    <row r="1325" spans="1:17" x14ac:dyDescent="0.3">
      <c r="A1325">
        <v>1331</v>
      </c>
      <c r="B1325" t="str">
        <f>Portfolio43468[[#This Row],[First Name]]</f>
        <v>B</v>
      </c>
      <c r="C1325" t="str">
        <f>Portfolio43468[[#This Row],[Last Name]]</f>
        <v>Stubbs</v>
      </c>
      <c r="D1325" t="s">
        <v>4493</v>
      </c>
      <c r="E1325" t="str">
        <f>Portfolio43468[[#This Row],[Gender]]</f>
        <v>M</v>
      </c>
      <c r="F1325">
        <v>90</v>
      </c>
      <c r="G1325" t="s">
        <v>5258</v>
      </c>
      <c r="H1325" t="s">
        <v>5259</v>
      </c>
      <c r="I1325" t="str">
        <f>INDEX('Postal Codes 1'!$C$2:$C$1540,MATCH(H1325,'Postal Codes 1'!$B$2:$B$1540,0))</f>
        <v>CT</v>
      </c>
      <c r="J1325" s="10">
        <v>40357</v>
      </c>
      <c r="K1325">
        <v>37</v>
      </c>
      <c r="L1325" t="s">
        <v>851</v>
      </c>
      <c r="M1325" t="str">
        <f>Portfolio43468[[#This Row],[Product Name]]</f>
        <v>Hyperwotsit</v>
      </c>
      <c r="N1325">
        <f>Portfolio43468[[#This Row],[Order Quantity]]</f>
        <v>740</v>
      </c>
      <c r="O1325" s="14">
        <f>Portfolio43468[[#This Row],[Order Value]]</f>
        <v>1487.3999999999999</v>
      </c>
      <c r="P1325">
        <f t="shared" si="40"/>
        <v>2010</v>
      </c>
      <c r="Q1325" t="str">
        <f t="shared" si="41"/>
        <v>Jun</v>
      </c>
    </row>
    <row r="1326" spans="1:17" x14ac:dyDescent="0.3">
      <c r="A1326">
        <v>1332</v>
      </c>
      <c r="B1326" t="str">
        <f>Portfolio43468[[#This Row],[First Name]]</f>
        <v>A</v>
      </c>
      <c r="C1326" t="str">
        <f>Portfolio43468[[#This Row],[Last Name]]</f>
        <v>Mcghee</v>
      </c>
      <c r="D1326" t="s">
        <v>4493</v>
      </c>
      <c r="E1326" t="str">
        <f>Portfolio43468[[#This Row],[Gender]]</f>
        <v>M</v>
      </c>
      <c r="F1326">
        <v>30</v>
      </c>
      <c r="G1326" t="s">
        <v>5262</v>
      </c>
      <c r="H1326" t="s">
        <v>1407</v>
      </c>
      <c r="I1326" t="str">
        <f>INDEX('Postal Codes 1'!$C$2:$C$1540,MATCH(H1326,'Postal Codes 1'!$B$2:$B$1540,0))</f>
        <v>SY</v>
      </c>
      <c r="J1326" s="10">
        <v>40060</v>
      </c>
      <c r="K1326">
        <v>74</v>
      </c>
      <c r="L1326" t="s">
        <v>851</v>
      </c>
      <c r="M1326" t="str">
        <f>Portfolio43468[[#This Row],[Product Name]]</f>
        <v>Hyperwotsit</v>
      </c>
      <c r="N1326">
        <f>Portfolio43468[[#This Row],[Order Quantity]]</f>
        <v>1480</v>
      </c>
      <c r="O1326" s="14">
        <f>Portfolio43468[[#This Row],[Order Value]]</f>
        <v>2974.7999999999997</v>
      </c>
      <c r="P1326">
        <f t="shared" si="40"/>
        <v>2009</v>
      </c>
      <c r="Q1326" t="str">
        <f t="shared" si="41"/>
        <v>Sep</v>
      </c>
    </row>
    <row r="1327" spans="1:17" x14ac:dyDescent="0.3">
      <c r="A1327">
        <v>1333</v>
      </c>
      <c r="B1327" t="str">
        <f>Portfolio43468[[#This Row],[First Name]]</f>
        <v>B</v>
      </c>
      <c r="C1327" t="str">
        <f>Portfolio43468[[#This Row],[Last Name]]</f>
        <v>Tyler</v>
      </c>
      <c r="D1327" t="s">
        <v>4493</v>
      </c>
      <c r="E1327" t="str">
        <f>Portfolio43468[[#This Row],[Gender]]</f>
        <v>M</v>
      </c>
      <c r="F1327">
        <v>60</v>
      </c>
      <c r="G1327" t="s">
        <v>5264</v>
      </c>
      <c r="H1327" t="s">
        <v>762</v>
      </c>
      <c r="I1327" t="str">
        <f>INDEX('Postal Codes 1'!$C$2:$C$1540,MATCH(H1327,'Postal Codes 1'!$B$2:$B$1540,0))</f>
        <v>PA</v>
      </c>
      <c r="J1327" s="10">
        <v>40461</v>
      </c>
      <c r="K1327">
        <v>3</v>
      </c>
      <c r="L1327" t="s">
        <v>1692</v>
      </c>
      <c r="M1327" t="str">
        <f>Portfolio43468[[#This Row],[Product Name]]</f>
        <v>Megawidget L</v>
      </c>
      <c r="N1327">
        <f>Portfolio43468[[#This Row],[Order Quantity]]</f>
        <v>72</v>
      </c>
      <c r="O1327" s="14">
        <f>Portfolio43468[[#This Row],[Order Value]]</f>
        <v>114.48</v>
      </c>
      <c r="P1327">
        <f t="shared" si="40"/>
        <v>2010</v>
      </c>
      <c r="Q1327" t="str">
        <f t="shared" si="41"/>
        <v>Oct</v>
      </c>
    </row>
    <row r="1328" spans="1:17" x14ac:dyDescent="0.3">
      <c r="A1328">
        <v>1334</v>
      </c>
      <c r="B1328" t="str">
        <f>Portfolio43468[[#This Row],[First Name]]</f>
        <v>J</v>
      </c>
      <c r="C1328" t="str">
        <f>Portfolio43468[[#This Row],[Last Name]]</f>
        <v>Norman</v>
      </c>
      <c r="D1328" t="s">
        <v>4493</v>
      </c>
      <c r="E1328" t="str">
        <f>Portfolio43468[[#This Row],[Gender]]</f>
        <v>M</v>
      </c>
      <c r="F1328">
        <v>90</v>
      </c>
      <c r="G1328" t="s">
        <v>5266</v>
      </c>
      <c r="H1328" t="s">
        <v>5267</v>
      </c>
      <c r="I1328" t="str">
        <f>INDEX('Postal Codes 1'!$C$2:$C$1540,MATCH(H1328,'Postal Codes 1'!$B$2:$B$1540,0))</f>
        <v>RG</v>
      </c>
      <c r="J1328" s="10">
        <v>40173</v>
      </c>
      <c r="K1328">
        <v>6</v>
      </c>
      <c r="L1328" t="s">
        <v>851</v>
      </c>
      <c r="M1328" t="str">
        <f>Portfolio43468[[#This Row],[Product Name]]</f>
        <v>Hyperwotsit</v>
      </c>
      <c r="N1328">
        <f>Portfolio43468[[#This Row],[Order Quantity]]</f>
        <v>120</v>
      </c>
      <c r="O1328" s="14">
        <f>Portfolio43468[[#This Row],[Order Value]]</f>
        <v>241.2</v>
      </c>
      <c r="P1328">
        <f t="shared" si="40"/>
        <v>2009</v>
      </c>
      <c r="Q1328" t="str">
        <f t="shared" si="41"/>
        <v>Dec</v>
      </c>
    </row>
    <row r="1329" spans="1:17" x14ac:dyDescent="0.3">
      <c r="A1329">
        <v>1335</v>
      </c>
      <c r="B1329" t="str">
        <f>Portfolio43468[[#This Row],[First Name]]</f>
        <v>G</v>
      </c>
      <c r="C1329" t="str">
        <f>Portfolio43468[[#This Row],[Last Name]]</f>
        <v>Eddy</v>
      </c>
      <c r="D1329" t="s">
        <v>4493</v>
      </c>
      <c r="E1329" t="str">
        <f>Portfolio43468[[#This Row],[Gender]]</f>
        <v>M</v>
      </c>
      <c r="F1329">
        <v>90</v>
      </c>
      <c r="G1329" t="s">
        <v>5268</v>
      </c>
      <c r="H1329" t="s">
        <v>790</v>
      </c>
      <c r="I1329" t="str">
        <f>INDEX('Postal Codes 1'!$C$2:$C$1540,MATCH(H1329,'Postal Codes 1'!$B$2:$B$1540,0))</f>
        <v>PL</v>
      </c>
      <c r="J1329" s="10">
        <v>40412</v>
      </c>
      <c r="K1329">
        <v>39</v>
      </c>
      <c r="L1329" t="s">
        <v>1692</v>
      </c>
      <c r="M1329" t="str">
        <f>Portfolio43468[[#This Row],[Product Name]]</f>
        <v>Megawidget L</v>
      </c>
      <c r="N1329">
        <f>Portfolio43468[[#This Row],[Order Quantity]]</f>
        <v>936</v>
      </c>
      <c r="O1329" s="14">
        <f>Portfolio43468[[#This Row],[Order Value]]</f>
        <v>1488.24</v>
      </c>
      <c r="P1329">
        <f t="shared" si="40"/>
        <v>2010</v>
      </c>
      <c r="Q1329" t="str">
        <f t="shared" si="41"/>
        <v>Aug</v>
      </c>
    </row>
    <row r="1330" spans="1:17" x14ac:dyDescent="0.3">
      <c r="A1330">
        <v>1336</v>
      </c>
      <c r="B1330" t="str">
        <f>Portfolio43468[[#This Row],[First Name]]</f>
        <v>B</v>
      </c>
      <c r="C1330" t="str">
        <f>Portfolio43468[[#This Row],[Last Name]]</f>
        <v>Cline</v>
      </c>
      <c r="D1330" t="s">
        <v>4493</v>
      </c>
      <c r="E1330" t="str">
        <f>Portfolio43468[[#This Row],[Gender]]</f>
        <v>M</v>
      </c>
      <c r="F1330">
        <v>90</v>
      </c>
      <c r="G1330" t="s">
        <v>5270</v>
      </c>
      <c r="H1330" t="s">
        <v>2003</v>
      </c>
      <c r="I1330" t="str">
        <f>INDEX('Postal Codes 1'!$C$2:$C$1540,MATCH(H1330,'Postal Codes 1'!$B$2:$B$1540,0))</f>
        <v>GL</v>
      </c>
      <c r="J1330" s="10">
        <v>40097</v>
      </c>
      <c r="K1330">
        <v>16</v>
      </c>
      <c r="L1330" t="s">
        <v>1673</v>
      </c>
      <c r="M1330" t="str">
        <f>Portfolio43468[[#This Row],[Product Name]]</f>
        <v>Megawidget S</v>
      </c>
      <c r="N1330">
        <f>Portfolio43468[[#This Row],[Order Quantity]]</f>
        <v>384</v>
      </c>
      <c r="O1330" s="14">
        <f>Portfolio43468[[#This Row],[Order Value]]</f>
        <v>303.36</v>
      </c>
      <c r="P1330">
        <f t="shared" si="40"/>
        <v>2009</v>
      </c>
      <c r="Q1330" t="str">
        <f t="shared" si="41"/>
        <v>Oct</v>
      </c>
    </row>
    <row r="1331" spans="1:17" x14ac:dyDescent="0.3">
      <c r="A1331">
        <v>1337</v>
      </c>
      <c r="B1331" t="str">
        <f>Portfolio43468[[#This Row],[First Name]]</f>
        <v>C</v>
      </c>
      <c r="C1331" t="str">
        <f>Portfolio43468[[#This Row],[Last Name]]</f>
        <v>Parham</v>
      </c>
      <c r="D1331" t="s">
        <v>4601</v>
      </c>
      <c r="E1331" t="str">
        <f>Portfolio43468[[#This Row],[Gender]]</f>
        <v>M</v>
      </c>
      <c r="F1331">
        <v>30</v>
      </c>
      <c r="G1331" t="s">
        <v>5271</v>
      </c>
      <c r="H1331" t="s">
        <v>518</v>
      </c>
      <c r="I1331" t="str">
        <f>INDEX('Postal Codes 1'!$C$2:$C$1540,MATCH(H1331,'Postal Codes 1'!$B$2:$B$1540,0))</f>
        <v>BN</v>
      </c>
      <c r="J1331" s="10">
        <v>40151</v>
      </c>
      <c r="K1331">
        <v>83</v>
      </c>
      <c r="L1331" t="s">
        <v>1700</v>
      </c>
      <c r="M1331" t="str">
        <f>Portfolio43468[[#This Row],[Product Name]]</f>
        <v>Ultrathing V1</v>
      </c>
      <c r="N1331">
        <f>Portfolio43468[[#This Row],[Order Quantity]]</f>
        <v>1411</v>
      </c>
      <c r="O1331" s="14">
        <f>Portfolio43468[[#This Row],[Order Value]]</f>
        <v>2807.89</v>
      </c>
      <c r="P1331">
        <f t="shared" si="40"/>
        <v>2009</v>
      </c>
      <c r="Q1331" t="str">
        <f t="shared" si="41"/>
        <v>Dec</v>
      </c>
    </row>
    <row r="1332" spans="1:17" x14ac:dyDescent="0.3">
      <c r="A1332">
        <v>1338</v>
      </c>
      <c r="B1332" t="str">
        <f>Portfolio43468[[#This Row],[First Name]]</f>
        <v>R</v>
      </c>
      <c r="C1332" t="str">
        <f>Portfolio43468[[#This Row],[Last Name]]</f>
        <v>Goldman</v>
      </c>
      <c r="D1332" t="s">
        <v>4493</v>
      </c>
      <c r="E1332" t="str">
        <f>Portfolio43468[[#This Row],[Gender]]</f>
        <v>M</v>
      </c>
      <c r="F1332">
        <v>30</v>
      </c>
      <c r="G1332" t="s">
        <v>5273</v>
      </c>
      <c r="H1332" t="s">
        <v>5274</v>
      </c>
      <c r="I1332" t="str">
        <f>INDEX('Postal Codes 1'!$C$2:$C$1540,MATCH(H1332,'Postal Codes 1'!$B$2:$B$1540,0))</f>
        <v>RH</v>
      </c>
      <c r="J1332" s="10">
        <v>39711</v>
      </c>
      <c r="K1332">
        <v>7</v>
      </c>
      <c r="L1332" t="s">
        <v>1696</v>
      </c>
      <c r="M1332" t="str">
        <f>Portfolio43468[[#This Row],[Product Name]]</f>
        <v>Ultrathing V2</v>
      </c>
      <c r="N1332">
        <f>Portfolio43468[[#This Row],[Order Quantity]]</f>
        <v>140</v>
      </c>
      <c r="O1332" s="14">
        <f>Portfolio43468[[#This Row],[Order Value]]</f>
        <v>418.6</v>
      </c>
      <c r="P1332">
        <f t="shared" si="40"/>
        <v>2008</v>
      </c>
      <c r="Q1332" t="str">
        <f t="shared" si="41"/>
        <v>Sep</v>
      </c>
    </row>
    <row r="1333" spans="1:17" x14ac:dyDescent="0.3">
      <c r="A1333">
        <v>1339</v>
      </c>
      <c r="B1333" t="str">
        <f>Portfolio43468[[#This Row],[First Name]]</f>
        <v>L</v>
      </c>
      <c r="C1333" t="str">
        <f>Portfolio43468[[#This Row],[Last Name]]</f>
        <v>Driver</v>
      </c>
      <c r="D1333" t="s">
        <v>4493</v>
      </c>
      <c r="E1333" t="str">
        <f>Portfolio43468[[#This Row],[Gender]]</f>
        <v>M</v>
      </c>
      <c r="F1333">
        <v>90</v>
      </c>
      <c r="G1333" t="s">
        <v>5277</v>
      </c>
      <c r="H1333" t="s">
        <v>270</v>
      </c>
      <c r="I1333" t="str">
        <f>INDEX('Postal Codes 1'!$C$2:$C$1540,MATCH(H1333,'Postal Codes 1'!$B$2:$B$1540,0))</f>
        <v>IV</v>
      </c>
      <c r="J1333" s="10">
        <v>40093</v>
      </c>
      <c r="K1333">
        <v>39</v>
      </c>
      <c r="L1333" t="s">
        <v>851</v>
      </c>
      <c r="M1333" t="str">
        <f>Portfolio43468[[#This Row],[Product Name]]</f>
        <v>Hyperwotsit</v>
      </c>
      <c r="N1333">
        <f>Portfolio43468[[#This Row],[Order Quantity]]</f>
        <v>780</v>
      </c>
      <c r="O1333" s="14">
        <f>Portfolio43468[[#This Row],[Order Value]]</f>
        <v>1567.7999999999997</v>
      </c>
      <c r="P1333">
        <f t="shared" si="40"/>
        <v>2009</v>
      </c>
      <c r="Q1333" t="str">
        <f t="shared" si="41"/>
        <v>Oct</v>
      </c>
    </row>
    <row r="1334" spans="1:17" x14ac:dyDescent="0.3">
      <c r="A1334">
        <v>1340</v>
      </c>
      <c r="B1334" t="str">
        <f>Portfolio43468[[#This Row],[First Name]]</f>
        <v>I</v>
      </c>
      <c r="C1334" t="str">
        <f>Portfolio43468[[#This Row],[Last Name]]</f>
        <v>Spivey</v>
      </c>
      <c r="D1334" t="s">
        <v>4493</v>
      </c>
      <c r="E1334" t="str">
        <f>Portfolio43468[[#This Row],[Gender]]</f>
        <v>M</v>
      </c>
      <c r="F1334">
        <v>60</v>
      </c>
      <c r="G1334" t="s">
        <v>5279</v>
      </c>
      <c r="H1334" t="s">
        <v>5280</v>
      </c>
      <c r="I1334" t="str">
        <f>INDEX('Postal Codes 1'!$C$2:$C$1540,MATCH(H1334,'Postal Codes 1'!$B$2:$B$1540,0))</f>
        <v>PA</v>
      </c>
      <c r="J1334" s="10">
        <v>39776</v>
      </c>
      <c r="K1334">
        <v>38</v>
      </c>
      <c r="L1334" t="s">
        <v>1772</v>
      </c>
      <c r="M1334" t="str">
        <f>Portfolio43468[[#This Row],[Product Name]]</f>
        <v>Gigastuff</v>
      </c>
      <c r="N1334">
        <f>Portfolio43468[[#This Row],[Order Quantity]]</f>
        <v>684</v>
      </c>
      <c r="O1334" s="14">
        <f>Portfolio43468[[#This Row],[Order Value]]</f>
        <v>1292.76</v>
      </c>
      <c r="P1334">
        <f t="shared" si="40"/>
        <v>2008</v>
      </c>
      <c r="Q1334" t="str">
        <f t="shared" si="41"/>
        <v>Nov</v>
      </c>
    </row>
    <row r="1335" spans="1:17" x14ac:dyDescent="0.3">
      <c r="A1335">
        <v>1341</v>
      </c>
      <c r="B1335" t="str">
        <f>Portfolio43468[[#This Row],[First Name]]</f>
        <v>J</v>
      </c>
      <c r="C1335" t="str">
        <f>Portfolio43468[[#This Row],[Last Name]]</f>
        <v>Ogden</v>
      </c>
      <c r="D1335" t="s">
        <v>4493</v>
      </c>
      <c r="E1335" t="str">
        <f>Portfolio43468[[#This Row],[Gender]]</f>
        <v>M</v>
      </c>
      <c r="F1335">
        <v>90</v>
      </c>
      <c r="G1335" t="s">
        <v>5282</v>
      </c>
      <c r="H1335" t="s">
        <v>2591</v>
      </c>
      <c r="I1335" t="str">
        <f>INDEX('Postal Codes 1'!$C$2:$C$1540,MATCH(H1335,'Postal Codes 1'!$B$2:$B$1540,0))</f>
        <v>NP</v>
      </c>
      <c r="J1335" s="10">
        <v>40088</v>
      </c>
      <c r="K1335">
        <v>66</v>
      </c>
      <c r="L1335" t="s">
        <v>1696</v>
      </c>
      <c r="M1335" t="str">
        <f>Portfolio43468[[#This Row],[Product Name]]</f>
        <v>Ultrathing V2</v>
      </c>
      <c r="N1335">
        <f>Portfolio43468[[#This Row],[Order Quantity]]</f>
        <v>1320</v>
      </c>
      <c r="O1335" s="14">
        <f>Portfolio43468[[#This Row],[Order Value]]</f>
        <v>3946.8</v>
      </c>
      <c r="P1335">
        <f t="shared" si="40"/>
        <v>2009</v>
      </c>
      <c r="Q1335" t="str">
        <f t="shared" si="41"/>
        <v>Oct</v>
      </c>
    </row>
    <row r="1336" spans="1:17" x14ac:dyDescent="0.3">
      <c r="A1336">
        <v>1342</v>
      </c>
      <c r="B1336" t="str">
        <f>Portfolio43468[[#This Row],[First Name]]</f>
        <v>C</v>
      </c>
      <c r="C1336" t="str">
        <f>Portfolio43468[[#This Row],[Last Name]]</f>
        <v>Thorpe</v>
      </c>
      <c r="D1336" t="s">
        <v>4493</v>
      </c>
      <c r="E1336" t="str">
        <f>Portfolio43468[[#This Row],[Gender]]</f>
        <v>M</v>
      </c>
      <c r="F1336">
        <v>90</v>
      </c>
      <c r="G1336" t="s">
        <v>5285</v>
      </c>
      <c r="H1336" t="s">
        <v>359</v>
      </c>
      <c r="I1336" t="str">
        <f>INDEX('Postal Codes 1'!$C$2:$C$1540,MATCH(H1336,'Postal Codes 1'!$B$2:$B$1540,0))</f>
        <v>NE</v>
      </c>
      <c r="J1336" s="10">
        <v>39927</v>
      </c>
      <c r="K1336">
        <v>80</v>
      </c>
      <c r="L1336" t="s">
        <v>1007</v>
      </c>
      <c r="M1336" t="str">
        <f>Portfolio43468[[#This Row],[Product Name]]</f>
        <v>Superwossname</v>
      </c>
      <c r="N1336">
        <f>Portfolio43468[[#This Row],[Order Quantity]]</f>
        <v>1600</v>
      </c>
      <c r="O1336" s="14">
        <f>Portfolio43468[[#This Row],[Order Value]]</f>
        <v>4976</v>
      </c>
      <c r="P1336">
        <f t="shared" si="40"/>
        <v>2009</v>
      </c>
      <c r="Q1336" t="str">
        <f t="shared" si="41"/>
        <v>Apr</v>
      </c>
    </row>
    <row r="1337" spans="1:17" x14ac:dyDescent="0.3">
      <c r="A1337">
        <v>1343</v>
      </c>
      <c r="B1337" t="str">
        <f>Portfolio43468[[#This Row],[First Name]]</f>
        <v>D</v>
      </c>
      <c r="C1337" t="str">
        <f>Portfolio43468[[#This Row],[Last Name]]</f>
        <v>Sadler</v>
      </c>
      <c r="D1337" t="s">
        <v>4493</v>
      </c>
      <c r="E1337" t="str">
        <f>Portfolio43468[[#This Row],[Gender]]</f>
        <v>M</v>
      </c>
      <c r="F1337">
        <v>90</v>
      </c>
      <c r="G1337" t="s">
        <v>5287</v>
      </c>
      <c r="H1337" t="s">
        <v>1519</v>
      </c>
      <c r="I1337" t="str">
        <f>INDEX('Postal Codes 1'!$C$2:$C$1540,MATCH(H1337,'Postal Codes 1'!$B$2:$B$1540,0))</f>
        <v>TS</v>
      </c>
      <c r="J1337" s="10">
        <v>39741</v>
      </c>
      <c r="K1337">
        <v>92</v>
      </c>
      <c r="L1337" t="s">
        <v>1696</v>
      </c>
      <c r="M1337" t="str">
        <f>Portfolio43468[[#This Row],[Product Name]]</f>
        <v>Ultrathing V2</v>
      </c>
      <c r="N1337">
        <f>Portfolio43468[[#This Row],[Order Quantity]]</f>
        <v>1840</v>
      </c>
      <c r="O1337" s="14">
        <f>Portfolio43468[[#This Row],[Order Value]]</f>
        <v>5501.6</v>
      </c>
      <c r="P1337">
        <f t="shared" si="40"/>
        <v>2008</v>
      </c>
      <c r="Q1337" t="str">
        <f t="shared" si="41"/>
        <v>Oct</v>
      </c>
    </row>
    <row r="1338" spans="1:17" x14ac:dyDescent="0.3">
      <c r="A1338">
        <v>1344</v>
      </c>
      <c r="B1338" t="str">
        <f>Portfolio43468[[#This Row],[First Name]]</f>
        <v>L</v>
      </c>
      <c r="C1338" t="str">
        <f>Portfolio43468[[#This Row],[Last Name]]</f>
        <v>Dick</v>
      </c>
      <c r="D1338" t="s">
        <v>4493</v>
      </c>
      <c r="E1338" t="str">
        <f>Portfolio43468[[#This Row],[Gender]]</f>
        <v>M</v>
      </c>
      <c r="F1338">
        <v>30</v>
      </c>
      <c r="G1338" t="s">
        <v>5290</v>
      </c>
      <c r="H1338" t="s">
        <v>1610</v>
      </c>
      <c r="I1338" t="str">
        <f>INDEX('Postal Codes 1'!$C$2:$C$1540,MATCH(H1338,'Postal Codes 1'!$B$2:$B$1540,0))</f>
        <v>BT</v>
      </c>
      <c r="J1338" s="10">
        <v>40230</v>
      </c>
      <c r="K1338">
        <v>81</v>
      </c>
      <c r="L1338" t="s">
        <v>1673</v>
      </c>
      <c r="M1338" t="str">
        <f>Portfolio43468[[#This Row],[Product Name]]</f>
        <v>Megawidget S</v>
      </c>
      <c r="N1338">
        <f>Portfolio43468[[#This Row],[Order Quantity]]</f>
        <v>1944</v>
      </c>
      <c r="O1338" s="14">
        <f>Portfolio43468[[#This Row],[Order Value]]</f>
        <v>1535.76</v>
      </c>
      <c r="P1338">
        <f t="shared" si="40"/>
        <v>2010</v>
      </c>
      <c r="Q1338" t="str">
        <f t="shared" si="41"/>
        <v>Feb</v>
      </c>
    </row>
    <row r="1339" spans="1:17" x14ac:dyDescent="0.3">
      <c r="A1339">
        <v>1345</v>
      </c>
      <c r="B1339" t="str">
        <f>Portfolio43468[[#This Row],[First Name]]</f>
        <v>K</v>
      </c>
      <c r="C1339" t="str">
        <f>Portfolio43468[[#This Row],[Last Name]]</f>
        <v>Melvin</v>
      </c>
      <c r="D1339" t="s">
        <v>4493</v>
      </c>
      <c r="E1339" t="str">
        <f>Portfolio43468[[#This Row],[Gender]]</f>
        <v>M</v>
      </c>
      <c r="F1339">
        <v>60</v>
      </c>
      <c r="G1339" t="s">
        <v>5292</v>
      </c>
      <c r="H1339" t="s">
        <v>1393</v>
      </c>
      <c r="I1339" t="str">
        <f>INDEX('Postal Codes 1'!$C$2:$C$1540,MATCH(H1339,'Postal Codes 1'!$B$2:$B$1540,0))</f>
        <v>SY</v>
      </c>
      <c r="J1339" s="10">
        <v>40108</v>
      </c>
      <c r="K1339">
        <v>47</v>
      </c>
      <c r="L1339" t="s">
        <v>1007</v>
      </c>
      <c r="M1339" t="str">
        <f>Portfolio43468[[#This Row],[Product Name]]</f>
        <v>Superwossname</v>
      </c>
      <c r="N1339">
        <f>Portfolio43468[[#This Row],[Order Quantity]]</f>
        <v>940</v>
      </c>
      <c r="O1339" s="14">
        <f>Portfolio43468[[#This Row],[Order Value]]</f>
        <v>2923.4</v>
      </c>
      <c r="P1339">
        <f t="shared" si="40"/>
        <v>2009</v>
      </c>
      <c r="Q1339" t="str">
        <f t="shared" si="41"/>
        <v>Oct</v>
      </c>
    </row>
    <row r="1340" spans="1:17" x14ac:dyDescent="0.3">
      <c r="A1340">
        <v>1346</v>
      </c>
      <c r="B1340" t="str">
        <f>Portfolio43468[[#This Row],[First Name]]</f>
        <v>G</v>
      </c>
      <c r="C1340" t="str">
        <f>Portfolio43468[[#This Row],[Last Name]]</f>
        <v>Corbin</v>
      </c>
      <c r="D1340" t="s">
        <v>4493</v>
      </c>
      <c r="E1340" t="str">
        <f>Portfolio43468[[#This Row],[Gender]]</f>
        <v>M</v>
      </c>
      <c r="F1340">
        <v>30</v>
      </c>
      <c r="G1340" t="s">
        <v>5294</v>
      </c>
      <c r="H1340" t="s">
        <v>676</v>
      </c>
      <c r="I1340" t="str">
        <f>INDEX('Postal Codes 1'!$C$2:$C$1540,MATCH(H1340,'Postal Codes 1'!$B$2:$B$1540,0))</f>
        <v>KT</v>
      </c>
      <c r="J1340" s="10">
        <v>39734</v>
      </c>
      <c r="K1340">
        <v>72</v>
      </c>
      <c r="L1340" t="s">
        <v>1700</v>
      </c>
      <c r="M1340" t="str">
        <f>Portfolio43468[[#This Row],[Product Name]]</f>
        <v>Ultrathing V1</v>
      </c>
      <c r="N1340">
        <f>Portfolio43468[[#This Row],[Order Quantity]]</f>
        <v>1224</v>
      </c>
      <c r="O1340" s="14">
        <f>Portfolio43468[[#This Row],[Order Value]]</f>
        <v>2435.7599999999998</v>
      </c>
      <c r="P1340">
        <f t="shared" si="40"/>
        <v>2008</v>
      </c>
      <c r="Q1340" t="str">
        <f t="shared" si="41"/>
        <v>Oct</v>
      </c>
    </row>
    <row r="1341" spans="1:17" x14ac:dyDescent="0.3">
      <c r="A1341">
        <v>1347</v>
      </c>
      <c r="B1341" t="str">
        <f>Portfolio43468[[#This Row],[First Name]]</f>
        <v>I</v>
      </c>
      <c r="C1341" t="str">
        <f>Portfolio43468[[#This Row],[Last Name]]</f>
        <v>Lake</v>
      </c>
      <c r="D1341" t="s">
        <v>4493</v>
      </c>
      <c r="E1341" t="str">
        <f>Portfolio43468[[#This Row],[Gender]]</f>
        <v>M</v>
      </c>
      <c r="F1341">
        <v>90</v>
      </c>
      <c r="G1341" t="s">
        <v>5295</v>
      </c>
      <c r="H1341" t="s">
        <v>359</v>
      </c>
      <c r="I1341" t="str">
        <f>INDEX('Postal Codes 1'!$C$2:$C$1540,MATCH(H1341,'Postal Codes 1'!$B$2:$B$1540,0))</f>
        <v>NE</v>
      </c>
      <c r="J1341" s="10">
        <v>40190</v>
      </c>
      <c r="K1341">
        <v>23</v>
      </c>
      <c r="L1341" t="s">
        <v>1696</v>
      </c>
      <c r="M1341" t="str">
        <f>Portfolio43468[[#This Row],[Product Name]]</f>
        <v>Ultrathing V2</v>
      </c>
      <c r="N1341">
        <f>Portfolio43468[[#This Row],[Order Quantity]]</f>
        <v>460</v>
      </c>
      <c r="O1341" s="14">
        <f>Portfolio43468[[#This Row],[Order Value]]</f>
        <v>1375.4</v>
      </c>
      <c r="P1341">
        <f t="shared" si="40"/>
        <v>2010</v>
      </c>
      <c r="Q1341" t="str">
        <f t="shared" si="41"/>
        <v>Jan</v>
      </c>
    </row>
    <row r="1342" spans="1:17" x14ac:dyDescent="0.3">
      <c r="A1342">
        <v>1348</v>
      </c>
      <c r="B1342" t="str">
        <f>Portfolio43468[[#This Row],[First Name]]</f>
        <v>T</v>
      </c>
      <c r="C1342" t="str">
        <f>Portfolio43468[[#This Row],[Last Name]]</f>
        <v>Rollins</v>
      </c>
      <c r="D1342" t="s">
        <v>4493</v>
      </c>
      <c r="E1342" t="str">
        <f>Portfolio43468[[#This Row],[Gender]]</f>
        <v>M</v>
      </c>
      <c r="F1342">
        <v>90</v>
      </c>
      <c r="G1342" t="s">
        <v>5296</v>
      </c>
      <c r="H1342" t="s">
        <v>5297</v>
      </c>
      <c r="I1342" t="str">
        <f>INDEX('Postal Codes 1'!$C$2:$C$1540,MATCH(H1342,'Postal Codes 1'!$B$2:$B$1540,0))</f>
        <v>ME</v>
      </c>
      <c r="J1342" s="10">
        <v>39663</v>
      </c>
      <c r="K1342">
        <v>86</v>
      </c>
      <c r="L1342" t="s">
        <v>1007</v>
      </c>
      <c r="M1342" t="str">
        <f>Portfolio43468[[#This Row],[Product Name]]</f>
        <v>Superwossname</v>
      </c>
      <c r="N1342">
        <f>Portfolio43468[[#This Row],[Order Quantity]]</f>
        <v>1720</v>
      </c>
      <c r="O1342" s="14">
        <f>Portfolio43468[[#This Row],[Order Value]]</f>
        <v>5349.2</v>
      </c>
      <c r="P1342">
        <f t="shared" si="40"/>
        <v>2008</v>
      </c>
      <c r="Q1342" t="str">
        <f t="shared" si="41"/>
        <v>Aug</v>
      </c>
    </row>
    <row r="1343" spans="1:17" x14ac:dyDescent="0.3">
      <c r="A1343">
        <v>1349</v>
      </c>
      <c r="B1343" t="str">
        <f>Portfolio43468[[#This Row],[First Name]]</f>
        <v>W</v>
      </c>
      <c r="C1343" t="str">
        <f>Portfolio43468[[#This Row],[Last Name]]</f>
        <v>Spivey</v>
      </c>
      <c r="D1343" t="s">
        <v>4493</v>
      </c>
      <c r="E1343" t="str">
        <f>Portfolio43468[[#This Row],[Gender]]</f>
        <v>M</v>
      </c>
      <c r="F1343">
        <v>60</v>
      </c>
      <c r="G1343" t="s">
        <v>5299</v>
      </c>
      <c r="H1343" t="s">
        <v>779</v>
      </c>
      <c r="I1343" t="str">
        <f>INDEX('Postal Codes 1'!$C$2:$C$1540,MATCH(H1343,'Postal Codes 1'!$B$2:$B$1540,0))</f>
        <v>PH</v>
      </c>
      <c r="J1343" s="10">
        <v>40267</v>
      </c>
      <c r="K1343">
        <v>60</v>
      </c>
      <c r="L1343" t="s">
        <v>851</v>
      </c>
      <c r="M1343" t="str">
        <f>Portfolio43468[[#This Row],[Product Name]]</f>
        <v>Hyperwotsit</v>
      </c>
      <c r="N1343">
        <f>Portfolio43468[[#This Row],[Order Quantity]]</f>
        <v>1200</v>
      </c>
      <c r="O1343" s="14">
        <f>Portfolio43468[[#This Row],[Order Value]]</f>
        <v>2411.9999999999995</v>
      </c>
      <c r="P1343">
        <f t="shared" si="40"/>
        <v>2010</v>
      </c>
      <c r="Q1343" t="str">
        <f t="shared" si="41"/>
        <v>Mar</v>
      </c>
    </row>
    <row r="1344" spans="1:17" x14ac:dyDescent="0.3">
      <c r="A1344">
        <v>1350</v>
      </c>
      <c r="B1344" t="str">
        <f>Portfolio43468[[#This Row],[First Name]]</f>
        <v>R</v>
      </c>
      <c r="C1344" t="str">
        <f>Portfolio43468[[#This Row],[Last Name]]</f>
        <v>Crum</v>
      </c>
      <c r="D1344" t="s">
        <v>4493</v>
      </c>
      <c r="E1344" t="str">
        <f>Portfolio43468[[#This Row],[Gender]]</f>
        <v>M</v>
      </c>
      <c r="F1344">
        <v>30</v>
      </c>
      <c r="G1344" t="s">
        <v>5301</v>
      </c>
      <c r="H1344" t="s">
        <v>553</v>
      </c>
      <c r="I1344" t="str">
        <f>INDEX('Postal Codes 1'!$C$2:$C$1540,MATCH(H1344,'Postal Codes 1'!$B$2:$B$1540,0))</f>
        <v>CF</v>
      </c>
      <c r="J1344" s="10">
        <v>40325</v>
      </c>
      <c r="K1344">
        <v>9</v>
      </c>
      <c r="L1344" t="s">
        <v>1007</v>
      </c>
      <c r="M1344" t="str">
        <f>Portfolio43468[[#This Row],[Product Name]]</f>
        <v>Superwossname</v>
      </c>
      <c r="N1344">
        <f>Portfolio43468[[#This Row],[Order Quantity]]</f>
        <v>180</v>
      </c>
      <c r="O1344" s="14">
        <f>Portfolio43468[[#This Row],[Order Value]]</f>
        <v>559.79999999999995</v>
      </c>
      <c r="P1344">
        <f t="shared" si="40"/>
        <v>2010</v>
      </c>
      <c r="Q1344" t="str">
        <f t="shared" si="41"/>
        <v>May</v>
      </c>
    </row>
    <row r="1345" spans="1:17" x14ac:dyDescent="0.3">
      <c r="A1345">
        <v>1351</v>
      </c>
      <c r="B1345" t="str">
        <f>Portfolio43468[[#This Row],[First Name]]</f>
        <v>R</v>
      </c>
      <c r="C1345" t="str">
        <f>Portfolio43468[[#This Row],[Last Name]]</f>
        <v>Brantley</v>
      </c>
      <c r="D1345" t="s">
        <v>4493</v>
      </c>
      <c r="E1345" t="str">
        <f>Portfolio43468[[#This Row],[Gender]]</f>
        <v>M</v>
      </c>
      <c r="F1345">
        <v>30</v>
      </c>
      <c r="G1345" t="s">
        <v>5303</v>
      </c>
      <c r="H1345" t="s">
        <v>746</v>
      </c>
      <c r="I1345" t="str">
        <f>INDEX('Postal Codes 1'!$C$2:$C$1540,MATCH(H1345,'Postal Codes 1'!$B$2:$B$1540,0))</f>
        <v>NE</v>
      </c>
      <c r="J1345" s="10">
        <v>40035</v>
      </c>
      <c r="K1345">
        <v>63</v>
      </c>
      <c r="L1345" t="s">
        <v>1772</v>
      </c>
      <c r="M1345" t="str">
        <f>Portfolio43468[[#This Row],[Product Name]]</f>
        <v>Gigastuff</v>
      </c>
      <c r="N1345">
        <f>Portfolio43468[[#This Row],[Order Quantity]]</f>
        <v>1134</v>
      </c>
      <c r="O1345" s="14">
        <f>Portfolio43468[[#This Row],[Order Value]]</f>
        <v>2143.2599999999998</v>
      </c>
      <c r="P1345">
        <f t="shared" si="40"/>
        <v>2009</v>
      </c>
      <c r="Q1345" t="str">
        <f t="shared" si="41"/>
        <v>Aug</v>
      </c>
    </row>
    <row r="1346" spans="1:17" x14ac:dyDescent="0.3">
      <c r="A1346">
        <v>1352</v>
      </c>
      <c r="B1346" t="str">
        <f>Portfolio43468[[#This Row],[First Name]]</f>
        <v>J</v>
      </c>
      <c r="C1346" t="str">
        <f>Portfolio43468[[#This Row],[Last Name]]</f>
        <v>Boston</v>
      </c>
      <c r="D1346" t="s">
        <v>4493</v>
      </c>
      <c r="E1346" t="str">
        <f>Portfolio43468[[#This Row],[Gender]]</f>
        <v>M</v>
      </c>
      <c r="F1346">
        <v>90</v>
      </c>
      <c r="G1346" t="s">
        <v>5304</v>
      </c>
      <c r="H1346" t="s">
        <v>1629</v>
      </c>
      <c r="I1346" t="str">
        <f>INDEX('Postal Codes 1'!$C$2:$C$1540,MATCH(H1346,'Postal Codes 1'!$B$2:$B$1540,0))</f>
        <v>NN</v>
      </c>
      <c r="J1346" s="10">
        <v>40474</v>
      </c>
      <c r="K1346">
        <v>48</v>
      </c>
      <c r="L1346" t="s">
        <v>1673</v>
      </c>
      <c r="M1346" t="str">
        <f>Portfolio43468[[#This Row],[Product Name]]</f>
        <v>Megawidget S</v>
      </c>
      <c r="N1346">
        <f>Portfolio43468[[#This Row],[Order Quantity]]</f>
        <v>1152</v>
      </c>
      <c r="O1346" s="14">
        <f>Portfolio43468[[#This Row],[Order Value]]</f>
        <v>910.08</v>
      </c>
      <c r="P1346">
        <f t="shared" ref="P1346:P1409" si="42">YEAR(J1346)</f>
        <v>2010</v>
      </c>
      <c r="Q1346" t="str">
        <f t="shared" ref="Q1346:Q1409" si="43">TEXT(J1346,"MMM")</f>
        <v>Oct</v>
      </c>
    </row>
    <row r="1347" spans="1:17" x14ac:dyDescent="0.3">
      <c r="A1347">
        <v>1353</v>
      </c>
      <c r="B1347" t="str">
        <f>Portfolio43468[[#This Row],[First Name]]</f>
        <v>R</v>
      </c>
      <c r="C1347" t="str">
        <f>Portfolio43468[[#This Row],[Last Name]]</f>
        <v>Rushing</v>
      </c>
      <c r="D1347" t="s">
        <v>4493</v>
      </c>
      <c r="E1347" t="str">
        <f>Portfolio43468[[#This Row],[Gender]]</f>
        <v>M</v>
      </c>
      <c r="F1347">
        <v>30</v>
      </c>
      <c r="G1347" t="s">
        <v>5305</v>
      </c>
      <c r="H1347" t="s">
        <v>28</v>
      </c>
      <c r="I1347" t="str">
        <f>INDEX('Postal Codes 1'!$C$2:$C$1540,MATCH(H1347,'Postal Codes 1'!$B$2:$B$1540,0))</f>
        <v>BA</v>
      </c>
      <c r="J1347" s="10">
        <v>40298</v>
      </c>
      <c r="K1347">
        <v>29</v>
      </c>
      <c r="L1347" t="s">
        <v>1696</v>
      </c>
      <c r="M1347" t="str">
        <f>Portfolio43468[[#This Row],[Product Name]]</f>
        <v>Ultrathing V2</v>
      </c>
      <c r="N1347">
        <f>Portfolio43468[[#This Row],[Order Quantity]]</f>
        <v>580</v>
      </c>
      <c r="O1347" s="14">
        <f>Portfolio43468[[#This Row],[Order Value]]</f>
        <v>1734.2</v>
      </c>
      <c r="P1347">
        <f t="shared" si="42"/>
        <v>2010</v>
      </c>
      <c r="Q1347" t="str">
        <f t="shared" si="43"/>
        <v>Apr</v>
      </c>
    </row>
    <row r="1348" spans="1:17" x14ac:dyDescent="0.3">
      <c r="A1348">
        <v>1354</v>
      </c>
      <c r="B1348" t="str">
        <f>Portfolio43468[[#This Row],[First Name]]</f>
        <v>C</v>
      </c>
      <c r="C1348" t="str">
        <f>Portfolio43468[[#This Row],[Last Name]]</f>
        <v>Faulkner</v>
      </c>
      <c r="D1348" t="s">
        <v>4493</v>
      </c>
      <c r="E1348" t="str">
        <f>Portfolio43468[[#This Row],[Gender]]</f>
        <v>M</v>
      </c>
      <c r="F1348">
        <v>90</v>
      </c>
      <c r="G1348" t="s">
        <v>5307</v>
      </c>
      <c r="H1348" t="s">
        <v>1166</v>
      </c>
      <c r="I1348" t="str">
        <f>INDEX('Postal Codes 1'!$C$2:$C$1540,MATCH(H1348,'Postal Codes 1'!$B$2:$B$1540,0))</f>
        <v>LL</v>
      </c>
      <c r="J1348" s="10">
        <v>40238</v>
      </c>
      <c r="K1348">
        <v>38</v>
      </c>
      <c r="L1348" t="s">
        <v>851</v>
      </c>
      <c r="M1348" t="str">
        <f>Portfolio43468[[#This Row],[Product Name]]</f>
        <v>Hyperwotsit</v>
      </c>
      <c r="N1348">
        <f>Portfolio43468[[#This Row],[Order Quantity]]</f>
        <v>760</v>
      </c>
      <c r="O1348" s="14">
        <f>Portfolio43468[[#This Row],[Order Value]]</f>
        <v>1527.6</v>
      </c>
      <c r="P1348">
        <f t="shared" si="42"/>
        <v>2010</v>
      </c>
      <c r="Q1348" t="str">
        <f t="shared" si="43"/>
        <v>Mar</v>
      </c>
    </row>
    <row r="1349" spans="1:17" x14ac:dyDescent="0.3">
      <c r="A1349">
        <v>1355</v>
      </c>
      <c r="B1349" t="str">
        <f>Portfolio43468[[#This Row],[First Name]]</f>
        <v>R</v>
      </c>
      <c r="C1349" t="str">
        <f>Portfolio43468[[#This Row],[Last Name]]</f>
        <v>Leal</v>
      </c>
      <c r="D1349" t="s">
        <v>4493</v>
      </c>
      <c r="E1349" t="str">
        <f>Portfolio43468[[#This Row],[Gender]]</f>
        <v>M</v>
      </c>
      <c r="F1349">
        <v>30</v>
      </c>
      <c r="G1349" t="s">
        <v>5310</v>
      </c>
      <c r="H1349" t="s">
        <v>786</v>
      </c>
      <c r="I1349" t="str">
        <f>INDEX('Postal Codes 1'!$C$2:$C$1540,MATCH(H1349,'Postal Codes 1'!$B$2:$B$1540,0))</f>
        <v>PL</v>
      </c>
      <c r="J1349" s="10">
        <v>39461</v>
      </c>
      <c r="K1349">
        <v>14</v>
      </c>
      <c r="L1349" t="s">
        <v>1673</v>
      </c>
      <c r="M1349" t="str">
        <f>Portfolio43468[[#This Row],[Product Name]]</f>
        <v>Megawidget S</v>
      </c>
      <c r="N1349">
        <f>Portfolio43468[[#This Row],[Order Quantity]]</f>
        <v>336</v>
      </c>
      <c r="O1349" s="14">
        <f>Portfolio43468[[#This Row],[Order Value]]</f>
        <v>265.44</v>
      </c>
      <c r="P1349">
        <f t="shared" si="42"/>
        <v>2008</v>
      </c>
      <c r="Q1349" t="str">
        <f t="shared" si="43"/>
        <v>Jan</v>
      </c>
    </row>
    <row r="1350" spans="1:17" x14ac:dyDescent="0.3">
      <c r="A1350">
        <v>1356</v>
      </c>
      <c r="B1350" t="str">
        <f>Portfolio43468[[#This Row],[First Name]]</f>
        <v>G</v>
      </c>
      <c r="C1350" t="str">
        <f>Portfolio43468[[#This Row],[Last Name]]</f>
        <v>Felton</v>
      </c>
      <c r="D1350" t="s">
        <v>4493</v>
      </c>
      <c r="E1350" t="str">
        <f>Portfolio43468[[#This Row],[Gender]]</f>
        <v>M</v>
      </c>
      <c r="F1350">
        <v>60</v>
      </c>
      <c r="G1350" t="s">
        <v>5312</v>
      </c>
      <c r="H1350" t="s">
        <v>720</v>
      </c>
      <c r="I1350" t="str">
        <f>INDEX('Postal Codes 1'!$C$2:$C$1540,MATCH(H1350,'Postal Codes 1'!$B$2:$B$1540,0))</f>
        <v>LL</v>
      </c>
      <c r="J1350" s="10">
        <v>39941</v>
      </c>
      <c r="K1350">
        <v>59</v>
      </c>
      <c r="L1350" t="s">
        <v>1692</v>
      </c>
      <c r="M1350" t="str">
        <f>Portfolio43468[[#This Row],[Product Name]]</f>
        <v>Megawidget L</v>
      </c>
      <c r="N1350">
        <f>Portfolio43468[[#This Row],[Order Quantity]]</f>
        <v>1416</v>
      </c>
      <c r="O1350" s="14">
        <f>Portfolio43468[[#This Row],[Order Value]]</f>
        <v>2251.44</v>
      </c>
      <c r="P1350">
        <f t="shared" si="42"/>
        <v>2009</v>
      </c>
      <c r="Q1350" t="str">
        <f t="shared" si="43"/>
        <v>May</v>
      </c>
    </row>
    <row r="1351" spans="1:17" x14ac:dyDescent="0.3">
      <c r="A1351">
        <v>1357</v>
      </c>
      <c r="B1351" t="str">
        <f>Portfolio43468[[#This Row],[First Name]]</f>
        <v>R</v>
      </c>
      <c r="C1351" t="str">
        <f>Portfolio43468[[#This Row],[Last Name]]</f>
        <v>Good</v>
      </c>
      <c r="D1351" t="s">
        <v>4493</v>
      </c>
      <c r="E1351" t="str">
        <f>Portfolio43468[[#This Row],[Gender]]</f>
        <v>M</v>
      </c>
      <c r="F1351">
        <v>90</v>
      </c>
      <c r="G1351" t="s">
        <v>5314</v>
      </c>
      <c r="H1351" t="s">
        <v>360</v>
      </c>
      <c r="I1351" t="str">
        <f>INDEX('Postal Codes 1'!$C$2:$C$1540,MATCH(H1351,'Postal Codes 1'!$B$2:$B$1540,0))</f>
        <v>NE</v>
      </c>
      <c r="J1351" s="10">
        <v>40155</v>
      </c>
      <c r="K1351">
        <v>16</v>
      </c>
      <c r="L1351" t="s">
        <v>1007</v>
      </c>
      <c r="M1351" t="str">
        <f>Portfolio43468[[#This Row],[Product Name]]</f>
        <v>Superwossname</v>
      </c>
      <c r="N1351">
        <f>Portfolio43468[[#This Row],[Order Quantity]]</f>
        <v>320</v>
      </c>
      <c r="O1351" s="14">
        <f>Portfolio43468[[#This Row],[Order Value]]</f>
        <v>995.19999999999993</v>
      </c>
      <c r="P1351">
        <f t="shared" si="42"/>
        <v>2009</v>
      </c>
      <c r="Q1351" t="str">
        <f t="shared" si="43"/>
        <v>Dec</v>
      </c>
    </row>
    <row r="1352" spans="1:17" x14ac:dyDescent="0.3">
      <c r="A1352">
        <v>1358</v>
      </c>
      <c r="B1352" t="str">
        <f>Portfolio43468[[#This Row],[First Name]]</f>
        <v>C</v>
      </c>
      <c r="C1352" t="str">
        <f>Portfolio43468[[#This Row],[Last Name]]</f>
        <v>Gagnon</v>
      </c>
      <c r="D1352" t="s">
        <v>4493</v>
      </c>
      <c r="E1352" t="str">
        <f>Portfolio43468[[#This Row],[Gender]]</f>
        <v>M</v>
      </c>
      <c r="F1352">
        <v>60</v>
      </c>
      <c r="G1352" t="s">
        <v>5316</v>
      </c>
      <c r="H1352" t="s">
        <v>1022</v>
      </c>
      <c r="I1352" t="str">
        <f>INDEX('Postal Codes 1'!$C$2:$C$1540,MATCH(H1352,'Postal Codes 1'!$B$2:$B$1540,0))</f>
        <v>EH</v>
      </c>
      <c r="J1352" s="10">
        <v>40287</v>
      </c>
      <c r="K1352">
        <v>88</v>
      </c>
      <c r="L1352" t="s">
        <v>1700</v>
      </c>
      <c r="M1352" t="str">
        <f>Portfolio43468[[#This Row],[Product Name]]</f>
        <v>Ultrathing V1</v>
      </c>
      <c r="N1352">
        <f>Portfolio43468[[#This Row],[Order Quantity]]</f>
        <v>1496</v>
      </c>
      <c r="O1352" s="14">
        <f>Portfolio43468[[#This Row],[Order Value]]</f>
        <v>2977.04</v>
      </c>
      <c r="P1352">
        <f t="shared" si="42"/>
        <v>2010</v>
      </c>
      <c r="Q1352" t="str">
        <f t="shared" si="43"/>
        <v>Apr</v>
      </c>
    </row>
    <row r="1353" spans="1:17" x14ac:dyDescent="0.3">
      <c r="A1353">
        <v>1359</v>
      </c>
      <c r="B1353" t="str">
        <f>Portfolio43468[[#This Row],[First Name]]</f>
        <v>R</v>
      </c>
      <c r="C1353" t="str">
        <f>Portfolio43468[[#This Row],[Last Name]]</f>
        <v>Harvey</v>
      </c>
      <c r="D1353" t="s">
        <v>4493</v>
      </c>
      <c r="E1353" t="str">
        <f>Portfolio43468[[#This Row],[Gender]]</f>
        <v>M</v>
      </c>
      <c r="F1353">
        <v>90</v>
      </c>
      <c r="G1353" t="s">
        <v>5319</v>
      </c>
      <c r="H1353" t="s">
        <v>5320</v>
      </c>
      <c r="I1353" t="str">
        <f>INDEX('Postal Codes 1'!$C$2:$C$1540,MATCH(H1353,'Postal Codes 1'!$B$2:$B$1540,0))</f>
        <v>RM</v>
      </c>
      <c r="J1353" s="10">
        <v>39699</v>
      </c>
      <c r="K1353">
        <v>87</v>
      </c>
      <c r="L1353" t="s">
        <v>1707</v>
      </c>
      <c r="M1353" t="str">
        <f>Portfolio43468[[#This Row],[Product Name]]</f>
        <v>Megawidget M</v>
      </c>
      <c r="N1353">
        <f>Portfolio43468[[#This Row],[Order Quantity]]</f>
        <v>2088</v>
      </c>
      <c r="O1353" s="14">
        <f>Portfolio43468[[#This Row],[Order Value]]</f>
        <v>2484.7199999999998</v>
      </c>
      <c r="P1353">
        <f t="shared" si="42"/>
        <v>2008</v>
      </c>
      <c r="Q1353" t="str">
        <f t="shared" si="43"/>
        <v>Sep</v>
      </c>
    </row>
    <row r="1354" spans="1:17" x14ac:dyDescent="0.3">
      <c r="A1354">
        <v>1360</v>
      </c>
      <c r="B1354" t="str">
        <f>Portfolio43468[[#This Row],[First Name]]</f>
        <v>C</v>
      </c>
      <c r="C1354" t="str">
        <f>Portfolio43468[[#This Row],[Last Name]]</f>
        <v>Watson</v>
      </c>
      <c r="D1354" t="s">
        <v>4493</v>
      </c>
      <c r="E1354" t="str">
        <f>Portfolio43468[[#This Row],[Gender]]</f>
        <v>M</v>
      </c>
      <c r="F1354">
        <v>90</v>
      </c>
      <c r="G1354" t="s">
        <v>5322</v>
      </c>
      <c r="H1354" t="s">
        <v>528</v>
      </c>
      <c r="I1354" t="str">
        <f>INDEX('Postal Codes 1'!$C$2:$C$1540,MATCH(H1354,'Postal Codes 1'!$B$2:$B$1540,0))</f>
        <v>BR</v>
      </c>
      <c r="J1354" s="10">
        <v>39538</v>
      </c>
      <c r="K1354">
        <v>68</v>
      </c>
      <c r="L1354" t="s">
        <v>1696</v>
      </c>
      <c r="M1354" t="str">
        <f>Portfolio43468[[#This Row],[Product Name]]</f>
        <v>Ultrathing V2</v>
      </c>
      <c r="N1354">
        <f>Portfolio43468[[#This Row],[Order Quantity]]</f>
        <v>1360</v>
      </c>
      <c r="O1354" s="14">
        <f>Portfolio43468[[#This Row],[Order Value]]</f>
        <v>4066.4</v>
      </c>
      <c r="P1354">
        <f t="shared" si="42"/>
        <v>2008</v>
      </c>
      <c r="Q1354" t="str">
        <f t="shared" si="43"/>
        <v>Mar</v>
      </c>
    </row>
    <row r="1355" spans="1:17" x14ac:dyDescent="0.3">
      <c r="A1355">
        <v>1361</v>
      </c>
      <c r="B1355" t="str">
        <f>Portfolio43468[[#This Row],[First Name]]</f>
        <v>W</v>
      </c>
      <c r="C1355" t="str">
        <f>Portfolio43468[[#This Row],[Last Name]]</f>
        <v>Chu</v>
      </c>
      <c r="D1355" t="s">
        <v>4493</v>
      </c>
      <c r="E1355" t="str">
        <f>Portfolio43468[[#This Row],[Gender]]</f>
        <v>M</v>
      </c>
      <c r="F1355">
        <v>90</v>
      </c>
      <c r="G1355" t="s">
        <v>5323</v>
      </c>
      <c r="H1355" t="s">
        <v>1600</v>
      </c>
      <c r="I1355" t="str">
        <f>INDEX('Postal Codes 1'!$C$2:$C$1540,MATCH(H1355,'Postal Codes 1'!$B$2:$B$1540,0))</f>
        <v>CB</v>
      </c>
      <c r="J1355" s="10">
        <v>39467</v>
      </c>
      <c r="K1355">
        <v>72</v>
      </c>
      <c r="L1355" t="s">
        <v>1721</v>
      </c>
      <c r="M1355" t="str">
        <f>Portfolio43468[[#This Row],[Product Name]]</f>
        <v>Ultrathing V4</v>
      </c>
      <c r="N1355">
        <f>Portfolio43468[[#This Row],[Order Quantity]]</f>
        <v>1728</v>
      </c>
      <c r="O1355" s="14">
        <f>Portfolio43468[[#This Row],[Order Value]]</f>
        <v>6894.72</v>
      </c>
      <c r="P1355">
        <f t="shared" si="42"/>
        <v>2008</v>
      </c>
      <c r="Q1355" t="str">
        <f t="shared" si="43"/>
        <v>Jan</v>
      </c>
    </row>
    <row r="1356" spans="1:17" x14ac:dyDescent="0.3">
      <c r="A1356">
        <v>1362</v>
      </c>
      <c r="B1356" t="str">
        <f>Portfolio43468[[#This Row],[First Name]]</f>
        <v>K</v>
      </c>
      <c r="C1356" t="str">
        <f>Portfolio43468[[#This Row],[Last Name]]</f>
        <v>Field</v>
      </c>
      <c r="D1356" t="s">
        <v>4493</v>
      </c>
      <c r="E1356" t="str">
        <f>Portfolio43468[[#This Row],[Gender]]</f>
        <v>M</v>
      </c>
      <c r="F1356">
        <v>30</v>
      </c>
      <c r="G1356" t="s">
        <v>5324</v>
      </c>
      <c r="H1356" t="s">
        <v>78</v>
      </c>
      <c r="I1356" t="str">
        <f>INDEX('Postal Codes 1'!$C$2:$C$1540,MATCH(H1356,'Postal Codes 1'!$B$2:$B$1540,0))</f>
        <v>BT</v>
      </c>
      <c r="J1356" s="10">
        <v>39729</v>
      </c>
      <c r="K1356">
        <v>12</v>
      </c>
      <c r="L1356" t="s">
        <v>1673</v>
      </c>
      <c r="M1356" t="str">
        <f>Portfolio43468[[#This Row],[Product Name]]</f>
        <v>Megawidget S</v>
      </c>
      <c r="N1356">
        <f>Portfolio43468[[#This Row],[Order Quantity]]</f>
        <v>288</v>
      </c>
      <c r="O1356" s="14">
        <f>Portfolio43468[[#This Row],[Order Value]]</f>
        <v>227.52</v>
      </c>
      <c r="P1356">
        <f t="shared" si="42"/>
        <v>2008</v>
      </c>
      <c r="Q1356" t="str">
        <f t="shared" si="43"/>
        <v>Oct</v>
      </c>
    </row>
    <row r="1357" spans="1:17" x14ac:dyDescent="0.3">
      <c r="A1357">
        <v>1363</v>
      </c>
      <c r="B1357" t="str">
        <f>Portfolio43468[[#This Row],[First Name]]</f>
        <v>L</v>
      </c>
      <c r="C1357" t="str">
        <f>Portfolio43468[[#This Row],[Last Name]]</f>
        <v>Ziegler</v>
      </c>
      <c r="D1357" t="s">
        <v>4493</v>
      </c>
      <c r="E1357" t="str">
        <f>Portfolio43468[[#This Row],[Gender]]</f>
        <v>M</v>
      </c>
      <c r="F1357">
        <v>30</v>
      </c>
      <c r="G1357" t="s">
        <v>5326</v>
      </c>
      <c r="H1357" t="s">
        <v>2774</v>
      </c>
      <c r="I1357" t="str">
        <f>INDEX('Postal Codes 1'!$C$2:$C$1540,MATCH(H1357,'Postal Codes 1'!$B$2:$B$1540,0))</f>
        <v>BT</v>
      </c>
      <c r="J1357" s="10">
        <v>40283</v>
      </c>
      <c r="K1357">
        <v>62</v>
      </c>
      <c r="L1357" t="s">
        <v>1700</v>
      </c>
      <c r="M1357" t="str">
        <f>Portfolio43468[[#This Row],[Product Name]]</f>
        <v>Ultrathing V1</v>
      </c>
      <c r="N1357">
        <f>Portfolio43468[[#This Row],[Order Quantity]]</f>
        <v>1054</v>
      </c>
      <c r="O1357" s="14">
        <f>Portfolio43468[[#This Row],[Order Value]]</f>
        <v>2097.46</v>
      </c>
      <c r="P1357">
        <f t="shared" si="42"/>
        <v>2010</v>
      </c>
      <c r="Q1357" t="str">
        <f t="shared" si="43"/>
        <v>Apr</v>
      </c>
    </row>
    <row r="1358" spans="1:17" x14ac:dyDescent="0.3">
      <c r="A1358">
        <v>1364</v>
      </c>
      <c r="B1358" t="str">
        <f>Portfolio43468[[#This Row],[First Name]]</f>
        <v>G</v>
      </c>
      <c r="C1358" t="str">
        <f>Portfolio43468[[#This Row],[Last Name]]</f>
        <v>Ricks</v>
      </c>
      <c r="D1358" t="s">
        <v>4493</v>
      </c>
      <c r="E1358" t="str">
        <f>Portfolio43468[[#This Row],[Gender]]</f>
        <v>M</v>
      </c>
      <c r="F1358">
        <v>30</v>
      </c>
      <c r="G1358" t="s">
        <v>5329</v>
      </c>
      <c r="H1358" t="s">
        <v>433</v>
      </c>
      <c r="I1358" t="str">
        <f>INDEX('Postal Codes 1'!$C$2:$C$1540,MATCH(H1358,'Postal Codes 1'!$B$2:$B$1540,0))</f>
        <v>RG</v>
      </c>
      <c r="J1358" s="10">
        <v>40004</v>
      </c>
      <c r="K1358">
        <v>22</v>
      </c>
      <c r="L1358" t="s">
        <v>1007</v>
      </c>
      <c r="M1358" t="str">
        <f>Portfolio43468[[#This Row],[Product Name]]</f>
        <v>Superwossname</v>
      </c>
      <c r="N1358">
        <f>Portfolio43468[[#This Row],[Order Quantity]]</f>
        <v>440</v>
      </c>
      <c r="O1358" s="14">
        <f>Portfolio43468[[#This Row],[Order Value]]</f>
        <v>1368.3999999999999</v>
      </c>
      <c r="P1358">
        <f t="shared" si="42"/>
        <v>2009</v>
      </c>
      <c r="Q1358" t="str">
        <f t="shared" si="43"/>
        <v>Jul</v>
      </c>
    </row>
    <row r="1359" spans="1:17" x14ac:dyDescent="0.3">
      <c r="A1359">
        <v>1365</v>
      </c>
      <c r="B1359" t="str">
        <f>Portfolio43468[[#This Row],[First Name]]</f>
        <v>M</v>
      </c>
      <c r="C1359" t="str">
        <f>Portfolio43468[[#This Row],[Last Name]]</f>
        <v>Denny</v>
      </c>
      <c r="D1359" t="s">
        <v>4493</v>
      </c>
      <c r="E1359" t="str">
        <f>Portfolio43468[[#This Row],[Gender]]</f>
        <v>M</v>
      </c>
      <c r="F1359">
        <v>90</v>
      </c>
      <c r="G1359" t="s">
        <v>5330</v>
      </c>
      <c r="H1359" t="s">
        <v>1136</v>
      </c>
      <c r="I1359" t="str">
        <f>INDEX('Postal Codes 1'!$C$2:$C$1540,MATCH(H1359,'Postal Codes 1'!$B$2:$B$1540,0))</f>
        <v>KT</v>
      </c>
      <c r="J1359" s="10">
        <v>40278</v>
      </c>
      <c r="K1359">
        <v>87</v>
      </c>
      <c r="L1359" t="s">
        <v>1677</v>
      </c>
      <c r="M1359" t="str">
        <f>Portfolio43468[[#This Row],[Product Name]]</f>
        <v>Ultrathing V3</v>
      </c>
      <c r="N1359">
        <f>Portfolio43468[[#This Row],[Order Quantity]]</f>
        <v>2088</v>
      </c>
      <c r="O1359" s="14">
        <f>Portfolio43468[[#This Row],[Order Value]]</f>
        <v>7287.1200000000008</v>
      </c>
      <c r="P1359">
        <f t="shared" si="42"/>
        <v>2010</v>
      </c>
      <c r="Q1359" t="str">
        <f t="shared" si="43"/>
        <v>Apr</v>
      </c>
    </row>
    <row r="1360" spans="1:17" x14ac:dyDescent="0.3">
      <c r="A1360">
        <v>1366</v>
      </c>
      <c r="B1360" t="str">
        <f>Portfolio43468[[#This Row],[First Name]]</f>
        <v>J</v>
      </c>
      <c r="C1360" t="str">
        <f>Portfolio43468[[#This Row],[Last Name]]</f>
        <v>Lutz</v>
      </c>
      <c r="D1360" t="s">
        <v>4493</v>
      </c>
      <c r="E1360" t="str">
        <f>Portfolio43468[[#This Row],[Gender]]</f>
        <v>M</v>
      </c>
      <c r="F1360">
        <v>30</v>
      </c>
      <c r="G1360" t="s">
        <v>5333</v>
      </c>
      <c r="H1360" t="s">
        <v>2003</v>
      </c>
      <c r="I1360" t="str">
        <f>INDEX('Postal Codes 1'!$C$2:$C$1540,MATCH(H1360,'Postal Codes 1'!$B$2:$B$1540,0))</f>
        <v>GL</v>
      </c>
      <c r="J1360" s="10">
        <v>40098</v>
      </c>
      <c r="K1360">
        <v>40</v>
      </c>
      <c r="L1360" t="s">
        <v>1772</v>
      </c>
      <c r="M1360" t="str">
        <f>Portfolio43468[[#This Row],[Product Name]]</f>
        <v>Gigastuff</v>
      </c>
      <c r="N1360">
        <f>Portfolio43468[[#This Row],[Order Quantity]]</f>
        <v>720</v>
      </c>
      <c r="O1360" s="14">
        <f>Portfolio43468[[#This Row],[Order Value]]</f>
        <v>1360.8</v>
      </c>
      <c r="P1360">
        <f t="shared" si="42"/>
        <v>2009</v>
      </c>
      <c r="Q1360" t="str">
        <f t="shared" si="43"/>
        <v>Oct</v>
      </c>
    </row>
    <row r="1361" spans="1:17" x14ac:dyDescent="0.3">
      <c r="A1361">
        <v>1367</v>
      </c>
      <c r="B1361" t="str">
        <f>Portfolio43468[[#This Row],[First Name]]</f>
        <v>L</v>
      </c>
      <c r="C1361" t="str">
        <f>Portfolio43468[[#This Row],[Last Name]]</f>
        <v>David</v>
      </c>
      <c r="D1361" t="s">
        <v>4493</v>
      </c>
      <c r="E1361" t="str">
        <f>Portfolio43468[[#This Row],[Gender]]</f>
        <v>M</v>
      </c>
      <c r="F1361">
        <v>60</v>
      </c>
      <c r="G1361" t="s">
        <v>5334</v>
      </c>
      <c r="H1361" t="s">
        <v>1423</v>
      </c>
      <c r="I1361" t="str">
        <f>INDEX('Postal Codes 1'!$C$2:$C$1540,MATCH(H1361,'Postal Codes 1'!$B$2:$B$1540,0))</f>
        <v>TA</v>
      </c>
      <c r="J1361" s="10">
        <v>39601</v>
      </c>
      <c r="K1361">
        <v>28</v>
      </c>
      <c r="L1361" t="s">
        <v>1696</v>
      </c>
      <c r="M1361" t="str">
        <f>Portfolio43468[[#This Row],[Product Name]]</f>
        <v>Ultrathing V2</v>
      </c>
      <c r="N1361">
        <f>Portfolio43468[[#This Row],[Order Quantity]]</f>
        <v>560</v>
      </c>
      <c r="O1361" s="14">
        <f>Portfolio43468[[#This Row],[Order Value]]</f>
        <v>1674.4</v>
      </c>
      <c r="P1361">
        <f t="shared" si="42"/>
        <v>2008</v>
      </c>
      <c r="Q1361" t="str">
        <f t="shared" si="43"/>
        <v>Jun</v>
      </c>
    </row>
    <row r="1362" spans="1:17" x14ac:dyDescent="0.3">
      <c r="A1362">
        <v>1368</v>
      </c>
      <c r="B1362" t="str">
        <f>Portfolio43468[[#This Row],[First Name]]</f>
        <v>L</v>
      </c>
      <c r="C1362" t="str">
        <f>Portfolio43468[[#This Row],[Last Name]]</f>
        <v>Engel</v>
      </c>
      <c r="D1362" t="s">
        <v>4493</v>
      </c>
      <c r="E1362" t="str">
        <f>Portfolio43468[[#This Row],[Gender]]</f>
        <v>M</v>
      </c>
      <c r="F1362">
        <v>90</v>
      </c>
      <c r="G1362" t="s">
        <v>5337</v>
      </c>
      <c r="H1362" t="s">
        <v>402</v>
      </c>
      <c r="I1362" t="str">
        <f>INDEX('Postal Codes 1'!$C$2:$C$1540,MATCH(H1362,'Postal Codes 1'!$B$2:$B$1540,0))</f>
        <v>PA</v>
      </c>
      <c r="J1362" s="10">
        <v>39696</v>
      </c>
      <c r="K1362">
        <v>21</v>
      </c>
      <c r="L1362" t="s">
        <v>1707</v>
      </c>
      <c r="M1362" t="str">
        <f>Portfolio43468[[#This Row],[Product Name]]</f>
        <v>Megawidget M</v>
      </c>
      <c r="N1362">
        <f>Portfolio43468[[#This Row],[Order Quantity]]</f>
        <v>504</v>
      </c>
      <c r="O1362" s="14">
        <f>Portfolio43468[[#This Row],[Order Value]]</f>
        <v>599.76</v>
      </c>
      <c r="P1362">
        <f t="shared" si="42"/>
        <v>2008</v>
      </c>
      <c r="Q1362" t="str">
        <f t="shared" si="43"/>
        <v>Sep</v>
      </c>
    </row>
    <row r="1363" spans="1:17" x14ac:dyDescent="0.3">
      <c r="A1363">
        <v>1369</v>
      </c>
      <c r="B1363" t="str">
        <f>Portfolio43468[[#This Row],[First Name]]</f>
        <v>G</v>
      </c>
      <c r="C1363" t="str">
        <f>Portfolio43468[[#This Row],[Last Name]]</f>
        <v>Tate</v>
      </c>
      <c r="D1363" t="s">
        <v>4493</v>
      </c>
      <c r="E1363" t="str">
        <f>Portfolio43468[[#This Row],[Gender]]</f>
        <v>M</v>
      </c>
      <c r="F1363">
        <v>60</v>
      </c>
      <c r="G1363" t="s">
        <v>5339</v>
      </c>
      <c r="H1363" t="s">
        <v>592</v>
      </c>
      <c r="I1363" t="str">
        <f>INDEX('Postal Codes 1'!$C$2:$C$1540,MATCH(H1363,'Postal Codes 1'!$B$2:$B$1540,0))</f>
        <v>DL</v>
      </c>
      <c r="J1363" s="10">
        <v>39922</v>
      </c>
      <c r="K1363">
        <v>44</v>
      </c>
      <c r="L1363" t="s">
        <v>1721</v>
      </c>
      <c r="M1363" t="str">
        <f>Portfolio43468[[#This Row],[Product Name]]</f>
        <v>Ultrathing V4</v>
      </c>
      <c r="N1363">
        <f>Portfolio43468[[#This Row],[Order Quantity]]</f>
        <v>1056</v>
      </c>
      <c r="O1363" s="14">
        <f>Portfolio43468[[#This Row],[Order Value]]</f>
        <v>4213.4400000000005</v>
      </c>
      <c r="P1363">
        <f t="shared" si="42"/>
        <v>2009</v>
      </c>
      <c r="Q1363" t="str">
        <f t="shared" si="43"/>
        <v>Apr</v>
      </c>
    </row>
    <row r="1364" spans="1:17" x14ac:dyDescent="0.3">
      <c r="A1364">
        <v>1370</v>
      </c>
      <c r="B1364" t="str">
        <f>Portfolio43468[[#This Row],[First Name]]</f>
        <v>B</v>
      </c>
      <c r="C1364" t="str">
        <f>Portfolio43468[[#This Row],[Last Name]]</f>
        <v>Jordan</v>
      </c>
      <c r="D1364" t="s">
        <v>4493</v>
      </c>
      <c r="E1364" t="str">
        <f>Portfolio43468[[#This Row],[Gender]]</f>
        <v>M</v>
      </c>
      <c r="F1364">
        <v>30</v>
      </c>
      <c r="G1364" t="s">
        <v>5340</v>
      </c>
      <c r="H1364" t="s">
        <v>696</v>
      </c>
      <c r="I1364" t="str">
        <f>INDEX('Postal Codes 1'!$C$2:$C$1540,MATCH(H1364,'Postal Codes 1'!$B$2:$B$1540,0))</f>
        <v>LL</v>
      </c>
      <c r="J1364" s="10">
        <v>40274</v>
      </c>
      <c r="K1364">
        <v>29</v>
      </c>
      <c r="L1364" t="s">
        <v>1677</v>
      </c>
      <c r="M1364" t="str">
        <f>Portfolio43468[[#This Row],[Product Name]]</f>
        <v>Ultrathing V3</v>
      </c>
      <c r="N1364">
        <f>Portfolio43468[[#This Row],[Order Quantity]]</f>
        <v>696</v>
      </c>
      <c r="O1364" s="14">
        <f>Portfolio43468[[#This Row],[Order Value]]</f>
        <v>2429.04</v>
      </c>
      <c r="P1364">
        <f t="shared" si="42"/>
        <v>2010</v>
      </c>
      <c r="Q1364" t="str">
        <f t="shared" si="43"/>
        <v>Apr</v>
      </c>
    </row>
    <row r="1365" spans="1:17" x14ac:dyDescent="0.3">
      <c r="A1365">
        <v>1371</v>
      </c>
      <c r="B1365" t="str">
        <f>Portfolio43468[[#This Row],[First Name]]</f>
        <v>L</v>
      </c>
      <c r="C1365" t="str">
        <f>Portfolio43468[[#This Row],[Last Name]]</f>
        <v>Andersen</v>
      </c>
      <c r="D1365" t="s">
        <v>4493</v>
      </c>
      <c r="E1365" t="str">
        <f>Portfolio43468[[#This Row],[Gender]]</f>
        <v>M</v>
      </c>
      <c r="F1365">
        <v>60</v>
      </c>
      <c r="G1365" t="s">
        <v>5342</v>
      </c>
      <c r="H1365" t="s">
        <v>103</v>
      </c>
      <c r="I1365" t="str">
        <f>INDEX('Postal Codes 1'!$C$2:$C$1540,MATCH(H1365,'Postal Codes 1'!$B$2:$B$1540,0))</f>
        <v>CO</v>
      </c>
      <c r="J1365" s="10">
        <v>39826</v>
      </c>
      <c r="K1365">
        <v>41</v>
      </c>
      <c r="L1365" t="s">
        <v>1700</v>
      </c>
      <c r="M1365" t="str">
        <f>Portfolio43468[[#This Row],[Product Name]]</f>
        <v>Ultrathing V1</v>
      </c>
      <c r="N1365">
        <f>Portfolio43468[[#This Row],[Order Quantity]]</f>
        <v>697</v>
      </c>
      <c r="O1365" s="14">
        <f>Portfolio43468[[#This Row],[Order Value]]</f>
        <v>1387.03</v>
      </c>
      <c r="P1365">
        <f t="shared" si="42"/>
        <v>2009</v>
      </c>
      <c r="Q1365" t="str">
        <f t="shared" si="43"/>
        <v>Jan</v>
      </c>
    </row>
    <row r="1366" spans="1:17" x14ac:dyDescent="0.3">
      <c r="A1366">
        <v>1372</v>
      </c>
      <c r="B1366" t="str">
        <f>Portfolio43468[[#This Row],[First Name]]</f>
        <v>J</v>
      </c>
      <c r="C1366" t="str">
        <f>Portfolio43468[[#This Row],[Last Name]]</f>
        <v>Kearney</v>
      </c>
      <c r="D1366" t="s">
        <v>4493</v>
      </c>
      <c r="E1366" t="str">
        <f>Portfolio43468[[#This Row],[Gender]]</f>
        <v>M</v>
      </c>
      <c r="F1366">
        <v>90</v>
      </c>
      <c r="G1366" t="s">
        <v>5344</v>
      </c>
      <c r="H1366" t="s">
        <v>403</v>
      </c>
      <c r="I1366" t="str">
        <f>INDEX('Postal Codes 1'!$C$2:$C$1540,MATCH(H1366,'Postal Codes 1'!$B$2:$B$1540,0))</f>
        <v>PA</v>
      </c>
      <c r="J1366" s="10">
        <v>39524</v>
      </c>
      <c r="K1366">
        <v>65</v>
      </c>
      <c r="L1366" t="s">
        <v>851</v>
      </c>
      <c r="M1366" t="str">
        <f>Portfolio43468[[#This Row],[Product Name]]</f>
        <v>Hyperwotsit</v>
      </c>
      <c r="N1366">
        <f>Portfolio43468[[#This Row],[Order Quantity]]</f>
        <v>1300</v>
      </c>
      <c r="O1366" s="14">
        <f>Portfolio43468[[#This Row],[Order Value]]</f>
        <v>2612.9999999999995</v>
      </c>
      <c r="P1366">
        <f t="shared" si="42"/>
        <v>2008</v>
      </c>
      <c r="Q1366" t="str">
        <f t="shared" si="43"/>
        <v>Mar</v>
      </c>
    </row>
    <row r="1367" spans="1:17" x14ac:dyDescent="0.3">
      <c r="A1367">
        <v>1373</v>
      </c>
      <c r="B1367" t="str">
        <f>Portfolio43468[[#This Row],[First Name]]</f>
        <v>F</v>
      </c>
      <c r="C1367" t="str">
        <f>Portfolio43468[[#This Row],[Last Name]]</f>
        <v>Tracy</v>
      </c>
      <c r="D1367" t="s">
        <v>1719</v>
      </c>
      <c r="E1367" t="str">
        <f>Portfolio43468[[#This Row],[Gender]]</f>
        <v>M</v>
      </c>
      <c r="F1367">
        <v>60</v>
      </c>
      <c r="G1367" t="s">
        <v>5347</v>
      </c>
      <c r="H1367" t="s">
        <v>218</v>
      </c>
      <c r="I1367" t="str">
        <f>INDEX('Postal Codes 1'!$C$2:$C$1540,MATCH(H1367,'Postal Codes 1'!$B$2:$B$1540,0))</f>
        <v>GU</v>
      </c>
      <c r="J1367" s="10">
        <v>40341</v>
      </c>
      <c r="K1367">
        <v>58</v>
      </c>
      <c r="L1367" t="s">
        <v>1007</v>
      </c>
      <c r="M1367" t="str">
        <f>Portfolio43468[[#This Row],[Product Name]]</f>
        <v>Superwossname</v>
      </c>
      <c r="N1367">
        <f>Portfolio43468[[#This Row],[Order Quantity]]</f>
        <v>1160</v>
      </c>
      <c r="O1367" s="14">
        <f>Portfolio43468[[#This Row],[Order Value]]</f>
        <v>3607.6</v>
      </c>
      <c r="P1367">
        <f t="shared" si="42"/>
        <v>2010</v>
      </c>
      <c r="Q1367" t="str">
        <f t="shared" si="43"/>
        <v>Jun</v>
      </c>
    </row>
    <row r="1368" spans="1:17" x14ac:dyDescent="0.3">
      <c r="A1368">
        <v>1374</v>
      </c>
      <c r="B1368" t="str">
        <f>Portfolio43468[[#This Row],[First Name]]</f>
        <v>A</v>
      </c>
      <c r="C1368" t="str">
        <f>Portfolio43468[[#This Row],[Last Name]]</f>
        <v>Lowery</v>
      </c>
      <c r="D1368" t="s">
        <v>1946</v>
      </c>
      <c r="E1368" t="str">
        <f>Portfolio43468[[#This Row],[Gender]]</f>
        <v>M</v>
      </c>
      <c r="F1368">
        <v>30</v>
      </c>
      <c r="G1368" t="s">
        <v>5349</v>
      </c>
      <c r="H1368" t="s">
        <v>5320</v>
      </c>
      <c r="I1368" t="str">
        <f>INDEX('Postal Codes 1'!$C$2:$C$1540,MATCH(H1368,'Postal Codes 1'!$B$2:$B$1540,0))</f>
        <v>RM</v>
      </c>
      <c r="J1368" s="10">
        <v>40319</v>
      </c>
      <c r="K1368">
        <v>12</v>
      </c>
      <c r="L1368" t="s">
        <v>1772</v>
      </c>
      <c r="M1368" t="str">
        <f>Portfolio43468[[#This Row],[Product Name]]</f>
        <v>Gigastuff</v>
      </c>
      <c r="N1368">
        <f>Portfolio43468[[#This Row],[Order Quantity]]</f>
        <v>216</v>
      </c>
      <c r="O1368" s="14">
        <f>Portfolio43468[[#This Row],[Order Value]]</f>
        <v>408.23999999999995</v>
      </c>
      <c r="P1368">
        <f t="shared" si="42"/>
        <v>2010</v>
      </c>
      <c r="Q1368" t="str">
        <f t="shared" si="43"/>
        <v>May</v>
      </c>
    </row>
    <row r="1369" spans="1:17" x14ac:dyDescent="0.3">
      <c r="A1369">
        <v>1375</v>
      </c>
      <c r="B1369" t="str">
        <f>Portfolio43468[[#This Row],[First Name]]</f>
        <v>S</v>
      </c>
      <c r="C1369" t="str">
        <f>Portfolio43468[[#This Row],[Last Name]]</f>
        <v>Weber</v>
      </c>
      <c r="D1369" t="s">
        <v>1946</v>
      </c>
      <c r="E1369" t="str">
        <f>Portfolio43468[[#This Row],[Gender]]</f>
        <v>M</v>
      </c>
      <c r="F1369">
        <v>60</v>
      </c>
      <c r="G1369" t="s">
        <v>5351</v>
      </c>
      <c r="H1369" t="s">
        <v>1232</v>
      </c>
      <c r="I1369" t="str">
        <f>INDEX('Postal Codes 1'!$C$2:$C$1540,MATCH(H1369,'Postal Codes 1'!$B$2:$B$1540,0))</f>
        <v>NR</v>
      </c>
      <c r="J1369" s="10">
        <v>39789</v>
      </c>
      <c r="K1369">
        <v>71</v>
      </c>
      <c r="L1369" t="s">
        <v>1700</v>
      </c>
      <c r="M1369" t="str">
        <f>Portfolio43468[[#This Row],[Product Name]]</f>
        <v>Ultrathing V1</v>
      </c>
      <c r="N1369">
        <f>Portfolio43468[[#This Row],[Order Quantity]]</f>
        <v>1207</v>
      </c>
      <c r="O1369" s="14">
        <f>Portfolio43468[[#This Row],[Order Value]]</f>
        <v>2401.9299999999998</v>
      </c>
      <c r="P1369">
        <f t="shared" si="42"/>
        <v>2008</v>
      </c>
      <c r="Q1369" t="str">
        <f t="shared" si="43"/>
        <v>Dec</v>
      </c>
    </row>
    <row r="1370" spans="1:17" x14ac:dyDescent="0.3">
      <c r="A1370">
        <v>1376</v>
      </c>
      <c r="B1370" t="str">
        <f>Portfolio43468[[#This Row],[First Name]]</f>
        <v>G</v>
      </c>
      <c r="C1370" t="str">
        <f>Portfolio43468[[#This Row],[Last Name]]</f>
        <v>Fountain</v>
      </c>
      <c r="D1370" t="s">
        <v>4493</v>
      </c>
      <c r="E1370" t="str">
        <f>Portfolio43468[[#This Row],[Gender]]</f>
        <v>M</v>
      </c>
      <c r="F1370">
        <v>90</v>
      </c>
      <c r="G1370" t="s">
        <v>5354</v>
      </c>
      <c r="H1370" t="s">
        <v>2271</v>
      </c>
      <c r="I1370" t="str">
        <f>INDEX('Postal Codes 1'!$C$2:$C$1540,MATCH(H1370,'Postal Codes 1'!$B$2:$B$1540,0))</f>
        <v>BN</v>
      </c>
      <c r="J1370" s="10">
        <v>40208</v>
      </c>
      <c r="K1370">
        <v>8</v>
      </c>
      <c r="L1370" t="s">
        <v>1677</v>
      </c>
      <c r="M1370" t="str">
        <f>Portfolio43468[[#This Row],[Product Name]]</f>
        <v>Ultrathing V3</v>
      </c>
      <c r="N1370">
        <f>Portfolio43468[[#This Row],[Order Quantity]]</f>
        <v>192</v>
      </c>
      <c r="O1370" s="14">
        <f>Portfolio43468[[#This Row],[Order Value]]</f>
        <v>670.08</v>
      </c>
      <c r="P1370">
        <f t="shared" si="42"/>
        <v>2010</v>
      </c>
      <c r="Q1370" t="str">
        <f t="shared" si="43"/>
        <v>Jan</v>
      </c>
    </row>
    <row r="1371" spans="1:17" x14ac:dyDescent="0.3">
      <c r="A1371">
        <v>1377</v>
      </c>
      <c r="B1371" t="str">
        <f>Portfolio43468[[#This Row],[First Name]]</f>
        <v>W</v>
      </c>
      <c r="C1371" t="str">
        <f>Portfolio43468[[#This Row],[Last Name]]</f>
        <v>Byrd</v>
      </c>
      <c r="D1371" t="s">
        <v>4493</v>
      </c>
      <c r="E1371" t="str">
        <f>Portfolio43468[[#This Row],[Gender]]</f>
        <v>M</v>
      </c>
      <c r="F1371">
        <v>30</v>
      </c>
      <c r="G1371" t="s">
        <v>5355</v>
      </c>
      <c r="H1371" t="s">
        <v>688</v>
      </c>
      <c r="I1371" t="str">
        <f>INDEX('Postal Codes 1'!$C$2:$C$1540,MATCH(H1371,'Postal Codes 1'!$B$2:$B$1540,0))</f>
        <v>LA</v>
      </c>
      <c r="J1371" s="10">
        <v>39862</v>
      </c>
      <c r="K1371">
        <v>38</v>
      </c>
      <c r="L1371" t="s">
        <v>1696</v>
      </c>
      <c r="M1371" t="str">
        <f>Portfolio43468[[#This Row],[Product Name]]</f>
        <v>Ultrathing V2</v>
      </c>
      <c r="N1371">
        <f>Portfolio43468[[#This Row],[Order Quantity]]</f>
        <v>760</v>
      </c>
      <c r="O1371" s="14">
        <f>Portfolio43468[[#This Row],[Order Value]]</f>
        <v>2272.4</v>
      </c>
      <c r="P1371">
        <f t="shared" si="42"/>
        <v>2009</v>
      </c>
      <c r="Q1371" t="str">
        <f t="shared" si="43"/>
        <v>Feb</v>
      </c>
    </row>
    <row r="1372" spans="1:17" x14ac:dyDescent="0.3">
      <c r="A1372">
        <v>1378</v>
      </c>
      <c r="B1372" t="str">
        <f>Portfolio43468[[#This Row],[First Name]]</f>
        <v>A</v>
      </c>
      <c r="C1372" t="str">
        <f>Portfolio43468[[#This Row],[Last Name]]</f>
        <v>Belcher</v>
      </c>
      <c r="D1372" t="s">
        <v>4493</v>
      </c>
      <c r="E1372" t="str">
        <f>Portfolio43468[[#This Row],[Gender]]</f>
        <v>M</v>
      </c>
      <c r="F1372">
        <v>60</v>
      </c>
      <c r="G1372" t="s">
        <v>5357</v>
      </c>
      <c r="H1372" t="s">
        <v>268</v>
      </c>
      <c r="I1372" t="str">
        <f>INDEX('Postal Codes 1'!$C$2:$C$1540,MATCH(H1372,'Postal Codes 1'!$B$2:$B$1540,0))</f>
        <v>IV</v>
      </c>
      <c r="J1372" s="10">
        <v>39832</v>
      </c>
      <c r="K1372">
        <v>47</v>
      </c>
      <c r="L1372" t="s">
        <v>1707</v>
      </c>
      <c r="M1372" t="str">
        <f>Portfolio43468[[#This Row],[Product Name]]</f>
        <v>Megawidget M</v>
      </c>
      <c r="N1372">
        <f>Portfolio43468[[#This Row],[Order Quantity]]</f>
        <v>1128</v>
      </c>
      <c r="O1372" s="14">
        <f>Portfolio43468[[#This Row],[Order Value]]</f>
        <v>1342.32</v>
      </c>
      <c r="P1372">
        <f t="shared" si="42"/>
        <v>2009</v>
      </c>
      <c r="Q1372" t="str">
        <f t="shared" si="43"/>
        <v>Jan</v>
      </c>
    </row>
    <row r="1373" spans="1:17" x14ac:dyDescent="0.3">
      <c r="A1373">
        <v>1379</v>
      </c>
      <c r="B1373" t="str">
        <f>Portfolio43468[[#This Row],[First Name]]</f>
        <v>E</v>
      </c>
      <c r="C1373" t="str">
        <f>Portfolio43468[[#This Row],[Last Name]]</f>
        <v>Gibbons</v>
      </c>
      <c r="D1373" t="s">
        <v>4493</v>
      </c>
      <c r="E1373" t="str">
        <f>Portfolio43468[[#This Row],[Gender]]</f>
        <v>M</v>
      </c>
      <c r="F1373">
        <v>90</v>
      </c>
      <c r="G1373" t="s">
        <v>5359</v>
      </c>
      <c r="H1373" t="s">
        <v>5146</v>
      </c>
      <c r="I1373" t="str">
        <f>INDEX('Postal Codes 1'!$C$2:$C$1540,MATCH(H1373,'Postal Codes 1'!$B$2:$B$1540,0))</f>
        <v>PO</v>
      </c>
      <c r="J1373" s="10">
        <v>39917</v>
      </c>
      <c r="K1373">
        <v>52</v>
      </c>
      <c r="L1373" t="s">
        <v>1673</v>
      </c>
      <c r="M1373" t="str">
        <f>Portfolio43468[[#This Row],[Product Name]]</f>
        <v>Megawidget S</v>
      </c>
      <c r="N1373">
        <f>Portfolio43468[[#This Row],[Order Quantity]]</f>
        <v>1248</v>
      </c>
      <c r="O1373" s="14">
        <f>Portfolio43468[[#This Row],[Order Value]]</f>
        <v>985.92000000000007</v>
      </c>
      <c r="P1373">
        <f t="shared" si="42"/>
        <v>2009</v>
      </c>
      <c r="Q1373" t="str">
        <f t="shared" si="43"/>
        <v>Apr</v>
      </c>
    </row>
    <row r="1374" spans="1:17" x14ac:dyDescent="0.3">
      <c r="A1374">
        <v>1380</v>
      </c>
      <c r="B1374" t="str">
        <f>Portfolio43468[[#This Row],[First Name]]</f>
        <v>S</v>
      </c>
      <c r="C1374" t="str">
        <f>Portfolio43468[[#This Row],[Last Name]]</f>
        <v>Hardin</v>
      </c>
      <c r="D1374" t="s">
        <v>4493</v>
      </c>
      <c r="E1374" t="str">
        <f>Portfolio43468[[#This Row],[Gender]]</f>
        <v>M</v>
      </c>
      <c r="F1374">
        <v>30</v>
      </c>
      <c r="G1374" t="s">
        <v>5361</v>
      </c>
      <c r="H1374" t="s">
        <v>5362</v>
      </c>
      <c r="I1374" t="str">
        <f>INDEX('Postal Codes 1'!$C$2:$C$1540,MATCH(H1374,'Postal Codes 1'!$B$2:$B$1540,0))</f>
        <v>TR</v>
      </c>
      <c r="J1374" s="10">
        <v>39541</v>
      </c>
      <c r="K1374">
        <v>3</v>
      </c>
      <c r="L1374" t="s">
        <v>1007</v>
      </c>
      <c r="M1374" t="str">
        <f>Portfolio43468[[#This Row],[Product Name]]</f>
        <v>Superwossname</v>
      </c>
      <c r="N1374">
        <f>Portfolio43468[[#This Row],[Order Quantity]]</f>
        <v>60</v>
      </c>
      <c r="O1374" s="14">
        <f>Portfolio43468[[#This Row],[Order Value]]</f>
        <v>186.6</v>
      </c>
      <c r="P1374">
        <f t="shared" si="42"/>
        <v>2008</v>
      </c>
      <c r="Q1374" t="str">
        <f t="shared" si="43"/>
        <v>Apr</v>
      </c>
    </row>
    <row r="1375" spans="1:17" x14ac:dyDescent="0.3">
      <c r="A1375">
        <v>1381</v>
      </c>
      <c r="B1375" t="str">
        <f>Portfolio43468[[#This Row],[First Name]]</f>
        <v>R</v>
      </c>
      <c r="C1375" t="str">
        <f>Portfolio43468[[#This Row],[Last Name]]</f>
        <v>Land</v>
      </c>
      <c r="D1375" t="s">
        <v>4493</v>
      </c>
      <c r="E1375" t="str">
        <f>Portfolio43468[[#This Row],[Gender]]</f>
        <v>M</v>
      </c>
      <c r="F1375">
        <v>60</v>
      </c>
      <c r="G1375" t="s">
        <v>5365</v>
      </c>
      <c r="H1375" t="s">
        <v>746</v>
      </c>
      <c r="I1375" t="str">
        <f>INDEX('Postal Codes 1'!$C$2:$C$1540,MATCH(H1375,'Postal Codes 1'!$B$2:$B$1540,0))</f>
        <v>NE</v>
      </c>
      <c r="J1375" s="10">
        <v>40322</v>
      </c>
      <c r="K1375">
        <v>31</v>
      </c>
      <c r="L1375" t="s">
        <v>1721</v>
      </c>
      <c r="M1375" t="str">
        <f>Portfolio43468[[#This Row],[Product Name]]</f>
        <v>Ultrathing V4</v>
      </c>
      <c r="N1375">
        <f>Portfolio43468[[#This Row],[Order Quantity]]</f>
        <v>744</v>
      </c>
      <c r="O1375" s="14">
        <f>Portfolio43468[[#This Row],[Order Value]]</f>
        <v>2968.56</v>
      </c>
      <c r="P1375">
        <f t="shared" si="42"/>
        <v>2010</v>
      </c>
      <c r="Q1375" t="str">
        <f t="shared" si="43"/>
        <v>May</v>
      </c>
    </row>
    <row r="1376" spans="1:17" x14ac:dyDescent="0.3">
      <c r="A1376">
        <v>1382</v>
      </c>
      <c r="B1376" t="str">
        <f>Portfolio43468[[#This Row],[First Name]]</f>
        <v>J</v>
      </c>
      <c r="C1376" t="str">
        <f>Portfolio43468[[#This Row],[Last Name]]</f>
        <v>Franco</v>
      </c>
      <c r="D1376" t="s">
        <v>4493</v>
      </c>
      <c r="E1376" t="str">
        <f>Portfolio43468[[#This Row],[Gender]]</f>
        <v>M</v>
      </c>
      <c r="F1376">
        <v>90</v>
      </c>
      <c r="G1376" t="s">
        <v>5367</v>
      </c>
      <c r="H1376" t="s">
        <v>4768</v>
      </c>
      <c r="I1376" t="str">
        <f>INDEX('Postal Codes 1'!$C$2:$C$1540,MATCH(H1376,'Postal Codes 1'!$B$2:$B$1540,0))</f>
        <v>HR</v>
      </c>
      <c r="J1376" s="10">
        <v>39593</v>
      </c>
      <c r="K1376">
        <v>72</v>
      </c>
      <c r="L1376" t="s">
        <v>1673</v>
      </c>
      <c r="M1376" t="str">
        <f>Portfolio43468[[#This Row],[Product Name]]</f>
        <v>Megawidget S</v>
      </c>
      <c r="N1376">
        <f>Portfolio43468[[#This Row],[Order Quantity]]</f>
        <v>1728</v>
      </c>
      <c r="O1376" s="14">
        <f>Portfolio43468[[#This Row],[Order Value]]</f>
        <v>1365.1200000000001</v>
      </c>
      <c r="P1376">
        <f t="shared" si="42"/>
        <v>2008</v>
      </c>
      <c r="Q1376" t="str">
        <f t="shared" si="43"/>
        <v>May</v>
      </c>
    </row>
    <row r="1377" spans="1:17" x14ac:dyDescent="0.3">
      <c r="A1377">
        <v>1383</v>
      </c>
      <c r="B1377" t="str">
        <f>Portfolio43468[[#This Row],[First Name]]</f>
        <v>A</v>
      </c>
      <c r="C1377" t="str">
        <f>Portfolio43468[[#This Row],[Last Name]]</f>
        <v>Friedman</v>
      </c>
      <c r="D1377" t="s">
        <v>4493</v>
      </c>
      <c r="E1377" t="str">
        <f>Portfolio43468[[#This Row],[Gender]]</f>
        <v>M</v>
      </c>
      <c r="F1377">
        <v>60</v>
      </c>
      <c r="G1377" t="s">
        <v>5370</v>
      </c>
      <c r="H1377" t="s">
        <v>3790</v>
      </c>
      <c r="I1377" t="str">
        <f>INDEX('Postal Codes 1'!$C$2:$C$1540,MATCH(H1377,'Postal Codes 1'!$B$2:$B$1540,0))</f>
        <v>ME</v>
      </c>
      <c r="J1377" s="10">
        <v>39488</v>
      </c>
      <c r="K1377">
        <v>30</v>
      </c>
      <c r="L1377" t="s">
        <v>851</v>
      </c>
      <c r="M1377" t="str">
        <f>Portfolio43468[[#This Row],[Product Name]]</f>
        <v>Hyperwotsit</v>
      </c>
      <c r="N1377">
        <f>Portfolio43468[[#This Row],[Order Quantity]]</f>
        <v>600</v>
      </c>
      <c r="O1377" s="14">
        <f>Portfolio43468[[#This Row],[Order Value]]</f>
        <v>1205.9999999999998</v>
      </c>
      <c r="P1377">
        <f t="shared" si="42"/>
        <v>2008</v>
      </c>
      <c r="Q1377" t="str">
        <f t="shared" si="43"/>
        <v>Feb</v>
      </c>
    </row>
    <row r="1378" spans="1:17" x14ac:dyDescent="0.3">
      <c r="A1378">
        <v>1384</v>
      </c>
      <c r="B1378" t="str">
        <f>Portfolio43468[[#This Row],[First Name]]</f>
        <v>L</v>
      </c>
      <c r="C1378" t="str">
        <f>Portfolio43468[[#This Row],[Last Name]]</f>
        <v>Hampton</v>
      </c>
      <c r="D1378" t="s">
        <v>4493</v>
      </c>
      <c r="E1378" t="str">
        <f>Portfolio43468[[#This Row],[Gender]]</f>
        <v>M</v>
      </c>
      <c r="F1378">
        <v>90</v>
      </c>
      <c r="G1378" t="s">
        <v>5372</v>
      </c>
      <c r="H1378" t="s">
        <v>1518</v>
      </c>
      <c r="I1378" t="str">
        <f>INDEX('Postal Codes 1'!$C$2:$C$1540,MATCH(H1378,'Postal Codes 1'!$B$2:$B$1540,0))</f>
        <v>TS</v>
      </c>
      <c r="J1378" s="10">
        <v>39511</v>
      </c>
      <c r="K1378">
        <v>56</v>
      </c>
      <c r="L1378" t="s">
        <v>1700</v>
      </c>
      <c r="M1378" t="str">
        <f>Portfolio43468[[#This Row],[Product Name]]</f>
        <v>Ultrathing V1</v>
      </c>
      <c r="N1378">
        <f>Portfolio43468[[#This Row],[Order Quantity]]</f>
        <v>952</v>
      </c>
      <c r="O1378" s="14">
        <f>Portfolio43468[[#This Row],[Order Value]]</f>
        <v>1894.48</v>
      </c>
      <c r="P1378">
        <f t="shared" si="42"/>
        <v>2008</v>
      </c>
      <c r="Q1378" t="str">
        <f t="shared" si="43"/>
        <v>Mar</v>
      </c>
    </row>
    <row r="1379" spans="1:17" x14ac:dyDescent="0.3">
      <c r="A1379">
        <v>1385</v>
      </c>
      <c r="B1379" t="str">
        <f>Portfolio43468[[#This Row],[First Name]]</f>
        <v>M</v>
      </c>
      <c r="C1379" t="str">
        <f>Portfolio43468[[#This Row],[Last Name]]</f>
        <v>Lloyd</v>
      </c>
      <c r="D1379" t="s">
        <v>4493</v>
      </c>
      <c r="E1379" t="str">
        <f>Portfolio43468[[#This Row],[Gender]]</f>
        <v>M</v>
      </c>
      <c r="F1379">
        <v>30</v>
      </c>
      <c r="G1379" t="s">
        <v>5374</v>
      </c>
      <c r="H1379" t="s">
        <v>241</v>
      </c>
      <c r="I1379" t="str">
        <f>INDEX('Postal Codes 1'!$C$2:$C$1540,MATCH(H1379,'Postal Codes 1'!$B$2:$B$1540,0))</f>
        <v>IG</v>
      </c>
      <c r="J1379" s="10">
        <v>39948</v>
      </c>
      <c r="K1379">
        <v>73</v>
      </c>
      <c r="L1379" t="s">
        <v>1721</v>
      </c>
      <c r="M1379" t="str">
        <f>Portfolio43468[[#This Row],[Product Name]]</f>
        <v>Ultrathing V4</v>
      </c>
      <c r="N1379">
        <f>Portfolio43468[[#This Row],[Order Quantity]]</f>
        <v>1752</v>
      </c>
      <c r="O1379" s="14">
        <f>Portfolio43468[[#This Row],[Order Value]]</f>
        <v>6990.4800000000005</v>
      </c>
      <c r="P1379">
        <f t="shared" si="42"/>
        <v>2009</v>
      </c>
      <c r="Q1379" t="str">
        <f t="shared" si="43"/>
        <v>May</v>
      </c>
    </row>
    <row r="1380" spans="1:17" x14ac:dyDescent="0.3">
      <c r="A1380">
        <v>1386</v>
      </c>
      <c r="B1380" t="str">
        <f>Portfolio43468[[#This Row],[First Name]]</f>
        <v>R</v>
      </c>
      <c r="C1380" t="str">
        <f>Portfolio43468[[#This Row],[Last Name]]</f>
        <v>Beck</v>
      </c>
      <c r="D1380" t="s">
        <v>4493</v>
      </c>
      <c r="E1380" t="str">
        <f>Portfolio43468[[#This Row],[Gender]]</f>
        <v>M</v>
      </c>
      <c r="F1380">
        <v>60</v>
      </c>
      <c r="G1380" t="s">
        <v>5376</v>
      </c>
      <c r="H1380" t="s">
        <v>410</v>
      </c>
      <c r="I1380" t="str">
        <f>INDEX('Postal Codes 1'!$C$2:$C$1540,MATCH(H1380,'Postal Codes 1'!$B$2:$B$1540,0))</f>
        <v>PH</v>
      </c>
      <c r="J1380" s="10">
        <v>39921</v>
      </c>
      <c r="K1380">
        <v>51</v>
      </c>
      <c r="L1380" t="s">
        <v>1707</v>
      </c>
      <c r="M1380" t="str">
        <f>Portfolio43468[[#This Row],[Product Name]]</f>
        <v>Megawidget M</v>
      </c>
      <c r="N1380">
        <f>Portfolio43468[[#This Row],[Order Quantity]]</f>
        <v>1224</v>
      </c>
      <c r="O1380" s="14">
        <f>Portfolio43468[[#This Row],[Order Value]]</f>
        <v>1456.56</v>
      </c>
      <c r="P1380">
        <f t="shared" si="42"/>
        <v>2009</v>
      </c>
      <c r="Q1380" t="str">
        <f t="shared" si="43"/>
        <v>Apr</v>
      </c>
    </row>
    <row r="1381" spans="1:17" x14ac:dyDescent="0.3">
      <c r="A1381">
        <v>1387</v>
      </c>
      <c r="B1381" t="str">
        <f>Portfolio43468[[#This Row],[First Name]]</f>
        <v>S</v>
      </c>
      <c r="C1381" t="str">
        <f>Portfolio43468[[#This Row],[Last Name]]</f>
        <v>Howell</v>
      </c>
      <c r="D1381" t="s">
        <v>4493</v>
      </c>
      <c r="E1381" t="str">
        <f>Portfolio43468[[#This Row],[Gender]]</f>
        <v>M</v>
      </c>
      <c r="F1381">
        <v>30</v>
      </c>
      <c r="G1381" t="s">
        <v>5378</v>
      </c>
      <c r="H1381" t="s">
        <v>1401</v>
      </c>
      <c r="I1381" t="str">
        <f>INDEX('Postal Codes 1'!$C$2:$C$1540,MATCH(H1381,'Postal Codes 1'!$B$2:$B$1540,0))</f>
        <v>SY</v>
      </c>
      <c r="J1381" s="10">
        <v>40468</v>
      </c>
      <c r="K1381">
        <v>18</v>
      </c>
      <c r="L1381" t="s">
        <v>1696</v>
      </c>
      <c r="M1381" t="str">
        <f>Portfolio43468[[#This Row],[Product Name]]</f>
        <v>Ultrathing V2</v>
      </c>
      <c r="N1381">
        <f>Portfolio43468[[#This Row],[Order Quantity]]</f>
        <v>360</v>
      </c>
      <c r="O1381" s="14">
        <f>Portfolio43468[[#This Row],[Order Value]]</f>
        <v>1076.4000000000001</v>
      </c>
      <c r="P1381">
        <f t="shared" si="42"/>
        <v>2010</v>
      </c>
      <c r="Q1381" t="str">
        <f t="shared" si="43"/>
        <v>Oct</v>
      </c>
    </row>
    <row r="1382" spans="1:17" x14ac:dyDescent="0.3">
      <c r="A1382">
        <v>1388</v>
      </c>
      <c r="B1382" t="str">
        <f>Portfolio43468[[#This Row],[First Name]]</f>
        <v>P</v>
      </c>
      <c r="C1382" t="str">
        <f>Portfolio43468[[#This Row],[Last Name]]</f>
        <v>Lockwood</v>
      </c>
      <c r="D1382" t="s">
        <v>4493</v>
      </c>
      <c r="E1382" t="str">
        <f>Portfolio43468[[#This Row],[Gender]]</f>
        <v>M</v>
      </c>
      <c r="F1382">
        <v>30</v>
      </c>
      <c r="G1382" t="s">
        <v>5380</v>
      </c>
      <c r="H1382" t="s">
        <v>722</v>
      </c>
      <c r="I1382" t="str">
        <f>INDEX('Postal Codes 1'!$C$2:$C$1540,MATCH(H1382,'Postal Codes 1'!$B$2:$B$1540,0))</f>
        <v>LL</v>
      </c>
      <c r="J1382" s="10">
        <v>40274</v>
      </c>
      <c r="K1382">
        <v>76</v>
      </c>
      <c r="L1382" t="s">
        <v>1696</v>
      </c>
      <c r="M1382" t="str">
        <f>Portfolio43468[[#This Row],[Product Name]]</f>
        <v>Ultrathing V2</v>
      </c>
      <c r="N1382">
        <f>Portfolio43468[[#This Row],[Order Quantity]]</f>
        <v>1520</v>
      </c>
      <c r="O1382" s="14">
        <f>Portfolio43468[[#This Row],[Order Value]]</f>
        <v>4544.8</v>
      </c>
      <c r="P1382">
        <f t="shared" si="42"/>
        <v>2010</v>
      </c>
      <c r="Q1382" t="str">
        <f t="shared" si="43"/>
        <v>Apr</v>
      </c>
    </row>
    <row r="1383" spans="1:17" x14ac:dyDescent="0.3">
      <c r="A1383">
        <v>1389</v>
      </c>
      <c r="B1383" t="str">
        <f>Portfolio43468[[#This Row],[First Name]]</f>
        <v>V</v>
      </c>
      <c r="C1383" t="str">
        <f>Portfolio43468[[#This Row],[Last Name]]</f>
        <v>Lane</v>
      </c>
      <c r="D1383" t="s">
        <v>4493</v>
      </c>
      <c r="E1383" t="str">
        <f>Portfolio43468[[#This Row],[Gender]]</f>
        <v>M</v>
      </c>
      <c r="F1383">
        <v>60</v>
      </c>
      <c r="G1383" t="s">
        <v>5383</v>
      </c>
      <c r="H1383" t="s">
        <v>477</v>
      </c>
      <c r="I1383" t="str">
        <f>INDEX('Postal Codes 1'!$C$2:$C$1540,MATCH(H1383,'Postal Codes 1'!$B$2:$B$1540,0))</f>
        <v>SK</v>
      </c>
      <c r="J1383" s="10">
        <v>40475</v>
      </c>
      <c r="K1383">
        <v>39</v>
      </c>
      <c r="L1383" t="s">
        <v>1007</v>
      </c>
      <c r="M1383" t="str">
        <f>Portfolio43468[[#This Row],[Product Name]]</f>
        <v>Superwossname</v>
      </c>
      <c r="N1383">
        <f>Portfolio43468[[#This Row],[Order Quantity]]</f>
        <v>780</v>
      </c>
      <c r="O1383" s="14">
        <f>Portfolio43468[[#This Row],[Order Value]]</f>
        <v>2425.7999999999997</v>
      </c>
      <c r="P1383">
        <f t="shared" si="42"/>
        <v>2010</v>
      </c>
      <c r="Q1383" t="str">
        <f t="shared" si="43"/>
        <v>Oct</v>
      </c>
    </row>
    <row r="1384" spans="1:17" x14ac:dyDescent="0.3">
      <c r="A1384">
        <v>1391</v>
      </c>
      <c r="B1384" t="str">
        <f>Portfolio43468[[#This Row],[First Name]]</f>
        <v>N</v>
      </c>
      <c r="C1384" t="str">
        <f>Portfolio43468[[#This Row],[Last Name]]</f>
        <v>Nickerson</v>
      </c>
      <c r="D1384" t="s">
        <v>4493</v>
      </c>
      <c r="E1384" t="str">
        <f>Portfolio43468[[#This Row],[Gender]]</f>
        <v>M</v>
      </c>
      <c r="F1384">
        <v>60</v>
      </c>
      <c r="G1384" t="s">
        <v>5387</v>
      </c>
      <c r="H1384" t="s">
        <v>801</v>
      </c>
      <c r="I1384" t="str">
        <f>INDEX('Postal Codes 1'!$C$2:$C$1540,MATCH(H1384,'Postal Codes 1'!$B$2:$B$1540,0))</f>
        <v>PO</v>
      </c>
      <c r="J1384" s="10">
        <v>40388</v>
      </c>
      <c r="K1384">
        <v>41</v>
      </c>
      <c r="L1384" t="s">
        <v>851</v>
      </c>
      <c r="M1384" t="str">
        <f>Portfolio43468[[#This Row],[Product Name]]</f>
        <v>Hyperwotsit</v>
      </c>
      <c r="N1384">
        <f>Portfolio43468[[#This Row],[Order Quantity]]</f>
        <v>820</v>
      </c>
      <c r="O1384" s="14">
        <f>Portfolio43468[[#This Row],[Order Value]]</f>
        <v>1648.1999999999998</v>
      </c>
      <c r="P1384">
        <f t="shared" si="42"/>
        <v>2010</v>
      </c>
      <c r="Q1384" t="str">
        <f t="shared" si="43"/>
        <v>Jul</v>
      </c>
    </row>
    <row r="1385" spans="1:17" x14ac:dyDescent="0.3">
      <c r="A1385">
        <v>1392</v>
      </c>
      <c r="B1385" t="str">
        <f>Portfolio43468[[#This Row],[First Name]]</f>
        <v>B</v>
      </c>
      <c r="C1385" t="str">
        <f>Portfolio43468[[#This Row],[Last Name]]</f>
        <v>Mccormick</v>
      </c>
      <c r="D1385" t="s">
        <v>4493</v>
      </c>
      <c r="E1385" t="str">
        <f>Portfolio43468[[#This Row],[Gender]]</f>
        <v>M</v>
      </c>
      <c r="F1385">
        <v>30</v>
      </c>
      <c r="G1385" t="s">
        <v>5389</v>
      </c>
      <c r="H1385" t="s">
        <v>696</v>
      </c>
      <c r="I1385" t="str">
        <f>INDEX('Postal Codes 1'!$C$2:$C$1540,MATCH(H1385,'Postal Codes 1'!$B$2:$B$1540,0))</f>
        <v>LL</v>
      </c>
      <c r="J1385" s="10">
        <v>39604</v>
      </c>
      <c r="K1385">
        <v>20</v>
      </c>
      <c r="L1385" t="s">
        <v>1772</v>
      </c>
      <c r="M1385" t="str">
        <f>Portfolio43468[[#This Row],[Product Name]]</f>
        <v>Gigastuff</v>
      </c>
      <c r="N1385">
        <f>Portfolio43468[[#This Row],[Order Quantity]]</f>
        <v>360</v>
      </c>
      <c r="O1385" s="14">
        <f>Portfolio43468[[#This Row],[Order Value]]</f>
        <v>680.4</v>
      </c>
      <c r="P1385">
        <f t="shared" si="42"/>
        <v>2008</v>
      </c>
      <c r="Q1385" t="str">
        <f t="shared" si="43"/>
        <v>Jun</v>
      </c>
    </row>
    <row r="1386" spans="1:17" x14ac:dyDescent="0.3">
      <c r="A1386">
        <v>1393</v>
      </c>
      <c r="B1386" t="str">
        <f>Portfolio43468[[#This Row],[First Name]]</f>
        <v>D</v>
      </c>
      <c r="C1386" t="str">
        <f>Portfolio43468[[#This Row],[Last Name]]</f>
        <v>Champion</v>
      </c>
      <c r="D1386" t="s">
        <v>4493</v>
      </c>
      <c r="E1386" t="str">
        <f>Portfolio43468[[#This Row],[Gender]]</f>
        <v>M</v>
      </c>
      <c r="F1386">
        <v>90</v>
      </c>
      <c r="G1386" t="s">
        <v>5392</v>
      </c>
      <c r="H1386" t="s">
        <v>5393</v>
      </c>
      <c r="I1386" t="str">
        <f>INDEX('Postal Codes 1'!$C$2:$C$1540,MATCH(H1386,'Postal Codes 1'!$B$2:$B$1540,0))</f>
        <v>PA</v>
      </c>
      <c r="J1386" s="10">
        <v>40024</v>
      </c>
      <c r="K1386">
        <v>92</v>
      </c>
      <c r="L1386" t="s">
        <v>1007</v>
      </c>
      <c r="M1386" t="str">
        <f>Portfolio43468[[#This Row],[Product Name]]</f>
        <v>Superwossname</v>
      </c>
      <c r="N1386">
        <f>Portfolio43468[[#This Row],[Order Quantity]]</f>
        <v>1840</v>
      </c>
      <c r="O1386" s="14">
        <f>Portfolio43468[[#This Row],[Order Value]]</f>
        <v>5722.4</v>
      </c>
      <c r="P1386">
        <f t="shared" si="42"/>
        <v>2009</v>
      </c>
      <c r="Q1386" t="str">
        <f t="shared" si="43"/>
        <v>Jul</v>
      </c>
    </row>
    <row r="1387" spans="1:17" x14ac:dyDescent="0.3">
      <c r="A1387">
        <v>1394</v>
      </c>
      <c r="B1387" t="str">
        <f>Portfolio43468[[#This Row],[First Name]]</f>
        <v>L</v>
      </c>
      <c r="C1387" t="str">
        <f>Portfolio43468[[#This Row],[Last Name]]</f>
        <v>Goddard</v>
      </c>
      <c r="D1387" t="s">
        <v>4493</v>
      </c>
      <c r="E1387" t="str">
        <f>Portfolio43468[[#This Row],[Gender]]</f>
        <v>M</v>
      </c>
      <c r="F1387">
        <v>30</v>
      </c>
      <c r="G1387" t="s">
        <v>5396</v>
      </c>
      <c r="H1387" t="s">
        <v>3880</v>
      </c>
      <c r="I1387" t="str">
        <f>INDEX('Postal Codes 1'!$C$2:$C$1540,MATCH(H1387,'Postal Codes 1'!$B$2:$B$1540,0))</f>
        <v>KT</v>
      </c>
      <c r="J1387" s="10">
        <v>40146</v>
      </c>
      <c r="K1387">
        <v>49</v>
      </c>
      <c r="L1387" t="s">
        <v>1700</v>
      </c>
      <c r="M1387" t="str">
        <f>Portfolio43468[[#This Row],[Product Name]]</f>
        <v>Ultrathing V1</v>
      </c>
      <c r="N1387">
        <f>Portfolio43468[[#This Row],[Order Quantity]]</f>
        <v>833</v>
      </c>
      <c r="O1387" s="14">
        <f>Portfolio43468[[#This Row],[Order Value]]</f>
        <v>1657.67</v>
      </c>
      <c r="P1387">
        <f t="shared" si="42"/>
        <v>2009</v>
      </c>
      <c r="Q1387" t="str">
        <f t="shared" si="43"/>
        <v>Nov</v>
      </c>
    </row>
    <row r="1388" spans="1:17" x14ac:dyDescent="0.3">
      <c r="A1388">
        <v>1395</v>
      </c>
      <c r="B1388" t="str">
        <f>Portfolio43468[[#This Row],[First Name]]</f>
        <v>G</v>
      </c>
      <c r="C1388" t="str">
        <f>Portfolio43468[[#This Row],[Last Name]]</f>
        <v>Estrada</v>
      </c>
      <c r="D1388" t="s">
        <v>4493</v>
      </c>
      <c r="E1388" t="str">
        <f>Portfolio43468[[#This Row],[Gender]]</f>
        <v>M</v>
      </c>
      <c r="F1388">
        <v>90</v>
      </c>
      <c r="G1388" t="s">
        <v>5398</v>
      </c>
      <c r="H1388" t="s">
        <v>496</v>
      </c>
      <c r="I1388" t="str">
        <f>INDEX('Postal Codes 1'!$C$2:$C$1540,MATCH(H1388,'Postal Codes 1'!$B$2:$B$1540,0))</f>
        <v>SP</v>
      </c>
      <c r="J1388" s="10">
        <v>39469</v>
      </c>
      <c r="K1388">
        <v>88</v>
      </c>
      <c r="L1388" t="s">
        <v>1700</v>
      </c>
      <c r="M1388" t="str">
        <f>Portfolio43468[[#This Row],[Product Name]]</f>
        <v>Ultrathing V1</v>
      </c>
      <c r="N1388">
        <f>Portfolio43468[[#This Row],[Order Quantity]]</f>
        <v>1496</v>
      </c>
      <c r="O1388" s="14">
        <f>Portfolio43468[[#This Row],[Order Value]]</f>
        <v>2977.04</v>
      </c>
      <c r="P1388">
        <f t="shared" si="42"/>
        <v>2008</v>
      </c>
      <c r="Q1388" t="str">
        <f t="shared" si="43"/>
        <v>Jan</v>
      </c>
    </row>
    <row r="1389" spans="1:17" x14ac:dyDescent="0.3">
      <c r="A1389">
        <v>1396</v>
      </c>
      <c r="B1389" t="str">
        <f>Portfolio43468[[#This Row],[First Name]]</f>
        <v>W</v>
      </c>
      <c r="C1389" t="str">
        <f>Portfolio43468[[#This Row],[Last Name]]</f>
        <v>Stephenson</v>
      </c>
      <c r="D1389" t="s">
        <v>4493</v>
      </c>
      <c r="E1389" t="str">
        <f>Portfolio43468[[#This Row],[Gender]]</f>
        <v>M</v>
      </c>
      <c r="F1389">
        <v>30</v>
      </c>
      <c r="G1389" t="s">
        <v>5400</v>
      </c>
      <c r="H1389" t="s">
        <v>5401</v>
      </c>
      <c r="I1389" t="str">
        <f>INDEX('Postal Codes 1'!$C$2:$C$1540,MATCH(H1389,'Postal Codes 1'!$B$2:$B$1540,0))</f>
        <v>NG</v>
      </c>
      <c r="J1389" s="10">
        <v>40022</v>
      </c>
      <c r="K1389">
        <v>50</v>
      </c>
      <c r="L1389" t="s">
        <v>1707</v>
      </c>
      <c r="M1389" t="str">
        <f>Portfolio43468[[#This Row],[Product Name]]</f>
        <v>Megawidget M</v>
      </c>
      <c r="N1389">
        <f>Portfolio43468[[#This Row],[Order Quantity]]</f>
        <v>1200</v>
      </c>
      <c r="O1389" s="14">
        <f>Portfolio43468[[#This Row],[Order Value]]</f>
        <v>1428</v>
      </c>
      <c r="P1389">
        <f t="shared" si="42"/>
        <v>2009</v>
      </c>
      <c r="Q1389" t="str">
        <f t="shared" si="43"/>
        <v>Jul</v>
      </c>
    </row>
    <row r="1390" spans="1:17" x14ac:dyDescent="0.3">
      <c r="A1390">
        <v>1397</v>
      </c>
      <c r="B1390" t="str">
        <f>Portfolio43468[[#This Row],[First Name]]</f>
        <v>B</v>
      </c>
      <c r="C1390" t="str">
        <f>Portfolio43468[[#This Row],[Last Name]]</f>
        <v>Velasquez</v>
      </c>
      <c r="D1390" t="s">
        <v>4493</v>
      </c>
      <c r="E1390" t="str">
        <f>Portfolio43468[[#This Row],[Gender]]</f>
        <v>M</v>
      </c>
      <c r="F1390">
        <v>30</v>
      </c>
      <c r="G1390" t="s">
        <v>5404</v>
      </c>
      <c r="H1390" t="s">
        <v>3980</v>
      </c>
      <c r="I1390" t="str">
        <f>INDEX('Postal Codes 1'!$C$2:$C$1540,MATCH(H1390,'Postal Codes 1'!$B$2:$B$1540,0))</f>
        <v>ST</v>
      </c>
      <c r="J1390" s="10">
        <v>40229</v>
      </c>
      <c r="K1390">
        <v>37</v>
      </c>
      <c r="L1390" t="s">
        <v>1707</v>
      </c>
      <c r="M1390" t="str">
        <f>Portfolio43468[[#This Row],[Product Name]]</f>
        <v>Megawidget M</v>
      </c>
      <c r="N1390">
        <f>Portfolio43468[[#This Row],[Order Quantity]]</f>
        <v>888</v>
      </c>
      <c r="O1390" s="14">
        <f>Portfolio43468[[#This Row],[Order Value]]</f>
        <v>1056.72</v>
      </c>
      <c r="P1390">
        <f t="shared" si="42"/>
        <v>2010</v>
      </c>
      <c r="Q1390" t="str">
        <f t="shared" si="43"/>
        <v>Feb</v>
      </c>
    </row>
    <row r="1391" spans="1:17" x14ac:dyDescent="0.3">
      <c r="A1391">
        <v>1398</v>
      </c>
      <c r="B1391" t="str">
        <f>Portfolio43468[[#This Row],[First Name]]</f>
        <v>Z</v>
      </c>
      <c r="C1391" t="str">
        <f>Portfolio43468[[#This Row],[Last Name]]</f>
        <v>Connolly</v>
      </c>
      <c r="D1391" t="s">
        <v>4493</v>
      </c>
      <c r="E1391" t="str">
        <f>Portfolio43468[[#This Row],[Gender]]</f>
        <v>M</v>
      </c>
      <c r="F1391">
        <v>90</v>
      </c>
      <c r="G1391" t="s">
        <v>5406</v>
      </c>
      <c r="H1391" t="s">
        <v>5407</v>
      </c>
      <c r="I1391" t="str">
        <f>INDEX('Postal Codes 1'!$C$2:$C$1540,MATCH(H1391,'Postal Codes 1'!$B$2:$B$1540,0))</f>
        <v>DN</v>
      </c>
      <c r="J1391" s="10">
        <v>40010</v>
      </c>
      <c r="K1391">
        <v>78</v>
      </c>
      <c r="L1391" t="s">
        <v>851</v>
      </c>
      <c r="M1391" t="str">
        <f>Portfolio43468[[#This Row],[Product Name]]</f>
        <v>Hyperwotsit</v>
      </c>
      <c r="N1391">
        <f>Portfolio43468[[#This Row],[Order Quantity]]</f>
        <v>1560</v>
      </c>
      <c r="O1391" s="14">
        <f>Portfolio43468[[#This Row],[Order Value]]</f>
        <v>3135.5999999999995</v>
      </c>
      <c r="P1391">
        <f t="shared" si="42"/>
        <v>2009</v>
      </c>
      <c r="Q1391" t="str">
        <f t="shared" si="43"/>
        <v>Jul</v>
      </c>
    </row>
    <row r="1392" spans="1:17" x14ac:dyDescent="0.3">
      <c r="A1392">
        <v>1399</v>
      </c>
      <c r="B1392" t="str">
        <f>Portfolio43468[[#This Row],[First Name]]</f>
        <v>H</v>
      </c>
      <c r="C1392" t="str">
        <f>Portfolio43468[[#This Row],[Last Name]]</f>
        <v>Haas</v>
      </c>
      <c r="D1392" t="s">
        <v>4493</v>
      </c>
      <c r="E1392" t="str">
        <f>Portfolio43468[[#This Row],[Gender]]</f>
        <v>M</v>
      </c>
      <c r="F1392">
        <v>30</v>
      </c>
      <c r="G1392" t="s">
        <v>5410</v>
      </c>
      <c r="H1392" t="s">
        <v>1820</v>
      </c>
      <c r="I1392" t="str">
        <f>INDEX('Postal Codes 1'!$C$2:$C$1540,MATCH(H1392,'Postal Codes 1'!$B$2:$B$1540,0))</f>
        <v>PE</v>
      </c>
      <c r="J1392" s="10">
        <v>40071</v>
      </c>
      <c r="K1392">
        <v>66</v>
      </c>
      <c r="L1392" t="s">
        <v>1700</v>
      </c>
      <c r="M1392" t="str">
        <f>Portfolio43468[[#This Row],[Product Name]]</f>
        <v>Ultrathing V1</v>
      </c>
      <c r="N1392">
        <f>Portfolio43468[[#This Row],[Order Quantity]]</f>
        <v>1122</v>
      </c>
      <c r="O1392" s="14">
        <f>Portfolio43468[[#This Row],[Order Value]]</f>
        <v>2232.7800000000002</v>
      </c>
      <c r="P1392">
        <f t="shared" si="42"/>
        <v>2009</v>
      </c>
      <c r="Q1392" t="str">
        <f t="shared" si="43"/>
        <v>Sep</v>
      </c>
    </row>
    <row r="1393" spans="1:17" x14ac:dyDescent="0.3">
      <c r="A1393">
        <v>1400</v>
      </c>
      <c r="B1393" t="str">
        <f>Portfolio43468[[#This Row],[First Name]]</f>
        <v>A</v>
      </c>
      <c r="C1393" t="str">
        <f>Portfolio43468[[#This Row],[Last Name]]</f>
        <v>Cornell</v>
      </c>
      <c r="D1393" t="s">
        <v>4493</v>
      </c>
      <c r="E1393" t="str">
        <f>Portfolio43468[[#This Row],[Gender]]</f>
        <v>M</v>
      </c>
      <c r="F1393">
        <v>30</v>
      </c>
      <c r="G1393" t="s">
        <v>5412</v>
      </c>
      <c r="H1393" t="s">
        <v>1519</v>
      </c>
      <c r="I1393" t="str">
        <f>INDEX('Postal Codes 1'!$C$2:$C$1540,MATCH(H1393,'Postal Codes 1'!$B$2:$B$1540,0))</f>
        <v>TS</v>
      </c>
      <c r="J1393" s="10">
        <v>39473</v>
      </c>
      <c r="K1393">
        <v>76</v>
      </c>
      <c r="L1393" t="s">
        <v>1696</v>
      </c>
      <c r="M1393" t="str">
        <f>Portfolio43468[[#This Row],[Product Name]]</f>
        <v>Ultrathing V2</v>
      </c>
      <c r="N1393">
        <f>Portfolio43468[[#This Row],[Order Quantity]]</f>
        <v>1520</v>
      </c>
      <c r="O1393" s="14">
        <f>Portfolio43468[[#This Row],[Order Value]]</f>
        <v>4544.8</v>
      </c>
      <c r="P1393">
        <f t="shared" si="42"/>
        <v>2008</v>
      </c>
      <c r="Q1393" t="str">
        <f t="shared" si="43"/>
        <v>Jan</v>
      </c>
    </row>
    <row r="1394" spans="1:17" x14ac:dyDescent="0.3">
      <c r="A1394">
        <v>1401</v>
      </c>
      <c r="B1394" t="str">
        <f>Portfolio43468[[#This Row],[First Name]]</f>
        <v>H</v>
      </c>
      <c r="C1394" t="str">
        <f>Portfolio43468[[#This Row],[Last Name]]</f>
        <v>Guerra</v>
      </c>
      <c r="D1394" t="s">
        <v>4493</v>
      </c>
      <c r="E1394" t="str">
        <f>Portfolio43468[[#This Row],[Gender]]</f>
        <v>M</v>
      </c>
      <c r="F1394">
        <v>90</v>
      </c>
      <c r="G1394" t="s">
        <v>5415</v>
      </c>
      <c r="H1394" t="s">
        <v>1013</v>
      </c>
      <c r="I1394" t="str">
        <f>INDEX('Postal Codes 1'!$C$2:$C$1540,MATCH(H1394,'Postal Codes 1'!$B$2:$B$1540,0))</f>
        <v>EH</v>
      </c>
      <c r="J1394" s="10">
        <v>40204</v>
      </c>
      <c r="K1394">
        <v>64</v>
      </c>
      <c r="L1394" t="s">
        <v>1707</v>
      </c>
      <c r="M1394" t="str">
        <f>Portfolio43468[[#This Row],[Product Name]]</f>
        <v>Megawidget M</v>
      </c>
      <c r="N1394">
        <f>Portfolio43468[[#This Row],[Order Quantity]]</f>
        <v>1536</v>
      </c>
      <c r="O1394" s="14">
        <f>Portfolio43468[[#This Row],[Order Value]]</f>
        <v>1827.84</v>
      </c>
      <c r="P1394">
        <f t="shared" si="42"/>
        <v>2010</v>
      </c>
      <c r="Q1394" t="str">
        <f t="shared" si="43"/>
        <v>Jan</v>
      </c>
    </row>
    <row r="1395" spans="1:17" x14ac:dyDescent="0.3">
      <c r="A1395">
        <v>1402</v>
      </c>
      <c r="B1395" t="str">
        <f>Portfolio43468[[#This Row],[First Name]]</f>
        <v>R</v>
      </c>
      <c r="C1395" t="str">
        <f>Portfolio43468[[#This Row],[Last Name]]</f>
        <v>Holloway</v>
      </c>
      <c r="D1395" t="s">
        <v>4493</v>
      </c>
      <c r="E1395" t="str">
        <f>Portfolio43468[[#This Row],[Gender]]</f>
        <v>M</v>
      </c>
      <c r="F1395">
        <v>60</v>
      </c>
      <c r="G1395" t="s">
        <v>5418</v>
      </c>
      <c r="H1395" t="s">
        <v>1609</v>
      </c>
      <c r="I1395" t="str">
        <f>INDEX('Postal Codes 1'!$C$2:$C$1540,MATCH(H1395,'Postal Codes 1'!$B$2:$B$1540,0))</f>
        <v>BT</v>
      </c>
      <c r="J1395" s="10">
        <v>40380</v>
      </c>
      <c r="K1395">
        <v>76</v>
      </c>
      <c r="L1395" t="s">
        <v>1007</v>
      </c>
      <c r="M1395" t="str">
        <f>Portfolio43468[[#This Row],[Product Name]]</f>
        <v>Superwossname</v>
      </c>
      <c r="N1395">
        <f>Portfolio43468[[#This Row],[Order Quantity]]</f>
        <v>1520</v>
      </c>
      <c r="O1395" s="14">
        <f>Portfolio43468[[#This Row],[Order Value]]</f>
        <v>4727.2</v>
      </c>
      <c r="P1395">
        <f t="shared" si="42"/>
        <v>2010</v>
      </c>
      <c r="Q1395" t="str">
        <f t="shared" si="43"/>
        <v>Jul</v>
      </c>
    </row>
    <row r="1396" spans="1:17" x14ac:dyDescent="0.3">
      <c r="A1396">
        <v>1403</v>
      </c>
      <c r="B1396" t="str">
        <f>Portfolio43468[[#This Row],[First Name]]</f>
        <v>L</v>
      </c>
      <c r="C1396" t="str">
        <f>Portfolio43468[[#This Row],[Last Name]]</f>
        <v>Sampson</v>
      </c>
      <c r="D1396" t="s">
        <v>4493</v>
      </c>
      <c r="E1396" t="str">
        <f>Portfolio43468[[#This Row],[Gender]]</f>
        <v>M</v>
      </c>
      <c r="F1396">
        <v>60</v>
      </c>
      <c r="G1396" t="s">
        <v>5421</v>
      </c>
      <c r="H1396" t="s">
        <v>965</v>
      </c>
      <c r="I1396" t="str">
        <f>INDEX('Postal Codes 1'!$C$2:$C$1540,MATCH(H1396,'Postal Codes 1'!$B$2:$B$1540,0))</f>
        <v>DD</v>
      </c>
      <c r="J1396" s="10">
        <v>39572</v>
      </c>
      <c r="K1396">
        <v>40</v>
      </c>
      <c r="L1396" t="s">
        <v>1696</v>
      </c>
      <c r="M1396" t="str">
        <f>Portfolio43468[[#This Row],[Product Name]]</f>
        <v>Ultrathing V2</v>
      </c>
      <c r="N1396">
        <f>Portfolio43468[[#This Row],[Order Quantity]]</f>
        <v>800</v>
      </c>
      <c r="O1396" s="14">
        <f>Portfolio43468[[#This Row],[Order Value]]</f>
        <v>2392</v>
      </c>
      <c r="P1396">
        <f t="shared" si="42"/>
        <v>2008</v>
      </c>
      <c r="Q1396" t="str">
        <f t="shared" si="43"/>
        <v>May</v>
      </c>
    </row>
    <row r="1397" spans="1:17" x14ac:dyDescent="0.3">
      <c r="A1397">
        <v>1404</v>
      </c>
      <c r="B1397" t="str">
        <f>Portfolio43468[[#This Row],[First Name]]</f>
        <v>H</v>
      </c>
      <c r="C1397" t="str">
        <f>Portfolio43468[[#This Row],[Last Name]]</f>
        <v>Salgado</v>
      </c>
      <c r="D1397" t="s">
        <v>4493</v>
      </c>
      <c r="E1397" t="str">
        <f>Portfolio43468[[#This Row],[Gender]]</f>
        <v>M</v>
      </c>
      <c r="F1397">
        <v>30</v>
      </c>
      <c r="G1397" t="s">
        <v>5423</v>
      </c>
      <c r="H1397" t="s">
        <v>2785</v>
      </c>
      <c r="I1397" t="str">
        <f>INDEX('Postal Codes 1'!$C$2:$C$1540,MATCH(H1397,'Postal Codes 1'!$B$2:$B$1540,0))</f>
        <v>NE</v>
      </c>
      <c r="J1397" s="10">
        <v>39552</v>
      </c>
      <c r="K1397">
        <v>15</v>
      </c>
      <c r="L1397" t="s">
        <v>1707</v>
      </c>
      <c r="M1397" t="str">
        <f>Portfolio43468[[#This Row],[Product Name]]</f>
        <v>Megawidget M</v>
      </c>
      <c r="N1397">
        <f>Portfolio43468[[#This Row],[Order Quantity]]</f>
        <v>360</v>
      </c>
      <c r="O1397" s="14">
        <f>Portfolio43468[[#This Row],[Order Value]]</f>
        <v>428.4</v>
      </c>
      <c r="P1397">
        <f t="shared" si="42"/>
        <v>2008</v>
      </c>
      <c r="Q1397" t="str">
        <f t="shared" si="43"/>
        <v>Apr</v>
      </c>
    </row>
    <row r="1398" spans="1:17" x14ac:dyDescent="0.3">
      <c r="A1398">
        <v>1405</v>
      </c>
      <c r="B1398" t="str">
        <f>Portfolio43468[[#This Row],[First Name]]</f>
        <v>J</v>
      </c>
      <c r="C1398" t="str">
        <f>Portfolio43468[[#This Row],[Last Name]]</f>
        <v>Sweeney</v>
      </c>
      <c r="D1398" t="s">
        <v>4493</v>
      </c>
      <c r="E1398" t="str">
        <f>Portfolio43468[[#This Row],[Gender]]</f>
        <v>M</v>
      </c>
      <c r="F1398">
        <v>60</v>
      </c>
      <c r="G1398" t="s">
        <v>5426</v>
      </c>
      <c r="H1398" t="s">
        <v>466</v>
      </c>
      <c r="I1398" t="str">
        <f>INDEX('Postal Codes 1'!$C$2:$C$1540,MATCH(H1398,'Postal Codes 1'!$B$2:$B$1540,0))</f>
        <v>SA</v>
      </c>
      <c r="J1398" s="10">
        <v>40385</v>
      </c>
      <c r="K1398">
        <v>7</v>
      </c>
      <c r="L1398" t="s">
        <v>1677</v>
      </c>
      <c r="M1398" t="str">
        <f>Portfolio43468[[#This Row],[Product Name]]</f>
        <v>Ultrathing V3</v>
      </c>
      <c r="N1398">
        <f>Portfolio43468[[#This Row],[Order Quantity]]</f>
        <v>168</v>
      </c>
      <c r="O1398" s="14">
        <f>Portfolio43468[[#This Row],[Order Value]]</f>
        <v>586.32000000000005</v>
      </c>
      <c r="P1398">
        <f t="shared" si="42"/>
        <v>2010</v>
      </c>
      <c r="Q1398" t="str">
        <f t="shared" si="43"/>
        <v>Jul</v>
      </c>
    </row>
    <row r="1399" spans="1:17" x14ac:dyDescent="0.3">
      <c r="A1399">
        <v>1406</v>
      </c>
      <c r="B1399" t="str">
        <f>Portfolio43468[[#This Row],[First Name]]</f>
        <v>C</v>
      </c>
      <c r="C1399" t="str">
        <f>Portfolio43468[[#This Row],[Last Name]]</f>
        <v>Crowley</v>
      </c>
      <c r="D1399" t="s">
        <v>4601</v>
      </c>
      <c r="E1399" t="str">
        <f>Portfolio43468[[#This Row],[Gender]]</f>
        <v>M</v>
      </c>
      <c r="F1399">
        <v>30</v>
      </c>
      <c r="G1399" t="s">
        <v>5427</v>
      </c>
      <c r="H1399" t="s">
        <v>595</v>
      </c>
      <c r="I1399" t="str">
        <f>INDEX('Postal Codes 1'!$C$2:$C$1540,MATCH(H1399,'Postal Codes 1'!$B$2:$B$1540,0))</f>
        <v>DN</v>
      </c>
      <c r="J1399" s="10">
        <v>39809</v>
      </c>
      <c r="K1399">
        <v>89</v>
      </c>
      <c r="L1399" t="s">
        <v>1692</v>
      </c>
      <c r="M1399" t="str">
        <f>Portfolio43468[[#This Row],[Product Name]]</f>
        <v>Megawidget L</v>
      </c>
      <c r="N1399">
        <f>Portfolio43468[[#This Row],[Order Quantity]]</f>
        <v>2136</v>
      </c>
      <c r="O1399" s="14">
        <f>Portfolio43468[[#This Row],[Order Value]]</f>
        <v>3396.2400000000002</v>
      </c>
      <c r="P1399">
        <f t="shared" si="42"/>
        <v>2008</v>
      </c>
      <c r="Q1399" t="str">
        <f t="shared" si="43"/>
        <v>Dec</v>
      </c>
    </row>
    <row r="1400" spans="1:17" x14ac:dyDescent="0.3">
      <c r="A1400">
        <v>1407</v>
      </c>
      <c r="B1400" t="str">
        <f>Portfolio43468[[#This Row],[First Name]]</f>
        <v>T</v>
      </c>
      <c r="C1400" t="str">
        <f>Portfolio43468[[#This Row],[Last Name]]</f>
        <v>Hoskins</v>
      </c>
      <c r="D1400" t="s">
        <v>4493</v>
      </c>
      <c r="E1400" t="str">
        <f>Portfolio43468[[#This Row],[Gender]]</f>
        <v>M</v>
      </c>
      <c r="F1400">
        <v>60</v>
      </c>
      <c r="G1400" t="s">
        <v>5430</v>
      </c>
      <c r="H1400" t="s">
        <v>1072</v>
      </c>
      <c r="I1400" t="str">
        <f>INDEX('Postal Codes 1'!$C$2:$C$1540,MATCH(H1400,'Postal Codes 1'!$B$2:$B$1540,0))</f>
        <v>GU</v>
      </c>
      <c r="J1400" s="10">
        <v>39681</v>
      </c>
      <c r="K1400">
        <v>92</v>
      </c>
      <c r="L1400" t="s">
        <v>1673</v>
      </c>
      <c r="M1400" t="str">
        <f>Portfolio43468[[#This Row],[Product Name]]</f>
        <v>Megawidget S</v>
      </c>
      <c r="N1400">
        <f>Portfolio43468[[#This Row],[Order Quantity]]</f>
        <v>2208</v>
      </c>
      <c r="O1400" s="14">
        <f>Portfolio43468[[#This Row],[Order Value]]</f>
        <v>1744.3200000000002</v>
      </c>
      <c r="P1400">
        <f t="shared" si="42"/>
        <v>2008</v>
      </c>
      <c r="Q1400" t="str">
        <f t="shared" si="43"/>
        <v>Aug</v>
      </c>
    </row>
    <row r="1401" spans="1:17" x14ac:dyDescent="0.3">
      <c r="A1401">
        <v>1408</v>
      </c>
      <c r="B1401" t="str">
        <f>Portfolio43468[[#This Row],[First Name]]</f>
        <v>G</v>
      </c>
      <c r="C1401" t="str">
        <f>Portfolio43468[[#This Row],[Last Name]]</f>
        <v>Haley</v>
      </c>
      <c r="D1401" t="s">
        <v>4493</v>
      </c>
      <c r="E1401" t="str">
        <f>Portfolio43468[[#This Row],[Gender]]</f>
        <v>M</v>
      </c>
      <c r="F1401">
        <v>30</v>
      </c>
      <c r="G1401" t="s">
        <v>5433</v>
      </c>
      <c r="H1401" t="s">
        <v>1435</v>
      </c>
      <c r="I1401" t="str">
        <f>INDEX('Postal Codes 1'!$C$2:$C$1540,MATCH(H1401,'Postal Codes 1'!$B$2:$B$1540,0))</f>
        <v>TA</v>
      </c>
      <c r="J1401" s="10">
        <v>39472</v>
      </c>
      <c r="K1401">
        <v>29</v>
      </c>
      <c r="L1401" t="s">
        <v>1700</v>
      </c>
      <c r="M1401" t="str">
        <f>Portfolio43468[[#This Row],[Product Name]]</f>
        <v>Ultrathing V1</v>
      </c>
      <c r="N1401">
        <f>Portfolio43468[[#This Row],[Order Quantity]]</f>
        <v>493</v>
      </c>
      <c r="O1401" s="14">
        <f>Portfolio43468[[#This Row],[Order Value]]</f>
        <v>981.07</v>
      </c>
      <c r="P1401">
        <f t="shared" si="42"/>
        <v>2008</v>
      </c>
      <c r="Q1401" t="str">
        <f t="shared" si="43"/>
        <v>Jan</v>
      </c>
    </row>
    <row r="1402" spans="1:17" x14ac:dyDescent="0.3">
      <c r="A1402">
        <v>1409</v>
      </c>
      <c r="B1402" t="str">
        <f>Portfolio43468[[#This Row],[First Name]]</f>
        <v>R</v>
      </c>
      <c r="C1402" t="str">
        <f>Portfolio43468[[#This Row],[Last Name]]</f>
        <v>Valenzuela</v>
      </c>
      <c r="D1402" t="s">
        <v>4493</v>
      </c>
      <c r="E1402" t="str">
        <f>Portfolio43468[[#This Row],[Gender]]</f>
        <v>M</v>
      </c>
      <c r="F1402">
        <v>90</v>
      </c>
      <c r="G1402" t="s">
        <v>5435</v>
      </c>
      <c r="H1402" t="s">
        <v>1090</v>
      </c>
      <c r="I1402" t="str">
        <f>INDEX('Postal Codes 1'!$C$2:$C$1540,MATCH(H1402,'Postal Codes 1'!$B$2:$B$1540,0))</f>
        <v>HP</v>
      </c>
      <c r="J1402" s="10">
        <v>39783</v>
      </c>
      <c r="K1402">
        <v>82</v>
      </c>
      <c r="L1402" t="s">
        <v>1696</v>
      </c>
      <c r="M1402" t="str">
        <f>Portfolio43468[[#This Row],[Product Name]]</f>
        <v>Ultrathing V2</v>
      </c>
      <c r="N1402">
        <f>Portfolio43468[[#This Row],[Order Quantity]]</f>
        <v>1640</v>
      </c>
      <c r="O1402" s="14">
        <f>Portfolio43468[[#This Row],[Order Value]]</f>
        <v>4903.6000000000004</v>
      </c>
      <c r="P1402">
        <f t="shared" si="42"/>
        <v>2008</v>
      </c>
      <c r="Q1402" t="str">
        <f t="shared" si="43"/>
        <v>Dec</v>
      </c>
    </row>
    <row r="1403" spans="1:17" x14ac:dyDescent="0.3">
      <c r="A1403">
        <v>1410</v>
      </c>
      <c r="B1403" t="str">
        <f>Portfolio43468[[#This Row],[First Name]]</f>
        <v>I</v>
      </c>
      <c r="C1403" t="str">
        <f>Portfolio43468[[#This Row],[Last Name]]</f>
        <v>Shepard</v>
      </c>
      <c r="D1403" t="s">
        <v>4493</v>
      </c>
      <c r="E1403" t="str">
        <f>Portfolio43468[[#This Row],[Gender]]</f>
        <v>M</v>
      </c>
      <c r="F1403">
        <v>90</v>
      </c>
      <c r="G1403" t="s">
        <v>5437</v>
      </c>
      <c r="H1403" t="s">
        <v>4791</v>
      </c>
      <c r="I1403" t="str">
        <f>INDEX('Postal Codes 1'!$C$2:$C$1540,MATCH(H1403,'Postal Codes 1'!$B$2:$B$1540,0))</f>
        <v>CM</v>
      </c>
      <c r="J1403" s="10">
        <v>39677</v>
      </c>
      <c r="K1403">
        <v>90</v>
      </c>
      <c r="L1403" t="s">
        <v>1772</v>
      </c>
      <c r="M1403" t="str">
        <f>Portfolio43468[[#This Row],[Product Name]]</f>
        <v>Gigastuff</v>
      </c>
      <c r="N1403">
        <f>Portfolio43468[[#This Row],[Order Quantity]]</f>
        <v>1620</v>
      </c>
      <c r="O1403" s="14">
        <f>Portfolio43468[[#This Row],[Order Value]]</f>
        <v>3061.7999999999997</v>
      </c>
      <c r="P1403">
        <f t="shared" si="42"/>
        <v>2008</v>
      </c>
      <c r="Q1403" t="str">
        <f t="shared" si="43"/>
        <v>Aug</v>
      </c>
    </row>
    <row r="1404" spans="1:17" x14ac:dyDescent="0.3">
      <c r="A1404">
        <v>1411</v>
      </c>
      <c r="B1404" t="str">
        <f>Portfolio43468[[#This Row],[First Name]]</f>
        <v>A</v>
      </c>
      <c r="C1404" t="str">
        <f>Portfolio43468[[#This Row],[Last Name]]</f>
        <v>Waters</v>
      </c>
      <c r="D1404" t="s">
        <v>4493</v>
      </c>
      <c r="E1404" t="str">
        <f>Portfolio43468[[#This Row],[Gender]]</f>
        <v>M</v>
      </c>
      <c r="F1404">
        <v>90</v>
      </c>
      <c r="G1404" t="s">
        <v>5438</v>
      </c>
      <c r="H1404" t="s">
        <v>1623</v>
      </c>
      <c r="I1404" t="str">
        <f>INDEX('Postal Codes 1'!$C$2:$C$1540,MATCH(H1404,'Postal Codes 1'!$B$2:$B$1540,0))</f>
        <v>L</v>
      </c>
      <c r="J1404" s="10">
        <v>40412</v>
      </c>
      <c r="K1404">
        <v>70</v>
      </c>
      <c r="L1404" t="s">
        <v>1772</v>
      </c>
      <c r="M1404" t="str">
        <f>Portfolio43468[[#This Row],[Product Name]]</f>
        <v>Gigastuff</v>
      </c>
      <c r="N1404">
        <f>Portfolio43468[[#This Row],[Order Quantity]]</f>
        <v>1260</v>
      </c>
      <c r="O1404" s="14">
        <f>Portfolio43468[[#This Row],[Order Value]]</f>
        <v>2381.4</v>
      </c>
      <c r="P1404">
        <f t="shared" si="42"/>
        <v>2010</v>
      </c>
      <c r="Q1404" t="str">
        <f t="shared" si="43"/>
        <v>Aug</v>
      </c>
    </row>
    <row r="1405" spans="1:17" x14ac:dyDescent="0.3">
      <c r="A1405">
        <v>1412</v>
      </c>
      <c r="B1405" t="str">
        <f>Portfolio43468[[#This Row],[First Name]]</f>
        <v>L</v>
      </c>
      <c r="C1405" t="str">
        <f>Portfolio43468[[#This Row],[Last Name]]</f>
        <v>Warren</v>
      </c>
      <c r="D1405" t="s">
        <v>4493</v>
      </c>
      <c r="E1405" t="str">
        <f>Portfolio43468[[#This Row],[Gender]]</f>
        <v>M</v>
      </c>
      <c r="F1405">
        <v>90</v>
      </c>
      <c r="G1405" t="s">
        <v>5440</v>
      </c>
      <c r="H1405" t="s">
        <v>976</v>
      </c>
      <c r="I1405" t="str">
        <f>INDEX('Postal Codes 1'!$C$2:$C$1540,MATCH(H1405,'Postal Codes 1'!$B$2:$B$1540,0))</f>
        <v>DE</v>
      </c>
      <c r="J1405" s="10">
        <v>39904</v>
      </c>
      <c r="K1405">
        <v>85</v>
      </c>
      <c r="L1405" t="s">
        <v>1007</v>
      </c>
      <c r="M1405" t="str">
        <f>Portfolio43468[[#This Row],[Product Name]]</f>
        <v>Superwossname</v>
      </c>
      <c r="N1405">
        <f>Portfolio43468[[#This Row],[Order Quantity]]</f>
        <v>1700</v>
      </c>
      <c r="O1405" s="14">
        <f>Portfolio43468[[#This Row],[Order Value]]</f>
        <v>5287</v>
      </c>
      <c r="P1405">
        <f t="shared" si="42"/>
        <v>2009</v>
      </c>
      <c r="Q1405" t="str">
        <f t="shared" si="43"/>
        <v>Apr</v>
      </c>
    </row>
    <row r="1406" spans="1:17" x14ac:dyDescent="0.3">
      <c r="A1406">
        <v>1413</v>
      </c>
      <c r="B1406" t="str">
        <f>Portfolio43468[[#This Row],[First Name]]</f>
        <v>N</v>
      </c>
      <c r="C1406" t="str">
        <f>Portfolio43468[[#This Row],[Last Name]]</f>
        <v>Brunson</v>
      </c>
      <c r="D1406" t="s">
        <v>4493</v>
      </c>
      <c r="E1406" t="str">
        <f>Portfolio43468[[#This Row],[Gender]]</f>
        <v>M</v>
      </c>
      <c r="F1406">
        <v>90</v>
      </c>
      <c r="G1406" t="s">
        <v>5442</v>
      </c>
      <c r="H1406" t="s">
        <v>509</v>
      </c>
      <c r="I1406" t="str">
        <f>INDEX('Postal Codes 1'!$C$2:$C$1540,MATCH(H1406,'Postal Codes 1'!$B$2:$B$1540,0))</f>
        <v>AL</v>
      </c>
      <c r="J1406" s="10">
        <v>39826</v>
      </c>
      <c r="K1406">
        <v>52</v>
      </c>
      <c r="L1406" t="s">
        <v>1696</v>
      </c>
      <c r="M1406" t="str">
        <f>Portfolio43468[[#This Row],[Product Name]]</f>
        <v>Ultrathing V2</v>
      </c>
      <c r="N1406">
        <f>Portfolio43468[[#This Row],[Order Quantity]]</f>
        <v>1040</v>
      </c>
      <c r="O1406" s="14">
        <f>Portfolio43468[[#This Row],[Order Value]]</f>
        <v>3109.6000000000004</v>
      </c>
      <c r="P1406">
        <f t="shared" si="42"/>
        <v>2009</v>
      </c>
      <c r="Q1406" t="str">
        <f t="shared" si="43"/>
        <v>Jan</v>
      </c>
    </row>
    <row r="1407" spans="1:17" x14ac:dyDescent="0.3">
      <c r="A1407">
        <v>1414</v>
      </c>
      <c r="B1407" t="str">
        <f>Portfolio43468[[#This Row],[First Name]]</f>
        <v>G</v>
      </c>
      <c r="C1407" t="str">
        <f>Portfolio43468[[#This Row],[Last Name]]</f>
        <v>Harrison</v>
      </c>
      <c r="D1407" t="s">
        <v>4493</v>
      </c>
      <c r="E1407" t="str">
        <f>Portfolio43468[[#This Row],[Gender]]</f>
        <v>M</v>
      </c>
      <c r="F1407">
        <v>30</v>
      </c>
      <c r="G1407" t="s">
        <v>5444</v>
      </c>
      <c r="H1407" t="s">
        <v>485</v>
      </c>
      <c r="I1407" t="str">
        <f>INDEX('Postal Codes 1'!$C$2:$C$1540,MATCH(H1407,'Postal Codes 1'!$B$2:$B$1540,0))</f>
        <v>SN</v>
      </c>
      <c r="J1407" s="10">
        <v>40356</v>
      </c>
      <c r="K1407">
        <v>28</v>
      </c>
      <c r="L1407" t="s">
        <v>1696</v>
      </c>
      <c r="M1407" t="str">
        <f>Portfolio43468[[#This Row],[Product Name]]</f>
        <v>Ultrathing V2</v>
      </c>
      <c r="N1407">
        <f>Portfolio43468[[#This Row],[Order Quantity]]</f>
        <v>560</v>
      </c>
      <c r="O1407" s="14">
        <f>Portfolio43468[[#This Row],[Order Value]]</f>
        <v>1674.4</v>
      </c>
      <c r="P1407">
        <f t="shared" si="42"/>
        <v>2010</v>
      </c>
      <c r="Q1407" t="str">
        <f t="shared" si="43"/>
        <v>Jun</v>
      </c>
    </row>
    <row r="1408" spans="1:17" x14ac:dyDescent="0.3">
      <c r="A1408">
        <v>1415</v>
      </c>
      <c r="B1408" t="str">
        <f>Portfolio43468[[#This Row],[First Name]]</f>
        <v>M</v>
      </c>
      <c r="C1408" t="str">
        <f>Portfolio43468[[#This Row],[Last Name]]</f>
        <v>Dominguez</v>
      </c>
      <c r="D1408" t="s">
        <v>4493</v>
      </c>
      <c r="E1408" t="str">
        <f>Portfolio43468[[#This Row],[Gender]]</f>
        <v>M</v>
      </c>
      <c r="F1408">
        <v>90</v>
      </c>
      <c r="G1408" t="s">
        <v>5446</v>
      </c>
      <c r="H1408" t="s">
        <v>3434</v>
      </c>
      <c r="I1408" t="str">
        <f>INDEX('Postal Codes 1'!$C$2:$C$1540,MATCH(H1408,'Postal Codes 1'!$B$2:$B$1540,0))</f>
        <v>NE</v>
      </c>
      <c r="J1408" s="10">
        <v>39537</v>
      </c>
      <c r="K1408">
        <v>33</v>
      </c>
      <c r="L1408" t="s">
        <v>1721</v>
      </c>
      <c r="M1408" t="str">
        <f>Portfolio43468[[#This Row],[Product Name]]</f>
        <v>Ultrathing V4</v>
      </c>
      <c r="N1408">
        <f>Portfolio43468[[#This Row],[Order Quantity]]</f>
        <v>792</v>
      </c>
      <c r="O1408" s="14">
        <f>Portfolio43468[[#This Row],[Order Value]]</f>
        <v>3160.0800000000004</v>
      </c>
      <c r="P1408">
        <f t="shared" si="42"/>
        <v>2008</v>
      </c>
      <c r="Q1408" t="str">
        <f t="shared" si="43"/>
        <v>Mar</v>
      </c>
    </row>
    <row r="1409" spans="1:17" x14ac:dyDescent="0.3">
      <c r="A1409">
        <v>1416</v>
      </c>
      <c r="B1409" t="str">
        <f>Portfolio43468[[#This Row],[First Name]]</f>
        <v>J</v>
      </c>
      <c r="C1409" t="str">
        <f>Portfolio43468[[#This Row],[Last Name]]</f>
        <v>Cooke</v>
      </c>
      <c r="D1409" t="s">
        <v>4493</v>
      </c>
      <c r="E1409" t="str">
        <f>Portfolio43468[[#This Row],[Gender]]</f>
        <v>M</v>
      </c>
      <c r="F1409">
        <v>30</v>
      </c>
      <c r="G1409" t="s">
        <v>5449</v>
      </c>
      <c r="H1409" t="s">
        <v>105</v>
      </c>
      <c r="I1409" t="str">
        <f>INDEX('Postal Codes 1'!$C$2:$C$1540,MATCH(H1409,'Postal Codes 1'!$B$2:$B$1540,0))</f>
        <v>CO</v>
      </c>
      <c r="J1409" s="10">
        <v>40232</v>
      </c>
      <c r="K1409">
        <v>4</v>
      </c>
      <c r="L1409" t="s">
        <v>1721</v>
      </c>
      <c r="M1409" t="str">
        <f>Portfolio43468[[#This Row],[Product Name]]</f>
        <v>Ultrathing V4</v>
      </c>
      <c r="N1409">
        <f>Portfolio43468[[#This Row],[Order Quantity]]</f>
        <v>96</v>
      </c>
      <c r="O1409" s="14">
        <f>Portfolio43468[[#This Row],[Order Value]]</f>
        <v>383.04</v>
      </c>
      <c r="P1409">
        <f t="shared" si="42"/>
        <v>2010</v>
      </c>
      <c r="Q1409" t="str">
        <f t="shared" si="43"/>
        <v>Feb</v>
      </c>
    </row>
    <row r="1410" spans="1:17" x14ac:dyDescent="0.3">
      <c r="A1410">
        <v>1417</v>
      </c>
      <c r="B1410" t="str">
        <f>Portfolio43468[[#This Row],[First Name]]</f>
        <v>S</v>
      </c>
      <c r="C1410" t="str">
        <f>Portfolio43468[[#This Row],[Last Name]]</f>
        <v>Patterson</v>
      </c>
      <c r="D1410" t="s">
        <v>4493</v>
      </c>
      <c r="E1410" t="str">
        <f>Portfolio43468[[#This Row],[Gender]]</f>
        <v>M</v>
      </c>
      <c r="F1410">
        <v>60</v>
      </c>
      <c r="G1410" t="s">
        <v>5450</v>
      </c>
      <c r="H1410" t="s">
        <v>1624</v>
      </c>
      <c r="I1410" t="str">
        <f>INDEX('Postal Codes 1'!$C$2:$C$1540,MATCH(H1410,'Postal Codes 1'!$B$2:$B$1540,0))</f>
        <v>LE</v>
      </c>
      <c r="J1410" s="10">
        <v>40520</v>
      </c>
      <c r="K1410">
        <v>64</v>
      </c>
      <c r="L1410" t="s">
        <v>1696</v>
      </c>
      <c r="M1410" t="str">
        <f>Portfolio43468[[#This Row],[Product Name]]</f>
        <v>Ultrathing V2</v>
      </c>
      <c r="N1410">
        <f>Portfolio43468[[#This Row],[Order Quantity]]</f>
        <v>1280</v>
      </c>
      <c r="O1410" s="14">
        <f>Portfolio43468[[#This Row],[Order Value]]</f>
        <v>3827.2000000000003</v>
      </c>
      <c r="P1410">
        <f t="shared" ref="P1410:P1473" si="44">YEAR(J1410)</f>
        <v>2010</v>
      </c>
      <c r="Q1410" t="str">
        <f t="shared" ref="Q1410:Q1473" si="45">TEXT(J1410,"MMM")</f>
        <v>Dec</v>
      </c>
    </row>
    <row r="1411" spans="1:17" x14ac:dyDescent="0.3">
      <c r="A1411">
        <v>1418</v>
      </c>
      <c r="B1411" t="str">
        <f>Portfolio43468[[#This Row],[First Name]]</f>
        <v>R</v>
      </c>
      <c r="C1411" t="str">
        <f>Portfolio43468[[#This Row],[Last Name]]</f>
        <v>Hart</v>
      </c>
      <c r="D1411" t="s">
        <v>4493</v>
      </c>
      <c r="E1411" t="str">
        <f>Portfolio43468[[#This Row],[Gender]]</f>
        <v>M</v>
      </c>
      <c r="F1411">
        <v>30</v>
      </c>
      <c r="G1411" t="s">
        <v>5452</v>
      </c>
      <c r="H1411" t="s">
        <v>1182</v>
      </c>
      <c r="I1411" t="str">
        <f>INDEX('Postal Codes 1'!$C$2:$C$1540,MATCH(H1411,'Postal Codes 1'!$B$2:$B$1540,0))</f>
        <v>LS</v>
      </c>
      <c r="J1411" s="10">
        <v>39559</v>
      </c>
      <c r="K1411">
        <v>76</v>
      </c>
      <c r="L1411" t="s">
        <v>1677</v>
      </c>
      <c r="M1411" t="str">
        <f>Portfolio43468[[#This Row],[Product Name]]</f>
        <v>Ultrathing V3</v>
      </c>
      <c r="N1411">
        <f>Portfolio43468[[#This Row],[Order Quantity]]</f>
        <v>1824</v>
      </c>
      <c r="O1411" s="14">
        <f>Portfolio43468[[#This Row],[Order Value]]</f>
        <v>6365.76</v>
      </c>
      <c r="P1411">
        <f t="shared" si="44"/>
        <v>2008</v>
      </c>
      <c r="Q1411" t="str">
        <f t="shared" si="45"/>
        <v>Apr</v>
      </c>
    </row>
    <row r="1412" spans="1:17" x14ac:dyDescent="0.3">
      <c r="A1412">
        <v>1419</v>
      </c>
      <c r="B1412" t="str">
        <f>Portfolio43468[[#This Row],[First Name]]</f>
        <v>A</v>
      </c>
      <c r="C1412" t="str">
        <f>Portfolio43468[[#This Row],[Last Name]]</f>
        <v>Hamm</v>
      </c>
      <c r="D1412" t="s">
        <v>4493</v>
      </c>
      <c r="E1412" t="str">
        <f>Portfolio43468[[#This Row],[Gender]]</f>
        <v>M</v>
      </c>
      <c r="F1412">
        <v>30</v>
      </c>
      <c r="G1412" t="s">
        <v>5453</v>
      </c>
      <c r="H1412" t="s">
        <v>3329</v>
      </c>
      <c r="I1412" t="str">
        <f>INDEX('Postal Codes 1'!$C$2:$C$1540,MATCH(H1412,'Postal Codes 1'!$B$2:$B$1540,0))</f>
        <v>EH</v>
      </c>
      <c r="J1412" s="10">
        <v>39707</v>
      </c>
      <c r="K1412">
        <v>6</v>
      </c>
      <c r="L1412" t="s">
        <v>1696</v>
      </c>
      <c r="M1412" t="str">
        <f>Portfolio43468[[#This Row],[Product Name]]</f>
        <v>Ultrathing V2</v>
      </c>
      <c r="N1412">
        <f>Portfolio43468[[#This Row],[Order Quantity]]</f>
        <v>120</v>
      </c>
      <c r="O1412" s="14">
        <f>Portfolio43468[[#This Row],[Order Value]]</f>
        <v>358.8</v>
      </c>
      <c r="P1412">
        <f t="shared" si="44"/>
        <v>2008</v>
      </c>
      <c r="Q1412" t="str">
        <f t="shared" si="45"/>
        <v>Sep</v>
      </c>
    </row>
    <row r="1413" spans="1:17" x14ac:dyDescent="0.3">
      <c r="A1413">
        <v>1420</v>
      </c>
      <c r="B1413" t="str">
        <f>Portfolio43468[[#This Row],[First Name]]</f>
        <v>A</v>
      </c>
      <c r="C1413" t="str">
        <f>Portfolio43468[[#This Row],[Last Name]]</f>
        <v>Mack</v>
      </c>
      <c r="D1413" t="s">
        <v>4493</v>
      </c>
      <c r="E1413" t="str">
        <f>Portfolio43468[[#This Row],[Gender]]</f>
        <v>M</v>
      </c>
      <c r="F1413">
        <v>60</v>
      </c>
      <c r="G1413" t="s">
        <v>5455</v>
      </c>
      <c r="H1413" t="s">
        <v>1067</v>
      </c>
      <c r="I1413" t="str">
        <f>INDEX('Postal Codes 1'!$C$2:$C$1540,MATCH(H1413,'Postal Codes 1'!$B$2:$B$1540,0))</f>
        <v>GL</v>
      </c>
      <c r="J1413" s="10">
        <v>40201</v>
      </c>
      <c r="K1413">
        <v>4</v>
      </c>
      <c r="L1413" t="s">
        <v>1696</v>
      </c>
      <c r="M1413" t="str">
        <f>Portfolio43468[[#This Row],[Product Name]]</f>
        <v>Ultrathing V2</v>
      </c>
      <c r="N1413">
        <f>Portfolio43468[[#This Row],[Order Quantity]]</f>
        <v>80</v>
      </c>
      <c r="O1413" s="14">
        <f>Portfolio43468[[#This Row],[Order Value]]</f>
        <v>239.20000000000002</v>
      </c>
      <c r="P1413">
        <f t="shared" si="44"/>
        <v>2010</v>
      </c>
      <c r="Q1413" t="str">
        <f t="shared" si="45"/>
        <v>Jan</v>
      </c>
    </row>
    <row r="1414" spans="1:17" x14ac:dyDescent="0.3">
      <c r="A1414">
        <v>1421</v>
      </c>
      <c r="B1414" t="str">
        <f>Portfolio43468[[#This Row],[First Name]]</f>
        <v>D</v>
      </c>
      <c r="C1414" t="str">
        <f>Portfolio43468[[#This Row],[Last Name]]</f>
        <v>Brewster</v>
      </c>
      <c r="D1414" t="s">
        <v>4493</v>
      </c>
      <c r="E1414" t="str">
        <f>Portfolio43468[[#This Row],[Gender]]</f>
        <v>M</v>
      </c>
      <c r="F1414">
        <v>30</v>
      </c>
      <c r="G1414" t="s">
        <v>5458</v>
      </c>
      <c r="H1414" t="s">
        <v>22</v>
      </c>
      <c r="I1414" t="str">
        <f>INDEX('Postal Codes 1'!$C$2:$C$1540,MATCH(H1414,'Postal Codes 1'!$B$2:$B$1540,0))</f>
        <v>B</v>
      </c>
      <c r="J1414" s="10">
        <v>39901</v>
      </c>
      <c r="K1414">
        <v>7</v>
      </c>
      <c r="L1414" t="s">
        <v>1677</v>
      </c>
      <c r="M1414" t="str">
        <f>Portfolio43468[[#This Row],[Product Name]]</f>
        <v>Ultrathing V3</v>
      </c>
      <c r="N1414">
        <f>Portfolio43468[[#This Row],[Order Quantity]]</f>
        <v>168</v>
      </c>
      <c r="O1414" s="14">
        <f>Portfolio43468[[#This Row],[Order Value]]</f>
        <v>586.32000000000005</v>
      </c>
      <c r="P1414">
        <f t="shared" si="44"/>
        <v>2009</v>
      </c>
      <c r="Q1414" t="str">
        <f t="shared" si="45"/>
        <v>Mar</v>
      </c>
    </row>
    <row r="1415" spans="1:17" x14ac:dyDescent="0.3">
      <c r="A1415">
        <v>1422</v>
      </c>
      <c r="B1415" t="str">
        <f>Portfolio43468[[#This Row],[First Name]]</f>
        <v>C</v>
      </c>
      <c r="C1415" t="str">
        <f>Portfolio43468[[#This Row],[Last Name]]</f>
        <v>Bright</v>
      </c>
      <c r="D1415" t="s">
        <v>4493</v>
      </c>
      <c r="E1415" t="str">
        <f>Portfolio43468[[#This Row],[Gender]]</f>
        <v>M</v>
      </c>
      <c r="F1415">
        <v>60</v>
      </c>
      <c r="G1415" t="s">
        <v>5461</v>
      </c>
      <c r="H1415" t="s">
        <v>547</v>
      </c>
      <c r="I1415" t="str">
        <f>INDEX('Postal Codes 1'!$C$2:$C$1540,MATCH(H1415,'Postal Codes 1'!$B$2:$B$1540,0))</f>
        <v>CA</v>
      </c>
      <c r="J1415" s="10">
        <v>39472</v>
      </c>
      <c r="K1415">
        <v>88</v>
      </c>
      <c r="L1415" t="s">
        <v>1707</v>
      </c>
      <c r="M1415" t="str">
        <f>Portfolio43468[[#This Row],[Product Name]]</f>
        <v>Megawidget M</v>
      </c>
      <c r="N1415">
        <f>Portfolio43468[[#This Row],[Order Quantity]]</f>
        <v>2112</v>
      </c>
      <c r="O1415" s="14">
        <f>Portfolio43468[[#This Row],[Order Value]]</f>
        <v>2513.2799999999997</v>
      </c>
      <c r="P1415">
        <f t="shared" si="44"/>
        <v>2008</v>
      </c>
      <c r="Q1415" t="str">
        <f t="shared" si="45"/>
        <v>Jan</v>
      </c>
    </row>
    <row r="1416" spans="1:17" x14ac:dyDescent="0.3">
      <c r="A1416">
        <v>1423</v>
      </c>
      <c r="B1416" t="str">
        <f>Portfolio43468[[#This Row],[First Name]]</f>
        <v>F</v>
      </c>
      <c r="C1416" t="str">
        <f>Portfolio43468[[#This Row],[Last Name]]</f>
        <v>Heller</v>
      </c>
      <c r="D1416" t="s">
        <v>4493</v>
      </c>
      <c r="E1416" t="str">
        <f>Portfolio43468[[#This Row],[Gender]]</f>
        <v>M</v>
      </c>
      <c r="F1416">
        <v>60</v>
      </c>
      <c r="G1416" t="s">
        <v>5463</v>
      </c>
      <c r="H1416" t="s">
        <v>380</v>
      </c>
      <c r="I1416" t="str">
        <f>INDEX('Postal Codes 1'!$C$2:$C$1540,MATCH(H1416,'Postal Codes 1'!$B$2:$B$1540,0))</f>
        <v>NR</v>
      </c>
      <c r="J1416" s="10">
        <v>40235</v>
      </c>
      <c r="K1416">
        <v>25</v>
      </c>
      <c r="L1416" t="s">
        <v>1696</v>
      </c>
      <c r="M1416" t="str">
        <f>Portfolio43468[[#This Row],[Product Name]]</f>
        <v>Ultrathing V2</v>
      </c>
      <c r="N1416">
        <f>Portfolio43468[[#This Row],[Order Quantity]]</f>
        <v>500</v>
      </c>
      <c r="O1416" s="14">
        <f>Portfolio43468[[#This Row],[Order Value]]</f>
        <v>1495</v>
      </c>
      <c r="P1416">
        <f t="shared" si="44"/>
        <v>2010</v>
      </c>
      <c r="Q1416" t="str">
        <f t="shared" si="45"/>
        <v>Feb</v>
      </c>
    </row>
    <row r="1417" spans="1:17" x14ac:dyDescent="0.3">
      <c r="A1417">
        <v>1424</v>
      </c>
      <c r="B1417" t="str">
        <f>Portfolio43468[[#This Row],[First Name]]</f>
        <v>J</v>
      </c>
      <c r="C1417" t="str">
        <f>Portfolio43468[[#This Row],[Last Name]]</f>
        <v>Robbins</v>
      </c>
      <c r="D1417" t="s">
        <v>4493</v>
      </c>
      <c r="E1417" t="str">
        <f>Portfolio43468[[#This Row],[Gender]]</f>
        <v>M</v>
      </c>
      <c r="F1417">
        <v>30</v>
      </c>
      <c r="G1417" t="s">
        <v>5464</v>
      </c>
      <c r="H1417" t="s">
        <v>4069</v>
      </c>
      <c r="I1417" t="str">
        <f>INDEX('Postal Codes 1'!$C$2:$C$1540,MATCH(H1417,'Postal Codes 1'!$B$2:$B$1540,0))</f>
        <v>PL</v>
      </c>
      <c r="J1417" s="10">
        <v>40463</v>
      </c>
      <c r="K1417">
        <v>55</v>
      </c>
      <c r="L1417" t="s">
        <v>1721</v>
      </c>
      <c r="M1417" t="str">
        <f>Portfolio43468[[#This Row],[Product Name]]</f>
        <v>Ultrathing V4</v>
      </c>
      <c r="N1417">
        <f>Portfolio43468[[#This Row],[Order Quantity]]</f>
        <v>1320</v>
      </c>
      <c r="O1417" s="14">
        <f>Portfolio43468[[#This Row],[Order Value]]</f>
        <v>5266.8</v>
      </c>
      <c r="P1417">
        <f t="shared" si="44"/>
        <v>2010</v>
      </c>
      <c r="Q1417" t="str">
        <f t="shared" si="45"/>
        <v>Oct</v>
      </c>
    </row>
    <row r="1418" spans="1:17" x14ac:dyDescent="0.3">
      <c r="A1418">
        <v>1425</v>
      </c>
      <c r="B1418" t="str">
        <f>Portfolio43468[[#This Row],[First Name]]</f>
        <v>S</v>
      </c>
      <c r="C1418" t="str">
        <f>Portfolio43468[[#This Row],[Last Name]]</f>
        <v>Bravo</v>
      </c>
      <c r="D1418" t="s">
        <v>4493</v>
      </c>
      <c r="E1418" t="str">
        <f>Portfolio43468[[#This Row],[Gender]]</f>
        <v>M</v>
      </c>
      <c r="F1418">
        <v>90</v>
      </c>
      <c r="G1418" t="s">
        <v>5465</v>
      </c>
      <c r="H1418" t="s">
        <v>220</v>
      </c>
      <c r="I1418" t="str">
        <f>INDEX('Postal Codes 1'!$C$2:$C$1540,MATCH(H1418,'Postal Codes 1'!$B$2:$B$1540,0))</f>
        <v>GU</v>
      </c>
      <c r="J1418" s="10">
        <v>40064</v>
      </c>
      <c r="K1418">
        <v>54</v>
      </c>
      <c r="L1418" t="s">
        <v>1007</v>
      </c>
      <c r="M1418" t="str">
        <f>Portfolio43468[[#This Row],[Product Name]]</f>
        <v>Superwossname</v>
      </c>
      <c r="N1418">
        <f>Portfolio43468[[#This Row],[Order Quantity]]</f>
        <v>1080</v>
      </c>
      <c r="O1418" s="14">
        <f>Portfolio43468[[#This Row],[Order Value]]</f>
        <v>3358.7999999999997</v>
      </c>
      <c r="P1418">
        <f t="shared" si="44"/>
        <v>2009</v>
      </c>
      <c r="Q1418" t="str">
        <f t="shared" si="45"/>
        <v>Sep</v>
      </c>
    </row>
    <row r="1419" spans="1:17" x14ac:dyDescent="0.3">
      <c r="A1419">
        <v>1426</v>
      </c>
      <c r="B1419" t="str">
        <f>Portfolio43468[[#This Row],[First Name]]</f>
        <v>S</v>
      </c>
      <c r="C1419" t="str">
        <f>Portfolio43468[[#This Row],[Last Name]]</f>
        <v>Stovall</v>
      </c>
      <c r="D1419" t="s">
        <v>4493</v>
      </c>
      <c r="E1419" t="str">
        <f>Portfolio43468[[#This Row],[Gender]]</f>
        <v>M</v>
      </c>
      <c r="F1419">
        <v>30</v>
      </c>
      <c r="G1419" t="s">
        <v>5467</v>
      </c>
      <c r="H1419" t="s">
        <v>669</v>
      </c>
      <c r="I1419" t="str">
        <f>INDEX('Postal Codes 1'!$C$2:$C$1540,MATCH(H1419,'Postal Codes 1'!$B$2:$B$1540,0))</f>
        <v>KA</v>
      </c>
      <c r="J1419" s="10">
        <v>39626</v>
      </c>
      <c r="K1419">
        <v>43</v>
      </c>
      <c r="L1419" t="s">
        <v>1707</v>
      </c>
      <c r="M1419" t="str">
        <f>Portfolio43468[[#This Row],[Product Name]]</f>
        <v>Megawidget M</v>
      </c>
      <c r="N1419">
        <f>Portfolio43468[[#This Row],[Order Quantity]]</f>
        <v>1032</v>
      </c>
      <c r="O1419" s="14">
        <f>Portfolio43468[[#This Row],[Order Value]]</f>
        <v>1228.08</v>
      </c>
      <c r="P1419">
        <f t="shared" si="44"/>
        <v>2008</v>
      </c>
      <c r="Q1419" t="str">
        <f t="shared" si="45"/>
        <v>Jun</v>
      </c>
    </row>
    <row r="1420" spans="1:17" x14ac:dyDescent="0.3">
      <c r="A1420">
        <v>1427</v>
      </c>
      <c r="B1420" t="str">
        <f>Portfolio43468[[#This Row],[First Name]]</f>
        <v>M</v>
      </c>
      <c r="C1420" t="str">
        <f>Portfolio43468[[#This Row],[Last Name]]</f>
        <v>Terrell</v>
      </c>
      <c r="D1420" t="s">
        <v>4601</v>
      </c>
      <c r="E1420" t="str">
        <f>Portfolio43468[[#This Row],[Gender]]</f>
        <v>M</v>
      </c>
      <c r="F1420">
        <v>60</v>
      </c>
      <c r="G1420" t="s">
        <v>5469</v>
      </c>
      <c r="H1420" t="s">
        <v>208</v>
      </c>
      <c r="I1420" t="str">
        <f>INDEX('Postal Codes 1'!$C$2:$C$1540,MATCH(H1420,'Postal Codes 1'!$B$2:$B$1540,0))</f>
        <v>FK</v>
      </c>
      <c r="J1420" s="10">
        <v>39834</v>
      </c>
      <c r="K1420">
        <v>93</v>
      </c>
      <c r="L1420" t="s">
        <v>1692</v>
      </c>
      <c r="M1420" t="str">
        <f>Portfolio43468[[#This Row],[Product Name]]</f>
        <v>Megawidget L</v>
      </c>
      <c r="N1420">
        <f>Portfolio43468[[#This Row],[Order Quantity]]</f>
        <v>2232</v>
      </c>
      <c r="O1420" s="14">
        <f>Portfolio43468[[#This Row],[Order Value]]</f>
        <v>3548.88</v>
      </c>
      <c r="P1420">
        <f t="shared" si="44"/>
        <v>2009</v>
      </c>
      <c r="Q1420" t="str">
        <f t="shared" si="45"/>
        <v>Jan</v>
      </c>
    </row>
    <row r="1421" spans="1:17" x14ac:dyDescent="0.3">
      <c r="A1421">
        <v>1428</v>
      </c>
      <c r="B1421" t="str">
        <f>Portfolio43468[[#This Row],[First Name]]</f>
        <v>T</v>
      </c>
      <c r="C1421" t="str">
        <f>Portfolio43468[[#This Row],[Last Name]]</f>
        <v>Chambers</v>
      </c>
      <c r="D1421" t="s">
        <v>4493</v>
      </c>
      <c r="E1421" t="str">
        <f>Portfolio43468[[#This Row],[Gender]]</f>
        <v>M</v>
      </c>
      <c r="F1421">
        <v>60</v>
      </c>
      <c r="G1421" t="s">
        <v>5471</v>
      </c>
      <c r="H1421" t="s">
        <v>131</v>
      </c>
      <c r="I1421" t="str">
        <f>INDEX('Postal Codes 1'!$C$2:$C$1540,MATCH(H1421,'Postal Codes 1'!$B$2:$B$1540,0))</f>
        <v>DD</v>
      </c>
      <c r="J1421" s="10">
        <v>39839</v>
      </c>
      <c r="K1421">
        <v>32</v>
      </c>
      <c r="L1421" t="s">
        <v>1721</v>
      </c>
      <c r="M1421" t="str">
        <f>Portfolio43468[[#This Row],[Product Name]]</f>
        <v>Ultrathing V4</v>
      </c>
      <c r="N1421">
        <f>Portfolio43468[[#This Row],[Order Quantity]]</f>
        <v>768</v>
      </c>
      <c r="O1421" s="14">
        <f>Portfolio43468[[#This Row],[Order Value]]</f>
        <v>3064.32</v>
      </c>
      <c r="P1421">
        <f t="shared" si="44"/>
        <v>2009</v>
      </c>
      <c r="Q1421" t="str">
        <f t="shared" si="45"/>
        <v>Jan</v>
      </c>
    </row>
    <row r="1422" spans="1:17" x14ac:dyDescent="0.3">
      <c r="A1422">
        <v>1429</v>
      </c>
      <c r="B1422" t="str">
        <f>Portfolio43468[[#This Row],[First Name]]</f>
        <v>S</v>
      </c>
      <c r="C1422" t="str">
        <f>Portfolio43468[[#This Row],[Last Name]]</f>
        <v>Williams</v>
      </c>
      <c r="D1422" t="s">
        <v>4493</v>
      </c>
      <c r="E1422" t="str">
        <f>Portfolio43468[[#This Row],[Gender]]</f>
        <v>M</v>
      </c>
      <c r="F1422">
        <v>30</v>
      </c>
      <c r="G1422" t="s">
        <v>5473</v>
      </c>
      <c r="H1422" t="s">
        <v>765</v>
      </c>
      <c r="I1422" t="str">
        <f>INDEX('Postal Codes 1'!$C$2:$C$1540,MATCH(H1422,'Postal Codes 1'!$B$2:$B$1540,0))</f>
        <v>PA</v>
      </c>
      <c r="J1422" s="10">
        <v>40039</v>
      </c>
      <c r="K1422">
        <v>25</v>
      </c>
      <c r="L1422" t="s">
        <v>1700</v>
      </c>
      <c r="M1422" t="str">
        <f>Portfolio43468[[#This Row],[Product Name]]</f>
        <v>Ultrathing V1</v>
      </c>
      <c r="N1422">
        <f>Portfolio43468[[#This Row],[Order Quantity]]</f>
        <v>425</v>
      </c>
      <c r="O1422" s="14">
        <f>Portfolio43468[[#This Row],[Order Value]]</f>
        <v>845.75</v>
      </c>
      <c r="P1422">
        <f t="shared" si="44"/>
        <v>2009</v>
      </c>
      <c r="Q1422" t="str">
        <f t="shared" si="45"/>
        <v>Aug</v>
      </c>
    </row>
    <row r="1423" spans="1:17" x14ac:dyDescent="0.3">
      <c r="A1423">
        <v>1430</v>
      </c>
      <c r="B1423" t="str">
        <f>Portfolio43468[[#This Row],[First Name]]</f>
        <v>E</v>
      </c>
      <c r="C1423" t="str">
        <f>Portfolio43468[[#This Row],[Last Name]]</f>
        <v>Hollis</v>
      </c>
      <c r="D1423" t="s">
        <v>4493</v>
      </c>
      <c r="E1423" t="str">
        <f>Portfolio43468[[#This Row],[Gender]]</f>
        <v>M</v>
      </c>
      <c r="F1423">
        <v>30</v>
      </c>
      <c r="G1423" t="s">
        <v>5475</v>
      </c>
      <c r="H1423" t="s">
        <v>1611</v>
      </c>
      <c r="I1423" t="str">
        <f>INDEX('Postal Codes 1'!$C$2:$C$1540,MATCH(H1423,'Postal Codes 1'!$B$2:$B$1540,0))</f>
        <v>DH</v>
      </c>
      <c r="J1423" s="10">
        <v>39637</v>
      </c>
      <c r="K1423">
        <v>93</v>
      </c>
      <c r="L1423" t="s">
        <v>1700</v>
      </c>
      <c r="M1423" t="str">
        <f>Portfolio43468[[#This Row],[Product Name]]</f>
        <v>Ultrathing V1</v>
      </c>
      <c r="N1423">
        <f>Portfolio43468[[#This Row],[Order Quantity]]</f>
        <v>1581</v>
      </c>
      <c r="O1423" s="14">
        <f>Portfolio43468[[#This Row],[Order Value]]</f>
        <v>3146.19</v>
      </c>
      <c r="P1423">
        <f t="shared" si="44"/>
        <v>2008</v>
      </c>
      <c r="Q1423" t="str">
        <f t="shared" si="45"/>
        <v>Jul</v>
      </c>
    </row>
    <row r="1424" spans="1:17" x14ac:dyDescent="0.3">
      <c r="A1424">
        <v>1431</v>
      </c>
      <c r="B1424" t="str">
        <f>Portfolio43468[[#This Row],[First Name]]</f>
        <v>K</v>
      </c>
      <c r="C1424" t="str">
        <f>Portfolio43468[[#This Row],[Last Name]]</f>
        <v>Goddard</v>
      </c>
      <c r="D1424" t="s">
        <v>4493</v>
      </c>
      <c r="E1424" t="str">
        <f>Portfolio43468[[#This Row],[Gender]]</f>
        <v>M</v>
      </c>
      <c r="F1424">
        <v>30</v>
      </c>
      <c r="G1424" t="s">
        <v>5476</v>
      </c>
      <c r="H1424" t="s">
        <v>476</v>
      </c>
      <c r="I1424" t="str">
        <f>INDEX('Postal Codes 1'!$C$2:$C$1540,MATCH(H1424,'Postal Codes 1'!$B$2:$B$1540,0))</f>
        <v>SK</v>
      </c>
      <c r="J1424" s="10">
        <v>40453</v>
      </c>
      <c r="K1424">
        <v>29</v>
      </c>
      <c r="L1424" t="s">
        <v>1696</v>
      </c>
      <c r="M1424" t="str">
        <f>Portfolio43468[[#This Row],[Product Name]]</f>
        <v>Ultrathing V2</v>
      </c>
      <c r="N1424">
        <f>Portfolio43468[[#This Row],[Order Quantity]]</f>
        <v>580</v>
      </c>
      <c r="O1424" s="14">
        <f>Portfolio43468[[#This Row],[Order Value]]</f>
        <v>1734.2</v>
      </c>
      <c r="P1424">
        <f t="shared" si="44"/>
        <v>2010</v>
      </c>
      <c r="Q1424" t="str">
        <f t="shared" si="45"/>
        <v>Oct</v>
      </c>
    </row>
    <row r="1425" spans="1:17" x14ac:dyDescent="0.3">
      <c r="A1425">
        <v>1432</v>
      </c>
      <c r="B1425" t="str">
        <f>Portfolio43468[[#This Row],[First Name]]</f>
        <v>W</v>
      </c>
      <c r="C1425" t="str">
        <f>Portfolio43468[[#This Row],[Last Name]]</f>
        <v>Goff</v>
      </c>
      <c r="D1425" t="s">
        <v>4493</v>
      </c>
      <c r="E1425" t="str">
        <f>Portfolio43468[[#This Row],[Gender]]</f>
        <v>M</v>
      </c>
      <c r="F1425">
        <v>90</v>
      </c>
      <c r="G1425" t="s">
        <v>5478</v>
      </c>
      <c r="H1425" t="s">
        <v>1608</v>
      </c>
      <c r="I1425" t="str">
        <f>INDEX('Postal Codes 1'!$C$2:$C$1540,MATCH(H1425,'Postal Codes 1'!$B$2:$B$1540,0))</f>
        <v>TR</v>
      </c>
      <c r="J1425" s="10">
        <v>40248</v>
      </c>
      <c r="K1425">
        <v>59</v>
      </c>
      <c r="L1425" t="s">
        <v>1692</v>
      </c>
      <c r="M1425" t="str">
        <f>Portfolio43468[[#This Row],[Product Name]]</f>
        <v>Megawidget L</v>
      </c>
      <c r="N1425">
        <f>Portfolio43468[[#This Row],[Order Quantity]]</f>
        <v>1416</v>
      </c>
      <c r="O1425" s="14">
        <f>Portfolio43468[[#This Row],[Order Value]]</f>
        <v>2251.44</v>
      </c>
      <c r="P1425">
        <f t="shared" si="44"/>
        <v>2010</v>
      </c>
      <c r="Q1425" t="str">
        <f t="shared" si="45"/>
        <v>Mar</v>
      </c>
    </row>
    <row r="1426" spans="1:17" x14ac:dyDescent="0.3">
      <c r="A1426">
        <v>1433</v>
      </c>
      <c r="B1426" t="str">
        <f>Portfolio43468[[#This Row],[First Name]]</f>
        <v>D</v>
      </c>
      <c r="C1426" t="str">
        <f>Portfolio43468[[#This Row],[Last Name]]</f>
        <v>Wilkinson</v>
      </c>
      <c r="D1426" t="s">
        <v>4493</v>
      </c>
      <c r="E1426" t="str">
        <f>Portfolio43468[[#This Row],[Gender]]</f>
        <v>M</v>
      </c>
      <c r="F1426">
        <v>30</v>
      </c>
      <c r="G1426" t="s">
        <v>5479</v>
      </c>
      <c r="H1426" t="s">
        <v>501</v>
      </c>
      <c r="I1426" t="str">
        <f>INDEX('Postal Codes 1'!$C$2:$C$1540,MATCH(H1426,'Postal Codes 1'!$B$2:$B$1540,0))</f>
        <v>SS</v>
      </c>
      <c r="J1426" s="10">
        <v>39627</v>
      </c>
      <c r="K1426">
        <v>21</v>
      </c>
      <c r="L1426" t="s">
        <v>1696</v>
      </c>
      <c r="M1426" t="str">
        <f>Portfolio43468[[#This Row],[Product Name]]</f>
        <v>Ultrathing V2</v>
      </c>
      <c r="N1426">
        <f>Portfolio43468[[#This Row],[Order Quantity]]</f>
        <v>420</v>
      </c>
      <c r="O1426" s="14">
        <f>Portfolio43468[[#This Row],[Order Value]]</f>
        <v>1255.8000000000002</v>
      </c>
      <c r="P1426">
        <f t="shared" si="44"/>
        <v>2008</v>
      </c>
      <c r="Q1426" t="str">
        <f t="shared" si="45"/>
        <v>Jun</v>
      </c>
    </row>
    <row r="1427" spans="1:17" x14ac:dyDescent="0.3">
      <c r="A1427">
        <v>1434</v>
      </c>
      <c r="B1427" t="str">
        <f>Portfolio43468[[#This Row],[First Name]]</f>
        <v>R</v>
      </c>
      <c r="C1427" t="str">
        <f>Portfolio43468[[#This Row],[Last Name]]</f>
        <v>Browne</v>
      </c>
      <c r="D1427" t="s">
        <v>4493</v>
      </c>
      <c r="E1427" t="str">
        <f>Portfolio43468[[#This Row],[Gender]]</f>
        <v>M</v>
      </c>
      <c r="F1427">
        <v>30</v>
      </c>
      <c r="G1427" t="s">
        <v>5482</v>
      </c>
      <c r="H1427" t="s">
        <v>5483</v>
      </c>
      <c r="I1427" t="str">
        <f>INDEX('Postal Codes 1'!$C$2:$C$1540,MATCH(H1427,'Postal Codes 1'!$B$2:$B$1540,0))</f>
        <v>CT</v>
      </c>
      <c r="J1427" s="10">
        <v>39754</v>
      </c>
      <c r="K1427">
        <v>24</v>
      </c>
      <c r="L1427" t="s">
        <v>1692</v>
      </c>
      <c r="M1427" t="str">
        <f>Portfolio43468[[#This Row],[Product Name]]</f>
        <v>Megawidget L</v>
      </c>
      <c r="N1427">
        <f>Portfolio43468[[#This Row],[Order Quantity]]</f>
        <v>576</v>
      </c>
      <c r="O1427" s="14">
        <f>Portfolio43468[[#This Row],[Order Value]]</f>
        <v>915.84</v>
      </c>
      <c r="P1427">
        <f t="shared" si="44"/>
        <v>2008</v>
      </c>
      <c r="Q1427" t="str">
        <f t="shared" si="45"/>
        <v>Nov</v>
      </c>
    </row>
    <row r="1428" spans="1:17" x14ac:dyDescent="0.3">
      <c r="A1428">
        <v>1435</v>
      </c>
      <c r="B1428" t="str">
        <f>Portfolio43468[[#This Row],[First Name]]</f>
        <v>O</v>
      </c>
      <c r="C1428" t="str">
        <f>Portfolio43468[[#This Row],[Last Name]]</f>
        <v>Reed</v>
      </c>
      <c r="D1428" t="s">
        <v>4493</v>
      </c>
      <c r="E1428" t="str">
        <f>Portfolio43468[[#This Row],[Gender]]</f>
        <v>M</v>
      </c>
      <c r="F1428">
        <v>60</v>
      </c>
      <c r="G1428" t="s">
        <v>5485</v>
      </c>
      <c r="H1428" t="s">
        <v>204</v>
      </c>
      <c r="I1428" t="str">
        <f>INDEX('Postal Codes 1'!$C$2:$C$1540,MATCH(H1428,'Postal Codes 1'!$B$2:$B$1540,0))</f>
        <v>FY</v>
      </c>
      <c r="J1428" s="10">
        <v>40154</v>
      </c>
      <c r="K1428">
        <v>10</v>
      </c>
      <c r="L1428" t="s">
        <v>1677</v>
      </c>
      <c r="M1428" t="str">
        <f>Portfolio43468[[#This Row],[Product Name]]</f>
        <v>Ultrathing V3</v>
      </c>
      <c r="N1428">
        <f>Portfolio43468[[#This Row],[Order Quantity]]</f>
        <v>240</v>
      </c>
      <c r="O1428" s="14">
        <f>Portfolio43468[[#This Row],[Order Value]]</f>
        <v>837.6</v>
      </c>
      <c r="P1428">
        <f t="shared" si="44"/>
        <v>2009</v>
      </c>
      <c r="Q1428" t="str">
        <f t="shared" si="45"/>
        <v>Dec</v>
      </c>
    </row>
    <row r="1429" spans="1:17" x14ac:dyDescent="0.3">
      <c r="A1429">
        <v>1436</v>
      </c>
      <c r="B1429" t="str">
        <f>Portfolio43468[[#This Row],[First Name]]</f>
        <v>G</v>
      </c>
      <c r="C1429" t="str">
        <f>Portfolio43468[[#This Row],[Last Name]]</f>
        <v>Lacey</v>
      </c>
      <c r="D1429" t="s">
        <v>4493</v>
      </c>
      <c r="E1429" t="str">
        <f>Portfolio43468[[#This Row],[Gender]]</f>
        <v>M</v>
      </c>
      <c r="F1429">
        <v>90</v>
      </c>
      <c r="G1429" t="s">
        <v>5488</v>
      </c>
      <c r="H1429" t="s">
        <v>972</v>
      </c>
      <c r="I1429" t="str">
        <f>INDEX('Postal Codes 1'!$C$2:$C$1540,MATCH(H1429,'Postal Codes 1'!$B$2:$B$1540,0))</f>
        <v>DE</v>
      </c>
      <c r="J1429" s="10">
        <v>39584</v>
      </c>
      <c r="K1429">
        <v>63</v>
      </c>
      <c r="L1429" t="s">
        <v>1007</v>
      </c>
      <c r="M1429" t="str">
        <f>Portfolio43468[[#This Row],[Product Name]]</f>
        <v>Superwossname</v>
      </c>
      <c r="N1429">
        <f>Portfolio43468[[#This Row],[Order Quantity]]</f>
        <v>1260</v>
      </c>
      <c r="O1429" s="14">
        <f>Portfolio43468[[#This Row],[Order Value]]</f>
        <v>3918.6</v>
      </c>
      <c r="P1429">
        <f t="shared" si="44"/>
        <v>2008</v>
      </c>
      <c r="Q1429" t="str">
        <f t="shared" si="45"/>
        <v>May</v>
      </c>
    </row>
    <row r="1430" spans="1:17" x14ac:dyDescent="0.3">
      <c r="A1430">
        <v>1437</v>
      </c>
      <c r="B1430" t="str">
        <f>Portfolio43468[[#This Row],[First Name]]</f>
        <v>J</v>
      </c>
      <c r="C1430" t="str">
        <f>Portfolio43468[[#This Row],[Last Name]]</f>
        <v>Eason</v>
      </c>
      <c r="D1430" t="s">
        <v>4493</v>
      </c>
      <c r="E1430" t="str">
        <f>Portfolio43468[[#This Row],[Gender]]</f>
        <v>M</v>
      </c>
      <c r="F1430">
        <v>30</v>
      </c>
      <c r="G1430" t="s">
        <v>5490</v>
      </c>
      <c r="H1430" t="s">
        <v>87</v>
      </c>
      <c r="I1430" t="str">
        <f>INDEX('Postal Codes 1'!$C$2:$C$1540,MATCH(H1430,'Postal Codes 1'!$B$2:$B$1540,0))</f>
        <v>CA</v>
      </c>
      <c r="J1430" s="10">
        <v>39946</v>
      </c>
      <c r="K1430">
        <v>86</v>
      </c>
      <c r="L1430" t="s">
        <v>1700</v>
      </c>
      <c r="M1430" t="str">
        <f>Portfolio43468[[#This Row],[Product Name]]</f>
        <v>Ultrathing V1</v>
      </c>
      <c r="N1430">
        <f>Portfolio43468[[#This Row],[Order Quantity]]</f>
        <v>1462</v>
      </c>
      <c r="O1430" s="14">
        <f>Portfolio43468[[#This Row],[Order Value]]</f>
        <v>2909.38</v>
      </c>
      <c r="P1430">
        <f t="shared" si="44"/>
        <v>2009</v>
      </c>
      <c r="Q1430" t="str">
        <f t="shared" si="45"/>
        <v>May</v>
      </c>
    </row>
    <row r="1431" spans="1:17" x14ac:dyDescent="0.3">
      <c r="A1431">
        <v>1438</v>
      </c>
      <c r="B1431" t="str">
        <f>Portfolio43468[[#This Row],[First Name]]</f>
        <v>R</v>
      </c>
      <c r="C1431" t="str">
        <f>Portfolio43468[[#This Row],[Last Name]]</f>
        <v>Rivers</v>
      </c>
      <c r="D1431" t="s">
        <v>4493</v>
      </c>
      <c r="E1431" t="str">
        <f>Portfolio43468[[#This Row],[Gender]]</f>
        <v>M</v>
      </c>
      <c r="F1431">
        <v>60</v>
      </c>
      <c r="G1431" t="s">
        <v>5493</v>
      </c>
      <c r="H1431" t="s">
        <v>5494</v>
      </c>
      <c r="I1431" t="str">
        <f>INDEX('Postal Codes 1'!$C$2:$C$1540,MATCH(H1431,'Postal Codes 1'!$B$2:$B$1540,0))</f>
        <v>PE</v>
      </c>
      <c r="J1431" s="10">
        <v>40314</v>
      </c>
      <c r="K1431">
        <v>89</v>
      </c>
      <c r="L1431" t="s">
        <v>1707</v>
      </c>
      <c r="M1431" t="str">
        <f>Portfolio43468[[#This Row],[Product Name]]</f>
        <v>Megawidget M</v>
      </c>
      <c r="N1431">
        <f>Portfolio43468[[#This Row],[Order Quantity]]</f>
        <v>2136</v>
      </c>
      <c r="O1431" s="14">
        <f>Portfolio43468[[#This Row],[Order Value]]</f>
        <v>2541.8399999999997</v>
      </c>
      <c r="P1431">
        <f t="shared" si="44"/>
        <v>2010</v>
      </c>
      <c r="Q1431" t="str">
        <f t="shared" si="45"/>
        <v>May</v>
      </c>
    </row>
    <row r="1432" spans="1:17" x14ac:dyDescent="0.3">
      <c r="A1432">
        <v>1439</v>
      </c>
      <c r="B1432" t="str">
        <f>Portfolio43468[[#This Row],[First Name]]</f>
        <v>B</v>
      </c>
      <c r="C1432" t="str">
        <f>Portfolio43468[[#This Row],[Last Name]]</f>
        <v>Vann</v>
      </c>
      <c r="D1432" t="s">
        <v>4493</v>
      </c>
      <c r="E1432" t="str">
        <f>Portfolio43468[[#This Row],[Gender]]</f>
        <v>M</v>
      </c>
      <c r="F1432">
        <v>60</v>
      </c>
      <c r="G1432" t="s">
        <v>5496</v>
      </c>
      <c r="H1432" t="s">
        <v>2733</v>
      </c>
      <c r="I1432" t="str">
        <f>INDEX('Postal Codes 1'!$C$2:$C$1540,MATCH(H1432,'Postal Codes 1'!$B$2:$B$1540,0))</f>
        <v>SN</v>
      </c>
      <c r="J1432" s="10">
        <v>40237</v>
      </c>
      <c r="K1432">
        <v>33</v>
      </c>
      <c r="L1432" t="s">
        <v>1673</v>
      </c>
      <c r="M1432" t="str">
        <f>Portfolio43468[[#This Row],[Product Name]]</f>
        <v>Megawidget S</v>
      </c>
      <c r="N1432">
        <f>Portfolio43468[[#This Row],[Order Quantity]]</f>
        <v>792</v>
      </c>
      <c r="O1432" s="14">
        <f>Portfolio43468[[#This Row],[Order Value]]</f>
        <v>625.68000000000006</v>
      </c>
      <c r="P1432">
        <f t="shared" si="44"/>
        <v>2010</v>
      </c>
      <c r="Q1432" t="str">
        <f t="shared" si="45"/>
        <v>Feb</v>
      </c>
    </row>
    <row r="1433" spans="1:17" x14ac:dyDescent="0.3">
      <c r="A1433">
        <v>1440</v>
      </c>
      <c r="B1433" t="str">
        <f>Portfolio43468[[#This Row],[First Name]]</f>
        <v>C</v>
      </c>
      <c r="C1433" t="str">
        <f>Portfolio43468[[#This Row],[Last Name]]</f>
        <v>Jack</v>
      </c>
      <c r="D1433" t="s">
        <v>4493</v>
      </c>
      <c r="E1433" t="str">
        <f>Portfolio43468[[#This Row],[Gender]]</f>
        <v>M</v>
      </c>
      <c r="F1433">
        <v>30</v>
      </c>
      <c r="G1433" t="s">
        <v>5498</v>
      </c>
      <c r="H1433" t="s">
        <v>257</v>
      </c>
      <c r="I1433" t="str">
        <f>INDEX('Postal Codes 1'!$C$2:$C$1540,MATCH(H1433,'Postal Codes 1'!$B$2:$B$1540,0))</f>
        <v>IV</v>
      </c>
      <c r="J1433" s="10">
        <v>39940</v>
      </c>
      <c r="K1433">
        <v>21</v>
      </c>
      <c r="L1433" t="s">
        <v>1707</v>
      </c>
      <c r="M1433" t="str">
        <f>Portfolio43468[[#This Row],[Product Name]]</f>
        <v>Megawidget M</v>
      </c>
      <c r="N1433">
        <f>Portfolio43468[[#This Row],[Order Quantity]]</f>
        <v>504</v>
      </c>
      <c r="O1433" s="14">
        <f>Portfolio43468[[#This Row],[Order Value]]</f>
        <v>599.76</v>
      </c>
      <c r="P1433">
        <f t="shared" si="44"/>
        <v>2009</v>
      </c>
      <c r="Q1433" t="str">
        <f t="shared" si="45"/>
        <v>May</v>
      </c>
    </row>
    <row r="1434" spans="1:17" x14ac:dyDescent="0.3">
      <c r="A1434">
        <v>1441</v>
      </c>
      <c r="B1434" t="str">
        <f>Portfolio43468[[#This Row],[First Name]]</f>
        <v>A</v>
      </c>
      <c r="C1434" t="str">
        <f>Portfolio43468[[#This Row],[Last Name]]</f>
        <v>Burger</v>
      </c>
      <c r="D1434" t="s">
        <v>4493</v>
      </c>
      <c r="E1434" t="str">
        <f>Portfolio43468[[#This Row],[Gender]]</f>
        <v>M</v>
      </c>
      <c r="F1434">
        <v>60</v>
      </c>
      <c r="G1434" t="s">
        <v>5385</v>
      </c>
      <c r="H1434" t="s">
        <v>198</v>
      </c>
      <c r="I1434" t="str">
        <f>INDEX('Postal Codes 1'!$C$2:$C$1540,MATCH(H1434,'Postal Codes 1'!$B$2:$B$1540,0))</f>
        <v>EX</v>
      </c>
      <c r="J1434" s="10">
        <v>39599</v>
      </c>
      <c r="K1434">
        <v>56</v>
      </c>
      <c r="L1434" t="s">
        <v>1677</v>
      </c>
      <c r="M1434" t="str">
        <f>Portfolio43468[[#This Row],[Product Name]]</f>
        <v>Ultrathing V3</v>
      </c>
      <c r="N1434">
        <f>Portfolio43468[[#This Row],[Order Quantity]]</f>
        <v>1344</v>
      </c>
      <c r="O1434" s="14">
        <f>Portfolio43468[[#This Row],[Order Value]]</f>
        <v>4690.5600000000004</v>
      </c>
      <c r="P1434">
        <f t="shared" si="44"/>
        <v>2008</v>
      </c>
      <c r="Q1434" t="str">
        <f t="shared" si="45"/>
        <v>May</v>
      </c>
    </row>
    <row r="1435" spans="1:17" x14ac:dyDescent="0.3">
      <c r="A1435">
        <v>1442</v>
      </c>
      <c r="B1435" t="str">
        <f>Portfolio43468[[#This Row],[First Name]]</f>
        <v>J</v>
      </c>
      <c r="C1435" t="str">
        <f>Portfolio43468[[#This Row],[Last Name]]</f>
        <v>Ames</v>
      </c>
      <c r="D1435" t="s">
        <v>4493</v>
      </c>
      <c r="E1435" t="str">
        <f>Portfolio43468[[#This Row],[Gender]]</f>
        <v>M</v>
      </c>
      <c r="F1435">
        <v>60</v>
      </c>
      <c r="G1435" t="s">
        <v>5502</v>
      </c>
      <c r="H1435" t="s">
        <v>219</v>
      </c>
      <c r="I1435" t="str">
        <f>INDEX('Postal Codes 1'!$C$2:$C$1540,MATCH(H1435,'Postal Codes 1'!$B$2:$B$1540,0))</f>
        <v>GU</v>
      </c>
      <c r="J1435" s="10">
        <v>40094</v>
      </c>
      <c r="K1435">
        <v>77</v>
      </c>
      <c r="L1435" t="s">
        <v>1707</v>
      </c>
      <c r="M1435" t="str">
        <f>Portfolio43468[[#This Row],[Product Name]]</f>
        <v>Megawidget M</v>
      </c>
      <c r="N1435">
        <f>Portfolio43468[[#This Row],[Order Quantity]]</f>
        <v>1848</v>
      </c>
      <c r="O1435" s="14">
        <f>Portfolio43468[[#This Row],[Order Value]]</f>
        <v>2199.12</v>
      </c>
      <c r="P1435">
        <f t="shared" si="44"/>
        <v>2009</v>
      </c>
      <c r="Q1435" t="str">
        <f t="shared" si="45"/>
        <v>Oct</v>
      </c>
    </row>
    <row r="1436" spans="1:17" x14ac:dyDescent="0.3">
      <c r="A1436">
        <v>1443</v>
      </c>
      <c r="B1436" t="str">
        <f>Portfolio43468[[#This Row],[First Name]]</f>
        <v>T</v>
      </c>
      <c r="C1436" t="str">
        <f>Portfolio43468[[#This Row],[Last Name]]</f>
        <v>Putnam</v>
      </c>
      <c r="D1436" t="s">
        <v>4493</v>
      </c>
      <c r="E1436" t="str">
        <f>Portfolio43468[[#This Row],[Gender]]</f>
        <v>M</v>
      </c>
      <c r="F1436">
        <v>90</v>
      </c>
      <c r="G1436" t="s">
        <v>5504</v>
      </c>
      <c r="H1436" t="s">
        <v>531</v>
      </c>
      <c r="I1436" t="str">
        <f>INDEX('Postal Codes 1'!$C$2:$C$1540,MATCH(H1436,'Postal Codes 1'!$B$2:$B$1540,0))</f>
        <v>BT</v>
      </c>
      <c r="J1436" s="10">
        <v>40304</v>
      </c>
      <c r="K1436">
        <v>54</v>
      </c>
      <c r="L1436" t="s">
        <v>1721</v>
      </c>
      <c r="M1436" t="str">
        <f>Portfolio43468[[#This Row],[Product Name]]</f>
        <v>Ultrathing V4</v>
      </c>
      <c r="N1436">
        <f>Portfolio43468[[#This Row],[Order Quantity]]</f>
        <v>1296</v>
      </c>
      <c r="O1436" s="14">
        <f>Portfolio43468[[#This Row],[Order Value]]</f>
        <v>5171.04</v>
      </c>
      <c r="P1436">
        <f t="shared" si="44"/>
        <v>2010</v>
      </c>
      <c r="Q1436" t="str">
        <f t="shared" si="45"/>
        <v>May</v>
      </c>
    </row>
    <row r="1437" spans="1:17" x14ac:dyDescent="0.3">
      <c r="A1437">
        <v>1444</v>
      </c>
      <c r="B1437" t="str">
        <f>Portfolio43468[[#This Row],[First Name]]</f>
        <v>D</v>
      </c>
      <c r="C1437" t="str">
        <f>Portfolio43468[[#This Row],[Last Name]]</f>
        <v>Hebert</v>
      </c>
      <c r="D1437" t="s">
        <v>4493</v>
      </c>
      <c r="E1437" t="str">
        <f>Portfolio43468[[#This Row],[Gender]]</f>
        <v>M</v>
      </c>
      <c r="F1437">
        <v>30</v>
      </c>
      <c r="G1437" t="s">
        <v>5506</v>
      </c>
      <c r="H1437" t="s">
        <v>52</v>
      </c>
      <c r="I1437" t="str">
        <f>INDEX('Postal Codes 1'!$C$2:$C$1540,MATCH(H1437,'Postal Codes 1'!$B$2:$B$1540,0))</f>
        <v>BN</v>
      </c>
      <c r="J1437" s="10">
        <v>40478</v>
      </c>
      <c r="K1437">
        <v>11</v>
      </c>
      <c r="L1437" t="s">
        <v>1721</v>
      </c>
      <c r="M1437" t="str">
        <f>Portfolio43468[[#This Row],[Product Name]]</f>
        <v>Ultrathing V4</v>
      </c>
      <c r="N1437">
        <f>Portfolio43468[[#This Row],[Order Quantity]]</f>
        <v>264</v>
      </c>
      <c r="O1437" s="14">
        <f>Portfolio43468[[#This Row],[Order Value]]</f>
        <v>1053.3600000000001</v>
      </c>
      <c r="P1437">
        <f t="shared" si="44"/>
        <v>2010</v>
      </c>
      <c r="Q1437" t="str">
        <f t="shared" si="45"/>
        <v>Oct</v>
      </c>
    </row>
    <row r="1438" spans="1:17" x14ac:dyDescent="0.3">
      <c r="A1438">
        <v>1445</v>
      </c>
      <c r="B1438" t="str">
        <f>Portfolio43468[[#This Row],[First Name]]</f>
        <v>D</v>
      </c>
      <c r="C1438" t="str">
        <f>Portfolio43468[[#This Row],[Last Name]]</f>
        <v>Fuentes</v>
      </c>
      <c r="D1438" t="s">
        <v>4493</v>
      </c>
      <c r="E1438" t="str">
        <f>Portfolio43468[[#This Row],[Gender]]</f>
        <v>M</v>
      </c>
      <c r="F1438">
        <v>30</v>
      </c>
      <c r="G1438" t="s">
        <v>5509</v>
      </c>
      <c r="H1438" t="s">
        <v>1232</v>
      </c>
      <c r="I1438" t="str">
        <f>INDEX('Postal Codes 1'!$C$2:$C$1540,MATCH(H1438,'Postal Codes 1'!$B$2:$B$1540,0))</f>
        <v>NR</v>
      </c>
      <c r="J1438" s="10">
        <v>39601</v>
      </c>
      <c r="K1438">
        <v>99</v>
      </c>
      <c r="L1438" t="s">
        <v>1696</v>
      </c>
      <c r="M1438" t="str">
        <f>Portfolio43468[[#This Row],[Product Name]]</f>
        <v>Ultrathing V2</v>
      </c>
      <c r="N1438">
        <f>Portfolio43468[[#This Row],[Order Quantity]]</f>
        <v>1980</v>
      </c>
      <c r="O1438" s="14">
        <f>Portfolio43468[[#This Row],[Order Value]]</f>
        <v>5920.2000000000007</v>
      </c>
      <c r="P1438">
        <f t="shared" si="44"/>
        <v>2008</v>
      </c>
      <c r="Q1438" t="str">
        <f t="shared" si="45"/>
        <v>Jun</v>
      </c>
    </row>
    <row r="1439" spans="1:17" x14ac:dyDescent="0.3">
      <c r="A1439">
        <v>1446</v>
      </c>
      <c r="B1439" t="str">
        <f>Portfolio43468[[#This Row],[First Name]]</f>
        <v>P</v>
      </c>
      <c r="C1439" t="str">
        <f>Portfolio43468[[#This Row],[Last Name]]</f>
        <v>Duke</v>
      </c>
      <c r="D1439" t="s">
        <v>4493</v>
      </c>
      <c r="E1439" t="str">
        <f>Portfolio43468[[#This Row],[Gender]]</f>
        <v>M</v>
      </c>
      <c r="F1439">
        <v>90</v>
      </c>
      <c r="G1439" t="s">
        <v>5510</v>
      </c>
      <c r="H1439" t="s">
        <v>194</v>
      </c>
      <c r="I1439" t="str">
        <f>INDEX('Postal Codes 1'!$C$2:$C$1540,MATCH(H1439,'Postal Codes 1'!$B$2:$B$1540,0))</f>
        <v>EX</v>
      </c>
      <c r="J1439" s="10">
        <v>40148</v>
      </c>
      <c r="K1439">
        <v>48</v>
      </c>
      <c r="L1439" t="s">
        <v>1007</v>
      </c>
      <c r="M1439" t="str">
        <f>Portfolio43468[[#This Row],[Product Name]]</f>
        <v>Superwossname</v>
      </c>
      <c r="N1439">
        <f>Portfolio43468[[#This Row],[Order Quantity]]</f>
        <v>960</v>
      </c>
      <c r="O1439" s="14">
        <f>Portfolio43468[[#This Row],[Order Value]]</f>
        <v>2985.6</v>
      </c>
      <c r="P1439">
        <f t="shared" si="44"/>
        <v>2009</v>
      </c>
      <c r="Q1439" t="str">
        <f t="shared" si="45"/>
        <v>Dec</v>
      </c>
    </row>
    <row r="1440" spans="1:17" x14ac:dyDescent="0.3">
      <c r="A1440">
        <v>1447</v>
      </c>
      <c r="B1440" t="str">
        <f>Portfolio43468[[#This Row],[First Name]]</f>
        <v>H</v>
      </c>
      <c r="C1440" t="str">
        <f>Portfolio43468[[#This Row],[Last Name]]</f>
        <v>Jarrett</v>
      </c>
      <c r="D1440" t="s">
        <v>4493</v>
      </c>
      <c r="E1440" t="str">
        <f>Portfolio43468[[#This Row],[Gender]]</f>
        <v>M</v>
      </c>
      <c r="F1440">
        <v>30</v>
      </c>
      <c r="G1440" t="s">
        <v>5511</v>
      </c>
      <c r="H1440" t="s">
        <v>5512</v>
      </c>
      <c r="I1440" t="str">
        <f>INDEX('Postal Codes 1'!$C$2:$C$1540,MATCH(H1440,'Postal Codes 1'!$B$2:$B$1540,0))</f>
        <v>ML</v>
      </c>
      <c r="J1440" s="10">
        <v>39908</v>
      </c>
      <c r="K1440">
        <v>48</v>
      </c>
      <c r="L1440" t="s">
        <v>1772</v>
      </c>
      <c r="M1440" t="str">
        <f>Portfolio43468[[#This Row],[Product Name]]</f>
        <v>Gigastuff</v>
      </c>
      <c r="N1440">
        <f>Portfolio43468[[#This Row],[Order Quantity]]</f>
        <v>864</v>
      </c>
      <c r="O1440" s="14">
        <f>Portfolio43468[[#This Row],[Order Value]]</f>
        <v>1632.9599999999998</v>
      </c>
      <c r="P1440">
        <f t="shared" si="44"/>
        <v>2009</v>
      </c>
      <c r="Q1440" t="str">
        <f t="shared" si="45"/>
        <v>Apr</v>
      </c>
    </row>
    <row r="1441" spans="1:17" x14ac:dyDescent="0.3">
      <c r="A1441">
        <v>1448</v>
      </c>
      <c r="B1441" t="str">
        <f>Portfolio43468[[#This Row],[First Name]]</f>
        <v>M</v>
      </c>
      <c r="C1441" t="str">
        <f>Portfolio43468[[#This Row],[Last Name]]</f>
        <v>Nguyen</v>
      </c>
      <c r="D1441" t="s">
        <v>4493</v>
      </c>
      <c r="E1441" t="str">
        <f>Portfolio43468[[#This Row],[Gender]]</f>
        <v>M</v>
      </c>
      <c r="F1441">
        <v>60</v>
      </c>
      <c r="G1441" t="s">
        <v>5514</v>
      </c>
      <c r="H1441" t="s">
        <v>1405</v>
      </c>
      <c r="I1441" t="str">
        <f>INDEX('Postal Codes 1'!$C$2:$C$1540,MATCH(H1441,'Postal Codes 1'!$B$2:$B$1540,0))</f>
        <v>SY</v>
      </c>
      <c r="J1441" s="10">
        <v>40170</v>
      </c>
      <c r="K1441">
        <v>65</v>
      </c>
      <c r="L1441" t="s">
        <v>1696</v>
      </c>
      <c r="M1441" t="str">
        <f>Portfolio43468[[#This Row],[Product Name]]</f>
        <v>Ultrathing V2</v>
      </c>
      <c r="N1441">
        <f>Portfolio43468[[#This Row],[Order Quantity]]</f>
        <v>1300</v>
      </c>
      <c r="O1441" s="14">
        <f>Portfolio43468[[#This Row],[Order Value]]</f>
        <v>3887.0000000000005</v>
      </c>
      <c r="P1441">
        <f t="shared" si="44"/>
        <v>2009</v>
      </c>
      <c r="Q1441" t="str">
        <f t="shared" si="45"/>
        <v>Dec</v>
      </c>
    </row>
    <row r="1442" spans="1:17" x14ac:dyDescent="0.3">
      <c r="A1442">
        <v>1449</v>
      </c>
      <c r="B1442" t="str">
        <f>Portfolio43468[[#This Row],[First Name]]</f>
        <v>E</v>
      </c>
      <c r="C1442" t="str">
        <f>Portfolio43468[[#This Row],[Last Name]]</f>
        <v>Whitaker</v>
      </c>
      <c r="D1442" t="s">
        <v>4493</v>
      </c>
      <c r="E1442" t="str">
        <f>Portfolio43468[[#This Row],[Gender]]</f>
        <v>M</v>
      </c>
      <c r="F1442">
        <v>30</v>
      </c>
      <c r="G1442" t="s">
        <v>5517</v>
      </c>
      <c r="H1442" t="s">
        <v>73</v>
      </c>
      <c r="I1442" t="str">
        <f>INDEX('Postal Codes 1'!$C$2:$C$1540,MATCH(H1442,'Postal Codes 1'!$B$2:$B$1540,0))</f>
        <v>BT</v>
      </c>
      <c r="J1442" s="10">
        <v>39547</v>
      </c>
      <c r="K1442">
        <v>79</v>
      </c>
      <c r="L1442" t="s">
        <v>1721</v>
      </c>
      <c r="M1442" t="str">
        <f>Portfolio43468[[#This Row],[Product Name]]</f>
        <v>Ultrathing V4</v>
      </c>
      <c r="N1442">
        <f>Portfolio43468[[#This Row],[Order Quantity]]</f>
        <v>1896</v>
      </c>
      <c r="O1442" s="14">
        <f>Portfolio43468[[#This Row],[Order Value]]</f>
        <v>7565.04</v>
      </c>
      <c r="P1442">
        <f t="shared" si="44"/>
        <v>2008</v>
      </c>
      <c r="Q1442" t="str">
        <f t="shared" si="45"/>
        <v>Apr</v>
      </c>
    </row>
    <row r="1443" spans="1:17" x14ac:dyDescent="0.3">
      <c r="A1443">
        <v>1450</v>
      </c>
      <c r="B1443" t="str">
        <f>Portfolio43468[[#This Row],[First Name]]</f>
        <v>A</v>
      </c>
      <c r="C1443" t="str">
        <f>Portfolio43468[[#This Row],[Last Name]]</f>
        <v>Padgett</v>
      </c>
      <c r="D1443" t="s">
        <v>4493</v>
      </c>
      <c r="E1443" t="str">
        <f>Portfolio43468[[#This Row],[Gender]]</f>
        <v>M</v>
      </c>
      <c r="F1443">
        <v>30</v>
      </c>
      <c r="G1443" t="s">
        <v>5519</v>
      </c>
      <c r="H1443" t="s">
        <v>2733</v>
      </c>
      <c r="I1443" t="str">
        <f>INDEX('Postal Codes 1'!$C$2:$C$1540,MATCH(H1443,'Postal Codes 1'!$B$2:$B$1540,0))</f>
        <v>SN</v>
      </c>
      <c r="J1443" s="10">
        <v>39972</v>
      </c>
      <c r="K1443">
        <v>89</v>
      </c>
      <c r="L1443" t="s">
        <v>1700</v>
      </c>
      <c r="M1443" t="str">
        <f>Portfolio43468[[#This Row],[Product Name]]</f>
        <v>Ultrathing V1</v>
      </c>
      <c r="N1443">
        <f>Portfolio43468[[#This Row],[Order Quantity]]</f>
        <v>1513</v>
      </c>
      <c r="O1443" s="14">
        <f>Portfolio43468[[#This Row],[Order Value]]</f>
        <v>3010.87</v>
      </c>
      <c r="P1443">
        <f t="shared" si="44"/>
        <v>2009</v>
      </c>
      <c r="Q1443" t="str">
        <f t="shared" si="45"/>
        <v>Jun</v>
      </c>
    </row>
    <row r="1444" spans="1:17" x14ac:dyDescent="0.3">
      <c r="A1444">
        <v>1451</v>
      </c>
      <c r="B1444" t="str">
        <f>Portfolio43468[[#This Row],[First Name]]</f>
        <v>J</v>
      </c>
      <c r="C1444" t="str">
        <f>Portfolio43468[[#This Row],[Last Name]]</f>
        <v>Burch</v>
      </c>
      <c r="D1444" t="s">
        <v>4493</v>
      </c>
      <c r="E1444" t="str">
        <f>Portfolio43468[[#This Row],[Gender]]</f>
        <v>M</v>
      </c>
      <c r="F1444">
        <v>30</v>
      </c>
      <c r="G1444" t="s">
        <v>3956</v>
      </c>
      <c r="H1444" t="s">
        <v>1198</v>
      </c>
      <c r="I1444" t="str">
        <f>INDEX('Postal Codes 1'!$C$2:$C$1540,MATCH(H1444,'Postal Codes 1'!$B$2:$B$1540,0))</f>
        <v>MK</v>
      </c>
      <c r="J1444" s="10">
        <v>40193</v>
      </c>
      <c r="K1444">
        <v>51</v>
      </c>
      <c r="L1444" t="s">
        <v>1772</v>
      </c>
      <c r="M1444" t="str">
        <f>Portfolio43468[[#This Row],[Product Name]]</f>
        <v>Gigastuff</v>
      </c>
      <c r="N1444">
        <f>Portfolio43468[[#This Row],[Order Quantity]]</f>
        <v>918</v>
      </c>
      <c r="O1444" s="14">
        <f>Portfolio43468[[#This Row],[Order Value]]</f>
        <v>1735.02</v>
      </c>
      <c r="P1444">
        <f t="shared" si="44"/>
        <v>2010</v>
      </c>
      <c r="Q1444" t="str">
        <f t="shared" si="45"/>
        <v>Jan</v>
      </c>
    </row>
    <row r="1445" spans="1:17" x14ac:dyDescent="0.3">
      <c r="A1445">
        <v>1452</v>
      </c>
      <c r="B1445" t="str">
        <f>Portfolio43468[[#This Row],[First Name]]</f>
        <v>H</v>
      </c>
      <c r="C1445" t="str">
        <f>Portfolio43468[[#This Row],[Last Name]]</f>
        <v>Bernal</v>
      </c>
      <c r="D1445" t="s">
        <v>4493</v>
      </c>
      <c r="E1445" t="str">
        <f>Portfolio43468[[#This Row],[Gender]]</f>
        <v>M</v>
      </c>
      <c r="F1445">
        <v>90</v>
      </c>
      <c r="G1445" t="s">
        <v>5522</v>
      </c>
      <c r="H1445" t="s">
        <v>4128</v>
      </c>
      <c r="I1445" t="str">
        <f>INDEX('Postal Codes 1'!$C$2:$C$1540,MATCH(H1445,'Postal Codes 1'!$B$2:$B$1540,0))</f>
        <v>PA</v>
      </c>
      <c r="J1445" s="10">
        <v>39449</v>
      </c>
      <c r="K1445">
        <v>17</v>
      </c>
      <c r="L1445" t="s">
        <v>1772</v>
      </c>
      <c r="M1445" t="str">
        <f>Portfolio43468[[#This Row],[Product Name]]</f>
        <v>Gigastuff</v>
      </c>
      <c r="N1445">
        <f>Portfolio43468[[#This Row],[Order Quantity]]</f>
        <v>306</v>
      </c>
      <c r="O1445" s="14">
        <f>Portfolio43468[[#This Row],[Order Value]]</f>
        <v>578.33999999999992</v>
      </c>
      <c r="P1445">
        <f t="shared" si="44"/>
        <v>2008</v>
      </c>
      <c r="Q1445" t="str">
        <f t="shared" si="45"/>
        <v>Jan</v>
      </c>
    </row>
    <row r="1446" spans="1:17" x14ac:dyDescent="0.3">
      <c r="A1446">
        <v>1453</v>
      </c>
      <c r="B1446" t="str">
        <f>Portfolio43468[[#This Row],[First Name]]</f>
        <v>A</v>
      </c>
      <c r="C1446" t="str">
        <f>Portfolio43468[[#This Row],[Last Name]]</f>
        <v>Staton</v>
      </c>
      <c r="D1446" t="s">
        <v>4493</v>
      </c>
      <c r="E1446" t="str">
        <f>Portfolio43468[[#This Row],[Gender]]</f>
        <v>M</v>
      </c>
      <c r="F1446">
        <v>90</v>
      </c>
      <c r="G1446" t="s">
        <v>3673</v>
      </c>
      <c r="H1446" t="s">
        <v>484</v>
      </c>
      <c r="I1446" t="str">
        <f>INDEX('Postal Codes 1'!$C$2:$C$1540,MATCH(H1446,'Postal Codes 1'!$B$2:$B$1540,0))</f>
        <v>SN</v>
      </c>
      <c r="J1446" s="10">
        <v>40351</v>
      </c>
      <c r="K1446">
        <v>93</v>
      </c>
      <c r="L1446" t="s">
        <v>1721</v>
      </c>
      <c r="M1446" t="str">
        <f>Portfolio43468[[#This Row],[Product Name]]</f>
        <v>Ultrathing V4</v>
      </c>
      <c r="N1446">
        <f>Portfolio43468[[#This Row],[Order Quantity]]</f>
        <v>2232</v>
      </c>
      <c r="O1446" s="14">
        <f>Portfolio43468[[#This Row],[Order Value]]</f>
        <v>8905.68</v>
      </c>
      <c r="P1446">
        <f t="shared" si="44"/>
        <v>2010</v>
      </c>
      <c r="Q1446" t="str">
        <f t="shared" si="45"/>
        <v>Jun</v>
      </c>
    </row>
    <row r="1447" spans="1:17" x14ac:dyDescent="0.3">
      <c r="A1447">
        <v>1454</v>
      </c>
      <c r="B1447" t="str">
        <f>Portfolio43468[[#This Row],[First Name]]</f>
        <v>K</v>
      </c>
      <c r="C1447" t="str">
        <f>Portfolio43468[[#This Row],[Last Name]]</f>
        <v>Rucker</v>
      </c>
      <c r="D1447" t="s">
        <v>4601</v>
      </c>
      <c r="E1447" t="str">
        <f>Portfolio43468[[#This Row],[Gender]]</f>
        <v>M</v>
      </c>
      <c r="F1447">
        <v>30</v>
      </c>
      <c r="G1447" t="s">
        <v>5526</v>
      </c>
      <c r="H1447" t="s">
        <v>9</v>
      </c>
      <c r="I1447" t="str">
        <f>INDEX('Postal Codes 1'!$C$2:$C$1540,MATCH(H1447,'Postal Codes 1'!$B$2:$B$1540,0))</f>
        <v>AB</v>
      </c>
      <c r="J1447" s="10">
        <v>40246</v>
      </c>
      <c r="K1447">
        <v>65</v>
      </c>
      <c r="L1447" t="s">
        <v>1707</v>
      </c>
      <c r="M1447" t="str">
        <f>Portfolio43468[[#This Row],[Product Name]]</f>
        <v>Megawidget M</v>
      </c>
      <c r="N1447">
        <f>Portfolio43468[[#This Row],[Order Quantity]]</f>
        <v>1560</v>
      </c>
      <c r="O1447" s="14">
        <f>Portfolio43468[[#This Row],[Order Value]]</f>
        <v>1856.3999999999999</v>
      </c>
      <c r="P1447">
        <f t="shared" si="44"/>
        <v>2010</v>
      </c>
      <c r="Q1447" t="str">
        <f t="shared" si="45"/>
        <v>Mar</v>
      </c>
    </row>
    <row r="1448" spans="1:17" x14ac:dyDescent="0.3">
      <c r="A1448">
        <v>1455</v>
      </c>
      <c r="B1448" t="str">
        <f>Portfolio43468[[#This Row],[First Name]]</f>
        <v>I</v>
      </c>
      <c r="C1448" t="str">
        <f>Portfolio43468[[#This Row],[Last Name]]</f>
        <v>Mccullough</v>
      </c>
      <c r="D1448" t="s">
        <v>4493</v>
      </c>
      <c r="E1448" t="str">
        <f>Portfolio43468[[#This Row],[Gender]]</f>
        <v>M</v>
      </c>
      <c r="F1448">
        <v>60</v>
      </c>
      <c r="G1448" t="s">
        <v>5528</v>
      </c>
      <c r="H1448" t="s">
        <v>5529</v>
      </c>
      <c r="I1448" t="str">
        <f>INDEX('Postal Codes 1'!$C$2:$C$1540,MATCH(H1448,'Postal Codes 1'!$B$2:$B$1540,0))</f>
        <v>DE</v>
      </c>
      <c r="J1448" s="10">
        <v>40062</v>
      </c>
      <c r="K1448">
        <v>14</v>
      </c>
      <c r="L1448" t="s">
        <v>1677</v>
      </c>
      <c r="M1448" t="str">
        <f>Portfolio43468[[#This Row],[Product Name]]</f>
        <v>Ultrathing V3</v>
      </c>
      <c r="N1448">
        <f>Portfolio43468[[#This Row],[Order Quantity]]</f>
        <v>336</v>
      </c>
      <c r="O1448" s="14">
        <f>Portfolio43468[[#This Row],[Order Value]]</f>
        <v>1172.6400000000001</v>
      </c>
      <c r="P1448">
        <f t="shared" si="44"/>
        <v>2009</v>
      </c>
      <c r="Q1448" t="str">
        <f t="shared" si="45"/>
        <v>Sep</v>
      </c>
    </row>
    <row r="1449" spans="1:17" x14ac:dyDescent="0.3">
      <c r="A1449">
        <v>1456</v>
      </c>
      <c r="B1449" t="str">
        <f>Portfolio43468[[#This Row],[First Name]]</f>
        <v>A</v>
      </c>
      <c r="C1449" t="str">
        <f>Portfolio43468[[#This Row],[Last Name]]</f>
        <v>Jensen</v>
      </c>
      <c r="D1449" t="s">
        <v>4493</v>
      </c>
      <c r="E1449" t="str">
        <f>Portfolio43468[[#This Row],[Gender]]</f>
        <v>M</v>
      </c>
      <c r="F1449">
        <v>60</v>
      </c>
      <c r="G1449" t="s">
        <v>5531</v>
      </c>
      <c r="H1449" t="s">
        <v>673</v>
      </c>
      <c r="I1449" t="str">
        <f>INDEX('Postal Codes 1'!$C$2:$C$1540,MATCH(H1449,'Postal Codes 1'!$B$2:$B$1540,0))</f>
        <v>KT</v>
      </c>
      <c r="J1449" s="10">
        <v>39650</v>
      </c>
      <c r="K1449">
        <v>48</v>
      </c>
      <c r="L1449" t="s">
        <v>1772</v>
      </c>
      <c r="M1449" t="str">
        <f>Portfolio43468[[#This Row],[Product Name]]</f>
        <v>Gigastuff</v>
      </c>
      <c r="N1449">
        <f>Portfolio43468[[#This Row],[Order Quantity]]</f>
        <v>864</v>
      </c>
      <c r="O1449" s="14">
        <f>Portfolio43468[[#This Row],[Order Value]]</f>
        <v>1632.9599999999998</v>
      </c>
      <c r="P1449">
        <f t="shared" si="44"/>
        <v>2008</v>
      </c>
      <c r="Q1449" t="str">
        <f t="shared" si="45"/>
        <v>Jul</v>
      </c>
    </row>
    <row r="1450" spans="1:17" x14ac:dyDescent="0.3">
      <c r="A1450">
        <v>1457</v>
      </c>
      <c r="B1450" t="str">
        <f>Portfolio43468[[#This Row],[First Name]]</f>
        <v>W</v>
      </c>
      <c r="C1450" t="str">
        <f>Portfolio43468[[#This Row],[Last Name]]</f>
        <v>Crenshaw</v>
      </c>
      <c r="D1450" t="s">
        <v>4493</v>
      </c>
      <c r="E1450" t="str">
        <f>Portfolio43468[[#This Row],[Gender]]</f>
        <v>M</v>
      </c>
      <c r="F1450">
        <v>60</v>
      </c>
      <c r="G1450" t="s">
        <v>5533</v>
      </c>
      <c r="H1450" t="s">
        <v>3547</v>
      </c>
      <c r="I1450" t="str">
        <f>INDEX('Postal Codes 1'!$C$2:$C$1540,MATCH(H1450,'Postal Codes 1'!$B$2:$B$1540,0))</f>
        <v>TN</v>
      </c>
      <c r="J1450" s="10">
        <v>40409</v>
      </c>
      <c r="K1450">
        <v>33</v>
      </c>
      <c r="L1450" t="s">
        <v>851</v>
      </c>
      <c r="M1450" t="str">
        <f>Portfolio43468[[#This Row],[Product Name]]</f>
        <v>Hyperwotsit</v>
      </c>
      <c r="N1450">
        <f>Portfolio43468[[#This Row],[Order Quantity]]</f>
        <v>660</v>
      </c>
      <c r="O1450" s="14">
        <f>Portfolio43468[[#This Row],[Order Value]]</f>
        <v>1326.6</v>
      </c>
      <c r="P1450">
        <f t="shared" si="44"/>
        <v>2010</v>
      </c>
      <c r="Q1450" t="str">
        <f t="shared" si="45"/>
        <v>Aug</v>
      </c>
    </row>
    <row r="1451" spans="1:17" x14ac:dyDescent="0.3">
      <c r="A1451">
        <v>1458</v>
      </c>
      <c r="B1451" t="str">
        <f>Portfolio43468[[#This Row],[First Name]]</f>
        <v>C</v>
      </c>
      <c r="C1451" t="str">
        <f>Portfolio43468[[#This Row],[Last Name]]</f>
        <v>Gray</v>
      </c>
      <c r="D1451" t="s">
        <v>4493</v>
      </c>
      <c r="E1451" t="str">
        <f>Portfolio43468[[#This Row],[Gender]]</f>
        <v>M</v>
      </c>
      <c r="F1451">
        <v>30</v>
      </c>
      <c r="G1451" t="s">
        <v>5535</v>
      </c>
      <c r="H1451" t="s">
        <v>3462</v>
      </c>
      <c r="I1451" t="str">
        <f>INDEX('Postal Codes 1'!$C$2:$C$1540,MATCH(H1451,'Postal Codes 1'!$B$2:$B$1540,0))</f>
        <v>SA</v>
      </c>
      <c r="J1451" s="10">
        <v>40088</v>
      </c>
      <c r="K1451">
        <v>67</v>
      </c>
      <c r="L1451" t="s">
        <v>1772</v>
      </c>
      <c r="M1451" t="str">
        <f>Portfolio43468[[#This Row],[Product Name]]</f>
        <v>Gigastuff</v>
      </c>
      <c r="N1451">
        <f>Portfolio43468[[#This Row],[Order Quantity]]</f>
        <v>1206</v>
      </c>
      <c r="O1451" s="14">
        <f>Portfolio43468[[#This Row],[Order Value]]</f>
        <v>2279.3399999999997</v>
      </c>
      <c r="P1451">
        <f t="shared" si="44"/>
        <v>2009</v>
      </c>
      <c r="Q1451" t="str">
        <f t="shared" si="45"/>
        <v>Oct</v>
      </c>
    </row>
    <row r="1452" spans="1:17" x14ac:dyDescent="0.3">
      <c r="A1452">
        <v>1459</v>
      </c>
      <c r="B1452" t="str">
        <f>Portfolio43468[[#This Row],[First Name]]</f>
        <v>M</v>
      </c>
      <c r="C1452" t="str">
        <f>Portfolio43468[[#This Row],[Last Name]]</f>
        <v>Crews</v>
      </c>
      <c r="D1452" t="s">
        <v>4493</v>
      </c>
      <c r="E1452" t="str">
        <f>Portfolio43468[[#This Row],[Gender]]</f>
        <v>M</v>
      </c>
      <c r="F1452">
        <v>90</v>
      </c>
      <c r="G1452" t="s">
        <v>5537</v>
      </c>
      <c r="H1452" t="s">
        <v>4803</v>
      </c>
      <c r="I1452" t="str">
        <f>INDEX('Postal Codes 1'!$C$2:$C$1540,MATCH(H1452,'Postal Codes 1'!$B$2:$B$1540,0))</f>
        <v>CM</v>
      </c>
      <c r="J1452" s="10">
        <v>40007</v>
      </c>
      <c r="K1452">
        <v>50</v>
      </c>
      <c r="L1452" t="s">
        <v>851</v>
      </c>
      <c r="M1452" t="str">
        <f>Portfolio43468[[#This Row],[Product Name]]</f>
        <v>Hyperwotsit</v>
      </c>
      <c r="N1452">
        <f>Portfolio43468[[#This Row],[Order Quantity]]</f>
        <v>1000</v>
      </c>
      <c r="O1452" s="14">
        <f>Portfolio43468[[#This Row],[Order Value]]</f>
        <v>2009.9999999999998</v>
      </c>
      <c r="P1452">
        <f t="shared" si="44"/>
        <v>2009</v>
      </c>
      <c r="Q1452" t="str">
        <f t="shared" si="45"/>
        <v>Jul</v>
      </c>
    </row>
    <row r="1453" spans="1:17" x14ac:dyDescent="0.3">
      <c r="A1453">
        <v>1460</v>
      </c>
      <c r="B1453" t="str">
        <f>Portfolio43468[[#This Row],[First Name]]</f>
        <v>E</v>
      </c>
      <c r="C1453" t="str">
        <f>Portfolio43468[[#This Row],[Last Name]]</f>
        <v>Kincaid</v>
      </c>
      <c r="D1453" t="s">
        <v>4493</v>
      </c>
      <c r="E1453" t="str">
        <f>Portfolio43468[[#This Row],[Gender]]</f>
        <v>M</v>
      </c>
      <c r="F1453">
        <v>60</v>
      </c>
      <c r="G1453" t="s">
        <v>5540</v>
      </c>
      <c r="H1453" t="s">
        <v>20</v>
      </c>
      <c r="I1453" t="str">
        <f>INDEX('Postal Codes 1'!$C$2:$C$1540,MATCH(H1453,'Postal Codes 1'!$B$2:$B$1540,0))</f>
        <v>DY</v>
      </c>
      <c r="J1453" s="10">
        <v>40278</v>
      </c>
      <c r="K1453">
        <v>44</v>
      </c>
      <c r="L1453" t="s">
        <v>851</v>
      </c>
      <c r="M1453" t="str">
        <f>Portfolio43468[[#This Row],[Product Name]]</f>
        <v>Hyperwotsit</v>
      </c>
      <c r="N1453">
        <f>Portfolio43468[[#This Row],[Order Quantity]]</f>
        <v>880</v>
      </c>
      <c r="O1453" s="14">
        <f>Portfolio43468[[#This Row],[Order Value]]</f>
        <v>1768.7999999999997</v>
      </c>
      <c r="P1453">
        <f t="shared" si="44"/>
        <v>2010</v>
      </c>
      <c r="Q1453" t="str">
        <f t="shared" si="45"/>
        <v>Apr</v>
      </c>
    </row>
    <row r="1454" spans="1:17" x14ac:dyDescent="0.3">
      <c r="A1454">
        <v>1461</v>
      </c>
      <c r="B1454" t="str">
        <f>Portfolio43468[[#This Row],[First Name]]</f>
        <v>I</v>
      </c>
      <c r="C1454" t="str">
        <f>Portfolio43468[[#This Row],[Last Name]]</f>
        <v>Bland</v>
      </c>
      <c r="D1454" t="s">
        <v>4493</v>
      </c>
      <c r="E1454" t="str">
        <f>Portfolio43468[[#This Row],[Gender]]</f>
        <v>M</v>
      </c>
      <c r="F1454">
        <v>30</v>
      </c>
      <c r="G1454" t="s">
        <v>5542</v>
      </c>
      <c r="H1454" t="s">
        <v>354</v>
      </c>
      <c r="I1454" t="str">
        <f>INDEX('Postal Codes 1'!$C$2:$C$1540,MATCH(H1454,'Postal Codes 1'!$B$2:$B$1540,0))</f>
        <v>NE</v>
      </c>
      <c r="J1454" s="10">
        <v>40532</v>
      </c>
      <c r="K1454">
        <v>25</v>
      </c>
      <c r="L1454" t="s">
        <v>851</v>
      </c>
      <c r="M1454" t="str">
        <f>Portfolio43468[[#This Row],[Product Name]]</f>
        <v>Hyperwotsit</v>
      </c>
      <c r="N1454">
        <f>Portfolio43468[[#This Row],[Order Quantity]]</f>
        <v>500</v>
      </c>
      <c r="O1454" s="14">
        <f>Portfolio43468[[#This Row],[Order Value]]</f>
        <v>1004.9999999999999</v>
      </c>
      <c r="P1454">
        <f t="shared" si="44"/>
        <v>2010</v>
      </c>
      <c r="Q1454" t="str">
        <f t="shared" si="45"/>
        <v>Dec</v>
      </c>
    </row>
    <row r="1455" spans="1:17" x14ac:dyDescent="0.3">
      <c r="A1455">
        <v>1462</v>
      </c>
      <c r="B1455" t="str">
        <f>Portfolio43468[[#This Row],[First Name]]</f>
        <v>R</v>
      </c>
      <c r="C1455" t="str">
        <f>Portfolio43468[[#This Row],[Last Name]]</f>
        <v>Mack</v>
      </c>
      <c r="D1455" t="s">
        <v>4493</v>
      </c>
      <c r="E1455" t="str">
        <f>Portfolio43468[[#This Row],[Gender]]</f>
        <v>M</v>
      </c>
      <c r="F1455">
        <v>60</v>
      </c>
      <c r="G1455" t="s">
        <v>5543</v>
      </c>
      <c r="H1455" t="s">
        <v>518</v>
      </c>
      <c r="I1455" t="str">
        <f>INDEX('Postal Codes 1'!$C$2:$C$1540,MATCH(H1455,'Postal Codes 1'!$B$2:$B$1540,0))</f>
        <v>BN</v>
      </c>
      <c r="J1455" s="10">
        <v>39800</v>
      </c>
      <c r="K1455">
        <v>63</v>
      </c>
      <c r="L1455" t="s">
        <v>1007</v>
      </c>
      <c r="M1455" t="str">
        <f>Portfolio43468[[#This Row],[Product Name]]</f>
        <v>Superwossname</v>
      </c>
      <c r="N1455">
        <f>Portfolio43468[[#This Row],[Order Quantity]]</f>
        <v>1260</v>
      </c>
      <c r="O1455" s="14">
        <f>Portfolio43468[[#This Row],[Order Value]]</f>
        <v>3918.6</v>
      </c>
      <c r="P1455">
        <f t="shared" si="44"/>
        <v>2008</v>
      </c>
      <c r="Q1455" t="str">
        <f t="shared" si="45"/>
        <v>Dec</v>
      </c>
    </row>
    <row r="1456" spans="1:17" x14ac:dyDescent="0.3">
      <c r="A1456">
        <v>1463</v>
      </c>
      <c r="B1456" t="str">
        <f>Portfolio43468[[#This Row],[First Name]]</f>
        <v>N</v>
      </c>
      <c r="C1456" t="str">
        <f>Portfolio43468[[#This Row],[Last Name]]</f>
        <v>Boyle</v>
      </c>
      <c r="D1456" t="s">
        <v>4493</v>
      </c>
      <c r="E1456" t="str">
        <f>Portfolio43468[[#This Row],[Gender]]</f>
        <v>M</v>
      </c>
      <c r="F1456">
        <v>90</v>
      </c>
      <c r="G1456" t="s">
        <v>5545</v>
      </c>
      <c r="H1456" t="s">
        <v>1612</v>
      </c>
      <c r="I1456" t="str">
        <f>INDEX('Postal Codes 1'!$C$2:$C$1540,MATCH(H1456,'Postal Codes 1'!$B$2:$B$1540,0))</f>
        <v>BT</v>
      </c>
      <c r="J1456" s="10">
        <v>40471</v>
      </c>
      <c r="K1456">
        <v>90</v>
      </c>
      <c r="L1456" t="s">
        <v>1677</v>
      </c>
      <c r="M1456" t="str">
        <f>Portfolio43468[[#This Row],[Product Name]]</f>
        <v>Ultrathing V3</v>
      </c>
      <c r="N1456">
        <f>Portfolio43468[[#This Row],[Order Quantity]]</f>
        <v>2160</v>
      </c>
      <c r="O1456" s="14">
        <f>Portfolio43468[[#This Row],[Order Value]]</f>
        <v>7538.4000000000005</v>
      </c>
      <c r="P1456">
        <f t="shared" si="44"/>
        <v>2010</v>
      </c>
      <c r="Q1456" t="str">
        <f t="shared" si="45"/>
        <v>Oct</v>
      </c>
    </row>
    <row r="1457" spans="1:17" x14ac:dyDescent="0.3">
      <c r="A1457">
        <v>1464</v>
      </c>
      <c r="B1457" t="str">
        <f>Portfolio43468[[#This Row],[First Name]]</f>
        <v>A</v>
      </c>
      <c r="C1457" t="str">
        <f>Portfolio43468[[#This Row],[Last Name]]</f>
        <v>Palmer</v>
      </c>
      <c r="D1457" t="s">
        <v>4601</v>
      </c>
      <c r="E1457" t="str">
        <f>Portfolio43468[[#This Row],[Gender]]</f>
        <v>M</v>
      </c>
      <c r="F1457">
        <v>60</v>
      </c>
      <c r="G1457" t="s">
        <v>5547</v>
      </c>
      <c r="H1457" t="s">
        <v>655</v>
      </c>
      <c r="I1457" t="str">
        <f>INDEX('Postal Codes 1'!$C$2:$C$1540,MATCH(H1457,'Postal Codes 1'!$B$2:$B$1540,0))</f>
        <v>IP</v>
      </c>
      <c r="J1457" s="10">
        <v>39555</v>
      </c>
      <c r="K1457">
        <v>44</v>
      </c>
      <c r="L1457" t="s">
        <v>1772</v>
      </c>
      <c r="M1457" t="str">
        <f>Portfolio43468[[#This Row],[Product Name]]</f>
        <v>Gigastuff</v>
      </c>
      <c r="N1457">
        <f>Portfolio43468[[#This Row],[Order Quantity]]</f>
        <v>792</v>
      </c>
      <c r="O1457" s="14">
        <f>Portfolio43468[[#This Row],[Order Value]]</f>
        <v>1496.8799999999999</v>
      </c>
      <c r="P1457">
        <f t="shared" si="44"/>
        <v>2008</v>
      </c>
      <c r="Q1457" t="str">
        <f t="shared" si="45"/>
        <v>Apr</v>
      </c>
    </row>
    <row r="1458" spans="1:17" x14ac:dyDescent="0.3">
      <c r="A1458">
        <v>1465</v>
      </c>
      <c r="B1458" t="str">
        <f>Portfolio43468[[#This Row],[First Name]]</f>
        <v>S</v>
      </c>
      <c r="C1458" t="str">
        <f>Portfolio43468[[#This Row],[Last Name]]</f>
        <v>Fischer</v>
      </c>
      <c r="D1458" t="s">
        <v>4493</v>
      </c>
      <c r="E1458" t="str">
        <f>Portfolio43468[[#This Row],[Gender]]</f>
        <v>M</v>
      </c>
      <c r="F1458">
        <v>30</v>
      </c>
      <c r="G1458" t="s">
        <v>5548</v>
      </c>
      <c r="H1458" t="s">
        <v>1603</v>
      </c>
      <c r="I1458" t="str">
        <f>INDEX('Postal Codes 1'!$C$2:$C$1540,MATCH(H1458,'Postal Codes 1'!$B$2:$B$1540,0))</f>
        <v>RG</v>
      </c>
      <c r="J1458" s="10">
        <v>40108</v>
      </c>
      <c r="K1458">
        <v>86</v>
      </c>
      <c r="L1458" t="s">
        <v>1677</v>
      </c>
      <c r="M1458" t="str">
        <f>Portfolio43468[[#This Row],[Product Name]]</f>
        <v>Ultrathing V3</v>
      </c>
      <c r="N1458">
        <f>Portfolio43468[[#This Row],[Order Quantity]]</f>
        <v>2064</v>
      </c>
      <c r="O1458" s="14">
        <f>Portfolio43468[[#This Row],[Order Value]]</f>
        <v>7203.3600000000006</v>
      </c>
      <c r="P1458">
        <f t="shared" si="44"/>
        <v>2009</v>
      </c>
      <c r="Q1458" t="str">
        <f t="shared" si="45"/>
        <v>Oct</v>
      </c>
    </row>
    <row r="1459" spans="1:17" x14ac:dyDescent="0.3">
      <c r="A1459">
        <v>1466</v>
      </c>
      <c r="B1459" t="str">
        <f>Portfolio43468[[#This Row],[First Name]]</f>
        <v>T</v>
      </c>
      <c r="C1459" t="str">
        <f>Portfolio43468[[#This Row],[Last Name]]</f>
        <v>Dickerson</v>
      </c>
      <c r="D1459" t="s">
        <v>4493</v>
      </c>
      <c r="E1459" t="str">
        <f>Portfolio43468[[#This Row],[Gender]]</f>
        <v>M</v>
      </c>
      <c r="F1459">
        <v>90</v>
      </c>
      <c r="G1459" t="s">
        <v>5549</v>
      </c>
      <c r="H1459" t="s">
        <v>351</v>
      </c>
      <c r="I1459" t="str">
        <f>INDEX('Postal Codes 1'!$C$2:$C$1540,MATCH(H1459,'Postal Codes 1'!$B$2:$B$1540,0))</f>
        <v>MK</v>
      </c>
      <c r="J1459" s="10">
        <v>40316</v>
      </c>
      <c r="K1459">
        <v>46</v>
      </c>
      <c r="L1459" t="s">
        <v>1692</v>
      </c>
      <c r="M1459" t="str">
        <f>Portfolio43468[[#This Row],[Product Name]]</f>
        <v>Megawidget L</v>
      </c>
      <c r="N1459">
        <f>Portfolio43468[[#This Row],[Order Quantity]]</f>
        <v>1104</v>
      </c>
      <c r="O1459" s="14">
        <f>Portfolio43468[[#This Row],[Order Value]]</f>
        <v>1755.3600000000001</v>
      </c>
      <c r="P1459">
        <f t="shared" si="44"/>
        <v>2010</v>
      </c>
      <c r="Q1459" t="str">
        <f t="shared" si="45"/>
        <v>May</v>
      </c>
    </row>
    <row r="1460" spans="1:17" x14ac:dyDescent="0.3">
      <c r="A1460">
        <v>1467</v>
      </c>
      <c r="B1460" t="str">
        <f>Portfolio43468[[#This Row],[First Name]]</f>
        <v>E</v>
      </c>
      <c r="C1460" t="str">
        <f>Portfolio43468[[#This Row],[Last Name]]</f>
        <v>Metcalf</v>
      </c>
      <c r="D1460" t="s">
        <v>4493</v>
      </c>
      <c r="E1460" t="str">
        <f>Portfolio43468[[#This Row],[Gender]]</f>
        <v>M</v>
      </c>
      <c r="F1460">
        <v>30</v>
      </c>
      <c r="G1460" t="s">
        <v>5551</v>
      </c>
      <c r="H1460" t="s">
        <v>5552</v>
      </c>
      <c r="I1460" t="str">
        <f>INDEX('Postal Codes 1'!$C$2:$C$1540,MATCH(H1460,'Postal Codes 1'!$B$2:$B$1540,0))</f>
        <v>EH</v>
      </c>
      <c r="J1460" s="10">
        <v>40202</v>
      </c>
      <c r="K1460">
        <v>26</v>
      </c>
      <c r="L1460" t="s">
        <v>1692</v>
      </c>
      <c r="M1460" t="str">
        <f>Portfolio43468[[#This Row],[Product Name]]</f>
        <v>Megawidget L</v>
      </c>
      <c r="N1460">
        <f>Portfolio43468[[#This Row],[Order Quantity]]</f>
        <v>624</v>
      </c>
      <c r="O1460" s="14">
        <f>Portfolio43468[[#This Row],[Order Value]]</f>
        <v>992.16000000000008</v>
      </c>
      <c r="P1460">
        <f t="shared" si="44"/>
        <v>2010</v>
      </c>
      <c r="Q1460" t="str">
        <f t="shared" si="45"/>
        <v>Jan</v>
      </c>
    </row>
    <row r="1461" spans="1:17" x14ac:dyDescent="0.3">
      <c r="A1461">
        <v>1468</v>
      </c>
      <c r="B1461" t="str">
        <f>Portfolio43468[[#This Row],[First Name]]</f>
        <v>H</v>
      </c>
      <c r="C1461" t="str">
        <f>Portfolio43468[[#This Row],[Last Name]]</f>
        <v>Cullen</v>
      </c>
      <c r="D1461" t="s">
        <v>4493</v>
      </c>
      <c r="E1461" t="str">
        <f>Portfolio43468[[#This Row],[Gender]]</f>
        <v>M</v>
      </c>
      <c r="F1461">
        <v>60</v>
      </c>
      <c r="G1461" t="s">
        <v>5553</v>
      </c>
      <c r="H1461" t="s">
        <v>139</v>
      </c>
      <c r="I1461" t="str">
        <f>INDEX('Postal Codes 1'!$C$2:$C$1540,MATCH(H1461,'Postal Codes 1'!$B$2:$B$1540,0))</f>
        <v>DG</v>
      </c>
      <c r="J1461" s="10">
        <v>40445</v>
      </c>
      <c r="K1461">
        <v>85</v>
      </c>
      <c r="L1461" t="s">
        <v>1696</v>
      </c>
      <c r="M1461" t="str">
        <f>Portfolio43468[[#This Row],[Product Name]]</f>
        <v>Ultrathing V2</v>
      </c>
      <c r="N1461">
        <f>Portfolio43468[[#This Row],[Order Quantity]]</f>
        <v>1700</v>
      </c>
      <c r="O1461" s="14">
        <f>Portfolio43468[[#This Row],[Order Value]]</f>
        <v>5083</v>
      </c>
      <c r="P1461">
        <f t="shared" si="44"/>
        <v>2010</v>
      </c>
      <c r="Q1461" t="str">
        <f t="shared" si="45"/>
        <v>Sep</v>
      </c>
    </row>
    <row r="1462" spans="1:17" x14ac:dyDescent="0.3">
      <c r="A1462">
        <v>1469</v>
      </c>
      <c r="B1462" t="str">
        <f>Portfolio43468[[#This Row],[First Name]]</f>
        <v>R</v>
      </c>
      <c r="C1462" t="str">
        <f>Portfolio43468[[#This Row],[Last Name]]</f>
        <v>Chatman</v>
      </c>
      <c r="D1462" t="s">
        <v>4493</v>
      </c>
      <c r="E1462" t="str">
        <f>Portfolio43468[[#This Row],[Gender]]</f>
        <v>M</v>
      </c>
      <c r="F1462">
        <v>60</v>
      </c>
      <c r="G1462" t="s">
        <v>5555</v>
      </c>
      <c r="H1462" t="s">
        <v>1494</v>
      </c>
      <c r="I1462" t="str">
        <f>INDEX('Postal Codes 1'!$C$2:$C$1540,MATCH(H1462,'Postal Codes 1'!$B$2:$B$1540,0))</f>
        <v>TQ</v>
      </c>
      <c r="J1462" s="10">
        <v>39847</v>
      </c>
      <c r="K1462">
        <v>74</v>
      </c>
      <c r="L1462" t="s">
        <v>1673</v>
      </c>
      <c r="M1462" t="str">
        <f>Portfolio43468[[#This Row],[Product Name]]</f>
        <v>Megawidget S</v>
      </c>
      <c r="N1462">
        <f>Portfolio43468[[#This Row],[Order Quantity]]</f>
        <v>1776</v>
      </c>
      <c r="O1462" s="14">
        <f>Portfolio43468[[#This Row],[Order Value]]</f>
        <v>1403.04</v>
      </c>
      <c r="P1462">
        <f t="shared" si="44"/>
        <v>2009</v>
      </c>
      <c r="Q1462" t="str">
        <f t="shared" si="45"/>
        <v>Feb</v>
      </c>
    </row>
    <row r="1463" spans="1:17" x14ac:dyDescent="0.3">
      <c r="A1463">
        <v>1470</v>
      </c>
      <c r="B1463" t="str">
        <f>Portfolio43468[[#This Row],[First Name]]</f>
        <v>E</v>
      </c>
      <c r="C1463" t="str">
        <f>Portfolio43468[[#This Row],[Last Name]]</f>
        <v>Hightower</v>
      </c>
      <c r="D1463" t="s">
        <v>4493</v>
      </c>
      <c r="E1463" t="str">
        <f>Portfolio43468[[#This Row],[Gender]]</f>
        <v>M</v>
      </c>
      <c r="F1463">
        <v>30</v>
      </c>
      <c r="G1463" t="s">
        <v>5558</v>
      </c>
      <c r="H1463" t="s">
        <v>1472</v>
      </c>
      <c r="I1463" t="str">
        <f>INDEX('Postal Codes 1'!$C$2:$C$1540,MATCH(H1463,'Postal Codes 1'!$B$2:$B$1540,0))</f>
        <v>TN</v>
      </c>
      <c r="J1463" s="10">
        <v>40466</v>
      </c>
      <c r="K1463">
        <v>87</v>
      </c>
      <c r="L1463" t="s">
        <v>1673</v>
      </c>
      <c r="M1463" t="str">
        <f>Portfolio43468[[#This Row],[Product Name]]</f>
        <v>Megawidget S</v>
      </c>
      <c r="N1463">
        <f>Portfolio43468[[#This Row],[Order Quantity]]</f>
        <v>2088</v>
      </c>
      <c r="O1463" s="14">
        <f>Portfolio43468[[#This Row],[Order Value]]</f>
        <v>1649.52</v>
      </c>
      <c r="P1463">
        <f t="shared" si="44"/>
        <v>2010</v>
      </c>
      <c r="Q1463" t="str">
        <f t="shared" si="45"/>
        <v>Oct</v>
      </c>
    </row>
    <row r="1464" spans="1:17" x14ac:dyDescent="0.3">
      <c r="A1464">
        <v>1471</v>
      </c>
      <c r="B1464" t="str">
        <f>Portfolio43468[[#This Row],[First Name]]</f>
        <v>B</v>
      </c>
      <c r="C1464" t="str">
        <f>Portfolio43468[[#This Row],[Last Name]]</f>
        <v>Kim</v>
      </c>
      <c r="D1464" t="s">
        <v>4493</v>
      </c>
      <c r="E1464" t="str">
        <f>Portfolio43468[[#This Row],[Gender]]</f>
        <v>M</v>
      </c>
      <c r="F1464">
        <v>30</v>
      </c>
      <c r="G1464" t="s">
        <v>5559</v>
      </c>
      <c r="H1464" t="s">
        <v>1418</v>
      </c>
      <c r="I1464" t="str">
        <f>INDEX('Postal Codes 1'!$C$2:$C$1540,MATCH(H1464,'Postal Codes 1'!$B$2:$B$1540,0))</f>
        <v>TA</v>
      </c>
      <c r="J1464" s="10">
        <v>40087</v>
      </c>
      <c r="K1464">
        <v>65</v>
      </c>
      <c r="L1464" t="s">
        <v>851</v>
      </c>
      <c r="M1464" t="str">
        <f>Portfolio43468[[#This Row],[Product Name]]</f>
        <v>Hyperwotsit</v>
      </c>
      <c r="N1464">
        <f>Portfolio43468[[#This Row],[Order Quantity]]</f>
        <v>1300</v>
      </c>
      <c r="O1464" s="14">
        <f>Portfolio43468[[#This Row],[Order Value]]</f>
        <v>2612.9999999999995</v>
      </c>
      <c r="P1464">
        <f t="shared" si="44"/>
        <v>2009</v>
      </c>
      <c r="Q1464" t="str">
        <f t="shared" si="45"/>
        <v>Oct</v>
      </c>
    </row>
    <row r="1465" spans="1:17" x14ac:dyDescent="0.3">
      <c r="A1465">
        <v>1472</v>
      </c>
      <c r="B1465" t="str">
        <f>Portfolio43468[[#This Row],[First Name]]</f>
        <v>E</v>
      </c>
      <c r="C1465" t="str">
        <f>Portfolio43468[[#This Row],[Last Name]]</f>
        <v>Grady</v>
      </c>
      <c r="D1465" t="s">
        <v>4493</v>
      </c>
      <c r="E1465" t="str">
        <f>Portfolio43468[[#This Row],[Gender]]</f>
        <v>M</v>
      </c>
      <c r="F1465">
        <v>90</v>
      </c>
      <c r="G1465" t="s">
        <v>5561</v>
      </c>
      <c r="H1465" t="s">
        <v>2612</v>
      </c>
      <c r="I1465" t="str">
        <f>INDEX('Postal Codes 1'!$C$2:$C$1540,MATCH(H1465,'Postal Codes 1'!$B$2:$B$1540,0))</f>
        <v>FK</v>
      </c>
      <c r="J1465" s="10">
        <v>40242</v>
      </c>
      <c r="K1465">
        <v>58</v>
      </c>
      <c r="L1465" t="s">
        <v>851</v>
      </c>
      <c r="M1465" t="str">
        <f>Portfolio43468[[#This Row],[Product Name]]</f>
        <v>Hyperwotsit</v>
      </c>
      <c r="N1465">
        <f>Portfolio43468[[#This Row],[Order Quantity]]</f>
        <v>1160</v>
      </c>
      <c r="O1465" s="14">
        <f>Portfolio43468[[#This Row],[Order Value]]</f>
        <v>2331.6</v>
      </c>
      <c r="P1465">
        <f t="shared" si="44"/>
        <v>2010</v>
      </c>
      <c r="Q1465" t="str">
        <f t="shared" si="45"/>
        <v>Mar</v>
      </c>
    </row>
    <row r="1466" spans="1:17" x14ac:dyDescent="0.3">
      <c r="A1466">
        <v>1473</v>
      </c>
      <c r="B1466" t="str">
        <f>Portfolio43468[[#This Row],[First Name]]</f>
        <v>M</v>
      </c>
      <c r="C1466" t="str">
        <f>Portfolio43468[[#This Row],[Last Name]]</f>
        <v>Gibbs</v>
      </c>
      <c r="D1466" t="s">
        <v>4493</v>
      </c>
      <c r="E1466" t="str">
        <f>Portfolio43468[[#This Row],[Gender]]</f>
        <v>M</v>
      </c>
      <c r="F1466">
        <v>60</v>
      </c>
      <c r="G1466" t="s">
        <v>5563</v>
      </c>
      <c r="H1466" t="s">
        <v>1643</v>
      </c>
      <c r="I1466" t="str">
        <f>INDEX('Postal Codes 1'!$C$2:$C$1540,MATCH(H1466,'Postal Codes 1'!$B$2:$B$1540,0))</f>
        <v>CV</v>
      </c>
      <c r="J1466" s="10">
        <v>40131</v>
      </c>
      <c r="K1466">
        <v>34</v>
      </c>
      <c r="L1466" t="s">
        <v>1677</v>
      </c>
      <c r="M1466" t="str">
        <f>Portfolio43468[[#This Row],[Product Name]]</f>
        <v>Ultrathing V3</v>
      </c>
      <c r="N1466">
        <f>Portfolio43468[[#This Row],[Order Quantity]]</f>
        <v>816</v>
      </c>
      <c r="O1466" s="14">
        <f>Portfolio43468[[#This Row],[Order Value]]</f>
        <v>2847.84</v>
      </c>
      <c r="P1466">
        <f t="shared" si="44"/>
        <v>2009</v>
      </c>
      <c r="Q1466" t="str">
        <f t="shared" si="45"/>
        <v>Nov</v>
      </c>
    </row>
    <row r="1467" spans="1:17" x14ac:dyDescent="0.3">
      <c r="A1467">
        <v>1474</v>
      </c>
      <c r="B1467" t="str">
        <f>Portfolio43468[[#This Row],[First Name]]</f>
        <v>W</v>
      </c>
      <c r="C1467" t="str">
        <f>Portfolio43468[[#This Row],[Last Name]]</f>
        <v>Haywood</v>
      </c>
      <c r="D1467" t="s">
        <v>4493</v>
      </c>
      <c r="E1467" t="str">
        <f>Portfolio43468[[#This Row],[Gender]]</f>
        <v>M</v>
      </c>
      <c r="F1467">
        <v>60</v>
      </c>
      <c r="G1467" t="s">
        <v>5564</v>
      </c>
      <c r="H1467" t="s">
        <v>1331</v>
      </c>
      <c r="I1467" t="str">
        <f>INDEX('Postal Codes 1'!$C$2:$C$1540,MATCH(H1467,'Postal Codes 1'!$B$2:$B$1540,0))</f>
        <v>SA</v>
      </c>
      <c r="J1467" s="10">
        <v>39711</v>
      </c>
      <c r="K1467">
        <v>83</v>
      </c>
      <c r="L1467" t="s">
        <v>1007</v>
      </c>
      <c r="M1467" t="str">
        <f>Portfolio43468[[#This Row],[Product Name]]</f>
        <v>Superwossname</v>
      </c>
      <c r="N1467">
        <f>Portfolio43468[[#This Row],[Order Quantity]]</f>
        <v>1660</v>
      </c>
      <c r="O1467" s="14">
        <f>Portfolio43468[[#This Row],[Order Value]]</f>
        <v>5162.5999999999995</v>
      </c>
      <c r="P1467">
        <f t="shared" si="44"/>
        <v>2008</v>
      </c>
      <c r="Q1467" t="str">
        <f t="shared" si="45"/>
        <v>Sep</v>
      </c>
    </row>
    <row r="1468" spans="1:17" x14ac:dyDescent="0.3">
      <c r="A1468">
        <v>1475</v>
      </c>
      <c r="B1468" t="str">
        <f>Portfolio43468[[#This Row],[First Name]]</f>
        <v>B</v>
      </c>
      <c r="C1468" t="str">
        <f>Portfolio43468[[#This Row],[Last Name]]</f>
        <v>Bonilla</v>
      </c>
      <c r="D1468" t="s">
        <v>4493</v>
      </c>
      <c r="E1468" t="str">
        <f>Portfolio43468[[#This Row],[Gender]]</f>
        <v>M</v>
      </c>
      <c r="F1468">
        <v>60</v>
      </c>
      <c r="G1468" t="s">
        <v>5567</v>
      </c>
      <c r="H1468" t="s">
        <v>800</v>
      </c>
      <c r="I1468" t="str">
        <f>INDEX('Postal Codes 1'!$C$2:$C$1540,MATCH(H1468,'Postal Codes 1'!$B$2:$B$1540,0))</f>
        <v>PO</v>
      </c>
      <c r="J1468" s="10">
        <v>40415</v>
      </c>
      <c r="K1468">
        <v>78</v>
      </c>
      <c r="L1468" t="s">
        <v>851</v>
      </c>
      <c r="M1468" t="str">
        <f>Portfolio43468[[#This Row],[Product Name]]</f>
        <v>Hyperwotsit</v>
      </c>
      <c r="N1468">
        <f>Portfolio43468[[#This Row],[Order Quantity]]</f>
        <v>1560</v>
      </c>
      <c r="O1468" s="14">
        <f>Portfolio43468[[#This Row],[Order Value]]</f>
        <v>3135.5999999999995</v>
      </c>
      <c r="P1468">
        <f t="shared" si="44"/>
        <v>2010</v>
      </c>
      <c r="Q1468" t="str">
        <f t="shared" si="45"/>
        <v>Aug</v>
      </c>
    </row>
    <row r="1469" spans="1:17" x14ac:dyDescent="0.3">
      <c r="A1469">
        <v>1476</v>
      </c>
      <c r="B1469" t="str">
        <f>Portfolio43468[[#This Row],[First Name]]</f>
        <v>T</v>
      </c>
      <c r="C1469" t="str">
        <f>Portfolio43468[[#This Row],[Last Name]]</f>
        <v>Hanks</v>
      </c>
      <c r="D1469" t="s">
        <v>4493</v>
      </c>
      <c r="E1469" t="str">
        <f>Portfolio43468[[#This Row],[Gender]]</f>
        <v>M</v>
      </c>
      <c r="F1469">
        <v>90</v>
      </c>
      <c r="G1469" t="s">
        <v>5570</v>
      </c>
      <c r="H1469" t="s">
        <v>159</v>
      </c>
      <c r="I1469" t="str">
        <f>INDEX('Postal Codes 1'!$C$2:$C$1540,MATCH(H1469,'Postal Codes 1'!$B$2:$B$1540,0))</f>
        <v>DY</v>
      </c>
      <c r="J1469" s="10">
        <v>39892</v>
      </c>
      <c r="K1469">
        <v>54</v>
      </c>
      <c r="L1469" t="s">
        <v>1673</v>
      </c>
      <c r="M1469" t="str">
        <f>Portfolio43468[[#This Row],[Product Name]]</f>
        <v>Megawidget S</v>
      </c>
      <c r="N1469">
        <f>Portfolio43468[[#This Row],[Order Quantity]]</f>
        <v>1296</v>
      </c>
      <c r="O1469" s="14">
        <f>Portfolio43468[[#This Row],[Order Value]]</f>
        <v>1023.84</v>
      </c>
      <c r="P1469">
        <f t="shared" si="44"/>
        <v>2009</v>
      </c>
      <c r="Q1469" t="str">
        <f t="shared" si="45"/>
        <v>Mar</v>
      </c>
    </row>
    <row r="1470" spans="1:17" x14ac:dyDescent="0.3">
      <c r="A1470">
        <v>1477</v>
      </c>
      <c r="B1470" t="str">
        <f>Portfolio43468[[#This Row],[First Name]]</f>
        <v>N</v>
      </c>
      <c r="C1470" t="str">
        <f>Portfolio43468[[#This Row],[Last Name]]</f>
        <v>Cohen</v>
      </c>
      <c r="D1470" t="s">
        <v>4493</v>
      </c>
      <c r="E1470" t="str">
        <f>Portfolio43468[[#This Row],[Gender]]</f>
        <v>M</v>
      </c>
      <c r="F1470">
        <v>90</v>
      </c>
      <c r="G1470" t="s">
        <v>5572</v>
      </c>
      <c r="H1470" t="s">
        <v>3126</v>
      </c>
      <c r="I1470" t="str">
        <f>INDEX('Postal Codes 1'!$C$2:$C$1540,MATCH(H1470,'Postal Codes 1'!$B$2:$B$1540,0))</f>
        <v>EN</v>
      </c>
      <c r="J1470" s="10">
        <v>40468</v>
      </c>
      <c r="K1470">
        <v>48</v>
      </c>
      <c r="L1470" t="s">
        <v>1696</v>
      </c>
      <c r="M1470" t="str">
        <f>Portfolio43468[[#This Row],[Product Name]]</f>
        <v>Ultrathing V2</v>
      </c>
      <c r="N1470">
        <f>Portfolio43468[[#This Row],[Order Quantity]]</f>
        <v>960</v>
      </c>
      <c r="O1470" s="14">
        <f>Portfolio43468[[#This Row],[Order Value]]</f>
        <v>2870.4</v>
      </c>
      <c r="P1470">
        <f t="shared" si="44"/>
        <v>2010</v>
      </c>
      <c r="Q1470" t="str">
        <f t="shared" si="45"/>
        <v>Oct</v>
      </c>
    </row>
    <row r="1471" spans="1:17" x14ac:dyDescent="0.3">
      <c r="A1471">
        <v>1478</v>
      </c>
      <c r="B1471" t="str">
        <f>Portfolio43468[[#This Row],[First Name]]</f>
        <v>W</v>
      </c>
      <c r="C1471" t="str">
        <f>Portfolio43468[[#This Row],[Last Name]]</f>
        <v>Hutchins</v>
      </c>
      <c r="D1471" t="s">
        <v>4493</v>
      </c>
      <c r="E1471" t="str">
        <f>Portfolio43468[[#This Row],[Gender]]</f>
        <v>M</v>
      </c>
      <c r="F1471">
        <v>60</v>
      </c>
      <c r="G1471" t="s">
        <v>5575</v>
      </c>
      <c r="H1471" t="s">
        <v>273</v>
      </c>
      <c r="I1471" t="str">
        <f>INDEX('Postal Codes 1'!$C$2:$C$1540,MATCH(H1471,'Postal Codes 1'!$B$2:$B$1540,0))</f>
        <v>KA</v>
      </c>
      <c r="J1471" s="10">
        <v>39791</v>
      </c>
      <c r="K1471">
        <v>10</v>
      </c>
      <c r="L1471" t="s">
        <v>1692</v>
      </c>
      <c r="M1471" t="str">
        <f>Portfolio43468[[#This Row],[Product Name]]</f>
        <v>Megawidget L</v>
      </c>
      <c r="N1471">
        <f>Portfolio43468[[#This Row],[Order Quantity]]</f>
        <v>240</v>
      </c>
      <c r="O1471" s="14">
        <f>Portfolio43468[[#This Row],[Order Value]]</f>
        <v>381.6</v>
      </c>
      <c r="P1471">
        <f t="shared" si="44"/>
        <v>2008</v>
      </c>
      <c r="Q1471" t="str">
        <f t="shared" si="45"/>
        <v>Dec</v>
      </c>
    </row>
    <row r="1472" spans="1:17" x14ac:dyDescent="0.3">
      <c r="A1472">
        <v>1479</v>
      </c>
      <c r="B1472" t="str">
        <f>Portfolio43468[[#This Row],[First Name]]</f>
        <v>B</v>
      </c>
      <c r="C1472" t="str">
        <f>Portfolio43468[[#This Row],[Last Name]]</f>
        <v>North</v>
      </c>
      <c r="D1472" t="s">
        <v>4493</v>
      </c>
      <c r="E1472" t="str">
        <f>Portfolio43468[[#This Row],[Gender]]</f>
        <v>M</v>
      </c>
      <c r="F1472">
        <v>30</v>
      </c>
      <c r="G1472" t="s">
        <v>5578</v>
      </c>
      <c r="H1472" t="s">
        <v>727</v>
      </c>
      <c r="I1472" t="str">
        <f>INDEX('Postal Codes 1'!$C$2:$C$1540,MATCH(H1472,'Postal Codes 1'!$B$2:$B$1540,0))</f>
        <v>LL</v>
      </c>
      <c r="J1472" s="10">
        <v>40327</v>
      </c>
      <c r="K1472">
        <v>50</v>
      </c>
      <c r="L1472" t="s">
        <v>1692</v>
      </c>
      <c r="M1472" t="str">
        <f>Portfolio43468[[#This Row],[Product Name]]</f>
        <v>Megawidget L</v>
      </c>
      <c r="N1472">
        <f>Portfolio43468[[#This Row],[Order Quantity]]</f>
        <v>1200</v>
      </c>
      <c r="O1472" s="14">
        <f>Portfolio43468[[#This Row],[Order Value]]</f>
        <v>1908</v>
      </c>
      <c r="P1472">
        <f t="shared" si="44"/>
        <v>2010</v>
      </c>
      <c r="Q1472" t="str">
        <f t="shared" si="45"/>
        <v>May</v>
      </c>
    </row>
    <row r="1473" spans="1:17" x14ac:dyDescent="0.3">
      <c r="A1473">
        <v>1480</v>
      </c>
      <c r="B1473" t="str">
        <f>Portfolio43468[[#This Row],[First Name]]</f>
        <v>Q</v>
      </c>
      <c r="C1473" t="str">
        <f>Portfolio43468[[#This Row],[Last Name]]</f>
        <v>Dickerson</v>
      </c>
      <c r="D1473" t="s">
        <v>4493</v>
      </c>
      <c r="E1473" t="str">
        <f>Portfolio43468[[#This Row],[Gender]]</f>
        <v>M</v>
      </c>
      <c r="F1473">
        <v>90</v>
      </c>
      <c r="G1473" t="s">
        <v>5580</v>
      </c>
      <c r="H1473" t="s">
        <v>1504</v>
      </c>
      <c r="I1473" t="str">
        <f>INDEX('Postal Codes 1'!$C$2:$C$1540,MATCH(H1473,'Postal Codes 1'!$B$2:$B$1540,0))</f>
        <v>TR</v>
      </c>
      <c r="J1473" s="10">
        <v>40149</v>
      </c>
      <c r="K1473">
        <v>17</v>
      </c>
      <c r="L1473" t="s">
        <v>1677</v>
      </c>
      <c r="M1473" t="str">
        <f>Portfolio43468[[#This Row],[Product Name]]</f>
        <v>Ultrathing V3</v>
      </c>
      <c r="N1473">
        <f>Portfolio43468[[#This Row],[Order Quantity]]</f>
        <v>408</v>
      </c>
      <c r="O1473" s="14">
        <f>Portfolio43468[[#This Row],[Order Value]]</f>
        <v>1423.92</v>
      </c>
      <c r="P1473">
        <f t="shared" si="44"/>
        <v>2009</v>
      </c>
      <c r="Q1473" t="str">
        <f t="shared" si="45"/>
        <v>Dec</v>
      </c>
    </row>
    <row r="1474" spans="1:17" x14ac:dyDescent="0.3">
      <c r="A1474">
        <v>1481</v>
      </c>
      <c r="B1474" t="str">
        <f>Portfolio43468[[#This Row],[First Name]]</f>
        <v>A</v>
      </c>
      <c r="C1474" t="str">
        <f>Portfolio43468[[#This Row],[Last Name]]</f>
        <v>Shearer</v>
      </c>
      <c r="D1474" t="s">
        <v>4493</v>
      </c>
      <c r="E1474" t="str">
        <f>Portfolio43468[[#This Row],[Gender]]</f>
        <v>M</v>
      </c>
      <c r="F1474">
        <v>90</v>
      </c>
      <c r="G1474" t="s">
        <v>5582</v>
      </c>
      <c r="H1474" t="s">
        <v>99</v>
      </c>
      <c r="I1474" t="str">
        <f>INDEX('Postal Codes 1'!$C$2:$C$1540,MATCH(H1474,'Postal Codes 1'!$B$2:$B$1540,0))</f>
        <v>SS</v>
      </c>
      <c r="J1474" s="10">
        <v>40044</v>
      </c>
      <c r="K1474">
        <v>91</v>
      </c>
      <c r="L1474" t="s">
        <v>1772</v>
      </c>
      <c r="M1474" t="str">
        <f>Portfolio43468[[#This Row],[Product Name]]</f>
        <v>Gigastuff</v>
      </c>
      <c r="N1474">
        <f>Portfolio43468[[#This Row],[Order Quantity]]</f>
        <v>1638</v>
      </c>
      <c r="O1474" s="14">
        <f>Portfolio43468[[#This Row],[Order Value]]</f>
        <v>3095.8199999999997</v>
      </c>
      <c r="P1474">
        <f t="shared" ref="P1474:P1537" si="46">YEAR(J1474)</f>
        <v>2009</v>
      </c>
      <c r="Q1474" t="str">
        <f t="shared" ref="Q1474:Q1537" si="47">TEXT(J1474,"MMM")</f>
        <v>Aug</v>
      </c>
    </row>
    <row r="1475" spans="1:17" x14ac:dyDescent="0.3">
      <c r="A1475">
        <v>1482</v>
      </c>
      <c r="B1475" t="str">
        <f>Portfolio43468[[#This Row],[First Name]]</f>
        <v>D</v>
      </c>
      <c r="C1475" t="str">
        <f>Portfolio43468[[#This Row],[Last Name]]</f>
        <v>Koch</v>
      </c>
      <c r="D1475" t="s">
        <v>4493</v>
      </c>
      <c r="E1475" t="str">
        <f>Portfolio43468[[#This Row],[Gender]]</f>
        <v>M</v>
      </c>
      <c r="F1475">
        <v>90</v>
      </c>
      <c r="G1475" t="s">
        <v>5585</v>
      </c>
      <c r="H1475" t="s">
        <v>5586</v>
      </c>
      <c r="I1475" t="str">
        <f>INDEX('Postal Codes 1'!$C$2:$C$1540,MATCH(H1475,'Postal Codes 1'!$B$2:$B$1540,0))</f>
        <v>G</v>
      </c>
      <c r="J1475" s="10">
        <v>39792</v>
      </c>
      <c r="K1475">
        <v>65</v>
      </c>
      <c r="L1475" t="s">
        <v>1700</v>
      </c>
      <c r="M1475" t="str">
        <f>Portfolio43468[[#This Row],[Product Name]]</f>
        <v>Ultrathing V1</v>
      </c>
      <c r="N1475">
        <f>Portfolio43468[[#This Row],[Order Quantity]]</f>
        <v>1105</v>
      </c>
      <c r="O1475" s="14">
        <f>Portfolio43468[[#This Row],[Order Value]]</f>
        <v>2198.9499999999998</v>
      </c>
      <c r="P1475">
        <f t="shared" si="46"/>
        <v>2008</v>
      </c>
      <c r="Q1475" t="str">
        <f t="shared" si="47"/>
        <v>Dec</v>
      </c>
    </row>
    <row r="1476" spans="1:17" x14ac:dyDescent="0.3">
      <c r="A1476">
        <v>1483</v>
      </c>
      <c r="B1476" t="str">
        <f>Portfolio43468[[#This Row],[First Name]]</f>
        <v>H</v>
      </c>
      <c r="C1476" t="str">
        <f>Portfolio43468[[#This Row],[Last Name]]</f>
        <v>Rivera</v>
      </c>
      <c r="D1476" t="s">
        <v>4493</v>
      </c>
      <c r="E1476" t="str">
        <f>Portfolio43468[[#This Row],[Gender]]</f>
        <v>M</v>
      </c>
      <c r="F1476">
        <v>60</v>
      </c>
      <c r="G1476" t="s">
        <v>5588</v>
      </c>
      <c r="H1476" t="s">
        <v>356</v>
      </c>
      <c r="I1476" t="str">
        <f>INDEX('Postal Codes 1'!$C$2:$C$1540,MATCH(H1476,'Postal Codes 1'!$B$2:$B$1540,0))</f>
        <v>NE</v>
      </c>
      <c r="J1476" s="10">
        <v>39461</v>
      </c>
      <c r="K1476">
        <v>31</v>
      </c>
      <c r="L1476" t="s">
        <v>1673</v>
      </c>
      <c r="M1476" t="str">
        <f>Portfolio43468[[#This Row],[Product Name]]</f>
        <v>Megawidget S</v>
      </c>
      <c r="N1476">
        <f>Portfolio43468[[#This Row],[Order Quantity]]</f>
        <v>744</v>
      </c>
      <c r="O1476" s="14">
        <f>Portfolio43468[[#This Row],[Order Value]]</f>
        <v>587.76</v>
      </c>
      <c r="P1476">
        <f t="shared" si="46"/>
        <v>2008</v>
      </c>
      <c r="Q1476" t="str">
        <f t="shared" si="47"/>
        <v>Jan</v>
      </c>
    </row>
    <row r="1477" spans="1:17" x14ac:dyDescent="0.3">
      <c r="A1477">
        <v>1484</v>
      </c>
      <c r="B1477" t="str">
        <f>Portfolio43468[[#This Row],[First Name]]</f>
        <v>T</v>
      </c>
      <c r="C1477" t="str">
        <f>Portfolio43468[[#This Row],[Last Name]]</f>
        <v>Ward</v>
      </c>
      <c r="D1477" t="s">
        <v>4493</v>
      </c>
      <c r="E1477" t="str">
        <f>Portfolio43468[[#This Row],[Gender]]</f>
        <v>M</v>
      </c>
      <c r="F1477">
        <v>30</v>
      </c>
      <c r="G1477" t="s">
        <v>5590</v>
      </c>
      <c r="H1477" t="s">
        <v>192</v>
      </c>
      <c r="I1477" t="str">
        <f>INDEX('Postal Codes 1'!$C$2:$C$1540,MATCH(H1477,'Postal Codes 1'!$B$2:$B$1540,0))</f>
        <v>EX</v>
      </c>
      <c r="J1477" s="10">
        <v>39935</v>
      </c>
      <c r="K1477">
        <v>90</v>
      </c>
      <c r="L1477" t="s">
        <v>1700</v>
      </c>
      <c r="M1477" t="str">
        <f>Portfolio43468[[#This Row],[Product Name]]</f>
        <v>Ultrathing V1</v>
      </c>
      <c r="N1477">
        <f>Portfolio43468[[#This Row],[Order Quantity]]</f>
        <v>1530</v>
      </c>
      <c r="O1477" s="14">
        <f>Portfolio43468[[#This Row],[Order Value]]</f>
        <v>3044.7</v>
      </c>
      <c r="P1477">
        <f t="shared" si="46"/>
        <v>2009</v>
      </c>
      <c r="Q1477" t="str">
        <f t="shared" si="47"/>
        <v>May</v>
      </c>
    </row>
    <row r="1478" spans="1:17" x14ac:dyDescent="0.3">
      <c r="A1478">
        <v>1485</v>
      </c>
      <c r="B1478" t="str">
        <f>Portfolio43468[[#This Row],[First Name]]</f>
        <v>S</v>
      </c>
      <c r="C1478" t="str">
        <f>Portfolio43468[[#This Row],[Last Name]]</f>
        <v>Logan</v>
      </c>
      <c r="D1478" t="s">
        <v>4493</v>
      </c>
      <c r="E1478" t="str">
        <f>Portfolio43468[[#This Row],[Gender]]</f>
        <v>M</v>
      </c>
      <c r="F1478">
        <v>90</v>
      </c>
      <c r="G1478" t="s">
        <v>5592</v>
      </c>
      <c r="H1478" t="s">
        <v>2393</v>
      </c>
      <c r="I1478" t="str">
        <f>INDEX('Postal Codes 1'!$C$2:$C$1540,MATCH(H1478,'Postal Codes 1'!$B$2:$B$1540,0))</f>
        <v>CM</v>
      </c>
      <c r="J1478" s="10">
        <v>40455</v>
      </c>
      <c r="K1478">
        <v>75</v>
      </c>
      <c r="L1478" t="s">
        <v>1007</v>
      </c>
      <c r="M1478" t="str">
        <f>Portfolio43468[[#This Row],[Product Name]]</f>
        <v>Superwossname</v>
      </c>
      <c r="N1478">
        <f>Portfolio43468[[#This Row],[Order Quantity]]</f>
        <v>1500</v>
      </c>
      <c r="O1478" s="14">
        <f>Portfolio43468[[#This Row],[Order Value]]</f>
        <v>4665</v>
      </c>
      <c r="P1478">
        <f t="shared" si="46"/>
        <v>2010</v>
      </c>
      <c r="Q1478" t="str">
        <f t="shared" si="47"/>
        <v>Oct</v>
      </c>
    </row>
    <row r="1479" spans="1:17" x14ac:dyDescent="0.3">
      <c r="A1479">
        <v>1486</v>
      </c>
      <c r="B1479" t="str">
        <f>Portfolio43468[[#This Row],[First Name]]</f>
        <v>A</v>
      </c>
      <c r="C1479" t="str">
        <f>Portfolio43468[[#This Row],[Last Name]]</f>
        <v>Abraham</v>
      </c>
      <c r="D1479" t="s">
        <v>4493</v>
      </c>
      <c r="E1479" t="str">
        <f>Portfolio43468[[#This Row],[Gender]]</f>
        <v>M</v>
      </c>
      <c r="F1479">
        <v>60</v>
      </c>
      <c r="G1479" t="s">
        <v>5594</v>
      </c>
      <c r="H1479" t="s">
        <v>706</v>
      </c>
      <c r="I1479" t="str">
        <f>INDEX('Postal Codes 1'!$C$2:$C$1540,MATCH(H1479,'Postal Codes 1'!$B$2:$B$1540,0))</f>
        <v>LL</v>
      </c>
      <c r="J1479" s="10">
        <v>39980</v>
      </c>
      <c r="K1479">
        <v>27</v>
      </c>
      <c r="L1479" t="s">
        <v>1677</v>
      </c>
      <c r="M1479" t="str">
        <f>Portfolio43468[[#This Row],[Product Name]]</f>
        <v>Ultrathing V3</v>
      </c>
      <c r="N1479">
        <f>Portfolio43468[[#This Row],[Order Quantity]]</f>
        <v>648</v>
      </c>
      <c r="O1479" s="14">
        <f>Portfolio43468[[#This Row],[Order Value]]</f>
        <v>2261.52</v>
      </c>
      <c r="P1479">
        <f t="shared" si="46"/>
        <v>2009</v>
      </c>
      <c r="Q1479" t="str">
        <f t="shared" si="47"/>
        <v>Jun</v>
      </c>
    </row>
    <row r="1480" spans="1:17" x14ac:dyDescent="0.3">
      <c r="A1480">
        <v>1487</v>
      </c>
      <c r="B1480" t="str">
        <f>Portfolio43468[[#This Row],[First Name]]</f>
        <v>P</v>
      </c>
      <c r="C1480" t="str">
        <f>Portfolio43468[[#This Row],[Last Name]]</f>
        <v>Lange</v>
      </c>
      <c r="D1480" t="s">
        <v>4493</v>
      </c>
      <c r="E1480" t="str">
        <f>Portfolio43468[[#This Row],[Gender]]</f>
        <v>M</v>
      </c>
      <c r="F1480">
        <v>30</v>
      </c>
      <c r="G1480" t="s">
        <v>5596</v>
      </c>
      <c r="H1480" t="s">
        <v>1621</v>
      </c>
      <c r="I1480" t="str">
        <f>INDEX('Postal Codes 1'!$C$2:$C$1540,MATCH(H1480,'Postal Codes 1'!$B$2:$B$1540,0))</f>
        <v>CT</v>
      </c>
      <c r="J1480" s="10">
        <v>39594</v>
      </c>
      <c r="K1480">
        <v>83</v>
      </c>
      <c r="L1480" t="s">
        <v>1692</v>
      </c>
      <c r="M1480" t="str">
        <f>Portfolio43468[[#This Row],[Product Name]]</f>
        <v>Megawidget L</v>
      </c>
      <c r="N1480">
        <f>Portfolio43468[[#This Row],[Order Quantity]]</f>
        <v>1992</v>
      </c>
      <c r="O1480" s="14">
        <f>Portfolio43468[[#This Row],[Order Value]]</f>
        <v>3167.28</v>
      </c>
      <c r="P1480">
        <f t="shared" si="46"/>
        <v>2008</v>
      </c>
      <c r="Q1480" t="str">
        <f t="shared" si="47"/>
        <v>May</v>
      </c>
    </row>
    <row r="1481" spans="1:17" x14ac:dyDescent="0.3">
      <c r="A1481">
        <v>1488</v>
      </c>
      <c r="B1481" t="str">
        <f>Portfolio43468[[#This Row],[First Name]]</f>
        <v>D</v>
      </c>
      <c r="C1481" t="str">
        <f>Portfolio43468[[#This Row],[Last Name]]</f>
        <v>Snow</v>
      </c>
      <c r="D1481" t="s">
        <v>4493</v>
      </c>
      <c r="E1481" t="str">
        <f>Portfolio43468[[#This Row],[Gender]]</f>
        <v>M</v>
      </c>
      <c r="F1481">
        <v>60</v>
      </c>
      <c r="G1481" t="s">
        <v>5598</v>
      </c>
      <c r="H1481" t="s">
        <v>273</v>
      </c>
      <c r="I1481" t="str">
        <f>INDEX('Postal Codes 1'!$C$2:$C$1540,MATCH(H1481,'Postal Codes 1'!$B$2:$B$1540,0))</f>
        <v>KA</v>
      </c>
      <c r="J1481" s="10">
        <v>40177</v>
      </c>
      <c r="K1481">
        <v>73</v>
      </c>
      <c r="L1481" t="s">
        <v>1673</v>
      </c>
      <c r="M1481" t="str">
        <f>Portfolio43468[[#This Row],[Product Name]]</f>
        <v>Megawidget S</v>
      </c>
      <c r="N1481">
        <f>Portfolio43468[[#This Row],[Order Quantity]]</f>
        <v>1752</v>
      </c>
      <c r="O1481" s="14">
        <f>Portfolio43468[[#This Row],[Order Value]]</f>
        <v>1384.0800000000002</v>
      </c>
      <c r="P1481">
        <f t="shared" si="46"/>
        <v>2009</v>
      </c>
      <c r="Q1481" t="str">
        <f t="shared" si="47"/>
        <v>Dec</v>
      </c>
    </row>
    <row r="1482" spans="1:17" x14ac:dyDescent="0.3">
      <c r="A1482">
        <v>1489</v>
      </c>
      <c r="B1482" t="str">
        <f>Portfolio43468[[#This Row],[First Name]]</f>
        <v>G</v>
      </c>
      <c r="C1482" t="str">
        <f>Portfolio43468[[#This Row],[Last Name]]</f>
        <v>Edwards</v>
      </c>
      <c r="D1482" t="s">
        <v>4493</v>
      </c>
      <c r="E1482" t="str">
        <f>Portfolio43468[[#This Row],[Gender]]</f>
        <v>M</v>
      </c>
      <c r="F1482">
        <v>60</v>
      </c>
      <c r="G1482" t="s">
        <v>5600</v>
      </c>
      <c r="H1482" t="s">
        <v>585</v>
      </c>
      <c r="I1482" t="str">
        <f>INDEX('Postal Codes 1'!$C$2:$C$1540,MATCH(H1482,'Postal Codes 1'!$B$2:$B$1540,0))</f>
        <v>DA</v>
      </c>
      <c r="J1482" s="10">
        <v>39689</v>
      </c>
      <c r="K1482">
        <v>4</v>
      </c>
      <c r="L1482" t="s">
        <v>1673</v>
      </c>
      <c r="M1482" t="str">
        <f>Portfolio43468[[#This Row],[Product Name]]</f>
        <v>Megawidget S</v>
      </c>
      <c r="N1482">
        <f>Portfolio43468[[#This Row],[Order Quantity]]</f>
        <v>96</v>
      </c>
      <c r="O1482" s="14">
        <f>Portfolio43468[[#This Row],[Order Value]]</f>
        <v>75.84</v>
      </c>
      <c r="P1482">
        <f t="shared" si="46"/>
        <v>2008</v>
      </c>
      <c r="Q1482" t="str">
        <f t="shared" si="47"/>
        <v>Aug</v>
      </c>
    </row>
    <row r="1483" spans="1:17" x14ac:dyDescent="0.3">
      <c r="A1483">
        <v>1490</v>
      </c>
      <c r="B1483" t="str">
        <f>Portfolio43468[[#This Row],[First Name]]</f>
        <v>E</v>
      </c>
      <c r="C1483" t="str">
        <f>Portfolio43468[[#This Row],[Last Name]]</f>
        <v>Sylvester</v>
      </c>
      <c r="D1483" t="s">
        <v>4493</v>
      </c>
      <c r="E1483" t="str">
        <f>Portfolio43468[[#This Row],[Gender]]</f>
        <v>M</v>
      </c>
      <c r="F1483">
        <v>90</v>
      </c>
      <c r="G1483" t="s">
        <v>5603</v>
      </c>
      <c r="H1483" t="s">
        <v>186</v>
      </c>
      <c r="I1483" t="str">
        <f>INDEX('Postal Codes 1'!$C$2:$C$1540,MATCH(H1483,'Postal Codes 1'!$B$2:$B$1540,0))</f>
        <v>EX</v>
      </c>
      <c r="J1483" s="10">
        <v>40161</v>
      </c>
      <c r="K1483">
        <v>98</v>
      </c>
      <c r="L1483" t="s">
        <v>851</v>
      </c>
      <c r="M1483" t="str">
        <f>Portfolio43468[[#This Row],[Product Name]]</f>
        <v>Hyperwotsit</v>
      </c>
      <c r="N1483">
        <f>Portfolio43468[[#This Row],[Order Quantity]]</f>
        <v>1960</v>
      </c>
      <c r="O1483" s="14">
        <f>Portfolio43468[[#This Row],[Order Value]]</f>
        <v>3939.5999999999995</v>
      </c>
      <c r="P1483">
        <f t="shared" si="46"/>
        <v>2009</v>
      </c>
      <c r="Q1483" t="str">
        <f t="shared" si="47"/>
        <v>Dec</v>
      </c>
    </row>
    <row r="1484" spans="1:17" x14ac:dyDescent="0.3">
      <c r="A1484">
        <v>1491</v>
      </c>
      <c r="B1484" t="str">
        <f>Portfolio43468[[#This Row],[First Name]]</f>
        <v>L</v>
      </c>
      <c r="C1484" t="str">
        <f>Portfolio43468[[#This Row],[Last Name]]</f>
        <v>Vaughan</v>
      </c>
      <c r="D1484" t="s">
        <v>4493</v>
      </c>
      <c r="E1484" t="str">
        <f>Portfolio43468[[#This Row],[Gender]]</f>
        <v>M</v>
      </c>
      <c r="F1484">
        <v>90</v>
      </c>
      <c r="G1484" t="s">
        <v>5606</v>
      </c>
      <c r="H1484" t="s">
        <v>5607</v>
      </c>
      <c r="I1484" t="str">
        <f>INDEX('Postal Codes 1'!$C$2:$C$1540,MATCH(H1484,'Postal Codes 1'!$B$2:$B$1540,0))</f>
        <v>CB</v>
      </c>
      <c r="J1484" s="10">
        <v>39714</v>
      </c>
      <c r="K1484">
        <v>35</v>
      </c>
      <c r="L1484" t="s">
        <v>1721</v>
      </c>
      <c r="M1484" t="str">
        <f>Portfolio43468[[#This Row],[Product Name]]</f>
        <v>Ultrathing V4</v>
      </c>
      <c r="N1484">
        <f>Portfolio43468[[#This Row],[Order Quantity]]</f>
        <v>840</v>
      </c>
      <c r="O1484" s="14">
        <f>Portfolio43468[[#This Row],[Order Value]]</f>
        <v>3351.6000000000004</v>
      </c>
      <c r="P1484">
        <f t="shared" si="46"/>
        <v>2008</v>
      </c>
      <c r="Q1484" t="str">
        <f t="shared" si="47"/>
        <v>Sep</v>
      </c>
    </row>
    <row r="1485" spans="1:17" x14ac:dyDescent="0.3">
      <c r="A1485">
        <v>1492</v>
      </c>
      <c r="B1485" t="str">
        <f>Portfolio43468[[#This Row],[First Name]]</f>
        <v>D</v>
      </c>
      <c r="C1485" t="str">
        <f>Portfolio43468[[#This Row],[Last Name]]</f>
        <v>Small</v>
      </c>
      <c r="D1485" t="s">
        <v>4493</v>
      </c>
      <c r="E1485" t="str">
        <f>Portfolio43468[[#This Row],[Gender]]</f>
        <v>M</v>
      </c>
      <c r="F1485">
        <v>90</v>
      </c>
      <c r="G1485" t="s">
        <v>5609</v>
      </c>
      <c r="H1485" t="s">
        <v>1165</v>
      </c>
      <c r="I1485" t="str">
        <f>INDEX('Postal Codes 1'!$C$2:$C$1540,MATCH(H1485,'Postal Codes 1'!$B$2:$B$1540,0))</f>
        <v>LL</v>
      </c>
      <c r="J1485" s="10">
        <v>39969</v>
      </c>
      <c r="K1485">
        <v>61</v>
      </c>
      <c r="L1485" t="s">
        <v>1007</v>
      </c>
      <c r="M1485" t="str">
        <f>Portfolio43468[[#This Row],[Product Name]]</f>
        <v>Superwossname</v>
      </c>
      <c r="N1485">
        <f>Portfolio43468[[#This Row],[Order Quantity]]</f>
        <v>1220</v>
      </c>
      <c r="O1485" s="14">
        <f>Portfolio43468[[#This Row],[Order Value]]</f>
        <v>3794.2</v>
      </c>
      <c r="P1485">
        <f t="shared" si="46"/>
        <v>2009</v>
      </c>
      <c r="Q1485" t="str">
        <f t="shared" si="47"/>
        <v>Jun</v>
      </c>
    </row>
    <row r="1486" spans="1:17" x14ac:dyDescent="0.3">
      <c r="A1486">
        <v>1493</v>
      </c>
      <c r="B1486" t="str">
        <f>Portfolio43468[[#This Row],[First Name]]</f>
        <v>E</v>
      </c>
      <c r="C1486" t="str">
        <f>Portfolio43468[[#This Row],[Last Name]]</f>
        <v>Goff</v>
      </c>
      <c r="D1486" t="s">
        <v>4493</v>
      </c>
      <c r="E1486" t="str">
        <f>Portfolio43468[[#This Row],[Gender]]</f>
        <v>M</v>
      </c>
      <c r="F1486">
        <v>60</v>
      </c>
      <c r="G1486" t="s">
        <v>5610</v>
      </c>
      <c r="H1486" t="s">
        <v>1108</v>
      </c>
      <c r="I1486" t="str">
        <f>INDEX('Postal Codes 1'!$C$2:$C$1540,MATCH(H1486,'Postal Codes 1'!$B$2:$B$1540,0))</f>
        <v>HX</v>
      </c>
      <c r="J1486" s="10">
        <v>40336</v>
      </c>
      <c r="K1486">
        <v>15</v>
      </c>
      <c r="L1486" t="s">
        <v>1677</v>
      </c>
      <c r="M1486" t="str">
        <f>Portfolio43468[[#This Row],[Product Name]]</f>
        <v>Ultrathing V3</v>
      </c>
      <c r="N1486">
        <f>Portfolio43468[[#This Row],[Order Quantity]]</f>
        <v>360</v>
      </c>
      <c r="O1486" s="14">
        <f>Portfolio43468[[#This Row],[Order Value]]</f>
        <v>1256.4000000000001</v>
      </c>
      <c r="P1486">
        <f t="shared" si="46"/>
        <v>2010</v>
      </c>
      <c r="Q1486" t="str">
        <f t="shared" si="47"/>
        <v>Jun</v>
      </c>
    </row>
    <row r="1487" spans="1:17" x14ac:dyDescent="0.3">
      <c r="A1487">
        <v>1494</v>
      </c>
      <c r="B1487" t="str">
        <f>Portfolio43468[[#This Row],[First Name]]</f>
        <v>S</v>
      </c>
      <c r="C1487" t="str">
        <f>Portfolio43468[[#This Row],[Last Name]]</f>
        <v>Sosa</v>
      </c>
      <c r="D1487" t="s">
        <v>4493</v>
      </c>
      <c r="E1487" t="str">
        <f>Portfolio43468[[#This Row],[Gender]]</f>
        <v>M</v>
      </c>
      <c r="F1487">
        <v>30</v>
      </c>
      <c r="G1487" t="s">
        <v>5611</v>
      </c>
      <c r="H1487" t="s">
        <v>670</v>
      </c>
      <c r="I1487" t="str">
        <f>INDEX('Postal Codes 1'!$C$2:$C$1540,MATCH(H1487,'Postal Codes 1'!$B$2:$B$1540,0))</f>
        <v>KT</v>
      </c>
      <c r="J1487" s="10">
        <v>40225</v>
      </c>
      <c r="K1487">
        <v>60</v>
      </c>
      <c r="L1487" t="s">
        <v>1677</v>
      </c>
      <c r="M1487" t="str">
        <f>Portfolio43468[[#This Row],[Product Name]]</f>
        <v>Ultrathing V3</v>
      </c>
      <c r="N1487">
        <f>Portfolio43468[[#This Row],[Order Quantity]]</f>
        <v>1440</v>
      </c>
      <c r="O1487" s="14">
        <f>Portfolio43468[[#This Row],[Order Value]]</f>
        <v>5025.6000000000004</v>
      </c>
      <c r="P1487">
        <f t="shared" si="46"/>
        <v>2010</v>
      </c>
      <c r="Q1487" t="str">
        <f t="shared" si="47"/>
        <v>Feb</v>
      </c>
    </row>
    <row r="1488" spans="1:17" x14ac:dyDescent="0.3">
      <c r="A1488">
        <v>1495</v>
      </c>
      <c r="B1488" t="str">
        <f>Portfolio43468[[#This Row],[First Name]]</f>
        <v>L</v>
      </c>
      <c r="C1488" t="str">
        <f>Portfolio43468[[#This Row],[Last Name]]</f>
        <v>Fields</v>
      </c>
      <c r="D1488" t="s">
        <v>4493</v>
      </c>
      <c r="E1488" t="str">
        <f>Portfolio43468[[#This Row],[Gender]]</f>
        <v>M</v>
      </c>
      <c r="F1488">
        <v>30</v>
      </c>
      <c r="G1488" t="s">
        <v>5614</v>
      </c>
      <c r="H1488" t="s">
        <v>976</v>
      </c>
      <c r="I1488" t="str">
        <f>INDEX('Postal Codes 1'!$C$2:$C$1540,MATCH(H1488,'Postal Codes 1'!$B$2:$B$1540,0))</f>
        <v>DE</v>
      </c>
      <c r="J1488" s="10">
        <v>39853</v>
      </c>
      <c r="K1488">
        <v>26</v>
      </c>
      <c r="L1488" t="s">
        <v>1677</v>
      </c>
      <c r="M1488" t="str">
        <f>Portfolio43468[[#This Row],[Product Name]]</f>
        <v>Ultrathing V3</v>
      </c>
      <c r="N1488">
        <f>Portfolio43468[[#This Row],[Order Quantity]]</f>
        <v>624</v>
      </c>
      <c r="O1488" s="14">
        <f>Portfolio43468[[#This Row],[Order Value]]</f>
        <v>2177.7600000000002</v>
      </c>
      <c r="P1488">
        <f t="shared" si="46"/>
        <v>2009</v>
      </c>
      <c r="Q1488" t="str">
        <f t="shared" si="47"/>
        <v>Feb</v>
      </c>
    </row>
    <row r="1489" spans="1:17" x14ac:dyDescent="0.3">
      <c r="A1489">
        <v>1496</v>
      </c>
      <c r="B1489" t="str">
        <f>Portfolio43468[[#This Row],[First Name]]</f>
        <v>R</v>
      </c>
      <c r="C1489" t="str">
        <f>Portfolio43468[[#This Row],[Last Name]]</f>
        <v>Michaud</v>
      </c>
      <c r="D1489" t="s">
        <v>4493</v>
      </c>
      <c r="E1489" t="str">
        <f>Portfolio43468[[#This Row],[Gender]]</f>
        <v>M</v>
      </c>
      <c r="F1489">
        <v>90</v>
      </c>
      <c r="G1489" t="s">
        <v>5617</v>
      </c>
      <c r="H1489" t="s">
        <v>1616</v>
      </c>
      <c r="I1489" t="str">
        <f>INDEX('Postal Codes 1'!$C$2:$C$1540,MATCH(H1489,'Postal Codes 1'!$B$2:$B$1540,0))</f>
        <v>BN</v>
      </c>
      <c r="J1489" s="10">
        <v>40409</v>
      </c>
      <c r="K1489">
        <v>6</v>
      </c>
      <c r="L1489" t="s">
        <v>1707</v>
      </c>
      <c r="M1489" t="str">
        <f>Portfolio43468[[#This Row],[Product Name]]</f>
        <v>Megawidget M</v>
      </c>
      <c r="N1489">
        <f>Portfolio43468[[#This Row],[Order Quantity]]</f>
        <v>144</v>
      </c>
      <c r="O1489" s="14">
        <f>Portfolio43468[[#This Row],[Order Value]]</f>
        <v>171.35999999999999</v>
      </c>
      <c r="P1489">
        <f t="shared" si="46"/>
        <v>2010</v>
      </c>
      <c r="Q1489" t="str">
        <f t="shared" si="47"/>
        <v>Aug</v>
      </c>
    </row>
    <row r="1490" spans="1:17" x14ac:dyDescent="0.3">
      <c r="A1490">
        <v>1497</v>
      </c>
      <c r="B1490" t="str">
        <f>Portfolio43468[[#This Row],[First Name]]</f>
        <v>D</v>
      </c>
      <c r="C1490" t="str">
        <f>Portfolio43468[[#This Row],[Last Name]]</f>
        <v>Shields</v>
      </c>
      <c r="D1490" t="s">
        <v>4493</v>
      </c>
      <c r="E1490" t="str">
        <f>Portfolio43468[[#This Row],[Gender]]</f>
        <v>M</v>
      </c>
      <c r="F1490">
        <v>60</v>
      </c>
      <c r="G1490" t="s">
        <v>5620</v>
      </c>
      <c r="H1490" t="s">
        <v>2125</v>
      </c>
      <c r="I1490" t="str">
        <f>INDEX('Postal Codes 1'!$C$2:$C$1540,MATCH(H1490,'Postal Codes 1'!$B$2:$B$1540,0))</f>
        <v>LL</v>
      </c>
      <c r="J1490" s="10">
        <v>40278</v>
      </c>
      <c r="K1490">
        <v>39</v>
      </c>
      <c r="L1490" t="s">
        <v>1707</v>
      </c>
      <c r="M1490" t="str">
        <f>Portfolio43468[[#This Row],[Product Name]]</f>
        <v>Megawidget M</v>
      </c>
      <c r="N1490">
        <f>Portfolio43468[[#This Row],[Order Quantity]]</f>
        <v>936</v>
      </c>
      <c r="O1490" s="14">
        <f>Portfolio43468[[#This Row],[Order Value]]</f>
        <v>1113.8399999999999</v>
      </c>
      <c r="P1490">
        <f t="shared" si="46"/>
        <v>2010</v>
      </c>
      <c r="Q1490" t="str">
        <f t="shared" si="47"/>
        <v>Apr</v>
      </c>
    </row>
    <row r="1491" spans="1:17" x14ac:dyDescent="0.3">
      <c r="A1491">
        <v>1498</v>
      </c>
      <c r="B1491" t="str">
        <f>Portfolio43468[[#This Row],[First Name]]</f>
        <v>A</v>
      </c>
      <c r="C1491" t="str">
        <f>Portfolio43468[[#This Row],[Last Name]]</f>
        <v>Marshall</v>
      </c>
      <c r="D1491" t="s">
        <v>4493</v>
      </c>
      <c r="E1491" t="str">
        <f>Portfolio43468[[#This Row],[Gender]]</f>
        <v>M</v>
      </c>
      <c r="F1491">
        <v>30</v>
      </c>
      <c r="G1491" t="s">
        <v>5621</v>
      </c>
      <c r="H1491" t="s">
        <v>521</v>
      </c>
      <c r="I1491" t="str">
        <f>INDEX('Postal Codes 1'!$C$2:$C$1540,MATCH(H1491,'Postal Codes 1'!$B$2:$B$1540,0))</f>
        <v>BN</v>
      </c>
      <c r="J1491" s="10">
        <v>39599</v>
      </c>
      <c r="K1491">
        <v>19</v>
      </c>
      <c r="L1491" t="s">
        <v>1721</v>
      </c>
      <c r="M1491" t="str">
        <f>Portfolio43468[[#This Row],[Product Name]]</f>
        <v>Ultrathing V4</v>
      </c>
      <c r="N1491">
        <f>Portfolio43468[[#This Row],[Order Quantity]]</f>
        <v>456</v>
      </c>
      <c r="O1491" s="14">
        <f>Portfolio43468[[#This Row],[Order Value]]</f>
        <v>1819.44</v>
      </c>
      <c r="P1491">
        <f t="shared" si="46"/>
        <v>2008</v>
      </c>
      <c r="Q1491" t="str">
        <f t="shared" si="47"/>
        <v>May</v>
      </c>
    </row>
    <row r="1492" spans="1:17" x14ac:dyDescent="0.3">
      <c r="A1492">
        <v>1499</v>
      </c>
      <c r="B1492" t="str">
        <f>Portfolio43468[[#This Row],[First Name]]</f>
        <v>H</v>
      </c>
      <c r="C1492" t="str">
        <f>Portfolio43468[[#This Row],[Last Name]]</f>
        <v>Parham</v>
      </c>
      <c r="D1492" t="s">
        <v>4493</v>
      </c>
      <c r="E1492" t="str">
        <f>Portfolio43468[[#This Row],[Gender]]</f>
        <v>M</v>
      </c>
      <c r="F1492">
        <v>60</v>
      </c>
      <c r="G1492" t="s">
        <v>5622</v>
      </c>
      <c r="H1492" t="s">
        <v>1336</v>
      </c>
      <c r="I1492" t="str">
        <f>INDEX('Postal Codes 1'!$C$2:$C$1540,MATCH(H1492,'Postal Codes 1'!$B$2:$B$1540,0))</f>
        <v>SA</v>
      </c>
      <c r="J1492" s="10">
        <v>40538</v>
      </c>
      <c r="K1492">
        <v>63</v>
      </c>
      <c r="L1492" t="s">
        <v>1692</v>
      </c>
      <c r="M1492" t="str">
        <f>Portfolio43468[[#This Row],[Product Name]]</f>
        <v>Megawidget L</v>
      </c>
      <c r="N1492">
        <f>Portfolio43468[[#This Row],[Order Quantity]]</f>
        <v>1512</v>
      </c>
      <c r="O1492" s="14">
        <f>Portfolio43468[[#This Row],[Order Value]]</f>
        <v>2404.08</v>
      </c>
      <c r="P1492">
        <f t="shared" si="46"/>
        <v>2010</v>
      </c>
      <c r="Q1492" t="str">
        <f t="shared" si="47"/>
        <v>Dec</v>
      </c>
    </row>
    <row r="1493" spans="1:17" x14ac:dyDescent="0.3">
      <c r="A1493">
        <v>1500</v>
      </c>
      <c r="B1493" t="str">
        <f>Portfolio43468[[#This Row],[First Name]]</f>
        <v>M</v>
      </c>
      <c r="C1493" t="str">
        <f>Portfolio43468[[#This Row],[Last Name]]</f>
        <v>Hutchison</v>
      </c>
      <c r="D1493" t="s">
        <v>4493</v>
      </c>
      <c r="E1493" t="str">
        <f>Portfolio43468[[#This Row],[Gender]]</f>
        <v>M</v>
      </c>
      <c r="F1493">
        <v>30</v>
      </c>
      <c r="G1493" t="s">
        <v>5624</v>
      </c>
      <c r="H1493" t="s">
        <v>235</v>
      </c>
      <c r="I1493" t="str">
        <f>INDEX('Postal Codes 1'!$C$2:$C$1540,MATCH(H1493,'Postal Codes 1'!$B$2:$B$1540,0))</f>
        <v>HR</v>
      </c>
      <c r="J1493" s="10">
        <v>39666</v>
      </c>
      <c r="K1493">
        <v>56</v>
      </c>
      <c r="L1493" t="s">
        <v>1721</v>
      </c>
      <c r="M1493" t="str">
        <f>Portfolio43468[[#This Row],[Product Name]]</f>
        <v>Ultrathing V4</v>
      </c>
      <c r="N1493">
        <f>Portfolio43468[[#This Row],[Order Quantity]]</f>
        <v>1344</v>
      </c>
      <c r="O1493" s="14">
        <f>Portfolio43468[[#This Row],[Order Value]]</f>
        <v>5362.56</v>
      </c>
      <c r="P1493">
        <f t="shared" si="46"/>
        <v>2008</v>
      </c>
      <c r="Q1493" t="str">
        <f t="shared" si="47"/>
        <v>Aug</v>
      </c>
    </row>
    <row r="1494" spans="1:17" x14ac:dyDescent="0.3">
      <c r="A1494">
        <v>1501</v>
      </c>
      <c r="B1494" t="str">
        <f>Portfolio43468[[#This Row],[First Name]]</f>
        <v>R</v>
      </c>
      <c r="C1494" t="str">
        <f>Portfolio43468[[#This Row],[Last Name]]</f>
        <v>Bragg</v>
      </c>
      <c r="D1494" t="s">
        <v>4493</v>
      </c>
      <c r="E1494" t="str">
        <f>Portfolio43468[[#This Row],[Gender]]</f>
        <v>M</v>
      </c>
      <c r="F1494">
        <v>30</v>
      </c>
      <c r="G1494" t="s">
        <v>5626</v>
      </c>
      <c r="H1494" t="s">
        <v>1637</v>
      </c>
      <c r="I1494" t="str">
        <f>INDEX('Postal Codes 1'!$C$2:$C$1540,MATCH(H1494,'Postal Codes 1'!$B$2:$B$1540,0))</f>
        <v>CF</v>
      </c>
      <c r="J1494" s="10">
        <v>39813</v>
      </c>
      <c r="K1494">
        <v>44</v>
      </c>
      <c r="L1494" t="s">
        <v>1673</v>
      </c>
      <c r="M1494" t="str">
        <f>Portfolio43468[[#This Row],[Product Name]]</f>
        <v>Megawidget S</v>
      </c>
      <c r="N1494">
        <f>Portfolio43468[[#This Row],[Order Quantity]]</f>
        <v>1056</v>
      </c>
      <c r="O1494" s="14">
        <f>Portfolio43468[[#This Row],[Order Value]]</f>
        <v>834.24</v>
      </c>
      <c r="P1494">
        <f t="shared" si="46"/>
        <v>2008</v>
      </c>
      <c r="Q1494" t="str">
        <f t="shared" si="47"/>
        <v>Dec</v>
      </c>
    </row>
    <row r="1495" spans="1:17" x14ac:dyDescent="0.3">
      <c r="A1495">
        <v>1502</v>
      </c>
      <c r="B1495" t="str">
        <f>Portfolio43468[[#This Row],[First Name]]</f>
        <v>A</v>
      </c>
      <c r="C1495" t="str">
        <f>Portfolio43468[[#This Row],[Last Name]]</f>
        <v>Post</v>
      </c>
      <c r="D1495" t="s">
        <v>4493</v>
      </c>
      <c r="E1495" t="str">
        <f>Portfolio43468[[#This Row],[Gender]]</f>
        <v>M</v>
      </c>
      <c r="F1495">
        <v>60</v>
      </c>
      <c r="G1495" t="s">
        <v>5629</v>
      </c>
      <c r="H1495" t="s">
        <v>417</v>
      </c>
      <c r="I1495" t="str">
        <f>INDEX('Postal Codes 1'!$C$2:$C$1540,MATCH(H1495,'Postal Codes 1'!$B$2:$B$1540,0))</f>
        <v>PH</v>
      </c>
      <c r="J1495" s="10">
        <v>39989</v>
      </c>
      <c r="K1495">
        <v>56</v>
      </c>
      <c r="L1495" t="s">
        <v>1772</v>
      </c>
      <c r="M1495" t="str">
        <f>Portfolio43468[[#This Row],[Product Name]]</f>
        <v>Gigastuff</v>
      </c>
      <c r="N1495">
        <f>Portfolio43468[[#This Row],[Order Quantity]]</f>
        <v>1008</v>
      </c>
      <c r="O1495" s="14">
        <f>Portfolio43468[[#This Row],[Order Value]]</f>
        <v>1905.12</v>
      </c>
      <c r="P1495">
        <f t="shared" si="46"/>
        <v>2009</v>
      </c>
      <c r="Q1495" t="str">
        <f t="shared" si="47"/>
        <v>Jun</v>
      </c>
    </row>
    <row r="1496" spans="1:17" x14ac:dyDescent="0.3">
      <c r="A1496">
        <v>1503</v>
      </c>
      <c r="B1496" t="str">
        <f>Portfolio43468[[#This Row],[First Name]]</f>
        <v>L</v>
      </c>
      <c r="C1496" t="str">
        <f>Portfolio43468[[#This Row],[Last Name]]</f>
        <v>Bynum</v>
      </c>
      <c r="D1496" t="s">
        <v>4493</v>
      </c>
      <c r="E1496" t="str">
        <f>Portfolio43468[[#This Row],[Gender]]</f>
        <v>M</v>
      </c>
      <c r="F1496">
        <v>60</v>
      </c>
      <c r="G1496" t="s">
        <v>5630</v>
      </c>
      <c r="H1496" t="s">
        <v>167</v>
      </c>
      <c r="I1496" t="str">
        <f>INDEX('Postal Codes 1'!$C$2:$C$1540,MATCH(H1496,'Postal Codes 1'!$B$2:$B$1540,0))</f>
        <v>EH</v>
      </c>
      <c r="J1496" s="10">
        <v>40055</v>
      </c>
      <c r="K1496">
        <v>66</v>
      </c>
      <c r="L1496" t="s">
        <v>1696</v>
      </c>
      <c r="M1496" t="str">
        <f>Portfolio43468[[#This Row],[Product Name]]</f>
        <v>Ultrathing V2</v>
      </c>
      <c r="N1496">
        <f>Portfolio43468[[#This Row],[Order Quantity]]</f>
        <v>1320</v>
      </c>
      <c r="O1496" s="14">
        <f>Portfolio43468[[#This Row],[Order Value]]</f>
        <v>3946.8</v>
      </c>
      <c r="P1496">
        <f t="shared" si="46"/>
        <v>2009</v>
      </c>
      <c r="Q1496" t="str">
        <f t="shared" si="47"/>
        <v>Aug</v>
      </c>
    </row>
    <row r="1497" spans="1:17" x14ac:dyDescent="0.3">
      <c r="A1497">
        <v>1504</v>
      </c>
      <c r="B1497" t="str">
        <f>Portfolio43468[[#This Row],[First Name]]</f>
        <v>H</v>
      </c>
      <c r="C1497" t="str">
        <f>Portfolio43468[[#This Row],[Last Name]]</f>
        <v>Connor</v>
      </c>
      <c r="D1497" t="s">
        <v>4493</v>
      </c>
      <c r="E1497" t="str">
        <f>Portfolio43468[[#This Row],[Gender]]</f>
        <v>M</v>
      </c>
      <c r="F1497">
        <v>60</v>
      </c>
      <c r="G1497" t="s">
        <v>5631</v>
      </c>
      <c r="H1497" t="s">
        <v>1056</v>
      </c>
      <c r="I1497" t="str">
        <f>INDEX('Postal Codes 1'!$C$2:$C$1540,MATCH(H1497,'Postal Codes 1'!$B$2:$B$1540,0))</f>
        <v>GL</v>
      </c>
      <c r="J1497" s="10">
        <v>40105</v>
      </c>
      <c r="K1497">
        <v>16</v>
      </c>
      <c r="L1497" t="s">
        <v>1673</v>
      </c>
      <c r="M1497" t="str">
        <f>Portfolio43468[[#This Row],[Product Name]]</f>
        <v>Megawidget S</v>
      </c>
      <c r="N1497">
        <f>Portfolio43468[[#This Row],[Order Quantity]]</f>
        <v>384</v>
      </c>
      <c r="O1497" s="14">
        <f>Portfolio43468[[#This Row],[Order Value]]</f>
        <v>303.36</v>
      </c>
      <c r="P1497">
        <f t="shared" si="46"/>
        <v>2009</v>
      </c>
      <c r="Q1497" t="str">
        <f t="shared" si="47"/>
        <v>Oct</v>
      </c>
    </row>
    <row r="1498" spans="1:17" x14ac:dyDescent="0.3">
      <c r="A1498">
        <v>1505</v>
      </c>
      <c r="B1498" t="str">
        <f>Portfolio43468[[#This Row],[First Name]]</f>
        <v>M</v>
      </c>
      <c r="C1498" t="str">
        <f>Portfolio43468[[#This Row],[Last Name]]</f>
        <v>Abernathy</v>
      </c>
      <c r="D1498" t="s">
        <v>4493</v>
      </c>
      <c r="E1498" t="str">
        <f>Portfolio43468[[#This Row],[Gender]]</f>
        <v>M</v>
      </c>
      <c r="F1498">
        <v>60</v>
      </c>
      <c r="G1498" t="s">
        <v>5633</v>
      </c>
      <c r="H1498" t="s">
        <v>3703</v>
      </c>
      <c r="I1498" t="str">
        <f>INDEX('Postal Codes 1'!$C$2:$C$1540,MATCH(H1498,'Postal Codes 1'!$B$2:$B$1540,0))</f>
        <v>DN</v>
      </c>
      <c r="J1498" s="10">
        <v>40008</v>
      </c>
      <c r="K1498">
        <v>89</v>
      </c>
      <c r="L1498" t="s">
        <v>1692</v>
      </c>
      <c r="M1498" t="str">
        <f>Portfolio43468[[#This Row],[Product Name]]</f>
        <v>Megawidget L</v>
      </c>
      <c r="N1498">
        <f>Portfolio43468[[#This Row],[Order Quantity]]</f>
        <v>2136</v>
      </c>
      <c r="O1498" s="14">
        <f>Portfolio43468[[#This Row],[Order Value]]</f>
        <v>3396.2400000000002</v>
      </c>
      <c r="P1498">
        <f t="shared" si="46"/>
        <v>2009</v>
      </c>
      <c r="Q1498" t="str">
        <f t="shared" si="47"/>
        <v>Jul</v>
      </c>
    </row>
    <row r="1499" spans="1:17" x14ac:dyDescent="0.3">
      <c r="A1499">
        <v>1506</v>
      </c>
      <c r="B1499" t="str">
        <f>Portfolio43468[[#This Row],[First Name]]</f>
        <v>R</v>
      </c>
      <c r="C1499" t="str">
        <f>Portfolio43468[[#This Row],[Last Name]]</f>
        <v>Frank</v>
      </c>
      <c r="D1499" t="s">
        <v>4493</v>
      </c>
      <c r="E1499" t="str">
        <f>Portfolio43468[[#This Row],[Gender]]</f>
        <v>M</v>
      </c>
      <c r="F1499">
        <v>90</v>
      </c>
      <c r="G1499" t="s">
        <v>5634</v>
      </c>
      <c r="H1499" t="s">
        <v>1001</v>
      </c>
      <c r="I1499" t="str">
        <f>INDEX('Postal Codes 1'!$C$2:$C$1540,MATCH(H1499,'Postal Codes 1'!$B$2:$B$1540,0))</f>
        <v>DN</v>
      </c>
      <c r="J1499" s="10">
        <v>40446</v>
      </c>
      <c r="K1499">
        <v>83</v>
      </c>
      <c r="L1499" t="s">
        <v>1007</v>
      </c>
      <c r="M1499" t="str">
        <f>Portfolio43468[[#This Row],[Product Name]]</f>
        <v>Superwossname</v>
      </c>
      <c r="N1499">
        <f>Portfolio43468[[#This Row],[Order Quantity]]</f>
        <v>1660</v>
      </c>
      <c r="O1499" s="14">
        <f>Portfolio43468[[#This Row],[Order Value]]</f>
        <v>5162.5999999999995</v>
      </c>
      <c r="P1499">
        <f t="shared" si="46"/>
        <v>2010</v>
      </c>
      <c r="Q1499" t="str">
        <f t="shared" si="47"/>
        <v>Sep</v>
      </c>
    </row>
    <row r="1500" spans="1:17" x14ac:dyDescent="0.3">
      <c r="A1500">
        <v>1507</v>
      </c>
      <c r="B1500" t="str">
        <f>Portfolio43468[[#This Row],[First Name]]</f>
        <v>R</v>
      </c>
      <c r="C1500" t="str">
        <f>Portfolio43468[[#This Row],[Last Name]]</f>
        <v>Wheeler</v>
      </c>
      <c r="D1500" t="s">
        <v>4493</v>
      </c>
      <c r="E1500" t="str">
        <f>Portfolio43468[[#This Row],[Gender]]</f>
        <v>M</v>
      </c>
      <c r="F1500">
        <v>90</v>
      </c>
      <c r="G1500" t="s">
        <v>5637</v>
      </c>
      <c r="H1500" t="s">
        <v>669</v>
      </c>
      <c r="I1500" t="str">
        <f>INDEX('Postal Codes 1'!$C$2:$C$1540,MATCH(H1500,'Postal Codes 1'!$B$2:$B$1540,0))</f>
        <v>KA</v>
      </c>
      <c r="J1500" s="10">
        <v>40472</v>
      </c>
      <c r="K1500">
        <v>17</v>
      </c>
      <c r="L1500" t="s">
        <v>1696</v>
      </c>
      <c r="M1500" t="str">
        <f>Portfolio43468[[#This Row],[Product Name]]</f>
        <v>Ultrathing V2</v>
      </c>
      <c r="N1500">
        <f>Portfolio43468[[#This Row],[Order Quantity]]</f>
        <v>340</v>
      </c>
      <c r="O1500" s="14">
        <f>Portfolio43468[[#This Row],[Order Value]]</f>
        <v>1016.6</v>
      </c>
      <c r="P1500">
        <f t="shared" si="46"/>
        <v>2010</v>
      </c>
      <c r="Q1500" t="str">
        <f t="shared" si="47"/>
        <v>Oct</v>
      </c>
    </row>
    <row r="1501" spans="1:17" x14ac:dyDescent="0.3">
      <c r="A1501">
        <v>1508</v>
      </c>
      <c r="B1501" t="str">
        <f>Portfolio43468[[#This Row],[First Name]]</f>
        <v>L</v>
      </c>
      <c r="C1501" t="str">
        <f>Portfolio43468[[#This Row],[Last Name]]</f>
        <v>Lehman</v>
      </c>
      <c r="D1501" t="s">
        <v>4493</v>
      </c>
      <c r="E1501" t="str">
        <f>Portfolio43468[[#This Row],[Gender]]</f>
        <v>M</v>
      </c>
      <c r="F1501">
        <v>30</v>
      </c>
      <c r="G1501" t="s">
        <v>2457</v>
      </c>
      <c r="H1501" t="s">
        <v>332</v>
      </c>
      <c r="I1501" t="str">
        <f>INDEX('Postal Codes 1'!$C$2:$C$1540,MATCH(H1501,'Postal Codes 1'!$B$2:$B$1540,0))</f>
        <v>LL</v>
      </c>
      <c r="J1501" s="10">
        <v>40065</v>
      </c>
      <c r="K1501">
        <v>88</v>
      </c>
      <c r="L1501" t="s">
        <v>1700</v>
      </c>
      <c r="M1501" t="str">
        <f>Portfolio43468[[#This Row],[Product Name]]</f>
        <v>Ultrathing V1</v>
      </c>
      <c r="N1501">
        <f>Portfolio43468[[#This Row],[Order Quantity]]</f>
        <v>1496</v>
      </c>
      <c r="O1501" s="14">
        <f>Portfolio43468[[#This Row],[Order Value]]</f>
        <v>2977.04</v>
      </c>
      <c r="P1501">
        <f t="shared" si="46"/>
        <v>2009</v>
      </c>
      <c r="Q1501" t="str">
        <f t="shared" si="47"/>
        <v>Sep</v>
      </c>
    </row>
    <row r="1502" spans="1:17" x14ac:dyDescent="0.3">
      <c r="A1502">
        <v>1509</v>
      </c>
      <c r="B1502" t="str">
        <f>Portfolio43468[[#This Row],[First Name]]</f>
        <v>O</v>
      </c>
      <c r="C1502" t="str">
        <f>Portfolio43468[[#This Row],[Last Name]]</f>
        <v>Jewell</v>
      </c>
      <c r="D1502" t="s">
        <v>4493</v>
      </c>
      <c r="E1502" t="str">
        <f>Portfolio43468[[#This Row],[Gender]]</f>
        <v>M</v>
      </c>
      <c r="F1502">
        <v>90</v>
      </c>
      <c r="G1502" t="s">
        <v>5639</v>
      </c>
      <c r="H1502" t="s">
        <v>392</v>
      </c>
      <c r="I1502" t="str">
        <f>INDEX('Postal Codes 1'!$C$2:$C$1540,MATCH(H1502,'Postal Codes 1'!$B$2:$B$1540,0))</f>
        <v>PA</v>
      </c>
      <c r="J1502" s="10">
        <v>39962</v>
      </c>
      <c r="K1502">
        <v>72</v>
      </c>
      <c r="L1502" t="s">
        <v>1692</v>
      </c>
      <c r="M1502" t="str">
        <f>Portfolio43468[[#This Row],[Product Name]]</f>
        <v>Megawidget L</v>
      </c>
      <c r="N1502">
        <f>Portfolio43468[[#This Row],[Order Quantity]]</f>
        <v>1728</v>
      </c>
      <c r="O1502" s="14">
        <f>Portfolio43468[[#This Row],[Order Value]]</f>
        <v>2747.52</v>
      </c>
      <c r="P1502">
        <f t="shared" si="46"/>
        <v>2009</v>
      </c>
      <c r="Q1502" t="str">
        <f t="shared" si="47"/>
        <v>May</v>
      </c>
    </row>
    <row r="1503" spans="1:17" x14ac:dyDescent="0.3">
      <c r="A1503">
        <v>1510</v>
      </c>
      <c r="B1503" t="str">
        <f>Portfolio43468[[#This Row],[First Name]]</f>
        <v>G</v>
      </c>
      <c r="C1503" t="str">
        <f>Portfolio43468[[#This Row],[Last Name]]</f>
        <v>Hartman</v>
      </c>
      <c r="D1503" t="s">
        <v>4493</v>
      </c>
      <c r="E1503" t="str">
        <f>Portfolio43468[[#This Row],[Gender]]</f>
        <v>M</v>
      </c>
      <c r="F1503">
        <v>30</v>
      </c>
      <c r="G1503" t="s">
        <v>5642</v>
      </c>
      <c r="H1503" t="s">
        <v>525</v>
      </c>
      <c r="I1503" t="str">
        <f>INDEX('Postal Codes 1'!$C$2:$C$1540,MATCH(H1503,'Postal Codes 1'!$B$2:$B$1540,0))</f>
        <v>BN</v>
      </c>
      <c r="J1503" s="10">
        <v>40108</v>
      </c>
      <c r="K1503">
        <v>86</v>
      </c>
      <c r="L1503" t="s">
        <v>1673</v>
      </c>
      <c r="M1503" t="str">
        <f>Portfolio43468[[#This Row],[Product Name]]</f>
        <v>Megawidget S</v>
      </c>
      <c r="N1503">
        <f>Portfolio43468[[#This Row],[Order Quantity]]</f>
        <v>2064</v>
      </c>
      <c r="O1503" s="14">
        <f>Portfolio43468[[#This Row],[Order Value]]</f>
        <v>1630.5600000000002</v>
      </c>
      <c r="P1503">
        <f t="shared" si="46"/>
        <v>2009</v>
      </c>
      <c r="Q1503" t="str">
        <f t="shared" si="47"/>
        <v>Oct</v>
      </c>
    </row>
    <row r="1504" spans="1:17" x14ac:dyDescent="0.3">
      <c r="A1504">
        <v>1511</v>
      </c>
      <c r="B1504" t="str">
        <f>Portfolio43468[[#This Row],[First Name]]</f>
        <v>H</v>
      </c>
      <c r="C1504" t="str">
        <f>Portfolio43468[[#This Row],[Last Name]]</f>
        <v>Bright</v>
      </c>
      <c r="D1504" t="s">
        <v>4493</v>
      </c>
      <c r="E1504" t="str">
        <f>Portfolio43468[[#This Row],[Gender]]</f>
        <v>M</v>
      </c>
      <c r="F1504">
        <v>60</v>
      </c>
      <c r="G1504" t="s">
        <v>5644</v>
      </c>
      <c r="H1504" t="s">
        <v>165</v>
      </c>
      <c r="I1504" t="str">
        <f>INDEX('Postal Codes 1'!$C$2:$C$1540,MATCH(H1504,'Postal Codes 1'!$B$2:$B$1540,0))</f>
        <v>EH</v>
      </c>
      <c r="J1504" s="10">
        <v>40521</v>
      </c>
      <c r="K1504">
        <v>15</v>
      </c>
      <c r="L1504" t="s">
        <v>1772</v>
      </c>
      <c r="M1504" t="str">
        <f>Portfolio43468[[#This Row],[Product Name]]</f>
        <v>Gigastuff</v>
      </c>
      <c r="N1504">
        <f>Portfolio43468[[#This Row],[Order Quantity]]</f>
        <v>270</v>
      </c>
      <c r="O1504" s="14">
        <f>Portfolio43468[[#This Row],[Order Value]]</f>
        <v>510.29999999999995</v>
      </c>
      <c r="P1504">
        <f t="shared" si="46"/>
        <v>2010</v>
      </c>
      <c r="Q1504" t="str">
        <f t="shared" si="47"/>
        <v>Dec</v>
      </c>
    </row>
    <row r="1505" spans="1:17" x14ac:dyDescent="0.3">
      <c r="A1505">
        <v>1512</v>
      </c>
      <c r="B1505" t="str">
        <f>Portfolio43468[[#This Row],[First Name]]</f>
        <v>F</v>
      </c>
      <c r="C1505" t="str">
        <f>Portfolio43468[[#This Row],[Last Name]]</f>
        <v>Pena</v>
      </c>
      <c r="D1505" t="s">
        <v>4493</v>
      </c>
      <c r="E1505" t="str">
        <f>Portfolio43468[[#This Row],[Gender]]</f>
        <v>M</v>
      </c>
      <c r="F1505">
        <v>60</v>
      </c>
      <c r="G1505" t="s">
        <v>5646</v>
      </c>
      <c r="H1505" t="s">
        <v>549</v>
      </c>
      <c r="I1505" t="str">
        <f>INDEX('Postal Codes 1'!$C$2:$C$1540,MATCH(H1505,'Postal Codes 1'!$B$2:$B$1540,0))</f>
        <v>CA</v>
      </c>
      <c r="J1505" s="10">
        <v>39892</v>
      </c>
      <c r="K1505">
        <v>32</v>
      </c>
      <c r="L1505" t="s">
        <v>1772</v>
      </c>
      <c r="M1505" t="str">
        <f>Portfolio43468[[#This Row],[Product Name]]</f>
        <v>Gigastuff</v>
      </c>
      <c r="N1505">
        <f>Portfolio43468[[#This Row],[Order Quantity]]</f>
        <v>576</v>
      </c>
      <c r="O1505" s="14">
        <f>Portfolio43468[[#This Row],[Order Value]]</f>
        <v>1088.6399999999999</v>
      </c>
      <c r="P1505">
        <f t="shared" si="46"/>
        <v>2009</v>
      </c>
      <c r="Q1505" t="str">
        <f t="shared" si="47"/>
        <v>Mar</v>
      </c>
    </row>
    <row r="1506" spans="1:17" x14ac:dyDescent="0.3">
      <c r="A1506">
        <v>1513</v>
      </c>
      <c r="B1506" t="str">
        <f>Portfolio43468[[#This Row],[First Name]]</f>
        <v>W</v>
      </c>
      <c r="C1506" t="str">
        <f>Portfolio43468[[#This Row],[Last Name]]</f>
        <v>Stafford</v>
      </c>
      <c r="D1506" t="s">
        <v>1946</v>
      </c>
      <c r="E1506" t="str">
        <f>Portfolio43468[[#This Row],[Gender]]</f>
        <v>M</v>
      </c>
      <c r="F1506">
        <v>30</v>
      </c>
      <c r="G1506" t="s">
        <v>5647</v>
      </c>
      <c r="H1506" t="s">
        <v>1237</v>
      </c>
      <c r="I1506" t="str">
        <f>INDEX('Postal Codes 1'!$C$2:$C$1540,MATCH(H1506,'Postal Codes 1'!$B$2:$B$1540,0))</f>
        <v>NR</v>
      </c>
      <c r="J1506" s="10">
        <v>39544</v>
      </c>
      <c r="K1506">
        <v>76</v>
      </c>
      <c r="L1506" t="s">
        <v>1007</v>
      </c>
      <c r="M1506" t="str">
        <f>Portfolio43468[[#This Row],[Product Name]]</f>
        <v>Superwossname</v>
      </c>
      <c r="N1506">
        <f>Portfolio43468[[#This Row],[Order Quantity]]</f>
        <v>1520</v>
      </c>
      <c r="O1506" s="14">
        <f>Portfolio43468[[#This Row],[Order Value]]</f>
        <v>4727.2</v>
      </c>
      <c r="P1506">
        <f t="shared" si="46"/>
        <v>2008</v>
      </c>
      <c r="Q1506" t="str">
        <f t="shared" si="47"/>
        <v>Apr</v>
      </c>
    </row>
    <row r="1507" spans="1:17" x14ac:dyDescent="0.3">
      <c r="A1507">
        <v>1514</v>
      </c>
      <c r="B1507" t="str">
        <f>Portfolio43468[[#This Row],[First Name]]</f>
        <v>G</v>
      </c>
      <c r="C1507" t="str">
        <f>Portfolio43468[[#This Row],[Last Name]]</f>
        <v>Ames</v>
      </c>
      <c r="D1507" t="s">
        <v>4493</v>
      </c>
      <c r="E1507" t="str">
        <f>Portfolio43468[[#This Row],[Gender]]</f>
        <v>M</v>
      </c>
      <c r="F1507">
        <v>30</v>
      </c>
      <c r="G1507" t="s">
        <v>5648</v>
      </c>
      <c r="H1507" t="s">
        <v>407</v>
      </c>
      <c r="I1507" t="str">
        <f>INDEX('Postal Codes 1'!$C$2:$C$1540,MATCH(H1507,'Postal Codes 1'!$B$2:$B$1540,0))</f>
        <v>PH</v>
      </c>
      <c r="J1507" s="10">
        <v>39839</v>
      </c>
      <c r="K1507">
        <v>78</v>
      </c>
      <c r="L1507" t="s">
        <v>1692</v>
      </c>
      <c r="M1507" t="str">
        <f>Portfolio43468[[#This Row],[Product Name]]</f>
        <v>Megawidget L</v>
      </c>
      <c r="N1507">
        <f>Portfolio43468[[#This Row],[Order Quantity]]</f>
        <v>1872</v>
      </c>
      <c r="O1507" s="14">
        <f>Portfolio43468[[#This Row],[Order Value]]</f>
        <v>2976.48</v>
      </c>
      <c r="P1507">
        <f t="shared" si="46"/>
        <v>2009</v>
      </c>
      <c r="Q1507" t="str">
        <f t="shared" si="47"/>
        <v>Jan</v>
      </c>
    </row>
    <row r="1508" spans="1:17" x14ac:dyDescent="0.3">
      <c r="A1508">
        <v>1515</v>
      </c>
      <c r="B1508" t="str">
        <f>Portfolio43468[[#This Row],[First Name]]</f>
        <v>B</v>
      </c>
      <c r="C1508" t="str">
        <f>Portfolio43468[[#This Row],[Last Name]]</f>
        <v>Kern</v>
      </c>
      <c r="D1508" t="s">
        <v>4493</v>
      </c>
      <c r="E1508" t="str">
        <f>Portfolio43468[[#This Row],[Gender]]</f>
        <v>M</v>
      </c>
      <c r="F1508">
        <v>60</v>
      </c>
      <c r="G1508" t="s">
        <v>5651</v>
      </c>
      <c r="H1508" t="s">
        <v>73</v>
      </c>
      <c r="I1508" t="str">
        <f>INDEX('Postal Codes 1'!$C$2:$C$1540,MATCH(H1508,'Postal Codes 1'!$B$2:$B$1540,0))</f>
        <v>BT</v>
      </c>
      <c r="J1508" s="10">
        <v>40523</v>
      </c>
      <c r="K1508">
        <v>20</v>
      </c>
      <c r="L1508" t="s">
        <v>1007</v>
      </c>
      <c r="M1508" t="str">
        <f>Portfolio43468[[#This Row],[Product Name]]</f>
        <v>Superwossname</v>
      </c>
      <c r="N1508">
        <f>Portfolio43468[[#This Row],[Order Quantity]]</f>
        <v>400</v>
      </c>
      <c r="O1508" s="14">
        <f>Portfolio43468[[#This Row],[Order Value]]</f>
        <v>1244</v>
      </c>
      <c r="P1508">
        <f t="shared" si="46"/>
        <v>2010</v>
      </c>
      <c r="Q1508" t="str">
        <f t="shared" si="47"/>
        <v>Dec</v>
      </c>
    </row>
    <row r="1509" spans="1:17" x14ac:dyDescent="0.3">
      <c r="A1509">
        <v>1516</v>
      </c>
      <c r="B1509" t="str">
        <f>Portfolio43468[[#This Row],[First Name]]</f>
        <v>L</v>
      </c>
      <c r="C1509" t="str">
        <f>Portfolio43468[[#This Row],[Last Name]]</f>
        <v>Arredondo</v>
      </c>
      <c r="D1509" t="s">
        <v>4493</v>
      </c>
      <c r="E1509" t="str">
        <f>Portfolio43468[[#This Row],[Gender]]</f>
        <v>M</v>
      </c>
      <c r="F1509">
        <v>60</v>
      </c>
      <c r="G1509" t="s">
        <v>5652</v>
      </c>
      <c r="H1509" t="s">
        <v>1616</v>
      </c>
      <c r="I1509" t="str">
        <f>INDEX('Postal Codes 1'!$C$2:$C$1540,MATCH(H1509,'Postal Codes 1'!$B$2:$B$1540,0))</f>
        <v>BN</v>
      </c>
      <c r="J1509" s="10">
        <v>40289</v>
      </c>
      <c r="K1509">
        <v>2</v>
      </c>
      <c r="L1509" t="s">
        <v>1772</v>
      </c>
      <c r="M1509" t="str">
        <f>Portfolio43468[[#This Row],[Product Name]]</f>
        <v>Gigastuff</v>
      </c>
      <c r="N1509">
        <f>Portfolio43468[[#This Row],[Order Quantity]]</f>
        <v>36</v>
      </c>
      <c r="O1509" s="14">
        <f>Portfolio43468[[#This Row],[Order Value]]</f>
        <v>68.039999999999992</v>
      </c>
      <c r="P1509">
        <f t="shared" si="46"/>
        <v>2010</v>
      </c>
      <c r="Q1509" t="str">
        <f t="shared" si="47"/>
        <v>Apr</v>
      </c>
    </row>
    <row r="1510" spans="1:17" x14ac:dyDescent="0.3">
      <c r="A1510">
        <v>1517</v>
      </c>
      <c r="B1510" t="str">
        <f>Portfolio43468[[#This Row],[First Name]]</f>
        <v>D</v>
      </c>
      <c r="C1510" t="str">
        <f>Portfolio43468[[#This Row],[Last Name]]</f>
        <v>Landry</v>
      </c>
      <c r="D1510" t="s">
        <v>4493</v>
      </c>
      <c r="E1510" t="str">
        <f>Portfolio43468[[#This Row],[Gender]]</f>
        <v>M</v>
      </c>
      <c r="F1510">
        <v>30</v>
      </c>
      <c r="G1510" t="s">
        <v>5655</v>
      </c>
      <c r="H1510" t="s">
        <v>1225</v>
      </c>
      <c r="I1510" t="str">
        <f>INDEX('Postal Codes 1'!$C$2:$C$1540,MATCH(H1510,'Postal Codes 1'!$B$2:$B$1540,0))</f>
        <v>NN</v>
      </c>
      <c r="J1510" s="10">
        <v>39940</v>
      </c>
      <c r="K1510">
        <v>28</v>
      </c>
      <c r="L1510" t="s">
        <v>1673</v>
      </c>
      <c r="M1510" t="str">
        <f>Portfolio43468[[#This Row],[Product Name]]</f>
        <v>Megawidget S</v>
      </c>
      <c r="N1510">
        <f>Portfolio43468[[#This Row],[Order Quantity]]</f>
        <v>672</v>
      </c>
      <c r="O1510" s="14">
        <f>Portfolio43468[[#This Row],[Order Value]]</f>
        <v>530.88</v>
      </c>
      <c r="P1510">
        <f t="shared" si="46"/>
        <v>2009</v>
      </c>
      <c r="Q1510" t="str">
        <f t="shared" si="47"/>
        <v>May</v>
      </c>
    </row>
    <row r="1511" spans="1:17" x14ac:dyDescent="0.3">
      <c r="A1511">
        <v>1518</v>
      </c>
      <c r="B1511" t="str">
        <f>Portfolio43468[[#This Row],[First Name]]</f>
        <v>S</v>
      </c>
      <c r="C1511" t="str">
        <f>Portfolio43468[[#This Row],[Last Name]]</f>
        <v>Roberts</v>
      </c>
      <c r="D1511" t="s">
        <v>4493</v>
      </c>
      <c r="E1511" t="str">
        <f>Portfolio43468[[#This Row],[Gender]]</f>
        <v>M</v>
      </c>
      <c r="F1511">
        <v>30</v>
      </c>
      <c r="G1511" t="s">
        <v>5658</v>
      </c>
      <c r="H1511" t="s">
        <v>284</v>
      </c>
      <c r="I1511" t="str">
        <f>INDEX('Postal Codes 1'!$C$2:$C$1540,MATCH(H1511,'Postal Codes 1'!$B$2:$B$1540,0))</f>
        <v>KW</v>
      </c>
      <c r="J1511" s="10">
        <v>39498</v>
      </c>
      <c r="K1511">
        <v>47</v>
      </c>
      <c r="L1511" t="s">
        <v>851</v>
      </c>
      <c r="M1511" t="str">
        <f>Portfolio43468[[#This Row],[Product Name]]</f>
        <v>Hyperwotsit</v>
      </c>
      <c r="N1511">
        <f>Portfolio43468[[#This Row],[Order Quantity]]</f>
        <v>940</v>
      </c>
      <c r="O1511" s="14">
        <f>Portfolio43468[[#This Row],[Order Value]]</f>
        <v>1889.3999999999999</v>
      </c>
      <c r="P1511">
        <f t="shared" si="46"/>
        <v>2008</v>
      </c>
      <c r="Q1511" t="str">
        <f t="shared" si="47"/>
        <v>Feb</v>
      </c>
    </row>
    <row r="1512" spans="1:17" x14ac:dyDescent="0.3">
      <c r="A1512">
        <v>1519</v>
      </c>
      <c r="B1512" t="str">
        <f>Portfolio43468[[#This Row],[First Name]]</f>
        <v>W</v>
      </c>
      <c r="C1512" t="str">
        <f>Portfolio43468[[#This Row],[Last Name]]</f>
        <v>Dunbar</v>
      </c>
      <c r="D1512" t="s">
        <v>4493</v>
      </c>
      <c r="E1512" t="str">
        <f>Portfolio43468[[#This Row],[Gender]]</f>
        <v>M</v>
      </c>
      <c r="F1512">
        <v>90</v>
      </c>
      <c r="G1512" t="s">
        <v>5660</v>
      </c>
      <c r="H1512" t="s">
        <v>218</v>
      </c>
      <c r="I1512" t="str">
        <f>INDEX('Postal Codes 1'!$C$2:$C$1540,MATCH(H1512,'Postal Codes 1'!$B$2:$B$1540,0))</f>
        <v>GU</v>
      </c>
      <c r="J1512" s="10">
        <v>39654</v>
      </c>
      <c r="K1512">
        <v>9</v>
      </c>
      <c r="L1512" t="s">
        <v>1692</v>
      </c>
      <c r="M1512" t="str">
        <f>Portfolio43468[[#This Row],[Product Name]]</f>
        <v>Megawidget L</v>
      </c>
      <c r="N1512">
        <f>Portfolio43468[[#This Row],[Order Quantity]]</f>
        <v>216</v>
      </c>
      <c r="O1512" s="14">
        <f>Portfolio43468[[#This Row],[Order Value]]</f>
        <v>343.44</v>
      </c>
      <c r="P1512">
        <f t="shared" si="46"/>
        <v>2008</v>
      </c>
      <c r="Q1512" t="str">
        <f t="shared" si="47"/>
        <v>Jul</v>
      </c>
    </row>
    <row r="1513" spans="1:17" x14ac:dyDescent="0.3">
      <c r="A1513">
        <v>1520</v>
      </c>
      <c r="B1513" t="str">
        <f>Portfolio43468[[#This Row],[First Name]]</f>
        <v>M</v>
      </c>
      <c r="C1513" t="str">
        <f>Portfolio43468[[#This Row],[Last Name]]</f>
        <v>Duvall</v>
      </c>
      <c r="D1513" t="s">
        <v>4493</v>
      </c>
      <c r="E1513" t="str">
        <f>Portfolio43468[[#This Row],[Gender]]</f>
        <v>M</v>
      </c>
      <c r="F1513">
        <v>30</v>
      </c>
      <c r="G1513" t="s">
        <v>5662</v>
      </c>
      <c r="H1513" t="s">
        <v>4047</v>
      </c>
      <c r="I1513" t="str">
        <f>INDEX('Postal Codes 1'!$C$2:$C$1540,MATCH(H1513,'Postal Codes 1'!$B$2:$B$1540,0))</f>
        <v>IV</v>
      </c>
      <c r="J1513" s="10">
        <v>39580</v>
      </c>
      <c r="K1513">
        <v>7</v>
      </c>
      <c r="L1513" t="s">
        <v>1007</v>
      </c>
      <c r="M1513" t="str">
        <f>Portfolio43468[[#This Row],[Product Name]]</f>
        <v>Superwossname</v>
      </c>
      <c r="N1513">
        <f>Portfolio43468[[#This Row],[Order Quantity]]</f>
        <v>140</v>
      </c>
      <c r="O1513" s="14">
        <f>Portfolio43468[[#This Row],[Order Value]]</f>
        <v>435.4</v>
      </c>
      <c r="P1513">
        <f t="shared" si="46"/>
        <v>2008</v>
      </c>
      <c r="Q1513" t="str">
        <f t="shared" si="47"/>
        <v>May</v>
      </c>
    </row>
    <row r="1514" spans="1:17" x14ac:dyDescent="0.3">
      <c r="A1514">
        <v>1521</v>
      </c>
      <c r="B1514" t="str">
        <f>Portfolio43468[[#This Row],[First Name]]</f>
        <v>C</v>
      </c>
      <c r="C1514" t="str">
        <f>Portfolio43468[[#This Row],[Last Name]]</f>
        <v>Benjamin</v>
      </c>
      <c r="D1514" t="s">
        <v>4493</v>
      </c>
      <c r="E1514" t="str">
        <f>Portfolio43468[[#This Row],[Gender]]</f>
        <v>M</v>
      </c>
      <c r="F1514">
        <v>30</v>
      </c>
      <c r="G1514" t="s">
        <v>5663</v>
      </c>
      <c r="H1514" t="s">
        <v>5664</v>
      </c>
      <c r="I1514" t="str">
        <f>INDEX('Postal Codes 1'!$C$2:$C$1540,MATCH(H1514,'Postal Codes 1'!$B$2:$B$1540,0))</f>
        <v>SL</v>
      </c>
      <c r="J1514" s="10">
        <v>39822</v>
      </c>
      <c r="K1514">
        <v>40</v>
      </c>
      <c r="L1514" t="s">
        <v>1721</v>
      </c>
      <c r="M1514" t="str">
        <f>Portfolio43468[[#This Row],[Product Name]]</f>
        <v>Ultrathing V4</v>
      </c>
      <c r="N1514">
        <f>Portfolio43468[[#This Row],[Order Quantity]]</f>
        <v>960</v>
      </c>
      <c r="O1514" s="14">
        <f>Portfolio43468[[#This Row],[Order Value]]</f>
        <v>3830.4</v>
      </c>
      <c r="P1514">
        <f t="shared" si="46"/>
        <v>2009</v>
      </c>
      <c r="Q1514" t="str">
        <f t="shared" si="47"/>
        <v>Jan</v>
      </c>
    </row>
    <row r="1515" spans="1:17" x14ac:dyDescent="0.3">
      <c r="A1515">
        <v>1522</v>
      </c>
      <c r="B1515" t="str">
        <f>Portfolio43468[[#This Row],[First Name]]</f>
        <v>D</v>
      </c>
      <c r="C1515" t="str">
        <f>Portfolio43468[[#This Row],[Last Name]]</f>
        <v>Eldridge</v>
      </c>
      <c r="D1515" t="s">
        <v>4493</v>
      </c>
      <c r="E1515" t="str">
        <f>Portfolio43468[[#This Row],[Gender]]</f>
        <v>M</v>
      </c>
      <c r="F1515">
        <v>30</v>
      </c>
      <c r="G1515" t="s">
        <v>5665</v>
      </c>
      <c r="H1515" t="s">
        <v>373</v>
      </c>
      <c r="I1515" t="str">
        <f>INDEX('Postal Codes 1'!$C$2:$C$1540,MATCH(H1515,'Postal Codes 1'!$B$2:$B$1540,0))</f>
        <v>NP</v>
      </c>
      <c r="J1515" s="10">
        <v>39572</v>
      </c>
      <c r="K1515">
        <v>11</v>
      </c>
      <c r="L1515" t="s">
        <v>1700</v>
      </c>
      <c r="M1515" t="str">
        <f>Portfolio43468[[#This Row],[Product Name]]</f>
        <v>Ultrathing V1</v>
      </c>
      <c r="N1515">
        <f>Portfolio43468[[#This Row],[Order Quantity]]</f>
        <v>187</v>
      </c>
      <c r="O1515" s="14">
        <f>Portfolio43468[[#This Row],[Order Value]]</f>
        <v>372.13</v>
      </c>
      <c r="P1515">
        <f t="shared" si="46"/>
        <v>2008</v>
      </c>
      <c r="Q1515" t="str">
        <f t="shared" si="47"/>
        <v>May</v>
      </c>
    </row>
    <row r="1516" spans="1:17" x14ac:dyDescent="0.3">
      <c r="A1516">
        <v>1523</v>
      </c>
      <c r="B1516" t="str">
        <f>Portfolio43468[[#This Row],[First Name]]</f>
        <v>M</v>
      </c>
      <c r="C1516" t="str">
        <f>Portfolio43468[[#This Row],[Last Name]]</f>
        <v>Shipman</v>
      </c>
      <c r="D1516" t="s">
        <v>4493</v>
      </c>
      <c r="E1516" t="str">
        <f>Portfolio43468[[#This Row],[Gender]]</f>
        <v>M</v>
      </c>
      <c r="F1516">
        <v>30</v>
      </c>
      <c r="G1516" t="s">
        <v>5667</v>
      </c>
      <c r="H1516" t="s">
        <v>4142</v>
      </c>
      <c r="I1516" t="str">
        <f>INDEX('Postal Codes 1'!$C$2:$C$1540,MATCH(H1516,'Postal Codes 1'!$B$2:$B$1540,0))</f>
        <v>TS</v>
      </c>
      <c r="J1516" s="10">
        <v>39778</v>
      </c>
      <c r="K1516">
        <v>22</v>
      </c>
      <c r="L1516" t="s">
        <v>1007</v>
      </c>
      <c r="M1516" t="str">
        <f>Portfolio43468[[#This Row],[Product Name]]</f>
        <v>Superwossname</v>
      </c>
      <c r="N1516">
        <f>Portfolio43468[[#This Row],[Order Quantity]]</f>
        <v>440</v>
      </c>
      <c r="O1516" s="14">
        <f>Portfolio43468[[#This Row],[Order Value]]</f>
        <v>1368.3999999999999</v>
      </c>
      <c r="P1516">
        <f t="shared" si="46"/>
        <v>2008</v>
      </c>
      <c r="Q1516" t="str">
        <f t="shared" si="47"/>
        <v>Nov</v>
      </c>
    </row>
    <row r="1517" spans="1:17" x14ac:dyDescent="0.3">
      <c r="A1517">
        <v>1524</v>
      </c>
      <c r="B1517" t="str">
        <f>Portfolio43468[[#This Row],[First Name]]</f>
        <v>P</v>
      </c>
      <c r="C1517" t="str">
        <f>Portfolio43468[[#This Row],[Last Name]]</f>
        <v>Evans</v>
      </c>
      <c r="D1517" t="s">
        <v>4493</v>
      </c>
      <c r="E1517" t="str">
        <f>Portfolio43468[[#This Row],[Gender]]</f>
        <v>M</v>
      </c>
      <c r="F1517">
        <v>30</v>
      </c>
      <c r="G1517" t="s">
        <v>5668</v>
      </c>
      <c r="H1517" t="s">
        <v>441</v>
      </c>
      <c r="I1517" t="str">
        <f>INDEX('Postal Codes 1'!$C$2:$C$1540,MATCH(H1517,'Postal Codes 1'!$B$2:$B$1540,0))</f>
        <v>RM</v>
      </c>
      <c r="J1517" s="10">
        <v>39734</v>
      </c>
      <c r="K1517">
        <v>58</v>
      </c>
      <c r="L1517" t="s">
        <v>1673</v>
      </c>
      <c r="M1517" t="str">
        <f>Portfolio43468[[#This Row],[Product Name]]</f>
        <v>Megawidget S</v>
      </c>
      <c r="N1517">
        <f>Portfolio43468[[#This Row],[Order Quantity]]</f>
        <v>1392</v>
      </c>
      <c r="O1517" s="14">
        <f>Portfolio43468[[#This Row],[Order Value]]</f>
        <v>1099.68</v>
      </c>
      <c r="P1517">
        <f t="shared" si="46"/>
        <v>2008</v>
      </c>
      <c r="Q1517" t="str">
        <f t="shared" si="47"/>
        <v>Oct</v>
      </c>
    </row>
    <row r="1518" spans="1:17" x14ac:dyDescent="0.3">
      <c r="A1518">
        <v>1525</v>
      </c>
      <c r="B1518" t="str">
        <f>Portfolio43468[[#This Row],[First Name]]</f>
        <v>S</v>
      </c>
      <c r="C1518" t="str">
        <f>Portfolio43468[[#This Row],[Last Name]]</f>
        <v>Madden</v>
      </c>
      <c r="D1518" t="s">
        <v>4493</v>
      </c>
      <c r="E1518" t="str">
        <f>Portfolio43468[[#This Row],[Gender]]</f>
        <v>M</v>
      </c>
      <c r="F1518">
        <v>30</v>
      </c>
      <c r="G1518" t="s">
        <v>5671</v>
      </c>
      <c r="H1518" t="s">
        <v>466</v>
      </c>
      <c r="I1518" t="str">
        <f>INDEX('Postal Codes 1'!$C$2:$C$1540,MATCH(H1518,'Postal Codes 1'!$B$2:$B$1540,0))</f>
        <v>SA</v>
      </c>
      <c r="J1518" s="10">
        <v>40273</v>
      </c>
      <c r="K1518">
        <v>67</v>
      </c>
      <c r="L1518" t="s">
        <v>1007</v>
      </c>
      <c r="M1518" t="str">
        <f>Portfolio43468[[#This Row],[Product Name]]</f>
        <v>Superwossname</v>
      </c>
      <c r="N1518">
        <f>Portfolio43468[[#This Row],[Order Quantity]]</f>
        <v>1340</v>
      </c>
      <c r="O1518" s="14">
        <f>Portfolio43468[[#This Row],[Order Value]]</f>
        <v>4167.3999999999996</v>
      </c>
      <c r="P1518">
        <f t="shared" si="46"/>
        <v>2010</v>
      </c>
      <c r="Q1518" t="str">
        <f t="shared" si="47"/>
        <v>Apr</v>
      </c>
    </row>
    <row r="1519" spans="1:17" x14ac:dyDescent="0.3">
      <c r="A1519">
        <v>1526</v>
      </c>
      <c r="B1519" t="str">
        <f>Portfolio43468[[#This Row],[First Name]]</f>
        <v>Q</v>
      </c>
      <c r="C1519" t="str">
        <f>Portfolio43468[[#This Row],[Last Name]]</f>
        <v>Raymond</v>
      </c>
      <c r="D1519" t="s">
        <v>4493</v>
      </c>
      <c r="E1519" t="str">
        <f>Portfolio43468[[#This Row],[Gender]]</f>
        <v>M</v>
      </c>
      <c r="F1519">
        <v>30</v>
      </c>
      <c r="G1519" t="s">
        <v>5673</v>
      </c>
      <c r="H1519" t="s">
        <v>5529</v>
      </c>
      <c r="I1519" t="str">
        <f>INDEX('Postal Codes 1'!$C$2:$C$1540,MATCH(H1519,'Postal Codes 1'!$B$2:$B$1540,0))</f>
        <v>DE</v>
      </c>
      <c r="J1519" s="10">
        <v>39542</v>
      </c>
      <c r="K1519">
        <v>60</v>
      </c>
      <c r="L1519" t="s">
        <v>1692</v>
      </c>
      <c r="M1519" t="str">
        <f>Portfolio43468[[#This Row],[Product Name]]</f>
        <v>Megawidget L</v>
      </c>
      <c r="N1519">
        <f>Portfolio43468[[#This Row],[Order Quantity]]</f>
        <v>1440</v>
      </c>
      <c r="O1519" s="14">
        <f>Portfolio43468[[#This Row],[Order Value]]</f>
        <v>2289.6</v>
      </c>
      <c r="P1519">
        <f t="shared" si="46"/>
        <v>2008</v>
      </c>
      <c r="Q1519" t="str">
        <f t="shared" si="47"/>
        <v>Apr</v>
      </c>
    </row>
    <row r="1520" spans="1:17" x14ac:dyDescent="0.3">
      <c r="A1520">
        <v>1527</v>
      </c>
      <c r="B1520" t="str">
        <f>Portfolio43468[[#This Row],[First Name]]</f>
        <v>W</v>
      </c>
      <c r="C1520" t="str">
        <f>Portfolio43468[[#This Row],[Last Name]]</f>
        <v>Grady</v>
      </c>
      <c r="D1520" t="s">
        <v>4493</v>
      </c>
      <c r="E1520" t="str">
        <f>Portfolio43468[[#This Row],[Gender]]</f>
        <v>M</v>
      </c>
      <c r="F1520">
        <v>60</v>
      </c>
      <c r="G1520" t="s">
        <v>5675</v>
      </c>
      <c r="H1520" t="s">
        <v>3778</v>
      </c>
      <c r="I1520" t="str">
        <f>INDEX('Postal Codes 1'!$C$2:$C$1540,MATCH(H1520,'Postal Codes 1'!$B$2:$B$1540,0))</f>
        <v>TD</v>
      </c>
      <c r="J1520" s="10">
        <v>40515</v>
      </c>
      <c r="K1520">
        <v>12</v>
      </c>
      <c r="L1520" t="s">
        <v>1673</v>
      </c>
      <c r="M1520" t="str">
        <f>Portfolio43468[[#This Row],[Product Name]]</f>
        <v>Megawidget S</v>
      </c>
      <c r="N1520">
        <f>Portfolio43468[[#This Row],[Order Quantity]]</f>
        <v>288</v>
      </c>
      <c r="O1520" s="14">
        <f>Portfolio43468[[#This Row],[Order Value]]</f>
        <v>227.52</v>
      </c>
      <c r="P1520">
        <f t="shared" si="46"/>
        <v>2010</v>
      </c>
      <c r="Q1520" t="str">
        <f t="shared" si="47"/>
        <v>Dec</v>
      </c>
    </row>
    <row r="1521" spans="1:17" x14ac:dyDescent="0.3">
      <c r="A1521">
        <v>1528</v>
      </c>
      <c r="B1521" t="str">
        <f>Portfolio43468[[#This Row],[First Name]]</f>
        <v>S</v>
      </c>
      <c r="C1521" t="str">
        <f>Portfolio43468[[#This Row],[Last Name]]</f>
        <v>Burr</v>
      </c>
      <c r="D1521" t="s">
        <v>4493</v>
      </c>
      <c r="E1521" t="str">
        <f>Portfolio43468[[#This Row],[Gender]]</f>
        <v>M</v>
      </c>
      <c r="F1521">
        <v>60</v>
      </c>
      <c r="G1521" t="s">
        <v>5677</v>
      </c>
      <c r="H1521" t="s">
        <v>367</v>
      </c>
      <c r="I1521" t="str">
        <f>INDEX('Postal Codes 1'!$C$2:$C$1540,MATCH(H1521,'Postal Codes 1'!$B$2:$B$1540,0))</f>
        <v>NN</v>
      </c>
      <c r="J1521" s="10">
        <v>40344</v>
      </c>
      <c r="K1521">
        <v>18</v>
      </c>
      <c r="L1521" t="s">
        <v>1007</v>
      </c>
      <c r="M1521" t="str">
        <f>Portfolio43468[[#This Row],[Product Name]]</f>
        <v>Superwossname</v>
      </c>
      <c r="N1521">
        <f>Portfolio43468[[#This Row],[Order Quantity]]</f>
        <v>360</v>
      </c>
      <c r="O1521" s="14">
        <f>Portfolio43468[[#This Row],[Order Value]]</f>
        <v>1119.5999999999999</v>
      </c>
      <c r="P1521">
        <f t="shared" si="46"/>
        <v>2010</v>
      </c>
      <c r="Q1521" t="str">
        <f t="shared" si="47"/>
        <v>Jun</v>
      </c>
    </row>
    <row r="1522" spans="1:17" x14ac:dyDescent="0.3">
      <c r="A1522">
        <v>1529</v>
      </c>
      <c r="B1522" t="str">
        <f>Portfolio43468[[#This Row],[First Name]]</f>
        <v>D</v>
      </c>
      <c r="C1522" t="str">
        <f>Portfolio43468[[#This Row],[Last Name]]</f>
        <v>Barrera</v>
      </c>
      <c r="D1522" t="s">
        <v>4493</v>
      </c>
      <c r="E1522" t="str">
        <f>Portfolio43468[[#This Row],[Gender]]</f>
        <v>M</v>
      </c>
      <c r="F1522">
        <v>90</v>
      </c>
      <c r="G1522" t="s">
        <v>5678</v>
      </c>
      <c r="H1522" t="s">
        <v>5679</v>
      </c>
      <c r="I1522" t="str">
        <f>INDEX('Postal Codes 1'!$C$2:$C$1540,MATCH(H1522,'Postal Codes 1'!$B$2:$B$1540,0))</f>
        <v>SA</v>
      </c>
      <c r="J1522" s="10">
        <v>39862</v>
      </c>
      <c r="K1522">
        <v>50</v>
      </c>
      <c r="L1522" t="s">
        <v>1772</v>
      </c>
      <c r="M1522" t="str">
        <f>Portfolio43468[[#This Row],[Product Name]]</f>
        <v>Gigastuff</v>
      </c>
      <c r="N1522">
        <f>Portfolio43468[[#This Row],[Order Quantity]]</f>
        <v>900</v>
      </c>
      <c r="O1522" s="14">
        <f>Portfolio43468[[#This Row],[Order Value]]</f>
        <v>1701</v>
      </c>
      <c r="P1522">
        <f t="shared" si="46"/>
        <v>2009</v>
      </c>
      <c r="Q1522" t="str">
        <f t="shared" si="47"/>
        <v>Feb</v>
      </c>
    </row>
    <row r="1523" spans="1:17" x14ac:dyDescent="0.3">
      <c r="A1523">
        <v>1530</v>
      </c>
      <c r="B1523" t="str">
        <f>Portfolio43468[[#This Row],[First Name]]</f>
        <v>S</v>
      </c>
      <c r="C1523" t="str">
        <f>Portfolio43468[[#This Row],[Last Name]]</f>
        <v>Inman</v>
      </c>
      <c r="D1523" t="s">
        <v>4493</v>
      </c>
      <c r="E1523" t="str">
        <f>Portfolio43468[[#This Row],[Gender]]</f>
        <v>M</v>
      </c>
      <c r="F1523">
        <v>90</v>
      </c>
      <c r="G1523" t="s">
        <v>5680</v>
      </c>
      <c r="H1523" t="s">
        <v>1622</v>
      </c>
      <c r="I1523" t="str">
        <f>INDEX('Postal Codes 1'!$C$2:$C$1540,MATCH(H1523,'Postal Codes 1'!$B$2:$B$1540,0))</f>
        <v>ML</v>
      </c>
      <c r="J1523" s="10">
        <v>39520</v>
      </c>
      <c r="K1523">
        <v>16</v>
      </c>
      <c r="L1523" t="s">
        <v>1696</v>
      </c>
      <c r="M1523" t="str">
        <f>Portfolio43468[[#This Row],[Product Name]]</f>
        <v>Ultrathing V2</v>
      </c>
      <c r="N1523">
        <f>Portfolio43468[[#This Row],[Order Quantity]]</f>
        <v>320</v>
      </c>
      <c r="O1523" s="14">
        <f>Portfolio43468[[#This Row],[Order Value]]</f>
        <v>956.80000000000007</v>
      </c>
      <c r="P1523">
        <f t="shared" si="46"/>
        <v>2008</v>
      </c>
      <c r="Q1523" t="str">
        <f t="shared" si="47"/>
        <v>Mar</v>
      </c>
    </row>
    <row r="1524" spans="1:17" x14ac:dyDescent="0.3">
      <c r="A1524">
        <v>1531</v>
      </c>
      <c r="B1524" t="str">
        <f>Portfolio43468[[#This Row],[First Name]]</f>
        <v>H</v>
      </c>
      <c r="C1524" t="str">
        <f>Portfolio43468[[#This Row],[Last Name]]</f>
        <v>Sorensen</v>
      </c>
      <c r="D1524" t="s">
        <v>4493</v>
      </c>
      <c r="E1524" t="str">
        <f>Portfolio43468[[#This Row],[Gender]]</f>
        <v>M</v>
      </c>
      <c r="F1524">
        <v>90</v>
      </c>
      <c r="G1524" t="s">
        <v>5682</v>
      </c>
      <c r="H1524" t="s">
        <v>386</v>
      </c>
      <c r="I1524" t="str">
        <f>INDEX('Postal Codes 1'!$C$2:$C$1540,MATCH(H1524,'Postal Codes 1'!$B$2:$B$1540,0))</f>
        <v>OX</v>
      </c>
      <c r="J1524" s="10">
        <v>39792</v>
      </c>
      <c r="K1524">
        <v>96</v>
      </c>
      <c r="L1524" t="s">
        <v>851</v>
      </c>
      <c r="M1524" t="str">
        <f>Portfolio43468[[#This Row],[Product Name]]</f>
        <v>Hyperwotsit</v>
      </c>
      <c r="N1524">
        <f>Portfolio43468[[#This Row],[Order Quantity]]</f>
        <v>1920</v>
      </c>
      <c r="O1524" s="14">
        <f>Portfolio43468[[#This Row],[Order Value]]</f>
        <v>3859.2</v>
      </c>
      <c r="P1524">
        <f t="shared" si="46"/>
        <v>2008</v>
      </c>
      <c r="Q1524" t="str">
        <f t="shared" si="47"/>
        <v>Dec</v>
      </c>
    </row>
    <row r="1525" spans="1:17" x14ac:dyDescent="0.3">
      <c r="A1525">
        <v>1532</v>
      </c>
      <c r="B1525" t="str">
        <f>Portfolio43468[[#This Row],[First Name]]</f>
        <v>C</v>
      </c>
      <c r="C1525" t="str">
        <f>Portfolio43468[[#This Row],[Last Name]]</f>
        <v>Presley</v>
      </c>
      <c r="D1525" t="s">
        <v>4493</v>
      </c>
      <c r="E1525" t="str">
        <f>Portfolio43468[[#This Row],[Gender]]</f>
        <v>M</v>
      </c>
      <c r="F1525">
        <v>60</v>
      </c>
      <c r="G1525" t="s">
        <v>5685</v>
      </c>
      <c r="H1525" t="s">
        <v>289</v>
      </c>
      <c r="I1525" t="str">
        <f>INDEX('Postal Codes 1'!$C$2:$C$1540,MATCH(H1525,'Postal Codes 1'!$B$2:$B$1540,0))</f>
        <v>KW</v>
      </c>
      <c r="J1525" s="10">
        <v>40263</v>
      </c>
      <c r="K1525">
        <v>50</v>
      </c>
      <c r="L1525" t="s">
        <v>1692</v>
      </c>
      <c r="M1525" t="str">
        <f>Portfolio43468[[#This Row],[Product Name]]</f>
        <v>Megawidget L</v>
      </c>
      <c r="N1525">
        <f>Portfolio43468[[#This Row],[Order Quantity]]</f>
        <v>1200</v>
      </c>
      <c r="O1525" s="14">
        <f>Portfolio43468[[#This Row],[Order Value]]</f>
        <v>1908</v>
      </c>
      <c r="P1525">
        <f t="shared" si="46"/>
        <v>2010</v>
      </c>
      <c r="Q1525" t="str">
        <f t="shared" si="47"/>
        <v>Mar</v>
      </c>
    </row>
    <row r="1526" spans="1:17" x14ac:dyDescent="0.3">
      <c r="A1526">
        <v>1533</v>
      </c>
      <c r="B1526" t="str">
        <f>Portfolio43468[[#This Row],[First Name]]</f>
        <v>B</v>
      </c>
      <c r="C1526" t="str">
        <f>Portfolio43468[[#This Row],[Last Name]]</f>
        <v>Holloway</v>
      </c>
      <c r="D1526" t="s">
        <v>4493</v>
      </c>
      <c r="E1526" t="str">
        <f>Portfolio43468[[#This Row],[Gender]]</f>
        <v>M</v>
      </c>
      <c r="F1526">
        <v>90</v>
      </c>
      <c r="G1526" t="s">
        <v>5687</v>
      </c>
      <c r="H1526" t="s">
        <v>629</v>
      </c>
      <c r="I1526" t="str">
        <f>INDEX('Postal Codes 1'!$C$2:$C$1540,MATCH(H1526,'Postal Codes 1'!$B$2:$B$1540,0))</f>
        <v>GU</v>
      </c>
      <c r="J1526" s="10">
        <v>39570</v>
      </c>
      <c r="K1526">
        <v>71</v>
      </c>
      <c r="L1526" t="s">
        <v>1700</v>
      </c>
      <c r="M1526" t="str">
        <f>Portfolio43468[[#This Row],[Product Name]]</f>
        <v>Ultrathing V1</v>
      </c>
      <c r="N1526">
        <f>Portfolio43468[[#This Row],[Order Quantity]]</f>
        <v>1207</v>
      </c>
      <c r="O1526" s="14">
        <f>Portfolio43468[[#This Row],[Order Value]]</f>
        <v>2401.9299999999998</v>
      </c>
      <c r="P1526">
        <f t="shared" si="46"/>
        <v>2008</v>
      </c>
      <c r="Q1526" t="str">
        <f t="shared" si="47"/>
        <v>May</v>
      </c>
    </row>
    <row r="1527" spans="1:17" x14ac:dyDescent="0.3">
      <c r="A1527">
        <v>1534</v>
      </c>
      <c r="B1527" t="str">
        <f>Portfolio43468[[#This Row],[First Name]]</f>
        <v>F</v>
      </c>
      <c r="C1527" t="str">
        <f>Portfolio43468[[#This Row],[Last Name]]</f>
        <v>Hogan</v>
      </c>
      <c r="D1527" t="s">
        <v>4493</v>
      </c>
      <c r="E1527" t="str">
        <f>Portfolio43468[[#This Row],[Gender]]</f>
        <v>M</v>
      </c>
      <c r="F1527">
        <v>90</v>
      </c>
      <c r="G1527" t="s">
        <v>5689</v>
      </c>
      <c r="H1527" t="s">
        <v>431</v>
      </c>
      <c r="I1527" t="str">
        <f>INDEX('Postal Codes 1'!$C$2:$C$1540,MATCH(H1527,'Postal Codes 1'!$B$2:$B$1540,0))</f>
        <v>PO</v>
      </c>
      <c r="J1527" s="10">
        <v>39706</v>
      </c>
      <c r="K1527">
        <v>72</v>
      </c>
      <c r="L1527" t="s">
        <v>1707</v>
      </c>
      <c r="M1527" t="str">
        <f>Portfolio43468[[#This Row],[Product Name]]</f>
        <v>Megawidget M</v>
      </c>
      <c r="N1527">
        <f>Portfolio43468[[#This Row],[Order Quantity]]</f>
        <v>1728</v>
      </c>
      <c r="O1527" s="14">
        <f>Portfolio43468[[#This Row],[Order Value]]</f>
        <v>2056.3199999999997</v>
      </c>
      <c r="P1527">
        <f t="shared" si="46"/>
        <v>2008</v>
      </c>
      <c r="Q1527" t="str">
        <f t="shared" si="47"/>
        <v>Sep</v>
      </c>
    </row>
    <row r="1528" spans="1:17" x14ac:dyDescent="0.3">
      <c r="A1528">
        <v>1535</v>
      </c>
      <c r="B1528" t="str">
        <f>Portfolio43468[[#This Row],[First Name]]</f>
        <v>H</v>
      </c>
      <c r="C1528" t="str">
        <f>Portfolio43468[[#This Row],[Last Name]]</f>
        <v>Fisher</v>
      </c>
      <c r="D1528" t="s">
        <v>4493</v>
      </c>
      <c r="E1528" t="str">
        <f>Portfolio43468[[#This Row],[Gender]]</f>
        <v>M</v>
      </c>
      <c r="F1528">
        <v>90</v>
      </c>
      <c r="G1528" t="s">
        <v>4512</v>
      </c>
      <c r="H1528" t="s">
        <v>5691</v>
      </c>
      <c r="I1528" t="str">
        <f>INDEX('Postal Codes 1'!$C$2:$C$1540,MATCH(H1528,'Postal Codes 1'!$B$2:$B$1540,0))</f>
        <v>OX</v>
      </c>
      <c r="J1528" s="10">
        <v>39865</v>
      </c>
      <c r="K1528">
        <v>10</v>
      </c>
      <c r="L1528" t="s">
        <v>1696</v>
      </c>
      <c r="M1528" t="str">
        <f>Portfolio43468[[#This Row],[Product Name]]</f>
        <v>Ultrathing V2</v>
      </c>
      <c r="N1528">
        <f>Portfolio43468[[#This Row],[Order Quantity]]</f>
        <v>200</v>
      </c>
      <c r="O1528" s="14">
        <f>Portfolio43468[[#This Row],[Order Value]]</f>
        <v>598</v>
      </c>
      <c r="P1528">
        <f t="shared" si="46"/>
        <v>2009</v>
      </c>
      <c r="Q1528" t="str">
        <f t="shared" si="47"/>
        <v>Feb</v>
      </c>
    </row>
    <row r="1529" spans="1:17" x14ac:dyDescent="0.3">
      <c r="A1529">
        <v>1536</v>
      </c>
      <c r="B1529" t="str">
        <f>Portfolio43468[[#This Row],[First Name]]</f>
        <v>B</v>
      </c>
      <c r="C1529" t="str">
        <f>Portfolio43468[[#This Row],[Last Name]]</f>
        <v>Price</v>
      </c>
      <c r="D1529" t="s">
        <v>4493</v>
      </c>
      <c r="E1529" t="str">
        <f>Portfolio43468[[#This Row],[Gender]]</f>
        <v>M</v>
      </c>
      <c r="F1529">
        <v>90</v>
      </c>
      <c r="G1529" t="s">
        <v>5694</v>
      </c>
      <c r="H1529" t="s">
        <v>995</v>
      </c>
      <c r="I1529" t="str">
        <f>INDEX('Postal Codes 1'!$C$2:$C$1540,MATCH(H1529,'Postal Codes 1'!$B$2:$B$1540,0))</f>
        <v>DN</v>
      </c>
      <c r="J1529" s="10">
        <v>40349</v>
      </c>
      <c r="K1529">
        <v>68</v>
      </c>
      <c r="L1529" t="s">
        <v>1772</v>
      </c>
      <c r="M1529" t="str">
        <f>Portfolio43468[[#This Row],[Product Name]]</f>
        <v>Gigastuff</v>
      </c>
      <c r="N1529">
        <f>Portfolio43468[[#This Row],[Order Quantity]]</f>
        <v>1224</v>
      </c>
      <c r="O1529" s="14">
        <f>Portfolio43468[[#This Row],[Order Value]]</f>
        <v>2313.3599999999997</v>
      </c>
      <c r="P1529">
        <f t="shared" si="46"/>
        <v>2010</v>
      </c>
      <c r="Q1529" t="str">
        <f t="shared" si="47"/>
        <v>Jun</v>
      </c>
    </row>
    <row r="1530" spans="1:17" x14ac:dyDescent="0.3">
      <c r="A1530">
        <v>1537</v>
      </c>
      <c r="B1530" t="str">
        <f>Portfolio43468[[#This Row],[First Name]]</f>
        <v>T</v>
      </c>
      <c r="C1530" t="str">
        <f>Portfolio43468[[#This Row],[Last Name]]</f>
        <v>Overton</v>
      </c>
      <c r="D1530" t="s">
        <v>4493</v>
      </c>
      <c r="E1530" t="str">
        <f>Portfolio43468[[#This Row],[Gender]]</f>
        <v>M</v>
      </c>
      <c r="F1530">
        <v>90</v>
      </c>
      <c r="G1530" t="s">
        <v>5697</v>
      </c>
      <c r="H1530" t="s">
        <v>1645</v>
      </c>
      <c r="I1530" t="str">
        <f>INDEX('Postal Codes 1'!$C$2:$C$1540,MATCH(H1530,'Postal Codes 1'!$B$2:$B$1540,0))</f>
        <v>BN</v>
      </c>
      <c r="J1530" s="10">
        <v>40054</v>
      </c>
      <c r="K1530">
        <v>100</v>
      </c>
      <c r="L1530" t="s">
        <v>1692</v>
      </c>
      <c r="M1530" t="str">
        <f>Portfolio43468[[#This Row],[Product Name]]</f>
        <v>Megawidget L</v>
      </c>
      <c r="N1530">
        <f>Portfolio43468[[#This Row],[Order Quantity]]</f>
        <v>2400</v>
      </c>
      <c r="O1530" s="14">
        <f>Portfolio43468[[#This Row],[Order Value]]</f>
        <v>3816</v>
      </c>
      <c r="P1530">
        <f t="shared" si="46"/>
        <v>2009</v>
      </c>
      <c r="Q1530" t="str">
        <f t="shared" si="47"/>
        <v>Aug</v>
      </c>
    </row>
    <row r="1531" spans="1:17" x14ac:dyDescent="0.3">
      <c r="A1531">
        <v>1538</v>
      </c>
      <c r="B1531" t="str">
        <f>Portfolio43468[[#This Row],[First Name]]</f>
        <v>O</v>
      </c>
      <c r="C1531" t="str">
        <f>Portfolio43468[[#This Row],[Last Name]]</f>
        <v>Boyle</v>
      </c>
      <c r="D1531" t="s">
        <v>4493</v>
      </c>
      <c r="E1531" t="str">
        <f>Portfolio43468[[#This Row],[Gender]]</f>
        <v>M</v>
      </c>
      <c r="F1531">
        <v>90</v>
      </c>
      <c r="G1531" t="s">
        <v>5698</v>
      </c>
      <c r="H1531" t="s">
        <v>260</v>
      </c>
      <c r="I1531" t="str">
        <f>INDEX('Postal Codes 1'!$C$2:$C$1540,MATCH(H1531,'Postal Codes 1'!$B$2:$B$1540,0))</f>
        <v>IV</v>
      </c>
      <c r="J1531" s="10">
        <v>39834</v>
      </c>
      <c r="K1531">
        <v>52</v>
      </c>
      <c r="L1531" t="s">
        <v>1772</v>
      </c>
      <c r="M1531" t="str">
        <f>Portfolio43468[[#This Row],[Product Name]]</f>
        <v>Gigastuff</v>
      </c>
      <c r="N1531">
        <f>Portfolio43468[[#This Row],[Order Quantity]]</f>
        <v>936</v>
      </c>
      <c r="O1531" s="14">
        <f>Portfolio43468[[#This Row],[Order Value]]</f>
        <v>1769.04</v>
      </c>
      <c r="P1531">
        <f t="shared" si="46"/>
        <v>2009</v>
      </c>
      <c r="Q1531" t="str">
        <f t="shared" si="47"/>
        <v>Jan</v>
      </c>
    </row>
    <row r="1532" spans="1:17" x14ac:dyDescent="0.3">
      <c r="A1532">
        <v>1539</v>
      </c>
      <c r="B1532" t="str">
        <f>Portfolio43468[[#This Row],[First Name]]</f>
        <v>E</v>
      </c>
      <c r="C1532" t="str">
        <f>Portfolio43468[[#This Row],[Last Name]]</f>
        <v>Costa</v>
      </c>
      <c r="D1532" t="s">
        <v>4493</v>
      </c>
      <c r="E1532" t="str">
        <f>Portfolio43468[[#This Row],[Gender]]</f>
        <v>M</v>
      </c>
      <c r="F1532">
        <v>30</v>
      </c>
      <c r="G1532" t="s">
        <v>5700</v>
      </c>
      <c r="H1532" t="s">
        <v>1430</v>
      </c>
      <c r="I1532" t="str">
        <f>INDEX('Postal Codes 1'!$C$2:$C$1540,MATCH(H1532,'Postal Codes 1'!$B$2:$B$1540,0))</f>
        <v>TA</v>
      </c>
      <c r="J1532" s="10">
        <v>40200</v>
      </c>
      <c r="K1532">
        <v>46</v>
      </c>
      <c r="L1532" t="s">
        <v>1673</v>
      </c>
      <c r="M1532" t="str">
        <f>Portfolio43468[[#This Row],[Product Name]]</f>
        <v>Megawidget S</v>
      </c>
      <c r="N1532">
        <f>Portfolio43468[[#This Row],[Order Quantity]]</f>
        <v>1104</v>
      </c>
      <c r="O1532" s="14">
        <f>Portfolio43468[[#This Row],[Order Value]]</f>
        <v>872.16000000000008</v>
      </c>
      <c r="P1532">
        <f t="shared" si="46"/>
        <v>2010</v>
      </c>
      <c r="Q1532" t="str">
        <f t="shared" si="47"/>
        <v>Jan</v>
      </c>
    </row>
    <row r="1533" spans="1:17" x14ac:dyDescent="0.3">
      <c r="A1533">
        <v>1540</v>
      </c>
      <c r="B1533" t="str">
        <f>Portfolio43468[[#This Row],[First Name]]</f>
        <v>J</v>
      </c>
      <c r="C1533" t="str">
        <f>Portfolio43468[[#This Row],[Last Name]]</f>
        <v>Tovar</v>
      </c>
      <c r="D1533" t="s">
        <v>1946</v>
      </c>
      <c r="E1533" t="str">
        <f>Portfolio43468[[#This Row],[Gender]]</f>
        <v>M</v>
      </c>
      <c r="F1533">
        <v>60</v>
      </c>
      <c r="G1533" t="s">
        <v>5703</v>
      </c>
      <c r="H1533" t="s">
        <v>5494</v>
      </c>
      <c r="I1533" t="str">
        <f>INDEX('Postal Codes 1'!$C$2:$C$1540,MATCH(H1533,'Postal Codes 1'!$B$2:$B$1540,0))</f>
        <v>PE</v>
      </c>
      <c r="J1533" s="10">
        <v>39627</v>
      </c>
      <c r="K1533">
        <v>91</v>
      </c>
      <c r="L1533" t="s">
        <v>1007</v>
      </c>
      <c r="M1533" t="str">
        <f>Portfolio43468[[#This Row],[Product Name]]</f>
        <v>Superwossname</v>
      </c>
      <c r="N1533">
        <f>Portfolio43468[[#This Row],[Order Quantity]]</f>
        <v>1820</v>
      </c>
      <c r="O1533" s="14">
        <f>Portfolio43468[[#This Row],[Order Value]]</f>
        <v>5660.2</v>
      </c>
      <c r="P1533">
        <f t="shared" si="46"/>
        <v>2008</v>
      </c>
      <c r="Q1533" t="str">
        <f t="shared" si="47"/>
        <v>Jun</v>
      </c>
    </row>
    <row r="1534" spans="1:17" x14ac:dyDescent="0.3">
      <c r="A1534">
        <v>1541</v>
      </c>
      <c r="B1534" t="str">
        <f>Portfolio43468[[#This Row],[First Name]]</f>
        <v>O</v>
      </c>
      <c r="C1534" t="str">
        <f>Portfolio43468[[#This Row],[Last Name]]</f>
        <v>Plummer</v>
      </c>
      <c r="D1534" t="s">
        <v>4493</v>
      </c>
      <c r="E1534" t="str">
        <f>Portfolio43468[[#This Row],[Gender]]</f>
        <v>M</v>
      </c>
      <c r="F1534">
        <v>90</v>
      </c>
      <c r="G1534" t="s">
        <v>5705</v>
      </c>
      <c r="H1534" t="s">
        <v>1182</v>
      </c>
      <c r="I1534" t="str">
        <f>INDEX('Postal Codes 1'!$C$2:$C$1540,MATCH(H1534,'Postal Codes 1'!$B$2:$B$1540,0))</f>
        <v>LS</v>
      </c>
      <c r="J1534" s="10">
        <v>40001</v>
      </c>
      <c r="K1534">
        <v>47</v>
      </c>
      <c r="L1534" t="s">
        <v>1700</v>
      </c>
      <c r="M1534" t="str">
        <f>Portfolio43468[[#This Row],[Product Name]]</f>
        <v>Ultrathing V1</v>
      </c>
      <c r="N1534">
        <f>Portfolio43468[[#This Row],[Order Quantity]]</f>
        <v>799</v>
      </c>
      <c r="O1534" s="14">
        <f>Portfolio43468[[#This Row],[Order Value]]</f>
        <v>1590.01</v>
      </c>
      <c r="P1534">
        <f t="shared" si="46"/>
        <v>2009</v>
      </c>
      <c r="Q1534" t="str">
        <f t="shared" si="47"/>
        <v>Jul</v>
      </c>
    </row>
    <row r="1535" spans="1:17" x14ac:dyDescent="0.3">
      <c r="A1535">
        <v>1542</v>
      </c>
      <c r="B1535" t="str">
        <f>Portfolio43468[[#This Row],[First Name]]</f>
        <v>F</v>
      </c>
      <c r="C1535" t="str">
        <f>Portfolio43468[[#This Row],[Last Name]]</f>
        <v>Kaplan</v>
      </c>
      <c r="D1535" t="s">
        <v>4493</v>
      </c>
      <c r="E1535" t="str">
        <f>Portfolio43468[[#This Row],[Gender]]</f>
        <v>M</v>
      </c>
      <c r="F1535">
        <v>30</v>
      </c>
      <c r="G1535" t="s">
        <v>5707</v>
      </c>
      <c r="H1535" t="s">
        <v>5708</v>
      </c>
      <c r="I1535" t="str">
        <f>INDEX('Postal Codes 1'!$C$2:$C$1540,MATCH(H1535,'Postal Codes 1'!$B$2:$B$1540,0))</f>
        <v>SS</v>
      </c>
      <c r="J1535" s="10">
        <v>39727</v>
      </c>
      <c r="K1535">
        <v>54</v>
      </c>
      <c r="L1535" t="s">
        <v>1673</v>
      </c>
      <c r="M1535" t="str">
        <f>Portfolio43468[[#This Row],[Product Name]]</f>
        <v>Megawidget S</v>
      </c>
      <c r="N1535">
        <f>Portfolio43468[[#This Row],[Order Quantity]]</f>
        <v>1296</v>
      </c>
      <c r="O1535" s="14">
        <f>Portfolio43468[[#This Row],[Order Value]]</f>
        <v>1023.84</v>
      </c>
      <c r="P1535">
        <f t="shared" si="46"/>
        <v>2008</v>
      </c>
      <c r="Q1535" t="str">
        <f t="shared" si="47"/>
        <v>Oct</v>
      </c>
    </row>
    <row r="1536" spans="1:17" x14ac:dyDescent="0.3">
      <c r="A1536">
        <v>1543</v>
      </c>
      <c r="B1536" t="str">
        <f>Portfolio43468[[#This Row],[First Name]]</f>
        <v>A</v>
      </c>
      <c r="C1536" t="str">
        <f>Portfolio43468[[#This Row],[Last Name]]</f>
        <v>Avila</v>
      </c>
      <c r="D1536" t="s">
        <v>4493</v>
      </c>
      <c r="E1536" t="str">
        <f>Portfolio43468[[#This Row],[Gender]]</f>
        <v>M</v>
      </c>
      <c r="F1536">
        <v>30</v>
      </c>
      <c r="G1536" t="s">
        <v>5710</v>
      </c>
      <c r="H1536" t="s">
        <v>663</v>
      </c>
      <c r="I1536" t="str">
        <f>INDEX('Postal Codes 1'!$C$2:$C$1540,MATCH(H1536,'Postal Codes 1'!$B$2:$B$1540,0))</f>
        <v>KA</v>
      </c>
      <c r="J1536" s="10">
        <v>40214</v>
      </c>
      <c r="K1536">
        <v>15</v>
      </c>
      <c r="L1536" t="s">
        <v>851</v>
      </c>
      <c r="M1536" t="str">
        <f>Portfolio43468[[#This Row],[Product Name]]</f>
        <v>Hyperwotsit</v>
      </c>
      <c r="N1536">
        <f>Portfolio43468[[#This Row],[Order Quantity]]</f>
        <v>300</v>
      </c>
      <c r="O1536" s="14">
        <f>Portfolio43468[[#This Row],[Order Value]]</f>
        <v>602.99999999999989</v>
      </c>
      <c r="P1536">
        <f t="shared" si="46"/>
        <v>2010</v>
      </c>
      <c r="Q1536" t="str">
        <f t="shared" si="47"/>
        <v>Feb</v>
      </c>
    </row>
    <row r="1537" spans="1:17" x14ac:dyDescent="0.3">
      <c r="A1537">
        <v>1544</v>
      </c>
      <c r="B1537" t="str">
        <f>Portfolio43468[[#This Row],[First Name]]</f>
        <v>A</v>
      </c>
      <c r="C1537" t="str">
        <f>Portfolio43468[[#This Row],[Last Name]]</f>
        <v>Moore</v>
      </c>
      <c r="D1537" t="s">
        <v>4493</v>
      </c>
      <c r="E1537" t="str">
        <f>Portfolio43468[[#This Row],[Gender]]</f>
        <v>M</v>
      </c>
      <c r="F1537">
        <v>60</v>
      </c>
      <c r="G1537" t="s">
        <v>5712</v>
      </c>
      <c r="H1537" t="s">
        <v>531</v>
      </c>
      <c r="I1537" t="str">
        <f>INDEX('Postal Codes 1'!$C$2:$C$1540,MATCH(H1537,'Postal Codes 1'!$B$2:$B$1540,0))</f>
        <v>BT</v>
      </c>
      <c r="J1537" s="10">
        <v>40223</v>
      </c>
      <c r="K1537">
        <v>86</v>
      </c>
      <c r="L1537" t="s">
        <v>1772</v>
      </c>
      <c r="M1537" t="str">
        <f>Portfolio43468[[#This Row],[Product Name]]</f>
        <v>Gigastuff</v>
      </c>
      <c r="N1537">
        <f>Portfolio43468[[#This Row],[Order Quantity]]</f>
        <v>1548</v>
      </c>
      <c r="O1537" s="14">
        <f>Portfolio43468[[#This Row],[Order Value]]</f>
        <v>2925.72</v>
      </c>
      <c r="P1537">
        <f t="shared" si="46"/>
        <v>2010</v>
      </c>
      <c r="Q1537" t="str">
        <f t="shared" si="47"/>
        <v>Feb</v>
      </c>
    </row>
    <row r="1538" spans="1:17" x14ac:dyDescent="0.3">
      <c r="A1538">
        <v>1545</v>
      </c>
      <c r="B1538" t="str">
        <f>Portfolio43468[[#This Row],[First Name]]</f>
        <v>B</v>
      </c>
      <c r="C1538" t="str">
        <f>Portfolio43468[[#This Row],[Last Name]]</f>
        <v>Weiss</v>
      </c>
      <c r="D1538" t="s">
        <v>4493</v>
      </c>
      <c r="E1538" t="str">
        <f>Portfolio43468[[#This Row],[Gender]]</f>
        <v>M</v>
      </c>
      <c r="F1538">
        <v>30</v>
      </c>
      <c r="G1538" t="s">
        <v>5713</v>
      </c>
      <c r="H1538" t="s">
        <v>563</v>
      </c>
      <c r="I1538" t="str">
        <f>INDEX('Postal Codes 1'!$C$2:$C$1540,MATCH(H1538,'Postal Codes 1'!$B$2:$B$1540,0))</f>
        <v>CF</v>
      </c>
      <c r="J1538" s="10">
        <v>39966</v>
      </c>
      <c r="K1538">
        <v>9</v>
      </c>
      <c r="L1538" t="s">
        <v>1700</v>
      </c>
      <c r="M1538" t="str">
        <f>Portfolio43468[[#This Row],[Product Name]]</f>
        <v>Ultrathing V1</v>
      </c>
      <c r="N1538">
        <f>Portfolio43468[[#This Row],[Order Quantity]]</f>
        <v>153</v>
      </c>
      <c r="O1538" s="14">
        <f>Portfolio43468[[#This Row],[Order Value]]</f>
        <v>304.46999999999997</v>
      </c>
      <c r="P1538">
        <f t="shared" ref="P1538:P1601" si="48">YEAR(J1538)</f>
        <v>2009</v>
      </c>
      <c r="Q1538" t="str">
        <f t="shared" ref="Q1538:Q1601" si="49">TEXT(J1538,"MMM")</f>
        <v>Jun</v>
      </c>
    </row>
    <row r="1539" spans="1:17" x14ac:dyDescent="0.3">
      <c r="A1539">
        <v>1546</v>
      </c>
      <c r="B1539" t="str">
        <f>Portfolio43468[[#This Row],[First Name]]</f>
        <v>D</v>
      </c>
      <c r="C1539" t="str">
        <f>Portfolio43468[[#This Row],[Last Name]]</f>
        <v>Alfaro</v>
      </c>
      <c r="D1539" t="s">
        <v>4493</v>
      </c>
      <c r="E1539" t="str">
        <f>Portfolio43468[[#This Row],[Gender]]</f>
        <v>M</v>
      </c>
      <c r="F1539">
        <v>90</v>
      </c>
      <c r="G1539" t="s">
        <v>5714</v>
      </c>
      <c r="H1539" t="s">
        <v>452</v>
      </c>
      <c r="I1539" t="str">
        <f>INDEX('Postal Codes 1'!$C$2:$C$1540,MATCH(H1539,'Postal Codes 1'!$B$2:$B$1540,0))</f>
        <v>SA</v>
      </c>
      <c r="J1539" s="10">
        <v>39841</v>
      </c>
      <c r="K1539">
        <v>4</v>
      </c>
      <c r="L1539" t="s">
        <v>1677</v>
      </c>
      <c r="M1539" t="str">
        <f>Portfolio43468[[#This Row],[Product Name]]</f>
        <v>Ultrathing V3</v>
      </c>
      <c r="N1539">
        <f>Portfolio43468[[#This Row],[Order Quantity]]</f>
        <v>96</v>
      </c>
      <c r="O1539" s="14">
        <f>Portfolio43468[[#This Row],[Order Value]]</f>
        <v>335.04</v>
      </c>
      <c r="P1539">
        <f t="shared" si="48"/>
        <v>2009</v>
      </c>
      <c r="Q1539" t="str">
        <f t="shared" si="49"/>
        <v>Jan</v>
      </c>
    </row>
    <row r="1540" spans="1:17" x14ac:dyDescent="0.3">
      <c r="A1540">
        <v>1547</v>
      </c>
      <c r="B1540" t="str">
        <f>Portfolio43468[[#This Row],[First Name]]</f>
        <v>N</v>
      </c>
      <c r="C1540" t="str">
        <f>Portfolio43468[[#This Row],[Last Name]]</f>
        <v>Keen</v>
      </c>
      <c r="D1540" t="s">
        <v>4493</v>
      </c>
      <c r="E1540" t="str">
        <f>Portfolio43468[[#This Row],[Gender]]</f>
        <v>M</v>
      </c>
      <c r="F1540">
        <v>60</v>
      </c>
      <c r="G1540" t="s">
        <v>5715</v>
      </c>
      <c r="H1540" t="s">
        <v>1603</v>
      </c>
      <c r="I1540" t="str">
        <f>INDEX('Postal Codes 1'!$C$2:$C$1540,MATCH(H1540,'Postal Codes 1'!$B$2:$B$1540,0))</f>
        <v>RG</v>
      </c>
      <c r="J1540" s="10">
        <v>39818</v>
      </c>
      <c r="K1540">
        <v>92</v>
      </c>
      <c r="L1540" t="s">
        <v>1700</v>
      </c>
      <c r="M1540" t="str">
        <f>Portfolio43468[[#This Row],[Product Name]]</f>
        <v>Ultrathing V1</v>
      </c>
      <c r="N1540">
        <f>Portfolio43468[[#This Row],[Order Quantity]]</f>
        <v>1564</v>
      </c>
      <c r="O1540" s="14">
        <f>Portfolio43468[[#This Row],[Order Value]]</f>
        <v>3112.36</v>
      </c>
      <c r="P1540">
        <f t="shared" si="48"/>
        <v>2009</v>
      </c>
      <c r="Q1540" t="str">
        <f t="shared" si="49"/>
        <v>Jan</v>
      </c>
    </row>
    <row r="1541" spans="1:17" x14ac:dyDescent="0.3">
      <c r="A1541">
        <v>1548</v>
      </c>
      <c r="B1541" t="str">
        <f>Portfolio43468[[#This Row],[First Name]]</f>
        <v>M</v>
      </c>
      <c r="C1541" t="str">
        <f>Portfolio43468[[#This Row],[Last Name]]</f>
        <v>Howell</v>
      </c>
      <c r="D1541" t="s">
        <v>4493</v>
      </c>
      <c r="E1541" t="str">
        <f>Portfolio43468[[#This Row],[Gender]]</f>
        <v>M</v>
      </c>
      <c r="F1541">
        <v>30</v>
      </c>
      <c r="G1541" t="s">
        <v>5716</v>
      </c>
      <c r="H1541" t="s">
        <v>653</v>
      </c>
      <c r="I1541" t="str">
        <f>INDEX('Postal Codes 1'!$C$2:$C$1540,MATCH(H1541,'Postal Codes 1'!$B$2:$B$1540,0))</f>
        <v>IP</v>
      </c>
      <c r="J1541" s="10">
        <v>40238</v>
      </c>
      <c r="K1541">
        <v>23</v>
      </c>
      <c r="L1541" t="s">
        <v>1673</v>
      </c>
      <c r="M1541" t="str">
        <f>Portfolio43468[[#This Row],[Product Name]]</f>
        <v>Megawidget S</v>
      </c>
      <c r="N1541">
        <f>Portfolio43468[[#This Row],[Order Quantity]]</f>
        <v>552</v>
      </c>
      <c r="O1541" s="14">
        <f>Portfolio43468[[#This Row],[Order Value]]</f>
        <v>436.08000000000004</v>
      </c>
      <c r="P1541">
        <f t="shared" si="48"/>
        <v>2010</v>
      </c>
      <c r="Q1541" t="str">
        <f t="shared" si="49"/>
        <v>Mar</v>
      </c>
    </row>
    <row r="1542" spans="1:17" x14ac:dyDescent="0.3">
      <c r="A1542">
        <v>1549</v>
      </c>
      <c r="B1542" t="str">
        <f>Portfolio43468[[#This Row],[First Name]]</f>
        <v>K</v>
      </c>
      <c r="C1542" t="str">
        <f>Portfolio43468[[#This Row],[Last Name]]</f>
        <v>Langford</v>
      </c>
      <c r="D1542" t="s">
        <v>4493</v>
      </c>
      <c r="E1542" t="str">
        <f>Portfolio43468[[#This Row],[Gender]]</f>
        <v>M</v>
      </c>
      <c r="F1542">
        <v>60</v>
      </c>
      <c r="G1542" t="s">
        <v>5719</v>
      </c>
      <c r="H1542" t="s">
        <v>45</v>
      </c>
      <c r="I1542" t="str">
        <f>INDEX('Postal Codes 1'!$C$2:$C$1540,MATCH(H1542,'Postal Codes 1'!$B$2:$B$1540,0))</f>
        <v>BH</v>
      </c>
      <c r="J1542" s="10">
        <v>39627</v>
      </c>
      <c r="K1542">
        <v>24</v>
      </c>
      <c r="L1542" t="s">
        <v>1772</v>
      </c>
      <c r="M1542" t="str">
        <f>Portfolio43468[[#This Row],[Product Name]]</f>
        <v>Gigastuff</v>
      </c>
      <c r="N1542">
        <f>Portfolio43468[[#This Row],[Order Quantity]]</f>
        <v>432</v>
      </c>
      <c r="O1542" s="14">
        <f>Portfolio43468[[#This Row],[Order Value]]</f>
        <v>816.4799999999999</v>
      </c>
      <c r="P1542">
        <f t="shared" si="48"/>
        <v>2008</v>
      </c>
      <c r="Q1542" t="str">
        <f t="shared" si="49"/>
        <v>Jun</v>
      </c>
    </row>
    <row r="1543" spans="1:17" x14ac:dyDescent="0.3">
      <c r="A1543">
        <v>1550</v>
      </c>
      <c r="B1543" t="str">
        <f>Portfolio43468[[#This Row],[First Name]]</f>
        <v>J</v>
      </c>
      <c r="C1543" t="str">
        <f>Portfolio43468[[#This Row],[Last Name]]</f>
        <v>Bond</v>
      </c>
      <c r="D1543" t="s">
        <v>4493</v>
      </c>
      <c r="E1543" t="str">
        <f>Portfolio43468[[#This Row],[Gender]]</f>
        <v>M</v>
      </c>
      <c r="F1543">
        <v>60</v>
      </c>
      <c r="G1543" t="s">
        <v>5722</v>
      </c>
      <c r="H1543" t="s">
        <v>2222</v>
      </c>
      <c r="I1543" t="str">
        <f>INDEX('Postal Codes 1'!$C$2:$C$1540,MATCH(H1543,'Postal Codes 1'!$B$2:$B$1540,0))</f>
        <v>LL</v>
      </c>
      <c r="J1543" s="10">
        <v>39620</v>
      </c>
      <c r="K1543">
        <v>3</v>
      </c>
      <c r="L1543" t="s">
        <v>1673</v>
      </c>
      <c r="M1543" t="str">
        <f>Portfolio43468[[#This Row],[Product Name]]</f>
        <v>Megawidget S</v>
      </c>
      <c r="N1543">
        <f>Portfolio43468[[#This Row],[Order Quantity]]</f>
        <v>72</v>
      </c>
      <c r="O1543" s="14">
        <f>Portfolio43468[[#This Row],[Order Value]]</f>
        <v>56.88</v>
      </c>
      <c r="P1543">
        <f t="shared" si="48"/>
        <v>2008</v>
      </c>
      <c r="Q1543" t="str">
        <f t="shared" si="49"/>
        <v>Jun</v>
      </c>
    </row>
    <row r="1544" spans="1:17" x14ac:dyDescent="0.3">
      <c r="A1544">
        <v>1551</v>
      </c>
      <c r="B1544" t="str">
        <f>Portfolio43468[[#This Row],[First Name]]</f>
        <v>R</v>
      </c>
      <c r="C1544" t="str">
        <f>Portfolio43468[[#This Row],[Last Name]]</f>
        <v>Mims</v>
      </c>
      <c r="D1544" t="s">
        <v>4493</v>
      </c>
      <c r="E1544" t="str">
        <f>Portfolio43468[[#This Row],[Gender]]</f>
        <v>M</v>
      </c>
      <c r="F1544">
        <v>90</v>
      </c>
      <c r="G1544" t="s">
        <v>5724</v>
      </c>
      <c r="H1544" t="s">
        <v>263</v>
      </c>
      <c r="I1544" t="str">
        <f>INDEX('Postal Codes 1'!$C$2:$C$1540,MATCH(H1544,'Postal Codes 1'!$B$2:$B$1540,0))</f>
        <v>IV</v>
      </c>
      <c r="J1544" s="10">
        <v>39967</v>
      </c>
      <c r="K1544">
        <v>65</v>
      </c>
      <c r="L1544" t="s">
        <v>851</v>
      </c>
      <c r="M1544" t="str">
        <f>Portfolio43468[[#This Row],[Product Name]]</f>
        <v>Hyperwotsit</v>
      </c>
      <c r="N1544">
        <f>Portfolio43468[[#This Row],[Order Quantity]]</f>
        <v>1300</v>
      </c>
      <c r="O1544" s="14">
        <f>Portfolio43468[[#This Row],[Order Value]]</f>
        <v>2612.9999999999995</v>
      </c>
      <c r="P1544">
        <f t="shared" si="48"/>
        <v>2009</v>
      </c>
      <c r="Q1544" t="str">
        <f t="shared" si="49"/>
        <v>Jun</v>
      </c>
    </row>
    <row r="1545" spans="1:17" x14ac:dyDescent="0.3">
      <c r="A1545">
        <v>1552</v>
      </c>
      <c r="B1545" t="str">
        <f>Portfolio43468[[#This Row],[First Name]]</f>
        <v>A</v>
      </c>
      <c r="C1545" t="str">
        <f>Portfolio43468[[#This Row],[Last Name]]</f>
        <v>Duncan</v>
      </c>
      <c r="D1545" t="s">
        <v>4493</v>
      </c>
      <c r="E1545" t="str">
        <f>Portfolio43468[[#This Row],[Gender]]</f>
        <v>M</v>
      </c>
      <c r="F1545">
        <v>90</v>
      </c>
      <c r="G1545" t="s">
        <v>5725</v>
      </c>
      <c r="H1545" t="s">
        <v>130</v>
      </c>
      <c r="I1545" t="str">
        <f>INDEX('Postal Codes 1'!$C$2:$C$1540,MATCH(H1545,'Postal Codes 1'!$B$2:$B$1540,0))</f>
        <v>DA</v>
      </c>
      <c r="J1545" s="10">
        <v>39775</v>
      </c>
      <c r="K1545">
        <v>23</v>
      </c>
      <c r="L1545" t="s">
        <v>851</v>
      </c>
      <c r="M1545" t="str">
        <f>Portfolio43468[[#This Row],[Product Name]]</f>
        <v>Hyperwotsit</v>
      </c>
      <c r="N1545">
        <f>Portfolio43468[[#This Row],[Order Quantity]]</f>
        <v>460</v>
      </c>
      <c r="O1545" s="14">
        <f>Portfolio43468[[#This Row],[Order Value]]</f>
        <v>924.59999999999991</v>
      </c>
      <c r="P1545">
        <f t="shared" si="48"/>
        <v>2008</v>
      </c>
      <c r="Q1545" t="str">
        <f t="shared" si="49"/>
        <v>Nov</v>
      </c>
    </row>
    <row r="1546" spans="1:17" x14ac:dyDescent="0.3">
      <c r="A1546">
        <v>1553</v>
      </c>
      <c r="B1546" t="str">
        <f>Portfolio43468[[#This Row],[First Name]]</f>
        <v>D</v>
      </c>
      <c r="C1546" t="str">
        <f>Portfolio43468[[#This Row],[Last Name]]</f>
        <v>Love</v>
      </c>
      <c r="D1546" t="s">
        <v>4493</v>
      </c>
      <c r="E1546" t="str">
        <f>Portfolio43468[[#This Row],[Gender]]</f>
        <v>M</v>
      </c>
      <c r="F1546">
        <v>30</v>
      </c>
      <c r="G1546" t="s">
        <v>5727</v>
      </c>
      <c r="H1546" t="s">
        <v>5691</v>
      </c>
      <c r="I1546" t="str">
        <f>INDEX('Postal Codes 1'!$C$2:$C$1540,MATCH(H1546,'Postal Codes 1'!$B$2:$B$1540,0))</f>
        <v>OX</v>
      </c>
      <c r="J1546" s="10">
        <v>40534</v>
      </c>
      <c r="K1546">
        <v>18</v>
      </c>
      <c r="L1546" t="s">
        <v>1692</v>
      </c>
      <c r="M1546" t="str">
        <f>Portfolio43468[[#This Row],[Product Name]]</f>
        <v>Megawidget L</v>
      </c>
      <c r="N1546">
        <f>Portfolio43468[[#This Row],[Order Quantity]]</f>
        <v>432</v>
      </c>
      <c r="O1546" s="14">
        <f>Portfolio43468[[#This Row],[Order Value]]</f>
        <v>686.88</v>
      </c>
      <c r="P1546">
        <f t="shared" si="48"/>
        <v>2010</v>
      </c>
      <c r="Q1546" t="str">
        <f t="shared" si="49"/>
        <v>Dec</v>
      </c>
    </row>
    <row r="1547" spans="1:17" x14ac:dyDescent="0.3">
      <c r="A1547">
        <v>1554</v>
      </c>
      <c r="B1547" t="str">
        <f>Portfolio43468[[#This Row],[First Name]]</f>
        <v>M</v>
      </c>
      <c r="C1547" t="str">
        <f>Portfolio43468[[#This Row],[Last Name]]</f>
        <v>Adair</v>
      </c>
      <c r="D1547" t="s">
        <v>4493</v>
      </c>
      <c r="E1547" t="str">
        <f>Portfolio43468[[#This Row],[Gender]]</f>
        <v>M</v>
      </c>
      <c r="F1547">
        <v>60</v>
      </c>
      <c r="G1547" t="s">
        <v>5728</v>
      </c>
      <c r="H1547" t="s">
        <v>5512</v>
      </c>
      <c r="I1547" t="str">
        <f>INDEX('Postal Codes 1'!$C$2:$C$1540,MATCH(H1547,'Postal Codes 1'!$B$2:$B$1540,0))</f>
        <v>ML</v>
      </c>
      <c r="J1547" s="10">
        <v>40239</v>
      </c>
      <c r="K1547">
        <v>79</v>
      </c>
      <c r="L1547" t="s">
        <v>1772</v>
      </c>
      <c r="M1547" t="str">
        <f>Portfolio43468[[#This Row],[Product Name]]</f>
        <v>Gigastuff</v>
      </c>
      <c r="N1547">
        <f>Portfolio43468[[#This Row],[Order Quantity]]</f>
        <v>1422</v>
      </c>
      <c r="O1547" s="14">
        <f>Portfolio43468[[#This Row],[Order Value]]</f>
        <v>2687.58</v>
      </c>
      <c r="P1547">
        <f t="shared" si="48"/>
        <v>2010</v>
      </c>
      <c r="Q1547" t="str">
        <f t="shared" si="49"/>
        <v>Mar</v>
      </c>
    </row>
    <row r="1548" spans="1:17" x14ac:dyDescent="0.3">
      <c r="A1548">
        <v>1555</v>
      </c>
      <c r="B1548" t="str">
        <f>Portfolio43468[[#This Row],[First Name]]</f>
        <v>B</v>
      </c>
      <c r="C1548" t="str">
        <f>Portfolio43468[[#This Row],[Last Name]]</f>
        <v>Sterling</v>
      </c>
      <c r="D1548" t="s">
        <v>4493</v>
      </c>
      <c r="E1548" t="str">
        <f>Portfolio43468[[#This Row],[Gender]]</f>
        <v>M</v>
      </c>
      <c r="F1548">
        <v>60</v>
      </c>
      <c r="G1548" t="s">
        <v>5730</v>
      </c>
      <c r="H1548" t="s">
        <v>304</v>
      </c>
      <c r="I1548" t="str">
        <f>INDEX('Postal Codes 1'!$C$2:$C$1540,MATCH(H1548,'Postal Codes 1'!$B$2:$B$1540,0))</f>
        <v>KY</v>
      </c>
      <c r="J1548" s="10">
        <v>39924</v>
      </c>
      <c r="K1548">
        <v>85</v>
      </c>
      <c r="L1548" t="s">
        <v>1007</v>
      </c>
      <c r="M1548" t="str">
        <f>Portfolio43468[[#This Row],[Product Name]]</f>
        <v>Superwossname</v>
      </c>
      <c r="N1548">
        <f>Portfolio43468[[#This Row],[Order Quantity]]</f>
        <v>1700</v>
      </c>
      <c r="O1548" s="14">
        <f>Portfolio43468[[#This Row],[Order Value]]</f>
        <v>5287</v>
      </c>
      <c r="P1548">
        <f t="shared" si="48"/>
        <v>2009</v>
      </c>
      <c r="Q1548" t="str">
        <f t="shared" si="49"/>
        <v>Apr</v>
      </c>
    </row>
    <row r="1549" spans="1:17" x14ac:dyDescent="0.3">
      <c r="A1549">
        <v>1556</v>
      </c>
      <c r="B1549" t="str">
        <f>Portfolio43468[[#This Row],[First Name]]</f>
        <v>A</v>
      </c>
      <c r="C1549" t="str">
        <f>Portfolio43468[[#This Row],[Last Name]]</f>
        <v>Otero</v>
      </c>
      <c r="D1549" t="s">
        <v>4493</v>
      </c>
      <c r="E1549" t="str">
        <f>Portfolio43468[[#This Row],[Gender]]</f>
        <v>M</v>
      </c>
      <c r="F1549">
        <v>90</v>
      </c>
      <c r="G1549" t="s">
        <v>3428</v>
      </c>
      <c r="H1549" t="s">
        <v>5267</v>
      </c>
      <c r="I1549" t="str">
        <f>INDEX('Postal Codes 1'!$C$2:$C$1540,MATCH(H1549,'Postal Codes 1'!$B$2:$B$1540,0))</f>
        <v>RG</v>
      </c>
      <c r="J1549" s="10">
        <v>40395</v>
      </c>
      <c r="K1549">
        <v>10</v>
      </c>
      <c r="L1549" t="s">
        <v>1696</v>
      </c>
      <c r="M1549" t="str">
        <f>Portfolio43468[[#This Row],[Product Name]]</f>
        <v>Ultrathing V2</v>
      </c>
      <c r="N1549">
        <f>Portfolio43468[[#This Row],[Order Quantity]]</f>
        <v>200</v>
      </c>
      <c r="O1549" s="14">
        <f>Portfolio43468[[#This Row],[Order Value]]</f>
        <v>598</v>
      </c>
      <c r="P1549">
        <f t="shared" si="48"/>
        <v>2010</v>
      </c>
      <c r="Q1549" t="str">
        <f t="shared" si="49"/>
        <v>Aug</v>
      </c>
    </row>
    <row r="1550" spans="1:17" x14ac:dyDescent="0.3">
      <c r="A1550">
        <v>1557</v>
      </c>
      <c r="B1550" t="str">
        <f>Portfolio43468[[#This Row],[First Name]]</f>
        <v>M</v>
      </c>
      <c r="C1550" t="str">
        <f>Portfolio43468[[#This Row],[Last Name]]</f>
        <v>Chapman</v>
      </c>
      <c r="D1550" t="s">
        <v>4493</v>
      </c>
      <c r="E1550" t="str">
        <f>Portfolio43468[[#This Row],[Gender]]</f>
        <v>M</v>
      </c>
      <c r="F1550">
        <v>60</v>
      </c>
      <c r="G1550" t="s">
        <v>5731</v>
      </c>
      <c r="H1550" t="s">
        <v>364</v>
      </c>
      <c r="I1550" t="str">
        <f>INDEX('Postal Codes 1'!$C$2:$C$1540,MATCH(H1550,'Postal Codes 1'!$B$2:$B$1540,0))</f>
        <v>NG</v>
      </c>
      <c r="J1550" s="10">
        <v>40071</v>
      </c>
      <c r="K1550">
        <v>58</v>
      </c>
      <c r="L1550" t="s">
        <v>1707</v>
      </c>
      <c r="M1550" t="str">
        <f>Portfolio43468[[#This Row],[Product Name]]</f>
        <v>Megawidget M</v>
      </c>
      <c r="N1550">
        <f>Portfolio43468[[#This Row],[Order Quantity]]</f>
        <v>1392</v>
      </c>
      <c r="O1550" s="14">
        <f>Portfolio43468[[#This Row],[Order Value]]</f>
        <v>1656.48</v>
      </c>
      <c r="P1550">
        <f t="shared" si="48"/>
        <v>2009</v>
      </c>
      <c r="Q1550" t="str">
        <f t="shared" si="49"/>
        <v>Sep</v>
      </c>
    </row>
    <row r="1551" spans="1:17" x14ac:dyDescent="0.3">
      <c r="A1551">
        <v>1558</v>
      </c>
      <c r="B1551" t="str">
        <f>Portfolio43468[[#This Row],[First Name]]</f>
        <v>S</v>
      </c>
      <c r="C1551" t="str">
        <f>Portfolio43468[[#This Row],[Last Name]]</f>
        <v>Hamilton</v>
      </c>
      <c r="D1551" t="s">
        <v>4493</v>
      </c>
      <c r="E1551" t="str">
        <f>Portfolio43468[[#This Row],[Gender]]</f>
        <v>M</v>
      </c>
      <c r="F1551">
        <v>90</v>
      </c>
      <c r="G1551" t="s">
        <v>5734</v>
      </c>
      <c r="H1551" t="s">
        <v>1796</v>
      </c>
      <c r="I1551" t="str">
        <f>INDEX('Postal Codes 1'!$C$2:$C$1540,MATCH(H1551,'Postal Codes 1'!$B$2:$B$1540,0))</f>
        <v>BH</v>
      </c>
      <c r="J1551" s="10">
        <v>39670</v>
      </c>
      <c r="K1551">
        <v>39</v>
      </c>
      <c r="L1551" t="s">
        <v>1700</v>
      </c>
      <c r="M1551" t="str">
        <f>Portfolio43468[[#This Row],[Product Name]]</f>
        <v>Ultrathing V1</v>
      </c>
      <c r="N1551">
        <f>Portfolio43468[[#This Row],[Order Quantity]]</f>
        <v>663</v>
      </c>
      <c r="O1551" s="14">
        <f>Portfolio43468[[#This Row],[Order Value]]</f>
        <v>1319.37</v>
      </c>
      <c r="P1551">
        <f t="shared" si="48"/>
        <v>2008</v>
      </c>
      <c r="Q1551" t="str">
        <f t="shared" si="49"/>
        <v>Aug</v>
      </c>
    </row>
    <row r="1552" spans="1:17" x14ac:dyDescent="0.3">
      <c r="A1552">
        <v>1559</v>
      </c>
      <c r="B1552" t="str">
        <f>Portfolio43468[[#This Row],[First Name]]</f>
        <v>J</v>
      </c>
      <c r="C1552" t="str">
        <f>Portfolio43468[[#This Row],[Last Name]]</f>
        <v>Street</v>
      </c>
      <c r="D1552" t="s">
        <v>4493</v>
      </c>
      <c r="E1552" t="str">
        <f>Portfolio43468[[#This Row],[Gender]]</f>
        <v>M</v>
      </c>
      <c r="F1552">
        <v>30</v>
      </c>
      <c r="G1552" t="s">
        <v>5735</v>
      </c>
      <c r="H1552" t="s">
        <v>28</v>
      </c>
      <c r="I1552" t="str">
        <f>INDEX('Postal Codes 1'!$C$2:$C$1540,MATCH(H1552,'Postal Codes 1'!$B$2:$B$1540,0))</f>
        <v>BA</v>
      </c>
      <c r="J1552" s="10">
        <v>39993</v>
      </c>
      <c r="K1552">
        <v>22</v>
      </c>
      <c r="L1552" t="s">
        <v>1721</v>
      </c>
      <c r="M1552" t="str">
        <f>Portfolio43468[[#This Row],[Product Name]]</f>
        <v>Ultrathing V4</v>
      </c>
      <c r="N1552">
        <f>Portfolio43468[[#This Row],[Order Quantity]]</f>
        <v>528</v>
      </c>
      <c r="O1552" s="14">
        <f>Portfolio43468[[#This Row],[Order Value]]</f>
        <v>2106.7200000000003</v>
      </c>
      <c r="P1552">
        <f t="shared" si="48"/>
        <v>2009</v>
      </c>
      <c r="Q1552" t="str">
        <f t="shared" si="49"/>
        <v>Jun</v>
      </c>
    </row>
    <row r="1553" spans="1:17" x14ac:dyDescent="0.3">
      <c r="A1553">
        <v>1560</v>
      </c>
      <c r="B1553" t="str">
        <f>Portfolio43468[[#This Row],[First Name]]</f>
        <v>R</v>
      </c>
      <c r="C1553" t="str">
        <f>Portfolio43468[[#This Row],[Last Name]]</f>
        <v>Fontenot</v>
      </c>
      <c r="D1553" t="s">
        <v>4493</v>
      </c>
      <c r="E1553" t="str">
        <f>Portfolio43468[[#This Row],[Gender]]</f>
        <v>M</v>
      </c>
      <c r="F1553">
        <v>60</v>
      </c>
      <c r="G1553" t="s">
        <v>5738</v>
      </c>
      <c r="H1553" t="s">
        <v>1408</v>
      </c>
      <c r="I1553" t="str">
        <f>INDEX('Postal Codes 1'!$C$2:$C$1540,MATCH(H1553,'Postal Codes 1'!$B$2:$B$1540,0))</f>
        <v>SY</v>
      </c>
      <c r="J1553" s="10">
        <v>40181</v>
      </c>
      <c r="K1553">
        <v>57</v>
      </c>
      <c r="L1553" t="s">
        <v>1007</v>
      </c>
      <c r="M1553" t="str">
        <f>Portfolio43468[[#This Row],[Product Name]]</f>
        <v>Superwossname</v>
      </c>
      <c r="N1553">
        <f>Portfolio43468[[#This Row],[Order Quantity]]</f>
        <v>1140</v>
      </c>
      <c r="O1553" s="14">
        <f>Portfolio43468[[#This Row],[Order Value]]</f>
        <v>3545.3999999999996</v>
      </c>
      <c r="P1553">
        <f t="shared" si="48"/>
        <v>2010</v>
      </c>
      <c r="Q1553" t="str">
        <f t="shared" si="49"/>
        <v>Jan</v>
      </c>
    </row>
    <row r="1554" spans="1:17" x14ac:dyDescent="0.3">
      <c r="A1554">
        <v>1561</v>
      </c>
      <c r="B1554" t="str">
        <f>Portfolio43468[[#This Row],[First Name]]</f>
        <v>T</v>
      </c>
      <c r="C1554" t="str">
        <f>Portfolio43468[[#This Row],[Last Name]]</f>
        <v>Lanier</v>
      </c>
      <c r="D1554" t="s">
        <v>4493</v>
      </c>
      <c r="E1554" t="str">
        <f>Portfolio43468[[#This Row],[Gender]]</f>
        <v>M</v>
      </c>
      <c r="F1554">
        <v>60</v>
      </c>
      <c r="G1554" t="s">
        <v>5740</v>
      </c>
      <c r="H1554" t="s">
        <v>5741</v>
      </c>
      <c r="I1554" t="str">
        <f>INDEX('Postal Codes 1'!$C$2:$C$1540,MATCH(H1554,'Postal Codes 1'!$B$2:$B$1540,0))</f>
        <v>FK</v>
      </c>
      <c r="J1554" s="10">
        <v>39683</v>
      </c>
      <c r="K1554">
        <v>97</v>
      </c>
      <c r="L1554" t="s">
        <v>1700</v>
      </c>
      <c r="M1554" t="str">
        <f>Portfolio43468[[#This Row],[Product Name]]</f>
        <v>Ultrathing V1</v>
      </c>
      <c r="N1554">
        <f>Portfolio43468[[#This Row],[Order Quantity]]</f>
        <v>1649</v>
      </c>
      <c r="O1554" s="14">
        <f>Portfolio43468[[#This Row],[Order Value]]</f>
        <v>3281.5099999999998</v>
      </c>
      <c r="P1554">
        <f t="shared" si="48"/>
        <v>2008</v>
      </c>
      <c r="Q1554" t="str">
        <f t="shared" si="49"/>
        <v>Aug</v>
      </c>
    </row>
    <row r="1555" spans="1:17" x14ac:dyDescent="0.3">
      <c r="A1555">
        <v>1562</v>
      </c>
      <c r="B1555" t="str">
        <f>Portfolio43468[[#This Row],[First Name]]</f>
        <v>H</v>
      </c>
      <c r="C1555" t="str">
        <f>Portfolio43468[[#This Row],[Last Name]]</f>
        <v>Gibbons</v>
      </c>
      <c r="D1555" t="s">
        <v>4493</v>
      </c>
      <c r="E1555" t="str">
        <f>Portfolio43468[[#This Row],[Gender]]</f>
        <v>M</v>
      </c>
      <c r="F1555">
        <v>90</v>
      </c>
      <c r="G1555" t="s">
        <v>5742</v>
      </c>
      <c r="H1555" t="s">
        <v>5043</v>
      </c>
      <c r="I1555" t="str">
        <f>INDEX('Postal Codes 1'!$C$2:$C$1540,MATCH(H1555,'Postal Codes 1'!$B$2:$B$1540,0))</f>
        <v>CO</v>
      </c>
      <c r="J1555" s="10">
        <v>39807</v>
      </c>
      <c r="K1555">
        <v>14</v>
      </c>
      <c r="L1555" t="s">
        <v>851</v>
      </c>
      <c r="M1555" t="str">
        <f>Portfolio43468[[#This Row],[Product Name]]</f>
        <v>Hyperwotsit</v>
      </c>
      <c r="N1555">
        <f>Portfolio43468[[#This Row],[Order Quantity]]</f>
        <v>280</v>
      </c>
      <c r="O1555" s="14">
        <f>Portfolio43468[[#This Row],[Order Value]]</f>
        <v>562.79999999999995</v>
      </c>
      <c r="P1555">
        <f t="shared" si="48"/>
        <v>2008</v>
      </c>
      <c r="Q1555" t="str">
        <f t="shared" si="49"/>
        <v>Dec</v>
      </c>
    </row>
    <row r="1556" spans="1:17" x14ac:dyDescent="0.3">
      <c r="A1556">
        <v>1563</v>
      </c>
      <c r="B1556" t="str">
        <f>Portfolio43468[[#This Row],[First Name]]</f>
        <v>J</v>
      </c>
      <c r="C1556" t="str">
        <f>Portfolio43468[[#This Row],[Last Name]]</f>
        <v>Manuel</v>
      </c>
      <c r="D1556" t="s">
        <v>4493</v>
      </c>
      <c r="E1556" t="str">
        <f>Portfolio43468[[#This Row],[Gender]]</f>
        <v>M</v>
      </c>
      <c r="F1556">
        <v>60</v>
      </c>
      <c r="G1556" t="s">
        <v>5744</v>
      </c>
      <c r="H1556" t="s">
        <v>742</v>
      </c>
      <c r="I1556" t="str">
        <f>INDEX('Postal Codes 1'!$C$2:$C$1540,MATCH(H1556,'Postal Codes 1'!$B$2:$B$1540,0))</f>
        <v>NE</v>
      </c>
      <c r="J1556" s="10">
        <v>39881</v>
      </c>
      <c r="K1556">
        <v>2</v>
      </c>
      <c r="L1556" t="s">
        <v>851</v>
      </c>
      <c r="M1556" t="str">
        <f>Portfolio43468[[#This Row],[Product Name]]</f>
        <v>Hyperwotsit</v>
      </c>
      <c r="N1556">
        <f>Portfolio43468[[#This Row],[Order Quantity]]</f>
        <v>40</v>
      </c>
      <c r="O1556" s="14">
        <f>Portfolio43468[[#This Row],[Order Value]]</f>
        <v>80.399999999999991</v>
      </c>
      <c r="P1556">
        <f t="shared" si="48"/>
        <v>2009</v>
      </c>
      <c r="Q1556" t="str">
        <f t="shared" si="49"/>
        <v>Mar</v>
      </c>
    </row>
    <row r="1557" spans="1:17" x14ac:dyDescent="0.3">
      <c r="A1557">
        <v>1564</v>
      </c>
      <c r="B1557" t="str">
        <f>Portfolio43468[[#This Row],[First Name]]</f>
        <v>A</v>
      </c>
      <c r="C1557" t="str">
        <f>Portfolio43468[[#This Row],[Last Name]]</f>
        <v>Bryan</v>
      </c>
      <c r="D1557" t="s">
        <v>4493</v>
      </c>
      <c r="E1557" t="str">
        <f>Portfolio43468[[#This Row],[Gender]]</f>
        <v>M</v>
      </c>
      <c r="F1557">
        <v>30</v>
      </c>
      <c r="G1557" t="s">
        <v>5747</v>
      </c>
      <c r="H1557" t="s">
        <v>991</v>
      </c>
      <c r="I1557" t="str">
        <f>INDEX('Postal Codes 1'!$C$2:$C$1540,MATCH(H1557,'Postal Codes 1'!$B$2:$B$1540,0))</f>
        <v>DL</v>
      </c>
      <c r="J1557" s="10">
        <v>39769</v>
      </c>
      <c r="K1557">
        <v>42</v>
      </c>
      <c r="L1557" t="s">
        <v>1721</v>
      </c>
      <c r="M1557" t="str">
        <f>Portfolio43468[[#This Row],[Product Name]]</f>
        <v>Ultrathing V4</v>
      </c>
      <c r="N1557">
        <f>Portfolio43468[[#This Row],[Order Quantity]]</f>
        <v>1008</v>
      </c>
      <c r="O1557" s="14">
        <f>Portfolio43468[[#This Row],[Order Value]]</f>
        <v>4021.92</v>
      </c>
      <c r="P1557">
        <f t="shared" si="48"/>
        <v>2008</v>
      </c>
      <c r="Q1557" t="str">
        <f t="shared" si="49"/>
        <v>Nov</v>
      </c>
    </row>
    <row r="1558" spans="1:17" x14ac:dyDescent="0.3">
      <c r="A1558">
        <v>1565</v>
      </c>
      <c r="B1558" t="str">
        <f>Portfolio43468[[#This Row],[First Name]]</f>
        <v>A</v>
      </c>
      <c r="C1558" t="str">
        <f>Portfolio43468[[#This Row],[Last Name]]</f>
        <v>Belanger</v>
      </c>
      <c r="D1558" t="s">
        <v>4493</v>
      </c>
      <c r="E1558" t="str">
        <f>Portfolio43468[[#This Row],[Gender]]</f>
        <v>M</v>
      </c>
      <c r="F1558">
        <v>60</v>
      </c>
      <c r="G1558" t="s">
        <v>5749</v>
      </c>
      <c r="H1558" t="s">
        <v>1108</v>
      </c>
      <c r="I1558" t="str">
        <f>INDEX('Postal Codes 1'!$C$2:$C$1540,MATCH(H1558,'Postal Codes 1'!$B$2:$B$1540,0))</f>
        <v>HX</v>
      </c>
      <c r="J1558" s="10">
        <v>39941</v>
      </c>
      <c r="K1558">
        <v>31</v>
      </c>
      <c r="L1558" t="s">
        <v>1772</v>
      </c>
      <c r="M1558" t="str">
        <f>Portfolio43468[[#This Row],[Product Name]]</f>
        <v>Gigastuff</v>
      </c>
      <c r="N1558">
        <f>Portfolio43468[[#This Row],[Order Quantity]]</f>
        <v>558</v>
      </c>
      <c r="O1558" s="14">
        <f>Portfolio43468[[#This Row],[Order Value]]</f>
        <v>1054.6199999999999</v>
      </c>
      <c r="P1558">
        <f t="shared" si="48"/>
        <v>2009</v>
      </c>
      <c r="Q1558" t="str">
        <f t="shared" si="49"/>
        <v>May</v>
      </c>
    </row>
    <row r="1559" spans="1:17" x14ac:dyDescent="0.3">
      <c r="A1559">
        <v>1566</v>
      </c>
      <c r="B1559" t="str">
        <f>Portfolio43468[[#This Row],[First Name]]</f>
        <v>L</v>
      </c>
      <c r="C1559" t="str">
        <f>Portfolio43468[[#This Row],[Last Name]]</f>
        <v>Allison</v>
      </c>
      <c r="D1559" t="s">
        <v>4493</v>
      </c>
      <c r="E1559" t="str">
        <f>Portfolio43468[[#This Row],[Gender]]</f>
        <v>M</v>
      </c>
      <c r="F1559">
        <v>90</v>
      </c>
      <c r="G1559" t="s">
        <v>5752</v>
      </c>
      <c r="H1559" t="s">
        <v>470</v>
      </c>
      <c r="I1559" t="str">
        <f>INDEX('Postal Codes 1'!$C$2:$C$1540,MATCH(H1559,'Postal Codes 1'!$B$2:$B$1540,0))</f>
        <v>SG</v>
      </c>
      <c r="J1559" s="10">
        <v>40438</v>
      </c>
      <c r="K1559">
        <v>11</v>
      </c>
      <c r="L1559" t="s">
        <v>1772</v>
      </c>
      <c r="M1559" t="str">
        <f>Portfolio43468[[#This Row],[Product Name]]</f>
        <v>Gigastuff</v>
      </c>
      <c r="N1559">
        <f>Portfolio43468[[#This Row],[Order Quantity]]</f>
        <v>198</v>
      </c>
      <c r="O1559" s="14">
        <f>Portfolio43468[[#This Row],[Order Value]]</f>
        <v>374.21999999999997</v>
      </c>
      <c r="P1559">
        <f t="shared" si="48"/>
        <v>2010</v>
      </c>
      <c r="Q1559" t="str">
        <f t="shared" si="49"/>
        <v>Sep</v>
      </c>
    </row>
    <row r="1560" spans="1:17" x14ac:dyDescent="0.3">
      <c r="A1560">
        <v>1567</v>
      </c>
      <c r="B1560" t="str">
        <f>Portfolio43468[[#This Row],[First Name]]</f>
        <v>D</v>
      </c>
      <c r="C1560" t="str">
        <f>Portfolio43468[[#This Row],[Last Name]]</f>
        <v>Chamberlain</v>
      </c>
      <c r="D1560" t="s">
        <v>4493</v>
      </c>
      <c r="E1560" t="str">
        <f>Portfolio43468[[#This Row],[Gender]]</f>
        <v>M</v>
      </c>
      <c r="F1560">
        <v>30</v>
      </c>
      <c r="G1560" t="s">
        <v>5754</v>
      </c>
      <c r="H1560" t="s">
        <v>489</v>
      </c>
      <c r="I1560" t="str">
        <f>INDEX('Postal Codes 1'!$C$2:$C$1540,MATCH(H1560,'Postal Codes 1'!$B$2:$B$1540,0))</f>
        <v>SN</v>
      </c>
      <c r="J1560" s="10">
        <v>40339</v>
      </c>
      <c r="K1560">
        <v>71</v>
      </c>
      <c r="L1560" t="s">
        <v>1772</v>
      </c>
      <c r="M1560" t="str">
        <f>Portfolio43468[[#This Row],[Product Name]]</f>
        <v>Gigastuff</v>
      </c>
      <c r="N1560">
        <f>Portfolio43468[[#This Row],[Order Quantity]]</f>
        <v>1278</v>
      </c>
      <c r="O1560" s="14">
        <f>Portfolio43468[[#This Row],[Order Value]]</f>
        <v>2415.42</v>
      </c>
      <c r="P1560">
        <f t="shared" si="48"/>
        <v>2010</v>
      </c>
      <c r="Q1560" t="str">
        <f t="shared" si="49"/>
        <v>Jun</v>
      </c>
    </row>
    <row r="1561" spans="1:17" x14ac:dyDescent="0.3">
      <c r="A1561">
        <v>1568</v>
      </c>
      <c r="B1561" t="str">
        <f>Portfolio43468[[#This Row],[First Name]]</f>
        <v>W</v>
      </c>
      <c r="C1561" t="str">
        <f>Portfolio43468[[#This Row],[Last Name]]</f>
        <v>Hartman</v>
      </c>
      <c r="D1561" t="s">
        <v>4493</v>
      </c>
      <c r="E1561" t="str">
        <f>Portfolio43468[[#This Row],[Gender]]</f>
        <v>M</v>
      </c>
      <c r="F1561">
        <v>90</v>
      </c>
      <c r="G1561" t="s">
        <v>5756</v>
      </c>
      <c r="H1561" t="s">
        <v>5267</v>
      </c>
      <c r="I1561" t="str">
        <f>INDEX('Postal Codes 1'!$C$2:$C$1540,MATCH(H1561,'Postal Codes 1'!$B$2:$B$1540,0))</f>
        <v>RG</v>
      </c>
      <c r="J1561" s="10">
        <v>39605</v>
      </c>
      <c r="K1561">
        <v>91</v>
      </c>
      <c r="L1561" t="s">
        <v>1696</v>
      </c>
      <c r="M1561" t="str">
        <f>Portfolio43468[[#This Row],[Product Name]]</f>
        <v>Ultrathing V2</v>
      </c>
      <c r="N1561">
        <f>Portfolio43468[[#This Row],[Order Quantity]]</f>
        <v>1820</v>
      </c>
      <c r="O1561" s="14">
        <f>Portfolio43468[[#This Row],[Order Value]]</f>
        <v>5441.8</v>
      </c>
      <c r="P1561">
        <f t="shared" si="48"/>
        <v>2008</v>
      </c>
      <c r="Q1561" t="str">
        <f t="shared" si="49"/>
        <v>Jun</v>
      </c>
    </row>
    <row r="1562" spans="1:17" x14ac:dyDescent="0.3">
      <c r="A1562">
        <v>1569</v>
      </c>
      <c r="B1562" t="str">
        <f>Portfolio43468[[#This Row],[First Name]]</f>
        <v>J</v>
      </c>
      <c r="C1562" t="str">
        <f>Portfolio43468[[#This Row],[Last Name]]</f>
        <v>Watkins</v>
      </c>
      <c r="D1562" t="s">
        <v>4493</v>
      </c>
      <c r="E1562" t="str">
        <f>Portfolio43468[[#This Row],[Gender]]</f>
        <v>M</v>
      </c>
      <c r="F1562">
        <v>60</v>
      </c>
      <c r="G1562" t="s">
        <v>5758</v>
      </c>
      <c r="H1562" t="s">
        <v>197</v>
      </c>
      <c r="I1562" t="str">
        <f>INDEX('Postal Codes 1'!$C$2:$C$1540,MATCH(H1562,'Postal Codes 1'!$B$2:$B$1540,0))</f>
        <v>EX</v>
      </c>
      <c r="J1562" s="10">
        <v>39994</v>
      </c>
      <c r="K1562">
        <v>40</v>
      </c>
      <c r="L1562" t="s">
        <v>851</v>
      </c>
      <c r="M1562" t="str">
        <f>Portfolio43468[[#This Row],[Product Name]]</f>
        <v>Hyperwotsit</v>
      </c>
      <c r="N1562">
        <f>Portfolio43468[[#This Row],[Order Quantity]]</f>
        <v>800</v>
      </c>
      <c r="O1562" s="14">
        <f>Portfolio43468[[#This Row],[Order Value]]</f>
        <v>1607.9999999999998</v>
      </c>
      <c r="P1562">
        <f t="shared" si="48"/>
        <v>2009</v>
      </c>
      <c r="Q1562" t="str">
        <f t="shared" si="49"/>
        <v>Jun</v>
      </c>
    </row>
    <row r="1563" spans="1:17" x14ac:dyDescent="0.3">
      <c r="A1563">
        <v>1570</v>
      </c>
      <c r="B1563" t="str">
        <f>Portfolio43468[[#This Row],[First Name]]</f>
        <v>M</v>
      </c>
      <c r="C1563" t="str">
        <f>Portfolio43468[[#This Row],[Last Name]]</f>
        <v>Sanders</v>
      </c>
      <c r="D1563" t="s">
        <v>4493</v>
      </c>
      <c r="E1563" t="str">
        <f>Portfolio43468[[#This Row],[Gender]]</f>
        <v>M</v>
      </c>
      <c r="F1563">
        <v>60</v>
      </c>
      <c r="G1563" t="s">
        <v>5760</v>
      </c>
      <c r="H1563" t="s">
        <v>1613</v>
      </c>
      <c r="I1563" t="str">
        <f>INDEX('Postal Codes 1'!$C$2:$C$1540,MATCH(H1563,'Postal Codes 1'!$B$2:$B$1540,0))</f>
        <v>CA</v>
      </c>
      <c r="J1563" s="10">
        <v>39792</v>
      </c>
      <c r="K1563">
        <v>65</v>
      </c>
      <c r="L1563" t="s">
        <v>1700</v>
      </c>
      <c r="M1563" t="str">
        <f>Portfolio43468[[#This Row],[Product Name]]</f>
        <v>Ultrathing V1</v>
      </c>
      <c r="N1563">
        <f>Portfolio43468[[#This Row],[Order Quantity]]</f>
        <v>1105</v>
      </c>
      <c r="O1563" s="14">
        <f>Portfolio43468[[#This Row],[Order Value]]</f>
        <v>2198.9499999999998</v>
      </c>
      <c r="P1563">
        <f t="shared" si="48"/>
        <v>2008</v>
      </c>
      <c r="Q1563" t="str">
        <f t="shared" si="49"/>
        <v>Dec</v>
      </c>
    </row>
    <row r="1564" spans="1:17" x14ac:dyDescent="0.3">
      <c r="A1564">
        <v>1571</v>
      </c>
      <c r="B1564" t="str">
        <f>Portfolio43468[[#This Row],[First Name]]</f>
        <v>R</v>
      </c>
      <c r="C1564" t="str">
        <f>Portfolio43468[[#This Row],[Last Name]]</f>
        <v>Melton</v>
      </c>
      <c r="D1564" t="s">
        <v>4493</v>
      </c>
      <c r="E1564" t="str">
        <f>Portfolio43468[[#This Row],[Gender]]</f>
        <v>M</v>
      </c>
      <c r="F1564">
        <v>60</v>
      </c>
      <c r="G1564" t="s">
        <v>5761</v>
      </c>
      <c r="H1564" t="s">
        <v>1407</v>
      </c>
      <c r="I1564" t="str">
        <f>INDEX('Postal Codes 1'!$C$2:$C$1540,MATCH(H1564,'Postal Codes 1'!$B$2:$B$1540,0))</f>
        <v>SY</v>
      </c>
      <c r="J1564" s="10">
        <v>40422</v>
      </c>
      <c r="K1564">
        <v>39</v>
      </c>
      <c r="L1564" t="s">
        <v>1677</v>
      </c>
      <c r="M1564" t="str">
        <f>Portfolio43468[[#This Row],[Product Name]]</f>
        <v>Ultrathing V3</v>
      </c>
      <c r="N1564">
        <f>Portfolio43468[[#This Row],[Order Quantity]]</f>
        <v>936</v>
      </c>
      <c r="O1564" s="14">
        <f>Portfolio43468[[#This Row],[Order Value]]</f>
        <v>3266.6400000000003</v>
      </c>
      <c r="P1564">
        <f t="shared" si="48"/>
        <v>2010</v>
      </c>
      <c r="Q1564" t="str">
        <f t="shared" si="49"/>
        <v>Sep</v>
      </c>
    </row>
    <row r="1565" spans="1:17" x14ac:dyDescent="0.3">
      <c r="A1565">
        <v>1572</v>
      </c>
      <c r="B1565" t="str">
        <f>Portfolio43468[[#This Row],[First Name]]</f>
        <v>M</v>
      </c>
      <c r="C1565" t="str">
        <f>Portfolio43468[[#This Row],[Last Name]]</f>
        <v>Boswell</v>
      </c>
      <c r="D1565" t="s">
        <v>4493</v>
      </c>
      <c r="E1565" t="str">
        <f>Portfolio43468[[#This Row],[Gender]]</f>
        <v>M</v>
      </c>
      <c r="F1565">
        <v>90</v>
      </c>
      <c r="G1565" t="s">
        <v>5764</v>
      </c>
      <c r="H1565" t="s">
        <v>671</v>
      </c>
      <c r="I1565" t="str">
        <f>INDEX('Postal Codes 1'!$C$2:$C$1540,MATCH(H1565,'Postal Codes 1'!$B$2:$B$1540,0))</f>
        <v>KT</v>
      </c>
      <c r="J1565" s="10">
        <v>40496</v>
      </c>
      <c r="K1565">
        <v>36</v>
      </c>
      <c r="L1565" t="s">
        <v>1707</v>
      </c>
      <c r="M1565" t="str">
        <f>Portfolio43468[[#This Row],[Product Name]]</f>
        <v>Megawidget M</v>
      </c>
      <c r="N1565">
        <f>Portfolio43468[[#This Row],[Order Quantity]]</f>
        <v>864</v>
      </c>
      <c r="O1565" s="14">
        <f>Portfolio43468[[#This Row],[Order Value]]</f>
        <v>1028.1599999999999</v>
      </c>
      <c r="P1565">
        <f t="shared" si="48"/>
        <v>2010</v>
      </c>
      <c r="Q1565" t="str">
        <f t="shared" si="49"/>
        <v>Nov</v>
      </c>
    </row>
    <row r="1566" spans="1:17" x14ac:dyDescent="0.3">
      <c r="A1566">
        <v>1573</v>
      </c>
      <c r="B1566" t="str">
        <f>Portfolio43468[[#This Row],[First Name]]</f>
        <v>C</v>
      </c>
      <c r="C1566" t="str">
        <f>Portfolio43468[[#This Row],[Last Name]]</f>
        <v>Valentine</v>
      </c>
      <c r="D1566" t="s">
        <v>4493</v>
      </c>
      <c r="E1566" t="str">
        <f>Portfolio43468[[#This Row],[Gender]]</f>
        <v>M</v>
      </c>
      <c r="F1566">
        <v>60</v>
      </c>
      <c r="G1566" t="s">
        <v>5766</v>
      </c>
      <c r="H1566" t="s">
        <v>4339</v>
      </c>
      <c r="I1566" t="str">
        <f>INDEX('Postal Codes 1'!$C$2:$C$1540,MATCH(H1566,'Postal Codes 1'!$B$2:$B$1540,0))</f>
        <v>PH</v>
      </c>
      <c r="J1566" s="10">
        <v>40311</v>
      </c>
      <c r="K1566">
        <v>47</v>
      </c>
      <c r="L1566" t="s">
        <v>1772</v>
      </c>
      <c r="M1566" t="str">
        <f>Portfolio43468[[#This Row],[Product Name]]</f>
        <v>Gigastuff</v>
      </c>
      <c r="N1566">
        <f>Portfolio43468[[#This Row],[Order Quantity]]</f>
        <v>846</v>
      </c>
      <c r="O1566" s="14">
        <f>Portfolio43468[[#This Row],[Order Value]]</f>
        <v>1598.9399999999998</v>
      </c>
      <c r="P1566">
        <f t="shared" si="48"/>
        <v>2010</v>
      </c>
      <c r="Q1566" t="str">
        <f t="shared" si="49"/>
        <v>May</v>
      </c>
    </row>
    <row r="1567" spans="1:17" x14ac:dyDescent="0.3">
      <c r="A1567">
        <v>1574</v>
      </c>
      <c r="B1567" t="str">
        <f>Portfolio43468[[#This Row],[First Name]]</f>
        <v>C</v>
      </c>
      <c r="C1567" t="str">
        <f>Portfolio43468[[#This Row],[Last Name]]</f>
        <v>Toney</v>
      </c>
      <c r="D1567" t="s">
        <v>4493</v>
      </c>
      <c r="E1567" t="str">
        <f>Portfolio43468[[#This Row],[Gender]]</f>
        <v>M</v>
      </c>
      <c r="F1567">
        <v>90</v>
      </c>
      <c r="G1567" t="s">
        <v>5767</v>
      </c>
      <c r="H1567" t="s">
        <v>387</v>
      </c>
      <c r="I1567" t="str">
        <f>INDEX('Postal Codes 1'!$C$2:$C$1540,MATCH(H1567,'Postal Codes 1'!$B$2:$B$1540,0))</f>
        <v>OX</v>
      </c>
      <c r="J1567" s="10">
        <v>39472</v>
      </c>
      <c r="K1567">
        <v>87</v>
      </c>
      <c r="L1567" t="s">
        <v>1707</v>
      </c>
      <c r="M1567" t="str">
        <f>Portfolio43468[[#This Row],[Product Name]]</f>
        <v>Megawidget M</v>
      </c>
      <c r="N1567">
        <f>Portfolio43468[[#This Row],[Order Quantity]]</f>
        <v>2088</v>
      </c>
      <c r="O1567" s="14">
        <f>Portfolio43468[[#This Row],[Order Value]]</f>
        <v>2484.7199999999998</v>
      </c>
      <c r="P1567">
        <f t="shared" si="48"/>
        <v>2008</v>
      </c>
      <c r="Q1567" t="str">
        <f t="shared" si="49"/>
        <v>Jan</v>
      </c>
    </row>
    <row r="1568" spans="1:17" x14ac:dyDescent="0.3">
      <c r="A1568">
        <v>1575</v>
      </c>
      <c r="B1568" t="str">
        <f>Portfolio43468[[#This Row],[First Name]]</f>
        <v>M</v>
      </c>
      <c r="C1568" t="str">
        <f>Portfolio43468[[#This Row],[Last Name]]</f>
        <v>Mosley</v>
      </c>
      <c r="D1568" t="s">
        <v>4493</v>
      </c>
      <c r="E1568" t="str">
        <f>Portfolio43468[[#This Row],[Gender]]</f>
        <v>M</v>
      </c>
      <c r="F1568">
        <v>60</v>
      </c>
      <c r="G1568" t="s">
        <v>5769</v>
      </c>
      <c r="H1568" t="s">
        <v>1372</v>
      </c>
      <c r="I1568" t="str">
        <f>INDEX('Postal Codes 1'!$C$2:$C$1540,MATCH(H1568,'Postal Codes 1'!$B$2:$B$1540,0))</f>
        <v>SO</v>
      </c>
      <c r="J1568" s="10">
        <v>40230</v>
      </c>
      <c r="K1568">
        <v>28</v>
      </c>
      <c r="L1568" t="s">
        <v>1700</v>
      </c>
      <c r="M1568" t="str">
        <f>Portfolio43468[[#This Row],[Product Name]]</f>
        <v>Ultrathing V1</v>
      </c>
      <c r="N1568">
        <f>Portfolio43468[[#This Row],[Order Quantity]]</f>
        <v>476</v>
      </c>
      <c r="O1568" s="14">
        <f>Portfolio43468[[#This Row],[Order Value]]</f>
        <v>947.24</v>
      </c>
      <c r="P1568">
        <f t="shared" si="48"/>
        <v>2010</v>
      </c>
      <c r="Q1568" t="str">
        <f t="shared" si="49"/>
        <v>Feb</v>
      </c>
    </row>
    <row r="1569" spans="1:17" x14ac:dyDescent="0.3">
      <c r="A1569">
        <v>1576</v>
      </c>
      <c r="B1569" t="str">
        <f>Portfolio43468[[#This Row],[First Name]]</f>
        <v>H</v>
      </c>
      <c r="C1569" t="str">
        <f>Portfolio43468[[#This Row],[Last Name]]</f>
        <v>Hughes</v>
      </c>
      <c r="D1569" t="s">
        <v>4493</v>
      </c>
      <c r="E1569" t="str">
        <f>Portfolio43468[[#This Row],[Gender]]</f>
        <v>M</v>
      </c>
      <c r="F1569">
        <v>90</v>
      </c>
      <c r="G1569" t="s">
        <v>5770</v>
      </c>
      <c r="H1569" t="s">
        <v>1211</v>
      </c>
      <c r="I1569" t="str">
        <f>INDEX('Postal Codes 1'!$C$2:$C$1540,MATCH(H1569,'Postal Codes 1'!$B$2:$B$1540,0))</f>
        <v>NE</v>
      </c>
      <c r="J1569" s="10">
        <v>39772</v>
      </c>
      <c r="K1569">
        <v>54</v>
      </c>
      <c r="L1569" t="s">
        <v>1700</v>
      </c>
      <c r="M1569" t="str">
        <f>Portfolio43468[[#This Row],[Product Name]]</f>
        <v>Ultrathing V1</v>
      </c>
      <c r="N1569">
        <f>Portfolio43468[[#This Row],[Order Quantity]]</f>
        <v>918</v>
      </c>
      <c r="O1569" s="14">
        <f>Portfolio43468[[#This Row],[Order Value]]</f>
        <v>1826.82</v>
      </c>
      <c r="P1569">
        <f t="shared" si="48"/>
        <v>2008</v>
      </c>
      <c r="Q1569" t="str">
        <f t="shared" si="49"/>
        <v>Nov</v>
      </c>
    </row>
    <row r="1570" spans="1:17" x14ac:dyDescent="0.3">
      <c r="A1570">
        <v>1577</v>
      </c>
      <c r="B1570" t="str">
        <f>Portfolio43468[[#This Row],[First Name]]</f>
        <v>F</v>
      </c>
      <c r="C1570" t="str">
        <f>Portfolio43468[[#This Row],[Last Name]]</f>
        <v>Walters</v>
      </c>
      <c r="D1570" t="s">
        <v>4493</v>
      </c>
      <c r="E1570" t="str">
        <f>Portfolio43468[[#This Row],[Gender]]</f>
        <v>M</v>
      </c>
      <c r="F1570">
        <v>60</v>
      </c>
      <c r="G1570" t="s">
        <v>5773</v>
      </c>
      <c r="H1570" t="s">
        <v>74</v>
      </c>
      <c r="I1570" t="str">
        <f>INDEX('Postal Codes 1'!$C$2:$C$1540,MATCH(H1570,'Postal Codes 1'!$B$2:$B$1540,0))</f>
        <v>BT</v>
      </c>
      <c r="J1570" s="10">
        <v>39939</v>
      </c>
      <c r="K1570">
        <v>64</v>
      </c>
      <c r="L1570" t="s">
        <v>851</v>
      </c>
      <c r="M1570" t="str">
        <f>Portfolio43468[[#This Row],[Product Name]]</f>
        <v>Hyperwotsit</v>
      </c>
      <c r="N1570">
        <f>Portfolio43468[[#This Row],[Order Quantity]]</f>
        <v>1280</v>
      </c>
      <c r="O1570" s="14">
        <f>Portfolio43468[[#This Row],[Order Value]]</f>
        <v>2572.7999999999997</v>
      </c>
      <c r="P1570">
        <f t="shared" si="48"/>
        <v>2009</v>
      </c>
      <c r="Q1570" t="str">
        <f t="shared" si="49"/>
        <v>May</v>
      </c>
    </row>
    <row r="1571" spans="1:17" x14ac:dyDescent="0.3">
      <c r="A1571">
        <v>1578</v>
      </c>
      <c r="B1571" t="str">
        <f>Portfolio43468[[#This Row],[First Name]]</f>
        <v>M</v>
      </c>
      <c r="C1571" t="str">
        <f>Portfolio43468[[#This Row],[Last Name]]</f>
        <v>Stacy</v>
      </c>
      <c r="D1571" t="s">
        <v>4493</v>
      </c>
      <c r="E1571" t="str">
        <f>Portfolio43468[[#This Row],[Gender]]</f>
        <v>M</v>
      </c>
      <c r="F1571">
        <v>60</v>
      </c>
      <c r="G1571" t="s">
        <v>5775</v>
      </c>
      <c r="H1571" t="s">
        <v>5776</v>
      </c>
      <c r="I1571" t="str">
        <f>INDEX('Postal Codes 1'!$C$2:$C$1540,MATCH(H1571,'Postal Codes 1'!$B$2:$B$1540,0))</f>
        <v>FY</v>
      </c>
      <c r="J1571" s="10">
        <v>39522</v>
      </c>
      <c r="K1571">
        <v>17</v>
      </c>
      <c r="L1571" t="s">
        <v>1700</v>
      </c>
      <c r="M1571" t="str">
        <f>Portfolio43468[[#This Row],[Product Name]]</f>
        <v>Ultrathing V1</v>
      </c>
      <c r="N1571">
        <f>Portfolio43468[[#This Row],[Order Quantity]]</f>
        <v>289</v>
      </c>
      <c r="O1571" s="14">
        <f>Portfolio43468[[#This Row],[Order Value]]</f>
        <v>575.11</v>
      </c>
      <c r="P1571">
        <f t="shared" si="48"/>
        <v>2008</v>
      </c>
      <c r="Q1571" t="str">
        <f t="shared" si="49"/>
        <v>Mar</v>
      </c>
    </row>
    <row r="1572" spans="1:17" x14ac:dyDescent="0.3">
      <c r="A1572">
        <v>1579</v>
      </c>
      <c r="B1572" t="str">
        <f>Portfolio43468[[#This Row],[First Name]]</f>
        <v>J</v>
      </c>
      <c r="C1572" t="str">
        <f>Portfolio43468[[#This Row],[Last Name]]</f>
        <v>Marrero</v>
      </c>
      <c r="D1572" t="s">
        <v>4493</v>
      </c>
      <c r="E1572" t="str">
        <f>Portfolio43468[[#This Row],[Gender]]</f>
        <v>M</v>
      </c>
      <c r="F1572">
        <v>60</v>
      </c>
      <c r="G1572" t="s">
        <v>5778</v>
      </c>
      <c r="H1572" t="s">
        <v>241</v>
      </c>
      <c r="I1572" t="str">
        <f>INDEX('Postal Codes 1'!$C$2:$C$1540,MATCH(H1572,'Postal Codes 1'!$B$2:$B$1540,0))</f>
        <v>IG</v>
      </c>
      <c r="J1572" s="10">
        <v>40360</v>
      </c>
      <c r="K1572">
        <v>23</v>
      </c>
      <c r="L1572" t="s">
        <v>1707</v>
      </c>
      <c r="M1572" t="str">
        <f>Portfolio43468[[#This Row],[Product Name]]</f>
        <v>Megawidget M</v>
      </c>
      <c r="N1572">
        <f>Portfolio43468[[#This Row],[Order Quantity]]</f>
        <v>552</v>
      </c>
      <c r="O1572" s="14">
        <f>Portfolio43468[[#This Row],[Order Value]]</f>
        <v>656.88</v>
      </c>
      <c r="P1572">
        <f t="shared" si="48"/>
        <v>2010</v>
      </c>
      <c r="Q1572" t="str">
        <f t="shared" si="49"/>
        <v>Jul</v>
      </c>
    </row>
    <row r="1573" spans="1:17" x14ac:dyDescent="0.3">
      <c r="A1573">
        <v>1580</v>
      </c>
      <c r="B1573" t="str">
        <f>Portfolio43468[[#This Row],[First Name]]</f>
        <v>C</v>
      </c>
      <c r="C1573" t="str">
        <f>Portfolio43468[[#This Row],[Last Name]]</f>
        <v>Wall</v>
      </c>
      <c r="D1573" t="s">
        <v>4493</v>
      </c>
      <c r="E1573" t="str">
        <f>Portfolio43468[[#This Row],[Gender]]</f>
        <v>M</v>
      </c>
      <c r="F1573">
        <v>60</v>
      </c>
      <c r="G1573" t="s">
        <v>5779</v>
      </c>
      <c r="H1573" t="s">
        <v>1108</v>
      </c>
      <c r="I1573" t="str">
        <f>INDEX('Postal Codes 1'!$C$2:$C$1540,MATCH(H1573,'Postal Codes 1'!$B$2:$B$1540,0))</f>
        <v>HX</v>
      </c>
      <c r="J1573" s="10">
        <v>39507</v>
      </c>
      <c r="K1573">
        <v>30</v>
      </c>
      <c r="L1573" t="s">
        <v>1696</v>
      </c>
      <c r="M1573" t="str">
        <f>Portfolio43468[[#This Row],[Product Name]]</f>
        <v>Ultrathing V2</v>
      </c>
      <c r="N1573">
        <f>Portfolio43468[[#This Row],[Order Quantity]]</f>
        <v>600</v>
      </c>
      <c r="O1573" s="14">
        <f>Portfolio43468[[#This Row],[Order Value]]</f>
        <v>1794.0000000000002</v>
      </c>
      <c r="P1573">
        <f t="shared" si="48"/>
        <v>2008</v>
      </c>
      <c r="Q1573" t="str">
        <f t="shared" si="49"/>
        <v>Feb</v>
      </c>
    </row>
    <row r="1574" spans="1:17" x14ac:dyDescent="0.3">
      <c r="A1574">
        <v>1581</v>
      </c>
      <c r="B1574" t="str">
        <f>Portfolio43468[[#This Row],[First Name]]</f>
        <v>E</v>
      </c>
      <c r="C1574" t="str">
        <f>Portfolio43468[[#This Row],[Last Name]]</f>
        <v>Whitaker</v>
      </c>
      <c r="D1574" t="s">
        <v>4493</v>
      </c>
      <c r="E1574" t="str">
        <f>Portfolio43468[[#This Row],[Gender]]</f>
        <v>M</v>
      </c>
      <c r="F1574">
        <v>60</v>
      </c>
      <c r="G1574" t="s">
        <v>5781</v>
      </c>
      <c r="H1574" t="s">
        <v>2393</v>
      </c>
      <c r="I1574" t="str">
        <f>INDEX('Postal Codes 1'!$C$2:$C$1540,MATCH(H1574,'Postal Codes 1'!$B$2:$B$1540,0))</f>
        <v>CM</v>
      </c>
      <c r="J1574" s="10">
        <v>40339</v>
      </c>
      <c r="K1574">
        <v>39</v>
      </c>
      <c r="L1574" t="s">
        <v>1673</v>
      </c>
      <c r="M1574" t="str">
        <f>Portfolio43468[[#This Row],[Product Name]]</f>
        <v>Megawidget S</v>
      </c>
      <c r="N1574">
        <f>Portfolio43468[[#This Row],[Order Quantity]]</f>
        <v>936</v>
      </c>
      <c r="O1574" s="14">
        <f>Portfolio43468[[#This Row],[Order Value]]</f>
        <v>739.44</v>
      </c>
      <c r="P1574">
        <f t="shared" si="48"/>
        <v>2010</v>
      </c>
      <c r="Q1574" t="str">
        <f t="shared" si="49"/>
        <v>Jun</v>
      </c>
    </row>
    <row r="1575" spans="1:17" x14ac:dyDescent="0.3">
      <c r="A1575">
        <v>1582</v>
      </c>
      <c r="B1575" t="str">
        <f>Portfolio43468[[#This Row],[First Name]]</f>
        <v>C</v>
      </c>
      <c r="C1575" t="str">
        <f>Portfolio43468[[#This Row],[Last Name]]</f>
        <v>Bacon</v>
      </c>
      <c r="D1575" t="s">
        <v>4493</v>
      </c>
      <c r="E1575" t="str">
        <f>Portfolio43468[[#This Row],[Gender]]</f>
        <v>M</v>
      </c>
      <c r="F1575">
        <v>90</v>
      </c>
      <c r="G1575" t="s">
        <v>5784</v>
      </c>
      <c r="H1575" t="s">
        <v>330</v>
      </c>
      <c r="I1575" t="str">
        <f>INDEX('Postal Codes 1'!$C$2:$C$1540,MATCH(H1575,'Postal Codes 1'!$B$2:$B$1540,0))</f>
        <v>LL</v>
      </c>
      <c r="J1575" s="10">
        <v>40072</v>
      </c>
      <c r="K1575">
        <v>67</v>
      </c>
      <c r="L1575" t="s">
        <v>1700</v>
      </c>
      <c r="M1575" t="str">
        <f>Portfolio43468[[#This Row],[Product Name]]</f>
        <v>Ultrathing V1</v>
      </c>
      <c r="N1575">
        <f>Portfolio43468[[#This Row],[Order Quantity]]</f>
        <v>1139</v>
      </c>
      <c r="O1575" s="14">
        <f>Portfolio43468[[#This Row],[Order Value]]</f>
        <v>2266.61</v>
      </c>
      <c r="P1575">
        <f t="shared" si="48"/>
        <v>2009</v>
      </c>
      <c r="Q1575" t="str">
        <f t="shared" si="49"/>
        <v>Sep</v>
      </c>
    </row>
    <row r="1576" spans="1:17" x14ac:dyDescent="0.3">
      <c r="A1576">
        <v>1583</v>
      </c>
      <c r="B1576" t="str">
        <f>Portfolio43468[[#This Row],[First Name]]</f>
        <v>W</v>
      </c>
      <c r="C1576" t="str">
        <f>Portfolio43468[[#This Row],[Last Name]]</f>
        <v>Randall</v>
      </c>
      <c r="D1576" t="s">
        <v>4493</v>
      </c>
      <c r="E1576" t="str">
        <f>Portfolio43468[[#This Row],[Gender]]</f>
        <v>M</v>
      </c>
      <c r="F1576">
        <v>60</v>
      </c>
      <c r="G1576" t="s">
        <v>5786</v>
      </c>
      <c r="H1576" t="s">
        <v>121</v>
      </c>
      <c r="I1576" t="str">
        <f>INDEX('Postal Codes 1'!$C$2:$C$1540,MATCH(H1576,'Postal Codes 1'!$B$2:$B$1540,0))</f>
        <v>CV</v>
      </c>
      <c r="J1576" s="10">
        <v>40261</v>
      </c>
      <c r="K1576">
        <v>27</v>
      </c>
      <c r="L1576" t="s">
        <v>1692</v>
      </c>
      <c r="M1576" t="str">
        <f>Portfolio43468[[#This Row],[Product Name]]</f>
        <v>Megawidget L</v>
      </c>
      <c r="N1576">
        <f>Portfolio43468[[#This Row],[Order Quantity]]</f>
        <v>648</v>
      </c>
      <c r="O1576" s="14">
        <f>Portfolio43468[[#This Row],[Order Value]]</f>
        <v>1030.3200000000002</v>
      </c>
      <c r="P1576">
        <f t="shared" si="48"/>
        <v>2010</v>
      </c>
      <c r="Q1576" t="str">
        <f t="shared" si="49"/>
        <v>Mar</v>
      </c>
    </row>
    <row r="1577" spans="1:17" x14ac:dyDescent="0.3">
      <c r="A1577">
        <v>1584</v>
      </c>
      <c r="B1577" t="str">
        <f>Portfolio43468[[#This Row],[First Name]]</f>
        <v>R</v>
      </c>
      <c r="C1577" t="str">
        <f>Portfolio43468[[#This Row],[Last Name]]</f>
        <v>Thornton</v>
      </c>
      <c r="D1577" t="s">
        <v>4493</v>
      </c>
      <c r="E1577" t="str">
        <f>Portfolio43468[[#This Row],[Gender]]</f>
        <v>M</v>
      </c>
      <c r="F1577">
        <v>90</v>
      </c>
      <c r="G1577" t="s">
        <v>5788</v>
      </c>
      <c r="H1577" t="s">
        <v>668</v>
      </c>
      <c r="I1577" t="str">
        <f>INDEX('Postal Codes 1'!$C$2:$C$1540,MATCH(H1577,'Postal Codes 1'!$B$2:$B$1540,0))</f>
        <v>KA</v>
      </c>
      <c r="J1577" s="10">
        <v>40490</v>
      </c>
      <c r="K1577">
        <v>97</v>
      </c>
      <c r="L1577" t="s">
        <v>1007</v>
      </c>
      <c r="M1577" t="str">
        <f>Portfolio43468[[#This Row],[Product Name]]</f>
        <v>Superwossname</v>
      </c>
      <c r="N1577">
        <f>Portfolio43468[[#This Row],[Order Quantity]]</f>
        <v>1940</v>
      </c>
      <c r="O1577" s="14">
        <f>Portfolio43468[[#This Row],[Order Value]]</f>
        <v>6033.4</v>
      </c>
      <c r="P1577">
        <f t="shared" si="48"/>
        <v>2010</v>
      </c>
      <c r="Q1577" t="str">
        <f t="shared" si="49"/>
        <v>Nov</v>
      </c>
    </row>
    <row r="1578" spans="1:17" x14ac:dyDescent="0.3">
      <c r="A1578">
        <v>1585</v>
      </c>
      <c r="B1578" t="str">
        <f>Portfolio43468[[#This Row],[First Name]]</f>
        <v>K</v>
      </c>
      <c r="C1578" t="str">
        <f>Portfolio43468[[#This Row],[Last Name]]</f>
        <v>Mcclure</v>
      </c>
      <c r="D1578" t="s">
        <v>4493</v>
      </c>
      <c r="E1578" t="str">
        <f>Portfolio43468[[#This Row],[Gender]]</f>
        <v>M</v>
      </c>
      <c r="F1578">
        <v>60</v>
      </c>
      <c r="G1578" t="s">
        <v>5790</v>
      </c>
      <c r="H1578" t="s">
        <v>233</v>
      </c>
      <c r="I1578" t="str">
        <f>INDEX('Postal Codes 1'!$C$2:$C$1540,MATCH(H1578,'Postal Codes 1'!$B$2:$B$1540,0))</f>
        <v>HR</v>
      </c>
      <c r="J1578" s="10">
        <v>40455</v>
      </c>
      <c r="K1578">
        <v>13</v>
      </c>
      <c r="L1578" t="s">
        <v>1692</v>
      </c>
      <c r="M1578" t="str">
        <f>Portfolio43468[[#This Row],[Product Name]]</f>
        <v>Megawidget L</v>
      </c>
      <c r="N1578">
        <f>Portfolio43468[[#This Row],[Order Quantity]]</f>
        <v>312</v>
      </c>
      <c r="O1578" s="14">
        <f>Portfolio43468[[#This Row],[Order Value]]</f>
        <v>496.08000000000004</v>
      </c>
      <c r="P1578">
        <f t="shared" si="48"/>
        <v>2010</v>
      </c>
      <c r="Q1578" t="str">
        <f t="shared" si="49"/>
        <v>Oct</v>
      </c>
    </row>
    <row r="1579" spans="1:17" x14ac:dyDescent="0.3">
      <c r="A1579">
        <v>1586</v>
      </c>
      <c r="B1579" t="str">
        <f>Portfolio43468[[#This Row],[First Name]]</f>
        <v>K</v>
      </c>
      <c r="C1579" t="str">
        <f>Portfolio43468[[#This Row],[Last Name]]</f>
        <v>Small</v>
      </c>
      <c r="D1579" t="s">
        <v>4493</v>
      </c>
      <c r="E1579" t="str">
        <f>Portfolio43468[[#This Row],[Gender]]</f>
        <v>M</v>
      </c>
      <c r="F1579">
        <v>30</v>
      </c>
      <c r="G1579" t="s">
        <v>5791</v>
      </c>
      <c r="H1579" t="s">
        <v>1440</v>
      </c>
      <c r="I1579" t="str">
        <f>INDEX('Postal Codes 1'!$C$2:$C$1540,MATCH(H1579,'Postal Codes 1'!$B$2:$B$1540,0))</f>
        <v>TD</v>
      </c>
      <c r="J1579" s="10">
        <v>39694</v>
      </c>
      <c r="K1579">
        <v>79</v>
      </c>
      <c r="L1579" t="s">
        <v>851</v>
      </c>
      <c r="M1579" t="str">
        <f>Portfolio43468[[#This Row],[Product Name]]</f>
        <v>Hyperwotsit</v>
      </c>
      <c r="N1579">
        <f>Portfolio43468[[#This Row],[Order Quantity]]</f>
        <v>1580</v>
      </c>
      <c r="O1579" s="14">
        <f>Portfolio43468[[#This Row],[Order Value]]</f>
        <v>3175.7999999999997</v>
      </c>
      <c r="P1579">
        <f t="shared" si="48"/>
        <v>2008</v>
      </c>
      <c r="Q1579" t="str">
        <f t="shared" si="49"/>
        <v>Sep</v>
      </c>
    </row>
    <row r="1580" spans="1:17" x14ac:dyDescent="0.3">
      <c r="A1580">
        <v>1587</v>
      </c>
      <c r="B1580" t="str">
        <f>Portfolio43468[[#This Row],[First Name]]</f>
        <v>C</v>
      </c>
      <c r="C1580" t="str">
        <f>Portfolio43468[[#This Row],[Last Name]]</f>
        <v>Hoyt</v>
      </c>
      <c r="D1580" t="s">
        <v>4493</v>
      </c>
      <c r="E1580" t="str">
        <f>Portfolio43468[[#This Row],[Gender]]</f>
        <v>M</v>
      </c>
      <c r="F1580">
        <v>90</v>
      </c>
      <c r="G1580" t="s">
        <v>5792</v>
      </c>
      <c r="H1580" t="s">
        <v>234</v>
      </c>
      <c r="I1580" t="str">
        <f>INDEX('Postal Codes 1'!$C$2:$C$1540,MATCH(H1580,'Postal Codes 1'!$B$2:$B$1540,0))</f>
        <v>HR</v>
      </c>
      <c r="J1580" s="10">
        <v>39879</v>
      </c>
      <c r="K1580">
        <v>3</v>
      </c>
      <c r="L1580" t="s">
        <v>851</v>
      </c>
      <c r="M1580" t="str">
        <f>Portfolio43468[[#This Row],[Product Name]]</f>
        <v>Hyperwotsit</v>
      </c>
      <c r="N1580">
        <f>Portfolio43468[[#This Row],[Order Quantity]]</f>
        <v>60</v>
      </c>
      <c r="O1580" s="14">
        <f>Portfolio43468[[#This Row],[Order Value]]</f>
        <v>120.6</v>
      </c>
      <c r="P1580">
        <f t="shared" si="48"/>
        <v>2009</v>
      </c>
      <c r="Q1580" t="str">
        <f t="shared" si="49"/>
        <v>Mar</v>
      </c>
    </row>
    <row r="1581" spans="1:17" x14ac:dyDescent="0.3">
      <c r="A1581">
        <v>1588</v>
      </c>
      <c r="B1581" t="str">
        <f>Portfolio43468[[#This Row],[First Name]]</f>
        <v>B</v>
      </c>
      <c r="C1581" t="str">
        <f>Portfolio43468[[#This Row],[Last Name]]</f>
        <v>Mccray</v>
      </c>
      <c r="D1581" t="s">
        <v>4493</v>
      </c>
      <c r="E1581" t="str">
        <f>Portfolio43468[[#This Row],[Gender]]</f>
        <v>M</v>
      </c>
      <c r="F1581">
        <v>30</v>
      </c>
      <c r="G1581" t="s">
        <v>5794</v>
      </c>
      <c r="H1581" t="s">
        <v>995</v>
      </c>
      <c r="I1581" t="str">
        <f>INDEX('Postal Codes 1'!$C$2:$C$1540,MATCH(H1581,'Postal Codes 1'!$B$2:$B$1540,0))</f>
        <v>DN</v>
      </c>
      <c r="J1581" s="10">
        <v>39486</v>
      </c>
      <c r="K1581">
        <v>91</v>
      </c>
      <c r="L1581" t="s">
        <v>1707</v>
      </c>
      <c r="M1581" t="str">
        <f>Portfolio43468[[#This Row],[Product Name]]</f>
        <v>Megawidget M</v>
      </c>
      <c r="N1581">
        <f>Portfolio43468[[#This Row],[Order Quantity]]</f>
        <v>2184</v>
      </c>
      <c r="O1581" s="14">
        <f>Portfolio43468[[#This Row],[Order Value]]</f>
        <v>2598.96</v>
      </c>
      <c r="P1581">
        <f t="shared" si="48"/>
        <v>2008</v>
      </c>
      <c r="Q1581" t="str">
        <f t="shared" si="49"/>
        <v>Feb</v>
      </c>
    </row>
    <row r="1582" spans="1:17" x14ac:dyDescent="0.3">
      <c r="A1582">
        <v>1589</v>
      </c>
      <c r="B1582" t="str">
        <f>Portfolio43468[[#This Row],[First Name]]</f>
        <v>B</v>
      </c>
      <c r="C1582" t="str">
        <f>Portfolio43468[[#This Row],[Last Name]]</f>
        <v>Askew</v>
      </c>
      <c r="D1582" t="s">
        <v>4493</v>
      </c>
      <c r="E1582" t="str">
        <f>Portfolio43468[[#This Row],[Gender]]</f>
        <v>M</v>
      </c>
      <c r="F1582">
        <v>90</v>
      </c>
      <c r="G1582" t="s">
        <v>5795</v>
      </c>
      <c r="H1582" t="s">
        <v>721</v>
      </c>
      <c r="I1582" t="str">
        <f>INDEX('Postal Codes 1'!$C$2:$C$1540,MATCH(H1582,'Postal Codes 1'!$B$2:$B$1540,0))</f>
        <v>LL</v>
      </c>
      <c r="J1582" s="10">
        <v>39454</v>
      </c>
      <c r="K1582">
        <v>62</v>
      </c>
      <c r="L1582" t="s">
        <v>1007</v>
      </c>
      <c r="M1582" t="str">
        <f>Portfolio43468[[#This Row],[Product Name]]</f>
        <v>Superwossname</v>
      </c>
      <c r="N1582">
        <f>Portfolio43468[[#This Row],[Order Quantity]]</f>
        <v>1240</v>
      </c>
      <c r="O1582" s="14">
        <f>Portfolio43468[[#This Row],[Order Value]]</f>
        <v>3856.3999999999996</v>
      </c>
      <c r="P1582">
        <f t="shared" si="48"/>
        <v>2008</v>
      </c>
      <c r="Q1582" t="str">
        <f t="shared" si="49"/>
        <v>Jan</v>
      </c>
    </row>
    <row r="1583" spans="1:17" x14ac:dyDescent="0.3">
      <c r="A1583">
        <v>1590</v>
      </c>
      <c r="B1583" t="str">
        <f>Portfolio43468[[#This Row],[First Name]]</f>
        <v>J</v>
      </c>
      <c r="C1583" t="str">
        <f>Portfolio43468[[#This Row],[Last Name]]</f>
        <v>Conley</v>
      </c>
      <c r="D1583" t="s">
        <v>4493</v>
      </c>
      <c r="E1583" t="str">
        <f>Portfolio43468[[#This Row],[Gender]]</f>
        <v>M</v>
      </c>
      <c r="F1583">
        <v>60</v>
      </c>
      <c r="G1583" t="s">
        <v>3098</v>
      </c>
      <c r="H1583" t="s">
        <v>774</v>
      </c>
      <c r="I1583" t="str">
        <f>INDEX('Postal Codes 1'!$C$2:$C$1540,MATCH(H1583,'Postal Codes 1'!$B$2:$B$1540,0))</f>
        <v>PH</v>
      </c>
      <c r="J1583" s="10">
        <v>40334</v>
      </c>
      <c r="K1583">
        <v>71</v>
      </c>
      <c r="L1583" t="s">
        <v>1673</v>
      </c>
      <c r="M1583" t="str">
        <f>Portfolio43468[[#This Row],[Product Name]]</f>
        <v>Megawidget S</v>
      </c>
      <c r="N1583">
        <f>Portfolio43468[[#This Row],[Order Quantity]]</f>
        <v>1704</v>
      </c>
      <c r="O1583" s="14">
        <f>Portfolio43468[[#This Row],[Order Value]]</f>
        <v>1346.16</v>
      </c>
      <c r="P1583">
        <f t="shared" si="48"/>
        <v>2010</v>
      </c>
      <c r="Q1583" t="str">
        <f t="shared" si="49"/>
        <v>Jun</v>
      </c>
    </row>
    <row r="1584" spans="1:17" x14ac:dyDescent="0.3">
      <c r="A1584">
        <v>1591</v>
      </c>
      <c r="B1584" t="str">
        <f>Portfolio43468[[#This Row],[First Name]]</f>
        <v>V</v>
      </c>
      <c r="C1584" t="str">
        <f>Portfolio43468[[#This Row],[Last Name]]</f>
        <v>Huber</v>
      </c>
      <c r="D1584" t="s">
        <v>4493</v>
      </c>
      <c r="E1584" t="str">
        <f>Portfolio43468[[#This Row],[Gender]]</f>
        <v>M</v>
      </c>
      <c r="F1584">
        <v>60</v>
      </c>
      <c r="G1584" t="s">
        <v>5797</v>
      </c>
      <c r="H1584" t="s">
        <v>137</v>
      </c>
      <c r="I1584" t="str">
        <f>INDEX('Postal Codes 1'!$C$2:$C$1540,MATCH(H1584,'Postal Codes 1'!$B$2:$B$1540,0))</f>
        <v>DG</v>
      </c>
      <c r="J1584" s="10">
        <v>40204</v>
      </c>
      <c r="K1584">
        <v>31</v>
      </c>
      <c r="L1584" t="s">
        <v>1700</v>
      </c>
      <c r="M1584" t="str">
        <f>Portfolio43468[[#This Row],[Product Name]]</f>
        <v>Ultrathing V1</v>
      </c>
      <c r="N1584">
        <f>Portfolio43468[[#This Row],[Order Quantity]]</f>
        <v>527</v>
      </c>
      <c r="O1584" s="14">
        <f>Portfolio43468[[#This Row],[Order Value]]</f>
        <v>1048.73</v>
      </c>
      <c r="P1584">
        <f t="shared" si="48"/>
        <v>2010</v>
      </c>
      <c r="Q1584" t="str">
        <f t="shared" si="49"/>
        <v>Jan</v>
      </c>
    </row>
    <row r="1585" spans="1:17" x14ac:dyDescent="0.3">
      <c r="A1585">
        <v>1592</v>
      </c>
      <c r="B1585" t="str">
        <f>Portfolio43468[[#This Row],[First Name]]</f>
        <v>D</v>
      </c>
      <c r="C1585" t="str">
        <f>Portfolio43468[[#This Row],[Last Name]]</f>
        <v>Washington</v>
      </c>
      <c r="D1585" t="s">
        <v>4493</v>
      </c>
      <c r="E1585" t="str">
        <f>Portfolio43468[[#This Row],[Gender]]</f>
        <v>M</v>
      </c>
      <c r="F1585">
        <v>30</v>
      </c>
      <c r="G1585" t="s">
        <v>5799</v>
      </c>
      <c r="H1585" t="s">
        <v>1226</v>
      </c>
      <c r="I1585" t="str">
        <f>INDEX('Postal Codes 1'!$C$2:$C$1540,MATCH(H1585,'Postal Codes 1'!$B$2:$B$1540,0))</f>
        <v>NN</v>
      </c>
      <c r="J1585" s="10">
        <v>39647</v>
      </c>
      <c r="K1585">
        <v>98</v>
      </c>
      <c r="L1585" t="s">
        <v>1772</v>
      </c>
      <c r="M1585" t="str">
        <f>Portfolio43468[[#This Row],[Product Name]]</f>
        <v>Gigastuff</v>
      </c>
      <c r="N1585">
        <f>Portfolio43468[[#This Row],[Order Quantity]]</f>
        <v>1764</v>
      </c>
      <c r="O1585" s="14">
        <f>Portfolio43468[[#This Row],[Order Value]]</f>
        <v>3333.96</v>
      </c>
      <c r="P1585">
        <f t="shared" si="48"/>
        <v>2008</v>
      </c>
      <c r="Q1585" t="str">
        <f t="shared" si="49"/>
        <v>Jul</v>
      </c>
    </row>
    <row r="1586" spans="1:17" x14ac:dyDescent="0.3">
      <c r="A1586">
        <v>1593</v>
      </c>
      <c r="B1586" t="str">
        <f>Portfolio43468[[#This Row],[First Name]]</f>
        <v>D</v>
      </c>
      <c r="C1586" t="str">
        <f>Portfolio43468[[#This Row],[Last Name]]</f>
        <v>Gary</v>
      </c>
      <c r="D1586" t="s">
        <v>4493</v>
      </c>
      <c r="E1586" t="str">
        <f>Portfolio43468[[#This Row],[Gender]]</f>
        <v>M</v>
      </c>
      <c r="F1586">
        <v>30</v>
      </c>
      <c r="G1586" t="s">
        <v>5801</v>
      </c>
      <c r="H1586" t="s">
        <v>572</v>
      </c>
      <c r="I1586" t="str">
        <f>INDEX('Postal Codes 1'!$C$2:$C$1540,MATCH(H1586,'Postal Codes 1'!$B$2:$B$1540,0))</f>
        <v>CR</v>
      </c>
      <c r="J1586" s="10">
        <v>39466</v>
      </c>
      <c r="K1586">
        <v>55</v>
      </c>
      <c r="L1586" t="s">
        <v>1772</v>
      </c>
      <c r="M1586" t="str">
        <f>Portfolio43468[[#This Row],[Product Name]]</f>
        <v>Gigastuff</v>
      </c>
      <c r="N1586">
        <f>Portfolio43468[[#This Row],[Order Quantity]]</f>
        <v>990</v>
      </c>
      <c r="O1586" s="14">
        <f>Portfolio43468[[#This Row],[Order Value]]</f>
        <v>1871.1</v>
      </c>
      <c r="P1586">
        <f t="shared" si="48"/>
        <v>2008</v>
      </c>
      <c r="Q1586" t="str">
        <f t="shared" si="49"/>
        <v>Jan</v>
      </c>
    </row>
    <row r="1587" spans="1:17" x14ac:dyDescent="0.3">
      <c r="A1587">
        <v>1594</v>
      </c>
      <c r="B1587" t="str">
        <f>Portfolio43468[[#This Row],[First Name]]</f>
        <v>J</v>
      </c>
      <c r="C1587" t="str">
        <f>Portfolio43468[[#This Row],[Last Name]]</f>
        <v>Frank</v>
      </c>
      <c r="D1587" t="s">
        <v>4493</v>
      </c>
      <c r="E1587" t="str">
        <f>Portfolio43468[[#This Row],[Gender]]</f>
        <v>M</v>
      </c>
      <c r="F1587">
        <v>60</v>
      </c>
      <c r="G1587" t="s">
        <v>5803</v>
      </c>
      <c r="H1587" t="s">
        <v>184</v>
      </c>
      <c r="I1587" t="str">
        <f>INDEX('Postal Codes 1'!$C$2:$C$1540,MATCH(H1587,'Postal Codes 1'!$B$2:$B$1540,0))</f>
        <v>EN</v>
      </c>
      <c r="J1587" s="10">
        <v>40185</v>
      </c>
      <c r="K1587">
        <v>86</v>
      </c>
      <c r="L1587" t="s">
        <v>1772</v>
      </c>
      <c r="M1587" t="str">
        <f>Portfolio43468[[#This Row],[Product Name]]</f>
        <v>Gigastuff</v>
      </c>
      <c r="N1587">
        <f>Portfolio43468[[#This Row],[Order Quantity]]</f>
        <v>1548</v>
      </c>
      <c r="O1587" s="14">
        <f>Portfolio43468[[#This Row],[Order Value]]</f>
        <v>2925.72</v>
      </c>
      <c r="P1587">
        <f t="shared" si="48"/>
        <v>2010</v>
      </c>
      <c r="Q1587" t="str">
        <f t="shared" si="49"/>
        <v>Jan</v>
      </c>
    </row>
    <row r="1588" spans="1:17" x14ac:dyDescent="0.3">
      <c r="A1588">
        <v>1595</v>
      </c>
      <c r="B1588" t="str">
        <f>Portfolio43468[[#This Row],[First Name]]</f>
        <v>R</v>
      </c>
      <c r="C1588" t="str">
        <f>Portfolio43468[[#This Row],[Last Name]]</f>
        <v>Ambrose</v>
      </c>
      <c r="D1588" t="s">
        <v>4493</v>
      </c>
      <c r="E1588" t="str">
        <f>Portfolio43468[[#This Row],[Gender]]</f>
        <v>M</v>
      </c>
      <c r="F1588">
        <v>90</v>
      </c>
      <c r="G1588" t="s">
        <v>5806</v>
      </c>
      <c r="H1588" t="s">
        <v>638</v>
      </c>
      <c r="I1588" t="str">
        <f>INDEX('Postal Codes 1'!$C$2:$C$1540,MATCH(H1588,'Postal Codes 1'!$B$2:$B$1540,0))</f>
        <v>HP</v>
      </c>
      <c r="J1588" s="10">
        <v>40533</v>
      </c>
      <c r="K1588">
        <v>53</v>
      </c>
      <c r="L1588" t="s">
        <v>1007</v>
      </c>
      <c r="M1588" t="str">
        <f>Portfolio43468[[#This Row],[Product Name]]</f>
        <v>Superwossname</v>
      </c>
      <c r="N1588">
        <f>Portfolio43468[[#This Row],[Order Quantity]]</f>
        <v>1060</v>
      </c>
      <c r="O1588" s="14">
        <f>Portfolio43468[[#This Row],[Order Value]]</f>
        <v>3296.6</v>
      </c>
      <c r="P1588">
        <f t="shared" si="48"/>
        <v>2010</v>
      </c>
      <c r="Q1588" t="str">
        <f t="shared" si="49"/>
        <v>Dec</v>
      </c>
    </row>
    <row r="1589" spans="1:17" x14ac:dyDescent="0.3">
      <c r="A1589">
        <v>1596</v>
      </c>
      <c r="B1589" t="str">
        <f>Portfolio43468[[#This Row],[First Name]]</f>
        <v>F</v>
      </c>
      <c r="C1589" t="str">
        <f>Portfolio43468[[#This Row],[Last Name]]</f>
        <v>Vaughan</v>
      </c>
      <c r="D1589" t="s">
        <v>4493</v>
      </c>
      <c r="E1589" t="str">
        <f>Portfolio43468[[#This Row],[Gender]]</f>
        <v>M</v>
      </c>
      <c r="F1589">
        <v>90</v>
      </c>
      <c r="G1589" t="s">
        <v>5807</v>
      </c>
      <c r="H1589" t="s">
        <v>4560</v>
      </c>
      <c r="I1589" t="str">
        <f>INDEX('Postal Codes 1'!$C$2:$C$1540,MATCH(H1589,'Postal Codes 1'!$B$2:$B$1540,0))</f>
        <v>HU</v>
      </c>
      <c r="J1589" s="10">
        <v>40103</v>
      </c>
      <c r="K1589">
        <v>9</v>
      </c>
      <c r="L1589" t="s">
        <v>1007</v>
      </c>
      <c r="M1589" t="str">
        <f>Portfolio43468[[#This Row],[Product Name]]</f>
        <v>Superwossname</v>
      </c>
      <c r="N1589">
        <f>Portfolio43468[[#This Row],[Order Quantity]]</f>
        <v>180</v>
      </c>
      <c r="O1589" s="14">
        <f>Portfolio43468[[#This Row],[Order Value]]</f>
        <v>559.79999999999995</v>
      </c>
      <c r="P1589">
        <f t="shared" si="48"/>
        <v>2009</v>
      </c>
      <c r="Q1589" t="str">
        <f t="shared" si="49"/>
        <v>Oct</v>
      </c>
    </row>
    <row r="1590" spans="1:17" x14ac:dyDescent="0.3">
      <c r="A1590">
        <v>1597</v>
      </c>
      <c r="B1590" t="str">
        <f>Portfolio43468[[#This Row],[First Name]]</f>
        <v>C</v>
      </c>
      <c r="C1590" t="str">
        <f>Portfolio43468[[#This Row],[Last Name]]</f>
        <v>Hogan</v>
      </c>
      <c r="D1590" t="s">
        <v>4493</v>
      </c>
      <c r="E1590" t="str">
        <f>Portfolio43468[[#This Row],[Gender]]</f>
        <v>M</v>
      </c>
      <c r="F1590">
        <v>90</v>
      </c>
      <c r="G1590" t="s">
        <v>5808</v>
      </c>
      <c r="H1590" t="s">
        <v>21</v>
      </c>
      <c r="I1590" t="str">
        <f>INDEX('Postal Codes 1'!$C$2:$C$1540,MATCH(H1590,'Postal Codes 1'!$B$2:$B$1540,0))</f>
        <v>B</v>
      </c>
      <c r="J1590" s="10">
        <v>39555</v>
      </c>
      <c r="K1590">
        <v>96</v>
      </c>
      <c r="L1590" t="s">
        <v>1673</v>
      </c>
      <c r="M1590" t="str">
        <f>Portfolio43468[[#This Row],[Product Name]]</f>
        <v>Megawidget S</v>
      </c>
      <c r="N1590">
        <f>Portfolio43468[[#This Row],[Order Quantity]]</f>
        <v>2304</v>
      </c>
      <c r="O1590" s="14">
        <f>Portfolio43468[[#This Row],[Order Value]]</f>
        <v>1820.16</v>
      </c>
      <c r="P1590">
        <f t="shared" si="48"/>
        <v>2008</v>
      </c>
      <c r="Q1590" t="str">
        <f t="shared" si="49"/>
        <v>Apr</v>
      </c>
    </row>
    <row r="1591" spans="1:17" x14ac:dyDescent="0.3">
      <c r="A1591">
        <v>1598</v>
      </c>
      <c r="B1591" t="str">
        <f>Portfolio43468[[#This Row],[First Name]]</f>
        <v>B</v>
      </c>
      <c r="C1591" t="str">
        <f>Portfolio43468[[#This Row],[Last Name]]</f>
        <v>Ash</v>
      </c>
      <c r="D1591" t="s">
        <v>4493</v>
      </c>
      <c r="E1591" t="str">
        <f>Portfolio43468[[#This Row],[Gender]]</f>
        <v>M</v>
      </c>
      <c r="F1591">
        <v>90</v>
      </c>
      <c r="G1591" t="s">
        <v>5810</v>
      </c>
      <c r="H1591" t="s">
        <v>762</v>
      </c>
      <c r="I1591" t="str">
        <f>INDEX('Postal Codes 1'!$C$2:$C$1540,MATCH(H1591,'Postal Codes 1'!$B$2:$B$1540,0))</f>
        <v>PA</v>
      </c>
      <c r="J1591" s="10">
        <v>39721</v>
      </c>
      <c r="K1591">
        <v>46</v>
      </c>
      <c r="L1591" t="s">
        <v>1677</v>
      </c>
      <c r="M1591" t="str">
        <f>Portfolio43468[[#This Row],[Product Name]]</f>
        <v>Ultrathing V3</v>
      </c>
      <c r="N1591">
        <f>Portfolio43468[[#This Row],[Order Quantity]]</f>
        <v>1104</v>
      </c>
      <c r="O1591" s="14">
        <f>Portfolio43468[[#This Row],[Order Value]]</f>
        <v>3852.96</v>
      </c>
      <c r="P1591">
        <f t="shared" si="48"/>
        <v>2008</v>
      </c>
      <c r="Q1591" t="str">
        <f t="shared" si="49"/>
        <v>Sep</v>
      </c>
    </row>
    <row r="1592" spans="1:17" x14ac:dyDescent="0.3">
      <c r="A1592">
        <v>1599</v>
      </c>
      <c r="B1592" t="str">
        <f>Portfolio43468[[#This Row],[First Name]]</f>
        <v>M</v>
      </c>
      <c r="C1592" t="str">
        <f>Portfolio43468[[#This Row],[Last Name]]</f>
        <v>Manning</v>
      </c>
      <c r="D1592" t="s">
        <v>4493</v>
      </c>
      <c r="E1592" t="str">
        <f>Portfolio43468[[#This Row],[Gender]]</f>
        <v>M</v>
      </c>
      <c r="F1592">
        <v>60</v>
      </c>
      <c r="G1592" t="s">
        <v>5813</v>
      </c>
      <c r="H1592" t="s">
        <v>356</v>
      </c>
      <c r="I1592" t="str">
        <f>INDEX('Postal Codes 1'!$C$2:$C$1540,MATCH(H1592,'Postal Codes 1'!$B$2:$B$1540,0))</f>
        <v>NE</v>
      </c>
      <c r="J1592" s="10">
        <v>40109</v>
      </c>
      <c r="K1592">
        <v>27</v>
      </c>
      <c r="L1592" t="s">
        <v>1700</v>
      </c>
      <c r="M1592" t="str">
        <f>Portfolio43468[[#This Row],[Product Name]]</f>
        <v>Ultrathing V1</v>
      </c>
      <c r="N1592">
        <f>Portfolio43468[[#This Row],[Order Quantity]]</f>
        <v>459</v>
      </c>
      <c r="O1592" s="14">
        <f>Portfolio43468[[#This Row],[Order Value]]</f>
        <v>913.41</v>
      </c>
      <c r="P1592">
        <f t="shared" si="48"/>
        <v>2009</v>
      </c>
      <c r="Q1592" t="str">
        <f t="shared" si="49"/>
        <v>Oct</v>
      </c>
    </row>
    <row r="1593" spans="1:17" x14ac:dyDescent="0.3">
      <c r="A1593">
        <v>1600</v>
      </c>
      <c r="B1593" t="str">
        <f>Portfolio43468[[#This Row],[First Name]]</f>
        <v>L</v>
      </c>
      <c r="C1593" t="str">
        <f>Portfolio43468[[#This Row],[Last Name]]</f>
        <v>Rangel</v>
      </c>
      <c r="D1593" t="s">
        <v>4493</v>
      </c>
      <c r="E1593" t="str">
        <f>Portfolio43468[[#This Row],[Gender]]</f>
        <v>M</v>
      </c>
      <c r="F1593">
        <v>60</v>
      </c>
      <c r="G1593" t="s">
        <v>5816</v>
      </c>
      <c r="H1593" t="s">
        <v>2176</v>
      </c>
      <c r="I1593" t="str">
        <f>INDEX('Postal Codes 1'!$C$2:$C$1540,MATCH(H1593,'Postal Codes 1'!$B$2:$B$1540,0))</f>
        <v>PA</v>
      </c>
      <c r="J1593" s="10">
        <v>39792</v>
      </c>
      <c r="K1593">
        <v>61</v>
      </c>
      <c r="L1593" t="s">
        <v>1007</v>
      </c>
      <c r="M1593" t="str">
        <f>Portfolio43468[[#This Row],[Product Name]]</f>
        <v>Superwossname</v>
      </c>
      <c r="N1593">
        <f>Portfolio43468[[#This Row],[Order Quantity]]</f>
        <v>1220</v>
      </c>
      <c r="O1593" s="14">
        <f>Portfolio43468[[#This Row],[Order Value]]</f>
        <v>3794.2</v>
      </c>
      <c r="P1593">
        <f t="shared" si="48"/>
        <v>2008</v>
      </c>
      <c r="Q1593" t="str">
        <f t="shared" si="49"/>
        <v>Dec</v>
      </c>
    </row>
    <row r="1594" spans="1:17" x14ac:dyDescent="0.3">
      <c r="A1594">
        <v>1601</v>
      </c>
      <c r="B1594" t="str">
        <f>Portfolio43468[[#This Row],[First Name]]</f>
        <v>F</v>
      </c>
      <c r="C1594" t="str">
        <f>Portfolio43468[[#This Row],[Last Name]]</f>
        <v>Crain</v>
      </c>
      <c r="D1594" t="s">
        <v>4493</v>
      </c>
      <c r="E1594" t="str">
        <f>Portfolio43468[[#This Row],[Gender]]</f>
        <v>M</v>
      </c>
      <c r="F1594">
        <v>30</v>
      </c>
      <c r="G1594" t="s">
        <v>5818</v>
      </c>
      <c r="H1594" t="s">
        <v>373</v>
      </c>
      <c r="I1594" t="str">
        <f>INDEX('Postal Codes 1'!$C$2:$C$1540,MATCH(H1594,'Postal Codes 1'!$B$2:$B$1540,0))</f>
        <v>NP</v>
      </c>
      <c r="J1594" s="10">
        <v>39554</v>
      </c>
      <c r="K1594">
        <v>83</v>
      </c>
      <c r="L1594" t="s">
        <v>851</v>
      </c>
      <c r="M1594" t="str">
        <f>Portfolio43468[[#This Row],[Product Name]]</f>
        <v>Hyperwotsit</v>
      </c>
      <c r="N1594">
        <f>Portfolio43468[[#This Row],[Order Quantity]]</f>
        <v>1660</v>
      </c>
      <c r="O1594" s="14">
        <f>Portfolio43468[[#This Row],[Order Value]]</f>
        <v>3336.5999999999995</v>
      </c>
      <c r="P1594">
        <f t="shared" si="48"/>
        <v>2008</v>
      </c>
      <c r="Q1594" t="str">
        <f t="shared" si="49"/>
        <v>Apr</v>
      </c>
    </row>
    <row r="1595" spans="1:17" x14ac:dyDescent="0.3">
      <c r="A1595">
        <v>1602</v>
      </c>
      <c r="B1595" t="str">
        <f>Portfolio43468[[#This Row],[First Name]]</f>
        <v>I</v>
      </c>
      <c r="C1595" t="str">
        <f>Portfolio43468[[#This Row],[Last Name]]</f>
        <v>Strong</v>
      </c>
      <c r="D1595" t="s">
        <v>4493</v>
      </c>
      <c r="E1595" t="str">
        <f>Portfolio43468[[#This Row],[Gender]]</f>
        <v>M</v>
      </c>
      <c r="F1595">
        <v>90</v>
      </c>
      <c r="G1595" t="s">
        <v>5820</v>
      </c>
      <c r="H1595" t="s">
        <v>37</v>
      </c>
      <c r="I1595" t="str">
        <f>INDEX('Postal Codes 1'!$C$2:$C$1540,MATCH(H1595,'Postal Codes 1'!$B$2:$B$1540,0))</f>
        <v>BB</v>
      </c>
      <c r="J1595" s="10">
        <v>40047</v>
      </c>
      <c r="K1595">
        <v>96</v>
      </c>
      <c r="L1595" t="s">
        <v>1700</v>
      </c>
      <c r="M1595" t="str">
        <f>Portfolio43468[[#This Row],[Product Name]]</f>
        <v>Ultrathing V1</v>
      </c>
      <c r="N1595">
        <f>Portfolio43468[[#This Row],[Order Quantity]]</f>
        <v>1632</v>
      </c>
      <c r="O1595" s="14">
        <f>Portfolio43468[[#This Row],[Order Value]]</f>
        <v>3247.68</v>
      </c>
      <c r="P1595">
        <f t="shared" si="48"/>
        <v>2009</v>
      </c>
      <c r="Q1595" t="str">
        <f t="shared" si="49"/>
        <v>Aug</v>
      </c>
    </row>
    <row r="1596" spans="1:17" x14ac:dyDescent="0.3">
      <c r="A1596">
        <v>1603</v>
      </c>
      <c r="B1596" t="str">
        <f>Portfolio43468[[#This Row],[First Name]]</f>
        <v>H</v>
      </c>
      <c r="C1596" t="str">
        <f>Portfolio43468[[#This Row],[Last Name]]</f>
        <v>Boswell</v>
      </c>
      <c r="D1596" t="s">
        <v>4493</v>
      </c>
      <c r="E1596" t="str">
        <f>Portfolio43468[[#This Row],[Gender]]</f>
        <v>M</v>
      </c>
      <c r="F1596">
        <v>60</v>
      </c>
      <c r="G1596" t="s">
        <v>5823</v>
      </c>
      <c r="H1596" t="s">
        <v>5043</v>
      </c>
      <c r="I1596" t="str">
        <f>INDEX('Postal Codes 1'!$C$2:$C$1540,MATCH(H1596,'Postal Codes 1'!$B$2:$B$1540,0))</f>
        <v>CO</v>
      </c>
      <c r="J1596" s="10">
        <v>39767</v>
      </c>
      <c r="K1596">
        <v>73</v>
      </c>
      <c r="L1596" t="s">
        <v>1673</v>
      </c>
      <c r="M1596" t="str">
        <f>Portfolio43468[[#This Row],[Product Name]]</f>
        <v>Megawidget S</v>
      </c>
      <c r="N1596">
        <f>Portfolio43468[[#This Row],[Order Quantity]]</f>
        <v>1752</v>
      </c>
      <c r="O1596" s="14">
        <f>Portfolio43468[[#This Row],[Order Value]]</f>
        <v>1384.0800000000002</v>
      </c>
      <c r="P1596">
        <f t="shared" si="48"/>
        <v>2008</v>
      </c>
      <c r="Q1596" t="str">
        <f t="shared" si="49"/>
        <v>Nov</v>
      </c>
    </row>
    <row r="1597" spans="1:17" x14ac:dyDescent="0.3">
      <c r="A1597">
        <v>1604</v>
      </c>
      <c r="B1597" t="str">
        <f>Portfolio43468[[#This Row],[First Name]]</f>
        <v>D</v>
      </c>
      <c r="C1597" t="str">
        <f>Portfolio43468[[#This Row],[Last Name]]</f>
        <v>Worley</v>
      </c>
      <c r="D1597" t="s">
        <v>4493</v>
      </c>
      <c r="E1597" t="str">
        <f>Portfolio43468[[#This Row],[Gender]]</f>
        <v>M</v>
      </c>
      <c r="F1597">
        <v>60</v>
      </c>
      <c r="G1597" t="s">
        <v>5825</v>
      </c>
      <c r="H1597" t="s">
        <v>1646</v>
      </c>
      <c r="I1597" t="str">
        <f>INDEX('Postal Codes 1'!$C$2:$C$1540,MATCH(H1597,'Postal Codes 1'!$B$2:$B$1540,0))</f>
        <v>BD</v>
      </c>
      <c r="J1597" s="10">
        <v>40206</v>
      </c>
      <c r="K1597">
        <v>97</v>
      </c>
      <c r="L1597" t="s">
        <v>1721</v>
      </c>
      <c r="M1597" t="str">
        <f>Portfolio43468[[#This Row],[Product Name]]</f>
        <v>Ultrathing V4</v>
      </c>
      <c r="N1597">
        <f>Portfolio43468[[#This Row],[Order Quantity]]</f>
        <v>2328</v>
      </c>
      <c r="O1597" s="14">
        <f>Portfolio43468[[#This Row],[Order Value]]</f>
        <v>9288.7200000000012</v>
      </c>
      <c r="P1597">
        <f t="shared" si="48"/>
        <v>2010</v>
      </c>
      <c r="Q1597" t="str">
        <f t="shared" si="49"/>
        <v>Jan</v>
      </c>
    </row>
    <row r="1598" spans="1:17" x14ac:dyDescent="0.3">
      <c r="A1598">
        <v>1605</v>
      </c>
      <c r="B1598" t="str">
        <f>Portfolio43468[[#This Row],[First Name]]</f>
        <v>J</v>
      </c>
      <c r="C1598" t="str">
        <f>Portfolio43468[[#This Row],[Last Name]]</f>
        <v>Holbrook</v>
      </c>
      <c r="D1598" t="s">
        <v>4493</v>
      </c>
      <c r="E1598" t="str">
        <f>Portfolio43468[[#This Row],[Gender]]</f>
        <v>M</v>
      </c>
      <c r="F1598">
        <v>30</v>
      </c>
      <c r="G1598" t="s">
        <v>5828</v>
      </c>
      <c r="H1598" t="s">
        <v>2733</v>
      </c>
      <c r="I1598" t="str">
        <f>INDEX('Postal Codes 1'!$C$2:$C$1540,MATCH(H1598,'Postal Codes 1'!$B$2:$B$1540,0))</f>
        <v>SN</v>
      </c>
      <c r="J1598" s="10">
        <v>39522</v>
      </c>
      <c r="K1598">
        <v>49</v>
      </c>
      <c r="L1598" t="s">
        <v>1692</v>
      </c>
      <c r="M1598" t="str">
        <f>Portfolio43468[[#This Row],[Product Name]]</f>
        <v>Megawidget L</v>
      </c>
      <c r="N1598">
        <f>Portfolio43468[[#This Row],[Order Quantity]]</f>
        <v>1176</v>
      </c>
      <c r="O1598" s="14">
        <f>Portfolio43468[[#This Row],[Order Value]]</f>
        <v>1869.8400000000001</v>
      </c>
      <c r="P1598">
        <f t="shared" si="48"/>
        <v>2008</v>
      </c>
      <c r="Q1598" t="str">
        <f t="shared" si="49"/>
        <v>Mar</v>
      </c>
    </row>
    <row r="1599" spans="1:17" x14ac:dyDescent="0.3">
      <c r="A1599">
        <v>1606</v>
      </c>
      <c r="B1599" t="str">
        <f>Portfolio43468[[#This Row],[First Name]]</f>
        <v>D</v>
      </c>
      <c r="C1599" t="str">
        <f>Portfolio43468[[#This Row],[Last Name]]</f>
        <v>Durham</v>
      </c>
      <c r="D1599" t="s">
        <v>4493</v>
      </c>
      <c r="E1599" t="str">
        <f>Portfolio43468[[#This Row],[Gender]]</f>
        <v>M</v>
      </c>
      <c r="F1599">
        <v>60</v>
      </c>
      <c r="G1599" t="s">
        <v>5829</v>
      </c>
      <c r="H1599" t="s">
        <v>570</v>
      </c>
      <c r="I1599" t="str">
        <f>INDEX('Postal Codes 1'!$C$2:$C$1540,MATCH(H1599,'Postal Codes 1'!$B$2:$B$1540,0))</f>
        <v>CR</v>
      </c>
      <c r="J1599" s="10">
        <v>40164</v>
      </c>
      <c r="K1599">
        <v>62</v>
      </c>
      <c r="L1599" t="s">
        <v>1673</v>
      </c>
      <c r="M1599" t="str">
        <f>Portfolio43468[[#This Row],[Product Name]]</f>
        <v>Megawidget S</v>
      </c>
      <c r="N1599">
        <f>Portfolio43468[[#This Row],[Order Quantity]]</f>
        <v>1488</v>
      </c>
      <c r="O1599" s="14">
        <f>Portfolio43468[[#This Row],[Order Value]]</f>
        <v>1175.52</v>
      </c>
      <c r="P1599">
        <f t="shared" si="48"/>
        <v>2009</v>
      </c>
      <c r="Q1599" t="str">
        <f t="shared" si="49"/>
        <v>Dec</v>
      </c>
    </row>
    <row r="1600" spans="1:17" x14ac:dyDescent="0.3">
      <c r="A1600">
        <v>1607</v>
      </c>
      <c r="B1600" t="str">
        <f>Portfolio43468[[#This Row],[First Name]]</f>
        <v>B</v>
      </c>
      <c r="C1600" t="str">
        <f>Portfolio43468[[#This Row],[Last Name]]</f>
        <v>Casey</v>
      </c>
      <c r="D1600" t="s">
        <v>4493</v>
      </c>
      <c r="E1600" t="str">
        <f>Portfolio43468[[#This Row],[Gender]]</f>
        <v>M</v>
      </c>
      <c r="F1600">
        <v>60</v>
      </c>
      <c r="G1600" t="s">
        <v>5831</v>
      </c>
      <c r="H1600" t="s">
        <v>173</v>
      </c>
      <c r="I1600" t="str">
        <f>INDEX('Postal Codes 1'!$C$2:$C$1540,MATCH(H1600,'Postal Codes 1'!$B$2:$B$1540,0))</f>
        <v>EH</v>
      </c>
      <c r="J1600" s="10">
        <v>40294</v>
      </c>
      <c r="K1600">
        <v>27</v>
      </c>
      <c r="L1600" t="s">
        <v>1007</v>
      </c>
      <c r="M1600" t="str">
        <f>Portfolio43468[[#This Row],[Product Name]]</f>
        <v>Superwossname</v>
      </c>
      <c r="N1600">
        <f>Portfolio43468[[#This Row],[Order Quantity]]</f>
        <v>540</v>
      </c>
      <c r="O1600" s="14">
        <f>Portfolio43468[[#This Row],[Order Value]]</f>
        <v>1679.3999999999999</v>
      </c>
      <c r="P1600">
        <f t="shared" si="48"/>
        <v>2010</v>
      </c>
      <c r="Q1600" t="str">
        <f t="shared" si="49"/>
        <v>Apr</v>
      </c>
    </row>
    <row r="1601" spans="1:17" x14ac:dyDescent="0.3">
      <c r="A1601">
        <v>1608</v>
      </c>
      <c r="B1601" t="str">
        <f>Portfolio43468[[#This Row],[First Name]]</f>
        <v>B</v>
      </c>
      <c r="C1601" t="str">
        <f>Portfolio43468[[#This Row],[Last Name]]</f>
        <v>Hewitt</v>
      </c>
      <c r="D1601" t="s">
        <v>4493</v>
      </c>
      <c r="E1601" t="str">
        <f>Portfolio43468[[#This Row],[Gender]]</f>
        <v>M</v>
      </c>
      <c r="F1601">
        <v>60</v>
      </c>
      <c r="G1601" t="s">
        <v>5834</v>
      </c>
      <c r="H1601" t="s">
        <v>5835</v>
      </c>
      <c r="I1601" t="str">
        <f>INDEX('Postal Codes 1'!$C$2:$C$1540,MATCH(H1601,'Postal Codes 1'!$B$2:$B$1540,0))</f>
        <v>KA</v>
      </c>
      <c r="J1601" s="10">
        <v>40457</v>
      </c>
      <c r="K1601">
        <v>12</v>
      </c>
      <c r="L1601" t="s">
        <v>851</v>
      </c>
      <c r="M1601" t="str">
        <f>Portfolio43468[[#This Row],[Product Name]]</f>
        <v>Hyperwotsit</v>
      </c>
      <c r="N1601">
        <f>Portfolio43468[[#This Row],[Order Quantity]]</f>
        <v>240</v>
      </c>
      <c r="O1601" s="14">
        <f>Portfolio43468[[#This Row],[Order Value]]</f>
        <v>482.4</v>
      </c>
      <c r="P1601">
        <f t="shared" si="48"/>
        <v>2010</v>
      </c>
      <c r="Q1601" t="str">
        <f t="shared" si="49"/>
        <v>Oct</v>
      </c>
    </row>
    <row r="1602" spans="1:17" x14ac:dyDescent="0.3">
      <c r="A1602">
        <v>1609</v>
      </c>
      <c r="B1602" t="str">
        <f>Portfolio43468[[#This Row],[First Name]]</f>
        <v>P</v>
      </c>
      <c r="C1602" t="str">
        <f>Portfolio43468[[#This Row],[Last Name]]</f>
        <v>Jeffers</v>
      </c>
      <c r="D1602" t="s">
        <v>4493</v>
      </c>
      <c r="E1602" t="str">
        <f>Portfolio43468[[#This Row],[Gender]]</f>
        <v>M</v>
      </c>
      <c r="F1602">
        <v>90</v>
      </c>
      <c r="G1602" t="s">
        <v>5837</v>
      </c>
      <c r="H1602" t="s">
        <v>603</v>
      </c>
      <c r="I1602" t="str">
        <f>INDEX('Postal Codes 1'!$C$2:$C$1540,MATCH(H1602,'Postal Codes 1'!$B$2:$B$1540,0))</f>
        <v>EH</v>
      </c>
      <c r="J1602" s="10">
        <v>40286</v>
      </c>
      <c r="K1602">
        <v>17</v>
      </c>
      <c r="L1602" t="s">
        <v>851</v>
      </c>
      <c r="M1602" t="str">
        <f>Portfolio43468[[#This Row],[Product Name]]</f>
        <v>Hyperwotsit</v>
      </c>
      <c r="N1602">
        <f>Portfolio43468[[#This Row],[Order Quantity]]</f>
        <v>340</v>
      </c>
      <c r="O1602" s="14">
        <f>Portfolio43468[[#This Row],[Order Value]]</f>
        <v>683.4</v>
      </c>
      <c r="P1602">
        <f t="shared" ref="P1602:P1665" si="50">YEAR(J1602)</f>
        <v>2010</v>
      </c>
      <c r="Q1602" t="str">
        <f t="shared" ref="Q1602:Q1665" si="51">TEXT(J1602,"MMM")</f>
        <v>Apr</v>
      </c>
    </row>
    <row r="1603" spans="1:17" x14ac:dyDescent="0.3">
      <c r="A1603">
        <v>1610</v>
      </c>
      <c r="B1603" t="str">
        <f>Portfolio43468[[#This Row],[First Name]]</f>
        <v>K</v>
      </c>
      <c r="C1603" t="str">
        <f>Portfolio43468[[#This Row],[Last Name]]</f>
        <v>Ho</v>
      </c>
      <c r="D1603" t="s">
        <v>4493</v>
      </c>
      <c r="E1603" t="str">
        <f>Portfolio43468[[#This Row],[Gender]]</f>
        <v>M</v>
      </c>
      <c r="F1603">
        <v>90</v>
      </c>
      <c r="G1603" t="s">
        <v>5839</v>
      </c>
      <c r="H1603" t="s">
        <v>26</v>
      </c>
      <c r="I1603" t="str">
        <f>INDEX('Postal Codes 1'!$C$2:$C$1540,MATCH(H1603,'Postal Codes 1'!$B$2:$B$1540,0))</f>
        <v>BA</v>
      </c>
      <c r="J1603" s="10">
        <v>39706</v>
      </c>
      <c r="K1603">
        <v>93</v>
      </c>
      <c r="L1603" t="s">
        <v>1700</v>
      </c>
      <c r="M1603" t="str">
        <f>Portfolio43468[[#This Row],[Product Name]]</f>
        <v>Ultrathing V1</v>
      </c>
      <c r="N1603">
        <f>Portfolio43468[[#This Row],[Order Quantity]]</f>
        <v>1581</v>
      </c>
      <c r="O1603" s="14">
        <f>Portfolio43468[[#This Row],[Order Value]]</f>
        <v>3146.19</v>
      </c>
      <c r="P1603">
        <f t="shared" si="50"/>
        <v>2008</v>
      </c>
      <c r="Q1603" t="str">
        <f t="shared" si="51"/>
        <v>Sep</v>
      </c>
    </row>
    <row r="1604" spans="1:17" x14ac:dyDescent="0.3">
      <c r="A1604">
        <v>1611</v>
      </c>
      <c r="B1604" t="str">
        <f>Portfolio43468[[#This Row],[First Name]]</f>
        <v>M</v>
      </c>
      <c r="C1604" t="str">
        <f>Portfolio43468[[#This Row],[Last Name]]</f>
        <v>Hannah</v>
      </c>
      <c r="D1604" t="s">
        <v>4493</v>
      </c>
      <c r="E1604" t="str">
        <f>Portfolio43468[[#This Row],[Gender]]</f>
        <v>M</v>
      </c>
      <c r="F1604">
        <v>90</v>
      </c>
      <c r="G1604" t="s">
        <v>5840</v>
      </c>
      <c r="H1604" t="s">
        <v>792</v>
      </c>
      <c r="I1604" t="str">
        <f>INDEX('Postal Codes 1'!$C$2:$C$1540,MATCH(H1604,'Postal Codes 1'!$B$2:$B$1540,0))</f>
        <v>PL</v>
      </c>
      <c r="J1604" s="10">
        <v>39683</v>
      </c>
      <c r="K1604">
        <v>87</v>
      </c>
      <c r="L1604" t="s">
        <v>1772</v>
      </c>
      <c r="M1604" t="str">
        <f>Portfolio43468[[#This Row],[Product Name]]</f>
        <v>Gigastuff</v>
      </c>
      <c r="N1604">
        <f>Portfolio43468[[#This Row],[Order Quantity]]</f>
        <v>1566</v>
      </c>
      <c r="O1604" s="14">
        <f>Portfolio43468[[#This Row],[Order Value]]</f>
        <v>2959.74</v>
      </c>
      <c r="P1604">
        <f t="shared" si="50"/>
        <v>2008</v>
      </c>
      <c r="Q1604" t="str">
        <f t="shared" si="51"/>
        <v>Aug</v>
      </c>
    </row>
    <row r="1605" spans="1:17" x14ac:dyDescent="0.3">
      <c r="A1605">
        <v>1612</v>
      </c>
      <c r="B1605" t="str">
        <f>Portfolio43468[[#This Row],[First Name]]</f>
        <v>B</v>
      </c>
      <c r="C1605" t="str">
        <f>Portfolio43468[[#This Row],[Last Name]]</f>
        <v>Curry</v>
      </c>
      <c r="D1605" t="s">
        <v>4493</v>
      </c>
      <c r="E1605" t="str">
        <f>Portfolio43468[[#This Row],[Gender]]</f>
        <v>M</v>
      </c>
      <c r="F1605">
        <v>60</v>
      </c>
      <c r="G1605" t="s">
        <v>5843</v>
      </c>
      <c r="H1605" t="s">
        <v>400</v>
      </c>
      <c r="I1605" t="str">
        <f>INDEX('Postal Codes 1'!$C$2:$C$1540,MATCH(H1605,'Postal Codes 1'!$B$2:$B$1540,0))</f>
        <v>PA</v>
      </c>
      <c r="J1605" s="10">
        <v>40015</v>
      </c>
      <c r="K1605">
        <v>98</v>
      </c>
      <c r="L1605" t="s">
        <v>851</v>
      </c>
      <c r="M1605" t="str">
        <f>Portfolio43468[[#This Row],[Product Name]]</f>
        <v>Hyperwotsit</v>
      </c>
      <c r="N1605">
        <f>Portfolio43468[[#This Row],[Order Quantity]]</f>
        <v>1960</v>
      </c>
      <c r="O1605" s="14">
        <f>Portfolio43468[[#This Row],[Order Value]]</f>
        <v>3939.5999999999995</v>
      </c>
      <c r="P1605">
        <f t="shared" si="50"/>
        <v>2009</v>
      </c>
      <c r="Q1605" t="str">
        <f t="shared" si="51"/>
        <v>Jul</v>
      </c>
    </row>
    <row r="1606" spans="1:17" x14ac:dyDescent="0.3">
      <c r="A1606">
        <v>1613</v>
      </c>
      <c r="B1606" t="str">
        <f>Portfolio43468[[#This Row],[First Name]]</f>
        <v>T</v>
      </c>
      <c r="C1606" t="str">
        <f>Portfolio43468[[#This Row],[Last Name]]</f>
        <v>Bridges</v>
      </c>
      <c r="D1606" t="s">
        <v>4493</v>
      </c>
      <c r="E1606" t="str">
        <f>Portfolio43468[[#This Row],[Gender]]</f>
        <v>M</v>
      </c>
      <c r="F1606">
        <v>90</v>
      </c>
      <c r="G1606" t="s">
        <v>5844</v>
      </c>
      <c r="H1606" t="s">
        <v>5845</v>
      </c>
      <c r="I1606" t="str">
        <f>INDEX('Postal Codes 1'!$C$2:$C$1540,MATCH(H1606,'Postal Codes 1'!$B$2:$B$1540,0))</f>
        <v>PA</v>
      </c>
      <c r="J1606" s="10">
        <v>39609</v>
      </c>
      <c r="K1606">
        <v>50</v>
      </c>
      <c r="L1606" t="s">
        <v>1700</v>
      </c>
      <c r="M1606" t="str">
        <f>Portfolio43468[[#This Row],[Product Name]]</f>
        <v>Ultrathing V1</v>
      </c>
      <c r="N1606">
        <f>Portfolio43468[[#This Row],[Order Quantity]]</f>
        <v>850</v>
      </c>
      <c r="O1606" s="14">
        <f>Portfolio43468[[#This Row],[Order Value]]</f>
        <v>1691.5</v>
      </c>
      <c r="P1606">
        <f t="shared" si="50"/>
        <v>2008</v>
      </c>
      <c r="Q1606" t="str">
        <f t="shared" si="51"/>
        <v>Jun</v>
      </c>
    </row>
    <row r="1607" spans="1:17" x14ac:dyDescent="0.3">
      <c r="A1607">
        <v>1614</v>
      </c>
      <c r="B1607" t="str">
        <f>Portfolio43468[[#This Row],[First Name]]</f>
        <v>E</v>
      </c>
      <c r="C1607" t="str">
        <f>Portfolio43468[[#This Row],[Last Name]]</f>
        <v>Seals</v>
      </c>
      <c r="D1607" t="s">
        <v>4493</v>
      </c>
      <c r="E1607" t="str">
        <f>Portfolio43468[[#This Row],[Gender]]</f>
        <v>M</v>
      </c>
      <c r="F1607">
        <v>90</v>
      </c>
      <c r="G1607" t="s">
        <v>5846</v>
      </c>
      <c r="H1607" t="s">
        <v>3442</v>
      </c>
      <c r="I1607" t="str">
        <f>INDEX('Postal Codes 1'!$C$2:$C$1540,MATCH(H1607,'Postal Codes 1'!$B$2:$B$1540,0))</f>
        <v>CV</v>
      </c>
      <c r="J1607" s="10">
        <v>39486</v>
      </c>
      <c r="K1607">
        <v>17</v>
      </c>
      <c r="L1607" t="s">
        <v>851</v>
      </c>
      <c r="M1607" t="str">
        <f>Portfolio43468[[#This Row],[Product Name]]</f>
        <v>Hyperwotsit</v>
      </c>
      <c r="N1607">
        <f>Portfolio43468[[#This Row],[Order Quantity]]</f>
        <v>340</v>
      </c>
      <c r="O1607" s="14">
        <f>Portfolio43468[[#This Row],[Order Value]]</f>
        <v>683.4</v>
      </c>
      <c r="P1607">
        <f t="shared" si="50"/>
        <v>2008</v>
      </c>
      <c r="Q1607" t="str">
        <f t="shared" si="51"/>
        <v>Feb</v>
      </c>
    </row>
    <row r="1608" spans="1:17" x14ac:dyDescent="0.3">
      <c r="A1608">
        <v>1615</v>
      </c>
      <c r="B1608" t="str">
        <f>Portfolio43468[[#This Row],[First Name]]</f>
        <v>D</v>
      </c>
      <c r="C1608" t="str">
        <f>Portfolio43468[[#This Row],[Last Name]]</f>
        <v>Shook</v>
      </c>
      <c r="D1608" t="s">
        <v>4493</v>
      </c>
      <c r="E1608" t="str">
        <f>Portfolio43468[[#This Row],[Gender]]</f>
        <v>M</v>
      </c>
      <c r="F1608">
        <v>90</v>
      </c>
      <c r="G1608" t="s">
        <v>5493</v>
      </c>
      <c r="H1608" t="s">
        <v>630</v>
      </c>
      <c r="I1608" t="str">
        <f>INDEX('Postal Codes 1'!$C$2:$C$1540,MATCH(H1608,'Postal Codes 1'!$B$2:$B$1540,0))</f>
        <v>GU</v>
      </c>
      <c r="J1608" s="10">
        <v>40260</v>
      </c>
      <c r="K1608">
        <v>68</v>
      </c>
      <c r="L1608" t="s">
        <v>1721</v>
      </c>
      <c r="M1608" t="str">
        <f>Portfolio43468[[#This Row],[Product Name]]</f>
        <v>Ultrathing V4</v>
      </c>
      <c r="N1608">
        <f>Portfolio43468[[#This Row],[Order Quantity]]</f>
        <v>1632</v>
      </c>
      <c r="O1608" s="14">
        <f>Portfolio43468[[#This Row],[Order Value]]</f>
        <v>6511.68</v>
      </c>
      <c r="P1608">
        <f t="shared" si="50"/>
        <v>2010</v>
      </c>
      <c r="Q1608" t="str">
        <f t="shared" si="51"/>
        <v>Mar</v>
      </c>
    </row>
    <row r="1609" spans="1:17" x14ac:dyDescent="0.3">
      <c r="A1609">
        <v>1616</v>
      </c>
      <c r="B1609" t="str">
        <f>Portfolio43468[[#This Row],[First Name]]</f>
        <v>M</v>
      </c>
      <c r="C1609" t="str">
        <f>Portfolio43468[[#This Row],[Last Name]]</f>
        <v>Landry</v>
      </c>
      <c r="D1609" t="s">
        <v>4493</v>
      </c>
      <c r="E1609" t="str">
        <f>Portfolio43468[[#This Row],[Gender]]</f>
        <v>M</v>
      </c>
      <c r="F1609">
        <v>30</v>
      </c>
      <c r="G1609" t="s">
        <v>5848</v>
      </c>
      <c r="H1609" t="s">
        <v>3830</v>
      </c>
      <c r="I1609" t="str">
        <f>INDEX('Postal Codes 1'!$C$2:$C$1540,MATCH(H1609,'Postal Codes 1'!$B$2:$B$1540,0))</f>
        <v>TR</v>
      </c>
      <c r="J1609" s="10">
        <v>40354</v>
      </c>
      <c r="K1609">
        <v>5</v>
      </c>
      <c r="L1609" t="s">
        <v>1677</v>
      </c>
      <c r="M1609" t="str">
        <f>Portfolio43468[[#This Row],[Product Name]]</f>
        <v>Ultrathing V3</v>
      </c>
      <c r="N1609">
        <f>Portfolio43468[[#This Row],[Order Quantity]]</f>
        <v>120</v>
      </c>
      <c r="O1609" s="14">
        <f>Portfolio43468[[#This Row],[Order Value]]</f>
        <v>418.8</v>
      </c>
      <c r="P1609">
        <f t="shared" si="50"/>
        <v>2010</v>
      </c>
      <c r="Q1609" t="str">
        <f t="shared" si="51"/>
        <v>Jun</v>
      </c>
    </row>
    <row r="1610" spans="1:17" x14ac:dyDescent="0.3">
      <c r="A1610">
        <v>1617</v>
      </c>
      <c r="B1610" t="str">
        <f>Portfolio43468[[#This Row],[First Name]]</f>
        <v>C</v>
      </c>
      <c r="C1610" t="str">
        <f>Portfolio43468[[#This Row],[Last Name]]</f>
        <v>Sanchez</v>
      </c>
      <c r="D1610" t="s">
        <v>4493</v>
      </c>
      <c r="E1610" t="str">
        <f>Portfolio43468[[#This Row],[Gender]]</f>
        <v>M</v>
      </c>
      <c r="F1610">
        <v>90</v>
      </c>
      <c r="G1610" t="s">
        <v>5851</v>
      </c>
      <c r="H1610" t="s">
        <v>5852</v>
      </c>
      <c r="I1610" t="str">
        <f>INDEX('Postal Codes 1'!$C$2:$C$1540,MATCH(H1610,'Postal Codes 1'!$B$2:$B$1540,0))</f>
        <v>PO</v>
      </c>
      <c r="J1610" s="10">
        <v>40407</v>
      </c>
      <c r="K1610">
        <v>98</v>
      </c>
      <c r="L1610" t="s">
        <v>1700</v>
      </c>
      <c r="M1610" t="str">
        <f>Portfolio43468[[#This Row],[Product Name]]</f>
        <v>Ultrathing V1</v>
      </c>
      <c r="N1610">
        <f>Portfolio43468[[#This Row],[Order Quantity]]</f>
        <v>1666</v>
      </c>
      <c r="O1610" s="14">
        <f>Portfolio43468[[#This Row],[Order Value]]</f>
        <v>3315.34</v>
      </c>
      <c r="P1610">
        <f t="shared" si="50"/>
        <v>2010</v>
      </c>
      <c r="Q1610" t="str">
        <f t="shared" si="51"/>
        <v>Aug</v>
      </c>
    </row>
    <row r="1611" spans="1:17" x14ac:dyDescent="0.3">
      <c r="A1611">
        <v>1618</v>
      </c>
      <c r="B1611" t="str">
        <f>Portfolio43468[[#This Row],[First Name]]</f>
        <v>M</v>
      </c>
      <c r="C1611" t="str">
        <f>Portfolio43468[[#This Row],[Last Name]]</f>
        <v>Stanley</v>
      </c>
      <c r="D1611" t="s">
        <v>4493</v>
      </c>
      <c r="E1611" t="str">
        <f>Portfolio43468[[#This Row],[Gender]]</f>
        <v>M</v>
      </c>
      <c r="F1611">
        <v>90</v>
      </c>
      <c r="G1611" t="s">
        <v>5853</v>
      </c>
      <c r="H1611" t="s">
        <v>1086</v>
      </c>
      <c r="I1611" t="str">
        <f>INDEX('Postal Codes 1'!$C$2:$C$1540,MATCH(H1611,'Postal Codes 1'!$B$2:$B$1540,0))</f>
        <v>HG</v>
      </c>
      <c r="J1611" s="10">
        <v>39858</v>
      </c>
      <c r="K1611">
        <v>86</v>
      </c>
      <c r="L1611" t="s">
        <v>1696</v>
      </c>
      <c r="M1611" t="str">
        <f>Portfolio43468[[#This Row],[Product Name]]</f>
        <v>Ultrathing V2</v>
      </c>
      <c r="N1611">
        <f>Portfolio43468[[#This Row],[Order Quantity]]</f>
        <v>1720</v>
      </c>
      <c r="O1611" s="14">
        <f>Portfolio43468[[#This Row],[Order Value]]</f>
        <v>5142.8</v>
      </c>
      <c r="P1611">
        <f t="shared" si="50"/>
        <v>2009</v>
      </c>
      <c r="Q1611" t="str">
        <f t="shared" si="51"/>
        <v>Feb</v>
      </c>
    </row>
    <row r="1612" spans="1:17" x14ac:dyDescent="0.3">
      <c r="A1612">
        <v>1619</v>
      </c>
      <c r="B1612" t="str">
        <f>Portfolio43468[[#This Row],[First Name]]</f>
        <v>A</v>
      </c>
      <c r="C1612" t="str">
        <f>Portfolio43468[[#This Row],[Last Name]]</f>
        <v>Vela</v>
      </c>
      <c r="D1612" t="s">
        <v>4493</v>
      </c>
      <c r="E1612" t="str">
        <f>Portfolio43468[[#This Row],[Gender]]</f>
        <v>M</v>
      </c>
      <c r="F1612">
        <v>60</v>
      </c>
      <c r="G1612" t="s">
        <v>5856</v>
      </c>
      <c r="H1612" t="s">
        <v>257</v>
      </c>
      <c r="I1612" t="str">
        <f>INDEX('Postal Codes 1'!$C$2:$C$1540,MATCH(H1612,'Postal Codes 1'!$B$2:$B$1540,0))</f>
        <v>IV</v>
      </c>
      <c r="J1612" s="10">
        <v>40464</v>
      </c>
      <c r="K1612">
        <v>47</v>
      </c>
      <c r="L1612" t="s">
        <v>1772</v>
      </c>
      <c r="M1612" t="str">
        <f>Portfolio43468[[#This Row],[Product Name]]</f>
        <v>Gigastuff</v>
      </c>
      <c r="N1612">
        <f>Portfolio43468[[#This Row],[Order Quantity]]</f>
        <v>846</v>
      </c>
      <c r="O1612" s="14">
        <f>Portfolio43468[[#This Row],[Order Value]]</f>
        <v>1598.9399999999998</v>
      </c>
      <c r="P1612">
        <f t="shared" si="50"/>
        <v>2010</v>
      </c>
      <c r="Q1612" t="str">
        <f t="shared" si="51"/>
        <v>Oct</v>
      </c>
    </row>
    <row r="1613" spans="1:17" x14ac:dyDescent="0.3">
      <c r="A1613">
        <v>1620</v>
      </c>
      <c r="B1613" t="str">
        <f>Portfolio43468[[#This Row],[First Name]]</f>
        <v>B</v>
      </c>
      <c r="C1613" t="str">
        <f>Portfolio43468[[#This Row],[Last Name]]</f>
        <v>Ivey</v>
      </c>
      <c r="D1613" t="s">
        <v>4493</v>
      </c>
      <c r="E1613" t="str">
        <f>Portfolio43468[[#This Row],[Gender]]</f>
        <v>M</v>
      </c>
      <c r="F1613">
        <v>90</v>
      </c>
      <c r="G1613" t="s">
        <v>5859</v>
      </c>
      <c r="H1613" t="s">
        <v>1438</v>
      </c>
      <c r="I1613" t="str">
        <f>INDEX('Postal Codes 1'!$C$2:$C$1540,MATCH(H1613,'Postal Codes 1'!$B$2:$B$1540,0))</f>
        <v>TD</v>
      </c>
      <c r="J1613" s="10">
        <v>40020</v>
      </c>
      <c r="K1613">
        <v>77</v>
      </c>
      <c r="L1613" t="s">
        <v>1696</v>
      </c>
      <c r="M1613" t="str">
        <f>Portfolio43468[[#This Row],[Product Name]]</f>
        <v>Ultrathing V2</v>
      </c>
      <c r="N1613">
        <f>Portfolio43468[[#This Row],[Order Quantity]]</f>
        <v>1540</v>
      </c>
      <c r="O1613" s="14">
        <f>Portfolio43468[[#This Row],[Order Value]]</f>
        <v>4604.6000000000004</v>
      </c>
      <c r="P1613">
        <f t="shared" si="50"/>
        <v>2009</v>
      </c>
      <c r="Q1613" t="str">
        <f t="shared" si="51"/>
        <v>Jul</v>
      </c>
    </row>
    <row r="1614" spans="1:17" x14ac:dyDescent="0.3">
      <c r="A1614">
        <v>1621</v>
      </c>
      <c r="B1614" t="str">
        <f>Portfolio43468[[#This Row],[First Name]]</f>
        <v>M</v>
      </c>
      <c r="C1614" t="str">
        <f>Portfolio43468[[#This Row],[Last Name]]</f>
        <v>Pritchard</v>
      </c>
      <c r="D1614" t="s">
        <v>4493</v>
      </c>
      <c r="E1614" t="str">
        <f>Portfolio43468[[#This Row],[Gender]]</f>
        <v>M</v>
      </c>
      <c r="F1614">
        <v>60</v>
      </c>
      <c r="G1614" t="s">
        <v>5861</v>
      </c>
      <c r="H1614" t="s">
        <v>219</v>
      </c>
      <c r="I1614" t="str">
        <f>INDEX('Postal Codes 1'!$C$2:$C$1540,MATCH(H1614,'Postal Codes 1'!$B$2:$B$1540,0))</f>
        <v>GU</v>
      </c>
      <c r="J1614" s="10">
        <v>40342</v>
      </c>
      <c r="K1614">
        <v>55</v>
      </c>
      <c r="L1614" t="s">
        <v>1707</v>
      </c>
      <c r="M1614" t="str">
        <f>Portfolio43468[[#This Row],[Product Name]]</f>
        <v>Megawidget M</v>
      </c>
      <c r="N1614">
        <f>Portfolio43468[[#This Row],[Order Quantity]]</f>
        <v>1320</v>
      </c>
      <c r="O1614" s="14">
        <f>Portfolio43468[[#This Row],[Order Value]]</f>
        <v>1570.8</v>
      </c>
      <c r="P1614">
        <f t="shared" si="50"/>
        <v>2010</v>
      </c>
      <c r="Q1614" t="str">
        <f t="shared" si="51"/>
        <v>Jun</v>
      </c>
    </row>
    <row r="1615" spans="1:17" x14ac:dyDescent="0.3">
      <c r="A1615">
        <v>1622</v>
      </c>
      <c r="B1615" t="str">
        <f>Portfolio43468[[#This Row],[First Name]]</f>
        <v>A</v>
      </c>
      <c r="C1615" t="str">
        <f>Portfolio43468[[#This Row],[Last Name]]</f>
        <v>Carter</v>
      </c>
      <c r="D1615" t="s">
        <v>4493</v>
      </c>
      <c r="E1615" t="str">
        <f>Portfolio43468[[#This Row],[Gender]]</f>
        <v>M</v>
      </c>
      <c r="F1615">
        <v>30</v>
      </c>
      <c r="G1615" t="s">
        <v>5863</v>
      </c>
      <c r="H1615" t="s">
        <v>1507</v>
      </c>
      <c r="I1615" t="str">
        <f>INDEX('Postal Codes 1'!$C$2:$C$1540,MATCH(H1615,'Postal Codes 1'!$B$2:$B$1540,0))</f>
        <v>TR</v>
      </c>
      <c r="J1615" s="10">
        <v>40164</v>
      </c>
      <c r="K1615">
        <v>32</v>
      </c>
      <c r="L1615" t="s">
        <v>1772</v>
      </c>
      <c r="M1615" t="str">
        <f>Portfolio43468[[#This Row],[Product Name]]</f>
        <v>Gigastuff</v>
      </c>
      <c r="N1615">
        <f>Portfolio43468[[#This Row],[Order Quantity]]</f>
        <v>576</v>
      </c>
      <c r="O1615" s="14">
        <f>Portfolio43468[[#This Row],[Order Value]]</f>
        <v>1088.6399999999999</v>
      </c>
      <c r="P1615">
        <f t="shared" si="50"/>
        <v>2009</v>
      </c>
      <c r="Q1615" t="str">
        <f t="shared" si="51"/>
        <v>Dec</v>
      </c>
    </row>
    <row r="1616" spans="1:17" x14ac:dyDescent="0.3">
      <c r="A1616">
        <v>1623</v>
      </c>
      <c r="B1616" t="str">
        <f>Portfolio43468[[#This Row],[First Name]]</f>
        <v>A</v>
      </c>
      <c r="C1616" t="str">
        <f>Portfolio43468[[#This Row],[Last Name]]</f>
        <v>Latham</v>
      </c>
      <c r="D1616" t="s">
        <v>4493</v>
      </c>
      <c r="E1616" t="str">
        <f>Portfolio43468[[#This Row],[Gender]]</f>
        <v>M</v>
      </c>
      <c r="F1616">
        <v>60</v>
      </c>
      <c r="G1616" t="s">
        <v>5865</v>
      </c>
      <c r="H1616" t="s">
        <v>170</v>
      </c>
      <c r="I1616" t="str">
        <f>INDEX('Postal Codes 1'!$C$2:$C$1540,MATCH(H1616,'Postal Codes 1'!$B$2:$B$1540,0))</f>
        <v>EH</v>
      </c>
      <c r="J1616" s="10">
        <v>39779</v>
      </c>
      <c r="K1616">
        <v>14</v>
      </c>
      <c r="L1616" t="s">
        <v>1007</v>
      </c>
      <c r="M1616" t="str">
        <f>Portfolio43468[[#This Row],[Product Name]]</f>
        <v>Superwossname</v>
      </c>
      <c r="N1616">
        <f>Portfolio43468[[#This Row],[Order Quantity]]</f>
        <v>280</v>
      </c>
      <c r="O1616" s="14">
        <f>Portfolio43468[[#This Row],[Order Value]]</f>
        <v>870.8</v>
      </c>
      <c r="P1616">
        <f t="shared" si="50"/>
        <v>2008</v>
      </c>
      <c r="Q1616" t="str">
        <f t="shared" si="51"/>
        <v>Nov</v>
      </c>
    </row>
    <row r="1617" spans="1:17" x14ac:dyDescent="0.3">
      <c r="A1617">
        <v>1624</v>
      </c>
      <c r="B1617" t="str">
        <f>Portfolio43468[[#This Row],[First Name]]</f>
        <v>R</v>
      </c>
      <c r="C1617" t="str">
        <f>Portfolio43468[[#This Row],[Last Name]]</f>
        <v>Bacon</v>
      </c>
      <c r="D1617" t="s">
        <v>4493</v>
      </c>
      <c r="E1617" t="str">
        <f>Portfolio43468[[#This Row],[Gender]]</f>
        <v>M</v>
      </c>
      <c r="F1617">
        <v>90</v>
      </c>
      <c r="G1617" t="s">
        <v>5867</v>
      </c>
      <c r="H1617" t="s">
        <v>719</v>
      </c>
      <c r="I1617" t="str">
        <f>INDEX('Postal Codes 1'!$C$2:$C$1540,MATCH(H1617,'Postal Codes 1'!$B$2:$B$1540,0))</f>
        <v>LL</v>
      </c>
      <c r="J1617" s="10">
        <v>39564</v>
      </c>
      <c r="K1617">
        <v>17</v>
      </c>
      <c r="L1617" t="s">
        <v>1700</v>
      </c>
      <c r="M1617" t="str">
        <f>Portfolio43468[[#This Row],[Product Name]]</f>
        <v>Ultrathing V1</v>
      </c>
      <c r="N1617">
        <f>Portfolio43468[[#This Row],[Order Quantity]]</f>
        <v>289</v>
      </c>
      <c r="O1617" s="14">
        <f>Portfolio43468[[#This Row],[Order Value]]</f>
        <v>575.11</v>
      </c>
      <c r="P1617">
        <f t="shared" si="50"/>
        <v>2008</v>
      </c>
      <c r="Q1617" t="str">
        <f t="shared" si="51"/>
        <v>Apr</v>
      </c>
    </row>
    <row r="1618" spans="1:17" x14ac:dyDescent="0.3">
      <c r="A1618">
        <v>1625</v>
      </c>
      <c r="B1618" t="str">
        <f>Portfolio43468[[#This Row],[First Name]]</f>
        <v>D</v>
      </c>
      <c r="C1618" t="str">
        <f>Portfolio43468[[#This Row],[Last Name]]</f>
        <v>Thomson</v>
      </c>
      <c r="D1618" t="s">
        <v>4493</v>
      </c>
      <c r="E1618" t="str">
        <f>Portfolio43468[[#This Row],[Gender]]</f>
        <v>M</v>
      </c>
      <c r="F1618">
        <v>90</v>
      </c>
      <c r="G1618" t="s">
        <v>5868</v>
      </c>
      <c r="H1618" t="s">
        <v>5869</v>
      </c>
      <c r="I1618" t="str">
        <f>INDEX('Postal Codes 1'!$C$2:$C$1540,MATCH(H1618,'Postal Codes 1'!$B$2:$B$1540,0))</f>
        <v>CA</v>
      </c>
      <c r="J1618" s="10">
        <v>40034</v>
      </c>
      <c r="K1618">
        <v>97</v>
      </c>
      <c r="L1618" t="s">
        <v>1696</v>
      </c>
      <c r="M1618" t="str">
        <f>Portfolio43468[[#This Row],[Product Name]]</f>
        <v>Ultrathing V2</v>
      </c>
      <c r="N1618">
        <f>Portfolio43468[[#This Row],[Order Quantity]]</f>
        <v>1940</v>
      </c>
      <c r="O1618" s="14">
        <f>Portfolio43468[[#This Row],[Order Value]]</f>
        <v>5800.6</v>
      </c>
      <c r="P1618">
        <f t="shared" si="50"/>
        <v>2009</v>
      </c>
      <c r="Q1618" t="str">
        <f t="shared" si="51"/>
        <v>Aug</v>
      </c>
    </row>
    <row r="1619" spans="1:17" x14ac:dyDescent="0.3">
      <c r="A1619">
        <v>1626</v>
      </c>
      <c r="B1619" t="str">
        <f>Portfolio43468[[#This Row],[First Name]]</f>
        <v>S</v>
      </c>
      <c r="C1619" t="str">
        <f>Portfolio43468[[#This Row],[Last Name]]</f>
        <v>Kelley</v>
      </c>
      <c r="D1619" t="s">
        <v>4493</v>
      </c>
      <c r="E1619" t="str">
        <f>Portfolio43468[[#This Row],[Gender]]</f>
        <v>M</v>
      </c>
      <c r="F1619">
        <v>30</v>
      </c>
      <c r="G1619" t="s">
        <v>5872</v>
      </c>
      <c r="H1619" t="s">
        <v>291</v>
      </c>
      <c r="I1619" t="str">
        <f>INDEX('Postal Codes 1'!$C$2:$C$1540,MATCH(H1619,'Postal Codes 1'!$B$2:$B$1540,0))</f>
        <v>KW</v>
      </c>
      <c r="J1619" s="10">
        <v>40379</v>
      </c>
      <c r="K1619">
        <v>10</v>
      </c>
      <c r="L1619" t="s">
        <v>1007</v>
      </c>
      <c r="M1619" t="str">
        <f>Portfolio43468[[#This Row],[Product Name]]</f>
        <v>Superwossname</v>
      </c>
      <c r="N1619">
        <f>Portfolio43468[[#This Row],[Order Quantity]]</f>
        <v>200</v>
      </c>
      <c r="O1619" s="14">
        <f>Portfolio43468[[#This Row],[Order Value]]</f>
        <v>622</v>
      </c>
      <c r="P1619">
        <f t="shared" si="50"/>
        <v>2010</v>
      </c>
      <c r="Q1619" t="str">
        <f t="shared" si="51"/>
        <v>Jul</v>
      </c>
    </row>
    <row r="1620" spans="1:17" x14ac:dyDescent="0.3">
      <c r="A1620">
        <v>1627</v>
      </c>
      <c r="B1620" t="str">
        <f>Portfolio43468[[#This Row],[First Name]]</f>
        <v>L</v>
      </c>
      <c r="C1620" t="str">
        <f>Portfolio43468[[#This Row],[Last Name]]</f>
        <v>Parks</v>
      </c>
      <c r="D1620" t="s">
        <v>4493</v>
      </c>
      <c r="E1620" t="str">
        <f>Portfolio43468[[#This Row],[Gender]]</f>
        <v>M</v>
      </c>
      <c r="F1620">
        <v>60</v>
      </c>
      <c r="G1620" t="s">
        <v>5873</v>
      </c>
      <c r="H1620" t="s">
        <v>1287</v>
      </c>
      <c r="I1620" t="str">
        <f>INDEX('Postal Codes 1'!$C$2:$C$1540,MATCH(H1620,'Postal Codes 1'!$B$2:$B$1540,0))</f>
        <v>PH</v>
      </c>
      <c r="J1620" s="10">
        <v>40377</v>
      </c>
      <c r="K1620">
        <v>25</v>
      </c>
      <c r="L1620" t="s">
        <v>1772</v>
      </c>
      <c r="M1620" t="str">
        <f>Portfolio43468[[#This Row],[Product Name]]</f>
        <v>Gigastuff</v>
      </c>
      <c r="N1620">
        <f>Portfolio43468[[#This Row],[Order Quantity]]</f>
        <v>450</v>
      </c>
      <c r="O1620" s="14">
        <f>Portfolio43468[[#This Row],[Order Value]]</f>
        <v>850.5</v>
      </c>
      <c r="P1620">
        <f t="shared" si="50"/>
        <v>2010</v>
      </c>
      <c r="Q1620" t="str">
        <f t="shared" si="51"/>
        <v>Jul</v>
      </c>
    </row>
    <row r="1621" spans="1:17" x14ac:dyDescent="0.3">
      <c r="A1621">
        <v>1628</v>
      </c>
      <c r="B1621" t="str">
        <f>Portfolio43468[[#This Row],[First Name]]</f>
        <v>D</v>
      </c>
      <c r="C1621" t="str">
        <f>Portfolio43468[[#This Row],[Last Name]]</f>
        <v>Manning</v>
      </c>
      <c r="D1621" t="s">
        <v>4493</v>
      </c>
      <c r="E1621" t="str">
        <f>Portfolio43468[[#This Row],[Gender]]</f>
        <v>M</v>
      </c>
      <c r="F1621">
        <v>60</v>
      </c>
      <c r="G1621" t="s">
        <v>5875</v>
      </c>
      <c r="H1621" t="s">
        <v>1614</v>
      </c>
      <c r="I1621" t="str">
        <f>INDEX('Postal Codes 1'!$C$2:$C$1540,MATCH(H1621,'Postal Codes 1'!$B$2:$B$1540,0))</f>
        <v>EX</v>
      </c>
      <c r="J1621" s="10">
        <v>39894</v>
      </c>
      <c r="K1621">
        <v>23</v>
      </c>
      <c r="L1621" t="s">
        <v>1772</v>
      </c>
      <c r="M1621" t="str">
        <f>Portfolio43468[[#This Row],[Product Name]]</f>
        <v>Gigastuff</v>
      </c>
      <c r="N1621">
        <f>Portfolio43468[[#This Row],[Order Quantity]]</f>
        <v>414</v>
      </c>
      <c r="O1621" s="14">
        <f>Portfolio43468[[#This Row],[Order Value]]</f>
        <v>782.45999999999992</v>
      </c>
      <c r="P1621">
        <f t="shared" si="50"/>
        <v>2009</v>
      </c>
      <c r="Q1621" t="str">
        <f t="shared" si="51"/>
        <v>Mar</v>
      </c>
    </row>
    <row r="1622" spans="1:17" x14ac:dyDescent="0.3">
      <c r="A1622">
        <v>1629</v>
      </c>
      <c r="B1622" t="str">
        <f>Portfolio43468[[#This Row],[First Name]]</f>
        <v>V</v>
      </c>
      <c r="C1622" t="str">
        <f>Portfolio43468[[#This Row],[Last Name]]</f>
        <v>Delong</v>
      </c>
      <c r="D1622" t="s">
        <v>1946</v>
      </c>
      <c r="E1622" t="str">
        <f>Portfolio43468[[#This Row],[Gender]]</f>
        <v>M</v>
      </c>
      <c r="F1622">
        <v>60</v>
      </c>
      <c r="G1622" t="s">
        <v>5878</v>
      </c>
      <c r="H1622" t="s">
        <v>4954</v>
      </c>
      <c r="I1622" t="str">
        <f>INDEX('Postal Codes 1'!$C$2:$C$1540,MATCH(H1622,'Postal Codes 1'!$B$2:$B$1540,0))</f>
        <v>TD</v>
      </c>
      <c r="J1622" s="10">
        <v>40330</v>
      </c>
      <c r="K1622">
        <v>45</v>
      </c>
      <c r="L1622" t="s">
        <v>1772</v>
      </c>
      <c r="M1622" t="str">
        <f>Portfolio43468[[#This Row],[Product Name]]</f>
        <v>Gigastuff</v>
      </c>
      <c r="N1622">
        <f>Portfolio43468[[#This Row],[Order Quantity]]</f>
        <v>810</v>
      </c>
      <c r="O1622" s="14">
        <f>Portfolio43468[[#This Row],[Order Value]]</f>
        <v>1530.8999999999999</v>
      </c>
      <c r="P1622">
        <f t="shared" si="50"/>
        <v>2010</v>
      </c>
      <c r="Q1622" t="str">
        <f t="shared" si="51"/>
        <v>Jun</v>
      </c>
    </row>
    <row r="1623" spans="1:17" x14ac:dyDescent="0.3">
      <c r="A1623">
        <v>1630</v>
      </c>
      <c r="B1623" t="str">
        <f>Portfolio43468[[#This Row],[First Name]]</f>
        <v>C</v>
      </c>
      <c r="C1623" t="str">
        <f>Portfolio43468[[#This Row],[Last Name]]</f>
        <v>Dubois</v>
      </c>
      <c r="D1623" t="s">
        <v>4493</v>
      </c>
      <c r="E1623" t="str">
        <f>Portfolio43468[[#This Row],[Gender]]</f>
        <v>M</v>
      </c>
      <c r="F1623">
        <v>30</v>
      </c>
      <c r="G1623" t="s">
        <v>5879</v>
      </c>
      <c r="H1623" t="s">
        <v>1615</v>
      </c>
      <c r="I1623" t="str">
        <f>INDEX('Postal Codes 1'!$C$2:$C$1540,MATCH(H1623,'Postal Codes 1'!$B$2:$B$1540,0))</f>
        <v>BA</v>
      </c>
      <c r="J1623" s="10">
        <v>39471</v>
      </c>
      <c r="K1623">
        <v>53</v>
      </c>
      <c r="L1623" t="s">
        <v>1692</v>
      </c>
      <c r="M1623" t="str">
        <f>Portfolio43468[[#This Row],[Product Name]]</f>
        <v>Megawidget L</v>
      </c>
      <c r="N1623">
        <f>Portfolio43468[[#This Row],[Order Quantity]]</f>
        <v>1272</v>
      </c>
      <c r="O1623" s="14">
        <f>Portfolio43468[[#This Row],[Order Value]]</f>
        <v>2022.48</v>
      </c>
      <c r="P1623">
        <f t="shared" si="50"/>
        <v>2008</v>
      </c>
      <c r="Q1623" t="str">
        <f t="shared" si="51"/>
        <v>Jan</v>
      </c>
    </row>
    <row r="1624" spans="1:17" x14ac:dyDescent="0.3">
      <c r="A1624">
        <v>1631</v>
      </c>
      <c r="B1624" t="str">
        <f>Portfolio43468[[#This Row],[First Name]]</f>
        <v>L</v>
      </c>
      <c r="C1624" t="str">
        <f>Portfolio43468[[#This Row],[Last Name]]</f>
        <v>Lackey</v>
      </c>
      <c r="D1624" t="s">
        <v>4493</v>
      </c>
      <c r="E1624" t="str">
        <f>Portfolio43468[[#This Row],[Gender]]</f>
        <v>M</v>
      </c>
      <c r="F1624">
        <v>90</v>
      </c>
      <c r="G1624" t="s">
        <v>5881</v>
      </c>
      <c r="H1624" t="s">
        <v>1652</v>
      </c>
      <c r="I1624" t="str">
        <f>INDEX('Postal Codes 1'!$C$2:$C$1540,MATCH(H1624,'Postal Codes 1'!$B$2:$B$1540,0))</f>
        <v>E</v>
      </c>
      <c r="J1624" s="10">
        <v>39995</v>
      </c>
      <c r="K1624">
        <v>49</v>
      </c>
      <c r="L1624" t="s">
        <v>1673</v>
      </c>
      <c r="M1624" t="str">
        <f>Portfolio43468[[#This Row],[Product Name]]</f>
        <v>Megawidget S</v>
      </c>
      <c r="N1624">
        <f>Portfolio43468[[#This Row],[Order Quantity]]</f>
        <v>1176</v>
      </c>
      <c r="O1624" s="14">
        <f>Portfolio43468[[#This Row],[Order Value]]</f>
        <v>929.04000000000008</v>
      </c>
      <c r="P1624">
        <f t="shared" si="50"/>
        <v>2009</v>
      </c>
      <c r="Q1624" t="str">
        <f t="shared" si="51"/>
        <v>Jul</v>
      </c>
    </row>
    <row r="1625" spans="1:17" x14ac:dyDescent="0.3">
      <c r="A1625">
        <v>1632</v>
      </c>
      <c r="B1625" t="str">
        <f>Portfolio43468[[#This Row],[First Name]]</f>
        <v>L</v>
      </c>
      <c r="C1625" t="str">
        <f>Portfolio43468[[#This Row],[Last Name]]</f>
        <v>Bouchard</v>
      </c>
      <c r="D1625" t="s">
        <v>4493</v>
      </c>
      <c r="E1625" t="str">
        <f>Portfolio43468[[#This Row],[Gender]]</f>
        <v>M</v>
      </c>
      <c r="F1625">
        <v>90</v>
      </c>
      <c r="G1625" t="s">
        <v>5883</v>
      </c>
      <c r="H1625" t="s">
        <v>797</v>
      </c>
      <c r="I1625" t="str">
        <f>INDEX('Postal Codes 1'!$C$2:$C$1540,MATCH(H1625,'Postal Codes 1'!$B$2:$B$1540,0))</f>
        <v>PO</v>
      </c>
      <c r="J1625" s="10">
        <v>39538</v>
      </c>
      <c r="K1625">
        <v>50</v>
      </c>
      <c r="L1625" t="s">
        <v>1677</v>
      </c>
      <c r="M1625" t="str">
        <f>Portfolio43468[[#This Row],[Product Name]]</f>
        <v>Ultrathing V3</v>
      </c>
      <c r="N1625">
        <f>Portfolio43468[[#This Row],[Order Quantity]]</f>
        <v>1200</v>
      </c>
      <c r="O1625" s="14">
        <f>Portfolio43468[[#This Row],[Order Value]]</f>
        <v>4188</v>
      </c>
      <c r="P1625">
        <f t="shared" si="50"/>
        <v>2008</v>
      </c>
      <c r="Q1625" t="str">
        <f t="shared" si="51"/>
        <v>Mar</v>
      </c>
    </row>
    <row r="1626" spans="1:17" x14ac:dyDescent="0.3">
      <c r="A1626">
        <v>1633</v>
      </c>
      <c r="B1626" t="str">
        <f>Portfolio43468[[#This Row],[First Name]]</f>
        <v>G</v>
      </c>
      <c r="C1626" t="str">
        <f>Portfolio43468[[#This Row],[Last Name]]</f>
        <v>Acosta</v>
      </c>
      <c r="D1626" t="s">
        <v>4493</v>
      </c>
      <c r="E1626" t="str">
        <f>Portfolio43468[[#This Row],[Gender]]</f>
        <v>M</v>
      </c>
      <c r="F1626">
        <v>90</v>
      </c>
      <c r="G1626" t="s">
        <v>5884</v>
      </c>
      <c r="H1626" t="s">
        <v>687</v>
      </c>
      <c r="I1626" t="str">
        <f>INDEX('Postal Codes 1'!$C$2:$C$1540,MATCH(H1626,'Postal Codes 1'!$B$2:$B$1540,0))</f>
        <v>LA</v>
      </c>
      <c r="J1626" s="10">
        <v>39556</v>
      </c>
      <c r="K1626">
        <v>6</v>
      </c>
      <c r="L1626" t="s">
        <v>1673</v>
      </c>
      <c r="M1626" t="str">
        <f>Portfolio43468[[#This Row],[Product Name]]</f>
        <v>Megawidget S</v>
      </c>
      <c r="N1626">
        <f>Portfolio43468[[#This Row],[Order Quantity]]</f>
        <v>144</v>
      </c>
      <c r="O1626" s="14">
        <f>Portfolio43468[[#This Row],[Order Value]]</f>
        <v>113.76</v>
      </c>
      <c r="P1626">
        <f t="shared" si="50"/>
        <v>2008</v>
      </c>
      <c r="Q1626" t="str">
        <f t="shared" si="51"/>
        <v>Apr</v>
      </c>
    </row>
    <row r="1627" spans="1:17" x14ac:dyDescent="0.3">
      <c r="A1627">
        <v>1634</v>
      </c>
      <c r="B1627" t="str">
        <f>Portfolio43468[[#This Row],[First Name]]</f>
        <v>T</v>
      </c>
      <c r="C1627" t="str">
        <f>Portfolio43468[[#This Row],[Last Name]]</f>
        <v>Lovett</v>
      </c>
      <c r="D1627" t="s">
        <v>4493</v>
      </c>
      <c r="E1627" t="str">
        <f>Portfolio43468[[#This Row],[Gender]]</f>
        <v>M</v>
      </c>
      <c r="F1627">
        <v>90</v>
      </c>
      <c r="G1627" t="s">
        <v>5886</v>
      </c>
      <c r="H1627" t="s">
        <v>5887</v>
      </c>
      <c r="I1627" t="str">
        <f>INDEX('Postal Codes 1'!$C$2:$C$1540,MATCH(H1627,'Postal Codes 1'!$B$2:$B$1540,0))</f>
        <v>TN</v>
      </c>
      <c r="J1627" s="10">
        <v>40324</v>
      </c>
      <c r="K1627">
        <v>22</v>
      </c>
      <c r="L1627" t="s">
        <v>1677</v>
      </c>
      <c r="M1627" t="str">
        <f>Portfolio43468[[#This Row],[Product Name]]</f>
        <v>Ultrathing V3</v>
      </c>
      <c r="N1627">
        <f>Portfolio43468[[#This Row],[Order Quantity]]</f>
        <v>528</v>
      </c>
      <c r="O1627" s="14">
        <f>Portfolio43468[[#This Row],[Order Value]]</f>
        <v>1842.72</v>
      </c>
      <c r="P1627">
        <f t="shared" si="50"/>
        <v>2010</v>
      </c>
      <c r="Q1627" t="str">
        <f t="shared" si="51"/>
        <v>May</v>
      </c>
    </row>
    <row r="1628" spans="1:17" x14ac:dyDescent="0.3">
      <c r="A1628">
        <v>1635</v>
      </c>
      <c r="B1628" t="str">
        <f>Portfolio43468[[#This Row],[First Name]]</f>
        <v>J</v>
      </c>
      <c r="C1628" t="str">
        <f>Portfolio43468[[#This Row],[Last Name]]</f>
        <v>Cruz</v>
      </c>
      <c r="D1628" t="s">
        <v>4493</v>
      </c>
      <c r="E1628" t="str">
        <f>Portfolio43468[[#This Row],[Gender]]</f>
        <v>M</v>
      </c>
      <c r="F1628">
        <v>30</v>
      </c>
      <c r="G1628" t="s">
        <v>5889</v>
      </c>
      <c r="H1628" t="s">
        <v>1634</v>
      </c>
      <c r="I1628" t="str">
        <f>INDEX('Postal Codes 1'!$C$2:$C$1540,MATCH(H1628,'Postal Codes 1'!$B$2:$B$1540,0))</f>
        <v>RS</v>
      </c>
      <c r="J1628" s="10">
        <v>40154</v>
      </c>
      <c r="K1628">
        <v>22</v>
      </c>
      <c r="L1628" t="s">
        <v>1007</v>
      </c>
      <c r="M1628" t="str">
        <f>Portfolio43468[[#This Row],[Product Name]]</f>
        <v>Superwossname</v>
      </c>
      <c r="N1628">
        <f>Portfolio43468[[#This Row],[Order Quantity]]</f>
        <v>440</v>
      </c>
      <c r="O1628" s="14">
        <f>Portfolio43468[[#This Row],[Order Value]]</f>
        <v>1368.3999999999999</v>
      </c>
      <c r="P1628">
        <f t="shared" si="50"/>
        <v>2009</v>
      </c>
      <c r="Q1628" t="str">
        <f t="shared" si="51"/>
        <v>Dec</v>
      </c>
    </row>
    <row r="1629" spans="1:17" x14ac:dyDescent="0.3">
      <c r="A1629">
        <v>1636</v>
      </c>
      <c r="B1629" t="str">
        <f>Portfolio43468[[#This Row],[First Name]]</f>
        <v>C</v>
      </c>
      <c r="C1629" t="str">
        <f>Portfolio43468[[#This Row],[Last Name]]</f>
        <v>Mcknight</v>
      </c>
      <c r="D1629" t="s">
        <v>4493</v>
      </c>
      <c r="E1629" t="str">
        <f>Portfolio43468[[#This Row],[Gender]]</f>
        <v>M</v>
      </c>
      <c r="F1629">
        <v>90</v>
      </c>
      <c r="G1629" t="s">
        <v>5891</v>
      </c>
      <c r="H1629" t="s">
        <v>437</v>
      </c>
      <c r="I1629" t="str">
        <f>INDEX('Postal Codes 1'!$C$2:$C$1540,MATCH(H1629,'Postal Codes 1'!$B$2:$B$1540,0))</f>
        <v>RH</v>
      </c>
      <c r="J1629" s="10">
        <v>39579</v>
      </c>
      <c r="K1629">
        <v>52</v>
      </c>
      <c r="L1629" t="s">
        <v>1721</v>
      </c>
      <c r="M1629" t="str">
        <f>Portfolio43468[[#This Row],[Product Name]]</f>
        <v>Ultrathing V4</v>
      </c>
      <c r="N1629">
        <f>Portfolio43468[[#This Row],[Order Quantity]]</f>
        <v>1248</v>
      </c>
      <c r="O1629" s="14">
        <f>Portfolio43468[[#This Row],[Order Value]]</f>
        <v>4979.5200000000004</v>
      </c>
      <c r="P1629">
        <f t="shared" si="50"/>
        <v>2008</v>
      </c>
      <c r="Q1629" t="str">
        <f t="shared" si="51"/>
        <v>May</v>
      </c>
    </row>
    <row r="1630" spans="1:17" x14ac:dyDescent="0.3">
      <c r="A1630">
        <v>1637</v>
      </c>
      <c r="B1630" t="str">
        <f>Portfolio43468[[#This Row],[First Name]]</f>
        <v>D</v>
      </c>
      <c r="C1630" t="str">
        <f>Portfolio43468[[#This Row],[Last Name]]</f>
        <v>Jimenez</v>
      </c>
      <c r="D1630" t="s">
        <v>4493</v>
      </c>
      <c r="E1630" t="str">
        <f>Portfolio43468[[#This Row],[Gender]]</f>
        <v>M</v>
      </c>
      <c r="F1630">
        <v>90</v>
      </c>
      <c r="G1630" t="s">
        <v>5894</v>
      </c>
      <c r="H1630" t="s">
        <v>800</v>
      </c>
      <c r="I1630" t="str">
        <f>INDEX('Postal Codes 1'!$C$2:$C$1540,MATCH(H1630,'Postal Codes 1'!$B$2:$B$1540,0))</f>
        <v>PO</v>
      </c>
      <c r="J1630" s="10">
        <v>39551</v>
      </c>
      <c r="K1630">
        <v>27</v>
      </c>
      <c r="L1630" t="s">
        <v>851</v>
      </c>
      <c r="M1630" t="str">
        <f>Portfolio43468[[#This Row],[Product Name]]</f>
        <v>Hyperwotsit</v>
      </c>
      <c r="N1630">
        <f>Portfolio43468[[#This Row],[Order Quantity]]</f>
        <v>540</v>
      </c>
      <c r="O1630" s="14">
        <f>Portfolio43468[[#This Row],[Order Value]]</f>
        <v>1085.3999999999999</v>
      </c>
      <c r="P1630">
        <f t="shared" si="50"/>
        <v>2008</v>
      </c>
      <c r="Q1630" t="str">
        <f t="shared" si="51"/>
        <v>Apr</v>
      </c>
    </row>
    <row r="1631" spans="1:17" x14ac:dyDescent="0.3">
      <c r="A1631">
        <v>1638</v>
      </c>
      <c r="B1631" t="str">
        <f>Portfolio43468[[#This Row],[First Name]]</f>
        <v>S</v>
      </c>
      <c r="C1631" t="str">
        <f>Portfolio43468[[#This Row],[Last Name]]</f>
        <v>Bland</v>
      </c>
      <c r="D1631" t="s">
        <v>4493</v>
      </c>
      <c r="E1631" t="str">
        <f>Portfolio43468[[#This Row],[Gender]]</f>
        <v>M</v>
      </c>
      <c r="F1631">
        <v>90</v>
      </c>
      <c r="G1631" t="s">
        <v>5896</v>
      </c>
      <c r="H1631" t="s">
        <v>916</v>
      </c>
      <c r="I1631" t="str">
        <f>INDEX('Postal Codes 1'!$C$2:$C$1540,MATCH(H1631,'Postal Codes 1'!$B$2:$B$1540,0))</f>
        <v>CB</v>
      </c>
      <c r="J1631" s="10">
        <v>40434</v>
      </c>
      <c r="K1631">
        <v>52</v>
      </c>
      <c r="L1631" t="s">
        <v>1700</v>
      </c>
      <c r="M1631" t="str">
        <f>Portfolio43468[[#This Row],[Product Name]]</f>
        <v>Ultrathing V1</v>
      </c>
      <c r="N1631">
        <f>Portfolio43468[[#This Row],[Order Quantity]]</f>
        <v>884</v>
      </c>
      <c r="O1631" s="14">
        <f>Portfolio43468[[#This Row],[Order Value]]</f>
        <v>1759.16</v>
      </c>
      <c r="P1631">
        <f t="shared" si="50"/>
        <v>2010</v>
      </c>
      <c r="Q1631" t="str">
        <f t="shared" si="51"/>
        <v>Sep</v>
      </c>
    </row>
    <row r="1632" spans="1:17" x14ac:dyDescent="0.3">
      <c r="A1632">
        <v>1639</v>
      </c>
      <c r="B1632" t="str">
        <f>Portfolio43468[[#This Row],[First Name]]</f>
        <v>V</v>
      </c>
      <c r="C1632" t="str">
        <f>Portfolio43468[[#This Row],[Last Name]]</f>
        <v>Young</v>
      </c>
      <c r="D1632" t="s">
        <v>4493</v>
      </c>
      <c r="E1632" t="str">
        <f>Portfolio43468[[#This Row],[Gender]]</f>
        <v>M</v>
      </c>
      <c r="F1632">
        <v>30</v>
      </c>
      <c r="G1632" t="s">
        <v>5899</v>
      </c>
      <c r="H1632" t="s">
        <v>3065</v>
      </c>
      <c r="I1632" t="str">
        <f>INDEX('Postal Codes 1'!$C$2:$C$1540,MATCH(H1632,'Postal Codes 1'!$B$2:$B$1540,0))</f>
        <v>IP</v>
      </c>
      <c r="J1632" s="10">
        <v>40132</v>
      </c>
      <c r="K1632">
        <v>87</v>
      </c>
      <c r="L1632" t="s">
        <v>1677</v>
      </c>
      <c r="M1632" t="str">
        <f>Portfolio43468[[#This Row],[Product Name]]</f>
        <v>Ultrathing V3</v>
      </c>
      <c r="N1632">
        <f>Portfolio43468[[#This Row],[Order Quantity]]</f>
        <v>2088</v>
      </c>
      <c r="O1632" s="14">
        <f>Portfolio43468[[#This Row],[Order Value]]</f>
        <v>7287.1200000000008</v>
      </c>
      <c r="P1632">
        <f t="shared" si="50"/>
        <v>2009</v>
      </c>
      <c r="Q1632" t="str">
        <f t="shared" si="51"/>
        <v>Nov</v>
      </c>
    </row>
    <row r="1633" spans="1:17" x14ac:dyDescent="0.3">
      <c r="A1633">
        <v>1640</v>
      </c>
      <c r="B1633" t="str">
        <f>Portfolio43468[[#This Row],[First Name]]</f>
        <v>L</v>
      </c>
      <c r="C1633" t="str">
        <f>Portfolio43468[[#This Row],[Last Name]]</f>
        <v>Simms</v>
      </c>
      <c r="D1633" t="s">
        <v>4493</v>
      </c>
      <c r="E1633" t="str">
        <f>Portfolio43468[[#This Row],[Gender]]</f>
        <v>M</v>
      </c>
      <c r="F1633">
        <v>30</v>
      </c>
      <c r="G1633" t="s">
        <v>5900</v>
      </c>
      <c r="H1633" t="s">
        <v>4594</v>
      </c>
      <c r="I1633" t="str">
        <f>INDEX('Postal Codes 1'!$C$2:$C$1540,MATCH(H1633,'Postal Codes 1'!$B$2:$B$1540,0))</f>
        <v>HP</v>
      </c>
      <c r="J1633" s="10">
        <v>39811</v>
      </c>
      <c r="K1633">
        <v>34</v>
      </c>
      <c r="L1633" t="s">
        <v>851</v>
      </c>
      <c r="M1633" t="str">
        <f>Portfolio43468[[#This Row],[Product Name]]</f>
        <v>Hyperwotsit</v>
      </c>
      <c r="N1633">
        <f>Portfolio43468[[#This Row],[Order Quantity]]</f>
        <v>680</v>
      </c>
      <c r="O1633" s="14">
        <f>Portfolio43468[[#This Row],[Order Value]]</f>
        <v>1366.8</v>
      </c>
      <c r="P1633">
        <f t="shared" si="50"/>
        <v>2008</v>
      </c>
      <c r="Q1633" t="str">
        <f t="shared" si="51"/>
        <v>Dec</v>
      </c>
    </row>
    <row r="1634" spans="1:17" x14ac:dyDescent="0.3">
      <c r="A1634">
        <v>1641</v>
      </c>
      <c r="B1634" t="str">
        <f>Portfolio43468[[#This Row],[First Name]]</f>
        <v>D</v>
      </c>
      <c r="C1634" t="str">
        <f>Portfolio43468[[#This Row],[Last Name]]</f>
        <v>Good</v>
      </c>
      <c r="D1634" t="s">
        <v>4493</v>
      </c>
      <c r="E1634" t="str">
        <f>Portfolio43468[[#This Row],[Gender]]</f>
        <v>M</v>
      </c>
      <c r="F1634">
        <v>90</v>
      </c>
      <c r="G1634" t="s">
        <v>5902</v>
      </c>
      <c r="H1634" t="s">
        <v>242</v>
      </c>
      <c r="I1634" t="str">
        <f>INDEX('Postal Codes 1'!$C$2:$C$1540,MATCH(H1634,'Postal Codes 1'!$B$2:$B$1540,0))</f>
        <v>IG</v>
      </c>
      <c r="J1634" s="10">
        <v>39636</v>
      </c>
      <c r="K1634">
        <v>43</v>
      </c>
      <c r="L1634" t="s">
        <v>1707</v>
      </c>
      <c r="M1634" t="str">
        <f>Portfolio43468[[#This Row],[Product Name]]</f>
        <v>Megawidget M</v>
      </c>
      <c r="N1634">
        <f>Portfolio43468[[#This Row],[Order Quantity]]</f>
        <v>1032</v>
      </c>
      <c r="O1634" s="14">
        <f>Portfolio43468[[#This Row],[Order Value]]</f>
        <v>1228.08</v>
      </c>
      <c r="P1634">
        <f t="shared" si="50"/>
        <v>2008</v>
      </c>
      <c r="Q1634" t="str">
        <f t="shared" si="51"/>
        <v>Jul</v>
      </c>
    </row>
    <row r="1635" spans="1:17" x14ac:dyDescent="0.3">
      <c r="A1635">
        <v>1642</v>
      </c>
      <c r="B1635" t="str">
        <f>Portfolio43468[[#This Row],[First Name]]</f>
        <v>M</v>
      </c>
      <c r="C1635" t="str">
        <f>Portfolio43468[[#This Row],[Last Name]]</f>
        <v>Adair</v>
      </c>
      <c r="D1635" t="s">
        <v>4493</v>
      </c>
      <c r="E1635" t="str">
        <f>Portfolio43468[[#This Row],[Gender]]</f>
        <v>M</v>
      </c>
      <c r="F1635">
        <v>90</v>
      </c>
      <c r="G1635" t="s">
        <v>5904</v>
      </c>
      <c r="H1635" t="s">
        <v>754</v>
      </c>
      <c r="I1635" t="str">
        <f>INDEX('Postal Codes 1'!$C$2:$C$1540,MATCH(H1635,'Postal Codes 1'!$B$2:$B$1540,0))</f>
        <v>NP</v>
      </c>
      <c r="J1635" s="10">
        <v>40117</v>
      </c>
      <c r="K1635">
        <v>7</v>
      </c>
      <c r="L1635" t="s">
        <v>1692</v>
      </c>
      <c r="M1635" t="str">
        <f>Portfolio43468[[#This Row],[Product Name]]</f>
        <v>Megawidget L</v>
      </c>
      <c r="N1635">
        <f>Portfolio43468[[#This Row],[Order Quantity]]</f>
        <v>168</v>
      </c>
      <c r="O1635" s="14">
        <f>Portfolio43468[[#This Row],[Order Value]]</f>
        <v>267.12</v>
      </c>
      <c r="P1635">
        <f t="shared" si="50"/>
        <v>2009</v>
      </c>
      <c r="Q1635" t="str">
        <f t="shared" si="51"/>
        <v>Oct</v>
      </c>
    </row>
    <row r="1636" spans="1:17" x14ac:dyDescent="0.3">
      <c r="A1636">
        <v>1643</v>
      </c>
      <c r="B1636" t="str">
        <f>Portfolio43468[[#This Row],[First Name]]</f>
        <v>G</v>
      </c>
      <c r="C1636" t="str">
        <f>Portfolio43468[[#This Row],[Last Name]]</f>
        <v>Meyer</v>
      </c>
      <c r="D1636" t="s">
        <v>4493</v>
      </c>
      <c r="E1636" t="str">
        <f>Portfolio43468[[#This Row],[Gender]]</f>
        <v>M</v>
      </c>
      <c r="F1636">
        <v>90</v>
      </c>
      <c r="G1636" t="s">
        <v>5905</v>
      </c>
      <c r="H1636" t="s">
        <v>2125</v>
      </c>
      <c r="I1636" t="str">
        <f>INDEX('Postal Codes 1'!$C$2:$C$1540,MATCH(H1636,'Postal Codes 1'!$B$2:$B$1540,0))</f>
        <v>LL</v>
      </c>
      <c r="J1636" s="10">
        <v>39704</v>
      </c>
      <c r="K1636">
        <v>61</v>
      </c>
      <c r="L1636" t="s">
        <v>1692</v>
      </c>
      <c r="M1636" t="str">
        <f>Portfolio43468[[#This Row],[Product Name]]</f>
        <v>Megawidget L</v>
      </c>
      <c r="N1636">
        <f>Portfolio43468[[#This Row],[Order Quantity]]</f>
        <v>1464</v>
      </c>
      <c r="O1636" s="14">
        <f>Portfolio43468[[#This Row],[Order Value]]</f>
        <v>2327.7600000000002</v>
      </c>
      <c r="P1636">
        <f t="shared" si="50"/>
        <v>2008</v>
      </c>
      <c r="Q1636" t="str">
        <f t="shared" si="51"/>
        <v>Sep</v>
      </c>
    </row>
    <row r="1637" spans="1:17" x14ac:dyDescent="0.3">
      <c r="A1637">
        <v>1644</v>
      </c>
      <c r="B1637" t="str">
        <f>Portfolio43468[[#This Row],[First Name]]</f>
        <v>N</v>
      </c>
      <c r="C1637" t="str">
        <f>Portfolio43468[[#This Row],[Last Name]]</f>
        <v>Lancaster</v>
      </c>
      <c r="D1637" t="s">
        <v>4493</v>
      </c>
      <c r="E1637" t="str">
        <f>Portfolio43468[[#This Row],[Gender]]</f>
        <v>M</v>
      </c>
      <c r="F1637">
        <v>30</v>
      </c>
      <c r="G1637" t="s">
        <v>5906</v>
      </c>
      <c r="H1637" t="s">
        <v>1643</v>
      </c>
      <c r="I1637" t="str">
        <f>INDEX('Postal Codes 1'!$C$2:$C$1540,MATCH(H1637,'Postal Codes 1'!$B$2:$B$1540,0))</f>
        <v>CV</v>
      </c>
      <c r="J1637" s="10">
        <v>40390</v>
      </c>
      <c r="K1637">
        <v>4</v>
      </c>
      <c r="L1637" t="s">
        <v>1007</v>
      </c>
      <c r="M1637" t="str">
        <f>Portfolio43468[[#This Row],[Product Name]]</f>
        <v>Superwossname</v>
      </c>
      <c r="N1637">
        <f>Portfolio43468[[#This Row],[Order Quantity]]</f>
        <v>80</v>
      </c>
      <c r="O1637" s="14">
        <f>Portfolio43468[[#This Row],[Order Value]]</f>
        <v>248.79999999999998</v>
      </c>
      <c r="P1637">
        <f t="shared" si="50"/>
        <v>2010</v>
      </c>
      <c r="Q1637" t="str">
        <f t="shared" si="51"/>
        <v>Jul</v>
      </c>
    </row>
    <row r="1638" spans="1:17" x14ac:dyDescent="0.3">
      <c r="A1638">
        <v>1645</v>
      </c>
      <c r="B1638" t="str">
        <f>Portfolio43468[[#This Row],[First Name]]</f>
        <v>T</v>
      </c>
      <c r="C1638" t="str">
        <f>Portfolio43468[[#This Row],[Last Name]]</f>
        <v>Joyce</v>
      </c>
      <c r="D1638" t="s">
        <v>4493</v>
      </c>
      <c r="E1638" t="str">
        <f>Portfolio43468[[#This Row],[Gender]]</f>
        <v>M</v>
      </c>
      <c r="F1638">
        <v>60</v>
      </c>
      <c r="G1638" t="s">
        <v>5908</v>
      </c>
      <c r="H1638" t="s">
        <v>256</v>
      </c>
      <c r="I1638" t="str">
        <f>INDEX('Postal Codes 1'!$C$2:$C$1540,MATCH(H1638,'Postal Codes 1'!$B$2:$B$1540,0))</f>
        <v>IV</v>
      </c>
      <c r="J1638" s="10">
        <v>40450</v>
      </c>
      <c r="K1638">
        <v>30</v>
      </c>
      <c r="L1638" t="s">
        <v>1721</v>
      </c>
      <c r="M1638" t="str">
        <f>Portfolio43468[[#This Row],[Product Name]]</f>
        <v>Ultrathing V4</v>
      </c>
      <c r="N1638">
        <f>Portfolio43468[[#This Row],[Order Quantity]]</f>
        <v>720</v>
      </c>
      <c r="O1638" s="14">
        <f>Portfolio43468[[#This Row],[Order Value]]</f>
        <v>2872.8</v>
      </c>
      <c r="P1638">
        <f t="shared" si="50"/>
        <v>2010</v>
      </c>
      <c r="Q1638" t="str">
        <f t="shared" si="51"/>
        <v>Sep</v>
      </c>
    </row>
    <row r="1639" spans="1:17" x14ac:dyDescent="0.3">
      <c r="A1639">
        <v>1646</v>
      </c>
      <c r="B1639" t="str">
        <f>Portfolio43468[[#This Row],[First Name]]</f>
        <v>D</v>
      </c>
      <c r="C1639" t="str">
        <f>Portfolio43468[[#This Row],[Last Name]]</f>
        <v>Dawkins</v>
      </c>
      <c r="D1639" t="s">
        <v>4493</v>
      </c>
      <c r="E1639" t="str">
        <f>Portfolio43468[[#This Row],[Gender]]</f>
        <v>M</v>
      </c>
      <c r="F1639">
        <v>90</v>
      </c>
      <c r="G1639" t="s">
        <v>5910</v>
      </c>
      <c r="H1639" t="s">
        <v>138</v>
      </c>
      <c r="I1639" t="str">
        <f>INDEX('Postal Codes 1'!$C$2:$C$1540,MATCH(H1639,'Postal Codes 1'!$B$2:$B$1540,0))</f>
        <v>DG</v>
      </c>
      <c r="J1639" s="10">
        <v>39778</v>
      </c>
      <c r="K1639">
        <v>26</v>
      </c>
      <c r="L1639" t="s">
        <v>851</v>
      </c>
      <c r="M1639" t="str">
        <f>Portfolio43468[[#This Row],[Product Name]]</f>
        <v>Hyperwotsit</v>
      </c>
      <c r="N1639">
        <f>Portfolio43468[[#This Row],[Order Quantity]]</f>
        <v>520</v>
      </c>
      <c r="O1639" s="14">
        <f>Portfolio43468[[#This Row],[Order Value]]</f>
        <v>1045.1999999999998</v>
      </c>
      <c r="P1639">
        <f t="shared" si="50"/>
        <v>2008</v>
      </c>
      <c r="Q1639" t="str">
        <f t="shared" si="51"/>
        <v>Nov</v>
      </c>
    </row>
    <row r="1640" spans="1:17" x14ac:dyDescent="0.3">
      <c r="A1640">
        <v>1647</v>
      </c>
      <c r="B1640" t="str">
        <f>Portfolio43468[[#This Row],[First Name]]</f>
        <v>D</v>
      </c>
      <c r="C1640" t="str">
        <f>Portfolio43468[[#This Row],[Last Name]]</f>
        <v>Sandoval</v>
      </c>
      <c r="D1640" t="s">
        <v>4493</v>
      </c>
      <c r="E1640" t="str">
        <f>Portfolio43468[[#This Row],[Gender]]</f>
        <v>M</v>
      </c>
      <c r="F1640">
        <v>90</v>
      </c>
      <c r="G1640" t="s">
        <v>5913</v>
      </c>
      <c r="H1640" t="s">
        <v>1632</v>
      </c>
      <c r="I1640" t="str">
        <f>INDEX('Postal Codes 1'!$C$2:$C$1540,MATCH(H1640,'Postal Codes 1'!$B$2:$B$1540,0))</f>
        <v>DD1</v>
      </c>
      <c r="J1640" s="10">
        <v>39690</v>
      </c>
      <c r="K1640">
        <v>66</v>
      </c>
      <c r="L1640" t="s">
        <v>1696</v>
      </c>
      <c r="M1640" t="str">
        <f>Portfolio43468[[#This Row],[Product Name]]</f>
        <v>Ultrathing V2</v>
      </c>
      <c r="N1640">
        <f>Portfolio43468[[#This Row],[Order Quantity]]</f>
        <v>1320</v>
      </c>
      <c r="O1640" s="14">
        <f>Portfolio43468[[#This Row],[Order Value]]</f>
        <v>3946.8</v>
      </c>
      <c r="P1640">
        <f t="shared" si="50"/>
        <v>2008</v>
      </c>
      <c r="Q1640" t="str">
        <f t="shared" si="51"/>
        <v>Aug</v>
      </c>
    </row>
    <row r="1641" spans="1:17" x14ac:dyDescent="0.3">
      <c r="A1641">
        <v>1648</v>
      </c>
      <c r="B1641" t="str">
        <f>Portfolio43468[[#This Row],[First Name]]</f>
        <v>C</v>
      </c>
      <c r="C1641" t="str">
        <f>Portfolio43468[[#This Row],[Last Name]]</f>
        <v>Bautista</v>
      </c>
      <c r="D1641" t="s">
        <v>4493</v>
      </c>
      <c r="E1641" t="str">
        <f>Portfolio43468[[#This Row],[Gender]]</f>
        <v>M</v>
      </c>
      <c r="F1641">
        <v>60</v>
      </c>
      <c r="G1641" t="s">
        <v>5915</v>
      </c>
      <c r="H1641" t="s">
        <v>3848</v>
      </c>
      <c r="I1641" t="str">
        <f>INDEX('Postal Codes 1'!$C$2:$C$1540,MATCH(H1641,'Postal Codes 1'!$B$2:$B$1540,0))</f>
        <v>LA</v>
      </c>
      <c r="J1641" s="10">
        <v>40189</v>
      </c>
      <c r="K1641">
        <v>20</v>
      </c>
      <c r="L1641" t="s">
        <v>1707</v>
      </c>
      <c r="M1641" t="str">
        <f>Portfolio43468[[#This Row],[Product Name]]</f>
        <v>Megawidget M</v>
      </c>
      <c r="N1641">
        <f>Portfolio43468[[#This Row],[Order Quantity]]</f>
        <v>480</v>
      </c>
      <c r="O1641" s="14">
        <f>Portfolio43468[[#This Row],[Order Value]]</f>
        <v>571.19999999999993</v>
      </c>
      <c r="P1641">
        <f t="shared" si="50"/>
        <v>2010</v>
      </c>
      <c r="Q1641" t="str">
        <f t="shared" si="51"/>
        <v>Jan</v>
      </c>
    </row>
    <row r="1642" spans="1:17" x14ac:dyDescent="0.3">
      <c r="A1642">
        <v>1649</v>
      </c>
      <c r="B1642" t="str">
        <f>Portfolio43468[[#This Row],[First Name]]</f>
        <v>T</v>
      </c>
      <c r="C1642" t="str">
        <f>Portfolio43468[[#This Row],[Last Name]]</f>
        <v>Durham</v>
      </c>
      <c r="D1642" t="s">
        <v>4493</v>
      </c>
      <c r="E1642" t="str">
        <f>Portfolio43468[[#This Row],[Gender]]</f>
        <v>M</v>
      </c>
      <c r="F1642">
        <v>60</v>
      </c>
      <c r="G1642" t="s">
        <v>5916</v>
      </c>
      <c r="H1642" t="s">
        <v>718</v>
      </c>
      <c r="I1642" t="str">
        <f>INDEX('Postal Codes 1'!$C$2:$C$1540,MATCH(H1642,'Postal Codes 1'!$B$2:$B$1540,0))</f>
        <v>LL</v>
      </c>
      <c r="J1642" s="10">
        <v>40116</v>
      </c>
      <c r="K1642">
        <v>51</v>
      </c>
      <c r="L1642" t="s">
        <v>1677</v>
      </c>
      <c r="M1642" t="str">
        <f>Portfolio43468[[#This Row],[Product Name]]</f>
        <v>Ultrathing V3</v>
      </c>
      <c r="N1642">
        <f>Portfolio43468[[#This Row],[Order Quantity]]</f>
        <v>1224</v>
      </c>
      <c r="O1642" s="14">
        <f>Portfolio43468[[#This Row],[Order Value]]</f>
        <v>4271.76</v>
      </c>
      <c r="P1642">
        <f t="shared" si="50"/>
        <v>2009</v>
      </c>
      <c r="Q1642" t="str">
        <f t="shared" si="51"/>
        <v>Oct</v>
      </c>
    </row>
    <row r="1643" spans="1:17" x14ac:dyDescent="0.3">
      <c r="A1643">
        <v>1650</v>
      </c>
      <c r="B1643" t="str">
        <f>Portfolio43468[[#This Row],[First Name]]</f>
        <v>T</v>
      </c>
      <c r="C1643" t="str">
        <f>Portfolio43468[[#This Row],[Last Name]]</f>
        <v>Seay</v>
      </c>
      <c r="D1643" t="s">
        <v>4493</v>
      </c>
      <c r="E1643" t="str">
        <f>Portfolio43468[[#This Row],[Gender]]</f>
        <v>M</v>
      </c>
      <c r="F1643">
        <v>90</v>
      </c>
      <c r="G1643" t="s">
        <v>5917</v>
      </c>
      <c r="H1643" t="s">
        <v>5845</v>
      </c>
      <c r="I1643" t="str">
        <f>INDEX('Postal Codes 1'!$C$2:$C$1540,MATCH(H1643,'Postal Codes 1'!$B$2:$B$1540,0))</f>
        <v>PA</v>
      </c>
      <c r="J1643" s="10">
        <v>40454</v>
      </c>
      <c r="K1643">
        <v>74</v>
      </c>
      <c r="L1643" t="s">
        <v>1700</v>
      </c>
      <c r="M1643" t="str">
        <f>Portfolio43468[[#This Row],[Product Name]]</f>
        <v>Ultrathing V1</v>
      </c>
      <c r="N1643">
        <f>Portfolio43468[[#This Row],[Order Quantity]]</f>
        <v>1258</v>
      </c>
      <c r="O1643" s="14">
        <f>Portfolio43468[[#This Row],[Order Value]]</f>
        <v>2503.42</v>
      </c>
      <c r="P1643">
        <f t="shared" si="50"/>
        <v>2010</v>
      </c>
      <c r="Q1643" t="str">
        <f t="shared" si="51"/>
        <v>Oct</v>
      </c>
    </row>
    <row r="1644" spans="1:17" x14ac:dyDescent="0.3">
      <c r="A1644">
        <v>1651</v>
      </c>
      <c r="B1644" t="str">
        <f>Portfolio43468[[#This Row],[First Name]]</f>
        <v>S</v>
      </c>
      <c r="C1644" t="str">
        <f>Portfolio43468[[#This Row],[Last Name]]</f>
        <v>Staples</v>
      </c>
      <c r="D1644" t="s">
        <v>4493</v>
      </c>
      <c r="E1644" t="str">
        <f>Portfolio43468[[#This Row],[Gender]]</f>
        <v>M</v>
      </c>
      <c r="F1644">
        <v>60</v>
      </c>
      <c r="G1644" t="s">
        <v>5918</v>
      </c>
      <c r="H1644" t="s">
        <v>223</v>
      </c>
      <c r="I1644" t="str">
        <f>INDEX('Postal Codes 1'!$C$2:$C$1540,MATCH(H1644,'Postal Codes 1'!$B$2:$B$1540,0))</f>
        <v>GU</v>
      </c>
      <c r="J1644" s="10">
        <v>40309</v>
      </c>
      <c r="K1644">
        <v>93</v>
      </c>
      <c r="L1644" t="s">
        <v>851</v>
      </c>
      <c r="M1644" t="str">
        <f>Portfolio43468[[#This Row],[Product Name]]</f>
        <v>Hyperwotsit</v>
      </c>
      <c r="N1644">
        <f>Portfolio43468[[#This Row],[Order Quantity]]</f>
        <v>1860</v>
      </c>
      <c r="O1644" s="14">
        <f>Portfolio43468[[#This Row],[Order Value]]</f>
        <v>3738.5999999999995</v>
      </c>
      <c r="P1644">
        <f t="shared" si="50"/>
        <v>2010</v>
      </c>
      <c r="Q1644" t="str">
        <f t="shared" si="51"/>
        <v>May</v>
      </c>
    </row>
    <row r="1645" spans="1:17" x14ac:dyDescent="0.3">
      <c r="A1645">
        <v>1652</v>
      </c>
      <c r="B1645" t="str">
        <f>Portfolio43468[[#This Row],[First Name]]</f>
        <v>B</v>
      </c>
      <c r="C1645" t="str">
        <f>Portfolio43468[[#This Row],[Last Name]]</f>
        <v>Vogt</v>
      </c>
      <c r="D1645" t="s">
        <v>4493</v>
      </c>
      <c r="E1645" t="str">
        <f>Portfolio43468[[#This Row],[Gender]]</f>
        <v>M</v>
      </c>
      <c r="F1645">
        <v>90</v>
      </c>
      <c r="G1645" t="s">
        <v>5920</v>
      </c>
      <c r="H1645" t="s">
        <v>1204</v>
      </c>
      <c r="I1645" t="str">
        <f>INDEX('Postal Codes 1'!$C$2:$C$1540,MATCH(H1645,'Postal Codes 1'!$B$2:$B$1540,0))</f>
        <v>ML</v>
      </c>
      <c r="J1645" s="10">
        <v>39533</v>
      </c>
      <c r="K1645">
        <v>43</v>
      </c>
      <c r="L1645" t="s">
        <v>1677</v>
      </c>
      <c r="M1645" t="str">
        <f>Portfolio43468[[#This Row],[Product Name]]</f>
        <v>Ultrathing V3</v>
      </c>
      <c r="N1645">
        <f>Portfolio43468[[#This Row],[Order Quantity]]</f>
        <v>1032</v>
      </c>
      <c r="O1645" s="14">
        <f>Portfolio43468[[#This Row],[Order Value]]</f>
        <v>3601.6800000000003</v>
      </c>
      <c r="P1645">
        <f t="shared" si="50"/>
        <v>2008</v>
      </c>
      <c r="Q1645" t="str">
        <f t="shared" si="51"/>
        <v>Mar</v>
      </c>
    </row>
    <row r="1646" spans="1:17" x14ac:dyDescent="0.3">
      <c r="A1646">
        <v>1653</v>
      </c>
      <c r="B1646" t="str">
        <f>Portfolio43468[[#This Row],[First Name]]</f>
        <v>T</v>
      </c>
      <c r="C1646" t="str">
        <f>Portfolio43468[[#This Row],[Last Name]]</f>
        <v>Dumas</v>
      </c>
      <c r="D1646" t="s">
        <v>4493</v>
      </c>
      <c r="E1646" t="str">
        <f>Portfolio43468[[#This Row],[Gender]]</f>
        <v>M</v>
      </c>
      <c r="F1646">
        <v>30</v>
      </c>
      <c r="G1646" t="s">
        <v>5244</v>
      </c>
      <c r="H1646" t="s">
        <v>2631</v>
      </c>
      <c r="I1646" t="str">
        <f>INDEX('Postal Codes 1'!$C$2:$C$1540,MATCH(H1646,'Postal Codes 1'!$B$2:$B$1540,0))</f>
        <v>RH</v>
      </c>
      <c r="J1646" s="10">
        <v>40267</v>
      </c>
      <c r="K1646">
        <v>11</v>
      </c>
      <c r="L1646" t="s">
        <v>851</v>
      </c>
      <c r="M1646" t="str">
        <f>Portfolio43468[[#This Row],[Product Name]]</f>
        <v>Hyperwotsit</v>
      </c>
      <c r="N1646">
        <f>Portfolio43468[[#This Row],[Order Quantity]]</f>
        <v>220</v>
      </c>
      <c r="O1646" s="14">
        <f>Portfolio43468[[#This Row],[Order Value]]</f>
        <v>442.19999999999993</v>
      </c>
      <c r="P1646">
        <f t="shared" si="50"/>
        <v>2010</v>
      </c>
      <c r="Q1646" t="str">
        <f t="shared" si="51"/>
        <v>Mar</v>
      </c>
    </row>
    <row r="1647" spans="1:17" x14ac:dyDescent="0.3">
      <c r="A1647">
        <v>1654</v>
      </c>
      <c r="B1647" t="str">
        <f>Portfolio43468[[#This Row],[First Name]]</f>
        <v>R</v>
      </c>
      <c r="C1647" t="str">
        <f>Portfolio43468[[#This Row],[Last Name]]</f>
        <v>Prince</v>
      </c>
      <c r="D1647" t="s">
        <v>4493</v>
      </c>
      <c r="E1647" t="str">
        <f>Portfolio43468[[#This Row],[Gender]]</f>
        <v>M</v>
      </c>
      <c r="F1647">
        <v>90</v>
      </c>
      <c r="G1647" t="s">
        <v>5922</v>
      </c>
      <c r="H1647" t="s">
        <v>1646</v>
      </c>
      <c r="I1647" t="str">
        <f>INDEX('Postal Codes 1'!$C$2:$C$1540,MATCH(H1647,'Postal Codes 1'!$B$2:$B$1540,0))</f>
        <v>BD</v>
      </c>
      <c r="J1647" s="10">
        <v>39982</v>
      </c>
      <c r="K1647">
        <v>94</v>
      </c>
      <c r="L1647" t="s">
        <v>1696</v>
      </c>
      <c r="M1647" t="str">
        <f>Portfolio43468[[#This Row],[Product Name]]</f>
        <v>Ultrathing V2</v>
      </c>
      <c r="N1647">
        <f>Portfolio43468[[#This Row],[Order Quantity]]</f>
        <v>1880</v>
      </c>
      <c r="O1647" s="14">
        <f>Portfolio43468[[#This Row],[Order Value]]</f>
        <v>5621.2000000000007</v>
      </c>
      <c r="P1647">
        <f t="shared" si="50"/>
        <v>2009</v>
      </c>
      <c r="Q1647" t="str">
        <f t="shared" si="51"/>
        <v>Jun</v>
      </c>
    </row>
    <row r="1648" spans="1:17" x14ac:dyDescent="0.3">
      <c r="A1648">
        <v>1655</v>
      </c>
      <c r="B1648" t="str">
        <f>Portfolio43468[[#This Row],[First Name]]</f>
        <v>G</v>
      </c>
      <c r="C1648" t="str">
        <f>Portfolio43468[[#This Row],[Last Name]]</f>
        <v>Miller</v>
      </c>
      <c r="D1648" t="s">
        <v>4493</v>
      </c>
      <c r="E1648" t="str">
        <f>Portfolio43468[[#This Row],[Gender]]</f>
        <v>M</v>
      </c>
      <c r="F1648">
        <v>60</v>
      </c>
      <c r="G1648" t="s">
        <v>5925</v>
      </c>
      <c r="H1648" t="s">
        <v>1450</v>
      </c>
      <c r="I1648" t="str">
        <f>INDEX('Postal Codes 1'!$C$2:$C$1540,MATCH(H1648,'Postal Codes 1'!$B$2:$B$1540,0))</f>
        <v>TD</v>
      </c>
      <c r="J1648" s="10">
        <v>39538</v>
      </c>
      <c r="K1648">
        <v>46</v>
      </c>
      <c r="L1648" t="s">
        <v>1007</v>
      </c>
      <c r="M1648" t="str">
        <f>Portfolio43468[[#This Row],[Product Name]]</f>
        <v>Superwossname</v>
      </c>
      <c r="N1648">
        <f>Portfolio43468[[#This Row],[Order Quantity]]</f>
        <v>920</v>
      </c>
      <c r="O1648" s="14">
        <f>Portfolio43468[[#This Row],[Order Value]]</f>
        <v>2861.2</v>
      </c>
      <c r="P1648">
        <f t="shared" si="50"/>
        <v>2008</v>
      </c>
      <c r="Q1648" t="str">
        <f t="shared" si="51"/>
        <v>Mar</v>
      </c>
    </row>
    <row r="1649" spans="1:17" x14ac:dyDescent="0.3">
      <c r="A1649">
        <v>1656</v>
      </c>
      <c r="B1649" t="str">
        <f>Portfolio43468[[#This Row],[First Name]]</f>
        <v>W</v>
      </c>
      <c r="C1649" t="str">
        <f>Portfolio43468[[#This Row],[Last Name]]</f>
        <v>Frank</v>
      </c>
      <c r="D1649" t="s">
        <v>4493</v>
      </c>
      <c r="E1649" t="str">
        <f>Portfolio43468[[#This Row],[Gender]]</f>
        <v>M</v>
      </c>
      <c r="F1649">
        <v>90</v>
      </c>
      <c r="G1649" t="s">
        <v>5927</v>
      </c>
      <c r="H1649" t="s">
        <v>3065</v>
      </c>
      <c r="I1649" t="str">
        <f>INDEX('Postal Codes 1'!$C$2:$C$1540,MATCH(H1649,'Postal Codes 1'!$B$2:$B$1540,0))</f>
        <v>IP</v>
      </c>
      <c r="J1649" s="10">
        <v>39657</v>
      </c>
      <c r="K1649">
        <v>85</v>
      </c>
      <c r="L1649" t="s">
        <v>1696</v>
      </c>
      <c r="M1649" t="str">
        <f>Portfolio43468[[#This Row],[Product Name]]</f>
        <v>Ultrathing V2</v>
      </c>
      <c r="N1649">
        <f>Portfolio43468[[#This Row],[Order Quantity]]</f>
        <v>1700</v>
      </c>
      <c r="O1649" s="14">
        <f>Portfolio43468[[#This Row],[Order Value]]</f>
        <v>5083</v>
      </c>
      <c r="P1649">
        <f t="shared" si="50"/>
        <v>2008</v>
      </c>
      <c r="Q1649" t="str">
        <f t="shared" si="51"/>
        <v>Jul</v>
      </c>
    </row>
    <row r="1650" spans="1:17" x14ac:dyDescent="0.3">
      <c r="A1650">
        <v>1657</v>
      </c>
      <c r="B1650" t="str">
        <f>Portfolio43468[[#This Row],[First Name]]</f>
        <v>O</v>
      </c>
      <c r="C1650" t="str">
        <f>Portfolio43468[[#This Row],[Last Name]]</f>
        <v>Mercer</v>
      </c>
      <c r="D1650" t="s">
        <v>4493</v>
      </c>
      <c r="E1650" t="str">
        <f>Portfolio43468[[#This Row],[Gender]]</f>
        <v>M</v>
      </c>
      <c r="F1650">
        <v>30</v>
      </c>
      <c r="G1650" t="s">
        <v>2564</v>
      </c>
      <c r="H1650" t="s">
        <v>1636</v>
      </c>
      <c r="I1650" t="str">
        <f>INDEX('Postal Codes 1'!$C$2:$C$1540,MATCH(H1650,'Postal Codes 1'!$B$2:$B$1540,0))</f>
        <v>SY</v>
      </c>
      <c r="J1650" s="10">
        <v>40016</v>
      </c>
      <c r="K1650">
        <v>100</v>
      </c>
      <c r="L1650" t="s">
        <v>1696</v>
      </c>
      <c r="M1650" t="str">
        <f>Portfolio43468[[#This Row],[Product Name]]</f>
        <v>Ultrathing V2</v>
      </c>
      <c r="N1650">
        <f>Portfolio43468[[#This Row],[Order Quantity]]</f>
        <v>2000</v>
      </c>
      <c r="O1650" s="14">
        <f>Portfolio43468[[#This Row],[Order Value]]</f>
        <v>5980</v>
      </c>
      <c r="P1650">
        <f t="shared" si="50"/>
        <v>2009</v>
      </c>
      <c r="Q1650" t="str">
        <f t="shared" si="51"/>
        <v>Jul</v>
      </c>
    </row>
    <row r="1651" spans="1:17" x14ac:dyDescent="0.3">
      <c r="A1651">
        <v>1658</v>
      </c>
      <c r="B1651" t="str">
        <f>Portfolio43468[[#This Row],[First Name]]</f>
        <v>J</v>
      </c>
      <c r="C1651" t="str">
        <f>Portfolio43468[[#This Row],[Last Name]]</f>
        <v>Thomason</v>
      </c>
      <c r="D1651" t="s">
        <v>4493</v>
      </c>
      <c r="E1651" t="str">
        <f>Portfolio43468[[#This Row],[Gender]]</f>
        <v>M</v>
      </c>
      <c r="F1651">
        <v>30</v>
      </c>
      <c r="G1651" t="s">
        <v>5929</v>
      </c>
      <c r="H1651" t="s">
        <v>286</v>
      </c>
      <c r="I1651" t="str">
        <f>INDEX('Postal Codes 1'!$C$2:$C$1540,MATCH(H1651,'Postal Codes 1'!$B$2:$B$1540,0))</f>
        <v>KW</v>
      </c>
      <c r="J1651" s="10">
        <v>40117</v>
      </c>
      <c r="K1651">
        <v>57</v>
      </c>
      <c r="L1651" t="s">
        <v>1707</v>
      </c>
      <c r="M1651" t="str">
        <f>Portfolio43468[[#This Row],[Product Name]]</f>
        <v>Megawidget M</v>
      </c>
      <c r="N1651">
        <f>Portfolio43468[[#This Row],[Order Quantity]]</f>
        <v>1368</v>
      </c>
      <c r="O1651" s="14">
        <f>Portfolio43468[[#This Row],[Order Value]]</f>
        <v>1627.9199999999998</v>
      </c>
      <c r="P1651">
        <f t="shared" si="50"/>
        <v>2009</v>
      </c>
      <c r="Q1651" t="str">
        <f t="shared" si="51"/>
        <v>Oct</v>
      </c>
    </row>
    <row r="1652" spans="1:17" x14ac:dyDescent="0.3">
      <c r="A1652">
        <v>1659</v>
      </c>
      <c r="B1652" t="str">
        <f>Portfolio43468[[#This Row],[First Name]]</f>
        <v>B</v>
      </c>
      <c r="C1652" t="str">
        <f>Portfolio43468[[#This Row],[Last Name]]</f>
        <v>Compton</v>
      </c>
      <c r="D1652" t="s">
        <v>4493</v>
      </c>
      <c r="E1652" t="str">
        <f>Portfolio43468[[#This Row],[Gender]]</f>
        <v>M</v>
      </c>
      <c r="F1652">
        <v>60</v>
      </c>
      <c r="G1652" t="s">
        <v>5932</v>
      </c>
      <c r="H1652" t="s">
        <v>239</v>
      </c>
      <c r="I1652" t="str">
        <f>INDEX('Postal Codes 1'!$C$2:$C$1540,MATCH(H1652,'Postal Codes 1'!$B$2:$B$1540,0))</f>
        <v>IG</v>
      </c>
      <c r="J1652" s="10">
        <v>40234</v>
      </c>
      <c r="K1652">
        <v>93</v>
      </c>
      <c r="L1652" t="s">
        <v>1007</v>
      </c>
      <c r="M1652" t="str">
        <f>Portfolio43468[[#This Row],[Product Name]]</f>
        <v>Superwossname</v>
      </c>
      <c r="N1652">
        <f>Portfolio43468[[#This Row],[Order Quantity]]</f>
        <v>1860</v>
      </c>
      <c r="O1652" s="14">
        <f>Portfolio43468[[#This Row],[Order Value]]</f>
        <v>5784.5999999999995</v>
      </c>
      <c r="P1652">
        <f t="shared" si="50"/>
        <v>2010</v>
      </c>
      <c r="Q1652" t="str">
        <f t="shared" si="51"/>
        <v>Feb</v>
      </c>
    </row>
    <row r="1653" spans="1:17" x14ac:dyDescent="0.3">
      <c r="A1653">
        <v>1660</v>
      </c>
      <c r="B1653" t="str">
        <f>Portfolio43468[[#This Row],[First Name]]</f>
        <v>R</v>
      </c>
      <c r="C1653" t="str">
        <f>Portfolio43468[[#This Row],[Last Name]]</f>
        <v>Brady</v>
      </c>
      <c r="D1653" t="s">
        <v>4493</v>
      </c>
      <c r="E1653" t="str">
        <f>Portfolio43468[[#This Row],[Gender]]</f>
        <v>M</v>
      </c>
      <c r="F1653">
        <v>30</v>
      </c>
      <c r="G1653" t="s">
        <v>5933</v>
      </c>
      <c r="H1653" t="s">
        <v>2516</v>
      </c>
      <c r="I1653" t="str">
        <f>INDEX('Postal Codes 1'!$C$2:$C$1540,MATCH(H1653,'Postal Codes 1'!$B$2:$B$1540,0))</f>
        <v>TS</v>
      </c>
      <c r="J1653" s="10">
        <v>39964</v>
      </c>
      <c r="K1653">
        <v>61</v>
      </c>
      <c r="L1653" t="s">
        <v>1007</v>
      </c>
      <c r="M1653" t="str">
        <f>Portfolio43468[[#This Row],[Product Name]]</f>
        <v>Superwossname</v>
      </c>
      <c r="N1653">
        <f>Portfolio43468[[#This Row],[Order Quantity]]</f>
        <v>1220</v>
      </c>
      <c r="O1653" s="14">
        <f>Portfolio43468[[#This Row],[Order Value]]</f>
        <v>3794.2</v>
      </c>
      <c r="P1653">
        <f t="shared" si="50"/>
        <v>2009</v>
      </c>
      <c r="Q1653" t="str">
        <f t="shared" si="51"/>
        <v>May</v>
      </c>
    </row>
    <row r="1654" spans="1:17" x14ac:dyDescent="0.3">
      <c r="A1654">
        <v>1661</v>
      </c>
      <c r="B1654" t="str">
        <f>Portfolio43468[[#This Row],[First Name]]</f>
        <v>R</v>
      </c>
      <c r="C1654" t="str">
        <f>Portfolio43468[[#This Row],[Last Name]]</f>
        <v>Schmitt</v>
      </c>
      <c r="D1654" t="s">
        <v>4493</v>
      </c>
      <c r="E1654" t="str">
        <f>Portfolio43468[[#This Row],[Gender]]</f>
        <v>M</v>
      </c>
      <c r="F1654">
        <v>30</v>
      </c>
      <c r="G1654" t="s">
        <v>5935</v>
      </c>
      <c r="H1654" t="s">
        <v>5936</v>
      </c>
      <c r="I1654" t="str">
        <f>INDEX('Postal Codes 1'!$C$2:$C$1540,MATCH(H1654,'Postal Codes 1'!$B$2:$B$1540,0))</f>
        <v>SY</v>
      </c>
      <c r="J1654" s="10">
        <v>39800</v>
      </c>
      <c r="K1654">
        <v>51</v>
      </c>
      <c r="L1654" t="s">
        <v>1772</v>
      </c>
      <c r="M1654" t="str">
        <f>Portfolio43468[[#This Row],[Product Name]]</f>
        <v>Gigastuff</v>
      </c>
      <c r="N1654">
        <f>Portfolio43468[[#This Row],[Order Quantity]]</f>
        <v>918</v>
      </c>
      <c r="O1654" s="14">
        <f>Portfolio43468[[#This Row],[Order Value]]</f>
        <v>1735.02</v>
      </c>
      <c r="P1654">
        <f t="shared" si="50"/>
        <v>2008</v>
      </c>
      <c r="Q1654" t="str">
        <f t="shared" si="51"/>
        <v>Dec</v>
      </c>
    </row>
    <row r="1655" spans="1:17" x14ac:dyDescent="0.3">
      <c r="A1655">
        <v>1662</v>
      </c>
      <c r="B1655" t="str">
        <f>Portfolio43468[[#This Row],[First Name]]</f>
        <v>D</v>
      </c>
      <c r="C1655" t="str">
        <f>Portfolio43468[[#This Row],[Last Name]]</f>
        <v>Gage</v>
      </c>
      <c r="D1655" t="s">
        <v>4493</v>
      </c>
      <c r="E1655" t="str">
        <f>Portfolio43468[[#This Row],[Gender]]</f>
        <v>M</v>
      </c>
      <c r="F1655">
        <v>60</v>
      </c>
      <c r="G1655" t="s">
        <v>5938</v>
      </c>
      <c r="H1655" t="s">
        <v>395</v>
      </c>
      <c r="I1655" t="str">
        <f>INDEX('Postal Codes 1'!$C$2:$C$1540,MATCH(H1655,'Postal Codes 1'!$B$2:$B$1540,0))</f>
        <v>PA</v>
      </c>
      <c r="J1655" s="10">
        <v>40510</v>
      </c>
      <c r="K1655">
        <v>7</v>
      </c>
      <c r="L1655" t="s">
        <v>1700</v>
      </c>
      <c r="M1655" t="str">
        <f>Portfolio43468[[#This Row],[Product Name]]</f>
        <v>Ultrathing V1</v>
      </c>
      <c r="N1655">
        <f>Portfolio43468[[#This Row],[Order Quantity]]</f>
        <v>119</v>
      </c>
      <c r="O1655" s="14">
        <f>Portfolio43468[[#This Row],[Order Value]]</f>
        <v>236.81</v>
      </c>
      <c r="P1655">
        <f t="shared" si="50"/>
        <v>2010</v>
      </c>
      <c r="Q1655" t="str">
        <f t="shared" si="51"/>
        <v>Nov</v>
      </c>
    </row>
    <row r="1656" spans="1:17" x14ac:dyDescent="0.3">
      <c r="A1656">
        <v>1663</v>
      </c>
      <c r="B1656" t="str">
        <f>Portfolio43468[[#This Row],[First Name]]</f>
        <v>M</v>
      </c>
      <c r="C1656" t="str">
        <f>Portfolio43468[[#This Row],[Last Name]]</f>
        <v>Cortez</v>
      </c>
      <c r="D1656" t="s">
        <v>4493</v>
      </c>
      <c r="E1656" t="str">
        <f>Portfolio43468[[#This Row],[Gender]]</f>
        <v>M</v>
      </c>
      <c r="F1656">
        <v>90</v>
      </c>
      <c r="G1656" t="s">
        <v>5940</v>
      </c>
      <c r="H1656" t="s">
        <v>792</v>
      </c>
      <c r="I1656" t="str">
        <f>INDEX('Postal Codes 1'!$C$2:$C$1540,MATCH(H1656,'Postal Codes 1'!$B$2:$B$1540,0))</f>
        <v>PL</v>
      </c>
      <c r="J1656" s="10">
        <v>39723</v>
      </c>
      <c r="K1656">
        <v>16</v>
      </c>
      <c r="L1656" t="s">
        <v>851</v>
      </c>
      <c r="M1656" t="str">
        <f>Portfolio43468[[#This Row],[Product Name]]</f>
        <v>Hyperwotsit</v>
      </c>
      <c r="N1656">
        <f>Portfolio43468[[#This Row],[Order Quantity]]</f>
        <v>320</v>
      </c>
      <c r="O1656" s="14">
        <f>Portfolio43468[[#This Row],[Order Value]]</f>
        <v>643.19999999999993</v>
      </c>
      <c r="P1656">
        <f t="shared" si="50"/>
        <v>2008</v>
      </c>
      <c r="Q1656" t="str">
        <f t="shared" si="51"/>
        <v>Oct</v>
      </c>
    </row>
    <row r="1657" spans="1:17" x14ac:dyDescent="0.3">
      <c r="A1657">
        <v>1664</v>
      </c>
      <c r="B1657" t="str">
        <f>Portfolio43468[[#This Row],[First Name]]</f>
        <v>J</v>
      </c>
      <c r="C1657" t="str">
        <f>Portfolio43468[[#This Row],[Last Name]]</f>
        <v>Posey</v>
      </c>
      <c r="D1657" t="s">
        <v>4493</v>
      </c>
      <c r="E1657" t="str">
        <f>Portfolio43468[[#This Row],[Gender]]</f>
        <v>M</v>
      </c>
      <c r="F1657">
        <v>60</v>
      </c>
      <c r="G1657" t="s">
        <v>5941</v>
      </c>
      <c r="H1657" t="s">
        <v>405</v>
      </c>
      <c r="I1657" t="str">
        <f>INDEX('Postal Codes 1'!$C$2:$C$1540,MATCH(H1657,'Postal Codes 1'!$B$2:$B$1540,0))</f>
        <v>PA</v>
      </c>
      <c r="J1657" s="10">
        <v>39667</v>
      </c>
      <c r="K1657">
        <v>35</v>
      </c>
      <c r="L1657" t="s">
        <v>1700</v>
      </c>
      <c r="M1657" t="str">
        <f>Portfolio43468[[#This Row],[Product Name]]</f>
        <v>Ultrathing V1</v>
      </c>
      <c r="N1657">
        <f>Portfolio43468[[#This Row],[Order Quantity]]</f>
        <v>595</v>
      </c>
      <c r="O1657" s="14">
        <f>Portfolio43468[[#This Row],[Order Value]]</f>
        <v>1184.05</v>
      </c>
      <c r="P1657">
        <f t="shared" si="50"/>
        <v>2008</v>
      </c>
      <c r="Q1657" t="str">
        <f t="shared" si="51"/>
        <v>Aug</v>
      </c>
    </row>
    <row r="1658" spans="1:17" x14ac:dyDescent="0.3">
      <c r="A1658">
        <v>1665</v>
      </c>
      <c r="B1658" t="str">
        <f>Portfolio43468[[#This Row],[First Name]]</f>
        <v>M</v>
      </c>
      <c r="C1658" t="str">
        <f>Portfolio43468[[#This Row],[Last Name]]</f>
        <v>Bullock</v>
      </c>
      <c r="D1658" t="s">
        <v>4493</v>
      </c>
      <c r="E1658" t="str">
        <f>Portfolio43468[[#This Row],[Gender]]</f>
        <v>M</v>
      </c>
      <c r="F1658">
        <v>30</v>
      </c>
      <c r="G1658" t="s">
        <v>5944</v>
      </c>
      <c r="H1658" t="s">
        <v>376</v>
      </c>
      <c r="I1658" t="str">
        <f>INDEX('Postal Codes 1'!$C$2:$C$1540,MATCH(H1658,'Postal Codes 1'!$B$2:$B$1540,0))</f>
        <v>NP</v>
      </c>
      <c r="J1658" s="10">
        <v>39726</v>
      </c>
      <c r="K1658">
        <v>82</v>
      </c>
      <c r="L1658" t="s">
        <v>1673</v>
      </c>
      <c r="M1658" t="str">
        <f>Portfolio43468[[#This Row],[Product Name]]</f>
        <v>Megawidget S</v>
      </c>
      <c r="N1658">
        <f>Portfolio43468[[#This Row],[Order Quantity]]</f>
        <v>1968</v>
      </c>
      <c r="O1658" s="14">
        <f>Portfolio43468[[#This Row],[Order Value]]</f>
        <v>1554.72</v>
      </c>
      <c r="P1658">
        <f t="shared" si="50"/>
        <v>2008</v>
      </c>
      <c r="Q1658" t="str">
        <f t="shared" si="51"/>
        <v>Oct</v>
      </c>
    </row>
    <row r="1659" spans="1:17" x14ac:dyDescent="0.3">
      <c r="A1659">
        <v>1666</v>
      </c>
      <c r="B1659" t="str">
        <f>Portfolio43468[[#This Row],[First Name]]</f>
        <v>S</v>
      </c>
      <c r="C1659" t="str">
        <f>Portfolio43468[[#This Row],[Last Name]]</f>
        <v>Martinez</v>
      </c>
      <c r="D1659" t="s">
        <v>4493</v>
      </c>
      <c r="E1659" t="str">
        <f>Portfolio43468[[#This Row],[Gender]]</f>
        <v>M</v>
      </c>
      <c r="F1659">
        <v>90</v>
      </c>
      <c r="G1659" t="s">
        <v>5946</v>
      </c>
      <c r="H1659" t="s">
        <v>738</v>
      </c>
      <c r="I1659" t="str">
        <f>INDEX('Postal Codes 1'!$C$2:$C$1540,MATCH(H1659,'Postal Codes 1'!$B$2:$B$1540,0))</f>
        <v>NE</v>
      </c>
      <c r="J1659" s="10">
        <v>40350</v>
      </c>
      <c r="K1659">
        <v>16</v>
      </c>
      <c r="L1659" t="s">
        <v>1721</v>
      </c>
      <c r="M1659" t="str">
        <f>Portfolio43468[[#This Row],[Product Name]]</f>
        <v>Ultrathing V4</v>
      </c>
      <c r="N1659">
        <f>Portfolio43468[[#This Row],[Order Quantity]]</f>
        <v>384</v>
      </c>
      <c r="O1659" s="14">
        <f>Portfolio43468[[#This Row],[Order Value]]</f>
        <v>1532.16</v>
      </c>
      <c r="P1659">
        <f t="shared" si="50"/>
        <v>2010</v>
      </c>
      <c r="Q1659" t="str">
        <f t="shared" si="51"/>
        <v>Jun</v>
      </c>
    </row>
    <row r="1660" spans="1:17" x14ac:dyDescent="0.3">
      <c r="A1660">
        <v>1667</v>
      </c>
      <c r="B1660" t="str">
        <f>Portfolio43468[[#This Row],[First Name]]</f>
        <v>D</v>
      </c>
      <c r="C1660" t="str">
        <f>Portfolio43468[[#This Row],[Last Name]]</f>
        <v>Putnam</v>
      </c>
      <c r="D1660" t="s">
        <v>4493</v>
      </c>
      <c r="E1660" t="str">
        <f>Portfolio43468[[#This Row],[Gender]]</f>
        <v>M</v>
      </c>
      <c r="F1660">
        <v>90</v>
      </c>
      <c r="G1660" t="s">
        <v>5947</v>
      </c>
      <c r="H1660" t="s">
        <v>277</v>
      </c>
      <c r="I1660" t="str">
        <f>INDEX('Postal Codes 1'!$C$2:$C$1540,MATCH(H1660,'Postal Codes 1'!$B$2:$B$1540,0))</f>
        <v>KA</v>
      </c>
      <c r="J1660" s="10">
        <v>40211</v>
      </c>
      <c r="K1660">
        <v>60</v>
      </c>
      <c r="L1660" t="s">
        <v>1707</v>
      </c>
      <c r="M1660" t="str">
        <f>Portfolio43468[[#This Row],[Product Name]]</f>
        <v>Megawidget M</v>
      </c>
      <c r="N1660">
        <f>Portfolio43468[[#This Row],[Order Quantity]]</f>
        <v>1440</v>
      </c>
      <c r="O1660" s="14">
        <f>Portfolio43468[[#This Row],[Order Value]]</f>
        <v>1713.6</v>
      </c>
      <c r="P1660">
        <f t="shared" si="50"/>
        <v>2010</v>
      </c>
      <c r="Q1660" t="str">
        <f t="shared" si="51"/>
        <v>Feb</v>
      </c>
    </row>
    <row r="1661" spans="1:17" x14ac:dyDescent="0.3">
      <c r="A1661">
        <v>1668</v>
      </c>
      <c r="B1661" t="str">
        <f>Portfolio43468[[#This Row],[First Name]]</f>
        <v>O</v>
      </c>
      <c r="C1661" t="str">
        <f>Portfolio43468[[#This Row],[Last Name]]</f>
        <v>Kyle</v>
      </c>
      <c r="D1661" t="s">
        <v>4493</v>
      </c>
      <c r="E1661" t="str">
        <f>Portfolio43468[[#This Row],[Gender]]</f>
        <v>M</v>
      </c>
      <c r="F1661">
        <v>90</v>
      </c>
      <c r="G1661" t="s">
        <v>5948</v>
      </c>
      <c r="H1661" t="s">
        <v>828</v>
      </c>
      <c r="I1661" t="str">
        <f>INDEX('Postal Codes 1'!$C$2:$C$1540,MATCH(H1661,'Postal Codes 1'!$B$2:$B$1540,0))</f>
        <v>SK</v>
      </c>
      <c r="J1661" s="10">
        <v>40532</v>
      </c>
      <c r="K1661">
        <v>73</v>
      </c>
      <c r="L1661" t="s">
        <v>1696</v>
      </c>
      <c r="M1661" t="str">
        <f>Portfolio43468[[#This Row],[Product Name]]</f>
        <v>Ultrathing V2</v>
      </c>
      <c r="N1661">
        <f>Portfolio43468[[#This Row],[Order Quantity]]</f>
        <v>1460</v>
      </c>
      <c r="O1661" s="14">
        <f>Portfolio43468[[#This Row],[Order Value]]</f>
        <v>4365.4000000000005</v>
      </c>
      <c r="P1661">
        <f t="shared" si="50"/>
        <v>2010</v>
      </c>
      <c r="Q1661" t="str">
        <f t="shared" si="51"/>
        <v>Dec</v>
      </c>
    </row>
    <row r="1662" spans="1:17" x14ac:dyDescent="0.3">
      <c r="A1662">
        <v>1669</v>
      </c>
      <c r="B1662" t="str">
        <f>Portfolio43468[[#This Row],[First Name]]</f>
        <v>R</v>
      </c>
      <c r="C1662" t="str">
        <f>Portfolio43468[[#This Row],[Last Name]]</f>
        <v>Olsen</v>
      </c>
      <c r="D1662" t="s">
        <v>4493</v>
      </c>
      <c r="E1662" t="str">
        <f>Portfolio43468[[#This Row],[Gender]]</f>
        <v>M</v>
      </c>
      <c r="F1662">
        <v>60</v>
      </c>
      <c r="G1662" t="s">
        <v>4024</v>
      </c>
      <c r="H1662" t="s">
        <v>1600</v>
      </c>
      <c r="I1662" t="str">
        <f>INDEX('Postal Codes 1'!$C$2:$C$1540,MATCH(H1662,'Postal Codes 1'!$B$2:$B$1540,0))</f>
        <v>CB</v>
      </c>
      <c r="J1662" s="10">
        <v>40125</v>
      </c>
      <c r="K1662">
        <v>55</v>
      </c>
      <c r="L1662" t="s">
        <v>1772</v>
      </c>
      <c r="M1662" t="str">
        <f>Portfolio43468[[#This Row],[Product Name]]</f>
        <v>Gigastuff</v>
      </c>
      <c r="N1662">
        <f>Portfolio43468[[#This Row],[Order Quantity]]</f>
        <v>990</v>
      </c>
      <c r="O1662" s="14">
        <f>Portfolio43468[[#This Row],[Order Value]]</f>
        <v>1871.1</v>
      </c>
      <c r="P1662">
        <f t="shared" si="50"/>
        <v>2009</v>
      </c>
      <c r="Q1662" t="str">
        <f t="shared" si="51"/>
        <v>Nov</v>
      </c>
    </row>
    <row r="1663" spans="1:17" x14ac:dyDescent="0.3">
      <c r="A1663">
        <v>1670</v>
      </c>
      <c r="B1663" t="str">
        <f>Portfolio43468[[#This Row],[First Name]]</f>
        <v>G</v>
      </c>
      <c r="C1663" t="str">
        <f>Portfolio43468[[#This Row],[Last Name]]</f>
        <v>Blake</v>
      </c>
      <c r="D1663" t="s">
        <v>4493</v>
      </c>
      <c r="E1663" t="str">
        <f>Portfolio43468[[#This Row],[Gender]]</f>
        <v>M</v>
      </c>
      <c r="F1663">
        <v>60</v>
      </c>
      <c r="G1663" t="s">
        <v>5950</v>
      </c>
      <c r="H1663" t="s">
        <v>187</v>
      </c>
      <c r="I1663" t="str">
        <f>INDEX('Postal Codes 1'!$C$2:$C$1540,MATCH(H1663,'Postal Codes 1'!$B$2:$B$1540,0))</f>
        <v>EX</v>
      </c>
      <c r="J1663" s="10">
        <v>40006</v>
      </c>
      <c r="K1663">
        <v>33</v>
      </c>
      <c r="L1663" t="s">
        <v>1673</v>
      </c>
      <c r="M1663" t="str">
        <f>Portfolio43468[[#This Row],[Product Name]]</f>
        <v>Megawidget S</v>
      </c>
      <c r="N1663">
        <f>Portfolio43468[[#This Row],[Order Quantity]]</f>
        <v>792</v>
      </c>
      <c r="O1663" s="14">
        <f>Portfolio43468[[#This Row],[Order Value]]</f>
        <v>625.68000000000006</v>
      </c>
      <c r="P1663">
        <f t="shared" si="50"/>
        <v>2009</v>
      </c>
      <c r="Q1663" t="str">
        <f t="shared" si="51"/>
        <v>Jul</v>
      </c>
    </row>
    <row r="1664" spans="1:17" x14ac:dyDescent="0.3">
      <c r="A1664">
        <v>1671</v>
      </c>
      <c r="B1664" t="str">
        <f>Portfolio43468[[#This Row],[First Name]]</f>
        <v>A</v>
      </c>
      <c r="C1664" t="str">
        <f>Portfolio43468[[#This Row],[Last Name]]</f>
        <v>Mcgowan</v>
      </c>
      <c r="D1664" t="s">
        <v>4493</v>
      </c>
      <c r="E1664" t="str">
        <f>Portfolio43468[[#This Row],[Gender]]</f>
        <v>M</v>
      </c>
      <c r="F1664">
        <v>90</v>
      </c>
      <c r="G1664" t="s">
        <v>5951</v>
      </c>
      <c r="H1664" t="s">
        <v>1796</v>
      </c>
      <c r="I1664" t="str">
        <f>INDEX('Postal Codes 1'!$C$2:$C$1540,MATCH(H1664,'Postal Codes 1'!$B$2:$B$1540,0))</f>
        <v>BH</v>
      </c>
      <c r="J1664" s="10">
        <v>39470</v>
      </c>
      <c r="K1664">
        <v>85</v>
      </c>
      <c r="L1664" t="s">
        <v>1707</v>
      </c>
      <c r="M1664" t="str">
        <f>Portfolio43468[[#This Row],[Product Name]]</f>
        <v>Megawidget M</v>
      </c>
      <c r="N1664">
        <f>Portfolio43468[[#This Row],[Order Quantity]]</f>
        <v>2040</v>
      </c>
      <c r="O1664" s="14">
        <f>Portfolio43468[[#This Row],[Order Value]]</f>
        <v>2427.6</v>
      </c>
      <c r="P1664">
        <f t="shared" si="50"/>
        <v>2008</v>
      </c>
      <c r="Q1664" t="str">
        <f t="shared" si="51"/>
        <v>Jan</v>
      </c>
    </row>
    <row r="1665" spans="1:17" x14ac:dyDescent="0.3">
      <c r="A1665">
        <v>1672</v>
      </c>
      <c r="B1665" t="str">
        <f>Portfolio43468[[#This Row],[First Name]]</f>
        <v>L</v>
      </c>
      <c r="C1665" t="str">
        <f>Portfolio43468[[#This Row],[Last Name]]</f>
        <v>Cleveland</v>
      </c>
      <c r="D1665" t="s">
        <v>4493</v>
      </c>
      <c r="E1665" t="str">
        <f>Portfolio43468[[#This Row],[Gender]]</f>
        <v>M</v>
      </c>
      <c r="F1665">
        <v>90</v>
      </c>
      <c r="G1665" t="s">
        <v>5354</v>
      </c>
      <c r="H1665" t="s">
        <v>557</v>
      </c>
      <c r="I1665" t="str">
        <f>INDEX('Postal Codes 1'!$C$2:$C$1540,MATCH(H1665,'Postal Codes 1'!$B$2:$B$1540,0))</f>
        <v>CF</v>
      </c>
      <c r="J1665" s="10">
        <v>39753</v>
      </c>
      <c r="K1665">
        <v>94</v>
      </c>
      <c r="L1665" t="s">
        <v>1692</v>
      </c>
      <c r="M1665" t="str">
        <f>Portfolio43468[[#This Row],[Product Name]]</f>
        <v>Megawidget L</v>
      </c>
      <c r="N1665">
        <f>Portfolio43468[[#This Row],[Order Quantity]]</f>
        <v>2256</v>
      </c>
      <c r="O1665" s="14">
        <f>Portfolio43468[[#This Row],[Order Value]]</f>
        <v>3587.04</v>
      </c>
      <c r="P1665">
        <f t="shared" si="50"/>
        <v>2008</v>
      </c>
      <c r="Q1665" t="str">
        <f t="shared" si="51"/>
        <v>Nov</v>
      </c>
    </row>
    <row r="1666" spans="1:17" x14ac:dyDescent="0.3">
      <c r="A1666">
        <v>1673</v>
      </c>
      <c r="B1666" t="str">
        <f>Portfolio43468[[#This Row],[First Name]]</f>
        <v>R</v>
      </c>
      <c r="C1666" t="str">
        <f>Portfolio43468[[#This Row],[Last Name]]</f>
        <v>Moody</v>
      </c>
      <c r="D1666" t="s">
        <v>4493</v>
      </c>
      <c r="E1666" t="str">
        <f>Portfolio43468[[#This Row],[Gender]]</f>
        <v>M</v>
      </c>
      <c r="F1666">
        <v>60</v>
      </c>
      <c r="G1666" t="s">
        <v>5954</v>
      </c>
      <c r="H1666" t="s">
        <v>604</v>
      </c>
      <c r="I1666" t="str">
        <f>INDEX('Postal Codes 1'!$C$2:$C$1540,MATCH(H1666,'Postal Codes 1'!$B$2:$B$1540,0))</f>
        <v>EH</v>
      </c>
      <c r="J1666" s="10">
        <v>39908</v>
      </c>
      <c r="K1666">
        <v>17</v>
      </c>
      <c r="L1666" t="s">
        <v>1700</v>
      </c>
      <c r="M1666" t="str">
        <f>Portfolio43468[[#This Row],[Product Name]]</f>
        <v>Ultrathing V1</v>
      </c>
      <c r="N1666">
        <f>Portfolio43468[[#This Row],[Order Quantity]]</f>
        <v>289</v>
      </c>
      <c r="O1666" s="14">
        <f>Portfolio43468[[#This Row],[Order Value]]</f>
        <v>575.11</v>
      </c>
      <c r="P1666">
        <f t="shared" ref="P1666:P1729" si="52">YEAR(J1666)</f>
        <v>2009</v>
      </c>
      <c r="Q1666" t="str">
        <f t="shared" ref="Q1666:Q1729" si="53">TEXT(J1666,"MMM")</f>
        <v>Apr</v>
      </c>
    </row>
    <row r="1667" spans="1:17" x14ac:dyDescent="0.3">
      <c r="A1667">
        <v>1674</v>
      </c>
      <c r="B1667" t="str">
        <f>Portfolio43468[[#This Row],[First Name]]</f>
        <v>T</v>
      </c>
      <c r="C1667" t="str">
        <f>Portfolio43468[[#This Row],[Last Name]]</f>
        <v>Fleming</v>
      </c>
      <c r="D1667" t="s">
        <v>4493</v>
      </c>
      <c r="E1667" t="str">
        <f>Portfolio43468[[#This Row],[Gender]]</f>
        <v>M</v>
      </c>
      <c r="F1667">
        <v>30</v>
      </c>
      <c r="G1667" t="s">
        <v>5957</v>
      </c>
      <c r="H1667" t="s">
        <v>5958</v>
      </c>
      <c r="I1667" t="str">
        <f>INDEX('Postal Codes 1'!$C$2:$C$1540,MATCH(H1667,'Postal Codes 1'!$B$2:$B$1540,0))</f>
        <v>TN</v>
      </c>
      <c r="J1667" s="10">
        <v>40482</v>
      </c>
      <c r="K1667">
        <v>33</v>
      </c>
      <c r="L1667" t="s">
        <v>1677</v>
      </c>
      <c r="M1667" t="str">
        <f>Portfolio43468[[#This Row],[Product Name]]</f>
        <v>Ultrathing V3</v>
      </c>
      <c r="N1667">
        <f>Portfolio43468[[#This Row],[Order Quantity]]</f>
        <v>792</v>
      </c>
      <c r="O1667" s="14">
        <f>Portfolio43468[[#This Row],[Order Value]]</f>
        <v>2764.0800000000004</v>
      </c>
      <c r="P1667">
        <f t="shared" si="52"/>
        <v>2010</v>
      </c>
      <c r="Q1667" t="str">
        <f t="shared" si="53"/>
        <v>Oct</v>
      </c>
    </row>
    <row r="1668" spans="1:17" x14ac:dyDescent="0.3">
      <c r="A1668">
        <v>1675</v>
      </c>
      <c r="B1668" t="str">
        <f>Portfolio43468[[#This Row],[First Name]]</f>
        <v>W</v>
      </c>
      <c r="C1668" t="str">
        <f>Portfolio43468[[#This Row],[Last Name]]</f>
        <v>Barr</v>
      </c>
      <c r="D1668" t="s">
        <v>4493</v>
      </c>
      <c r="E1668" t="str">
        <f>Portfolio43468[[#This Row],[Gender]]</f>
        <v>M</v>
      </c>
      <c r="F1668">
        <v>90</v>
      </c>
      <c r="G1668" t="s">
        <v>5961</v>
      </c>
      <c r="H1668" t="s">
        <v>708</v>
      </c>
      <c r="I1668" t="str">
        <f>INDEX('Postal Codes 1'!$C$2:$C$1540,MATCH(H1668,'Postal Codes 1'!$B$2:$B$1540,0))</f>
        <v>LL</v>
      </c>
      <c r="J1668" s="10">
        <v>40151</v>
      </c>
      <c r="K1668">
        <v>18</v>
      </c>
      <c r="L1668" t="s">
        <v>1707</v>
      </c>
      <c r="M1668" t="str">
        <f>Portfolio43468[[#This Row],[Product Name]]</f>
        <v>Megawidget M</v>
      </c>
      <c r="N1668">
        <f>Portfolio43468[[#This Row],[Order Quantity]]</f>
        <v>432</v>
      </c>
      <c r="O1668" s="14">
        <f>Portfolio43468[[#This Row],[Order Value]]</f>
        <v>514.07999999999993</v>
      </c>
      <c r="P1668">
        <f t="shared" si="52"/>
        <v>2009</v>
      </c>
      <c r="Q1668" t="str">
        <f t="shared" si="53"/>
        <v>Dec</v>
      </c>
    </row>
    <row r="1669" spans="1:17" x14ac:dyDescent="0.3">
      <c r="A1669">
        <v>1676</v>
      </c>
      <c r="B1669" t="str">
        <f>Portfolio43468[[#This Row],[First Name]]</f>
        <v>N</v>
      </c>
      <c r="C1669" t="str">
        <f>Portfolio43468[[#This Row],[Last Name]]</f>
        <v>Light</v>
      </c>
      <c r="D1669" t="s">
        <v>4493</v>
      </c>
      <c r="E1669" t="str">
        <f>Portfolio43468[[#This Row],[Gender]]</f>
        <v>M</v>
      </c>
      <c r="F1669">
        <v>90</v>
      </c>
      <c r="G1669" t="s">
        <v>5963</v>
      </c>
      <c r="H1669" t="s">
        <v>5607</v>
      </c>
      <c r="I1669" t="str">
        <f>INDEX('Postal Codes 1'!$C$2:$C$1540,MATCH(H1669,'Postal Codes 1'!$B$2:$B$1540,0))</f>
        <v>CB</v>
      </c>
      <c r="J1669" s="10">
        <v>40361</v>
      </c>
      <c r="K1669">
        <v>19</v>
      </c>
      <c r="L1669" t="s">
        <v>1692</v>
      </c>
      <c r="M1669" t="str">
        <f>Portfolio43468[[#This Row],[Product Name]]</f>
        <v>Megawidget L</v>
      </c>
      <c r="N1669">
        <f>Portfolio43468[[#This Row],[Order Quantity]]</f>
        <v>456</v>
      </c>
      <c r="O1669" s="14">
        <f>Portfolio43468[[#This Row],[Order Value]]</f>
        <v>725.04000000000008</v>
      </c>
      <c r="P1669">
        <f t="shared" si="52"/>
        <v>2010</v>
      </c>
      <c r="Q1669" t="str">
        <f t="shared" si="53"/>
        <v>Jul</v>
      </c>
    </row>
    <row r="1670" spans="1:17" x14ac:dyDescent="0.3">
      <c r="A1670">
        <v>1677</v>
      </c>
      <c r="B1670" t="str">
        <f>Portfolio43468[[#This Row],[First Name]]</f>
        <v>R</v>
      </c>
      <c r="C1670" t="str">
        <f>Portfolio43468[[#This Row],[Last Name]]</f>
        <v>Lloyd</v>
      </c>
      <c r="D1670" t="s">
        <v>4493</v>
      </c>
      <c r="E1670" t="str">
        <f>Portfolio43468[[#This Row],[Gender]]</f>
        <v>M</v>
      </c>
      <c r="F1670">
        <v>60</v>
      </c>
      <c r="G1670" t="s">
        <v>4066</v>
      </c>
      <c r="H1670" t="s">
        <v>541</v>
      </c>
      <c r="I1670" t="str">
        <f>INDEX('Postal Codes 1'!$C$2:$C$1540,MATCH(H1670,'Postal Codes 1'!$B$2:$B$1540,0))</f>
        <v>BT</v>
      </c>
      <c r="J1670" s="10">
        <v>40399</v>
      </c>
      <c r="K1670">
        <v>54</v>
      </c>
      <c r="L1670" t="s">
        <v>1677</v>
      </c>
      <c r="M1670" t="str">
        <f>Portfolio43468[[#This Row],[Product Name]]</f>
        <v>Ultrathing V3</v>
      </c>
      <c r="N1670">
        <f>Portfolio43468[[#This Row],[Order Quantity]]</f>
        <v>1296</v>
      </c>
      <c r="O1670" s="14">
        <f>Portfolio43468[[#This Row],[Order Value]]</f>
        <v>4523.04</v>
      </c>
      <c r="P1670">
        <f t="shared" si="52"/>
        <v>2010</v>
      </c>
      <c r="Q1670" t="str">
        <f t="shared" si="53"/>
        <v>Aug</v>
      </c>
    </row>
    <row r="1671" spans="1:17" x14ac:dyDescent="0.3">
      <c r="A1671">
        <v>1678</v>
      </c>
      <c r="B1671" t="str">
        <f>Portfolio43468[[#This Row],[First Name]]</f>
        <v>D</v>
      </c>
      <c r="C1671" t="str">
        <f>Portfolio43468[[#This Row],[Last Name]]</f>
        <v>Roland</v>
      </c>
      <c r="D1671" t="s">
        <v>4493</v>
      </c>
      <c r="E1671" t="str">
        <f>Portfolio43468[[#This Row],[Gender]]</f>
        <v>M</v>
      </c>
      <c r="F1671">
        <v>30</v>
      </c>
      <c r="G1671" t="s">
        <v>5964</v>
      </c>
      <c r="H1671" t="s">
        <v>647</v>
      </c>
      <c r="I1671" t="str">
        <f>INDEX('Postal Codes 1'!$C$2:$C$1540,MATCH(H1671,'Postal Codes 1'!$B$2:$B$1540,0))</f>
        <v>HU</v>
      </c>
      <c r="J1671" s="10">
        <v>39579</v>
      </c>
      <c r="K1671">
        <v>68</v>
      </c>
      <c r="L1671" t="s">
        <v>1700</v>
      </c>
      <c r="M1671" t="str">
        <f>Portfolio43468[[#This Row],[Product Name]]</f>
        <v>Ultrathing V1</v>
      </c>
      <c r="N1671">
        <f>Portfolio43468[[#This Row],[Order Quantity]]</f>
        <v>1156</v>
      </c>
      <c r="O1671" s="14">
        <f>Portfolio43468[[#This Row],[Order Value]]</f>
        <v>2300.44</v>
      </c>
      <c r="P1671">
        <f t="shared" si="52"/>
        <v>2008</v>
      </c>
      <c r="Q1671" t="str">
        <f t="shared" si="53"/>
        <v>May</v>
      </c>
    </row>
    <row r="1672" spans="1:17" x14ac:dyDescent="0.3">
      <c r="A1672">
        <v>1679</v>
      </c>
      <c r="B1672" t="str">
        <f>Portfolio43468[[#This Row],[First Name]]</f>
        <v>P</v>
      </c>
      <c r="C1672" t="str">
        <f>Portfolio43468[[#This Row],[Last Name]]</f>
        <v>Dotson</v>
      </c>
      <c r="D1672" t="s">
        <v>4493</v>
      </c>
      <c r="E1672" t="str">
        <f>Portfolio43468[[#This Row],[Gender]]</f>
        <v>M</v>
      </c>
      <c r="F1672">
        <v>60</v>
      </c>
      <c r="G1672" t="s">
        <v>5967</v>
      </c>
      <c r="H1672" t="s">
        <v>1607</v>
      </c>
      <c r="I1672" t="str">
        <f>INDEX('Postal Codes 1'!$C$2:$C$1540,MATCH(H1672,'Postal Codes 1'!$B$2:$B$1540,0))</f>
        <v>TS</v>
      </c>
      <c r="J1672" s="10">
        <v>40470</v>
      </c>
      <c r="K1672">
        <v>94</v>
      </c>
      <c r="L1672" t="s">
        <v>1700</v>
      </c>
      <c r="M1672" t="str">
        <f>Portfolio43468[[#This Row],[Product Name]]</f>
        <v>Ultrathing V1</v>
      </c>
      <c r="N1672">
        <f>Portfolio43468[[#This Row],[Order Quantity]]</f>
        <v>1598</v>
      </c>
      <c r="O1672" s="14">
        <f>Portfolio43468[[#This Row],[Order Value]]</f>
        <v>3180.02</v>
      </c>
      <c r="P1672">
        <f t="shared" si="52"/>
        <v>2010</v>
      </c>
      <c r="Q1672" t="str">
        <f t="shared" si="53"/>
        <v>Oct</v>
      </c>
    </row>
    <row r="1673" spans="1:17" x14ac:dyDescent="0.3">
      <c r="A1673">
        <v>1680</v>
      </c>
      <c r="B1673" t="str">
        <f>Portfolio43468[[#This Row],[First Name]]</f>
        <v>T</v>
      </c>
      <c r="C1673" t="str">
        <f>Portfolio43468[[#This Row],[Last Name]]</f>
        <v>Timmons</v>
      </c>
      <c r="D1673" t="s">
        <v>4493</v>
      </c>
      <c r="E1673" t="str">
        <f>Portfolio43468[[#This Row],[Gender]]</f>
        <v>M</v>
      </c>
      <c r="F1673">
        <v>60</v>
      </c>
      <c r="G1673" t="s">
        <v>5970</v>
      </c>
      <c r="H1673" t="s">
        <v>440</v>
      </c>
      <c r="I1673" t="str">
        <f>INDEX('Postal Codes 1'!$C$2:$C$1540,MATCH(H1673,'Postal Codes 1'!$B$2:$B$1540,0))</f>
        <v>RH</v>
      </c>
      <c r="J1673" s="10">
        <v>39721</v>
      </c>
      <c r="K1673">
        <v>18</v>
      </c>
      <c r="L1673" t="s">
        <v>1673</v>
      </c>
      <c r="M1673" t="str">
        <f>Portfolio43468[[#This Row],[Product Name]]</f>
        <v>Megawidget S</v>
      </c>
      <c r="N1673">
        <f>Portfolio43468[[#This Row],[Order Quantity]]</f>
        <v>432</v>
      </c>
      <c r="O1673" s="14">
        <f>Portfolio43468[[#This Row],[Order Value]]</f>
        <v>341.28000000000003</v>
      </c>
      <c r="P1673">
        <f t="shared" si="52"/>
        <v>2008</v>
      </c>
      <c r="Q1673" t="str">
        <f t="shared" si="53"/>
        <v>Sep</v>
      </c>
    </row>
    <row r="1674" spans="1:17" x14ac:dyDescent="0.3">
      <c r="A1674">
        <v>1681</v>
      </c>
      <c r="B1674" t="str">
        <f>Portfolio43468[[#This Row],[First Name]]</f>
        <v>S</v>
      </c>
      <c r="C1674" t="str">
        <f>Portfolio43468[[#This Row],[Last Name]]</f>
        <v>Ochoa</v>
      </c>
      <c r="D1674" t="s">
        <v>4493</v>
      </c>
      <c r="E1674" t="str">
        <f>Portfolio43468[[#This Row],[Gender]]</f>
        <v>M</v>
      </c>
      <c r="F1674">
        <v>30</v>
      </c>
      <c r="G1674" t="s">
        <v>5972</v>
      </c>
      <c r="H1674" t="s">
        <v>1625</v>
      </c>
      <c r="I1674" t="str">
        <f>INDEX('Postal Codes 1'!$C$2:$C$1540,MATCH(H1674,'Postal Codes 1'!$B$2:$B$1540,0))</f>
        <v>L</v>
      </c>
      <c r="J1674" s="10">
        <v>40405</v>
      </c>
      <c r="K1674">
        <v>46</v>
      </c>
      <c r="L1674" t="s">
        <v>1677</v>
      </c>
      <c r="M1674" t="str">
        <f>Portfolio43468[[#This Row],[Product Name]]</f>
        <v>Ultrathing V3</v>
      </c>
      <c r="N1674">
        <f>Portfolio43468[[#This Row],[Order Quantity]]</f>
        <v>1104</v>
      </c>
      <c r="O1674" s="14">
        <f>Portfolio43468[[#This Row],[Order Value]]</f>
        <v>3852.96</v>
      </c>
      <c r="P1674">
        <f t="shared" si="52"/>
        <v>2010</v>
      </c>
      <c r="Q1674" t="str">
        <f t="shared" si="53"/>
        <v>Aug</v>
      </c>
    </row>
    <row r="1675" spans="1:17" x14ac:dyDescent="0.3">
      <c r="A1675">
        <v>1682</v>
      </c>
      <c r="B1675" t="str">
        <f>Portfolio43468[[#This Row],[First Name]]</f>
        <v>B</v>
      </c>
      <c r="C1675" t="str">
        <f>Portfolio43468[[#This Row],[Last Name]]</f>
        <v>Chavez</v>
      </c>
      <c r="D1675" t="s">
        <v>4493</v>
      </c>
      <c r="E1675" t="str">
        <f>Portfolio43468[[#This Row],[Gender]]</f>
        <v>M</v>
      </c>
      <c r="F1675">
        <v>60</v>
      </c>
      <c r="G1675" t="s">
        <v>5974</v>
      </c>
      <c r="H1675" t="s">
        <v>367</v>
      </c>
      <c r="I1675" t="str">
        <f>INDEX('Postal Codes 1'!$C$2:$C$1540,MATCH(H1675,'Postal Codes 1'!$B$2:$B$1540,0))</f>
        <v>NN</v>
      </c>
      <c r="J1675" s="10">
        <v>40115</v>
      </c>
      <c r="K1675">
        <v>18</v>
      </c>
      <c r="L1675" t="s">
        <v>1696</v>
      </c>
      <c r="M1675" t="str">
        <f>Portfolio43468[[#This Row],[Product Name]]</f>
        <v>Ultrathing V2</v>
      </c>
      <c r="N1675">
        <f>Portfolio43468[[#This Row],[Order Quantity]]</f>
        <v>360</v>
      </c>
      <c r="O1675" s="14">
        <f>Portfolio43468[[#This Row],[Order Value]]</f>
        <v>1076.4000000000001</v>
      </c>
      <c r="P1675">
        <f t="shared" si="52"/>
        <v>2009</v>
      </c>
      <c r="Q1675" t="str">
        <f t="shared" si="53"/>
        <v>Oct</v>
      </c>
    </row>
    <row r="1676" spans="1:17" x14ac:dyDescent="0.3">
      <c r="A1676">
        <v>1683</v>
      </c>
      <c r="B1676" t="str">
        <f>Portfolio43468[[#This Row],[First Name]]</f>
        <v>A</v>
      </c>
      <c r="C1676" t="str">
        <f>Portfolio43468[[#This Row],[Last Name]]</f>
        <v>Tatum</v>
      </c>
      <c r="D1676" t="s">
        <v>4493</v>
      </c>
      <c r="E1676" t="str">
        <f>Portfolio43468[[#This Row],[Gender]]</f>
        <v>M</v>
      </c>
      <c r="F1676">
        <v>90</v>
      </c>
      <c r="G1676" t="s">
        <v>5976</v>
      </c>
      <c r="H1676" t="s">
        <v>1444</v>
      </c>
      <c r="I1676" t="str">
        <f>INDEX('Postal Codes 1'!$C$2:$C$1540,MATCH(H1676,'Postal Codes 1'!$B$2:$B$1540,0))</f>
        <v>TD</v>
      </c>
      <c r="J1676" s="10">
        <v>40237</v>
      </c>
      <c r="K1676">
        <v>18</v>
      </c>
      <c r="L1676" t="s">
        <v>1700</v>
      </c>
      <c r="M1676" t="str">
        <f>Portfolio43468[[#This Row],[Product Name]]</f>
        <v>Ultrathing V1</v>
      </c>
      <c r="N1676">
        <f>Portfolio43468[[#This Row],[Order Quantity]]</f>
        <v>306</v>
      </c>
      <c r="O1676" s="14">
        <f>Portfolio43468[[#This Row],[Order Value]]</f>
        <v>608.93999999999994</v>
      </c>
      <c r="P1676">
        <f t="shared" si="52"/>
        <v>2010</v>
      </c>
      <c r="Q1676" t="str">
        <f t="shared" si="53"/>
        <v>Feb</v>
      </c>
    </row>
    <row r="1677" spans="1:17" x14ac:dyDescent="0.3">
      <c r="A1677">
        <v>1684</v>
      </c>
      <c r="B1677" t="str">
        <f>Portfolio43468[[#This Row],[First Name]]</f>
        <v>D</v>
      </c>
      <c r="C1677" t="str">
        <f>Portfolio43468[[#This Row],[Last Name]]</f>
        <v>York</v>
      </c>
      <c r="D1677" t="s">
        <v>4493</v>
      </c>
      <c r="E1677" t="str">
        <f>Portfolio43468[[#This Row],[Gender]]</f>
        <v>M</v>
      </c>
      <c r="F1677">
        <v>90</v>
      </c>
      <c r="G1677" t="s">
        <v>5978</v>
      </c>
      <c r="H1677" t="s">
        <v>5</v>
      </c>
      <c r="I1677" t="str">
        <f>INDEX('Postal Codes 1'!$C$2:$C$1540,MATCH(H1677,'Postal Codes 1'!$B$2:$B$1540,0))</f>
        <v>AB</v>
      </c>
      <c r="J1677" s="10">
        <v>39941</v>
      </c>
      <c r="K1677">
        <v>64</v>
      </c>
      <c r="L1677" t="s">
        <v>1673</v>
      </c>
      <c r="M1677" t="str">
        <f>Portfolio43468[[#This Row],[Product Name]]</f>
        <v>Megawidget S</v>
      </c>
      <c r="N1677">
        <f>Portfolio43468[[#This Row],[Order Quantity]]</f>
        <v>1536</v>
      </c>
      <c r="O1677" s="14">
        <f>Portfolio43468[[#This Row],[Order Value]]</f>
        <v>1213.44</v>
      </c>
      <c r="P1677">
        <f t="shared" si="52"/>
        <v>2009</v>
      </c>
      <c r="Q1677" t="str">
        <f t="shared" si="53"/>
        <v>May</v>
      </c>
    </row>
    <row r="1678" spans="1:17" x14ac:dyDescent="0.3">
      <c r="A1678">
        <v>1685</v>
      </c>
      <c r="B1678" t="str">
        <f>Portfolio43468[[#This Row],[First Name]]</f>
        <v>C</v>
      </c>
      <c r="C1678" t="str">
        <f>Portfolio43468[[#This Row],[Last Name]]</f>
        <v>Siegel</v>
      </c>
      <c r="D1678" t="s">
        <v>4493</v>
      </c>
      <c r="E1678" t="str">
        <f>Portfolio43468[[#This Row],[Gender]]</f>
        <v>M</v>
      </c>
      <c r="F1678">
        <v>90</v>
      </c>
      <c r="G1678" t="s">
        <v>5980</v>
      </c>
      <c r="H1678" t="s">
        <v>1621</v>
      </c>
      <c r="I1678" t="str">
        <f>INDEX('Postal Codes 1'!$C$2:$C$1540,MATCH(H1678,'Postal Codes 1'!$B$2:$B$1540,0))</f>
        <v>CT</v>
      </c>
      <c r="J1678" s="10">
        <v>40051</v>
      </c>
      <c r="K1678">
        <v>6</v>
      </c>
      <c r="L1678" t="s">
        <v>1700</v>
      </c>
      <c r="M1678" t="str">
        <f>Portfolio43468[[#This Row],[Product Name]]</f>
        <v>Ultrathing V1</v>
      </c>
      <c r="N1678">
        <f>Portfolio43468[[#This Row],[Order Quantity]]</f>
        <v>102</v>
      </c>
      <c r="O1678" s="14">
        <f>Portfolio43468[[#This Row],[Order Value]]</f>
        <v>202.98</v>
      </c>
      <c r="P1678">
        <f t="shared" si="52"/>
        <v>2009</v>
      </c>
      <c r="Q1678" t="str">
        <f t="shared" si="53"/>
        <v>Aug</v>
      </c>
    </row>
    <row r="1679" spans="1:17" x14ac:dyDescent="0.3">
      <c r="A1679">
        <v>1686</v>
      </c>
      <c r="B1679" t="str">
        <f>Portfolio43468[[#This Row],[First Name]]</f>
        <v>C</v>
      </c>
      <c r="C1679" t="str">
        <f>Portfolio43468[[#This Row],[Last Name]]</f>
        <v>Barnett</v>
      </c>
      <c r="D1679" t="s">
        <v>4493</v>
      </c>
      <c r="E1679" t="str">
        <f>Portfolio43468[[#This Row],[Gender]]</f>
        <v>M</v>
      </c>
      <c r="F1679">
        <v>60</v>
      </c>
      <c r="G1679" t="s">
        <v>5982</v>
      </c>
      <c r="H1679" t="s">
        <v>598</v>
      </c>
      <c r="I1679" t="str">
        <f>INDEX('Postal Codes 1'!$C$2:$C$1540,MATCH(H1679,'Postal Codes 1'!$B$2:$B$1540,0))</f>
        <v>DY</v>
      </c>
      <c r="J1679" s="10">
        <v>39514</v>
      </c>
      <c r="K1679">
        <v>37</v>
      </c>
      <c r="L1679" t="s">
        <v>1772</v>
      </c>
      <c r="M1679" t="str">
        <f>Portfolio43468[[#This Row],[Product Name]]</f>
        <v>Gigastuff</v>
      </c>
      <c r="N1679">
        <f>Portfolio43468[[#This Row],[Order Quantity]]</f>
        <v>666</v>
      </c>
      <c r="O1679" s="14">
        <f>Portfolio43468[[#This Row],[Order Value]]</f>
        <v>1258.74</v>
      </c>
      <c r="P1679">
        <f t="shared" si="52"/>
        <v>2008</v>
      </c>
      <c r="Q1679" t="str">
        <f t="shared" si="53"/>
        <v>Mar</v>
      </c>
    </row>
    <row r="1680" spans="1:17" x14ac:dyDescent="0.3">
      <c r="A1680">
        <v>1687</v>
      </c>
      <c r="B1680" t="str">
        <f>Portfolio43468[[#This Row],[First Name]]</f>
        <v>R</v>
      </c>
      <c r="C1680" t="str">
        <f>Portfolio43468[[#This Row],[Last Name]]</f>
        <v>Lancaster</v>
      </c>
      <c r="D1680" t="s">
        <v>4493</v>
      </c>
      <c r="E1680" t="str">
        <f>Portfolio43468[[#This Row],[Gender]]</f>
        <v>M</v>
      </c>
      <c r="F1680">
        <v>90</v>
      </c>
      <c r="G1680" t="s">
        <v>5983</v>
      </c>
      <c r="H1680" t="s">
        <v>1487</v>
      </c>
      <c r="I1680" t="str">
        <f>INDEX('Postal Codes 1'!$C$2:$C$1540,MATCH(H1680,'Postal Codes 1'!$B$2:$B$1540,0))</f>
        <v>TQ</v>
      </c>
      <c r="J1680" s="10">
        <v>40305</v>
      </c>
      <c r="K1680">
        <v>4</v>
      </c>
      <c r="L1680" t="s">
        <v>1692</v>
      </c>
      <c r="M1680" t="str">
        <f>Portfolio43468[[#This Row],[Product Name]]</f>
        <v>Megawidget L</v>
      </c>
      <c r="N1680">
        <f>Portfolio43468[[#This Row],[Order Quantity]]</f>
        <v>96</v>
      </c>
      <c r="O1680" s="14">
        <f>Portfolio43468[[#This Row],[Order Value]]</f>
        <v>152.64000000000001</v>
      </c>
      <c r="P1680">
        <f t="shared" si="52"/>
        <v>2010</v>
      </c>
      <c r="Q1680" t="str">
        <f t="shared" si="53"/>
        <v>May</v>
      </c>
    </row>
    <row r="1681" spans="1:17" x14ac:dyDescent="0.3">
      <c r="A1681">
        <v>1688</v>
      </c>
      <c r="B1681" t="str">
        <f>Portfolio43468[[#This Row],[First Name]]</f>
        <v>H</v>
      </c>
      <c r="C1681" t="str">
        <f>Portfolio43468[[#This Row],[Last Name]]</f>
        <v>Richmond</v>
      </c>
      <c r="D1681" t="s">
        <v>4493</v>
      </c>
      <c r="E1681" t="str">
        <f>Portfolio43468[[#This Row],[Gender]]</f>
        <v>M</v>
      </c>
      <c r="F1681">
        <v>90</v>
      </c>
      <c r="G1681" t="s">
        <v>5984</v>
      </c>
      <c r="H1681" t="s">
        <v>2516</v>
      </c>
      <c r="I1681" t="str">
        <f>INDEX('Postal Codes 1'!$C$2:$C$1540,MATCH(H1681,'Postal Codes 1'!$B$2:$B$1540,0))</f>
        <v>TS</v>
      </c>
      <c r="J1681" s="10">
        <v>39653</v>
      </c>
      <c r="K1681">
        <v>81</v>
      </c>
      <c r="L1681" t="s">
        <v>1721</v>
      </c>
      <c r="M1681" t="str">
        <f>Portfolio43468[[#This Row],[Product Name]]</f>
        <v>Ultrathing V4</v>
      </c>
      <c r="N1681">
        <f>Portfolio43468[[#This Row],[Order Quantity]]</f>
        <v>1944</v>
      </c>
      <c r="O1681" s="14">
        <f>Portfolio43468[[#This Row],[Order Value]]</f>
        <v>7756.56</v>
      </c>
      <c r="P1681">
        <f t="shared" si="52"/>
        <v>2008</v>
      </c>
      <c r="Q1681" t="str">
        <f t="shared" si="53"/>
        <v>Jul</v>
      </c>
    </row>
    <row r="1682" spans="1:17" x14ac:dyDescent="0.3">
      <c r="A1682">
        <v>1689</v>
      </c>
      <c r="B1682" t="str">
        <f>Portfolio43468[[#This Row],[First Name]]</f>
        <v>R</v>
      </c>
      <c r="C1682" t="str">
        <f>Portfolio43468[[#This Row],[Last Name]]</f>
        <v>Silver</v>
      </c>
      <c r="D1682" t="s">
        <v>4493</v>
      </c>
      <c r="E1682" t="str">
        <f>Portfolio43468[[#This Row],[Gender]]</f>
        <v>M</v>
      </c>
      <c r="F1682">
        <v>30</v>
      </c>
      <c r="G1682" t="s">
        <v>5985</v>
      </c>
      <c r="H1682" t="s">
        <v>170</v>
      </c>
      <c r="I1682" t="str">
        <f>INDEX('Postal Codes 1'!$C$2:$C$1540,MATCH(H1682,'Postal Codes 1'!$B$2:$B$1540,0))</f>
        <v>EH</v>
      </c>
      <c r="J1682" s="10">
        <v>40235</v>
      </c>
      <c r="K1682">
        <v>38</v>
      </c>
      <c r="L1682" t="s">
        <v>1700</v>
      </c>
      <c r="M1682" t="str">
        <f>Portfolio43468[[#This Row],[Product Name]]</f>
        <v>Ultrathing V1</v>
      </c>
      <c r="N1682">
        <f>Portfolio43468[[#This Row],[Order Quantity]]</f>
        <v>646</v>
      </c>
      <c r="O1682" s="14">
        <f>Portfolio43468[[#This Row],[Order Value]]</f>
        <v>1285.54</v>
      </c>
      <c r="P1682">
        <f t="shared" si="52"/>
        <v>2010</v>
      </c>
      <c r="Q1682" t="str">
        <f t="shared" si="53"/>
        <v>Feb</v>
      </c>
    </row>
    <row r="1683" spans="1:17" x14ac:dyDescent="0.3">
      <c r="A1683">
        <v>1690</v>
      </c>
      <c r="B1683" t="str">
        <f>Portfolio43468[[#This Row],[First Name]]</f>
        <v>B</v>
      </c>
      <c r="C1683" t="str">
        <f>Portfolio43468[[#This Row],[Last Name]]</f>
        <v>Richmond</v>
      </c>
      <c r="D1683" t="s">
        <v>4493</v>
      </c>
      <c r="E1683" t="str">
        <f>Portfolio43468[[#This Row],[Gender]]</f>
        <v>M</v>
      </c>
      <c r="F1683">
        <v>30</v>
      </c>
      <c r="G1683" t="s">
        <v>5986</v>
      </c>
      <c r="H1683" t="s">
        <v>34</v>
      </c>
      <c r="I1683" t="str">
        <f>INDEX('Postal Codes 1'!$C$2:$C$1540,MATCH(H1683,'Postal Codes 1'!$B$2:$B$1540,0))</f>
        <v>BA</v>
      </c>
      <c r="J1683" s="10">
        <v>40220</v>
      </c>
      <c r="K1683">
        <v>6</v>
      </c>
      <c r="L1683" t="s">
        <v>1700</v>
      </c>
      <c r="M1683" t="str">
        <f>Portfolio43468[[#This Row],[Product Name]]</f>
        <v>Ultrathing V1</v>
      </c>
      <c r="N1683">
        <f>Portfolio43468[[#This Row],[Order Quantity]]</f>
        <v>102</v>
      </c>
      <c r="O1683" s="14">
        <f>Portfolio43468[[#This Row],[Order Value]]</f>
        <v>202.98</v>
      </c>
      <c r="P1683">
        <f t="shared" si="52"/>
        <v>2010</v>
      </c>
      <c r="Q1683" t="str">
        <f t="shared" si="53"/>
        <v>Feb</v>
      </c>
    </row>
    <row r="1684" spans="1:17" x14ac:dyDescent="0.3">
      <c r="A1684">
        <v>1691</v>
      </c>
      <c r="B1684" t="str">
        <f>Portfolio43468[[#This Row],[First Name]]</f>
        <v>J</v>
      </c>
      <c r="C1684" t="str">
        <f>Portfolio43468[[#This Row],[Last Name]]</f>
        <v>Zimmerman</v>
      </c>
      <c r="D1684" t="s">
        <v>4493</v>
      </c>
      <c r="E1684" t="str">
        <f>Portfolio43468[[#This Row],[Gender]]</f>
        <v>M</v>
      </c>
      <c r="F1684">
        <v>60</v>
      </c>
      <c r="G1684" t="s">
        <v>5988</v>
      </c>
      <c r="H1684" t="s">
        <v>1642</v>
      </c>
      <c r="I1684" t="str">
        <f>INDEX('Postal Codes 1'!$C$2:$C$1540,MATCH(H1684,'Postal Codes 1'!$B$2:$B$1540,0))</f>
        <v>CR</v>
      </c>
      <c r="J1684" s="10">
        <v>39832</v>
      </c>
      <c r="K1684">
        <v>33</v>
      </c>
      <c r="L1684" t="s">
        <v>1772</v>
      </c>
      <c r="M1684" t="str">
        <f>Portfolio43468[[#This Row],[Product Name]]</f>
        <v>Gigastuff</v>
      </c>
      <c r="N1684">
        <f>Portfolio43468[[#This Row],[Order Quantity]]</f>
        <v>594</v>
      </c>
      <c r="O1684" s="14">
        <f>Portfolio43468[[#This Row],[Order Value]]</f>
        <v>1122.6599999999999</v>
      </c>
      <c r="P1684">
        <f t="shared" si="52"/>
        <v>2009</v>
      </c>
      <c r="Q1684" t="str">
        <f t="shared" si="53"/>
        <v>Jan</v>
      </c>
    </row>
    <row r="1685" spans="1:17" x14ac:dyDescent="0.3">
      <c r="A1685">
        <v>1692</v>
      </c>
      <c r="B1685" t="str">
        <f>Portfolio43468[[#This Row],[First Name]]</f>
        <v>B</v>
      </c>
      <c r="C1685" t="str">
        <f>Portfolio43468[[#This Row],[Last Name]]</f>
        <v>Wiggins</v>
      </c>
      <c r="D1685" t="s">
        <v>4493</v>
      </c>
      <c r="E1685" t="str">
        <f>Portfolio43468[[#This Row],[Gender]]</f>
        <v>M</v>
      </c>
      <c r="F1685">
        <v>90</v>
      </c>
      <c r="G1685" t="s">
        <v>5989</v>
      </c>
      <c r="H1685" t="s">
        <v>1392</v>
      </c>
      <c r="I1685" t="str">
        <f>INDEX('Postal Codes 1'!$C$2:$C$1540,MATCH(H1685,'Postal Codes 1'!$B$2:$B$1540,0))</f>
        <v>SY</v>
      </c>
      <c r="J1685" s="10">
        <v>40039</v>
      </c>
      <c r="K1685">
        <v>97</v>
      </c>
      <c r="L1685" t="s">
        <v>1707</v>
      </c>
      <c r="M1685" t="str">
        <f>Portfolio43468[[#This Row],[Product Name]]</f>
        <v>Megawidget M</v>
      </c>
      <c r="N1685">
        <f>Portfolio43468[[#This Row],[Order Quantity]]</f>
        <v>2328</v>
      </c>
      <c r="O1685" s="14">
        <f>Portfolio43468[[#This Row],[Order Value]]</f>
        <v>2770.3199999999997</v>
      </c>
      <c r="P1685">
        <f t="shared" si="52"/>
        <v>2009</v>
      </c>
      <c r="Q1685" t="str">
        <f t="shared" si="53"/>
        <v>Aug</v>
      </c>
    </row>
    <row r="1686" spans="1:17" x14ac:dyDescent="0.3">
      <c r="A1686">
        <v>1693</v>
      </c>
      <c r="B1686" t="str">
        <f>Portfolio43468[[#This Row],[First Name]]</f>
        <v>D</v>
      </c>
      <c r="C1686" t="str">
        <f>Portfolio43468[[#This Row],[Last Name]]</f>
        <v>Sapp</v>
      </c>
      <c r="D1686" t="s">
        <v>4493</v>
      </c>
      <c r="E1686" t="str">
        <f>Portfolio43468[[#This Row],[Gender]]</f>
        <v>M</v>
      </c>
      <c r="F1686">
        <v>90</v>
      </c>
      <c r="G1686" t="s">
        <v>5992</v>
      </c>
      <c r="H1686" t="s">
        <v>5494</v>
      </c>
      <c r="I1686" t="str">
        <f>INDEX('Postal Codes 1'!$C$2:$C$1540,MATCH(H1686,'Postal Codes 1'!$B$2:$B$1540,0))</f>
        <v>PE</v>
      </c>
      <c r="J1686" s="10">
        <v>39884</v>
      </c>
      <c r="K1686">
        <v>88</v>
      </c>
      <c r="L1686" t="s">
        <v>1772</v>
      </c>
      <c r="M1686" t="str">
        <f>Portfolio43468[[#This Row],[Product Name]]</f>
        <v>Gigastuff</v>
      </c>
      <c r="N1686">
        <f>Portfolio43468[[#This Row],[Order Quantity]]</f>
        <v>1584</v>
      </c>
      <c r="O1686" s="14">
        <f>Portfolio43468[[#This Row],[Order Value]]</f>
        <v>2993.7599999999998</v>
      </c>
      <c r="P1686">
        <f t="shared" si="52"/>
        <v>2009</v>
      </c>
      <c r="Q1686" t="str">
        <f t="shared" si="53"/>
        <v>Mar</v>
      </c>
    </row>
    <row r="1687" spans="1:17" x14ac:dyDescent="0.3">
      <c r="A1687">
        <v>1694</v>
      </c>
      <c r="B1687" t="str">
        <f>Portfolio43468[[#This Row],[First Name]]</f>
        <v>K</v>
      </c>
      <c r="C1687" t="str">
        <f>Portfolio43468[[#This Row],[Last Name]]</f>
        <v>Dooley</v>
      </c>
      <c r="D1687" t="s">
        <v>4493</v>
      </c>
      <c r="E1687" t="str">
        <f>Portfolio43468[[#This Row],[Gender]]</f>
        <v>M</v>
      </c>
      <c r="F1687">
        <v>90</v>
      </c>
      <c r="G1687" t="s">
        <v>5994</v>
      </c>
      <c r="H1687" t="s">
        <v>622</v>
      </c>
      <c r="I1687" t="str">
        <f>INDEX('Postal Codes 1'!$C$2:$C$1540,MATCH(H1687,'Postal Codes 1'!$B$2:$B$1540,0))</f>
        <v>GL</v>
      </c>
      <c r="J1687" s="10">
        <v>40374</v>
      </c>
      <c r="K1687">
        <v>82</v>
      </c>
      <c r="L1687" t="s">
        <v>1673</v>
      </c>
      <c r="M1687" t="str">
        <f>Portfolio43468[[#This Row],[Product Name]]</f>
        <v>Megawidget S</v>
      </c>
      <c r="N1687">
        <f>Portfolio43468[[#This Row],[Order Quantity]]</f>
        <v>1968</v>
      </c>
      <c r="O1687" s="14">
        <f>Portfolio43468[[#This Row],[Order Value]]</f>
        <v>1554.72</v>
      </c>
      <c r="P1687">
        <f t="shared" si="52"/>
        <v>2010</v>
      </c>
      <c r="Q1687" t="str">
        <f t="shared" si="53"/>
        <v>Jul</v>
      </c>
    </row>
    <row r="1688" spans="1:17" x14ac:dyDescent="0.3">
      <c r="A1688">
        <v>1695</v>
      </c>
      <c r="B1688" t="str">
        <f>Portfolio43468[[#This Row],[First Name]]</f>
        <v>L</v>
      </c>
      <c r="C1688" t="str">
        <f>Portfolio43468[[#This Row],[Last Name]]</f>
        <v>Sheppard</v>
      </c>
      <c r="D1688" t="s">
        <v>4493</v>
      </c>
      <c r="E1688" t="str">
        <f>Portfolio43468[[#This Row],[Gender]]</f>
        <v>M</v>
      </c>
      <c r="F1688">
        <v>60</v>
      </c>
      <c r="G1688" t="s">
        <v>5997</v>
      </c>
      <c r="H1688" t="s">
        <v>1618</v>
      </c>
      <c r="I1688" t="str">
        <f>INDEX('Postal Codes 1'!$C$2:$C$1540,MATCH(H1688,'Postal Codes 1'!$B$2:$B$1540,0))</f>
        <v>NP</v>
      </c>
      <c r="J1688" s="10">
        <v>40116</v>
      </c>
      <c r="K1688">
        <v>99</v>
      </c>
      <c r="L1688" t="s">
        <v>1673</v>
      </c>
      <c r="M1688" t="str">
        <f>Portfolio43468[[#This Row],[Product Name]]</f>
        <v>Megawidget S</v>
      </c>
      <c r="N1688">
        <f>Portfolio43468[[#This Row],[Order Quantity]]</f>
        <v>2376</v>
      </c>
      <c r="O1688" s="14">
        <f>Portfolio43468[[#This Row],[Order Value]]</f>
        <v>1877.0400000000002</v>
      </c>
      <c r="P1688">
        <f t="shared" si="52"/>
        <v>2009</v>
      </c>
      <c r="Q1688" t="str">
        <f t="shared" si="53"/>
        <v>Oct</v>
      </c>
    </row>
    <row r="1689" spans="1:17" x14ac:dyDescent="0.3">
      <c r="A1689">
        <v>1696</v>
      </c>
      <c r="B1689" t="str">
        <f>Portfolio43468[[#This Row],[First Name]]</f>
        <v>W</v>
      </c>
      <c r="C1689" t="str">
        <f>Portfolio43468[[#This Row],[Last Name]]</f>
        <v>Poole</v>
      </c>
      <c r="D1689" t="s">
        <v>4493</v>
      </c>
      <c r="E1689" t="str">
        <f>Portfolio43468[[#This Row],[Gender]]</f>
        <v>M</v>
      </c>
      <c r="F1689">
        <v>60</v>
      </c>
      <c r="G1689" t="s">
        <v>5998</v>
      </c>
      <c r="H1689" t="s">
        <v>164</v>
      </c>
      <c r="I1689" t="str">
        <f>INDEX('Postal Codes 1'!$C$2:$C$1540,MATCH(H1689,'Postal Codes 1'!$B$2:$B$1540,0))</f>
        <v>EH</v>
      </c>
      <c r="J1689" s="10">
        <v>39904</v>
      </c>
      <c r="K1689">
        <v>89</v>
      </c>
      <c r="L1689" t="s">
        <v>1692</v>
      </c>
      <c r="M1689" t="str">
        <f>Portfolio43468[[#This Row],[Product Name]]</f>
        <v>Megawidget L</v>
      </c>
      <c r="N1689">
        <f>Portfolio43468[[#This Row],[Order Quantity]]</f>
        <v>2136</v>
      </c>
      <c r="O1689" s="14">
        <f>Portfolio43468[[#This Row],[Order Value]]</f>
        <v>3396.2400000000002</v>
      </c>
      <c r="P1689">
        <f t="shared" si="52"/>
        <v>2009</v>
      </c>
      <c r="Q1689" t="str">
        <f t="shared" si="53"/>
        <v>Apr</v>
      </c>
    </row>
    <row r="1690" spans="1:17" x14ac:dyDescent="0.3">
      <c r="A1690">
        <v>1697</v>
      </c>
      <c r="B1690" t="str">
        <f>Portfolio43468[[#This Row],[First Name]]</f>
        <v>B</v>
      </c>
      <c r="C1690" t="str">
        <f>Portfolio43468[[#This Row],[Last Name]]</f>
        <v>Bishop</v>
      </c>
      <c r="D1690" t="s">
        <v>4493</v>
      </c>
      <c r="E1690" t="str">
        <f>Portfolio43468[[#This Row],[Gender]]</f>
        <v>M</v>
      </c>
      <c r="F1690">
        <v>60</v>
      </c>
      <c r="G1690" t="s">
        <v>6000</v>
      </c>
      <c r="H1690" t="s">
        <v>3998</v>
      </c>
      <c r="I1690" t="str">
        <f>INDEX('Postal Codes 1'!$C$2:$C$1540,MATCH(H1690,'Postal Codes 1'!$B$2:$B$1540,0))</f>
        <v>SA</v>
      </c>
      <c r="J1690" s="10">
        <v>39790</v>
      </c>
      <c r="K1690">
        <v>88</v>
      </c>
      <c r="L1690" t="s">
        <v>1707</v>
      </c>
      <c r="M1690" t="str">
        <f>Portfolio43468[[#This Row],[Product Name]]</f>
        <v>Megawidget M</v>
      </c>
      <c r="N1690">
        <f>Portfolio43468[[#This Row],[Order Quantity]]</f>
        <v>2112</v>
      </c>
      <c r="O1690" s="14">
        <f>Portfolio43468[[#This Row],[Order Value]]</f>
        <v>2513.2799999999997</v>
      </c>
      <c r="P1690">
        <f t="shared" si="52"/>
        <v>2008</v>
      </c>
      <c r="Q1690" t="str">
        <f t="shared" si="53"/>
        <v>Dec</v>
      </c>
    </row>
    <row r="1691" spans="1:17" x14ac:dyDescent="0.3">
      <c r="A1691">
        <v>1698</v>
      </c>
      <c r="B1691" t="str">
        <f>Portfolio43468[[#This Row],[First Name]]</f>
        <v>D</v>
      </c>
      <c r="C1691" t="str">
        <f>Portfolio43468[[#This Row],[Last Name]]</f>
        <v>Chang</v>
      </c>
      <c r="D1691" t="s">
        <v>4493</v>
      </c>
      <c r="E1691" t="str">
        <f>Portfolio43468[[#This Row],[Gender]]</f>
        <v>M</v>
      </c>
      <c r="F1691">
        <v>60</v>
      </c>
      <c r="G1691" t="s">
        <v>6002</v>
      </c>
      <c r="H1691" t="s">
        <v>798</v>
      </c>
      <c r="I1691" t="str">
        <f>INDEX('Postal Codes 1'!$C$2:$C$1540,MATCH(H1691,'Postal Codes 1'!$B$2:$B$1540,0))</f>
        <v>PO</v>
      </c>
      <c r="J1691" s="10">
        <v>39851</v>
      </c>
      <c r="K1691">
        <v>54</v>
      </c>
      <c r="L1691" t="s">
        <v>1677</v>
      </c>
      <c r="M1691" t="str">
        <f>Portfolio43468[[#This Row],[Product Name]]</f>
        <v>Ultrathing V3</v>
      </c>
      <c r="N1691">
        <f>Portfolio43468[[#This Row],[Order Quantity]]</f>
        <v>1296</v>
      </c>
      <c r="O1691" s="14">
        <f>Portfolio43468[[#This Row],[Order Value]]</f>
        <v>4523.04</v>
      </c>
      <c r="P1691">
        <f t="shared" si="52"/>
        <v>2009</v>
      </c>
      <c r="Q1691" t="str">
        <f t="shared" si="53"/>
        <v>Feb</v>
      </c>
    </row>
    <row r="1692" spans="1:17" x14ac:dyDescent="0.3">
      <c r="A1692">
        <v>1699</v>
      </c>
      <c r="B1692" t="str">
        <f>Portfolio43468[[#This Row],[First Name]]</f>
        <v>R</v>
      </c>
      <c r="C1692" t="str">
        <f>Portfolio43468[[#This Row],[Last Name]]</f>
        <v>Conner</v>
      </c>
      <c r="D1692" t="s">
        <v>4493</v>
      </c>
      <c r="E1692" t="str">
        <f>Portfolio43468[[#This Row],[Gender]]</f>
        <v>M</v>
      </c>
      <c r="F1692">
        <v>60</v>
      </c>
      <c r="G1692" t="s">
        <v>6005</v>
      </c>
      <c r="H1692" t="s">
        <v>1620</v>
      </c>
      <c r="I1692" t="str">
        <f>INDEX('Postal Codes 1'!$C$2:$C$1540,MATCH(H1692,'Postal Codes 1'!$B$2:$B$1540,0))</f>
        <v>AL</v>
      </c>
      <c r="J1692" s="10">
        <v>39667</v>
      </c>
      <c r="K1692">
        <v>63</v>
      </c>
      <c r="L1692" t="s">
        <v>1700</v>
      </c>
      <c r="M1692" t="str">
        <f>Portfolio43468[[#This Row],[Product Name]]</f>
        <v>Ultrathing V1</v>
      </c>
      <c r="N1692">
        <f>Portfolio43468[[#This Row],[Order Quantity]]</f>
        <v>1071</v>
      </c>
      <c r="O1692" s="14">
        <f>Portfolio43468[[#This Row],[Order Value]]</f>
        <v>2131.29</v>
      </c>
      <c r="P1692">
        <f t="shared" si="52"/>
        <v>2008</v>
      </c>
      <c r="Q1692" t="str">
        <f t="shared" si="53"/>
        <v>Aug</v>
      </c>
    </row>
    <row r="1693" spans="1:17" x14ac:dyDescent="0.3">
      <c r="A1693">
        <v>1700</v>
      </c>
      <c r="B1693" t="str">
        <f>Portfolio43468[[#This Row],[First Name]]</f>
        <v>T</v>
      </c>
      <c r="C1693" t="str">
        <f>Portfolio43468[[#This Row],[Last Name]]</f>
        <v>Witt</v>
      </c>
      <c r="D1693" t="s">
        <v>4601</v>
      </c>
      <c r="E1693" t="str">
        <f>Portfolio43468[[#This Row],[Gender]]</f>
        <v>M</v>
      </c>
      <c r="F1693">
        <v>30</v>
      </c>
      <c r="G1693" t="s">
        <v>6008</v>
      </c>
      <c r="H1693" t="s">
        <v>692</v>
      </c>
      <c r="I1693" t="str">
        <f>INDEX('Postal Codes 1'!$C$2:$C$1540,MATCH(H1693,'Postal Codes 1'!$B$2:$B$1540,0))</f>
        <v>LD</v>
      </c>
      <c r="J1693" s="10">
        <v>39505</v>
      </c>
      <c r="K1693">
        <v>37</v>
      </c>
      <c r="L1693" t="s">
        <v>1692</v>
      </c>
      <c r="M1693" t="str">
        <f>Portfolio43468[[#This Row],[Product Name]]</f>
        <v>Megawidget L</v>
      </c>
      <c r="N1693">
        <f>Portfolio43468[[#This Row],[Order Quantity]]</f>
        <v>888</v>
      </c>
      <c r="O1693" s="14">
        <f>Portfolio43468[[#This Row],[Order Value]]</f>
        <v>1411.92</v>
      </c>
      <c r="P1693">
        <f t="shared" si="52"/>
        <v>2008</v>
      </c>
      <c r="Q1693" t="str">
        <f t="shared" si="53"/>
        <v>Feb</v>
      </c>
    </row>
    <row r="1694" spans="1:17" x14ac:dyDescent="0.3">
      <c r="A1694">
        <v>1701</v>
      </c>
      <c r="B1694" t="str">
        <f>Portfolio43468[[#This Row],[First Name]]</f>
        <v>M</v>
      </c>
      <c r="C1694" t="str">
        <f>Portfolio43468[[#This Row],[Last Name]]</f>
        <v>Colvin</v>
      </c>
      <c r="D1694" t="s">
        <v>4493</v>
      </c>
      <c r="E1694" t="str">
        <f>Portfolio43468[[#This Row],[Gender]]</f>
        <v>M</v>
      </c>
      <c r="F1694">
        <v>30</v>
      </c>
      <c r="G1694" t="s">
        <v>6010</v>
      </c>
      <c r="H1694" t="s">
        <v>446</v>
      </c>
      <c r="I1694" t="str">
        <f>INDEX('Postal Codes 1'!$C$2:$C$1540,MATCH(H1694,'Postal Codes 1'!$B$2:$B$1540,0))</f>
        <v>S</v>
      </c>
      <c r="J1694" s="10">
        <v>39874</v>
      </c>
      <c r="K1694">
        <v>10</v>
      </c>
      <c r="L1694" t="s">
        <v>1677</v>
      </c>
      <c r="M1694" t="str">
        <f>Portfolio43468[[#This Row],[Product Name]]</f>
        <v>Ultrathing V3</v>
      </c>
      <c r="N1694">
        <f>Portfolio43468[[#This Row],[Order Quantity]]</f>
        <v>240</v>
      </c>
      <c r="O1694" s="14">
        <f>Portfolio43468[[#This Row],[Order Value]]</f>
        <v>837.6</v>
      </c>
      <c r="P1694">
        <f t="shared" si="52"/>
        <v>2009</v>
      </c>
      <c r="Q1694" t="str">
        <f t="shared" si="53"/>
        <v>Mar</v>
      </c>
    </row>
    <row r="1695" spans="1:17" x14ac:dyDescent="0.3">
      <c r="A1695">
        <v>1703</v>
      </c>
      <c r="B1695" t="str">
        <f>Portfolio43468[[#This Row],[First Name]]</f>
        <v>A</v>
      </c>
      <c r="C1695" t="str">
        <f>Portfolio43468[[#This Row],[Last Name]]</f>
        <v>Key</v>
      </c>
      <c r="D1695" t="s">
        <v>4493</v>
      </c>
      <c r="E1695" t="str">
        <f>Portfolio43468[[#This Row],[Gender]]</f>
        <v>M</v>
      </c>
      <c r="F1695">
        <v>60</v>
      </c>
      <c r="G1695" t="s">
        <v>6014</v>
      </c>
      <c r="H1695" t="s">
        <v>1408</v>
      </c>
      <c r="I1695" t="str">
        <f>INDEX('Postal Codes 1'!$C$2:$C$1540,MATCH(H1695,'Postal Codes 1'!$B$2:$B$1540,0))</f>
        <v>SY</v>
      </c>
      <c r="J1695" s="10">
        <v>40227</v>
      </c>
      <c r="K1695">
        <v>95</v>
      </c>
      <c r="L1695" t="s">
        <v>851</v>
      </c>
      <c r="M1695" t="str">
        <f>Portfolio43468[[#This Row],[Product Name]]</f>
        <v>Hyperwotsit</v>
      </c>
      <c r="N1695">
        <f>Portfolio43468[[#This Row],[Order Quantity]]</f>
        <v>1900</v>
      </c>
      <c r="O1695" s="14">
        <f>Portfolio43468[[#This Row],[Order Value]]</f>
        <v>3818.9999999999995</v>
      </c>
      <c r="P1695">
        <f t="shared" si="52"/>
        <v>2010</v>
      </c>
      <c r="Q1695" t="str">
        <f t="shared" si="53"/>
        <v>Feb</v>
      </c>
    </row>
    <row r="1696" spans="1:17" x14ac:dyDescent="0.3">
      <c r="A1696">
        <v>1704</v>
      </c>
      <c r="B1696" t="str">
        <f>Portfolio43468[[#This Row],[First Name]]</f>
        <v>M</v>
      </c>
      <c r="C1696" t="str">
        <f>Portfolio43468[[#This Row],[Last Name]]</f>
        <v>Joyner</v>
      </c>
      <c r="D1696" t="s">
        <v>4493</v>
      </c>
      <c r="E1696" t="str">
        <f>Portfolio43468[[#This Row],[Gender]]</f>
        <v>M</v>
      </c>
      <c r="F1696">
        <v>90</v>
      </c>
      <c r="G1696" t="s">
        <v>6017</v>
      </c>
      <c r="H1696" t="s">
        <v>6018</v>
      </c>
      <c r="I1696" t="str">
        <f>INDEX('Postal Codes 1'!$C$2:$C$1540,MATCH(H1696,'Postal Codes 1'!$B$2:$B$1540,0))</f>
        <v>KA</v>
      </c>
      <c r="J1696" s="10">
        <v>40008</v>
      </c>
      <c r="K1696">
        <v>69</v>
      </c>
      <c r="L1696" t="s">
        <v>1677</v>
      </c>
      <c r="M1696" t="str">
        <f>Portfolio43468[[#This Row],[Product Name]]</f>
        <v>Ultrathing V3</v>
      </c>
      <c r="N1696">
        <f>Portfolio43468[[#This Row],[Order Quantity]]</f>
        <v>1656</v>
      </c>
      <c r="O1696" s="14">
        <f>Portfolio43468[[#This Row],[Order Value]]</f>
        <v>5779.4400000000005</v>
      </c>
      <c r="P1696">
        <f t="shared" si="52"/>
        <v>2009</v>
      </c>
      <c r="Q1696" t="str">
        <f t="shared" si="53"/>
        <v>Jul</v>
      </c>
    </row>
    <row r="1697" spans="1:17" x14ac:dyDescent="0.3">
      <c r="A1697">
        <v>1705</v>
      </c>
      <c r="B1697" t="str">
        <f>Portfolio43468[[#This Row],[First Name]]</f>
        <v>G</v>
      </c>
      <c r="C1697" t="str">
        <f>Portfolio43468[[#This Row],[Last Name]]</f>
        <v>Ray</v>
      </c>
      <c r="D1697" t="s">
        <v>4493</v>
      </c>
      <c r="E1697" t="str">
        <f>Portfolio43468[[#This Row],[Gender]]</f>
        <v>M</v>
      </c>
      <c r="F1697">
        <v>30</v>
      </c>
      <c r="G1697" t="s">
        <v>4164</v>
      </c>
      <c r="H1697" t="s">
        <v>354</v>
      </c>
      <c r="I1697" t="str">
        <f>INDEX('Postal Codes 1'!$C$2:$C$1540,MATCH(H1697,'Postal Codes 1'!$B$2:$B$1540,0))</f>
        <v>NE</v>
      </c>
      <c r="J1697" s="10">
        <v>39731</v>
      </c>
      <c r="K1697">
        <v>13</v>
      </c>
      <c r="L1697" t="s">
        <v>1707</v>
      </c>
      <c r="M1697" t="str">
        <f>Portfolio43468[[#This Row],[Product Name]]</f>
        <v>Megawidget M</v>
      </c>
      <c r="N1697">
        <f>Portfolio43468[[#This Row],[Order Quantity]]</f>
        <v>312</v>
      </c>
      <c r="O1697" s="14">
        <f>Portfolio43468[[#This Row],[Order Value]]</f>
        <v>371.28</v>
      </c>
      <c r="P1697">
        <f t="shared" si="52"/>
        <v>2008</v>
      </c>
      <c r="Q1697" t="str">
        <f t="shared" si="53"/>
        <v>Oct</v>
      </c>
    </row>
    <row r="1698" spans="1:17" x14ac:dyDescent="0.3">
      <c r="A1698">
        <v>1706</v>
      </c>
      <c r="B1698" t="str">
        <f>Portfolio43468[[#This Row],[First Name]]</f>
        <v>C</v>
      </c>
      <c r="C1698" t="str">
        <f>Portfolio43468[[#This Row],[Last Name]]</f>
        <v>Painter</v>
      </c>
      <c r="D1698" t="s">
        <v>4493</v>
      </c>
      <c r="E1698" t="str">
        <f>Portfolio43468[[#This Row],[Gender]]</f>
        <v>M</v>
      </c>
      <c r="F1698">
        <v>60</v>
      </c>
      <c r="G1698" t="s">
        <v>6021</v>
      </c>
      <c r="H1698" t="s">
        <v>396</v>
      </c>
      <c r="I1698" t="str">
        <f>INDEX('Postal Codes 1'!$C$2:$C$1540,MATCH(H1698,'Postal Codes 1'!$B$2:$B$1540,0))</f>
        <v>PA</v>
      </c>
      <c r="J1698" s="10">
        <v>40528</v>
      </c>
      <c r="K1698">
        <v>47</v>
      </c>
      <c r="L1698" t="s">
        <v>1700</v>
      </c>
      <c r="M1698" t="str">
        <f>Portfolio43468[[#This Row],[Product Name]]</f>
        <v>Ultrathing V1</v>
      </c>
      <c r="N1698">
        <f>Portfolio43468[[#This Row],[Order Quantity]]</f>
        <v>799</v>
      </c>
      <c r="O1698" s="14">
        <f>Portfolio43468[[#This Row],[Order Value]]</f>
        <v>1590.01</v>
      </c>
      <c r="P1698">
        <f t="shared" si="52"/>
        <v>2010</v>
      </c>
      <c r="Q1698" t="str">
        <f t="shared" si="53"/>
        <v>Dec</v>
      </c>
    </row>
    <row r="1699" spans="1:17" x14ac:dyDescent="0.3">
      <c r="A1699">
        <v>1707</v>
      </c>
      <c r="B1699" t="str">
        <f>Portfolio43468[[#This Row],[First Name]]</f>
        <v>L</v>
      </c>
      <c r="C1699" t="str">
        <f>Portfolio43468[[#This Row],[Last Name]]</f>
        <v>Doherty</v>
      </c>
      <c r="D1699" t="s">
        <v>4493</v>
      </c>
      <c r="E1699" t="str">
        <f>Portfolio43468[[#This Row],[Gender]]</f>
        <v>M</v>
      </c>
      <c r="F1699">
        <v>90</v>
      </c>
      <c r="G1699" t="s">
        <v>6023</v>
      </c>
      <c r="H1699" t="s">
        <v>6024</v>
      </c>
      <c r="I1699" t="str">
        <f>INDEX('Postal Codes 1'!$C$2:$C$1540,MATCH(H1699,'Postal Codes 1'!$B$2:$B$1540,0))</f>
        <v>KY</v>
      </c>
      <c r="J1699" s="10">
        <v>39653</v>
      </c>
      <c r="K1699">
        <v>34</v>
      </c>
      <c r="L1699" t="s">
        <v>1692</v>
      </c>
      <c r="M1699" t="str">
        <f>Portfolio43468[[#This Row],[Product Name]]</f>
        <v>Megawidget L</v>
      </c>
      <c r="N1699">
        <f>Portfolio43468[[#This Row],[Order Quantity]]</f>
        <v>816</v>
      </c>
      <c r="O1699" s="14">
        <f>Portfolio43468[[#This Row],[Order Value]]</f>
        <v>1297.44</v>
      </c>
      <c r="P1699">
        <f t="shared" si="52"/>
        <v>2008</v>
      </c>
      <c r="Q1699" t="str">
        <f t="shared" si="53"/>
        <v>Jul</v>
      </c>
    </row>
    <row r="1700" spans="1:17" x14ac:dyDescent="0.3">
      <c r="A1700">
        <v>1708</v>
      </c>
      <c r="B1700" t="str">
        <f>Portfolio43468[[#This Row],[First Name]]</f>
        <v>B</v>
      </c>
      <c r="C1700" t="str">
        <f>Portfolio43468[[#This Row],[Last Name]]</f>
        <v>Allison</v>
      </c>
      <c r="D1700" t="s">
        <v>4493</v>
      </c>
      <c r="E1700" t="str">
        <f>Portfolio43468[[#This Row],[Gender]]</f>
        <v>M</v>
      </c>
      <c r="F1700">
        <v>60</v>
      </c>
      <c r="G1700" t="s">
        <v>6026</v>
      </c>
      <c r="H1700" t="s">
        <v>1603</v>
      </c>
      <c r="I1700" t="str">
        <f>INDEX('Postal Codes 1'!$C$2:$C$1540,MATCH(H1700,'Postal Codes 1'!$B$2:$B$1540,0))</f>
        <v>RG</v>
      </c>
      <c r="J1700" s="10">
        <v>39651</v>
      </c>
      <c r="K1700">
        <v>21</v>
      </c>
      <c r="L1700" t="s">
        <v>1007</v>
      </c>
      <c r="M1700" t="str">
        <f>Portfolio43468[[#This Row],[Product Name]]</f>
        <v>Superwossname</v>
      </c>
      <c r="N1700">
        <f>Portfolio43468[[#This Row],[Order Quantity]]</f>
        <v>420</v>
      </c>
      <c r="O1700" s="14">
        <f>Portfolio43468[[#This Row],[Order Value]]</f>
        <v>1306.2</v>
      </c>
      <c r="P1700">
        <f t="shared" si="52"/>
        <v>2008</v>
      </c>
      <c r="Q1700" t="str">
        <f t="shared" si="53"/>
        <v>Jul</v>
      </c>
    </row>
    <row r="1701" spans="1:17" x14ac:dyDescent="0.3">
      <c r="A1701">
        <v>1709</v>
      </c>
      <c r="B1701" t="str">
        <f>Portfolio43468[[#This Row],[First Name]]</f>
        <v>T</v>
      </c>
      <c r="C1701" t="str">
        <f>Portfolio43468[[#This Row],[Last Name]]</f>
        <v>Mccarty</v>
      </c>
      <c r="D1701" t="s">
        <v>4493</v>
      </c>
      <c r="E1701" t="str">
        <f>Portfolio43468[[#This Row],[Gender]]</f>
        <v>M</v>
      </c>
      <c r="F1701">
        <v>90</v>
      </c>
      <c r="G1701" t="s">
        <v>6028</v>
      </c>
      <c r="H1701" t="s">
        <v>5835</v>
      </c>
      <c r="I1701" t="str">
        <f>INDEX('Postal Codes 1'!$C$2:$C$1540,MATCH(H1701,'Postal Codes 1'!$B$2:$B$1540,0))</f>
        <v>KA</v>
      </c>
      <c r="J1701" s="10">
        <v>40275</v>
      </c>
      <c r="K1701">
        <v>98</v>
      </c>
      <c r="L1701" t="s">
        <v>1673</v>
      </c>
      <c r="M1701" t="str">
        <f>Portfolio43468[[#This Row],[Product Name]]</f>
        <v>Megawidget S</v>
      </c>
      <c r="N1701">
        <f>Portfolio43468[[#This Row],[Order Quantity]]</f>
        <v>2352</v>
      </c>
      <c r="O1701" s="14">
        <f>Portfolio43468[[#This Row],[Order Value]]</f>
        <v>1858.0800000000002</v>
      </c>
      <c r="P1701">
        <f t="shared" si="52"/>
        <v>2010</v>
      </c>
      <c r="Q1701" t="str">
        <f t="shared" si="53"/>
        <v>Apr</v>
      </c>
    </row>
    <row r="1702" spans="1:17" x14ac:dyDescent="0.3">
      <c r="A1702">
        <v>1710</v>
      </c>
      <c r="B1702" t="str">
        <f>Portfolio43468[[#This Row],[First Name]]</f>
        <v>O</v>
      </c>
      <c r="C1702" t="str">
        <f>Portfolio43468[[#This Row],[Last Name]]</f>
        <v>Marrero</v>
      </c>
      <c r="D1702" t="s">
        <v>4493</v>
      </c>
      <c r="E1702" t="str">
        <f>Portfolio43468[[#This Row],[Gender]]</f>
        <v>M</v>
      </c>
      <c r="F1702">
        <v>90</v>
      </c>
      <c r="G1702" t="s">
        <v>6030</v>
      </c>
      <c r="H1702" t="s">
        <v>298</v>
      </c>
      <c r="I1702" t="str">
        <f>INDEX('Postal Codes 1'!$C$2:$C$1540,MATCH(H1702,'Postal Codes 1'!$B$2:$B$1540,0))</f>
        <v>KY</v>
      </c>
      <c r="J1702" s="10">
        <v>39710</v>
      </c>
      <c r="K1702">
        <v>22</v>
      </c>
      <c r="L1702" t="s">
        <v>1707</v>
      </c>
      <c r="M1702" t="str">
        <f>Portfolio43468[[#This Row],[Product Name]]</f>
        <v>Megawidget M</v>
      </c>
      <c r="N1702">
        <f>Portfolio43468[[#This Row],[Order Quantity]]</f>
        <v>528</v>
      </c>
      <c r="O1702" s="14">
        <f>Portfolio43468[[#This Row],[Order Value]]</f>
        <v>628.31999999999994</v>
      </c>
      <c r="P1702">
        <f t="shared" si="52"/>
        <v>2008</v>
      </c>
      <c r="Q1702" t="str">
        <f t="shared" si="53"/>
        <v>Sep</v>
      </c>
    </row>
    <row r="1703" spans="1:17" x14ac:dyDescent="0.3">
      <c r="A1703">
        <v>1711</v>
      </c>
      <c r="B1703" t="str">
        <f>Portfolio43468[[#This Row],[First Name]]</f>
        <v>J</v>
      </c>
      <c r="C1703" t="str">
        <f>Portfolio43468[[#This Row],[Last Name]]</f>
        <v>Lambert</v>
      </c>
      <c r="D1703" t="s">
        <v>4493</v>
      </c>
      <c r="E1703" t="str">
        <f>Portfolio43468[[#This Row],[Gender]]</f>
        <v>M</v>
      </c>
      <c r="F1703">
        <v>30</v>
      </c>
      <c r="G1703" t="s">
        <v>6032</v>
      </c>
      <c r="H1703" t="s">
        <v>1437</v>
      </c>
      <c r="I1703" t="str">
        <f>INDEX('Postal Codes 1'!$C$2:$C$1540,MATCH(H1703,'Postal Codes 1'!$B$2:$B$1540,0))</f>
        <v>TD</v>
      </c>
      <c r="J1703" s="10">
        <v>40134</v>
      </c>
      <c r="K1703">
        <v>28</v>
      </c>
      <c r="L1703" t="s">
        <v>1707</v>
      </c>
      <c r="M1703" t="str">
        <f>Portfolio43468[[#This Row],[Product Name]]</f>
        <v>Megawidget M</v>
      </c>
      <c r="N1703">
        <f>Portfolio43468[[#This Row],[Order Quantity]]</f>
        <v>672</v>
      </c>
      <c r="O1703" s="14">
        <f>Portfolio43468[[#This Row],[Order Value]]</f>
        <v>799.68</v>
      </c>
      <c r="P1703">
        <f t="shared" si="52"/>
        <v>2009</v>
      </c>
      <c r="Q1703" t="str">
        <f t="shared" si="53"/>
        <v>Nov</v>
      </c>
    </row>
    <row r="1704" spans="1:17" x14ac:dyDescent="0.3">
      <c r="A1704">
        <v>1712</v>
      </c>
      <c r="B1704" t="str">
        <f>Portfolio43468[[#This Row],[First Name]]</f>
        <v>J</v>
      </c>
      <c r="C1704" t="str">
        <f>Portfolio43468[[#This Row],[Last Name]]</f>
        <v>Tracy</v>
      </c>
      <c r="D1704" t="s">
        <v>4493</v>
      </c>
      <c r="E1704" t="str">
        <f>Portfolio43468[[#This Row],[Gender]]</f>
        <v>M</v>
      </c>
      <c r="F1704">
        <v>30</v>
      </c>
      <c r="G1704" t="s">
        <v>2063</v>
      </c>
      <c r="H1704" t="s">
        <v>1621</v>
      </c>
      <c r="I1704" t="str">
        <f>INDEX('Postal Codes 1'!$C$2:$C$1540,MATCH(H1704,'Postal Codes 1'!$B$2:$B$1540,0))</f>
        <v>CT</v>
      </c>
      <c r="J1704" s="10">
        <v>39772</v>
      </c>
      <c r="K1704">
        <v>73</v>
      </c>
      <c r="L1704" t="s">
        <v>851</v>
      </c>
      <c r="M1704" t="str">
        <f>Portfolio43468[[#This Row],[Product Name]]</f>
        <v>Hyperwotsit</v>
      </c>
      <c r="N1704">
        <f>Portfolio43468[[#This Row],[Order Quantity]]</f>
        <v>1460</v>
      </c>
      <c r="O1704" s="14">
        <f>Portfolio43468[[#This Row],[Order Value]]</f>
        <v>2934.6</v>
      </c>
      <c r="P1704">
        <f t="shared" si="52"/>
        <v>2008</v>
      </c>
      <c r="Q1704" t="str">
        <f t="shared" si="53"/>
        <v>Nov</v>
      </c>
    </row>
    <row r="1705" spans="1:17" x14ac:dyDescent="0.3">
      <c r="A1705">
        <v>1714</v>
      </c>
      <c r="B1705" t="str">
        <f>Portfolio43468[[#This Row],[First Name]]</f>
        <v>B</v>
      </c>
      <c r="C1705" t="str">
        <f>Portfolio43468[[#This Row],[Last Name]]</f>
        <v>Cohen</v>
      </c>
      <c r="D1705" t="s">
        <v>4493</v>
      </c>
      <c r="E1705" t="str">
        <f>Portfolio43468[[#This Row],[Gender]]</f>
        <v>M</v>
      </c>
      <c r="F1705">
        <v>60</v>
      </c>
      <c r="G1705" t="s">
        <v>6036</v>
      </c>
      <c r="H1705" t="s">
        <v>1447</v>
      </c>
      <c r="I1705" t="str">
        <f>INDEX('Postal Codes 1'!$C$2:$C$1540,MATCH(H1705,'Postal Codes 1'!$B$2:$B$1540,0))</f>
        <v>TD</v>
      </c>
      <c r="J1705" s="10">
        <v>39660</v>
      </c>
      <c r="K1705">
        <v>93</v>
      </c>
      <c r="L1705" t="s">
        <v>1721</v>
      </c>
      <c r="M1705" t="str">
        <f>Portfolio43468[[#This Row],[Product Name]]</f>
        <v>Ultrathing V4</v>
      </c>
      <c r="N1705">
        <f>Portfolio43468[[#This Row],[Order Quantity]]</f>
        <v>2232</v>
      </c>
      <c r="O1705" s="14">
        <f>Portfolio43468[[#This Row],[Order Value]]</f>
        <v>8905.68</v>
      </c>
      <c r="P1705">
        <f t="shared" si="52"/>
        <v>2008</v>
      </c>
      <c r="Q1705" t="str">
        <f t="shared" si="53"/>
        <v>Jul</v>
      </c>
    </row>
    <row r="1706" spans="1:17" x14ac:dyDescent="0.3">
      <c r="A1706">
        <v>1715</v>
      </c>
      <c r="B1706" t="str">
        <f>Portfolio43468[[#This Row],[First Name]]</f>
        <v>L</v>
      </c>
      <c r="C1706" t="str">
        <f>Portfolio43468[[#This Row],[Last Name]]</f>
        <v>Simmons</v>
      </c>
      <c r="D1706" t="s">
        <v>4493</v>
      </c>
      <c r="E1706" t="str">
        <f>Portfolio43468[[#This Row],[Gender]]</f>
        <v>M</v>
      </c>
      <c r="F1706">
        <v>90</v>
      </c>
      <c r="G1706" t="s">
        <v>6039</v>
      </c>
      <c r="H1706" t="s">
        <v>505</v>
      </c>
      <c r="I1706" t="str">
        <f>INDEX('Postal Codes 1'!$C$2:$C$1540,MATCH(H1706,'Postal Codes 1'!$B$2:$B$1540,0))</f>
        <v>SY</v>
      </c>
      <c r="J1706" s="10">
        <v>39973</v>
      </c>
      <c r="K1706">
        <v>93</v>
      </c>
      <c r="L1706" t="s">
        <v>1673</v>
      </c>
      <c r="M1706" t="str">
        <f>Portfolio43468[[#This Row],[Product Name]]</f>
        <v>Megawidget S</v>
      </c>
      <c r="N1706">
        <f>Portfolio43468[[#This Row],[Order Quantity]]</f>
        <v>2232</v>
      </c>
      <c r="O1706" s="14">
        <f>Portfolio43468[[#This Row],[Order Value]]</f>
        <v>1763.28</v>
      </c>
      <c r="P1706">
        <f t="shared" si="52"/>
        <v>2009</v>
      </c>
      <c r="Q1706" t="str">
        <f t="shared" si="53"/>
        <v>Jun</v>
      </c>
    </row>
    <row r="1707" spans="1:17" x14ac:dyDescent="0.3">
      <c r="A1707">
        <v>1716</v>
      </c>
      <c r="B1707" t="str">
        <f>Portfolio43468[[#This Row],[First Name]]</f>
        <v>J</v>
      </c>
      <c r="C1707" t="str">
        <f>Portfolio43468[[#This Row],[Last Name]]</f>
        <v>Avila</v>
      </c>
      <c r="D1707" t="s">
        <v>4493</v>
      </c>
      <c r="E1707" t="str">
        <f>Portfolio43468[[#This Row],[Gender]]</f>
        <v>M</v>
      </c>
      <c r="F1707">
        <v>60</v>
      </c>
      <c r="G1707" t="s">
        <v>6040</v>
      </c>
      <c r="H1707" t="s">
        <v>488</v>
      </c>
      <c r="I1707" t="str">
        <f>INDEX('Postal Codes 1'!$C$2:$C$1540,MATCH(H1707,'Postal Codes 1'!$B$2:$B$1540,0))</f>
        <v>SN</v>
      </c>
      <c r="J1707" s="10">
        <v>39875</v>
      </c>
      <c r="K1707">
        <v>15</v>
      </c>
      <c r="L1707" t="s">
        <v>1696</v>
      </c>
      <c r="M1707" t="str">
        <f>Portfolio43468[[#This Row],[Product Name]]</f>
        <v>Ultrathing V2</v>
      </c>
      <c r="N1707">
        <f>Portfolio43468[[#This Row],[Order Quantity]]</f>
        <v>300</v>
      </c>
      <c r="O1707" s="14">
        <f>Portfolio43468[[#This Row],[Order Value]]</f>
        <v>897.00000000000011</v>
      </c>
      <c r="P1707">
        <f t="shared" si="52"/>
        <v>2009</v>
      </c>
      <c r="Q1707" t="str">
        <f t="shared" si="53"/>
        <v>Mar</v>
      </c>
    </row>
    <row r="1708" spans="1:17" x14ac:dyDescent="0.3">
      <c r="A1708">
        <v>1717</v>
      </c>
      <c r="B1708" t="str">
        <f>Portfolio43468[[#This Row],[First Name]]</f>
        <v>A</v>
      </c>
      <c r="C1708" t="str">
        <f>Portfolio43468[[#This Row],[Last Name]]</f>
        <v>Krause</v>
      </c>
      <c r="D1708" t="s">
        <v>4493</v>
      </c>
      <c r="E1708" t="str">
        <f>Portfolio43468[[#This Row],[Gender]]</f>
        <v>M</v>
      </c>
      <c r="F1708">
        <v>30</v>
      </c>
      <c r="G1708" t="s">
        <v>6042</v>
      </c>
      <c r="H1708" t="s">
        <v>1155</v>
      </c>
      <c r="I1708" t="str">
        <f>INDEX('Postal Codes 1'!$C$2:$C$1540,MATCH(H1708,'Postal Codes 1'!$B$2:$B$1540,0))</f>
        <v>LE</v>
      </c>
      <c r="J1708" s="10">
        <v>40518</v>
      </c>
      <c r="K1708">
        <v>14</v>
      </c>
      <c r="L1708" t="s">
        <v>1707</v>
      </c>
      <c r="M1708" t="str">
        <f>Portfolio43468[[#This Row],[Product Name]]</f>
        <v>Megawidget M</v>
      </c>
      <c r="N1708">
        <f>Portfolio43468[[#This Row],[Order Quantity]]</f>
        <v>336</v>
      </c>
      <c r="O1708" s="14">
        <f>Portfolio43468[[#This Row],[Order Value]]</f>
        <v>399.84</v>
      </c>
      <c r="P1708">
        <f t="shared" si="52"/>
        <v>2010</v>
      </c>
      <c r="Q1708" t="str">
        <f t="shared" si="53"/>
        <v>Dec</v>
      </c>
    </row>
    <row r="1709" spans="1:17" x14ac:dyDescent="0.3">
      <c r="A1709">
        <v>1718</v>
      </c>
      <c r="B1709" t="str">
        <f>Portfolio43468[[#This Row],[First Name]]</f>
        <v>J</v>
      </c>
      <c r="C1709" t="str">
        <f>Portfolio43468[[#This Row],[Last Name]]</f>
        <v>Coffey</v>
      </c>
      <c r="D1709" t="s">
        <v>4493</v>
      </c>
      <c r="E1709" t="str">
        <f>Portfolio43468[[#This Row],[Gender]]</f>
        <v>M</v>
      </c>
      <c r="F1709">
        <v>90</v>
      </c>
      <c r="G1709" t="s">
        <v>6045</v>
      </c>
      <c r="H1709" t="s">
        <v>434</v>
      </c>
      <c r="I1709" t="str">
        <f>INDEX('Postal Codes 1'!$C$2:$C$1540,MATCH(H1709,'Postal Codes 1'!$B$2:$B$1540,0))</f>
        <v>RG</v>
      </c>
      <c r="J1709" s="10">
        <v>39583</v>
      </c>
      <c r="K1709">
        <v>32</v>
      </c>
      <c r="L1709" t="s">
        <v>1677</v>
      </c>
      <c r="M1709" t="str">
        <f>Portfolio43468[[#This Row],[Product Name]]</f>
        <v>Ultrathing V3</v>
      </c>
      <c r="N1709">
        <f>Portfolio43468[[#This Row],[Order Quantity]]</f>
        <v>768</v>
      </c>
      <c r="O1709" s="14">
        <f>Portfolio43468[[#This Row],[Order Value]]</f>
        <v>2680.32</v>
      </c>
      <c r="P1709">
        <f t="shared" si="52"/>
        <v>2008</v>
      </c>
      <c r="Q1709" t="str">
        <f t="shared" si="53"/>
        <v>May</v>
      </c>
    </row>
    <row r="1710" spans="1:17" x14ac:dyDescent="0.3">
      <c r="A1710">
        <v>1719</v>
      </c>
      <c r="B1710" t="str">
        <f>Portfolio43468[[#This Row],[First Name]]</f>
        <v>A</v>
      </c>
      <c r="C1710" t="str">
        <f>Portfolio43468[[#This Row],[Last Name]]</f>
        <v>Spangler</v>
      </c>
      <c r="D1710" t="s">
        <v>4493</v>
      </c>
      <c r="E1710" t="str">
        <f>Portfolio43468[[#This Row],[Gender]]</f>
        <v>M</v>
      </c>
      <c r="F1710">
        <v>90</v>
      </c>
      <c r="G1710" t="s">
        <v>6046</v>
      </c>
      <c r="H1710" t="s">
        <v>541</v>
      </c>
      <c r="I1710" t="str">
        <f>INDEX('Postal Codes 1'!$C$2:$C$1540,MATCH(H1710,'Postal Codes 1'!$B$2:$B$1540,0))</f>
        <v>BT</v>
      </c>
      <c r="J1710" s="10">
        <v>39613</v>
      </c>
      <c r="K1710">
        <v>59</v>
      </c>
      <c r="L1710" t="s">
        <v>1696</v>
      </c>
      <c r="M1710" t="str">
        <f>Portfolio43468[[#This Row],[Product Name]]</f>
        <v>Ultrathing V2</v>
      </c>
      <c r="N1710">
        <f>Portfolio43468[[#This Row],[Order Quantity]]</f>
        <v>1180</v>
      </c>
      <c r="O1710" s="14">
        <f>Portfolio43468[[#This Row],[Order Value]]</f>
        <v>3528.2000000000003</v>
      </c>
      <c r="P1710">
        <f t="shared" si="52"/>
        <v>2008</v>
      </c>
      <c r="Q1710" t="str">
        <f t="shared" si="53"/>
        <v>Jun</v>
      </c>
    </row>
    <row r="1711" spans="1:17" x14ac:dyDescent="0.3">
      <c r="A1711">
        <v>1720</v>
      </c>
      <c r="B1711" t="str">
        <f>Portfolio43468[[#This Row],[First Name]]</f>
        <v>P</v>
      </c>
      <c r="C1711" t="str">
        <f>Portfolio43468[[#This Row],[Last Name]]</f>
        <v>Estrada</v>
      </c>
      <c r="D1711" t="s">
        <v>4493</v>
      </c>
      <c r="E1711" t="str">
        <f>Portfolio43468[[#This Row],[Gender]]</f>
        <v>M</v>
      </c>
      <c r="F1711">
        <v>90</v>
      </c>
      <c r="G1711" t="s">
        <v>6047</v>
      </c>
      <c r="H1711" t="s">
        <v>3</v>
      </c>
      <c r="I1711" t="str">
        <f>INDEX('Postal Codes 1'!$C$2:$C$1540,MATCH(H1711,'Postal Codes 1'!$B$2:$B$1540,0))</f>
        <v>AB</v>
      </c>
      <c r="J1711" s="10">
        <v>40373</v>
      </c>
      <c r="K1711">
        <v>79</v>
      </c>
      <c r="L1711" t="s">
        <v>1673</v>
      </c>
      <c r="M1711" t="str">
        <f>Portfolio43468[[#This Row],[Product Name]]</f>
        <v>Megawidget S</v>
      </c>
      <c r="N1711">
        <f>Portfolio43468[[#This Row],[Order Quantity]]</f>
        <v>1896</v>
      </c>
      <c r="O1711" s="14">
        <f>Portfolio43468[[#This Row],[Order Value]]</f>
        <v>1497.8400000000001</v>
      </c>
      <c r="P1711">
        <f t="shared" si="52"/>
        <v>2010</v>
      </c>
      <c r="Q1711" t="str">
        <f t="shared" si="53"/>
        <v>Jul</v>
      </c>
    </row>
    <row r="1712" spans="1:17" x14ac:dyDescent="0.3">
      <c r="A1712">
        <v>1721</v>
      </c>
      <c r="B1712" t="str">
        <f>Portfolio43468[[#This Row],[First Name]]</f>
        <v>G</v>
      </c>
      <c r="C1712" t="str">
        <f>Portfolio43468[[#This Row],[Last Name]]</f>
        <v>Henley</v>
      </c>
      <c r="D1712" t="s">
        <v>4493</v>
      </c>
      <c r="E1712" t="str">
        <f>Portfolio43468[[#This Row],[Gender]]</f>
        <v>M</v>
      </c>
      <c r="F1712">
        <v>90</v>
      </c>
      <c r="G1712" t="s">
        <v>6048</v>
      </c>
      <c r="H1712" t="s">
        <v>843</v>
      </c>
      <c r="I1712" t="str">
        <f>INDEX('Postal Codes 1'!$C$2:$C$1540,MATCH(H1712,'Postal Codes 1'!$B$2:$B$1540,0))</f>
        <v>AB</v>
      </c>
      <c r="J1712" s="10">
        <v>40417</v>
      </c>
      <c r="K1712">
        <v>86</v>
      </c>
      <c r="L1712" t="s">
        <v>1673</v>
      </c>
      <c r="M1712" t="str">
        <f>Portfolio43468[[#This Row],[Product Name]]</f>
        <v>Megawidget S</v>
      </c>
      <c r="N1712">
        <f>Portfolio43468[[#This Row],[Order Quantity]]</f>
        <v>2064</v>
      </c>
      <c r="O1712" s="14">
        <f>Portfolio43468[[#This Row],[Order Value]]</f>
        <v>1630.5600000000002</v>
      </c>
      <c r="P1712">
        <f t="shared" si="52"/>
        <v>2010</v>
      </c>
      <c r="Q1712" t="str">
        <f t="shared" si="53"/>
        <v>Aug</v>
      </c>
    </row>
    <row r="1713" spans="1:17" x14ac:dyDescent="0.3">
      <c r="A1713">
        <v>1722</v>
      </c>
      <c r="B1713" t="str">
        <f>Portfolio43468[[#This Row],[First Name]]</f>
        <v>K</v>
      </c>
      <c r="C1713" t="str">
        <f>Portfolio43468[[#This Row],[Last Name]]</f>
        <v>Wiseman</v>
      </c>
      <c r="D1713" t="s">
        <v>4493</v>
      </c>
      <c r="E1713" t="str">
        <f>Portfolio43468[[#This Row],[Gender]]</f>
        <v>M</v>
      </c>
      <c r="F1713">
        <v>30</v>
      </c>
      <c r="G1713" t="s">
        <v>6050</v>
      </c>
      <c r="H1713" t="s">
        <v>5708</v>
      </c>
      <c r="I1713" t="str">
        <f>INDEX('Postal Codes 1'!$C$2:$C$1540,MATCH(H1713,'Postal Codes 1'!$B$2:$B$1540,0))</f>
        <v>SS</v>
      </c>
      <c r="J1713" s="10">
        <v>40413</v>
      </c>
      <c r="K1713">
        <v>29</v>
      </c>
      <c r="L1713" t="s">
        <v>1700</v>
      </c>
      <c r="M1713" t="str">
        <f>Portfolio43468[[#This Row],[Product Name]]</f>
        <v>Ultrathing V1</v>
      </c>
      <c r="N1713">
        <f>Portfolio43468[[#This Row],[Order Quantity]]</f>
        <v>493</v>
      </c>
      <c r="O1713" s="14">
        <f>Portfolio43468[[#This Row],[Order Value]]</f>
        <v>981.07</v>
      </c>
      <c r="P1713">
        <f t="shared" si="52"/>
        <v>2010</v>
      </c>
      <c r="Q1713" t="str">
        <f t="shared" si="53"/>
        <v>Aug</v>
      </c>
    </row>
    <row r="1714" spans="1:17" x14ac:dyDescent="0.3">
      <c r="A1714">
        <v>1723</v>
      </c>
      <c r="B1714" t="str">
        <f>Portfolio43468[[#This Row],[First Name]]</f>
        <v>B</v>
      </c>
      <c r="C1714" t="str">
        <f>Portfolio43468[[#This Row],[Last Name]]</f>
        <v>Stringer</v>
      </c>
      <c r="D1714" t="s">
        <v>4493</v>
      </c>
      <c r="E1714" t="str">
        <f>Portfolio43468[[#This Row],[Gender]]</f>
        <v>M</v>
      </c>
      <c r="F1714">
        <v>60</v>
      </c>
      <c r="G1714" t="s">
        <v>6052</v>
      </c>
      <c r="H1714" t="s">
        <v>793</v>
      </c>
      <c r="I1714" t="str">
        <f>INDEX('Postal Codes 1'!$C$2:$C$1540,MATCH(H1714,'Postal Codes 1'!$B$2:$B$1540,0))</f>
        <v>PL</v>
      </c>
      <c r="J1714" s="10">
        <v>39991</v>
      </c>
      <c r="K1714">
        <v>19</v>
      </c>
      <c r="L1714" t="s">
        <v>1700</v>
      </c>
      <c r="M1714" t="str">
        <f>Portfolio43468[[#This Row],[Product Name]]</f>
        <v>Ultrathing V1</v>
      </c>
      <c r="N1714">
        <f>Portfolio43468[[#This Row],[Order Quantity]]</f>
        <v>323</v>
      </c>
      <c r="O1714" s="14">
        <f>Portfolio43468[[#This Row],[Order Value]]</f>
        <v>642.77</v>
      </c>
      <c r="P1714">
        <f t="shared" si="52"/>
        <v>2009</v>
      </c>
      <c r="Q1714" t="str">
        <f t="shared" si="53"/>
        <v>Jun</v>
      </c>
    </row>
    <row r="1715" spans="1:17" x14ac:dyDescent="0.3">
      <c r="A1715">
        <v>1724</v>
      </c>
      <c r="B1715" t="str">
        <f>Portfolio43468[[#This Row],[First Name]]</f>
        <v>D</v>
      </c>
      <c r="C1715" t="str">
        <f>Portfolio43468[[#This Row],[Last Name]]</f>
        <v>Woods</v>
      </c>
      <c r="D1715" t="s">
        <v>4493</v>
      </c>
      <c r="E1715" t="str">
        <f>Portfolio43468[[#This Row],[Gender]]</f>
        <v>M</v>
      </c>
      <c r="F1715">
        <v>90</v>
      </c>
      <c r="G1715" t="s">
        <v>6053</v>
      </c>
      <c r="H1715" t="s">
        <v>145</v>
      </c>
      <c r="I1715" t="str">
        <f>INDEX('Postal Codes 1'!$C$2:$C$1540,MATCH(H1715,'Postal Codes 1'!$B$2:$B$1540,0))</f>
        <v>DG</v>
      </c>
      <c r="J1715" s="10">
        <v>39846</v>
      </c>
      <c r="K1715">
        <v>9</v>
      </c>
      <c r="L1715" t="s">
        <v>1707</v>
      </c>
      <c r="M1715" t="str">
        <f>Portfolio43468[[#This Row],[Product Name]]</f>
        <v>Megawidget M</v>
      </c>
      <c r="N1715">
        <f>Portfolio43468[[#This Row],[Order Quantity]]</f>
        <v>216</v>
      </c>
      <c r="O1715" s="14">
        <f>Portfolio43468[[#This Row],[Order Value]]</f>
        <v>257.03999999999996</v>
      </c>
      <c r="P1715">
        <f t="shared" si="52"/>
        <v>2009</v>
      </c>
      <c r="Q1715" t="str">
        <f t="shared" si="53"/>
        <v>Feb</v>
      </c>
    </row>
    <row r="1716" spans="1:17" x14ac:dyDescent="0.3">
      <c r="A1716">
        <v>1725</v>
      </c>
      <c r="B1716" t="str">
        <f>Portfolio43468[[#This Row],[First Name]]</f>
        <v>P</v>
      </c>
      <c r="C1716" t="str">
        <f>Portfolio43468[[#This Row],[Last Name]]</f>
        <v>Santos</v>
      </c>
      <c r="D1716" t="s">
        <v>4493</v>
      </c>
      <c r="E1716" t="str">
        <f>Portfolio43468[[#This Row],[Gender]]</f>
        <v>M</v>
      </c>
      <c r="F1716">
        <v>30</v>
      </c>
      <c r="G1716" t="s">
        <v>6055</v>
      </c>
      <c r="H1716" t="s">
        <v>1602</v>
      </c>
      <c r="I1716" t="str">
        <f>INDEX('Postal Codes 1'!$C$2:$C$1540,MATCH(H1716,'Postal Codes 1'!$B$2:$B$1540,0))</f>
        <v>CV</v>
      </c>
      <c r="J1716" s="10">
        <v>40307</v>
      </c>
      <c r="K1716">
        <v>33</v>
      </c>
      <c r="L1716" t="s">
        <v>1721</v>
      </c>
      <c r="M1716" t="str">
        <f>Portfolio43468[[#This Row],[Product Name]]</f>
        <v>Ultrathing V4</v>
      </c>
      <c r="N1716">
        <f>Portfolio43468[[#This Row],[Order Quantity]]</f>
        <v>792</v>
      </c>
      <c r="O1716" s="14">
        <f>Portfolio43468[[#This Row],[Order Value]]</f>
        <v>3160.0800000000004</v>
      </c>
      <c r="P1716">
        <f t="shared" si="52"/>
        <v>2010</v>
      </c>
      <c r="Q1716" t="str">
        <f t="shared" si="53"/>
        <v>May</v>
      </c>
    </row>
    <row r="1717" spans="1:17" x14ac:dyDescent="0.3">
      <c r="A1717">
        <v>1726</v>
      </c>
      <c r="B1717" t="str">
        <f>Portfolio43468[[#This Row],[First Name]]</f>
        <v>K</v>
      </c>
      <c r="C1717" t="str">
        <f>Portfolio43468[[#This Row],[Last Name]]</f>
        <v>Paige</v>
      </c>
      <c r="D1717" t="s">
        <v>4493</v>
      </c>
      <c r="E1717" t="str">
        <f>Portfolio43468[[#This Row],[Gender]]</f>
        <v>M</v>
      </c>
      <c r="F1717">
        <v>90</v>
      </c>
      <c r="G1717" t="s">
        <v>6056</v>
      </c>
      <c r="H1717" t="s">
        <v>49</v>
      </c>
      <c r="I1717" t="str">
        <f>INDEX('Postal Codes 1'!$C$2:$C$1540,MATCH(H1717,'Postal Codes 1'!$B$2:$B$1540,0))</f>
        <v>RH</v>
      </c>
      <c r="J1717" s="10">
        <v>39883</v>
      </c>
      <c r="K1717">
        <v>56</v>
      </c>
      <c r="L1717" t="s">
        <v>1721</v>
      </c>
      <c r="M1717" t="str">
        <f>Portfolio43468[[#This Row],[Product Name]]</f>
        <v>Ultrathing V4</v>
      </c>
      <c r="N1717">
        <f>Portfolio43468[[#This Row],[Order Quantity]]</f>
        <v>1344</v>
      </c>
      <c r="O1717" s="14">
        <f>Portfolio43468[[#This Row],[Order Value]]</f>
        <v>5362.56</v>
      </c>
      <c r="P1717">
        <f t="shared" si="52"/>
        <v>2009</v>
      </c>
      <c r="Q1717" t="str">
        <f t="shared" si="53"/>
        <v>Mar</v>
      </c>
    </row>
    <row r="1718" spans="1:17" x14ac:dyDescent="0.3">
      <c r="A1718">
        <v>1727</v>
      </c>
      <c r="B1718" t="str">
        <f>Portfolio43468[[#This Row],[First Name]]</f>
        <v>A</v>
      </c>
      <c r="C1718" t="str">
        <f>Portfolio43468[[#This Row],[Last Name]]</f>
        <v>Zapata</v>
      </c>
      <c r="D1718" t="s">
        <v>4493</v>
      </c>
      <c r="E1718" t="str">
        <f>Portfolio43468[[#This Row],[Gender]]</f>
        <v>M</v>
      </c>
      <c r="F1718">
        <v>30</v>
      </c>
      <c r="G1718" t="s">
        <v>6057</v>
      </c>
      <c r="H1718" t="s">
        <v>1610</v>
      </c>
      <c r="I1718" t="str">
        <f>INDEX('Postal Codes 1'!$C$2:$C$1540,MATCH(H1718,'Postal Codes 1'!$B$2:$B$1540,0))</f>
        <v>BT</v>
      </c>
      <c r="J1718" s="10">
        <v>39804</v>
      </c>
      <c r="K1718">
        <v>77</v>
      </c>
      <c r="L1718" t="s">
        <v>1007</v>
      </c>
      <c r="M1718" t="str">
        <f>Portfolio43468[[#This Row],[Product Name]]</f>
        <v>Superwossname</v>
      </c>
      <c r="N1718">
        <f>Portfolio43468[[#This Row],[Order Quantity]]</f>
        <v>1540</v>
      </c>
      <c r="O1718" s="14">
        <f>Portfolio43468[[#This Row],[Order Value]]</f>
        <v>4789.3999999999996</v>
      </c>
      <c r="P1718">
        <f t="shared" si="52"/>
        <v>2008</v>
      </c>
      <c r="Q1718" t="str">
        <f t="shared" si="53"/>
        <v>Dec</v>
      </c>
    </row>
    <row r="1719" spans="1:17" x14ac:dyDescent="0.3">
      <c r="A1719">
        <v>1728</v>
      </c>
      <c r="B1719" t="str">
        <f>Portfolio43468[[#This Row],[First Name]]</f>
        <v>L</v>
      </c>
      <c r="C1719" t="str">
        <f>Portfolio43468[[#This Row],[Last Name]]</f>
        <v>Childress</v>
      </c>
      <c r="D1719" t="s">
        <v>4493</v>
      </c>
      <c r="E1719" t="str">
        <f>Portfolio43468[[#This Row],[Gender]]</f>
        <v>M</v>
      </c>
      <c r="F1719">
        <v>30</v>
      </c>
      <c r="G1719" t="s">
        <v>6059</v>
      </c>
      <c r="H1719" t="s">
        <v>142</v>
      </c>
      <c r="I1719" t="str">
        <f>INDEX('Postal Codes 1'!$C$2:$C$1540,MATCH(H1719,'Postal Codes 1'!$B$2:$B$1540,0))</f>
        <v>DG</v>
      </c>
      <c r="J1719" s="10">
        <v>39975</v>
      </c>
      <c r="K1719">
        <v>90</v>
      </c>
      <c r="L1719" t="s">
        <v>1677</v>
      </c>
      <c r="M1719" t="str">
        <f>Portfolio43468[[#This Row],[Product Name]]</f>
        <v>Ultrathing V3</v>
      </c>
      <c r="N1719">
        <f>Portfolio43468[[#This Row],[Order Quantity]]</f>
        <v>2160</v>
      </c>
      <c r="O1719" s="14">
        <f>Portfolio43468[[#This Row],[Order Value]]</f>
        <v>7538.4000000000005</v>
      </c>
      <c r="P1719">
        <f t="shared" si="52"/>
        <v>2009</v>
      </c>
      <c r="Q1719" t="str">
        <f t="shared" si="53"/>
        <v>Jun</v>
      </c>
    </row>
    <row r="1720" spans="1:17" x14ac:dyDescent="0.3">
      <c r="A1720">
        <v>1729</v>
      </c>
      <c r="B1720" t="str">
        <f>Portfolio43468[[#This Row],[First Name]]</f>
        <v>L</v>
      </c>
      <c r="C1720" t="str">
        <f>Portfolio43468[[#This Row],[Last Name]]</f>
        <v>Sprague</v>
      </c>
      <c r="D1720" t="s">
        <v>4493</v>
      </c>
      <c r="E1720" t="str">
        <f>Portfolio43468[[#This Row],[Gender]]</f>
        <v>M</v>
      </c>
      <c r="F1720">
        <v>30</v>
      </c>
      <c r="G1720" t="s">
        <v>6060</v>
      </c>
      <c r="H1720" t="s">
        <v>807</v>
      </c>
      <c r="I1720" t="str">
        <f>INDEX('Postal Codes 1'!$C$2:$C$1540,MATCH(H1720,'Postal Codes 1'!$B$2:$B$1540,0))</f>
        <v>RH</v>
      </c>
      <c r="J1720" s="10">
        <v>39474</v>
      </c>
      <c r="K1720">
        <v>97</v>
      </c>
      <c r="L1720" t="s">
        <v>1707</v>
      </c>
      <c r="M1720" t="str">
        <f>Portfolio43468[[#This Row],[Product Name]]</f>
        <v>Megawidget M</v>
      </c>
      <c r="N1720">
        <f>Portfolio43468[[#This Row],[Order Quantity]]</f>
        <v>2328</v>
      </c>
      <c r="O1720" s="14">
        <f>Portfolio43468[[#This Row],[Order Value]]</f>
        <v>2770.3199999999997</v>
      </c>
      <c r="P1720">
        <f t="shared" si="52"/>
        <v>2008</v>
      </c>
      <c r="Q1720" t="str">
        <f t="shared" si="53"/>
        <v>Jan</v>
      </c>
    </row>
    <row r="1721" spans="1:17" x14ac:dyDescent="0.3">
      <c r="A1721">
        <v>1730</v>
      </c>
      <c r="B1721" t="str">
        <f>Portfolio43468[[#This Row],[First Name]]</f>
        <v>R</v>
      </c>
      <c r="C1721" t="str">
        <f>Portfolio43468[[#This Row],[Last Name]]</f>
        <v>Calhoun</v>
      </c>
      <c r="D1721" t="s">
        <v>4493</v>
      </c>
      <c r="E1721" t="str">
        <f>Portfolio43468[[#This Row],[Gender]]</f>
        <v>M</v>
      </c>
      <c r="F1721">
        <v>60</v>
      </c>
      <c r="G1721" t="s">
        <v>6063</v>
      </c>
      <c r="H1721" t="s">
        <v>1600</v>
      </c>
      <c r="I1721" t="str">
        <f>INDEX('Postal Codes 1'!$C$2:$C$1540,MATCH(H1721,'Postal Codes 1'!$B$2:$B$1540,0))</f>
        <v>CB</v>
      </c>
      <c r="J1721" s="10">
        <v>39647</v>
      </c>
      <c r="K1721">
        <v>11</v>
      </c>
      <c r="L1721" t="s">
        <v>1772</v>
      </c>
      <c r="M1721" t="str">
        <f>Portfolio43468[[#This Row],[Product Name]]</f>
        <v>Gigastuff</v>
      </c>
      <c r="N1721">
        <f>Portfolio43468[[#This Row],[Order Quantity]]</f>
        <v>198</v>
      </c>
      <c r="O1721" s="14">
        <f>Portfolio43468[[#This Row],[Order Value]]</f>
        <v>374.21999999999997</v>
      </c>
      <c r="P1721">
        <f t="shared" si="52"/>
        <v>2008</v>
      </c>
      <c r="Q1721" t="str">
        <f t="shared" si="53"/>
        <v>Jul</v>
      </c>
    </row>
    <row r="1722" spans="1:17" x14ac:dyDescent="0.3">
      <c r="A1722">
        <v>1731</v>
      </c>
      <c r="B1722" t="str">
        <f>Portfolio43468[[#This Row],[First Name]]</f>
        <v>J</v>
      </c>
      <c r="C1722" t="str">
        <f>Portfolio43468[[#This Row],[Last Name]]</f>
        <v>Tipton</v>
      </c>
      <c r="D1722" t="s">
        <v>4493</v>
      </c>
      <c r="E1722" t="str">
        <f>Portfolio43468[[#This Row],[Gender]]</f>
        <v>M</v>
      </c>
      <c r="F1722">
        <v>90</v>
      </c>
      <c r="G1722" t="s">
        <v>6065</v>
      </c>
      <c r="H1722" t="s">
        <v>461</v>
      </c>
      <c r="I1722" t="str">
        <f>INDEX('Postal Codes 1'!$C$2:$C$1540,MATCH(H1722,'Postal Codes 1'!$B$2:$B$1540,0))</f>
        <v>SA</v>
      </c>
      <c r="J1722" s="10">
        <v>40438</v>
      </c>
      <c r="K1722">
        <v>7</v>
      </c>
      <c r="L1722" t="s">
        <v>1700</v>
      </c>
      <c r="M1722" t="str">
        <f>Portfolio43468[[#This Row],[Product Name]]</f>
        <v>Ultrathing V1</v>
      </c>
      <c r="N1722">
        <f>Portfolio43468[[#This Row],[Order Quantity]]</f>
        <v>119</v>
      </c>
      <c r="O1722" s="14">
        <f>Portfolio43468[[#This Row],[Order Value]]</f>
        <v>236.81</v>
      </c>
      <c r="P1722">
        <f t="shared" si="52"/>
        <v>2010</v>
      </c>
      <c r="Q1722" t="str">
        <f t="shared" si="53"/>
        <v>Sep</v>
      </c>
    </row>
    <row r="1723" spans="1:17" x14ac:dyDescent="0.3">
      <c r="A1723">
        <v>1732</v>
      </c>
      <c r="B1723" t="str">
        <f>Portfolio43468[[#This Row],[First Name]]</f>
        <v>S</v>
      </c>
      <c r="C1723" t="str">
        <f>Portfolio43468[[#This Row],[Last Name]]</f>
        <v>Reese</v>
      </c>
      <c r="D1723" t="s">
        <v>4493</v>
      </c>
      <c r="E1723" t="str">
        <f>Portfolio43468[[#This Row],[Gender]]</f>
        <v>M</v>
      </c>
      <c r="F1723">
        <v>90</v>
      </c>
      <c r="G1723" t="s">
        <v>6067</v>
      </c>
      <c r="H1723" t="s">
        <v>700</v>
      </c>
      <c r="I1723" t="str">
        <f>INDEX('Postal Codes 1'!$C$2:$C$1540,MATCH(H1723,'Postal Codes 1'!$B$2:$B$1540,0))</f>
        <v>LL</v>
      </c>
      <c r="J1723" s="10">
        <v>39510</v>
      </c>
      <c r="K1723">
        <v>18</v>
      </c>
      <c r="L1723" t="s">
        <v>851</v>
      </c>
      <c r="M1723" t="str">
        <f>Portfolio43468[[#This Row],[Product Name]]</f>
        <v>Hyperwotsit</v>
      </c>
      <c r="N1723">
        <f>Portfolio43468[[#This Row],[Order Quantity]]</f>
        <v>360</v>
      </c>
      <c r="O1723" s="14">
        <f>Portfolio43468[[#This Row],[Order Value]]</f>
        <v>723.59999999999991</v>
      </c>
      <c r="P1723">
        <f t="shared" si="52"/>
        <v>2008</v>
      </c>
      <c r="Q1723" t="str">
        <f t="shared" si="53"/>
        <v>Mar</v>
      </c>
    </row>
    <row r="1724" spans="1:17" x14ac:dyDescent="0.3">
      <c r="A1724">
        <v>1733</v>
      </c>
      <c r="B1724" t="str">
        <f>Portfolio43468[[#This Row],[First Name]]</f>
        <v>E</v>
      </c>
      <c r="C1724" t="str">
        <f>Portfolio43468[[#This Row],[Last Name]]</f>
        <v>Bishop</v>
      </c>
      <c r="D1724" t="s">
        <v>4493</v>
      </c>
      <c r="E1724" t="str">
        <f>Portfolio43468[[#This Row],[Gender]]</f>
        <v>M</v>
      </c>
      <c r="F1724">
        <v>30</v>
      </c>
      <c r="G1724" t="s">
        <v>6068</v>
      </c>
      <c r="H1724" t="s">
        <v>664</v>
      </c>
      <c r="I1724" t="str">
        <f>INDEX('Postal Codes 1'!$C$2:$C$1540,MATCH(H1724,'Postal Codes 1'!$B$2:$B$1540,0))</f>
        <v>KA</v>
      </c>
      <c r="J1724" s="10">
        <v>39620</v>
      </c>
      <c r="K1724">
        <v>64</v>
      </c>
      <c r="L1724" t="s">
        <v>1700</v>
      </c>
      <c r="M1724" t="str">
        <f>Portfolio43468[[#This Row],[Product Name]]</f>
        <v>Ultrathing V1</v>
      </c>
      <c r="N1724">
        <f>Portfolio43468[[#This Row],[Order Quantity]]</f>
        <v>1088</v>
      </c>
      <c r="O1724" s="14">
        <f>Portfolio43468[[#This Row],[Order Value]]</f>
        <v>2165.12</v>
      </c>
      <c r="P1724">
        <f t="shared" si="52"/>
        <v>2008</v>
      </c>
      <c r="Q1724" t="str">
        <f t="shared" si="53"/>
        <v>Jun</v>
      </c>
    </row>
    <row r="1725" spans="1:17" x14ac:dyDescent="0.3">
      <c r="A1725">
        <v>1734</v>
      </c>
      <c r="B1725" t="str">
        <f>Portfolio43468[[#This Row],[First Name]]</f>
        <v>K</v>
      </c>
      <c r="C1725" t="str">
        <f>Portfolio43468[[#This Row],[Last Name]]</f>
        <v>Green</v>
      </c>
      <c r="D1725" t="s">
        <v>4493</v>
      </c>
      <c r="E1725" t="str">
        <f>Portfolio43468[[#This Row],[Gender]]</f>
        <v>M</v>
      </c>
      <c r="F1725">
        <v>30</v>
      </c>
      <c r="G1725" t="s">
        <v>6069</v>
      </c>
      <c r="H1725" t="s">
        <v>3329</v>
      </c>
      <c r="I1725" t="str">
        <f>INDEX('Postal Codes 1'!$C$2:$C$1540,MATCH(H1725,'Postal Codes 1'!$B$2:$B$1540,0))</f>
        <v>EH</v>
      </c>
      <c r="J1725" s="10">
        <v>40349</v>
      </c>
      <c r="K1725">
        <v>66</v>
      </c>
      <c r="L1725" t="s">
        <v>1692</v>
      </c>
      <c r="M1725" t="str">
        <f>Portfolio43468[[#This Row],[Product Name]]</f>
        <v>Megawidget L</v>
      </c>
      <c r="N1725">
        <f>Portfolio43468[[#This Row],[Order Quantity]]</f>
        <v>1584</v>
      </c>
      <c r="O1725" s="14">
        <f>Portfolio43468[[#This Row],[Order Value]]</f>
        <v>2518.56</v>
      </c>
      <c r="P1725">
        <f t="shared" si="52"/>
        <v>2010</v>
      </c>
      <c r="Q1725" t="str">
        <f t="shared" si="53"/>
        <v>Jun</v>
      </c>
    </row>
    <row r="1726" spans="1:17" x14ac:dyDescent="0.3">
      <c r="A1726">
        <v>1735</v>
      </c>
      <c r="B1726" t="str">
        <f>Portfolio43468[[#This Row],[First Name]]</f>
        <v>M</v>
      </c>
      <c r="C1726" t="str">
        <f>Portfolio43468[[#This Row],[Last Name]]</f>
        <v>Rodrigues</v>
      </c>
      <c r="D1726" t="s">
        <v>4493</v>
      </c>
      <c r="E1726" t="str">
        <f>Portfolio43468[[#This Row],[Gender]]</f>
        <v>M</v>
      </c>
      <c r="F1726">
        <v>90</v>
      </c>
      <c r="G1726" t="s">
        <v>6070</v>
      </c>
      <c r="H1726" t="s">
        <v>799</v>
      </c>
      <c r="I1726" t="str">
        <f>INDEX('Postal Codes 1'!$C$2:$C$1540,MATCH(H1726,'Postal Codes 1'!$B$2:$B$1540,0))</f>
        <v>PO</v>
      </c>
      <c r="J1726" s="10">
        <v>39935</v>
      </c>
      <c r="K1726">
        <v>92</v>
      </c>
      <c r="L1726" t="s">
        <v>1007</v>
      </c>
      <c r="M1726" t="str">
        <f>Portfolio43468[[#This Row],[Product Name]]</f>
        <v>Superwossname</v>
      </c>
      <c r="N1726">
        <f>Portfolio43468[[#This Row],[Order Quantity]]</f>
        <v>1840</v>
      </c>
      <c r="O1726" s="14">
        <f>Portfolio43468[[#This Row],[Order Value]]</f>
        <v>5722.4</v>
      </c>
      <c r="P1726">
        <f t="shared" si="52"/>
        <v>2009</v>
      </c>
      <c r="Q1726" t="str">
        <f t="shared" si="53"/>
        <v>May</v>
      </c>
    </row>
    <row r="1727" spans="1:17" x14ac:dyDescent="0.3">
      <c r="A1727">
        <v>1736</v>
      </c>
      <c r="B1727" t="str">
        <f>Portfolio43468[[#This Row],[First Name]]</f>
        <v>G</v>
      </c>
      <c r="C1727" t="str">
        <f>Portfolio43468[[#This Row],[Last Name]]</f>
        <v>Donnelly</v>
      </c>
      <c r="D1727" t="s">
        <v>4493</v>
      </c>
      <c r="E1727" t="str">
        <f>Portfolio43468[[#This Row],[Gender]]</f>
        <v>M</v>
      </c>
      <c r="F1727">
        <v>60</v>
      </c>
      <c r="G1727" t="s">
        <v>6071</v>
      </c>
      <c r="H1727" t="s">
        <v>535</v>
      </c>
      <c r="I1727" t="str">
        <f>INDEX('Postal Codes 1'!$C$2:$C$1540,MATCH(H1727,'Postal Codes 1'!$B$2:$B$1540,0))</f>
        <v>BT</v>
      </c>
      <c r="J1727" s="10">
        <v>40303</v>
      </c>
      <c r="K1727">
        <v>34</v>
      </c>
      <c r="L1727" t="s">
        <v>851</v>
      </c>
      <c r="M1727" t="str">
        <f>Portfolio43468[[#This Row],[Product Name]]</f>
        <v>Hyperwotsit</v>
      </c>
      <c r="N1727">
        <f>Portfolio43468[[#This Row],[Order Quantity]]</f>
        <v>680</v>
      </c>
      <c r="O1727" s="14">
        <f>Portfolio43468[[#This Row],[Order Value]]</f>
        <v>1366.8</v>
      </c>
      <c r="P1727">
        <f t="shared" si="52"/>
        <v>2010</v>
      </c>
      <c r="Q1727" t="str">
        <f t="shared" si="53"/>
        <v>May</v>
      </c>
    </row>
    <row r="1728" spans="1:17" x14ac:dyDescent="0.3">
      <c r="A1728">
        <v>1737</v>
      </c>
      <c r="B1728" t="str">
        <f>Portfolio43468[[#This Row],[First Name]]</f>
        <v>W</v>
      </c>
      <c r="C1728" t="str">
        <f>Portfolio43468[[#This Row],[Last Name]]</f>
        <v>Marsh</v>
      </c>
      <c r="D1728" t="s">
        <v>4493</v>
      </c>
      <c r="E1728" t="str">
        <f>Portfolio43468[[#This Row],[Gender]]</f>
        <v>M</v>
      </c>
      <c r="F1728">
        <v>30</v>
      </c>
      <c r="G1728" t="s">
        <v>6072</v>
      </c>
      <c r="H1728" t="s">
        <v>106</v>
      </c>
      <c r="I1728" t="str">
        <f>INDEX('Postal Codes 1'!$C$2:$C$1540,MATCH(H1728,'Postal Codes 1'!$B$2:$B$1540,0))</f>
        <v>CO</v>
      </c>
      <c r="J1728" s="10">
        <v>39928</v>
      </c>
      <c r="K1728">
        <v>7</v>
      </c>
      <c r="L1728" t="s">
        <v>1772</v>
      </c>
      <c r="M1728" t="str">
        <f>Portfolio43468[[#This Row],[Product Name]]</f>
        <v>Gigastuff</v>
      </c>
      <c r="N1728">
        <f>Portfolio43468[[#This Row],[Order Quantity]]</f>
        <v>126</v>
      </c>
      <c r="O1728" s="14">
        <f>Portfolio43468[[#This Row],[Order Value]]</f>
        <v>238.14</v>
      </c>
      <c r="P1728">
        <f t="shared" si="52"/>
        <v>2009</v>
      </c>
      <c r="Q1728" t="str">
        <f t="shared" si="53"/>
        <v>Apr</v>
      </c>
    </row>
    <row r="1729" spans="1:17" x14ac:dyDescent="0.3">
      <c r="A1729">
        <v>1738</v>
      </c>
      <c r="B1729" t="str">
        <f>Portfolio43468[[#This Row],[First Name]]</f>
        <v>B</v>
      </c>
      <c r="C1729" t="str">
        <f>Portfolio43468[[#This Row],[Last Name]]</f>
        <v>Joseph</v>
      </c>
      <c r="D1729" t="s">
        <v>4493</v>
      </c>
      <c r="E1729" t="str">
        <f>Portfolio43468[[#This Row],[Gender]]</f>
        <v>M</v>
      </c>
      <c r="F1729">
        <v>60</v>
      </c>
      <c r="G1729" t="s">
        <v>6074</v>
      </c>
      <c r="H1729" t="s">
        <v>737</v>
      </c>
      <c r="I1729" t="str">
        <f>INDEX('Postal Codes 1'!$C$2:$C$1540,MATCH(H1729,'Postal Codes 1'!$B$2:$B$1540,0))</f>
        <v>ML</v>
      </c>
      <c r="J1729" s="10">
        <v>39979</v>
      </c>
      <c r="K1729">
        <v>23</v>
      </c>
      <c r="L1729" t="s">
        <v>851</v>
      </c>
      <c r="M1729" t="str">
        <f>Portfolio43468[[#This Row],[Product Name]]</f>
        <v>Hyperwotsit</v>
      </c>
      <c r="N1729">
        <f>Portfolio43468[[#This Row],[Order Quantity]]</f>
        <v>460</v>
      </c>
      <c r="O1729" s="14">
        <f>Portfolio43468[[#This Row],[Order Value]]</f>
        <v>924.59999999999991</v>
      </c>
      <c r="P1729">
        <f t="shared" si="52"/>
        <v>2009</v>
      </c>
      <c r="Q1729" t="str">
        <f t="shared" si="53"/>
        <v>Jun</v>
      </c>
    </row>
    <row r="1730" spans="1:17" x14ac:dyDescent="0.3">
      <c r="A1730">
        <v>1739</v>
      </c>
      <c r="B1730" t="str">
        <f>Portfolio43468[[#This Row],[First Name]]</f>
        <v>H</v>
      </c>
      <c r="C1730" t="str">
        <f>Portfolio43468[[#This Row],[Last Name]]</f>
        <v>Quinones</v>
      </c>
      <c r="D1730" t="s">
        <v>4493</v>
      </c>
      <c r="E1730" t="str">
        <f>Portfolio43468[[#This Row],[Gender]]</f>
        <v>M</v>
      </c>
      <c r="F1730">
        <v>60</v>
      </c>
      <c r="G1730" t="s">
        <v>6076</v>
      </c>
      <c r="H1730" t="s">
        <v>1600</v>
      </c>
      <c r="I1730" t="str">
        <f>INDEX('Postal Codes 1'!$C$2:$C$1540,MATCH(H1730,'Postal Codes 1'!$B$2:$B$1540,0))</f>
        <v>CB</v>
      </c>
      <c r="J1730" s="10">
        <v>40127</v>
      </c>
      <c r="K1730">
        <v>83</v>
      </c>
      <c r="L1730" t="s">
        <v>1700</v>
      </c>
      <c r="M1730" t="str">
        <f>Portfolio43468[[#This Row],[Product Name]]</f>
        <v>Ultrathing V1</v>
      </c>
      <c r="N1730">
        <f>Portfolio43468[[#This Row],[Order Quantity]]</f>
        <v>1411</v>
      </c>
      <c r="O1730" s="14">
        <f>Portfolio43468[[#This Row],[Order Value]]</f>
        <v>2807.89</v>
      </c>
      <c r="P1730">
        <f t="shared" ref="P1730:P1793" si="54">YEAR(J1730)</f>
        <v>2009</v>
      </c>
      <c r="Q1730" t="str">
        <f t="shared" ref="Q1730:Q1793" si="55">TEXT(J1730,"MMM")</f>
        <v>Nov</v>
      </c>
    </row>
    <row r="1731" spans="1:17" x14ac:dyDescent="0.3">
      <c r="A1731">
        <v>1740</v>
      </c>
      <c r="B1731" t="str">
        <f>Portfolio43468[[#This Row],[First Name]]</f>
        <v>A</v>
      </c>
      <c r="C1731" t="str">
        <f>Portfolio43468[[#This Row],[Last Name]]</f>
        <v>Guzman</v>
      </c>
      <c r="D1731" t="s">
        <v>4493</v>
      </c>
      <c r="E1731" t="str">
        <f>Portfolio43468[[#This Row],[Gender]]</f>
        <v>M</v>
      </c>
      <c r="F1731">
        <v>30</v>
      </c>
      <c r="G1731" t="s">
        <v>6078</v>
      </c>
      <c r="H1731" t="s">
        <v>1632</v>
      </c>
      <c r="I1731" t="str">
        <f>INDEX('Postal Codes 1'!$C$2:$C$1540,MATCH(H1731,'Postal Codes 1'!$B$2:$B$1540,0))</f>
        <v>DD1</v>
      </c>
      <c r="J1731" s="10">
        <v>40180</v>
      </c>
      <c r="K1731">
        <v>83</v>
      </c>
      <c r="L1731" t="s">
        <v>1772</v>
      </c>
      <c r="M1731" t="str">
        <f>Portfolio43468[[#This Row],[Product Name]]</f>
        <v>Gigastuff</v>
      </c>
      <c r="N1731">
        <f>Portfolio43468[[#This Row],[Order Quantity]]</f>
        <v>1494</v>
      </c>
      <c r="O1731" s="14">
        <f>Portfolio43468[[#This Row],[Order Value]]</f>
        <v>2823.66</v>
      </c>
      <c r="P1731">
        <f t="shared" si="54"/>
        <v>2010</v>
      </c>
      <c r="Q1731" t="str">
        <f t="shared" si="55"/>
        <v>Jan</v>
      </c>
    </row>
    <row r="1732" spans="1:17" x14ac:dyDescent="0.3">
      <c r="A1732">
        <v>1741</v>
      </c>
      <c r="B1732" t="str">
        <f>Portfolio43468[[#This Row],[First Name]]</f>
        <v>S</v>
      </c>
      <c r="C1732" t="str">
        <f>Portfolio43468[[#This Row],[Last Name]]</f>
        <v>Winter</v>
      </c>
      <c r="D1732" t="s">
        <v>4493</v>
      </c>
      <c r="E1732" t="str">
        <f>Portfolio43468[[#This Row],[Gender]]</f>
        <v>M</v>
      </c>
      <c r="F1732">
        <v>90</v>
      </c>
      <c r="G1732" t="s">
        <v>6081</v>
      </c>
      <c r="H1732" t="s">
        <v>600</v>
      </c>
      <c r="I1732" t="str">
        <f>INDEX('Postal Codes 1'!$C$2:$C$1540,MATCH(H1732,'Postal Codes 1'!$B$2:$B$1540,0))</f>
        <v>DY</v>
      </c>
      <c r="J1732" s="10">
        <v>39806</v>
      </c>
      <c r="K1732">
        <v>38</v>
      </c>
      <c r="L1732" t="s">
        <v>1696</v>
      </c>
      <c r="M1732" t="str">
        <f>Portfolio43468[[#This Row],[Product Name]]</f>
        <v>Ultrathing V2</v>
      </c>
      <c r="N1732">
        <f>Portfolio43468[[#This Row],[Order Quantity]]</f>
        <v>760</v>
      </c>
      <c r="O1732" s="14">
        <f>Portfolio43468[[#This Row],[Order Value]]</f>
        <v>2272.4</v>
      </c>
      <c r="P1732">
        <f t="shared" si="54"/>
        <v>2008</v>
      </c>
      <c r="Q1732" t="str">
        <f t="shared" si="55"/>
        <v>Dec</v>
      </c>
    </row>
    <row r="1733" spans="1:17" x14ac:dyDescent="0.3">
      <c r="A1733">
        <v>1742</v>
      </c>
      <c r="B1733" t="str">
        <f>Portfolio43468[[#This Row],[First Name]]</f>
        <v>A</v>
      </c>
      <c r="C1733" t="str">
        <f>Portfolio43468[[#This Row],[Last Name]]</f>
        <v>Best</v>
      </c>
      <c r="D1733" t="s">
        <v>4493</v>
      </c>
      <c r="E1733" t="str">
        <f>Portfolio43468[[#This Row],[Gender]]</f>
        <v>M</v>
      </c>
      <c r="F1733">
        <v>60</v>
      </c>
      <c r="G1733" t="s">
        <v>6083</v>
      </c>
      <c r="H1733" t="s">
        <v>140</v>
      </c>
      <c r="I1733" t="str">
        <f>INDEX('Postal Codes 1'!$C$2:$C$1540,MATCH(H1733,'Postal Codes 1'!$B$2:$B$1540,0))</f>
        <v>DG</v>
      </c>
      <c r="J1733" s="10">
        <v>39899</v>
      </c>
      <c r="K1733">
        <v>58</v>
      </c>
      <c r="L1733" t="s">
        <v>1700</v>
      </c>
      <c r="M1733" t="str">
        <f>Portfolio43468[[#This Row],[Product Name]]</f>
        <v>Ultrathing V1</v>
      </c>
      <c r="N1733">
        <f>Portfolio43468[[#This Row],[Order Quantity]]</f>
        <v>986</v>
      </c>
      <c r="O1733" s="14">
        <f>Portfolio43468[[#This Row],[Order Value]]</f>
        <v>1962.14</v>
      </c>
      <c r="P1733">
        <f t="shared" si="54"/>
        <v>2009</v>
      </c>
      <c r="Q1733" t="str">
        <f t="shared" si="55"/>
        <v>Mar</v>
      </c>
    </row>
    <row r="1734" spans="1:17" x14ac:dyDescent="0.3">
      <c r="A1734">
        <v>1743</v>
      </c>
      <c r="B1734" t="str">
        <f>Portfolio43468[[#This Row],[First Name]]</f>
        <v>C</v>
      </c>
      <c r="C1734" t="str">
        <f>Portfolio43468[[#This Row],[Last Name]]</f>
        <v>Mckee</v>
      </c>
      <c r="D1734" t="s">
        <v>4493</v>
      </c>
      <c r="E1734" t="str">
        <f>Portfolio43468[[#This Row],[Gender]]</f>
        <v>M</v>
      </c>
      <c r="F1734">
        <v>60</v>
      </c>
      <c r="G1734" t="s">
        <v>6085</v>
      </c>
      <c r="H1734" t="s">
        <v>4131</v>
      </c>
      <c r="I1734" t="str">
        <f>INDEX('Postal Codes 1'!$C$2:$C$1540,MATCH(H1734,'Postal Codes 1'!$B$2:$B$1540,0))</f>
        <v>EX</v>
      </c>
      <c r="J1734" s="10">
        <v>39504</v>
      </c>
      <c r="K1734">
        <v>43</v>
      </c>
      <c r="L1734" t="s">
        <v>1700</v>
      </c>
      <c r="M1734" t="str">
        <f>Portfolio43468[[#This Row],[Product Name]]</f>
        <v>Ultrathing V1</v>
      </c>
      <c r="N1734">
        <f>Portfolio43468[[#This Row],[Order Quantity]]</f>
        <v>731</v>
      </c>
      <c r="O1734" s="14">
        <f>Portfolio43468[[#This Row],[Order Value]]</f>
        <v>1454.69</v>
      </c>
      <c r="P1734">
        <f t="shared" si="54"/>
        <v>2008</v>
      </c>
      <c r="Q1734" t="str">
        <f t="shared" si="55"/>
        <v>Feb</v>
      </c>
    </row>
    <row r="1735" spans="1:17" x14ac:dyDescent="0.3">
      <c r="A1735">
        <v>1744</v>
      </c>
      <c r="B1735" t="str">
        <f>Portfolio43468[[#This Row],[First Name]]</f>
        <v>J</v>
      </c>
      <c r="C1735" t="str">
        <f>Portfolio43468[[#This Row],[Last Name]]</f>
        <v>Bass</v>
      </c>
      <c r="D1735" t="s">
        <v>4493</v>
      </c>
      <c r="E1735" t="str">
        <f>Portfolio43468[[#This Row],[Gender]]</f>
        <v>M</v>
      </c>
      <c r="F1735">
        <v>90</v>
      </c>
      <c r="G1735" t="s">
        <v>6087</v>
      </c>
      <c r="H1735" t="s">
        <v>374</v>
      </c>
      <c r="I1735" t="str">
        <f>INDEX('Postal Codes 1'!$C$2:$C$1540,MATCH(H1735,'Postal Codes 1'!$B$2:$B$1540,0))</f>
        <v>NP</v>
      </c>
      <c r="J1735" s="10">
        <v>40068</v>
      </c>
      <c r="K1735">
        <v>62</v>
      </c>
      <c r="L1735" t="s">
        <v>1696</v>
      </c>
      <c r="M1735" t="str">
        <f>Portfolio43468[[#This Row],[Product Name]]</f>
        <v>Ultrathing V2</v>
      </c>
      <c r="N1735">
        <f>Portfolio43468[[#This Row],[Order Quantity]]</f>
        <v>1240</v>
      </c>
      <c r="O1735" s="14">
        <f>Portfolio43468[[#This Row],[Order Value]]</f>
        <v>3707.6000000000004</v>
      </c>
      <c r="P1735">
        <f t="shared" si="54"/>
        <v>2009</v>
      </c>
      <c r="Q1735" t="str">
        <f t="shared" si="55"/>
        <v>Sep</v>
      </c>
    </row>
    <row r="1736" spans="1:17" x14ac:dyDescent="0.3">
      <c r="A1736">
        <v>1745</v>
      </c>
      <c r="B1736" t="str">
        <f>Portfolio43468[[#This Row],[First Name]]</f>
        <v>D</v>
      </c>
      <c r="C1736" t="str">
        <f>Portfolio43468[[#This Row],[Last Name]]</f>
        <v>Zapata</v>
      </c>
      <c r="D1736" t="s">
        <v>4493</v>
      </c>
      <c r="E1736" t="str">
        <f>Portfolio43468[[#This Row],[Gender]]</f>
        <v>M</v>
      </c>
      <c r="F1736">
        <v>30</v>
      </c>
      <c r="G1736" t="s">
        <v>6089</v>
      </c>
      <c r="H1736" t="s">
        <v>832</v>
      </c>
      <c r="I1736" t="str">
        <f>INDEX('Postal Codes 1'!$C$2:$C$1540,MATCH(H1736,'Postal Codes 1'!$B$2:$B$1540,0))</f>
        <v>SL</v>
      </c>
      <c r="J1736" s="10">
        <v>40526</v>
      </c>
      <c r="K1736">
        <v>58</v>
      </c>
      <c r="L1736" t="s">
        <v>1772</v>
      </c>
      <c r="M1736" t="str">
        <f>Portfolio43468[[#This Row],[Product Name]]</f>
        <v>Gigastuff</v>
      </c>
      <c r="N1736">
        <f>Portfolio43468[[#This Row],[Order Quantity]]</f>
        <v>1044</v>
      </c>
      <c r="O1736" s="14">
        <f>Portfolio43468[[#This Row],[Order Value]]</f>
        <v>1973.1599999999999</v>
      </c>
      <c r="P1736">
        <f t="shared" si="54"/>
        <v>2010</v>
      </c>
      <c r="Q1736" t="str">
        <f t="shared" si="55"/>
        <v>Dec</v>
      </c>
    </row>
    <row r="1737" spans="1:17" x14ac:dyDescent="0.3">
      <c r="A1737">
        <v>1746</v>
      </c>
      <c r="B1737" t="str">
        <f>Portfolio43468[[#This Row],[First Name]]</f>
        <v>M</v>
      </c>
      <c r="C1737" t="str">
        <f>Portfolio43468[[#This Row],[Last Name]]</f>
        <v>Crockett</v>
      </c>
      <c r="D1737" t="s">
        <v>4493</v>
      </c>
      <c r="E1737" t="str">
        <f>Portfolio43468[[#This Row],[Gender]]</f>
        <v>M</v>
      </c>
      <c r="F1737">
        <v>90</v>
      </c>
      <c r="G1737" t="s">
        <v>6090</v>
      </c>
      <c r="H1737" t="s">
        <v>1642</v>
      </c>
      <c r="I1737" t="str">
        <f>INDEX('Postal Codes 1'!$C$2:$C$1540,MATCH(H1737,'Postal Codes 1'!$B$2:$B$1540,0))</f>
        <v>CR</v>
      </c>
      <c r="J1737" s="10">
        <v>39914</v>
      </c>
      <c r="K1737">
        <v>75</v>
      </c>
      <c r="L1737" t="s">
        <v>1721</v>
      </c>
      <c r="M1737" t="str">
        <f>Portfolio43468[[#This Row],[Product Name]]</f>
        <v>Ultrathing V4</v>
      </c>
      <c r="N1737">
        <f>Portfolio43468[[#This Row],[Order Quantity]]</f>
        <v>1800</v>
      </c>
      <c r="O1737" s="14">
        <f>Portfolio43468[[#This Row],[Order Value]]</f>
        <v>7182</v>
      </c>
      <c r="P1737">
        <f t="shared" si="54"/>
        <v>2009</v>
      </c>
      <c r="Q1737" t="str">
        <f t="shared" si="55"/>
        <v>Apr</v>
      </c>
    </row>
    <row r="1738" spans="1:17" x14ac:dyDescent="0.3">
      <c r="A1738">
        <v>1747</v>
      </c>
      <c r="B1738" t="str">
        <f>Portfolio43468[[#This Row],[First Name]]</f>
        <v>S</v>
      </c>
      <c r="C1738" t="str">
        <f>Portfolio43468[[#This Row],[Last Name]]</f>
        <v>Colvin</v>
      </c>
      <c r="D1738" t="s">
        <v>4493</v>
      </c>
      <c r="E1738" t="str">
        <f>Portfolio43468[[#This Row],[Gender]]</f>
        <v>M</v>
      </c>
      <c r="F1738">
        <v>60</v>
      </c>
      <c r="G1738" t="s">
        <v>6091</v>
      </c>
      <c r="H1738" t="s">
        <v>12</v>
      </c>
      <c r="I1738" t="str">
        <f>INDEX('Postal Codes 1'!$C$2:$C$1540,MATCH(H1738,'Postal Codes 1'!$B$2:$B$1540,0))</f>
        <v>AB</v>
      </c>
      <c r="J1738" s="10">
        <v>40340</v>
      </c>
      <c r="K1738">
        <v>97</v>
      </c>
      <c r="L1738" t="s">
        <v>1772</v>
      </c>
      <c r="M1738" t="str">
        <f>Portfolio43468[[#This Row],[Product Name]]</f>
        <v>Gigastuff</v>
      </c>
      <c r="N1738">
        <f>Portfolio43468[[#This Row],[Order Quantity]]</f>
        <v>1746</v>
      </c>
      <c r="O1738" s="14">
        <f>Portfolio43468[[#This Row],[Order Value]]</f>
        <v>3299.94</v>
      </c>
      <c r="P1738">
        <f t="shared" si="54"/>
        <v>2010</v>
      </c>
      <c r="Q1738" t="str">
        <f t="shared" si="55"/>
        <v>Jun</v>
      </c>
    </row>
    <row r="1739" spans="1:17" x14ac:dyDescent="0.3">
      <c r="A1739">
        <v>1748</v>
      </c>
      <c r="B1739" t="str">
        <f>Portfolio43468[[#This Row],[First Name]]</f>
        <v>B</v>
      </c>
      <c r="C1739" t="str">
        <f>Portfolio43468[[#This Row],[Last Name]]</f>
        <v>Mcneill</v>
      </c>
      <c r="D1739" t="s">
        <v>4493</v>
      </c>
      <c r="E1739" t="str">
        <f>Portfolio43468[[#This Row],[Gender]]</f>
        <v>M</v>
      </c>
      <c r="F1739">
        <v>60</v>
      </c>
      <c r="G1739" t="s">
        <v>6093</v>
      </c>
      <c r="H1739" t="s">
        <v>1491</v>
      </c>
      <c r="I1739" t="str">
        <f>INDEX('Postal Codes 1'!$C$2:$C$1540,MATCH(H1739,'Postal Codes 1'!$B$2:$B$1540,0))</f>
        <v>TQ</v>
      </c>
      <c r="J1739" s="10">
        <v>40157</v>
      </c>
      <c r="K1739">
        <v>69</v>
      </c>
      <c r="L1739" t="s">
        <v>1772</v>
      </c>
      <c r="M1739" t="str">
        <f>Portfolio43468[[#This Row],[Product Name]]</f>
        <v>Gigastuff</v>
      </c>
      <c r="N1739">
        <f>Portfolio43468[[#This Row],[Order Quantity]]</f>
        <v>1242</v>
      </c>
      <c r="O1739" s="14">
        <f>Portfolio43468[[#This Row],[Order Value]]</f>
        <v>2347.3799999999997</v>
      </c>
      <c r="P1739">
        <f t="shared" si="54"/>
        <v>2009</v>
      </c>
      <c r="Q1739" t="str">
        <f t="shared" si="55"/>
        <v>Dec</v>
      </c>
    </row>
    <row r="1740" spans="1:17" x14ac:dyDescent="0.3">
      <c r="A1740">
        <v>1749</v>
      </c>
      <c r="B1740" t="str">
        <f>Portfolio43468[[#This Row],[First Name]]</f>
        <v>S</v>
      </c>
      <c r="C1740" t="str">
        <f>Portfolio43468[[#This Row],[Last Name]]</f>
        <v>Tyson</v>
      </c>
      <c r="D1740" t="s">
        <v>4493</v>
      </c>
      <c r="E1740" t="str">
        <f>Portfolio43468[[#This Row],[Gender]]</f>
        <v>M</v>
      </c>
      <c r="F1740">
        <v>30</v>
      </c>
      <c r="G1740" t="s">
        <v>6094</v>
      </c>
      <c r="H1740" t="s">
        <v>202</v>
      </c>
      <c r="I1740" t="str">
        <f>INDEX('Postal Codes 1'!$C$2:$C$1540,MATCH(H1740,'Postal Codes 1'!$B$2:$B$1540,0))</f>
        <v>FK</v>
      </c>
      <c r="J1740" s="10">
        <v>40296</v>
      </c>
      <c r="K1740">
        <v>10</v>
      </c>
      <c r="L1740" t="s">
        <v>1692</v>
      </c>
      <c r="M1740" t="str">
        <f>Portfolio43468[[#This Row],[Product Name]]</f>
        <v>Megawidget L</v>
      </c>
      <c r="N1740">
        <f>Portfolio43468[[#This Row],[Order Quantity]]</f>
        <v>240</v>
      </c>
      <c r="O1740" s="14">
        <f>Portfolio43468[[#This Row],[Order Value]]</f>
        <v>381.6</v>
      </c>
      <c r="P1740">
        <f t="shared" si="54"/>
        <v>2010</v>
      </c>
      <c r="Q1740" t="str">
        <f t="shared" si="55"/>
        <v>Apr</v>
      </c>
    </row>
    <row r="1741" spans="1:17" x14ac:dyDescent="0.3">
      <c r="A1741">
        <v>1750</v>
      </c>
      <c r="B1741" t="str">
        <f>Portfolio43468[[#This Row],[First Name]]</f>
        <v>A</v>
      </c>
      <c r="C1741" t="str">
        <f>Portfolio43468[[#This Row],[Last Name]]</f>
        <v>Hardy</v>
      </c>
      <c r="D1741" t="s">
        <v>4493</v>
      </c>
      <c r="E1741" t="str">
        <f>Portfolio43468[[#This Row],[Gender]]</f>
        <v>M</v>
      </c>
      <c r="F1741">
        <v>90</v>
      </c>
      <c r="G1741" t="s">
        <v>6097</v>
      </c>
      <c r="H1741" t="s">
        <v>1600</v>
      </c>
      <c r="I1741" t="str">
        <f>INDEX('Postal Codes 1'!$C$2:$C$1540,MATCH(H1741,'Postal Codes 1'!$B$2:$B$1540,0))</f>
        <v>CB</v>
      </c>
      <c r="J1741" s="10">
        <v>39914</v>
      </c>
      <c r="K1741">
        <v>54</v>
      </c>
      <c r="L1741" t="s">
        <v>1696</v>
      </c>
      <c r="M1741" t="str">
        <f>Portfolio43468[[#This Row],[Product Name]]</f>
        <v>Ultrathing V2</v>
      </c>
      <c r="N1741">
        <f>Portfolio43468[[#This Row],[Order Quantity]]</f>
        <v>1080</v>
      </c>
      <c r="O1741" s="14">
        <f>Portfolio43468[[#This Row],[Order Value]]</f>
        <v>3229.2000000000003</v>
      </c>
      <c r="P1741">
        <f t="shared" si="54"/>
        <v>2009</v>
      </c>
      <c r="Q1741" t="str">
        <f t="shared" si="55"/>
        <v>Apr</v>
      </c>
    </row>
    <row r="1742" spans="1:17" x14ac:dyDescent="0.3">
      <c r="A1742">
        <v>1751</v>
      </c>
      <c r="B1742" t="str">
        <f>Portfolio43468[[#This Row],[First Name]]</f>
        <v>Q</v>
      </c>
      <c r="C1742" t="str">
        <f>Portfolio43468[[#This Row],[Last Name]]</f>
        <v>Baker</v>
      </c>
      <c r="D1742" t="s">
        <v>4493</v>
      </c>
      <c r="E1742" t="str">
        <f>Portfolio43468[[#This Row],[Gender]]</f>
        <v>M</v>
      </c>
      <c r="F1742">
        <v>30</v>
      </c>
      <c r="G1742" t="s">
        <v>6098</v>
      </c>
      <c r="H1742" t="s">
        <v>2121</v>
      </c>
      <c r="I1742" t="str">
        <f>INDEX('Postal Codes 1'!$C$2:$C$1540,MATCH(H1742,'Postal Codes 1'!$B$2:$B$1540,0))</f>
        <v>BT</v>
      </c>
      <c r="J1742" s="10">
        <v>40475</v>
      </c>
      <c r="K1742">
        <v>90</v>
      </c>
      <c r="L1742" t="s">
        <v>1677</v>
      </c>
      <c r="M1742" t="str">
        <f>Portfolio43468[[#This Row],[Product Name]]</f>
        <v>Ultrathing V3</v>
      </c>
      <c r="N1742">
        <f>Portfolio43468[[#This Row],[Order Quantity]]</f>
        <v>2160</v>
      </c>
      <c r="O1742" s="14">
        <f>Portfolio43468[[#This Row],[Order Value]]</f>
        <v>7538.4000000000005</v>
      </c>
      <c r="P1742">
        <f t="shared" si="54"/>
        <v>2010</v>
      </c>
      <c r="Q1742" t="str">
        <f t="shared" si="55"/>
        <v>Oct</v>
      </c>
    </row>
    <row r="1743" spans="1:17" x14ac:dyDescent="0.3">
      <c r="A1743">
        <v>1752</v>
      </c>
      <c r="B1743" t="str">
        <f>Portfolio43468[[#This Row],[First Name]]</f>
        <v>J</v>
      </c>
      <c r="C1743" t="str">
        <f>Portfolio43468[[#This Row],[Last Name]]</f>
        <v>Pendleton</v>
      </c>
      <c r="D1743" t="s">
        <v>4493</v>
      </c>
      <c r="E1743" t="str">
        <f>Portfolio43468[[#This Row],[Gender]]</f>
        <v>M</v>
      </c>
      <c r="F1743">
        <v>90</v>
      </c>
      <c r="G1743" t="s">
        <v>6100</v>
      </c>
      <c r="H1743" t="s">
        <v>580</v>
      </c>
      <c r="I1743" t="str">
        <f>INDEX('Postal Codes 1'!$C$2:$C$1540,MATCH(H1743,'Postal Codes 1'!$B$2:$B$1540,0))</f>
        <v>DA</v>
      </c>
      <c r="J1743" s="10">
        <v>40448</v>
      </c>
      <c r="K1743">
        <v>54</v>
      </c>
      <c r="L1743" t="s">
        <v>1007</v>
      </c>
      <c r="M1743" t="str">
        <f>Portfolio43468[[#This Row],[Product Name]]</f>
        <v>Superwossname</v>
      </c>
      <c r="N1743">
        <f>Portfolio43468[[#This Row],[Order Quantity]]</f>
        <v>1080</v>
      </c>
      <c r="O1743" s="14">
        <f>Portfolio43468[[#This Row],[Order Value]]</f>
        <v>3358.7999999999997</v>
      </c>
      <c r="P1743">
        <f t="shared" si="54"/>
        <v>2010</v>
      </c>
      <c r="Q1743" t="str">
        <f t="shared" si="55"/>
        <v>Sep</v>
      </c>
    </row>
    <row r="1744" spans="1:17" x14ac:dyDescent="0.3">
      <c r="A1744">
        <v>1753</v>
      </c>
      <c r="B1744" t="str">
        <f>Portfolio43468[[#This Row],[First Name]]</f>
        <v>I</v>
      </c>
      <c r="C1744" t="str">
        <f>Portfolio43468[[#This Row],[Last Name]]</f>
        <v>Proctor</v>
      </c>
      <c r="D1744" t="s">
        <v>4493</v>
      </c>
      <c r="E1744" t="str">
        <f>Portfolio43468[[#This Row],[Gender]]</f>
        <v>M</v>
      </c>
      <c r="F1744">
        <v>90</v>
      </c>
      <c r="G1744" t="s">
        <v>6102</v>
      </c>
      <c r="H1744" t="s">
        <v>3462</v>
      </c>
      <c r="I1744" t="str">
        <f>INDEX('Postal Codes 1'!$C$2:$C$1540,MATCH(H1744,'Postal Codes 1'!$B$2:$B$1540,0))</f>
        <v>SA</v>
      </c>
      <c r="J1744" s="10">
        <v>40287</v>
      </c>
      <c r="K1744">
        <v>21</v>
      </c>
      <c r="L1744" t="s">
        <v>1707</v>
      </c>
      <c r="M1744" t="str">
        <f>Portfolio43468[[#This Row],[Product Name]]</f>
        <v>Megawidget M</v>
      </c>
      <c r="N1744">
        <f>Portfolio43468[[#This Row],[Order Quantity]]</f>
        <v>504</v>
      </c>
      <c r="O1744" s="14">
        <f>Portfolio43468[[#This Row],[Order Value]]</f>
        <v>599.76</v>
      </c>
      <c r="P1744">
        <f t="shared" si="54"/>
        <v>2010</v>
      </c>
      <c r="Q1744" t="str">
        <f t="shared" si="55"/>
        <v>Apr</v>
      </c>
    </row>
    <row r="1745" spans="1:17" x14ac:dyDescent="0.3">
      <c r="A1745">
        <v>1754</v>
      </c>
      <c r="B1745" t="str">
        <f>Portfolio43468[[#This Row],[First Name]]</f>
        <v>R</v>
      </c>
      <c r="C1745" t="str">
        <f>Portfolio43468[[#This Row],[Last Name]]</f>
        <v>Tate</v>
      </c>
      <c r="D1745" t="s">
        <v>4493</v>
      </c>
      <c r="E1745" t="str">
        <f>Portfolio43468[[#This Row],[Gender]]</f>
        <v>M</v>
      </c>
      <c r="F1745">
        <v>90</v>
      </c>
      <c r="G1745" t="s">
        <v>6103</v>
      </c>
      <c r="H1745" t="s">
        <v>1600</v>
      </c>
      <c r="I1745" t="str">
        <f>INDEX('Postal Codes 1'!$C$2:$C$1540,MATCH(H1745,'Postal Codes 1'!$B$2:$B$1540,0))</f>
        <v>CB</v>
      </c>
      <c r="J1745" s="10">
        <v>40424</v>
      </c>
      <c r="K1745">
        <v>2</v>
      </c>
      <c r="L1745" t="s">
        <v>1673</v>
      </c>
      <c r="M1745" t="str">
        <f>Portfolio43468[[#This Row],[Product Name]]</f>
        <v>Megawidget S</v>
      </c>
      <c r="N1745">
        <f>Portfolio43468[[#This Row],[Order Quantity]]</f>
        <v>48</v>
      </c>
      <c r="O1745" s="14">
        <f>Portfolio43468[[#This Row],[Order Value]]</f>
        <v>37.92</v>
      </c>
      <c r="P1745">
        <f t="shared" si="54"/>
        <v>2010</v>
      </c>
      <c r="Q1745" t="str">
        <f t="shared" si="55"/>
        <v>Sep</v>
      </c>
    </row>
    <row r="1746" spans="1:17" x14ac:dyDescent="0.3">
      <c r="A1746">
        <v>1755</v>
      </c>
      <c r="B1746" t="str">
        <f>Portfolio43468[[#This Row],[First Name]]</f>
        <v>A</v>
      </c>
      <c r="C1746" t="str">
        <f>Portfolio43468[[#This Row],[Last Name]]</f>
        <v>Godfrey</v>
      </c>
      <c r="D1746" t="s">
        <v>4493</v>
      </c>
      <c r="E1746" t="str">
        <f>Portfolio43468[[#This Row],[Gender]]</f>
        <v>M</v>
      </c>
      <c r="F1746">
        <v>90</v>
      </c>
      <c r="G1746" t="s">
        <v>6106</v>
      </c>
      <c r="H1746" t="s">
        <v>1414</v>
      </c>
      <c r="I1746" t="str">
        <f>INDEX('Postal Codes 1'!$C$2:$C$1540,MATCH(H1746,'Postal Codes 1'!$B$2:$B$1540,0))</f>
        <v>SY</v>
      </c>
      <c r="J1746" s="10">
        <v>40438</v>
      </c>
      <c r="K1746">
        <v>25</v>
      </c>
      <c r="L1746" t="s">
        <v>851</v>
      </c>
      <c r="M1746" t="str">
        <f>Portfolio43468[[#This Row],[Product Name]]</f>
        <v>Hyperwotsit</v>
      </c>
      <c r="N1746">
        <f>Portfolio43468[[#This Row],[Order Quantity]]</f>
        <v>500</v>
      </c>
      <c r="O1746" s="14">
        <f>Portfolio43468[[#This Row],[Order Value]]</f>
        <v>1004.9999999999999</v>
      </c>
      <c r="P1746">
        <f t="shared" si="54"/>
        <v>2010</v>
      </c>
      <c r="Q1746" t="str">
        <f t="shared" si="55"/>
        <v>Sep</v>
      </c>
    </row>
    <row r="1747" spans="1:17" x14ac:dyDescent="0.3">
      <c r="A1747">
        <v>1756</v>
      </c>
      <c r="B1747" t="str">
        <f>Portfolio43468[[#This Row],[First Name]]</f>
        <v>E</v>
      </c>
      <c r="C1747" t="str">
        <f>Portfolio43468[[#This Row],[Last Name]]</f>
        <v>Wall</v>
      </c>
      <c r="D1747" t="s">
        <v>4493</v>
      </c>
      <c r="E1747" t="str">
        <f>Portfolio43468[[#This Row],[Gender]]</f>
        <v>M</v>
      </c>
      <c r="F1747">
        <v>90</v>
      </c>
      <c r="G1747" t="s">
        <v>6108</v>
      </c>
      <c r="H1747" t="s">
        <v>413</v>
      </c>
      <c r="I1747" t="str">
        <f>INDEX('Postal Codes 1'!$C$2:$C$1540,MATCH(H1747,'Postal Codes 1'!$B$2:$B$1540,0))</f>
        <v>PH</v>
      </c>
      <c r="J1747" s="10">
        <v>40207</v>
      </c>
      <c r="K1747">
        <v>67</v>
      </c>
      <c r="L1747" t="s">
        <v>1677</v>
      </c>
      <c r="M1747" t="str">
        <f>Portfolio43468[[#This Row],[Product Name]]</f>
        <v>Ultrathing V3</v>
      </c>
      <c r="N1747">
        <f>Portfolio43468[[#This Row],[Order Quantity]]</f>
        <v>1608</v>
      </c>
      <c r="O1747" s="14">
        <f>Portfolio43468[[#This Row],[Order Value]]</f>
        <v>5611.92</v>
      </c>
      <c r="P1747">
        <f t="shared" si="54"/>
        <v>2010</v>
      </c>
      <c r="Q1747" t="str">
        <f t="shared" si="55"/>
        <v>Jan</v>
      </c>
    </row>
    <row r="1748" spans="1:17" x14ac:dyDescent="0.3">
      <c r="A1748">
        <v>1757</v>
      </c>
      <c r="B1748" t="str">
        <f>Portfolio43468[[#This Row],[First Name]]</f>
        <v>O</v>
      </c>
      <c r="C1748" t="str">
        <f>Portfolio43468[[#This Row],[Last Name]]</f>
        <v>Buchanan</v>
      </c>
      <c r="D1748" t="s">
        <v>4493</v>
      </c>
      <c r="E1748" t="str">
        <f>Portfolio43468[[#This Row],[Gender]]</f>
        <v>M</v>
      </c>
      <c r="F1748">
        <v>90</v>
      </c>
      <c r="G1748" t="s">
        <v>6111</v>
      </c>
      <c r="H1748" t="s">
        <v>6112</v>
      </c>
      <c r="I1748" t="str">
        <f>INDEX('Postal Codes 1'!$C$2:$C$1540,MATCH(H1748,'Postal Codes 1'!$B$2:$B$1540,0))</f>
        <v>PL</v>
      </c>
      <c r="J1748" s="10">
        <v>39699</v>
      </c>
      <c r="K1748">
        <v>60</v>
      </c>
      <c r="L1748" t="s">
        <v>1673</v>
      </c>
      <c r="M1748" t="str">
        <f>Portfolio43468[[#This Row],[Product Name]]</f>
        <v>Megawidget S</v>
      </c>
      <c r="N1748">
        <f>Portfolio43468[[#This Row],[Order Quantity]]</f>
        <v>1440</v>
      </c>
      <c r="O1748" s="14">
        <f>Portfolio43468[[#This Row],[Order Value]]</f>
        <v>1137.6000000000001</v>
      </c>
      <c r="P1748">
        <f t="shared" si="54"/>
        <v>2008</v>
      </c>
      <c r="Q1748" t="str">
        <f t="shared" si="55"/>
        <v>Sep</v>
      </c>
    </row>
    <row r="1749" spans="1:17" x14ac:dyDescent="0.3">
      <c r="A1749">
        <v>1758</v>
      </c>
      <c r="B1749" t="str">
        <f>Portfolio43468[[#This Row],[First Name]]</f>
        <v>J</v>
      </c>
      <c r="C1749" t="str">
        <f>Portfolio43468[[#This Row],[Last Name]]</f>
        <v>Doran</v>
      </c>
      <c r="D1749" t="s">
        <v>4601</v>
      </c>
      <c r="E1749" t="str">
        <f>Portfolio43468[[#This Row],[Gender]]</f>
        <v>M</v>
      </c>
      <c r="F1749">
        <v>30</v>
      </c>
      <c r="G1749" t="s">
        <v>6113</v>
      </c>
      <c r="H1749" t="s">
        <v>795</v>
      </c>
      <c r="I1749" t="str">
        <f>INDEX('Postal Codes 1'!$C$2:$C$1540,MATCH(H1749,'Postal Codes 1'!$B$2:$B$1540,0))</f>
        <v>PL</v>
      </c>
      <c r="J1749" s="10">
        <v>39860</v>
      </c>
      <c r="K1749">
        <v>100</v>
      </c>
      <c r="L1749" t="s">
        <v>1707</v>
      </c>
      <c r="M1749" t="str">
        <f>Portfolio43468[[#This Row],[Product Name]]</f>
        <v>Megawidget M</v>
      </c>
      <c r="N1749">
        <f>Portfolio43468[[#This Row],[Order Quantity]]</f>
        <v>2400</v>
      </c>
      <c r="O1749" s="14">
        <f>Portfolio43468[[#This Row],[Order Value]]</f>
        <v>2856</v>
      </c>
      <c r="P1749">
        <f t="shared" si="54"/>
        <v>2009</v>
      </c>
      <c r="Q1749" t="str">
        <f t="shared" si="55"/>
        <v>Feb</v>
      </c>
    </row>
    <row r="1750" spans="1:17" x14ac:dyDescent="0.3">
      <c r="A1750">
        <v>1759</v>
      </c>
      <c r="B1750" t="str">
        <f>Portfolio43468[[#This Row],[First Name]]</f>
        <v>S</v>
      </c>
      <c r="C1750" t="str">
        <f>Portfolio43468[[#This Row],[Last Name]]</f>
        <v>Boston</v>
      </c>
      <c r="D1750" t="s">
        <v>4493</v>
      </c>
      <c r="E1750" t="str">
        <f>Portfolio43468[[#This Row],[Gender]]</f>
        <v>M</v>
      </c>
      <c r="F1750">
        <v>30</v>
      </c>
      <c r="G1750" t="s">
        <v>6114</v>
      </c>
      <c r="H1750" t="s">
        <v>1335</v>
      </c>
      <c r="I1750" t="str">
        <f>INDEX('Postal Codes 1'!$C$2:$C$1540,MATCH(H1750,'Postal Codes 1'!$B$2:$B$1540,0))</f>
        <v>SA</v>
      </c>
      <c r="J1750" s="10">
        <v>39609</v>
      </c>
      <c r="K1750">
        <v>22</v>
      </c>
      <c r="L1750" t="s">
        <v>1772</v>
      </c>
      <c r="M1750" t="str">
        <f>Portfolio43468[[#This Row],[Product Name]]</f>
        <v>Gigastuff</v>
      </c>
      <c r="N1750">
        <f>Portfolio43468[[#This Row],[Order Quantity]]</f>
        <v>396</v>
      </c>
      <c r="O1750" s="14">
        <f>Portfolio43468[[#This Row],[Order Value]]</f>
        <v>748.43999999999994</v>
      </c>
      <c r="P1750">
        <f t="shared" si="54"/>
        <v>2008</v>
      </c>
      <c r="Q1750" t="str">
        <f t="shared" si="55"/>
        <v>Jun</v>
      </c>
    </row>
    <row r="1751" spans="1:17" x14ac:dyDescent="0.3">
      <c r="A1751">
        <v>1760</v>
      </c>
      <c r="B1751" t="str">
        <f>Portfolio43468[[#This Row],[First Name]]</f>
        <v>T</v>
      </c>
      <c r="C1751" t="str">
        <f>Portfolio43468[[#This Row],[Last Name]]</f>
        <v>Westbrook</v>
      </c>
      <c r="D1751" t="s">
        <v>4493</v>
      </c>
      <c r="E1751" t="str">
        <f>Portfolio43468[[#This Row],[Gender]]</f>
        <v>M</v>
      </c>
      <c r="F1751">
        <v>60</v>
      </c>
      <c r="G1751" t="s">
        <v>6115</v>
      </c>
      <c r="H1751" t="s">
        <v>199</v>
      </c>
      <c r="I1751" t="str">
        <f>INDEX('Postal Codes 1'!$C$2:$C$1540,MATCH(H1751,'Postal Codes 1'!$B$2:$B$1540,0))</f>
        <v>EX</v>
      </c>
      <c r="J1751" s="10">
        <v>39606</v>
      </c>
      <c r="K1751">
        <v>12</v>
      </c>
      <c r="L1751" t="s">
        <v>1700</v>
      </c>
      <c r="M1751" t="str">
        <f>Portfolio43468[[#This Row],[Product Name]]</f>
        <v>Ultrathing V1</v>
      </c>
      <c r="N1751">
        <f>Portfolio43468[[#This Row],[Order Quantity]]</f>
        <v>204</v>
      </c>
      <c r="O1751" s="14">
        <f>Portfolio43468[[#This Row],[Order Value]]</f>
        <v>405.96</v>
      </c>
      <c r="P1751">
        <f t="shared" si="54"/>
        <v>2008</v>
      </c>
      <c r="Q1751" t="str">
        <f t="shared" si="55"/>
        <v>Jun</v>
      </c>
    </row>
    <row r="1752" spans="1:17" x14ac:dyDescent="0.3">
      <c r="A1752">
        <v>1761</v>
      </c>
      <c r="B1752" t="str">
        <f>Portfolio43468[[#This Row],[First Name]]</f>
        <v>E</v>
      </c>
      <c r="C1752" t="str">
        <f>Portfolio43468[[#This Row],[Last Name]]</f>
        <v>Knapp</v>
      </c>
      <c r="D1752" t="s">
        <v>4493</v>
      </c>
      <c r="E1752" t="str">
        <f>Portfolio43468[[#This Row],[Gender]]</f>
        <v>M</v>
      </c>
      <c r="F1752">
        <v>90</v>
      </c>
      <c r="G1752" t="s">
        <v>6117</v>
      </c>
      <c r="H1752" t="s">
        <v>1018</v>
      </c>
      <c r="I1752" t="str">
        <f>INDEX('Postal Codes 1'!$C$2:$C$1540,MATCH(H1752,'Postal Codes 1'!$B$2:$B$1540,0))</f>
        <v>EH</v>
      </c>
      <c r="J1752" s="10">
        <v>39600</v>
      </c>
      <c r="K1752">
        <v>86</v>
      </c>
      <c r="L1752" t="s">
        <v>1772</v>
      </c>
      <c r="M1752" t="str">
        <f>Portfolio43468[[#This Row],[Product Name]]</f>
        <v>Gigastuff</v>
      </c>
      <c r="N1752">
        <f>Portfolio43468[[#This Row],[Order Quantity]]</f>
        <v>1548</v>
      </c>
      <c r="O1752" s="14">
        <f>Portfolio43468[[#This Row],[Order Value]]</f>
        <v>2925.72</v>
      </c>
      <c r="P1752">
        <f t="shared" si="54"/>
        <v>2008</v>
      </c>
      <c r="Q1752" t="str">
        <f t="shared" si="55"/>
        <v>Jun</v>
      </c>
    </row>
    <row r="1753" spans="1:17" x14ac:dyDescent="0.3">
      <c r="A1753">
        <v>1762</v>
      </c>
      <c r="B1753" t="str">
        <f>Portfolio43468[[#This Row],[First Name]]</f>
        <v>G</v>
      </c>
      <c r="C1753" t="str">
        <f>Portfolio43468[[#This Row],[Last Name]]</f>
        <v>Carrillo</v>
      </c>
      <c r="D1753" t="s">
        <v>4493</v>
      </c>
      <c r="E1753" t="str">
        <f>Portfolio43468[[#This Row],[Gender]]</f>
        <v>M</v>
      </c>
      <c r="F1753">
        <v>90</v>
      </c>
      <c r="G1753" t="s">
        <v>3325</v>
      </c>
      <c r="H1753" t="s">
        <v>323</v>
      </c>
      <c r="I1753" t="str">
        <f>INDEX('Postal Codes 1'!$C$2:$C$1540,MATCH(H1753,'Postal Codes 1'!$B$2:$B$1540,0))</f>
        <v>LL</v>
      </c>
      <c r="J1753" s="10">
        <v>39466</v>
      </c>
      <c r="K1753">
        <v>61</v>
      </c>
      <c r="L1753" t="s">
        <v>851</v>
      </c>
      <c r="M1753" t="str">
        <f>Portfolio43468[[#This Row],[Product Name]]</f>
        <v>Hyperwotsit</v>
      </c>
      <c r="N1753">
        <f>Portfolio43468[[#This Row],[Order Quantity]]</f>
        <v>1220</v>
      </c>
      <c r="O1753" s="14">
        <f>Portfolio43468[[#This Row],[Order Value]]</f>
        <v>2452.1999999999998</v>
      </c>
      <c r="P1753">
        <f t="shared" si="54"/>
        <v>2008</v>
      </c>
      <c r="Q1753" t="str">
        <f t="shared" si="55"/>
        <v>Jan</v>
      </c>
    </row>
    <row r="1754" spans="1:17" x14ac:dyDescent="0.3">
      <c r="A1754">
        <v>1763</v>
      </c>
      <c r="B1754" t="str">
        <f>Portfolio43468[[#This Row],[First Name]]</f>
        <v>H</v>
      </c>
      <c r="C1754" t="str">
        <f>Portfolio43468[[#This Row],[Last Name]]</f>
        <v>Berger</v>
      </c>
      <c r="D1754" t="s">
        <v>4493</v>
      </c>
      <c r="E1754" t="str">
        <f>Portfolio43468[[#This Row],[Gender]]</f>
        <v>M</v>
      </c>
      <c r="F1754">
        <v>60</v>
      </c>
      <c r="G1754" t="s">
        <v>6121</v>
      </c>
      <c r="H1754" t="s">
        <v>1652</v>
      </c>
      <c r="I1754" t="str">
        <f>INDEX('Postal Codes 1'!$C$2:$C$1540,MATCH(H1754,'Postal Codes 1'!$B$2:$B$1540,0))</f>
        <v>E</v>
      </c>
      <c r="J1754" s="10">
        <v>40058</v>
      </c>
      <c r="K1754">
        <v>65</v>
      </c>
      <c r="L1754" t="s">
        <v>1707</v>
      </c>
      <c r="M1754" t="str">
        <f>Portfolio43468[[#This Row],[Product Name]]</f>
        <v>Megawidget M</v>
      </c>
      <c r="N1754">
        <f>Portfolio43468[[#This Row],[Order Quantity]]</f>
        <v>1560</v>
      </c>
      <c r="O1754" s="14">
        <f>Portfolio43468[[#This Row],[Order Value]]</f>
        <v>1856.3999999999999</v>
      </c>
      <c r="P1754">
        <f t="shared" si="54"/>
        <v>2009</v>
      </c>
      <c r="Q1754" t="str">
        <f t="shared" si="55"/>
        <v>Sep</v>
      </c>
    </row>
    <row r="1755" spans="1:17" x14ac:dyDescent="0.3">
      <c r="A1755">
        <v>1764</v>
      </c>
      <c r="B1755" t="str">
        <f>Portfolio43468[[#This Row],[First Name]]</f>
        <v>L</v>
      </c>
      <c r="C1755" t="str">
        <f>Portfolio43468[[#This Row],[Last Name]]</f>
        <v>Coker</v>
      </c>
      <c r="D1755" t="s">
        <v>4493</v>
      </c>
      <c r="E1755" t="str">
        <f>Portfolio43468[[#This Row],[Gender]]</f>
        <v>M</v>
      </c>
      <c r="F1755">
        <v>90</v>
      </c>
      <c r="G1755" t="s">
        <v>6122</v>
      </c>
      <c r="H1755" t="s">
        <v>380</v>
      </c>
      <c r="I1755" t="str">
        <f>INDEX('Postal Codes 1'!$C$2:$C$1540,MATCH(H1755,'Postal Codes 1'!$B$2:$B$1540,0))</f>
        <v>NR</v>
      </c>
      <c r="J1755" s="10">
        <v>40274</v>
      </c>
      <c r="K1755">
        <v>91</v>
      </c>
      <c r="L1755" t="s">
        <v>1677</v>
      </c>
      <c r="M1755" t="str">
        <f>Portfolio43468[[#This Row],[Product Name]]</f>
        <v>Ultrathing V3</v>
      </c>
      <c r="N1755">
        <f>Portfolio43468[[#This Row],[Order Quantity]]</f>
        <v>2184</v>
      </c>
      <c r="O1755" s="14">
        <f>Portfolio43468[[#This Row],[Order Value]]</f>
        <v>7622.1600000000008</v>
      </c>
      <c r="P1755">
        <f t="shared" si="54"/>
        <v>2010</v>
      </c>
      <c r="Q1755" t="str">
        <f t="shared" si="55"/>
        <v>Apr</v>
      </c>
    </row>
    <row r="1756" spans="1:17" x14ac:dyDescent="0.3">
      <c r="A1756">
        <v>1765</v>
      </c>
      <c r="B1756" t="str">
        <f>Portfolio43468[[#This Row],[First Name]]</f>
        <v>D</v>
      </c>
      <c r="C1756" t="str">
        <f>Portfolio43468[[#This Row],[Last Name]]</f>
        <v>Shipman</v>
      </c>
      <c r="D1756" t="s">
        <v>1946</v>
      </c>
      <c r="E1756" t="str">
        <f>Portfolio43468[[#This Row],[Gender]]</f>
        <v>M</v>
      </c>
      <c r="F1756">
        <v>60</v>
      </c>
      <c r="G1756" t="s">
        <v>6124</v>
      </c>
      <c r="H1756" t="s">
        <v>832</v>
      </c>
      <c r="I1756" t="str">
        <f>INDEX('Postal Codes 1'!$C$2:$C$1540,MATCH(H1756,'Postal Codes 1'!$B$2:$B$1540,0))</f>
        <v>SL</v>
      </c>
      <c r="J1756" s="10">
        <v>40184</v>
      </c>
      <c r="K1756">
        <v>95</v>
      </c>
      <c r="L1756" t="s">
        <v>1007</v>
      </c>
      <c r="M1756" t="str">
        <f>Portfolio43468[[#This Row],[Product Name]]</f>
        <v>Superwossname</v>
      </c>
      <c r="N1756">
        <f>Portfolio43468[[#This Row],[Order Quantity]]</f>
        <v>1900</v>
      </c>
      <c r="O1756" s="14">
        <f>Portfolio43468[[#This Row],[Order Value]]</f>
        <v>5909</v>
      </c>
      <c r="P1756">
        <f t="shared" si="54"/>
        <v>2010</v>
      </c>
      <c r="Q1756" t="str">
        <f t="shared" si="55"/>
        <v>Jan</v>
      </c>
    </row>
    <row r="1757" spans="1:17" x14ac:dyDescent="0.3">
      <c r="A1757">
        <v>1766</v>
      </c>
      <c r="B1757" t="str">
        <f>Portfolio43468[[#This Row],[First Name]]</f>
        <v>S</v>
      </c>
      <c r="C1757" t="str">
        <f>Portfolio43468[[#This Row],[Last Name]]</f>
        <v>Payne</v>
      </c>
      <c r="D1757" t="s">
        <v>4493</v>
      </c>
      <c r="E1757" t="str">
        <f>Portfolio43468[[#This Row],[Gender]]</f>
        <v>M</v>
      </c>
      <c r="F1757">
        <v>60</v>
      </c>
      <c r="G1757" t="s">
        <v>6125</v>
      </c>
      <c r="H1757" t="s">
        <v>1186</v>
      </c>
      <c r="I1757" t="str">
        <f>INDEX('Postal Codes 1'!$C$2:$C$1540,MATCH(H1757,'Postal Codes 1'!$B$2:$B$1540,0))</f>
        <v>LS</v>
      </c>
      <c r="J1757" s="10">
        <v>39476</v>
      </c>
      <c r="K1757">
        <v>69</v>
      </c>
      <c r="L1757" t="s">
        <v>1692</v>
      </c>
      <c r="M1757" t="str">
        <f>Portfolio43468[[#This Row],[Product Name]]</f>
        <v>Megawidget L</v>
      </c>
      <c r="N1757">
        <f>Portfolio43468[[#This Row],[Order Quantity]]</f>
        <v>1656</v>
      </c>
      <c r="O1757" s="14">
        <f>Portfolio43468[[#This Row],[Order Value]]</f>
        <v>2633.04</v>
      </c>
      <c r="P1757">
        <f t="shared" si="54"/>
        <v>2008</v>
      </c>
      <c r="Q1757" t="str">
        <f t="shared" si="55"/>
        <v>Jan</v>
      </c>
    </row>
    <row r="1758" spans="1:17" x14ac:dyDescent="0.3">
      <c r="A1758">
        <v>1767</v>
      </c>
      <c r="B1758" t="str">
        <f>Portfolio43468[[#This Row],[First Name]]</f>
        <v>L</v>
      </c>
      <c r="C1758" t="str">
        <f>Portfolio43468[[#This Row],[Last Name]]</f>
        <v>Blair</v>
      </c>
      <c r="D1758" t="s">
        <v>4493</v>
      </c>
      <c r="E1758" t="str">
        <f>Portfolio43468[[#This Row],[Gender]]</f>
        <v>M</v>
      </c>
      <c r="F1758">
        <v>60</v>
      </c>
      <c r="G1758" t="s">
        <v>6127</v>
      </c>
      <c r="H1758" t="s">
        <v>212</v>
      </c>
      <c r="I1758" t="str">
        <f>INDEX('Postal Codes 1'!$C$2:$C$1540,MATCH(H1758,'Postal Codes 1'!$B$2:$B$1540,0))</f>
        <v>GL</v>
      </c>
      <c r="J1758" s="10">
        <v>40514</v>
      </c>
      <c r="K1758">
        <v>50</v>
      </c>
      <c r="L1758" t="s">
        <v>1721</v>
      </c>
      <c r="M1758" t="str">
        <f>Portfolio43468[[#This Row],[Product Name]]</f>
        <v>Ultrathing V4</v>
      </c>
      <c r="N1758">
        <f>Portfolio43468[[#This Row],[Order Quantity]]</f>
        <v>1200</v>
      </c>
      <c r="O1758" s="14">
        <f>Portfolio43468[[#This Row],[Order Value]]</f>
        <v>4788</v>
      </c>
      <c r="P1758">
        <f t="shared" si="54"/>
        <v>2010</v>
      </c>
      <c r="Q1758" t="str">
        <f t="shared" si="55"/>
        <v>Dec</v>
      </c>
    </row>
    <row r="1759" spans="1:17" x14ac:dyDescent="0.3">
      <c r="A1759">
        <v>1768</v>
      </c>
      <c r="B1759" t="str">
        <f>Portfolio43468[[#This Row],[First Name]]</f>
        <v>G</v>
      </c>
      <c r="C1759" t="str">
        <f>Portfolio43468[[#This Row],[Last Name]]</f>
        <v>Waller</v>
      </c>
      <c r="D1759" t="s">
        <v>4493</v>
      </c>
      <c r="E1759" t="str">
        <f>Portfolio43468[[#This Row],[Gender]]</f>
        <v>M</v>
      </c>
      <c r="F1759">
        <v>90</v>
      </c>
      <c r="G1759" t="s">
        <v>6130</v>
      </c>
      <c r="H1759" t="s">
        <v>815</v>
      </c>
      <c r="I1759" t="str">
        <f>INDEX('Postal Codes 1'!$C$2:$C$1540,MATCH(H1759,'Postal Codes 1'!$B$2:$B$1540,0))</f>
        <v>RM</v>
      </c>
      <c r="J1759" s="10">
        <v>40363</v>
      </c>
      <c r="K1759">
        <v>62</v>
      </c>
      <c r="L1759" t="s">
        <v>1707</v>
      </c>
      <c r="M1759" t="str">
        <f>Portfolio43468[[#This Row],[Product Name]]</f>
        <v>Megawidget M</v>
      </c>
      <c r="N1759">
        <f>Portfolio43468[[#This Row],[Order Quantity]]</f>
        <v>1488</v>
      </c>
      <c r="O1759" s="14">
        <f>Portfolio43468[[#This Row],[Order Value]]</f>
        <v>1770.72</v>
      </c>
      <c r="P1759">
        <f t="shared" si="54"/>
        <v>2010</v>
      </c>
      <c r="Q1759" t="str">
        <f t="shared" si="55"/>
        <v>Jul</v>
      </c>
    </row>
    <row r="1760" spans="1:17" x14ac:dyDescent="0.3">
      <c r="A1760">
        <v>1769</v>
      </c>
      <c r="B1760" t="str">
        <f>Portfolio43468[[#This Row],[First Name]]</f>
        <v>J</v>
      </c>
      <c r="C1760" t="str">
        <f>Portfolio43468[[#This Row],[Last Name]]</f>
        <v>Ramey</v>
      </c>
      <c r="D1760" t="s">
        <v>4493</v>
      </c>
      <c r="E1760" t="str">
        <f>Portfolio43468[[#This Row],[Gender]]</f>
        <v>M</v>
      </c>
      <c r="F1760">
        <v>90</v>
      </c>
      <c r="G1760" t="s">
        <v>6133</v>
      </c>
      <c r="H1760" t="s">
        <v>1863</v>
      </c>
      <c r="I1760" t="str">
        <f>INDEX('Postal Codes 1'!$C$2:$C$1540,MATCH(H1760,'Postal Codes 1'!$B$2:$B$1540,0))</f>
        <v>PA</v>
      </c>
      <c r="J1760" s="10">
        <v>40225</v>
      </c>
      <c r="K1760">
        <v>74</v>
      </c>
      <c r="L1760" t="s">
        <v>1700</v>
      </c>
      <c r="M1760" t="str">
        <f>Portfolio43468[[#This Row],[Product Name]]</f>
        <v>Ultrathing V1</v>
      </c>
      <c r="N1760">
        <f>Portfolio43468[[#This Row],[Order Quantity]]</f>
        <v>1258</v>
      </c>
      <c r="O1760" s="14">
        <f>Portfolio43468[[#This Row],[Order Value]]</f>
        <v>2503.42</v>
      </c>
      <c r="P1760">
        <f t="shared" si="54"/>
        <v>2010</v>
      </c>
      <c r="Q1760" t="str">
        <f t="shared" si="55"/>
        <v>Feb</v>
      </c>
    </row>
    <row r="1761" spans="1:17" x14ac:dyDescent="0.3">
      <c r="A1761">
        <v>1770</v>
      </c>
      <c r="B1761" t="str">
        <f>Portfolio43468[[#This Row],[First Name]]</f>
        <v>P</v>
      </c>
      <c r="C1761" t="str">
        <f>Portfolio43468[[#This Row],[Last Name]]</f>
        <v>Zapata</v>
      </c>
      <c r="D1761" t="s">
        <v>4493</v>
      </c>
      <c r="E1761" t="str">
        <f>Portfolio43468[[#This Row],[Gender]]</f>
        <v>M</v>
      </c>
      <c r="F1761">
        <v>30</v>
      </c>
      <c r="G1761" t="s">
        <v>6134</v>
      </c>
      <c r="H1761" t="s">
        <v>659</v>
      </c>
      <c r="I1761" t="str">
        <f>INDEX('Postal Codes 1'!$C$2:$C$1540,MATCH(H1761,'Postal Codes 1'!$B$2:$B$1540,0))</f>
        <v>KA</v>
      </c>
      <c r="J1761" s="10">
        <v>39658</v>
      </c>
      <c r="K1761">
        <v>37</v>
      </c>
      <c r="L1761" t="s">
        <v>1707</v>
      </c>
      <c r="M1761" t="str">
        <f>Portfolio43468[[#This Row],[Product Name]]</f>
        <v>Megawidget M</v>
      </c>
      <c r="N1761">
        <f>Portfolio43468[[#This Row],[Order Quantity]]</f>
        <v>888</v>
      </c>
      <c r="O1761" s="14">
        <f>Portfolio43468[[#This Row],[Order Value]]</f>
        <v>1056.72</v>
      </c>
      <c r="P1761">
        <f t="shared" si="54"/>
        <v>2008</v>
      </c>
      <c r="Q1761" t="str">
        <f t="shared" si="55"/>
        <v>Jul</v>
      </c>
    </row>
    <row r="1762" spans="1:17" x14ac:dyDescent="0.3">
      <c r="A1762">
        <v>1771</v>
      </c>
      <c r="B1762" t="str">
        <f>Portfolio43468[[#This Row],[First Name]]</f>
        <v>R</v>
      </c>
      <c r="C1762" t="str">
        <f>Portfolio43468[[#This Row],[Last Name]]</f>
        <v>Salinas</v>
      </c>
      <c r="D1762" t="s">
        <v>4493</v>
      </c>
      <c r="E1762" t="str">
        <f>Portfolio43468[[#This Row],[Gender]]</f>
        <v>M</v>
      </c>
      <c r="F1762">
        <v>60</v>
      </c>
      <c r="G1762" t="s">
        <v>6136</v>
      </c>
      <c r="H1762" t="s">
        <v>1626</v>
      </c>
      <c r="I1762" t="str">
        <f>INDEX('Postal Codes 1'!$C$2:$C$1540,MATCH(H1762,'Postal Codes 1'!$B$2:$B$1540,0))</f>
        <v>EH</v>
      </c>
      <c r="J1762" s="10">
        <v>40205</v>
      </c>
      <c r="K1762">
        <v>41</v>
      </c>
      <c r="L1762" t="s">
        <v>851</v>
      </c>
      <c r="M1762" t="str">
        <f>Portfolio43468[[#This Row],[Product Name]]</f>
        <v>Hyperwotsit</v>
      </c>
      <c r="N1762">
        <f>Portfolio43468[[#This Row],[Order Quantity]]</f>
        <v>820</v>
      </c>
      <c r="O1762" s="14">
        <f>Portfolio43468[[#This Row],[Order Value]]</f>
        <v>1648.1999999999998</v>
      </c>
      <c r="P1762">
        <f t="shared" si="54"/>
        <v>2010</v>
      </c>
      <c r="Q1762" t="str">
        <f t="shared" si="55"/>
        <v>Jan</v>
      </c>
    </row>
    <row r="1763" spans="1:17" x14ac:dyDescent="0.3">
      <c r="A1763">
        <v>1772</v>
      </c>
      <c r="B1763" t="str">
        <f>Portfolio43468[[#This Row],[First Name]]</f>
        <v>A</v>
      </c>
      <c r="C1763" t="str">
        <f>Portfolio43468[[#This Row],[Last Name]]</f>
        <v>Haley</v>
      </c>
      <c r="D1763" t="s">
        <v>4493</v>
      </c>
      <c r="E1763" t="str">
        <f>Portfolio43468[[#This Row],[Gender]]</f>
        <v>M</v>
      </c>
      <c r="F1763">
        <v>60</v>
      </c>
      <c r="G1763" t="s">
        <v>6137</v>
      </c>
      <c r="H1763" t="s">
        <v>5845</v>
      </c>
      <c r="I1763" t="str">
        <f>INDEX('Postal Codes 1'!$C$2:$C$1540,MATCH(H1763,'Postal Codes 1'!$B$2:$B$1540,0))</f>
        <v>PA</v>
      </c>
      <c r="J1763" s="10">
        <v>39481</v>
      </c>
      <c r="K1763">
        <v>81</v>
      </c>
      <c r="L1763" t="s">
        <v>1677</v>
      </c>
      <c r="M1763" t="str">
        <f>Portfolio43468[[#This Row],[Product Name]]</f>
        <v>Ultrathing V3</v>
      </c>
      <c r="N1763">
        <f>Portfolio43468[[#This Row],[Order Quantity]]</f>
        <v>1944</v>
      </c>
      <c r="O1763" s="14">
        <f>Portfolio43468[[#This Row],[Order Value]]</f>
        <v>6784.56</v>
      </c>
      <c r="P1763">
        <f t="shared" si="54"/>
        <v>2008</v>
      </c>
      <c r="Q1763" t="str">
        <f t="shared" si="55"/>
        <v>Feb</v>
      </c>
    </row>
    <row r="1764" spans="1:17" x14ac:dyDescent="0.3">
      <c r="A1764">
        <v>1773</v>
      </c>
      <c r="B1764" t="str">
        <f>Portfolio43468[[#This Row],[First Name]]</f>
        <v>A</v>
      </c>
      <c r="C1764" t="str">
        <f>Portfolio43468[[#This Row],[Last Name]]</f>
        <v>Griffith</v>
      </c>
      <c r="D1764" t="s">
        <v>1946</v>
      </c>
      <c r="E1764" t="str">
        <f>Portfolio43468[[#This Row],[Gender]]</f>
        <v>M</v>
      </c>
      <c r="F1764">
        <v>30</v>
      </c>
      <c r="G1764" t="s">
        <v>6138</v>
      </c>
      <c r="H1764" t="s">
        <v>3703</v>
      </c>
      <c r="I1764" t="str">
        <f>INDEX('Postal Codes 1'!$C$2:$C$1540,MATCH(H1764,'Postal Codes 1'!$B$2:$B$1540,0))</f>
        <v>DN</v>
      </c>
      <c r="J1764" s="10">
        <v>39813</v>
      </c>
      <c r="K1764">
        <v>46</v>
      </c>
      <c r="L1764" t="s">
        <v>1007</v>
      </c>
      <c r="M1764" t="str">
        <f>Portfolio43468[[#This Row],[Product Name]]</f>
        <v>Superwossname</v>
      </c>
      <c r="N1764">
        <f>Portfolio43468[[#This Row],[Order Quantity]]</f>
        <v>920</v>
      </c>
      <c r="O1764" s="14">
        <f>Portfolio43468[[#This Row],[Order Value]]</f>
        <v>2861.2</v>
      </c>
      <c r="P1764">
        <f t="shared" si="54"/>
        <v>2008</v>
      </c>
      <c r="Q1764" t="str">
        <f t="shared" si="55"/>
        <v>Dec</v>
      </c>
    </row>
    <row r="1765" spans="1:17" x14ac:dyDescent="0.3">
      <c r="A1765">
        <v>1774</v>
      </c>
      <c r="B1765" t="str">
        <f>Portfolio43468[[#This Row],[First Name]]</f>
        <v>J</v>
      </c>
      <c r="C1765" t="str">
        <f>Portfolio43468[[#This Row],[Last Name]]</f>
        <v>Weir</v>
      </c>
      <c r="D1765" t="s">
        <v>4493</v>
      </c>
      <c r="E1765" t="str">
        <f>Portfolio43468[[#This Row],[Gender]]</f>
        <v>M</v>
      </c>
      <c r="F1765">
        <v>30</v>
      </c>
      <c r="G1765" t="s">
        <v>6141</v>
      </c>
      <c r="H1765" t="s">
        <v>215</v>
      </c>
      <c r="I1765" t="str">
        <f>INDEX('Postal Codes 1'!$C$2:$C$1540,MATCH(H1765,'Postal Codes 1'!$B$2:$B$1540,0))</f>
        <v>GL</v>
      </c>
      <c r="J1765" s="10">
        <v>39870</v>
      </c>
      <c r="K1765">
        <v>55</v>
      </c>
      <c r="L1765" t="s">
        <v>1772</v>
      </c>
      <c r="M1765" t="str">
        <f>Portfolio43468[[#This Row],[Product Name]]</f>
        <v>Gigastuff</v>
      </c>
      <c r="N1765">
        <f>Portfolio43468[[#This Row],[Order Quantity]]</f>
        <v>990</v>
      </c>
      <c r="O1765" s="14">
        <f>Portfolio43468[[#This Row],[Order Value]]</f>
        <v>1871.1</v>
      </c>
      <c r="P1765">
        <f t="shared" si="54"/>
        <v>2009</v>
      </c>
      <c r="Q1765" t="str">
        <f t="shared" si="55"/>
        <v>Feb</v>
      </c>
    </row>
    <row r="1766" spans="1:17" x14ac:dyDescent="0.3">
      <c r="A1766">
        <v>1775</v>
      </c>
      <c r="B1766" t="str">
        <f>Portfolio43468[[#This Row],[First Name]]</f>
        <v>J</v>
      </c>
      <c r="C1766" t="str">
        <f>Portfolio43468[[#This Row],[Last Name]]</f>
        <v>Whalen</v>
      </c>
      <c r="D1766" t="s">
        <v>4493</v>
      </c>
      <c r="E1766" t="str">
        <f>Portfolio43468[[#This Row],[Gender]]</f>
        <v>M</v>
      </c>
      <c r="F1766">
        <v>30</v>
      </c>
      <c r="G1766" t="s">
        <v>6143</v>
      </c>
      <c r="H1766" t="s">
        <v>3361</v>
      </c>
      <c r="I1766" t="str">
        <f>INDEX('Postal Codes 1'!$C$2:$C$1540,MATCH(H1766,'Postal Codes 1'!$B$2:$B$1540,0))</f>
        <v>SG</v>
      </c>
      <c r="J1766" s="10">
        <v>40497</v>
      </c>
      <c r="K1766">
        <v>13</v>
      </c>
      <c r="L1766" t="s">
        <v>1707</v>
      </c>
      <c r="M1766" t="str">
        <f>Portfolio43468[[#This Row],[Product Name]]</f>
        <v>Megawidget M</v>
      </c>
      <c r="N1766">
        <f>Portfolio43468[[#This Row],[Order Quantity]]</f>
        <v>312</v>
      </c>
      <c r="O1766" s="14">
        <f>Portfolio43468[[#This Row],[Order Value]]</f>
        <v>371.28</v>
      </c>
      <c r="P1766">
        <f t="shared" si="54"/>
        <v>2010</v>
      </c>
      <c r="Q1766" t="str">
        <f t="shared" si="55"/>
        <v>Nov</v>
      </c>
    </row>
    <row r="1767" spans="1:17" x14ac:dyDescent="0.3">
      <c r="A1767">
        <v>1776</v>
      </c>
      <c r="B1767" t="str">
        <f>Portfolio43468[[#This Row],[First Name]]</f>
        <v>K</v>
      </c>
      <c r="C1767" t="str">
        <f>Portfolio43468[[#This Row],[Last Name]]</f>
        <v>Lane</v>
      </c>
      <c r="D1767" t="s">
        <v>4493</v>
      </c>
      <c r="E1767" t="str">
        <f>Portfolio43468[[#This Row],[Gender]]</f>
        <v>M</v>
      </c>
      <c r="F1767">
        <v>90</v>
      </c>
      <c r="G1767" t="s">
        <v>3283</v>
      </c>
      <c r="H1767" t="s">
        <v>1820</v>
      </c>
      <c r="I1767" t="str">
        <f>INDEX('Postal Codes 1'!$C$2:$C$1540,MATCH(H1767,'Postal Codes 1'!$B$2:$B$1540,0))</f>
        <v>PE</v>
      </c>
      <c r="J1767" s="10">
        <v>40335</v>
      </c>
      <c r="K1767">
        <v>59</v>
      </c>
      <c r="L1767" t="s">
        <v>1696</v>
      </c>
      <c r="M1767" t="str">
        <f>Portfolio43468[[#This Row],[Product Name]]</f>
        <v>Ultrathing V2</v>
      </c>
      <c r="N1767">
        <f>Portfolio43468[[#This Row],[Order Quantity]]</f>
        <v>1180</v>
      </c>
      <c r="O1767" s="14">
        <f>Portfolio43468[[#This Row],[Order Value]]</f>
        <v>3528.2000000000003</v>
      </c>
      <c r="P1767">
        <f t="shared" si="54"/>
        <v>2010</v>
      </c>
      <c r="Q1767" t="str">
        <f t="shared" si="55"/>
        <v>Jun</v>
      </c>
    </row>
    <row r="1768" spans="1:17" x14ac:dyDescent="0.3">
      <c r="A1768">
        <v>1777</v>
      </c>
      <c r="B1768" t="str">
        <f>Portfolio43468[[#This Row],[First Name]]</f>
        <v>J</v>
      </c>
      <c r="C1768" t="str">
        <f>Portfolio43468[[#This Row],[Last Name]]</f>
        <v>Doherty</v>
      </c>
      <c r="D1768" t="s">
        <v>4493</v>
      </c>
      <c r="E1768" t="str">
        <f>Portfolio43468[[#This Row],[Gender]]</f>
        <v>M</v>
      </c>
      <c r="F1768">
        <v>60</v>
      </c>
      <c r="G1768" t="s">
        <v>6144</v>
      </c>
      <c r="H1768" t="s">
        <v>430</v>
      </c>
      <c r="I1768" t="str">
        <f>INDEX('Postal Codes 1'!$C$2:$C$1540,MATCH(H1768,'Postal Codes 1'!$B$2:$B$1540,0))</f>
        <v>PO</v>
      </c>
      <c r="J1768" s="10">
        <v>39812</v>
      </c>
      <c r="K1768">
        <v>27</v>
      </c>
      <c r="L1768" t="s">
        <v>1677</v>
      </c>
      <c r="M1768" t="str">
        <f>Portfolio43468[[#This Row],[Product Name]]</f>
        <v>Ultrathing V3</v>
      </c>
      <c r="N1768">
        <f>Portfolio43468[[#This Row],[Order Quantity]]</f>
        <v>648</v>
      </c>
      <c r="O1768" s="14">
        <f>Portfolio43468[[#This Row],[Order Value]]</f>
        <v>2261.52</v>
      </c>
      <c r="P1768">
        <f t="shared" si="54"/>
        <v>2008</v>
      </c>
      <c r="Q1768" t="str">
        <f t="shared" si="55"/>
        <v>Dec</v>
      </c>
    </row>
    <row r="1769" spans="1:17" x14ac:dyDescent="0.3">
      <c r="A1769">
        <v>1778</v>
      </c>
      <c r="B1769" t="str">
        <f>Portfolio43468[[#This Row],[First Name]]</f>
        <v>P</v>
      </c>
      <c r="C1769" t="str">
        <f>Portfolio43468[[#This Row],[Last Name]]</f>
        <v>Washburn</v>
      </c>
      <c r="D1769" t="s">
        <v>4493</v>
      </c>
      <c r="E1769" t="str">
        <f>Portfolio43468[[#This Row],[Gender]]</f>
        <v>M</v>
      </c>
      <c r="F1769">
        <v>30</v>
      </c>
      <c r="G1769" t="s">
        <v>6147</v>
      </c>
      <c r="H1769" t="s">
        <v>1627</v>
      </c>
      <c r="I1769" t="str">
        <f>INDEX('Postal Codes 1'!$C$2:$C$1540,MATCH(H1769,'Postal Codes 1'!$B$2:$B$1540,0))</f>
        <v>NR</v>
      </c>
      <c r="J1769" s="10">
        <v>39504</v>
      </c>
      <c r="K1769">
        <v>39</v>
      </c>
      <c r="L1769" t="s">
        <v>851</v>
      </c>
      <c r="M1769" t="str">
        <f>Portfolio43468[[#This Row],[Product Name]]</f>
        <v>Hyperwotsit</v>
      </c>
      <c r="N1769">
        <f>Portfolio43468[[#This Row],[Order Quantity]]</f>
        <v>780</v>
      </c>
      <c r="O1769" s="14">
        <f>Portfolio43468[[#This Row],[Order Value]]</f>
        <v>1567.7999999999997</v>
      </c>
      <c r="P1769">
        <f t="shared" si="54"/>
        <v>2008</v>
      </c>
      <c r="Q1769" t="str">
        <f t="shared" si="55"/>
        <v>Feb</v>
      </c>
    </row>
    <row r="1770" spans="1:17" x14ac:dyDescent="0.3">
      <c r="A1770">
        <v>1779</v>
      </c>
      <c r="B1770" t="str">
        <f>Portfolio43468[[#This Row],[First Name]]</f>
        <v>A</v>
      </c>
      <c r="C1770" t="str">
        <f>Portfolio43468[[#This Row],[Last Name]]</f>
        <v>Early</v>
      </c>
      <c r="D1770" t="s">
        <v>4493</v>
      </c>
      <c r="E1770" t="str">
        <f>Portfolio43468[[#This Row],[Gender]]</f>
        <v>M</v>
      </c>
      <c r="F1770">
        <v>60</v>
      </c>
      <c r="G1770" t="s">
        <v>6149</v>
      </c>
      <c r="H1770" t="s">
        <v>11</v>
      </c>
      <c r="I1770" t="str">
        <f>INDEX('Postal Codes 1'!$C$2:$C$1540,MATCH(H1770,'Postal Codes 1'!$B$2:$B$1540,0))</f>
        <v>AB</v>
      </c>
      <c r="J1770" s="10">
        <v>39967</v>
      </c>
      <c r="K1770">
        <v>5</v>
      </c>
      <c r="L1770" t="s">
        <v>1700</v>
      </c>
      <c r="M1770" t="str">
        <f>Portfolio43468[[#This Row],[Product Name]]</f>
        <v>Ultrathing V1</v>
      </c>
      <c r="N1770">
        <f>Portfolio43468[[#This Row],[Order Quantity]]</f>
        <v>85</v>
      </c>
      <c r="O1770" s="14">
        <f>Portfolio43468[[#This Row],[Order Value]]</f>
        <v>169.15</v>
      </c>
      <c r="P1770">
        <f t="shared" si="54"/>
        <v>2009</v>
      </c>
      <c r="Q1770" t="str">
        <f t="shared" si="55"/>
        <v>Jun</v>
      </c>
    </row>
    <row r="1771" spans="1:17" x14ac:dyDescent="0.3">
      <c r="A1771">
        <v>1780</v>
      </c>
      <c r="B1771" t="str">
        <f>Portfolio43468[[#This Row],[First Name]]</f>
        <v>A</v>
      </c>
      <c r="C1771" t="str">
        <f>Portfolio43468[[#This Row],[Last Name]]</f>
        <v>Swanson</v>
      </c>
      <c r="D1771" t="s">
        <v>4493</v>
      </c>
      <c r="E1771" t="str">
        <f>Portfolio43468[[#This Row],[Gender]]</f>
        <v>M</v>
      </c>
      <c r="F1771">
        <v>90</v>
      </c>
      <c r="G1771" t="s">
        <v>6150</v>
      </c>
      <c r="H1771" t="s">
        <v>6151</v>
      </c>
      <c r="I1771" t="str">
        <f>INDEX('Postal Codes 1'!$C$2:$C$1540,MATCH(H1771,'Postal Codes 1'!$B$2:$B$1540,0))</f>
        <v>BH</v>
      </c>
      <c r="J1771" s="10">
        <v>40513</v>
      </c>
      <c r="K1771">
        <v>5</v>
      </c>
      <c r="L1771" t="s">
        <v>1772</v>
      </c>
      <c r="M1771" t="str">
        <f>Portfolio43468[[#This Row],[Product Name]]</f>
        <v>Gigastuff</v>
      </c>
      <c r="N1771">
        <f>Portfolio43468[[#This Row],[Order Quantity]]</f>
        <v>90</v>
      </c>
      <c r="O1771" s="14">
        <f>Portfolio43468[[#This Row],[Order Value]]</f>
        <v>170.1</v>
      </c>
      <c r="P1771">
        <f t="shared" si="54"/>
        <v>2010</v>
      </c>
      <c r="Q1771" t="str">
        <f t="shared" si="55"/>
        <v>Dec</v>
      </c>
    </row>
    <row r="1772" spans="1:17" x14ac:dyDescent="0.3">
      <c r="A1772">
        <v>1781</v>
      </c>
      <c r="B1772" t="str">
        <f>Portfolio43468[[#This Row],[First Name]]</f>
        <v>D</v>
      </c>
      <c r="C1772" t="str">
        <f>Portfolio43468[[#This Row],[Last Name]]</f>
        <v>Lyons</v>
      </c>
      <c r="D1772" t="s">
        <v>4493</v>
      </c>
      <c r="E1772" t="str">
        <f>Portfolio43468[[#This Row],[Gender]]</f>
        <v>M</v>
      </c>
      <c r="F1772">
        <v>30</v>
      </c>
      <c r="G1772" t="s">
        <v>6153</v>
      </c>
      <c r="H1772" t="s">
        <v>425</v>
      </c>
      <c r="I1772" t="str">
        <f>INDEX('Postal Codes 1'!$C$2:$C$1540,MATCH(H1772,'Postal Codes 1'!$B$2:$B$1540,0))</f>
        <v>PO</v>
      </c>
      <c r="J1772" s="10">
        <v>40208</v>
      </c>
      <c r="K1772">
        <v>69</v>
      </c>
      <c r="L1772" t="s">
        <v>851</v>
      </c>
      <c r="M1772" t="str">
        <f>Portfolio43468[[#This Row],[Product Name]]</f>
        <v>Hyperwotsit</v>
      </c>
      <c r="N1772">
        <f>Portfolio43468[[#This Row],[Order Quantity]]</f>
        <v>1380</v>
      </c>
      <c r="O1772" s="14">
        <f>Portfolio43468[[#This Row],[Order Value]]</f>
        <v>2773.7999999999997</v>
      </c>
      <c r="P1772">
        <f t="shared" si="54"/>
        <v>2010</v>
      </c>
      <c r="Q1772" t="str">
        <f t="shared" si="55"/>
        <v>Jan</v>
      </c>
    </row>
    <row r="1773" spans="1:17" x14ac:dyDescent="0.3">
      <c r="A1773">
        <v>1782</v>
      </c>
      <c r="B1773" t="str">
        <f>Portfolio43468[[#This Row],[First Name]]</f>
        <v>D</v>
      </c>
      <c r="C1773" t="str">
        <f>Portfolio43468[[#This Row],[Last Name]]</f>
        <v>Navarro</v>
      </c>
      <c r="D1773" t="s">
        <v>4493</v>
      </c>
      <c r="E1773" t="str">
        <f>Portfolio43468[[#This Row],[Gender]]</f>
        <v>M</v>
      </c>
      <c r="F1773">
        <v>60</v>
      </c>
      <c r="G1773" t="s">
        <v>6155</v>
      </c>
      <c r="H1773" t="s">
        <v>203</v>
      </c>
      <c r="I1773" t="str">
        <f>INDEX('Postal Codes 1'!$C$2:$C$1540,MATCH(H1773,'Postal Codes 1'!$B$2:$B$1540,0))</f>
        <v>FK</v>
      </c>
      <c r="J1773" s="10">
        <v>40233</v>
      </c>
      <c r="K1773">
        <v>80</v>
      </c>
      <c r="L1773" t="s">
        <v>851</v>
      </c>
      <c r="M1773" t="str">
        <f>Portfolio43468[[#This Row],[Product Name]]</f>
        <v>Hyperwotsit</v>
      </c>
      <c r="N1773">
        <f>Portfolio43468[[#This Row],[Order Quantity]]</f>
        <v>1600</v>
      </c>
      <c r="O1773" s="14">
        <f>Portfolio43468[[#This Row],[Order Value]]</f>
        <v>3215.9999999999995</v>
      </c>
      <c r="P1773">
        <f t="shared" si="54"/>
        <v>2010</v>
      </c>
      <c r="Q1773" t="str">
        <f t="shared" si="55"/>
        <v>Feb</v>
      </c>
    </row>
    <row r="1774" spans="1:17" x14ac:dyDescent="0.3">
      <c r="A1774">
        <v>1783</v>
      </c>
      <c r="B1774" t="str">
        <f>Portfolio43468[[#This Row],[First Name]]</f>
        <v>M</v>
      </c>
      <c r="C1774" t="str">
        <f>Portfolio43468[[#This Row],[Last Name]]</f>
        <v>Baez</v>
      </c>
      <c r="D1774" t="s">
        <v>4493</v>
      </c>
      <c r="E1774" t="str">
        <f>Portfolio43468[[#This Row],[Gender]]</f>
        <v>M</v>
      </c>
      <c r="F1774">
        <v>30</v>
      </c>
      <c r="G1774" t="s">
        <v>6158</v>
      </c>
      <c r="H1774" t="s">
        <v>767</v>
      </c>
      <c r="I1774" t="str">
        <f>INDEX('Postal Codes 1'!$C$2:$C$1540,MATCH(H1774,'Postal Codes 1'!$B$2:$B$1540,0))</f>
        <v>PE</v>
      </c>
      <c r="J1774" s="10">
        <v>40428</v>
      </c>
      <c r="K1774">
        <v>70</v>
      </c>
      <c r="L1774" t="s">
        <v>1692</v>
      </c>
      <c r="M1774" t="str">
        <f>Portfolio43468[[#This Row],[Product Name]]</f>
        <v>Megawidget L</v>
      </c>
      <c r="N1774">
        <f>Portfolio43468[[#This Row],[Order Quantity]]</f>
        <v>1680</v>
      </c>
      <c r="O1774" s="14">
        <f>Portfolio43468[[#This Row],[Order Value]]</f>
        <v>2671.2000000000003</v>
      </c>
      <c r="P1774">
        <f t="shared" si="54"/>
        <v>2010</v>
      </c>
      <c r="Q1774" t="str">
        <f t="shared" si="55"/>
        <v>Sep</v>
      </c>
    </row>
    <row r="1775" spans="1:17" x14ac:dyDescent="0.3">
      <c r="A1775">
        <v>1784</v>
      </c>
      <c r="B1775" t="str">
        <f>Portfolio43468[[#This Row],[First Name]]</f>
        <v>F</v>
      </c>
      <c r="C1775" t="str">
        <f>Portfolio43468[[#This Row],[Last Name]]</f>
        <v>Doherty</v>
      </c>
      <c r="D1775" t="s">
        <v>4493</v>
      </c>
      <c r="E1775" t="str">
        <f>Portfolio43468[[#This Row],[Gender]]</f>
        <v>M</v>
      </c>
      <c r="F1775">
        <v>90</v>
      </c>
      <c r="G1775" t="s">
        <v>6159</v>
      </c>
      <c r="H1775" t="s">
        <v>1067</v>
      </c>
      <c r="I1775" t="str">
        <f>INDEX('Postal Codes 1'!$C$2:$C$1540,MATCH(H1775,'Postal Codes 1'!$B$2:$B$1540,0))</f>
        <v>GL</v>
      </c>
      <c r="J1775" s="10">
        <v>39603</v>
      </c>
      <c r="K1775">
        <v>80</v>
      </c>
      <c r="L1775" t="s">
        <v>1692</v>
      </c>
      <c r="M1775" t="str">
        <f>Portfolio43468[[#This Row],[Product Name]]</f>
        <v>Megawidget L</v>
      </c>
      <c r="N1775">
        <f>Portfolio43468[[#This Row],[Order Quantity]]</f>
        <v>1920</v>
      </c>
      <c r="O1775" s="14">
        <f>Portfolio43468[[#This Row],[Order Value]]</f>
        <v>3052.8</v>
      </c>
      <c r="P1775">
        <f t="shared" si="54"/>
        <v>2008</v>
      </c>
      <c r="Q1775" t="str">
        <f t="shared" si="55"/>
        <v>Jun</v>
      </c>
    </row>
    <row r="1776" spans="1:17" x14ac:dyDescent="0.3">
      <c r="A1776">
        <v>1785</v>
      </c>
      <c r="B1776" t="str">
        <f>Portfolio43468[[#This Row],[First Name]]</f>
        <v>W</v>
      </c>
      <c r="C1776" t="str">
        <f>Portfolio43468[[#This Row],[Last Name]]</f>
        <v>Klein</v>
      </c>
      <c r="D1776" t="s">
        <v>4493</v>
      </c>
      <c r="E1776" t="str">
        <f>Portfolio43468[[#This Row],[Gender]]</f>
        <v>M</v>
      </c>
      <c r="F1776">
        <v>30</v>
      </c>
      <c r="G1776" t="s">
        <v>6160</v>
      </c>
      <c r="H1776" t="s">
        <v>291</v>
      </c>
      <c r="I1776" t="str">
        <f>INDEX('Postal Codes 1'!$C$2:$C$1540,MATCH(H1776,'Postal Codes 1'!$B$2:$B$1540,0))</f>
        <v>KW</v>
      </c>
      <c r="J1776" s="10">
        <v>39571</v>
      </c>
      <c r="K1776">
        <v>15</v>
      </c>
      <c r="L1776" t="s">
        <v>851</v>
      </c>
      <c r="M1776" t="str">
        <f>Portfolio43468[[#This Row],[Product Name]]</f>
        <v>Hyperwotsit</v>
      </c>
      <c r="N1776">
        <f>Portfolio43468[[#This Row],[Order Quantity]]</f>
        <v>300</v>
      </c>
      <c r="O1776" s="14">
        <f>Portfolio43468[[#This Row],[Order Value]]</f>
        <v>602.99999999999989</v>
      </c>
      <c r="P1776">
        <f t="shared" si="54"/>
        <v>2008</v>
      </c>
      <c r="Q1776" t="str">
        <f t="shared" si="55"/>
        <v>May</v>
      </c>
    </row>
    <row r="1777" spans="1:17" x14ac:dyDescent="0.3">
      <c r="A1777">
        <v>1786</v>
      </c>
      <c r="B1777" t="str">
        <f>Portfolio43468[[#This Row],[First Name]]</f>
        <v>J</v>
      </c>
      <c r="C1777" t="str">
        <f>Portfolio43468[[#This Row],[Last Name]]</f>
        <v>Rodgers</v>
      </c>
      <c r="D1777" t="s">
        <v>4493</v>
      </c>
      <c r="E1777" t="str">
        <f>Portfolio43468[[#This Row],[Gender]]</f>
        <v>M</v>
      </c>
      <c r="F1777">
        <v>90</v>
      </c>
      <c r="G1777" t="s">
        <v>6161</v>
      </c>
      <c r="H1777" t="s">
        <v>2572</v>
      </c>
      <c r="I1777" t="str">
        <f>INDEX('Postal Codes 1'!$C$2:$C$1540,MATCH(H1777,'Postal Codes 1'!$B$2:$B$1540,0))</f>
        <v>LD</v>
      </c>
      <c r="J1777" s="10">
        <v>39977</v>
      </c>
      <c r="K1777">
        <v>100</v>
      </c>
      <c r="L1777" t="s">
        <v>1721</v>
      </c>
      <c r="M1777" t="str">
        <f>Portfolio43468[[#This Row],[Product Name]]</f>
        <v>Ultrathing V4</v>
      </c>
      <c r="N1777">
        <f>Portfolio43468[[#This Row],[Order Quantity]]</f>
        <v>2400</v>
      </c>
      <c r="O1777" s="14">
        <f>Portfolio43468[[#This Row],[Order Value]]</f>
        <v>9576</v>
      </c>
      <c r="P1777">
        <f t="shared" si="54"/>
        <v>2009</v>
      </c>
      <c r="Q1777" t="str">
        <f t="shared" si="55"/>
        <v>Jun</v>
      </c>
    </row>
    <row r="1778" spans="1:17" x14ac:dyDescent="0.3">
      <c r="A1778">
        <v>1787</v>
      </c>
      <c r="B1778" t="str">
        <f>Portfolio43468[[#This Row],[First Name]]</f>
        <v>L</v>
      </c>
      <c r="C1778" t="str">
        <f>Portfolio43468[[#This Row],[Last Name]]</f>
        <v>Baez</v>
      </c>
      <c r="D1778" t="s">
        <v>4493</v>
      </c>
      <c r="E1778" t="str">
        <f>Portfolio43468[[#This Row],[Gender]]</f>
        <v>M</v>
      </c>
      <c r="F1778">
        <v>30</v>
      </c>
      <c r="G1778" t="s">
        <v>6162</v>
      </c>
      <c r="H1778" t="s">
        <v>650</v>
      </c>
      <c r="I1778" t="str">
        <f>INDEX('Postal Codes 1'!$C$2:$C$1540,MATCH(H1778,'Postal Codes 1'!$B$2:$B$1540,0))</f>
        <v>IG</v>
      </c>
      <c r="J1778" s="10">
        <v>39803</v>
      </c>
      <c r="K1778">
        <v>28</v>
      </c>
      <c r="L1778" t="s">
        <v>851</v>
      </c>
      <c r="M1778" t="str">
        <f>Portfolio43468[[#This Row],[Product Name]]</f>
        <v>Hyperwotsit</v>
      </c>
      <c r="N1778">
        <f>Portfolio43468[[#This Row],[Order Quantity]]</f>
        <v>560</v>
      </c>
      <c r="O1778" s="14">
        <f>Portfolio43468[[#This Row],[Order Value]]</f>
        <v>1125.5999999999999</v>
      </c>
      <c r="P1778">
        <f t="shared" si="54"/>
        <v>2008</v>
      </c>
      <c r="Q1778" t="str">
        <f t="shared" si="55"/>
        <v>Dec</v>
      </c>
    </row>
    <row r="1779" spans="1:17" x14ac:dyDescent="0.3">
      <c r="A1779">
        <v>1788</v>
      </c>
      <c r="B1779" t="str">
        <f>Portfolio43468[[#This Row],[First Name]]</f>
        <v>G</v>
      </c>
      <c r="C1779" t="str">
        <f>Portfolio43468[[#This Row],[Last Name]]</f>
        <v>Swartz</v>
      </c>
      <c r="D1779" t="s">
        <v>4493</v>
      </c>
      <c r="E1779" t="str">
        <f>Portfolio43468[[#This Row],[Gender]]</f>
        <v>M</v>
      </c>
      <c r="F1779">
        <v>60</v>
      </c>
      <c r="G1779" t="s">
        <v>6165</v>
      </c>
      <c r="H1779" t="s">
        <v>91</v>
      </c>
      <c r="I1779" t="str">
        <f>INDEX('Postal Codes 1'!$C$2:$C$1540,MATCH(H1779,'Postal Codes 1'!$B$2:$B$1540,0))</f>
        <v>CF</v>
      </c>
      <c r="J1779" s="10">
        <v>39750</v>
      </c>
      <c r="K1779">
        <v>49</v>
      </c>
      <c r="L1779" t="s">
        <v>1700</v>
      </c>
      <c r="M1779" t="str">
        <f>Portfolio43468[[#This Row],[Product Name]]</f>
        <v>Ultrathing V1</v>
      </c>
      <c r="N1779">
        <f>Portfolio43468[[#This Row],[Order Quantity]]</f>
        <v>833</v>
      </c>
      <c r="O1779" s="14">
        <f>Portfolio43468[[#This Row],[Order Value]]</f>
        <v>1657.67</v>
      </c>
      <c r="P1779">
        <f t="shared" si="54"/>
        <v>2008</v>
      </c>
      <c r="Q1779" t="str">
        <f t="shared" si="55"/>
        <v>Oct</v>
      </c>
    </row>
    <row r="1780" spans="1:17" x14ac:dyDescent="0.3">
      <c r="A1780">
        <v>1789</v>
      </c>
      <c r="B1780" t="str">
        <f>Portfolio43468[[#This Row],[First Name]]</f>
        <v>N</v>
      </c>
      <c r="C1780" t="str">
        <f>Portfolio43468[[#This Row],[Last Name]]</f>
        <v>Rubio</v>
      </c>
      <c r="D1780" t="s">
        <v>4493</v>
      </c>
      <c r="E1780" t="str">
        <f>Portfolio43468[[#This Row],[Gender]]</f>
        <v>M</v>
      </c>
      <c r="F1780">
        <v>60</v>
      </c>
      <c r="G1780" t="s">
        <v>6167</v>
      </c>
      <c r="H1780" t="s">
        <v>287</v>
      </c>
      <c r="I1780" t="str">
        <f>INDEX('Postal Codes 1'!$C$2:$C$1540,MATCH(H1780,'Postal Codes 1'!$B$2:$B$1540,0))</f>
        <v>KW</v>
      </c>
      <c r="J1780" s="10">
        <v>39978</v>
      </c>
      <c r="K1780">
        <v>44</v>
      </c>
      <c r="L1780" t="s">
        <v>1721</v>
      </c>
      <c r="M1780" t="str">
        <f>Portfolio43468[[#This Row],[Product Name]]</f>
        <v>Ultrathing V4</v>
      </c>
      <c r="N1780">
        <f>Portfolio43468[[#This Row],[Order Quantity]]</f>
        <v>1056</v>
      </c>
      <c r="O1780" s="14">
        <f>Portfolio43468[[#This Row],[Order Value]]</f>
        <v>4213.4400000000005</v>
      </c>
      <c r="P1780">
        <f t="shared" si="54"/>
        <v>2009</v>
      </c>
      <c r="Q1780" t="str">
        <f t="shared" si="55"/>
        <v>Jun</v>
      </c>
    </row>
    <row r="1781" spans="1:17" x14ac:dyDescent="0.3">
      <c r="A1781">
        <v>1790</v>
      </c>
      <c r="B1781" t="str">
        <f>Portfolio43468[[#This Row],[First Name]]</f>
        <v>R</v>
      </c>
      <c r="C1781" t="str">
        <f>Portfolio43468[[#This Row],[Last Name]]</f>
        <v>Steward</v>
      </c>
      <c r="D1781" t="s">
        <v>4493</v>
      </c>
      <c r="E1781" t="str">
        <f>Portfolio43468[[#This Row],[Gender]]</f>
        <v>M</v>
      </c>
      <c r="F1781">
        <v>60</v>
      </c>
      <c r="G1781" t="s">
        <v>6170</v>
      </c>
      <c r="H1781" t="s">
        <v>2</v>
      </c>
      <c r="I1781" t="str">
        <f>INDEX('Postal Codes 1'!$C$2:$C$1540,MATCH(H1781,'Postal Codes 1'!$B$2:$B$1540,0))</f>
        <v>AB</v>
      </c>
      <c r="J1781" s="10">
        <v>40031</v>
      </c>
      <c r="K1781">
        <v>92</v>
      </c>
      <c r="L1781" t="s">
        <v>1692</v>
      </c>
      <c r="M1781" t="str">
        <f>Portfolio43468[[#This Row],[Product Name]]</f>
        <v>Megawidget L</v>
      </c>
      <c r="N1781">
        <f>Portfolio43468[[#This Row],[Order Quantity]]</f>
        <v>2208</v>
      </c>
      <c r="O1781" s="14">
        <f>Portfolio43468[[#This Row],[Order Value]]</f>
        <v>3510.7200000000003</v>
      </c>
      <c r="P1781">
        <f t="shared" si="54"/>
        <v>2009</v>
      </c>
      <c r="Q1781" t="str">
        <f t="shared" si="55"/>
        <v>Aug</v>
      </c>
    </row>
    <row r="1782" spans="1:17" x14ac:dyDescent="0.3">
      <c r="A1782">
        <v>1791</v>
      </c>
      <c r="B1782" t="str">
        <f>Portfolio43468[[#This Row],[First Name]]</f>
        <v>M</v>
      </c>
      <c r="C1782" t="str">
        <f>Portfolio43468[[#This Row],[Last Name]]</f>
        <v>Walsh</v>
      </c>
      <c r="D1782" t="s">
        <v>4493</v>
      </c>
      <c r="E1782" t="str">
        <f>Portfolio43468[[#This Row],[Gender]]</f>
        <v>M</v>
      </c>
      <c r="F1782">
        <v>60</v>
      </c>
      <c r="G1782" t="s">
        <v>6172</v>
      </c>
      <c r="H1782" t="s">
        <v>5733</v>
      </c>
      <c r="I1782" t="str">
        <f>INDEX('Postal Codes 1'!$C$2:$C$1540,MATCH(H1782,'Postal Codes 1'!$B$2:$B$1540,0))</f>
        <v>ML</v>
      </c>
      <c r="J1782" s="10">
        <v>40352</v>
      </c>
      <c r="K1782">
        <v>11</v>
      </c>
      <c r="L1782" t="s">
        <v>1700</v>
      </c>
      <c r="M1782" t="str">
        <f>Portfolio43468[[#This Row],[Product Name]]</f>
        <v>Ultrathing V1</v>
      </c>
      <c r="N1782">
        <f>Portfolio43468[[#This Row],[Order Quantity]]</f>
        <v>187</v>
      </c>
      <c r="O1782" s="14">
        <f>Portfolio43468[[#This Row],[Order Value]]</f>
        <v>372.13</v>
      </c>
      <c r="P1782">
        <f t="shared" si="54"/>
        <v>2010</v>
      </c>
      <c r="Q1782" t="str">
        <f t="shared" si="55"/>
        <v>Jun</v>
      </c>
    </row>
    <row r="1783" spans="1:17" x14ac:dyDescent="0.3">
      <c r="A1783">
        <v>1792</v>
      </c>
      <c r="B1783" t="str">
        <f>Portfolio43468[[#This Row],[First Name]]</f>
        <v>K</v>
      </c>
      <c r="C1783" t="str">
        <f>Portfolio43468[[#This Row],[Last Name]]</f>
        <v>Brandon</v>
      </c>
      <c r="D1783" t="s">
        <v>1719</v>
      </c>
      <c r="E1783" t="str">
        <f>Portfolio43468[[#This Row],[Gender]]</f>
        <v>M</v>
      </c>
      <c r="F1783">
        <v>30</v>
      </c>
      <c r="G1783" t="s">
        <v>6173</v>
      </c>
      <c r="H1783" t="s">
        <v>2884</v>
      </c>
      <c r="I1783" t="str">
        <f>INDEX('Postal Codes 1'!$C$2:$C$1540,MATCH(H1783,'Postal Codes 1'!$B$2:$B$1540,0))</f>
        <v>EH</v>
      </c>
      <c r="J1783" s="10">
        <v>39619</v>
      </c>
      <c r="K1783">
        <v>28</v>
      </c>
      <c r="L1783" t="s">
        <v>851</v>
      </c>
      <c r="M1783" t="str">
        <f>Portfolio43468[[#This Row],[Product Name]]</f>
        <v>Hyperwotsit</v>
      </c>
      <c r="N1783">
        <f>Portfolio43468[[#This Row],[Order Quantity]]</f>
        <v>560</v>
      </c>
      <c r="O1783" s="14">
        <f>Portfolio43468[[#This Row],[Order Value]]</f>
        <v>1125.5999999999999</v>
      </c>
      <c r="P1783">
        <f t="shared" si="54"/>
        <v>2008</v>
      </c>
      <c r="Q1783" t="str">
        <f t="shared" si="55"/>
        <v>Jun</v>
      </c>
    </row>
    <row r="1784" spans="1:17" x14ac:dyDescent="0.3">
      <c r="A1784">
        <v>1795</v>
      </c>
      <c r="B1784" t="str">
        <f>Portfolio43468[[#This Row],[First Name]]</f>
        <v>S</v>
      </c>
      <c r="C1784" t="str">
        <f>Portfolio43468[[#This Row],[Last Name]]</f>
        <v>Leary</v>
      </c>
      <c r="D1784" t="s">
        <v>4493</v>
      </c>
      <c r="E1784" t="str">
        <f>Portfolio43468[[#This Row],[Gender]]</f>
        <v>M</v>
      </c>
      <c r="F1784">
        <v>60</v>
      </c>
      <c r="G1784" t="s">
        <v>6177</v>
      </c>
      <c r="H1784" t="s">
        <v>600</v>
      </c>
      <c r="I1784" t="str">
        <f>INDEX('Postal Codes 1'!$C$2:$C$1540,MATCH(H1784,'Postal Codes 1'!$B$2:$B$1540,0))</f>
        <v>DY</v>
      </c>
      <c r="J1784" s="10">
        <v>40445</v>
      </c>
      <c r="K1784">
        <v>13</v>
      </c>
      <c r="L1784" t="s">
        <v>1673</v>
      </c>
      <c r="M1784" t="str">
        <f>Portfolio43468[[#This Row],[Product Name]]</f>
        <v>Megawidget S</v>
      </c>
      <c r="N1784">
        <f>Portfolio43468[[#This Row],[Order Quantity]]</f>
        <v>312</v>
      </c>
      <c r="O1784" s="14">
        <f>Portfolio43468[[#This Row],[Order Value]]</f>
        <v>246.48000000000002</v>
      </c>
      <c r="P1784">
        <f t="shared" si="54"/>
        <v>2010</v>
      </c>
      <c r="Q1784" t="str">
        <f t="shared" si="55"/>
        <v>Sep</v>
      </c>
    </row>
    <row r="1785" spans="1:17" x14ac:dyDescent="0.3">
      <c r="A1785">
        <v>1796</v>
      </c>
      <c r="B1785" t="str">
        <f>Portfolio43468[[#This Row],[First Name]]</f>
        <v>E</v>
      </c>
      <c r="C1785" t="str">
        <f>Portfolio43468[[#This Row],[Last Name]]</f>
        <v>Winston</v>
      </c>
      <c r="D1785" t="s">
        <v>4493</v>
      </c>
      <c r="E1785" t="str">
        <f>Portfolio43468[[#This Row],[Gender]]</f>
        <v>M</v>
      </c>
      <c r="F1785">
        <v>90</v>
      </c>
      <c r="G1785" t="s">
        <v>6179</v>
      </c>
      <c r="H1785" t="s">
        <v>749</v>
      </c>
      <c r="I1785" t="str">
        <f>INDEX('Postal Codes 1'!$C$2:$C$1540,MATCH(H1785,'Postal Codes 1'!$B$2:$B$1540,0))</f>
        <v>NE</v>
      </c>
      <c r="J1785" s="10">
        <v>40427</v>
      </c>
      <c r="K1785">
        <v>32</v>
      </c>
      <c r="L1785" t="s">
        <v>1007</v>
      </c>
      <c r="M1785" t="str">
        <f>Portfolio43468[[#This Row],[Product Name]]</f>
        <v>Superwossname</v>
      </c>
      <c r="N1785">
        <f>Portfolio43468[[#This Row],[Order Quantity]]</f>
        <v>640</v>
      </c>
      <c r="O1785" s="14">
        <f>Portfolio43468[[#This Row],[Order Value]]</f>
        <v>1990.3999999999999</v>
      </c>
      <c r="P1785">
        <f t="shared" si="54"/>
        <v>2010</v>
      </c>
      <c r="Q1785" t="str">
        <f t="shared" si="55"/>
        <v>Sep</v>
      </c>
    </row>
    <row r="1786" spans="1:17" x14ac:dyDescent="0.3">
      <c r="A1786">
        <v>1797</v>
      </c>
      <c r="B1786" t="str">
        <f>Portfolio43468[[#This Row],[First Name]]</f>
        <v>S</v>
      </c>
      <c r="C1786" t="str">
        <f>Portfolio43468[[#This Row],[Last Name]]</f>
        <v>Hope</v>
      </c>
      <c r="D1786" t="s">
        <v>4493</v>
      </c>
      <c r="E1786" t="str">
        <f>Portfolio43468[[#This Row],[Gender]]</f>
        <v>M</v>
      </c>
      <c r="F1786">
        <v>30</v>
      </c>
      <c r="G1786" t="s">
        <v>6181</v>
      </c>
      <c r="H1786" t="s">
        <v>424</v>
      </c>
      <c r="I1786" t="str">
        <f>INDEX('Postal Codes 1'!$C$2:$C$1540,MATCH(H1786,'Postal Codes 1'!$B$2:$B$1540,0))</f>
        <v>PO</v>
      </c>
      <c r="J1786" s="10">
        <v>40198</v>
      </c>
      <c r="K1786">
        <v>77</v>
      </c>
      <c r="L1786" t="s">
        <v>1007</v>
      </c>
      <c r="M1786" t="str">
        <f>Portfolio43468[[#This Row],[Product Name]]</f>
        <v>Superwossname</v>
      </c>
      <c r="N1786">
        <f>Portfolio43468[[#This Row],[Order Quantity]]</f>
        <v>1540</v>
      </c>
      <c r="O1786" s="14">
        <f>Portfolio43468[[#This Row],[Order Value]]</f>
        <v>4789.3999999999996</v>
      </c>
      <c r="P1786">
        <f t="shared" si="54"/>
        <v>2010</v>
      </c>
      <c r="Q1786" t="str">
        <f t="shared" si="55"/>
        <v>Jan</v>
      </c>
    </row>
    <row r="1787" spans="1:17" x14ac:dyDescent="0.3">
      <c r="A1787">
        <v>1798</v>
      </c>
      <c r="B1787" t="str">
        <f>Portfolio43468[[#This Row],[First Name]]</f>
        <v>J</v>
      </c>
      <c r="C1787" t="str">
        <f>Portfolio43468[[#This Row],[Last Name]]</f>
        <v>Lugo</v>
      </c>
      <c r="D1787" t="s">
        <v>4493</v>
      </c>
      <c r="E1787" t="str">
        <f>Portfolio43468[[#This Row],[Gender]]</f>
        <v>M</v>
      </c>
      <c r="F1787">
        <v>30</v>
      </c>
      <c r="G1787" t="s">
        <v>6183</v>
      </c>
      <c r="H1787" t="s">
        <v>76</v>
      </c>
      <c r="I1787" t="str">
        <f>INDEX('Postal Codes 1'!$C$2:$C$1540,MATCH(H1787,'Postal Codes 1'!$B$2:$B$1540,0))</f>
        <v>BT</v>
      </c>
      <c r="J1787" s="10">
        <v>40097</v>
      </c>
      <c r="K1787">
        <v>62</v>
      </c>
      <c r="L1787" t="s">
        <v>1696</v>
      </c>
      <c r="M1787" t="str">
        <f>Portfolio43468[[#This Row],[Product Name]]</f>
        <v>Ultrathing V2</v>
      </c>
      <c r="N1787">
        <f>Portfolio43468[[#This Row],[Order Quantity]]</f>
        <v>1240</v>
      </c>
      <c r="O1787" s="14">
        <f>Portfolio43468[[#This Row],[Order Value]]</f>
        <v>3707.6000000000004</v>
      </c>
      <c r="P1787">
        <f t="shared" si="54"/>
        <v>2009</v>
      </c>
      <c r="Q1787" t="str">
        <f t="shared" si="55"/>
        <v>Oct</v>
      </c>
    </row>
    <row r="1788" spans="1:17" x14ac:dyDescent="0.3">
      <c r="A1788">
        <v>1799</v>
      </c>
      <c r="B1788" t="str">
        <f>Portfolio43468[[#This Row],[First Name]]</f>
        <v>M</v>
      </c>
      <c r="C1788" t="str">
        <f>Portfolio43468[[#This Row],[Last Name]]</f>
        <v>Farr</v>
      </c>
      <c r="D1788" t="s">
        <v>4493</v>
      </c>
      <c r="E1788" t="str">
        <f>Portfolio43468[[#This Row],[Gender]]</f>
        <v>M</v>
      </c>
      <c r="F1788">
        <v>60</v>
      </c>
      <c r="G1788" t="s">
        <v>6185</v>
      </c>
      <c r="H1788" t="s">
        <v>650</v>
      </c>
      <c r="I1788" t="str">
        <f>INDEX('Postal Codes 1'!$C$2:$C$1540,MATCH(H1788,'Postal Codes 1'!$B$2:$B$1540,0))</f>
        <v>IG</v>
      </c>
      <c r="J1788" s="10">
        <v>39497</v>
      </c>
      <c r="K1788">
        <v>46</v>
      </c>
      <c r="L1788" t="s">
        <v>851</v>
      </c>
      <c r="M1788" t="str">
        <f>Portfolio43468[[#This Row],[Product Name]]</f>
        <v>Hyperwotsit</v>
      </c>
      <c r="N1788">
        <f>Portfolio43468[[#This Row],[Order Quantity]]</f>
        <v>920</v>
      </c>
      <c r="O1788" s="14">
        <f>Portfolio43468[[#This Row],[Order Value]]</f>
        <v>1849.1999999999998</v>
      </c>
      <c r="P1788">
        <f t="shared" si="54"/>
        <v>2008</v>
      </c>
      <c r="Q1788" t="str">
        <f t="shared" si="55"/>
        <v>Feb</v>
      </c>
    </row>
    <row r="1789" spans="1:17" x14ac:dyDescent="0.3">
      <c r="A1789">
        <v>1800</v>
      </c>
      <c r="B1789" t="str">
        <f>Portfolio43468[[#This Row],[First Name]]</f>
        <v>C</v>
      </c>
      <c r="C1789" t="str">
        <f>Portfolio43468[[#This Row],[Last Name]]</f>
        <v>Wilkes</v>
      </c>
      <c r="D1789" t="s">
        <v>1719</v>
      </c>
      <c r="E1789" t="str">
        <f>Portfolio43468[[#This Row],[Gender]]</f>
        <v>M</v>
      </c>
      <c r="F1789">
        <v>60</v>
      </c>
      <c r="G1789" t="s">
        <v>6187</v>
      </c>
      <c r="H1789" t="s">
        <v>203</v>
      </c>
      <c r="I1789" t="str">
        <f>INDEX('Postal Codes 1'!$C$2:$C$1540,MATCH(H1789,'Postal Codes 1'!$B$2:$B$1540,0))</f>
        <v>FK</v>
      </c>
      <c r="J1789" s="10">
        <v>39915</v>
      </c>
      <c r="K1789">
        <v>30</v>
      </c>
      <c r="L1789" t="s">
        <v>1721</v>
      </c>
      <c r="M1789" t="str">
        <f>Portfolio43468[[#This Row],[Product Name]]</f>
        <v>Ultrathing V4</v>
      </c>
      <c r="N1789">
        <f>Portfolio43468[[#This Row],[Order Quantity]]</f>
        <v>720</v>
      </c>
      <c r="O1789" s="14">
        <f>Portfolio43468[[#This Row],[Order Value]]</f>
        <v>2872.8</v>
      </c>
      <c r="P1789">
        <f t="shared" si="54"/>
        <v>2009</v>
      </c>
      <c r="Q1789" t="str">
        <f t="shared" si="55"/>
        <v>Apr</v>
      </c>
    </row>
    <row r="1790" spans="1:17" x14ac:dyDescent="0.3">
      <c r="A1790">
        <v>1801</v>
      </c>
      <c r="B1790" t="str">
        <f>Portfolio43468[[#This Row],[First Name]]</f>
        <v>W</v>
      </c>
      <c r="C1790" t="str">
        <f>Portfolio43468[[#This Row],[Last Name]]</f>
        <v>Hatch</v>
      </c>
      <c r="D1790" t="s">
        <v>4493</v>
      </c>
      <c r="E1790" t="str">
        <f>Portfolio43468[[#This Row],[Gender]]</f>
        <v>M</v>
      </c>
      <c r="F1790">
        <v>90</v>
      </c>
      <c r="G1790" t="s">
        <v>6188</v>
      </c>
      <c r="H1790" t="s">
        <v>1433</v>
      </c>
      <c r="I1790" t="str">
        <f>INDEX('Postal Codes 1'!$C$2:$C$1540,MATCH(H1790,'Postal Codes 1'!$B$2:$B$1540,0))</f>
        <v>TA</v>
      </c>
      <c r="J1790" s="10">
        <v>40347</v>
      </c>
      <c r="K1790">
        <v>88</v>
      </c>
      <c r="L1790" t="s">
        <v>1696</v>
      </c>
      <c r="M1790" t="str">
        <f>Portfolio43468[[#This Row],[Product Name]]</f>
        <v>Ultrathing V2</v>
      </c>
      <c r="N1790">
        <f>Portfolio43468[[#This Row],[Order Quantity]]</f>
        <v>1760</v>
      </c>
      <c r="O1790" s="14">
        <f>Portfolio43468[[#This Row],[Order Value]]</f>
        <v>5262.4000000000005</v>
      </c>
      <c r="P1790">
        <f t="shared" si="54"/>
        <v>2010</v>
      </c>
      <c r="Q1790" t="str">
        <f t="shared" si="55"/>
        <v>Jun</v>
      </c>
    </row>
    <row r="1791" spans="1:17" x14ac:dyDescent="0.3">
      <c r="A1791">
        <v>1802</v>
      </c>
      <c r="B1791" t="str">
        <f>Portfolio43468[[#This Row],[First Name]]</f>
        <v>S</v>
      </c>
      <c r="C1791" t="str">
        <f>Portfolio43468[[#This Row],[Last Name]]</f>
        <v>Moyer</v>
      </c>
      <c r="D1791" t="s">
        <v>4493</v>
      </c>
      <c r="E1791" t="str">
        <f>Portfolio43468[[#This Row],[Gender]]</f>
        <v>M</v>
      </c>
      <c r="F1791">
        <v>30</v>
      </c>
      <c r="G1791" t="s">
        <v>6190</v>
      </c>
      <c r="H1791" t="s">
        <v>1499</v>
      </c>
      <c r="I1791" t="str">
        <f>INDEX('Postal Codes 1'!$C$2:$C$1540,MATCH(H1791,'Postal Codes 1'!$B$2:$B$1540,0))</f>
        <v>TR</v>
      </c>
      <c r="J1791" s="10">
        <v>40387</v>
      </c>
      <c r="K1791">
        <v>63</v>
      </c>
      <c r="L1791" t="s">
        <v>1696</v>
      </c>
      <c r="M1791" t="str">
        <f>Portfolio43468[[#This Row],[Product Name]]</f>
        <v>Ultrathing V2</v>
      </c>
      <c r="N1791">
        <f>Portfolio43468[[#This Row],[Order Quantity]]</f>
        <v>1260</v>
      </c>
      <c r="O1791" s="14">
        <f>Portfolio43468[[#This Row],[Order Value]]</f>
        <v>3767.4</v>
      </c>
      <c r="P1791">
        <f t="shared" si="54"/>
        <v>2010</v>
      </c>
      <c r="Q1791" t="str">
        <f t="shared" si="55"/>
        <v>Jul</v>
      </c>
    </row>
    <row r="1792" spans="1:17" x14ac:dyDescent="0.3">
      <c r="A1792">
        <v>1803</v>
      </c>
      <c r="B1792" t="str">
        <f>Portfolio43468[[#This Row],[First Name]]</f>
        <v>R</v>
      </c>
      <c r="C1792" t="str">
        <f>Portfolio43468[[#This Row],[Last Name]]</f>
        <v>Strickland</v>
      </c>
      <c r="D1792" t="s">
        <v>4493</v>
      </c>
      <c r="E1792" t="str">
        <f>Portfolio43468[[#This Row],[Gender]]</f>
        <v>M</v>
      </c>
      <c r="F1792">
        <v>60</v>
      </c>
      <c r="G1792" t="s">
        <v>6191</v>
      </c>
      <c r="H1792" t="s">
        <v>1185</v>
      </c>
      <c r="I1792" t="str">
        <f>INDEX('Postal Codes 1'!$C$2:$C$1540,MATCH(H1792,'Postal Codes 1'!$B$2:$B$1540,0))</f>
        <v>LS</v>
      </c>
      <c r="J1792" s="10">
        <v>39611</v>
      </c>
      <c r="K1792">
        <v>83</v>
      </c>
      <c r="L1792" t="s">
        <v>1677</v>
      </c>
      <c r="M1792" t="str">
        <f>Portfolio43468[[#This Row],[Product Name]]</f>
        <v>Ultrathing V3</v>
      </c>
      <c r="N1792">
        <f>Portfolio43468[[#This Row],[Order Quantity]]</f>
        <v>1992</v>
      </c>
      <c r="O1792" s="14">
        <f>Portfolio43468[[#This Row],[Order Value]]</f>
        <v>6952.0800000000008</v>
      </c>
      <c r="P1792">
        <f t="shared" si="54"/>
        <v>2008</v>
      </c>
      <c r="Q1792" t="str">
        <f t="shared" si="55"/>
        <v>Jun</v>
      </c>
    </row>
    <row r="1793" spans="1:17" x14ac:dyDescent="0.3">
      <c r="A1793">
        <v>1804</v>
      </c>
      <c r="B1793" t="str">
        <f>Portfolio43468[[#This Row],[First Name]]</f>
        <v>A</v>
      </c>
      <c r="C1793" t="str">
        <f>Portfolio43468[[#This Row],[Last Name]]</f>
        <v>Stanford</v>
      </c>
      <c r="D1793" t="s">
        <v>4493</v>
      </c>
      <c r="E1793" t="str">
        <f>Portfolio43468[[#This Row],[Gender]]</f>
        <v>M</v>
      </c>
      <c r="F1793">
        <v>60</v>
      </c>
      <c r="G1793" t="s">
        <v>6193</v>
      </c>
      <c r="H1793" t="s">
        <v>282</v>
      </c>
      <c r="I1793" t="str">
        <f>INDEX('Postal Codes 1'!$C$2:$C$1540,MATCH(H1793,'Postal Codes 1'!$B$2:$B$1540,0))</f>
        <v>KT</v>
      </c>
      <c r="J1793" s="10">
        <v>39473</v>
      </c>
      <c r="K1793">
        <v>91</v>
      </c>
      <c r="L1793" t="s">
        <v>1707</v>
      </c>
      <c r="M1793" t="str">
        <f>Portfolio43468[[#This Row],[Product Name]]</f>
        <v>Megawidget M</v>
      </c>
      <c r="N1793">
        <f>Portfolio43468[[#This Row],[Order Quantity]]</f>
        <v>2184</v>
      </c>
      <c r="O1793" s="14">
        <f>Portfolio43468[[#This Row],[Order Value]]</f>
        <v>2598.96</v>
      </c>
      <c r="P1793">
        <f t="shared" si="54"/>
        <v>2008</v>
      </c>
      <c r="Q1793" t="str">
        <f t="shared" si="55"/>
        <v>Jan</v>
      </c>
    </row>
    <row r="1794" spans="1:17" x14ac:dyDescent="0.3">
      <c r="A1794">
        <v>1805</v>
      </c>
      <c r="B1794" t="str">
        <f>Portfolio43468[[#This Row],[First Name]]</f>
        <v>T</v>
      </c>
      <c r="C1794" t="str">
        <f>Portfolio43468[[#This Row],[Last Name]]</f>
        <v>Goddard</v>
      </c>
      <c r="D1794" t="s">
        <v>4493</v>
      </c>
      <c r="E1794" t="str">
        <f>Portfolio43468[[#This Row],[Gender]]</f>
        <v>M</v>
      </c>
      <c r="F1794">
        <v>30</v>
      </c>
      <c r="G1794" t="s">
        <v>6195</v>
      </c>
      <c r="H1794" t="s">
        <v>573</v>
      </c>
      <c r="I1794" t="str">
        <f>INDEX('Postal Codes 1'!$C$2:$C$1540,MATCH(H1794,'Postal Codes 1'!$B$2:$B$1540,0))</f>
        <v>CR</v>
      </c>
      <c r="J1794" s="10">
        <v>40023</v>
      </c>
      <c r="K1794">
        <v>99</v>
      </c>
      <c r="L1794" t="s">
        <v>1673</v>
      </c>
      <c r="M1794" t="str">
        <f>Portfolio43468[[#This Row],[Product Name]]</f>
        <v>Megawidget S</v>
      </c>
      <c r="N1794">
        <f>Portfolio43468[[#This Row],[Order Quantity]]</f>
        <v>2376</v>
      </c>
      <c r="O1794" s="14">
        <f>Portfolio43468[[#This Row],[Order Value]]</f>
        <v>1877.0400000000002</v>
      </c>
      <c r="P1794">
        <f t="shared" ref="P1794:P1857" si="56">YEAR(J1794)</f>
        <v>2009</v>
      </c>
      <c r="Q1794" t="str">
        <f t="shared" ref="Q1794:Q1857" si="57">TEXT(J1794,"MMM")</f>
        <v>Jul</v>
      </c>
    </row>
    <row r="1795" spans="1:17" x14ac:dyDescent="0.3">
      <c r="A1795">
        <v>1806</v>
      </c>
      <c r="B1795" t="str">
        <f>Portfolio43468[[#This Row],[First Name]]</f>
        <v>H</v>
      </c>
      <c r="C1795" t="str">
        <f>Portfolio43468[[#This Row],[Last Name]]</f>
        <v>Ruiz</v>
      </c>
      <c r="D1795" t="s">
        <v>4493</v>
      </c>
      <c r="E1795" t="str">
        <f>Portfolio43468[[#This Row],[Gender]]</f>
        <v>M</v>
      </c>
      <c r="F1795">
        <v>90</v>
      </c>
      <c r="G1795" t="s">
        <v>6197</v>
      </c>
      <c r="H1795" t="s">
        <v>751</v>
      </c>
      <c r="I1795" t="str">
        <f>INDEX('Postal Codes 1'!$C$2:$C$1540,MATCH(H1795,'Postal Codes 1'!$B$2:$B$1540,0))</f>
        <v>NN</v>
      </c>
      <c r="J1795" s="10">
        <v>40446</v>
      </c>
      <c r="K1795">
        <v>86</v>
      </c>
      <c r="L1795" t="s">
        <v>1692</v>
      </c>
      <c r="M1795" t="str">
        <f>Portfolio43468[[#This Row],[Product Name]]</f>
        <v>Megawidget L</v>
      </c>
      <c r="N1795">
        <f>Portfolio43468[[#This Row],[Order Quantity]]</f>
        <v>2064</v>
      </c>
      <c r="O1795" s="14">
        <f>Portfolio43468[[#This Row],[Order Value]]</f>
        <v>3281.76</v>
      </c>
      <c r="P1795">
        <f t="shared" si="56"/>
        <v>2010</v>
      </c>
      <c r="Q1795" t="str">
        <f t="shared" si="57"/>
        <v>Sep</v>
      </c>
    </row>
    <row r="1796" spans="1:17" x14ac:dyDescent="0.3">
      <c r="A1796">
        <v>1807</v>
      </c>
      <c r="B1796" t="str">
        <f>Portfolio43468[[#This Row],[First Name]]</f>
        <v>D</v>
      </c>
      <c r="C1796" t="str">
        <f>Portfolio43468[[#This Row],[Last Name]]</f>
        <v>Alston</v>
      </c>
      <c r="D1796" t="s">
        <v>4493</v>
      </c>
      <c r="E1796" t="str">
        <f>Portfolio43468[[#This Row],[Gender]]</f>
        <v>M</v>
      </c>
      <c r="F1796">
        <v>90</v>
      </c>
      <c r="G1796" t="s">
        <v>6198</v>
      </c>
      <c r="H1796" t="s">
        <v>192</v>
      </c>
      <c r="I1796" t="str">
        <f>INDEX('Postal Codes 1'!$C$2:$C$1540,MATCH(H1796,'Postal Codes 1'!$B$2:$B$1540,0))</f>
        <v>EX</v>
      </c>
      <c r="J1796" s="10">
        <v>39552</v>
      </c>
      <c r="K1796">
        <v>13</v>
      </c>
      <c r="L1796" t="s">
        <v>1772</v>
      </c>
      <c r="M1796" t="str">
        <f>Portfolio43468[[#This Row],[Product Name]]</f>
        <v>Gigastuff</v>
      </c>
      <c r="N1796">
        <f>Portfolio43468[[#This Row],[Order Quantity]]</f>
        <v>234</v>
      </c>
      <c r="O1796" s="14">
        <f>Portfolio43468[[#This Row],[Order Value]]</f>
        <v>442.26</v>
      </c>
      <c r="P1796">
        <f t="shared" si="56"/>
        <v>2008</v>
      </c>
      <c r="Q1796" t="str">
        <f t="shared" si="57"/>
        <v>Apr</v>
      </c>
    </row>
    <row r="1797" spans="1:17" x14ac:dyDescent="0.3">
      <c r="A1797">
        <v>1808</v>
      </c>
      <c r="B1797" t="str">
        <f>Portfolio43468[[#This Row],[First Name]]</f>
        <v>D</v>
      </c>
      <c r="C1797" t="str">
        <f>Portfolio43468[[#This Row],[Last Name]]</f>
        <v>Barr</v>
      </c>
      <c r="D1797" t="s">
        <v>4493</v>
      </c>
      <c r="E1797" t="str">
        <f>Portfolio43468[[#This Row],[Gender]]</f>
        <v>M</v>
      </c>
      <c r="F1797">
        <v>60</v>
      </c>
      <c r="G1797" t="s">
        <v>6199</v>
      </c>
      <c r="H1797" t="s">
        <v>697</v>
      </c>
      <c r="I1797" t="str">
        <f>INDEX('Postal Codes 1'!$C$2:$C$1540,MATCH(H1797,'Postal Codes 1'!$B$2:$B$1540,0))</f>
        <v>LL</v>
      </c>
      <c r="J1797" s="10">
        <v>40300</v>
      </c>
      <c r="K1797">
        <v>39</v>
      </c>
      <c r="L1797" t="s">
        <v>1673</v>
      </c>
      <c r="M1797" t="str">
        <f>Portfolio43468[[#This Row],[Product Name]]</f>
        <v>Megawidget S</v>
      </c>
      <c r="N1797">
        <f>Portfolio43468[[#This Row],[Order Quantity]]</f>
        <v>936</v>
      </c>
      <c r="O1797" s="14">
        <f>Portfolio43468[[#This Row],[Order Value]]</f>
        <v>739.44</v>
      </c>
      <c r="P1797">
        <f t="shared" si="56"/>
        <v>2010</v>
      </c>
      <c r="Q1797" t="str">
        <f t="shared" si="57"/>
        <v>May</v>
      </c>
    </row>
    <row r="1798" spans="1:17" x14ac:dyDescent="0.3">
      <c r="A1798">
        <v>1809</v>
      </c>
      <c r="B1798" t="str">
        <f>Portfolio43468[[#This Row],[First Name]]</f>
        <v>T</v>
      </c>
      <c r="C1798" t="str">
        <f>Portfolio43468[[#This Row],[Last Name]]</f>
        <v>Herbert</v>
      </c>
      <c r="D1798" t="s">
        <v>4493</v>
      </c>
      <c r="E1798" t="str">
        <f>Portfolio43468[[#This Row],[Gender]]</f>
        <v>M</v>
      </c>
      <c r="F1798">
        <v>30</v>
      </c>
      <c r="G1798" t="s">
        <v>6201</v>
      </c>
      <c r="H1798" t="s">
        <v>3361</v>
      </c>
      <c r="I1798" t="str">
        <f>INDEX('Postal Codes 1'!$C$2:$C$1540,MATCH(H1798,'Postal Codes 1'!$B$2:$B$1540,0))</f>
        <v>SG</v>
      </c>
      <c r="J1798" s="10">
        <v>39676</v>
      </c>
      <c r="K1798">
        <v>37</v>
      </c>
      <c r="L1798" t="s">
        <v>1707</v>
      </c>
      <c r="M1798" t="str">
        <f>Portfolio43468[[#This Row],[Product Name]]</f>
        <v>Megawidget M</v>
      </c>
      <c r="N1798">
        <f>Portfolio43468[[#This Row],[Order Quantity]]</f>
        <v>888</v>
      </c>
      <c r="O1798" s="14">
        <f>Portfolio43468[[#This Row],[Order Value]]</f>
        <v>1056.72</v>
      </c>
      <c r="P1798">
        <f t="shared" si="56"/>
        <v>2008</v>
      </c>
      <c r="Q1798" t="str">
        <f t="shared" si="57"/>
        <v>Aug</v>
      </c>
    </row>
    <row r="1799" spans="1:17" x14ac:dyDescent="0.3">
      <c r="A1799">
        <v>1810</v>
      </c>
      <c r="B1799" t="str">
        <f>Portfolio43468[[#This Row],[First Name]]</f>
        <v>C</v>
      </c>
      <c r="C1799" t="str">
        <f>Portfolio43468[[#This Row],[Last Name]]</f>
        <v>Hooper</v>
      </c>
      <c r="D1799" t="s">
        <v>4493</v>
      </c>
      <c r="E1799" t="str">
        <f>Portfolio43468[[#This Row],[Gender]]</f>
        <v>M</v>
      </c>
      <c r="F1799">
        <v>30</v>
      </c>
      <c r="G1799" t="s">
        <v>6204</v>
      </c>
      <c r="H1799" t="s">
        <v>6205</v>
      </c>
      <c r="I1799" t="str">
        <f>INDEX('Postal Codes 1'!$C$2:$C$1540,MATCH(H1799,'Postal Codes 1'!$B$2:$B$1540,0))</f>
        <v>LL</v>
      </c>
      <c r="J1799" s="10">
        <v>40350</v>
      </c>
      <c r="K1799">
        <v>58</v>
      </c>
      <c r="L1799" t="s">
        <v>1692</v>
      </c>
      <c r="M1799" t="str">
        <f>Portfolio43468[[#This Row],[Product Name]]</f>
        <v>Megawidget L</v>
      </c>
      <c r="N1799">
        <f>Portfolio43468[[#This Row],[Order Quantity]]</f>
        <v>1392</v>
      </c>
      <c r="O1799" s="14">
        <f>Portfolio43468[[#This Row],[Order Value]]</f>
        <v>2213.2800000000002</v>
      </c>
      <c r="P1799">
        <f t="shared" si="56"/>
        <v>2010</v>
      </c>
      <c r="Q1799" t="str">
        <f t="shared" si="57"/>
        <v>Jun</v>
      </c>
    </row>
    <row r="1800" spans="1:17" x14ac:dyDescent="0.3">
      <c r="A1800">
        <v>1811</v>
      </c>
      <c r="B1800" t="str">
        <f>Portfolio43468[[#This Row],[First Name]]</f>
        <v>E</v>
      </c>
      <c r="C1800" t="str">
        <f>Portfolio43468[[#This Row],[Last Name]]</f>
        <v>Douglas</v>
      </c>
      <c r="D1800" t="s">
        <v>4493</v>
      </c>
      <c r="E1800" t="str">
        <f>Portfolio43468[[#This Row],[Gender]]</f>
        <v>M</v>
      </c>
      <c r="F1800">
        <v>30</v>
      </c>
      <c r="G1800" t="s">
        <v>6207</v>
      </c>
      <c r="H1800" t="s">
        <v>371</v>
      </c>
      <c r="I1800" t="str">
        <f>INDEX('Postal Codes 1'!$C$2:$C$1540,MATCH(H1800,'Postal Codes 1'!$B$2:$B$1540,0))</f>
        <v>NP</v>
      </c>
      <c r="J1800" s="10">
        <v>39677</v>
      </c>
      <c r="K1800">
        <v>88</v>
      </c>
      <c r="L1800" t="s">
        <v>1772</v>
      </c>
      <c r="M1800" t="str">
        <f>Portfolio43468[[#This Row],[Product Name]]</f>
        <v>Gigastuff</v>
      </c>
      <c r="N1800">
        <f>Portfolio43468[[#This Row],[Order Quantity]]</f>
        <v>1584</v>
      </c>
      <c r="O1800" s="14">
        <f>Portfolio43468[[#This Row],[Order Value]]</f>
        <v>2993.7599999999998</v>
      </c>
      <c r="P1800">
        <f t="shared" si="56"/>
        <v>2008</v>
      </c>
      <c r="Q1800" t="str">
        <f t="shared" si="57"/>
        <v>Aug</v>
      </c>
    </row>
    <row r="1801" spans="1:17" x14ac:dyDescent="0.3">
      <c r="A1801">
        <v>1812</v>
      </c>
      <c r="B1801" t="str">
        <f>Portfolio43468[[#This Row],[First Name]]</f>
        <v>J</v>
      </c>
      <c r="C1801" t="str">
        <f>Portfolio43468[[#This Row],[Last Name]]</f>
        <v>Meeks</v>
      </c>
      <c r="D1801" t="s">
        <v>4493</v>
      </c>
      <c r="E1801" t="str">
        <f>Portfolio43468[[#This Row],[Gender]]</f>
        <v>M</v>
      </c>
      <c r="F1801">
        <v>30</v>
      </c>
      <c r="G1801" t="s">
        <v>6208</v>
      </c>
      <c r="H1801" t="s">
        <v>831</v>
      </c>
      <c r="I1801" t="str">
        <f>INDEX('Postal Codes 1'!$C$2:$C$1540,MATCH(H1801,'Postal Codes 1'!$B$2:$B$1540,0))</f>
        <v>SK</v>
      </c>
      <c r="J1801" s="10">
        <v>39572</v>
      </c>
      <c r="K1801">
        <v>94</v>
      </c>
      <c r="L1801" t="s">
        <v>1707</v>
      </c>
      <c r="M1801" t="str">
        <f>Portfolio43468[[#This Row],[Product Name]]</f>
        <v>Megawidget M</v>
      </c>
      <c r="N1801">
        <f>Portfolio43468[[#This Row],[Order Quantity]]</f>
        <v>2256</v>
      </c>
      <c r="O1801" s="14">
        <f>Portfolio43468[[#This Row],[Order Value]]</f>
        <v>2684.64</v>
      </c>
      <c r="P1801">
        <f t="shared" si="56"/>
        <v>2008</v>
      </c>
      <c r="Q1801" t="str">
        <f t="shared" si="57"/>
        <v>May</v>
      </c>
    </row>
    <row r="1802" spans="1:17" x14ac:dyDescent="0.3">
      <c r="A1802">
        <v>1813</v>
      </c>
      <c r="B1802" t="str">
        <f>Portfolio43468[[#This Row],[First Name]]</f>
        <v>J</v>
      </c>
      <c r="C1802" t="str">
        <f>Portfolio43468[[#This Row],[Last Name]]</f>
        <v>Cain</v>
      </c>
      <c r="D1802" t="s">
        <v>4493</v>
      </c>
      <c r="E1802" t="str">
        <f>Portfolio43468[[#This Row],[Gender]]</f>
        <v>M</v>
      </c>
      <c r="F1802">
        <v>90</v>
      </c>
      <c r="G1802" t="s">
        <v>6209</v>
      </c>
      <c r="H1802" t="s">
        <v>3491</v>
      </c>
      <c r="I1802" t="str">
        <f>INDEX('Postal Codes 1'!$C$2:$C$1540,MATCH(H1802,'Postal Codes 1'!$B$2:$B$1540,0))</f>
        <v>LL</v>
      </c>
      <c r="J1802" s="10">
        <v>39980</v>
      </c>
      <c r="K1802">
        <v>67</v>
      </c>
      <c r="L1802" t="s">
        <v>851</v>
      </c>
      <c r="M1802" t="str">
        <f>Portfolio43468[[#This Row],[Product Name]]</f>
        <v>Hyperwotsit</v>
      </c>
      <c r="N1802">
        <f>Portfolio43468[[#This Row],[Order Quantity]]</f>
        <v>1340</v>
      </c>
      <c r="O1802" s="14">
        <f>Portfolio43468[[#This Row],[Order Value]]</f>
        <v>2693.3999999999996</v>
      </c>
      <c r="P1802">
        <f t="shared" si="56"/>
        <v>2009</v>
      </c>
      <c r="Q1802" t="str">
        <f t="shared" si="57"/>
        <v>Jun</v>
      </c>
    </row>
    <row r="1803" spans="1:17" x14ac:dyDescent="0.3">
      <c r="A1803">
        <v>1814</v>
      </c>
      <c r="B1803" t="str">
        <f>Portfolio43468[[#This Row],[First Name]]</f>
        <v>E</v>
      </c>
      <c r="C1803" t="str">
        <f>Portfolio43468[[#This Row],[Last Name]]</f>
        <v>Lyles</v>
      </c>
      <c r="D1803" t="s">
        <v>4493</v>
      </c>
      <c r="E1803" t="str">
        <f>Portfolio43468[[#This Row],[Gender]]</f>
        <v>M</v>
      </c>
      <c r="F1803">
        <v>90</v>
      </c>
      <c r="G1803" t="s">
        <v>6211</v>
      </c>
      <c r="H1803" t="s">
        <v>1603</v>
      </c>
      <c r="I1803" t="str">
        <f>INDEX('Postal Codes 1'!$C$2:$C$1540,MATCH(H1803,'Postal Codes 1'!$B$2:$B$1540,0))</f>
        <v>RG</v>
      </c>
      <c r="J1803" s="10">
        <v>40267</v>
      </c>
      <c r="K1803">
        <v>85</v>
      </c>
      <c r="L1803" t="s">
        <v>1721</v>
      </c>
      <c r="M1803" t="str">
        <f>Portfolio43468[[#This Row],[Product Name]]</f>
        <v>Ultrathing V4</v>
      </c>
      <c r="N1803">
        <f>Portfolio43468[[#This Row],[Order Quantity]]</f>
        <v>2040</v>
      </c>
      <c r="O1803" s="14">
        <f>Portfolio43468[[#This Row],[Order Value]]</f>
        <v>8139.6</v>
      </c>
      <c r="P1803">
        <f t="shared" si="56"/>
        <v>2010</v>
      </c>
      <c r="Q1803" t="str">
        <f t="shared" si="57"/>
        <v>Mar</v>
      </c>
    </row>
    <row r="1804" spans="1:17" x14ac:dyDescent="0.3">
      <c r="A1804">
        <v>1815</v>
      </c>
      <c r="B1804" t="str">
        <f>Portfolio43468[[#This Row],[First Name]]</f>
        <v>J</v>
      </c>
      <c r="C1804" t="str">
        <f>Portfolio43468[[#This Row],[Last Name]]</f>
        <v>Sanders</v>
      </c>
      <c r="D1804" t="s">
        <v>4493</v>
      </c>
      <c r="E1804" t="str">
        <f>Portfolio43468[[#This Row],[Gender]]</f>
        <v>M</v>
      </c>
      <c r="F1804">
        <v>90</v>
      </c>
      <c r="G1804" t="s">
        <v>6212</v>
      </c>
      <c r="H1804" t="s">
        <v>6213</v>
      </c>
      <c r="I1804" t="str">
        <f>INDEX('Postal Codes 1'!$C$2:$C$1540,MATCH(H1804,'Postal Codes 1'!$B$2:$B$1540,0))</f>
        <v>OX</v>
      </c>
      <c r="J1804" s="10">
        <v>40291</v>
      </c>
      <c r="K1804">
        <v>74</v>
      </c>
      <c r="L1804" t="s">
        <v>1707</v>
      </c>
      <c r="M1804" t="str">
        <f>Portfolio43468[[#This Row],[Product Name]]</f>
        <v>Megawidget M</v>
      </c>
      <c r="N1804">
        <f>Portfolio43468[[#This Row],[Order Quantity]]</f>
        <v>1776</v>
      </c>
      <c r="O1804" s="14">
        <f>Portfolio43468[[#This Row],[Order Value]]</f>
        <v>2113.44</v>
      </c>
      <c r="P1804">
        <f t="shared" si="56"/>
        <v>2010</v>
      </c>
      <c r="Q1804" t="str">
        <f t="shared" si="57"/>
        <v>Apr</v>
      </c>
    </row>
    <row r="1805" spans="1:17" x14ac:dyDescent="0.3">
      <c r="A1805">
        <v>1816</v>
      </c>
      <c r="B1805" t="str">
        <f>Portfolio43468[[#This Row],[First Name]]</f>
        <v>R</v>
      </c>
      <c r="C1805" t="str">
        <f>Portfolio43468[[#This Row],[Last Name]]</f>
        <v>Neff</v>
      </c>
      <c r="D1805" t="s">
        <v>4493</v>
      </c>
      <c r="E1805" t="str">
        <f>Portfolio43468[[#This Row],[Gender]]</f>
        <v>M</v>
      </c>
      <c r="F1805">
        <v>30</v>
      </c>
      <c r="G1805" t="s">
        <v>6214</v>
      </c>
      <c r="H1805" t="s">
        <v>130</v>
      </c>
      <c r="I1805" t="str">
        <f>INDEX('Postal Codes 1'!$C$2:$C$1540,MATCH(H1805,'Postal Codes 1'!$B$2:$B$1540,0))</f>
        <v>DA</v>
      </c>
      <c r="J1805" s="10">
        <v>39758</v>
      </c>
      <c r="K1805">
        <v>33</v>
      </c>
      <c r="L1805" t="s">
        <v>1772</v>
      </c>
      <c r="M1805" t="str">
        <f>Portfolio43468[[#This Row],[Product Name]]</f>
        <v>Gigastuff</v>
      </c>
      <c r="N1805">
        <f>Portfolio43468[[#This Row],[Order Quantity]]</f>
        <v>594</v>
      </c>
      <c r="O1805" s="14">
        <f>Portfolio43468[[#This Row],[Order Value]]</f>
        <v>1122.6599999999999</v>
      </c>
      <c r="P1805">
        <f t="shared" si="56"/>
        <v>2008</v>
      </c>
      <c r="Q1805" t="str">
        <f t="shared" si="57"/>
        <v>Nov</v>
      </c>
    </row>
    <row r="1806" spans="1:17" x14ac:dyDescent="0.3">
      <c r="A1806">
        <v>1817</v>
      </c>
      <c r="B1806" t="str">
        <f>Portfolio43468[[#This Row],[First Name]]</f>
        <v>T</v>
      </c>
      <c r="C1806" t="str">
        <f>Portfolio43468[[#This Row],[Last Name]]</f>
        <v>Meier</v>
      </c>
      <c r="D1806" t="s">
        <v>4493</v>
      </c>
      <c r="E1806" t="str">
        <f>Portfolio43468[[#This Row],[Gender]]</f>
        <v>M</v>
      </c>
      <c r="F1806">
        <v>90</v>
      </c>
      <c r="G1806" t="s">
        <v>6215</v>
      </c>
      <c r="H1806" t="s">
        <v>1295</v>
      </c>
      <c r="I1806" t="str">
        <f>INDEX('Postal Codes 1'!$C$2:$C$1540,MATCH(H1806,'Postal Codes 1'!$B$2:$B$1540,0))</f>
        <v>PL</v>
      </c>
      <c r="J1806" s="10">
        <v>40188</v>
      </c>
      <c r="K1806">
        <v>43</v>
      </c>
      <c r="L1806" t="s">
        <v>1696</v>
      </c>
      <c r="M1806" t="str">
        <f>Portfolio43468[[#This Row],[Product Name]]</f>
        <v>Ultrathing V2</v>
      </c>
      <c r="N1806">
        <f>Portfolio43468[[#This Row],[Order Quantity]]</f>
        <v>860</v>
      </c>
      <c r="O1806" s="14">
        <f>Portfolio43468[[#This Row],[Order Value]]</f>
        <v>2571.4</v>
      </c>
      <c r="P1806">
        <f t="shared" si="56"/>
        <v>2010</v>
      </c>
      <c r="Q1806" t="str">
        <f t="shared" si="57"/>
        <v>Jan</v>
      </c>
    </row>
    <row r="1807" spans="1:17" x14ac:dyDescent="0.3">
      <c r="A1807">
        <v>1818</v>
      </c>
      <c r="B1807" t="str">
        <f>Portfolio43468[[#This Row],[First Name]]</f>
        <v>N</v>
      </c>
      <c r="C1807" t="str">
        <f>Portfolio43468[[#This Row],[Last Name]]</f>
        <v>Mccormick</v>
      </c>
      <c r="D1807" t="s">
        <v>4601</v>
      </c>
      <c r="E1807" t="str">
        <f>Portfolio43468[[#This Row],[Gender]]</f>
        <v>M</v>
      </c>
      <c r="F1807">
        <v>30</v>
      </c>
      <c r="G1807" t="s">
        <v>6217</v>
      </c>
      <c r="H1807" t="s">
        <v>49</v>
      </c>
      <c r="I1807" t="str">
        <f>INDEX('Postal Codes 1'!$C$2:$C$1540,MATCH(H1807,'Postal Codes 1'!$B$2:$B$1540,0))</f>
        <v>RH</v>
      </c>
      <c r="J1807" s="10">
        <v>39896</v>
      </c>
      <c r="K1807">
        <v>98</v>
      </c>
      <c r="L1807" t="s">
        <v>1696</v>
      </c>
      <c r="M1807" t="str">
        <f>Portfolio43468[[#This Row],[Product Name]]</f>
        <v>Ultrathing V2</v>
      </c>
      <c r="N1807">
        <f>Portfolio43468[[#This Row],[Order Quantity]]</f>
        <v>1960</v>
      </c>
      <c r="O1807" s="14">
        <f>Portfolio43468[[#This Row],[Order Value]]</f>
        <v>5860.4000000000005</v>
      </c>
      <c r="P1807">
        <f t="shared" si="56"/>
        <v>2009</v>
      </c>
      <c r="Q1807" t="str">
        <f t="shared" si="57"/>
        <v>Mar</v>
      </c>
    </row>
    <row r="1808" spans="1:17" x14ac:dyDescent="0.3">
      <c r="A1808">
        <v>1820</v>
      </c>
      <c r="B1808" t="str">
        <f>Portfolio43468[[#This Row],[First Name]]</f>
        <v>L</v>
      </c>
      <c r="C1808" t="str">
        <f>Portfolio43468[[#This Row],[Last Name]]</f>
        <v>Lujan</v>
      </c>
      <c r="D1808" t="s">
        <v>4493</v>
      </c>
      <c r="E1808" t="str">
        <f>Portfolio43468[[#This Row],[Gender]]</f>
        <v>M</v>
      </c>
      <c r="F1808">
        <v>30</v>
      </c>
      <c r="G1808" t="s">
        <v>4034</v>
      </c>
      <c r="H1808" t="s">
        <v>6219</v>
      </c>
      <c r="I1808" t="str">
        <f>INDEX('Postal Codes 1'!$C$2:$C$1540,MATCH(H1808,'Postal Codes 1'!$B$2:$B$1540,0))</f>
        <v>DA</v>
      </c>
      <c r="J1808" s="10">
        <v>40395</v>
      </c>
      <c r="K1808">
        <v>30</v>
      </c>
      <c r="L1808" t="s">
        <v>1692</v>
      </c>
      <c r="M1808" t="str">
        <f>Portfolio43468[[#This Row],[Product Name]]</f>
        <v>Megawidget L</v>
      </c>
      <c r="N1808">
        <f>Portfolio43468[[#This Row],[Order Quantity]]</f>
        <v>720</v>
      </c>
      <c r="O1808" s="14">
        <f>Portfolio43468[[#This Row],[Order Value]]</f>
        <v>1144.8</v>
      </c>
      <c r="P1808">
        <f t="shared" si="56"/>
        <v>2010</v>
      </c>
      <c r="Q1808" t="str">
        <f t="shared" si="57"/>
        <v>Aug</v>
      </c>
    </row>
    <row r="1809" spans="1:17" x14ac:dyDescent="0.3">
      <c r="A1809">
        <v>1821</v>
      </c>
      <c r="B1809" t="str">
        <f>Portfolio43468[[#This Row],[First Name]]</f>
        <v>C</v>
      </c>
      <c r="C1809" t="str">
        <f>Portfolio43468[[#This Row],[Last Name]]</f>
        <v>Dugan</v>
      </c>
      <c r="D1809" t="s">
        <v>4493</v>
      </c>
      <c r="E1809" t="str">
        <f>Portfolio43468[[#This Row],[Gender]]</f>
        <v>M</v>
      </c>
      <c r="F1809">
        <v>30</v>
      </c>
      <c r="G1809" t="s">
        <v>6221</v>
      </c>
      <c r="H1809" t="s">
        <v>1664</v>
      </c>
      <c r="I1809" t="str">
        <f>INDEX('Postal Codes 1'!$C$2:$C$1540,MATCH(H1809,'Postal Codes 1'!$B$2:$B$1540,0))</f>
        <v>BA</v>
      </c>
      <c r="J1809" s="10">
        <v>39775</v>
      </c>
      <c r="K1809">
        <v>60</v>
      </c>
      <c r="L1809" t="s">
        <v>1700</v>
      </c>
      <c r="M1809" t="str">
        <f>Portfolio43468[[#This Row],[Product Name]]</f>
        <v>Ultrathing V1</v>
      </c>
      <c r="N1809">
        <f>Portfolio43468[[#This Row],[Order Quantity]]</f>
        <v>1020</v>
      </c>
      <c r="O1809" s="14">
        <f>Portfolio43468[[#This Row],[Order Value]]</f>
        <v>2029.8</v>
      </c>
      <c r="P1809">
        <f t="shared" si="56"/>
        <v>2008</v>
      </c>
      <c r="Q1809" t="str">
        <f t="shared" si="57"/>
        <v>Nov</v>
      </c>
    </row>
    <row r="1810" spans="1:17" x14ac:dyDescent="0.3">
      <c r="A1810">
        <v>1822</v>
      </c>
      <c r="B1810" t="str">
        <f>Portfolio43468[[#This Row],[First Name]]</f>
        <v>O</v>
      </c>
      <c r="C1810" t="str">
        <f>Portfolio43468[[#This Row],[Last Name]]</f>
        <v>Rutledge</v>
      </c>
      <c r="D1810" t="s">
        <v>4493</v>
      </c>
      <c r="E1810" t="str">
        <f>Portfolio43468[[#This Row],[Gender]]</f>
        <v>M</v>
      </c>
      <c r="F1810">
        <v>90</v>
      </c>
      <c r="G1810" t="s">
        <v>4081</v>
      </c>
      <c r="H1810" t="s">
        <v>157</v>
      </c>
      <c r="I1810" t="str">
        <f>INDEX('Postal Codes 1'!$C$2:$C$1540,MATCH(H1810,'Postal Codes 1'!$B$2:$B$1540,0))</f>
        <v>DT</v>
      </c>
      <c r="J1810" s="10">
        <v>40121</v>
      </c>
      <c r="K1810">
        <v>7</v>
      </c>
      <c r="L1810" t="s">
        <v>1677</v>
      </c>
      <c r="M1810" t="str">
        <f>Portfolio43468[[#This Row],[Product Name]]</f>
        <v>Ultrathing V3</v>
      </c>
      <c r="N1810">
        <f>Portfolio43468[[#This Row],[Order Quantity]]</f>
        <v>168</v>
      </c>
      <c r="O1810" s="14">
        <f>Portfolio43468[[#This Row],[Order Value]]</f>
        <v>586.32000000000005</v>
      </c>
      <c r="P1810">
        <f t="shared" si="56"/>
        <v>2009</v>
      </c>
      <c r="Q1810" t="str">
        <f t="shared" si="57"/>
        <v>Nov</v>
      </c>
    </row>
    <row r="1811" spans="1:17" x14ac:dyDescent="0.3">
      <c r="A1811">
        <v>1823</v>
      </c>
      <c r="B1811" t="str">
        <f>Portfolio43468[[#This Row],[First Name]]</f>
        <v>D</v>
      </c>
      <c r="C1811" t="str">
        <f>Portfolio43468[[#This Row],[Last Name]]</f>
        <v>Gamble</v>
      </c>
      <c r="D1811" t="s">
        <v>4493</v>
      </c>
      <c r="E1811" t="str">
        <f>Portfolio43468[[#This Row],[Gender]]</f>
        <v>M</v>
      </c>
      <c r="F1811">
        <v>60</v>
      </c>
      <c r="G1811" t="s">
        <v>6223</v>
      </c>
      <c r="H1811" t="s">
        <v>113</v>
      </c>
      <c r="I1811" t="str">
        <f>INDEX('Postal Codes 1'!$C$2:$C$1540,MATCH(H1811,'Postal Codes 1'!$B$2:$B$1540,0))</f>
        <v>CT</v>
      </c>
      <c r="J1811" s="10">
        <v>39568</v>
      </c>
      <c r="K1811">
        <v>17</v>
      </c>
      <c r="L1811" t="s">
        <v>1700</v>
      </c>
      <c r="M1811" t="str">
        <f>Portfolio43468[[#This Row],[Product Name]]</f>
        <v>Ultrathing V1</v>
      </c>
      <c r="N1811">
        <f>Portfolio43468[[#This Row],[Order Quantity]]</f>
        <v>289</v>
      </c>
      <c r="O1811" s="14">
        <f>Portfolio43468[[#This Row],[Order Value]]</f>
        <v>575.11</v>
      </c>
      <c r="P1811">
        <f t="shared" si="56"/>
        <v>2008</v>
      </c>
      <c r="Q1811" t="str">
        <f t="shared" si="57"/>
        <v>Apr</v>
      </c>
    </row>
    <row r="1812" spans="1:17" x14ac:dyDescent="0.3">
      <c r="A1812">
        <v>1824</v>
      </c>
      <c r="B1812" t="str">
        <f>Portfolio43468[[#This Row],[First Name]]</f>
        <v>B</v>
      </c>
      <c r="C1812" t="str">
        <f>Portfolio43468[[#This Row],[Last Name]]</f>
        <v>Hathaway</v>
      </c>
      <c r="D1812" t="s">
        <v>4493</v>
      </c>
      <c r="E1812" t="str">
        <f>Portfolio43468[[#This Row],[Gender]]</f>
        <v>M</v>
      </c>
      <c r="F1812">
        <v>30</v>
      </c>
      <c r="G1812" t="s">
        <v>6224</v>
      </c>
      <c r="H1812" t="s">
        <v>1652</v>
      </c>
      <c r="I1812" t="str">
        <f>INDEX('Postal Codes 1'!$C$2:$C$1540,MATCH(H1812,'Postal Codes 1'!$B$2:$B$1540,0))</f>
        <v>E</v>
      </c>
      <c r="J1812" s="10">
        <v>39740</v>
      </c>
      <c r="K1812">
        <v>15</v>
      </c>
      <c r="L1812" t="s">
        <v>1707</v>
      </c>
      <c r="M1812" t="str">
        <f>Portfolio43468[[#This Row],[Product Name]]</f>
        <v>Megawidget M</v>
      </c>
      <c r="N1812">
        <f>Portfolio43468[[#This Row],[Order Quantity]]</f>
        <v>360</v>
      </c>
      <c r="O1812" s="14">
        <f>Portfolio43468[[#This Row],[Order Value]]</f>
        <v>428.4</v>
      </c>
      <c r="P1812">
        <f t="shared" si="56"/>
        <v>2008</v>
      </c>
      <c r="Q1812" t="str">
        <f t="shared" si="57"/>
        <v>Oct</v>
      </c>
    </row>
    <row r="1813" spans="1:17" x14ac:dyDescent="0.3">
      <c r="A1813">
        <v>1825</v>
      </c>
      <c r="B1813" t="str">
        <f>Portfolio43468[[#This Row],[First Name]]</f>
        <v>P</v>
      </c>
      <c r="C1813" t="str">
        <f>Portfolio43468[[#This Row],[Last Name]]</f>
        <v>Ybarra</v>
      </c>
      <c r="D1813" t="s">
        <v>4493</v>
      </c>
      <c r="E1813" t="str">
        <f>Portfolio43468[[#This Row],[Gender]]</f>
        <v>M</v>
      </c>
      <c r="F1813">
        <v>30</v>
      </c>
      <c r="G1813" t="s">
        <v>6227</v>
      </c>
      <c r="H1813" t="s">
        <v>6228</v>
      </c>
      <c r="I1813" t="str">
        <f>INDEX('Postal Codes 1'!$C$2:$C$1540,MATCH(H1813,'Postal Codes 1'!$B$2:$B$1540,0))</f>
        <v>SL</v>
      </c>
      <c r="J1813" s="10">
        <v>40082</v>
      </c>
      <c r="K1813">
        <v>100</v>
      </c>
      <c r="L1813" t="s">
        <v>1673</v>
      </c>
      <c r="M1813" t="str">
        <f>Portfolio43468[[#This Row],[Product Name]]</f>
        <v>Megawidget S</v>
      </c>
      <c r="N1813">
        <f>Portfolio43468[[#This Row],[Order Quantity]]</f>
        <v>2400</v>
      </c>
      <c r="O1813" s="14">
        <f>Portfolio43468[[#This Row],[Order Value]]</f>
        <v>1896</v>
      </c>
      <c r="P1813">
        <f t="shared" si="56"/>
        <v>2009</v>
      </c>
      <c r="Q1813" t="str">
        <f t="shared" si="57"/>
        <v>Sep</v>
      </c>
    </row>
    <row r="1814" spans="1:17" x14ac:dyDescent="0.3">
      <c r="A1814">
        <v>1826</v>
      </c>
      <c r="B1814" t="str">
        <f>Portfolio43468[[#This Row],[First Name]]</f>
        <v>C</v>
      </c>
      <c r="C1814" t="str">
        <f>Portfolio43468[[#This Row],[Last Name]]</f>
        <v>Yoder</v>
      </c>
      <c r="D1814" t="s">
        <v>4493</v>
      </c>
      <c r="E1814" t="str">
        <f>Portfolio43468[[#This Row],[Gender]]</f>
        <v>M</v>
      </c>
      <c r="F1814">
        <v>30</v>
      </c>
      <c r="G1814" t="s">
        <v>6231</v>
      </c>
      <c r="H1814" t="s">
        <v>4744</v>
      </c>
      <c r="I1814" t="str">
        <f>INDEX('Postal Codes 1'!$C$2:$C$1540,MATCH(H1814,'Postal Codes 1'!$B$2:$B$1540,0))</f>
        <v>EN</v>
      </c>
      <c r="J1814" s="10">
        <v>40268</v>
      </c>
      <c r="K1814">
        <v>44</v>
      </c>
      <c r="L1814" t="s">
        <v>1721</v>
      </c>
      <c r="M1814" t="str">
        <f>Portfolio43468[[#This Row],[Product Name]]</f>
        <v>Ultrathing V4</v>
      </c>
      <c r="N1814">
        <f>Portfolio43468[[#This Row],[Order Quantity]]</f>
        <v>1056</v>
      </c>
      <c r="O1814" s="14">
        <f>Portfolio43468[[#This Row],[Order Value]]</f>
        <v>4213.4400000000005</v>
      </c>
      <c r="P1814">
        <f t="shared" si="56"/>
        <v>2010</v>
      </c>
      <c r="Q1814" t="str">
        <f t="shared" si="57"/>
        <v>Mar</v>
      </c>
    </row>
    <row r="1815" spans="1:17" x14ac:dyDescent="0.3">
      <c r="A1815">
        <v>1827</v>
      </c>
      <c r="B1815" t="str">
        <f>Portfolio43468[[#This Row],[First Name]]</f>
        <v>A</v>
      </c>
      <c r="C1815" t="str">
        <f>Portfolio43468[[#This Row],[Last Name]]</f>
        <v>Moser</v>
      </c>
      <c r="D1815" t="s">
        <v>4493</v>
      </c>
      <c r="E1815" t="str">
        <f>Portfolio43468[[#This Row],[Gender]]</f>
        <v>M</v>
      </c>
      <c r="F1815">
        <v>60</v>
      </c>
      <c r="G1815" t="s">
        <v>6232</v>
      </c>
      <c r="H1815" t="s">
        <v>227</v>
      </c>
      <c r="I1815" t="str">
        <f>INDEX('Postal Codes 1'!$C$2:$C$1540,MATCH(H1815,'Postal Codes 1'!$B$2:$B$1540,0))</f>
        <v>HA</v>
      </c>
      <c r="J1815" s="10">
        <v>40230</v>
      </c>
      <c r="K1815">
        <v>26</v>
      </c>
      <c r="L1815" t="s">
        <v>1673</v>
      </c>
      <c r="M1815" t="str">
        <f>Portfolio43468[[#This Row],[Product Name]]</f>
        <v>Megawidget S</v>
      </c>
      <c r="N1815">
        <f>Portfolio43468[[#This Row],[Order Quantity]]</f>
        <v>624</v>
      </c>
      <c r="O1815" s="14">
        <f>Portfolio43468[[#This Row],[Order Value]]</f>
        <v>492.96000000000004</v>
      </c>
      <c r="P1815">
        <f t="shared" si="56"/>
        <v>2010</v>
      </c>
      <c r="Q1815" t="str">
        <f t="shared" si="57"/>
        <v>Feb</v>
      </c>
    </row>
    <row r="1816" spans="1:17" x14ac:dyDescent="0.3">
      <c r="A1816">
        <v>1828</v>
      </c>
      <c r="B1816" t="str">
        <f>Portfolio43468[[#This Row],[First Name]]</f>
        <v>A</v>
      </c>
      <c r="C1816" t="str">
        <f>Portfolio43468[[#This Row],[Last Name]]</f>
        <v>Bragg</v>
      </c>
      <c r="D1816" t="s">
        <v>4493</v>
      </c>
      <c r="E1816" t="str">
        <f>Portfolio43468[[#This Row],[Gender]]</f>
        <v>M</v>
      </c>
      <c r="F1816">
        <v>90</v>
      </c>
      <c r="G1816" t="s">
        <v>6233</v>
      </c>
      <c r="H1816" t="s">
        <v>583</v>
      </c>
      <c r="I1816" t="str">
        <f>INDEX('Postal Codes 1'!$C$2:$C$1540,MATCH(H1816,'Postal Codes 1'!$B$2:$B$1540,0))</f>
        <v>DA</v>
      </c>
      <c r="J1816" s="10">
        <v>39695</v>
      </c>
      <c r="K1816">
        <v>15</v>
      </c>
      <c r="L1816" t="s">
        <v>1007</v>
      </c>
      <c r="M1816" t="str">
        <f>Portfolio43468[[#This Row],[Product Name]]</f>
        <v>Superwossname</v>
      </c>
      <c r="N1816">
        <f>Portfolio43468[[#This Row],[Order Quantity]]</f>
        <v>300</v>
      </c>
      <c r="O1816" s="14">
        <f>Portfolio43468[[#This Row],[Order Value]]</f>
        <v>933</v>
      </c>
      <c r="P1816">
        <f t="shared" si="56"/>
        <v>2008</v>
      </c>
      <c r="Q1816" t="str">
        <f t="shared" si="57"/>
        <v>Sep</v>
      </c>
    </row>
    <row r="1817" spans="1:17" x14ac:dyDescent="0.3">
      <c r="A1817">
        <v>1829</v>
      </c>
      <c r="B1817" t="str">
        <f>Portfolio43468[[#This Row],[First Name]]</f>
        <v>M</v>
      </c>
      <c r="C1817" t="str">
        <f>Portfolio43468[[#This Row],[Last Name]]</f>
        <v>Mora</v>
      </c>
      <c r="D1817" t="s">
        <v>4493</v>
      </c>
      <c r="E1817" t="str">
        <f>Portfolio43468[[#This Row],[Gender]]</f>
        <v>M</v>
      </c>
      <c r="F1817">
        <v>60</v>
      </c>
      <c r="G1817" t="s">
        <v>6236</v>
      </c>
      <c r="H1817" t="s">
        <v>1401</v>
      </c>
      <c r="I1817" t="str">
        <f>INDEX('Postal Codes 1'!$C$2:$C$1540,MATCH(H1817,'Postal Codes 1'!$B$2:$B$1540,0))</f>
        <v>SY</v>
      </c>
      <c r="J1817" s="10">
        <v>40482</v>
      </c>
      <c r="K1817">
        <v>85</v>
      </c>
      <c r="L1817" t="s">
        <v>1707</v>
      </c>
      <c r="M1817" t="str">
        <f>Portfolio43468[[#This Row],[Product Name]]</f>
        <v>Megawidget M</v>
      </c>
      <c r="N1817">
        <f>Portfolio43468[[#This Row],[Order Quantity]]</f>
        <v>2040</v>
      </c>
      <c r="O1817" s="14">
        <f>Portfolio43468[[#This Row],[Order Value]]</f>
        <v>2427.6</v>
      </c>
      <c r="P1817">
        <f t="shared" si="56"/>
        <v>2010</v>
      </c>
      <c r="Q1817" t="str">
        <f t="shared" si="57"/>
        <v>Oct</v>
      </c>
    </row>
    <row r="1818" spans="1:17" x14ac:dyDescent="0.3">
      <c r="A1818">
        <v>1830</v>
      </c>
      <c r="B1818" t="str">
        <f>Portfolio43468[[#This Row],[First Name]]</f>
        <v>M</v>
      </c>
      <c r="C1818" t="str">
        <f>Portfolio43468[[#This Row],[Last Name]]</f>
        <v>Benton</v>
      </c>
      <c r="D1818" t="s">
        <v>4493</v>
      </c>
      <c r="E1818" t="str">
        <f>Portfolio43468[[#This Row],[Gender]]</f>
        <v>M</v>
      </c>
      <c r="F1818">
        <v>60</v>
      </c>
      <c r="G1818" t="s">
        <v>6238</v>
      </c>
      <c r="H1818" t="s">
        <v>1184</v>
      </c>
      <c r="I1818" t="str">
        <f>INDEX('Postal Codes 1'!$C$2:$C$1540,MATCH(H1818,'Postal Codes 1'!$B$2:$B$1540,0))</f>
        <v>LS</v>
      </c>
      <c r="J1818" s="10">
        <v>39748</v>
      </c>
      <c r="K1818">
        <v>22</v>
      </c>
      <c r="L1818" t="s">
        <v>1772</v>
      </c>
      <c r="M1818" t="str">
        <f>Portfolio43468[[#This Row],[Product Name]]</f>
        <v>Gigastuff</v>
      </c>
      <c r="N1818">
        <f>Portfolio43468[[#This Row],[Order Quantity]]</f>
        <v>396</v>
      </c>
      <c r="O1818" s="14">
        <f>Portfolio43468[[#This Row],[Order Value]]</f>
        <v>748.43999999999994</v>
      </c>
      <c r="P1818">
        <f t="shared" si="56"/>
        <v>2008</v>
      </c>
      <c r="Q1818" t="str">
        <f t="shared" si="57"/>
        <v>Oct</v>
      </c>
    </row>
    <row r="1819" spans="1:17" x14ac:dyDescent="0.3">
      <c r="A1819">
        <v>1831</v>
      </c>
      <c r="B1819" t="str">
        <f>Portfolio43468[[#This Row],[First Name]]</f>
        <v>J</v>
      </c>
      <c r="C1819" t="str">
        <f>Portfolio43468[[#This Row],[Last Name]]</f>
        <v>Fowler</v>
      </c>
      <c r="D1819" t="s">
        <v>4493</v>
      </c>
      <c r="E1819" t="str">
        <f>Portfolio43468[[#This Row],[Gender]]</f>
        <v>M</v>
      </c>
      <c r="F1819">
        <v>30</v>
      </c>
      <c r="G1819" t="s">
        <v>6241</v>
      </c>
      <c r="H1819" t="s">
        <v>1632</v>
      </c>
      <c r="I1819" t="str">
        <f>INDEX('Postal Codes 1'!$C$2:$C$1540,MATCH(H1819,'Postal Codes 1'!$B$2:$B$1540,0))</f>
        <v>DD1</v>
      </c>
      <c r="J1819" s="10">
        <v>39898</v>
      </c>
      <c r="K1819">
        <v>53</v>
      </c>
      <c r="L1819" t="s">
        <v>1677</v>
      </c>
      <c r="M1819" t="str">
        <f>Portfolio43468[[#This Row],[Product Name]]</f>
        <v>Ultrathing V3</v>
      </c>
      <c r="N1819">
        <f>Portfolio43468[[#This Row],[Order Quantity]]</f>
        <v>1272</v>
      </c>
      <c r="O1819" s="14">
        <f>Portfolio43468[[#This Row],[Order Value]]</f>
        <v>4439.2800000000007</v>
      </c>
      <c r="P1819">
        <f t="shared" si="56"/>
        <v>2009</v>
      </c>
      <c r="Q1819" t="str">
        <f t="shared" si="57"/>
        <v>Mar</v>
      </c>
    </row>
    <row r="1820" spans="1:17" x14ac:dyDescent="0.3">
      <c r="A1820">
        <v>1832</v>
      </c>
      <c r="B1820" t="str">
        <f>Portfolio43468[[#This Row],[First Name]]</f>
        <v>I</v>
      </c>
      <c r="C1820" t="str">
        <f>Portfolio43468[[#This Row],[Last Name]]</f>
        <v>Bass</v>
      </c>
      <c r="D1820" t="s">
        <v>4493</v>
      </c>
      <c r="E1820" t="str">
        <f>Portfolio43468[[#This Row],[Gender]]</f>
        <v>M</v>
      </c>
      <c r="F1820">
        <v>30</v>
      </c>
      <c r="G1820" t="s">
        <v>6243</v>
      </c>
      <c r="H1820" t="s">
        <v>252</v>
      </c>
      <c r="I1820" t="str">
        <f>INDEX('Postal Codes 1'!$C$2:$C$1540,MATCH(H1820,'Postal Codes 1'!$B$2:$B$1540,0))</f>
        <v>IV</v>
      </c>
      <c r="J1820" s="10">
        <v>39781</v>
      </c>
      <c r="K1820">
        <v>12</v>
      </c>
      <c r="L1820" t="s">
        <v>1007</v>
      </c>
      <c r="M1820" t="str">
        <f>Portfolio43468[[#This Row],[Product Name]]</f>
        <v>Superwossname</v>
      </c>
      <c r="N1820">
        <f>Portfolio43468[[#This Row],[Order Quantity]]</f>
        <v>240</v>
      </c>
      <c r="O1820" s="14">
        <f>Portfolio43468[[#This Row],[Order Value]]</f>
        <v>746.4</v>
      </c>
      <c r="P1820">
        <f t="shared" si="56"/>
        <v>2008</v>
      </c>
      <c r="Q1820" t="str">
        <f t="shared" si="57"/>
        <v>Nov</v>
      </c>
    </row>
    <row r="1821" spans="1:17" x14ac:dyDescent="0.3">
      <c r="A1821">
        <v>1833</v>
      </c>
      <c r="B1821" t="str">
        <f>Portfolio43468[[#This Row],[First Name]]</f>
        <v>F</v>
      </c>
      <c r="C1821" t="str">
        <f>Portfolio43468[[#This Row],[Last Name]]</f>
        <v>Frazier</v>
      </c>
      <c r="D1821" t="s">
        <v>4493</v>
      </c>
      <c r="E1821" t="str">
        <f>Portfolio43468[[#This Row],[Gender]]</f>
        <v>M</v>
      </c>
      <c r="F1821">
        <v>30</v>
      </c>
      <c r="G1821" t="s">
        <v>6245</v>
      </c>
      <c r="H1821" t="s">
        <v>374</v>
      </c>
      <c r="I1821" t="str">
        <f>INDEX('Postal Codes 1'!$C$2:$C$1540,MATCH(H1821,'Postal Codes 1'!$B$2:$B$1540,0))</f>
        <v>NP</v>
      </c>
      <c r="J1821" s="10">
        <v>40021</v>
      </c>
      <c r="K1821">
        <v>26</v>
      </c>
      <c r="L1821" t="s">
        <v>1007</v>
      </c>
      <c r="M1821" t="str">
        <f>Portfolio43468[[#This Row],[Product Name]]</f>
        <v>Superwossname</v>
      </c>
      <c r="N1821">
        <f>Portfolio43468[[#This Row],[Order Quantity]]</f>
        <v>520</v>
      </c>
      <c r="O1821" s="14">
        <f>Portfolio43468[[#This Row],[Order Value]]</f>
        <v>1617.2</v>
      </c>
      <c r="P1821">
        <f t="shared" si="56"/>
        <v>2009</v>
      </c>
      <c r="Q1821" t="str">
        <f t="shared" si="57"/>
        <v>Jul</v>
      </c>
    </row>
    <row r="1822" spans="1:17" x14ac:dyDescent="0.3">
      <c r="A1822">
        <v>1834</v>
      </c>
      <c r="B1822" t="str">
        <f>Portfolio43468[[#This Row],[First Name]]</f>
        <v>E</v>
      </c>
      <c r="C1822" t="str">
        <f>Portfolio43468[[#This Row],[Last Name]]</f>
        <v>Levy</v>
      </c>
      <c r="D1822" t="s">
        <v>4493</v>
      </c>
      <c r="E1822" t="str">
        <f>Portfolio43468[[#This Row],[Gender]]</f>
        <v>M</v>
      </c>
      <c r="F1822">
        <v>30</v>
      </c>
      <c r="G1822" t="s">
        <v>6248</v>
      </c>
      <c r="H1822" t="s">
        <v>1437</v>
      </c>
      <c r="I1822" t="str">
        <f>INDEX('Postal Codes 1'!$C$2:$C$1540,MATCH(H1822,'Postal Codes 1'!$B$2:$B$1540,0))</f>
        <v>TD</v>
      </c>
      <c r="J1822" s="10">
        <v>39700</v>
      </c>
      <c r="K1822">
        <v>77</v>
      </c>
      <c r="L1822" t="s">
        <v>851</v>
      </c>
      <c r="M1822" t="str">
        <f>Portfolio43468[[#This Row],[Product Name]]</f>
        <v>Hyperwotsit</v>
      </c>
      <c r="N1822">
        <f>Portfolio43468[[#This Row],[Order Quantity]]</f>
        <v>1540</v>
      </c>
      <c r="O1822" s="14">
        <f>Portfolio43468[[#This Row],[Order Value]]</f>
        <v>3095.3999999999996</v>
      </c>
      <c r="P1822">
        <f t="shared" si="56"/>
        <v>2008</v>
      </c>
      <c r="Q1822" t="str">
        <f t="shared" si="57"/>
        <v>Sep</v>
      </c>
    </row>
    <row r="1823" spans="1:17" x14ac:dyDescent="0.3">
      <c r="A1823">
        <v>1835</v>
      </c>
      <c r="B1823" t="str">
        <f>Portfolio43468[[#This Row],[First Name]]</f>
        <v>O</v>
      </c>
      <c r="C1823" t="str">
        <f>Portfolio43468[[#This Row],[Last Name]]</f>
        <v>Elkins</v>
      </c>
      <c r="D1823" t="s">
        <v>4493</v>
      </c>
      <c r="E1823" t="str">
        <f>Portfolio43468[[#This Row],[Gender]]</f>
        <v>M</v>
      </c>
      <c r="F1823">
        <v>60</v>
      </c>
      <c r="G1823" t="s">
        <v>6250</v>
      </c>
      <c r="H1823" t="s">
        <v>5213</v>
      </c>
      <c r="I1823" t="str">
        <f>INDEX('Postal Codes 1'!$C$2:$C$1540,MATCH(H1823,'Postal Codes 1'!$B$2:$B$1540,0))</f>
        <v>SK</v>
      </c>
      <c r="J1823" s="10">
        <v>40264</v>
      </c>
      <c r="K1823">
        <v>83</v>
      </c>
      <c r="L1823" t="s">
        <v>1692</v>
      </c>
      <c r="M1823" t="str">
        <f>Portfolio43468[[#This Row],[Product Name]]</f>
        <v>Megawidget L</v>
      </c>
      <c r="N1823">
        <f>Portfolio43468[[#This Row],[Order Quantity]]</f>
        <v>1992</v>
      </c>
      <c r="O1823" s="14">
        <f>Portfolio43468[[#This Row],[Order Value]]</f>
        <v>3167.28</v>
      </c>
      <c r="P1823">
        <f t="shared" si="56"/>
        <v>2010</v>
      </c>
      <c r="Q1823" t="str">
        <f t="shared" si="57"/>
        <v>Mar</v>
      </c>
    </row>
    <row r="1824" spans="1:17" x14ac:dyDescent="0.3">
      <c r="A1824">
        <v>1836</v>
      </c>
      <c r="B1824" t="str">
        <f>Portfolio43468[[#This Row],[First Name]]</f>
        <v>D</v>
      </c>
      <c r="C1824" t="str">
        <f>Portfolio43468[[#This Row],[Last Name]]</f>
        <v>Nix</v>
      </c>
      <c r="D1824" t="s">
        <v>1719</v>
      </c>
      <c r="E1824" t="str">
        <f>Portfolio43468[[#This Row],[Gender]]</f>
        <v>M</v>
      </c>
      <c r="F1824">
        <v>90</v>
      </c>
      <c r="G1824" t="s">
        <v>6253</v>
      </c>
      <c r="H1824" t="s">
        <v>807</v>
      </c>
      <c r="I1824" t="str">
        <f>INDEX('Postal Codes 1'!$C$2:$C$1540,MATCH(H1824,'Postal Codes 1'!$B$2:$B$1540,0))</f>
        <v>RH</v>
      </c>
      <c r="J1824" s="10">
        <v>39881</v>
      </c>
      <c r="K1824">
        <v>87</v>
      </c>
      <c r="L1824" t="s">
        <v>1673</v>
      </c>
      <c r="M1824" t="str">
        <f>Portfolio43468[[#This Row],[Product Name]]</f>
        <v>Megawidget S</v>
      </c>
      <c r="N1824">
        <f>Portfolio43468[[#This Row],[Order Quantity]]</f>
        <v>2088</v>
      </c>
      <c r="O1824" s="14">
        <f>Portfolio43468[[#This Row],[Order Value]]</f>
        <v>1649.52</v>
      </c>
      <c r="P1824">
        <f t="shared" si="56"/>
        <v>2009</v>
      </c>
      <c r="Q1824" t="str">
        <f t="shared" si="57"/>
        <v>Mar</v>
      </c>
    </row>
    <row r="1825" spans="1:17" x14ac:dyDescent="0.3">
      <c r="A1825">
        <v>1837</v>
      </c>
      <c r="B1825" t="str">
        <f>Portfolio43468[[#This Row],[First Name]]</f>
        <v>A</v>
      </c>
      <c r="C1825" t="str">
        <f>Portfolio43468[[#This Row],[Last Name]]</f>
        <v>Camacho</v>
      </c>
      <c r="D1825" t="s">
        <v>4493</v>
      </c>
      <c r="E1825" t="str">
        <f>Portfolio43468[[#This Row],[Gender]]</f>
        <v>M</v>
      </c>
      <c r="F1825">
        <v>30</v>
      </c>
      <c r="G1825" t="s">
        <v>6254</v>
      </c>
      <c r="H1825" t="s">
        <v>436</v>
      </c>
      <c r="I1825" t="str">
        <f>INDEX('Postal Codes 1'!$C$2:$C$1540,MATCH(H1825,'Postal Codes 1'!$B$2:$B$1540,0))</f>
        <v>RH</v>
      </c>
      <c r="J1825" s="10">
        <v>40160</v>
      </c>
      <c r="K1825">
        <v>72</v>
      </c>
      <c r="L1825" t="s">
        <v>1696</v>
      </c>
      <c r="M1825" t="str">
        <f>Portfolio43468[[#This Row],[Product Name]]</f>
        <v>Ultrathing V2</v>
      </c>
      <c r="N1825">
        <f>Portfolio43468[[#This Row],[Order Quantity]]</f>
        <v>1440</v>
      </c>
      <c r="O1825" s="14">
        <f>Portfolio43468[[#This Row],[Order Value]]</f>
        <v>4305.6000000000004</v>
      </c>
      <c r="P1825">
        <f t="shared" si="56"/>
        <v>2009</v>
      </c>
      <c r="Q1825" t="str">
        <f t="shared" si="57"/>
        <v>Dec</v>
      </c>
    </row>
    <row r="1826" spans="1:17" x14ac:dyDescent="0.3">
      <c r="A1826">
        <v>1838</v>
      </c>
      <c r="B1826" t="str">
        <f>Portfolio43468[[#This Row],[First Name]]</f>
        <v>D</v>
      </c>
      <c r="C1826" t="str">
        <f>Portfolio43468[[#This Row],[Last Name]]</f>
        <v>Warren</v>
      </c>
      <c r="D1826" t="s">
        <v>4493</v>
      </c>
      <c r="E1826" t="str">
        <f>Portfolio43468[[#This Row],[Gender]]</f>
        <v>M</v>
      </c>
      <c r="F1826">
        <v>30</v>
      </c>
      <c r="G1826" t="s">
        <v>6256</v>
      </c>
      <c r="H1826" t="s">
        <v>452</v>
      </c>
      <c r="I1826" t="str">
        <f>INDEX('Postal Codes 1'!$C$2:$C$1540,MATCH(H1826,'Postal Codes 1'!$B$2:$B$1540,0))</f>
        <v>SA</v>
      </c>
      <c r="J1826" s="10">
        <v>40256</v>
      </c>
      <c r="K1826">
        <v>27</v>
      </c>
      <c r="L1826" t="s">
        <v>851</v>
      </c>
      <c r="M1826" t="str">
        <f>Portfolio43468[[#This Row],[Product Name]]</f>
        <v>Hyperwotsit</v>
      </c>
      <c r="N1826">
        <f>Portfolio43468[[#This Row],[Order Quantity]]</f>
        <v>540</v>
      </c>
      <c r="O1826" s="14">
        <f>Portfolio43468[[#This Row],[Order Value]]</f>
        <v>1085.3999999999999</v>
      </c>
      <c r="P1826">
        <f t="shared" si="56"/>
        <v>2010</v>
      </c>
      <c r="Q1826" t="str">
        <f t="shared" si="57"/>
        <v>Mar</v>
      </c>
    </row>
    <row r="1827" spans="1:17" x14ac:dyDescent="0.3">
      <c r="A1827">
        <v>1839</v>
      </c>
      <c r="B1827" t="str">
        <f>Portfolio43468[[#This Row],[First Name]]</f>
        <v>A</v>
      </c>
      <c r="C1827" t="str">
        <f>Portfolio43468[[#This Row],[Last Name]]</f>
        <v>Scott</v>
      </c>
      <c r="D1827" t="s">
        <v>4493</v>
      </c>
      <c r="E1827" t="str">
        <f>Portfolio43468[[#This Row],[Gender]]</f>
        <v>M</v>
      </c>
      <c r="F1827">
        <v>60</v>
      </c>
      <c r="G1827" t="s">
        <v>6257</v>
      </c>
      <c r="H1827" t="s">
        <v>658</v>
      </c>
      <c r="I1827" t="str">
        <f>INDEX('Postal Codes 1'!$C$2:$C$1540,MATCH(H1827,'Postal Codes 1'!$B$2:$B$1540,0))</f>
        <v>IV</v>
      </c>
      <c r="J1827" s="10">
        <v>39683</v>
      </c>
      <c r="K1827">
        <v>19</v>
      </c>
      <c r="L1827" t="s">
        <v>1700</v>
      </c>
      <c r="M1827" t="str">
        <f>Portfolio43468[[#This Row],[Product Name]]</f>
        <v>Ultrathing V1</v>
      </c>
      <c r="N1827">
        <f>Portfolio43468[[#This Row],[Order Quantity]]</f>
        <v>323</v>
      </c>
      <c r="O1827" s="14">
        <f>Portfolio43468[[#This Row],[Order Value]]</f>
        <v>642.77</v>
      </c>
      <c r="P1827">
        <f t="shared" si="56"/>
        <v>2008</v>
      </c>
      <c r="Q1827" t="str">
        <f t="shared" si="57"/>
        <v>Aug</v>
      </c>
    </row>
    <row r="1828" spans="1:17" x14ac:dyDescent="0.3">
      <c r="A1828">
        <v>1840</v>
      </c>
      <c r="B1828" t="str">
        <f>Portfolio43468[[#This Row],[First Name]]</f>
        <v>B</v>
      </c>
      <c r="C1828" t="str">
        <f>Portfolio43468[[#This Row],[Last Name]]</f>
        <v>Zimmerman</v>
      </c>
      <c r="D1828" t="s">
        <v>4493</v>
      </c>
      <c r="E1828" t="str">
        <f>Portfolio43468[[#This Row],[Gender]]</f>
        <v>M</v>
      </c>
      <c r="F1828">
        <v>60</v>
      </c>
      <c r="G1828" t="s">
        <v>6259</v>
      </c>
      <c r="H1828" t="s">
        <v>5664</v>
      </c>
      <c r="I1828" t="str">
        <f>INDEX('Postal Codes 1'!$C$2:$C$1540,MATCH(H1828,'Postal Codes 1'!$B$2:$B$1540,0))</f>
        <v>SL</v>
      </c>
      <c r="J1828" s="10">
        <v>39687</v>
      </c>
      <c r="K1828">
        <v>76</v>
      </c>
      <c r="L1828" t="s">
        <v>1772</v>
      </c>
      <c r="M1828" t="str">
        <f>Portfolio43468[[#This Row],[Product Name]]</f>
        <v>Gigastuff</v>
      </c>
      <c r="N1828">
        <f>Portfolio43468[[#This Row],[Order Quantity]]</f>
        <v>1368</v>
      </c>
      <c r="O1828" s="14">
        <f>Portfolio43468[[#This Row],[Order Value]]</f>
        <v>2585.52</v>
      </c>
      <c r="P1828">
        <f t="shared" si="56"/>
        <v>2008</v>
      </c>
      <c r="Q1828" t="str">
        <f t="shared" si="57"/>
        <v>Aug</v>
      </c>
    </row>
    <row r="1829" spans="1:17" x14ac:dyDescent="0.3">
      <c r="A1829">
        <v>1841</v>
      </c>
      <c r="B1829" t="str">
        <f>Portfolio43468[[#This Row],[First Name]]</f>
        <v>E</v>
      </c>
      <c r="C1829" t="str">
        <f>Portfolio43468[[#This Row],[Last Name]]</f>
        <v>Neely</v>
      </c>
      <c r="D1829" t="s">
        <v>4493</v>
      </c>
      <c r="E1829" t="str">
        <f>Portfolio43468[[#This Row],[Gender]]</f>
        <v>M</v>
      </c>
      <c r="F1829">
        <v>30</v>
      </c>
      <c r="G1829" t="s">
        <v>6261</v>
      </c>
      <c r="H1829" t="s">
        <v>823</v>
      </c>
      <c r="I1829" t="str">
        <f>INDEX('Postal Codes 1'!$C$2:$C$1540,MATCH(H1829,'Postal Codes 1'!$B$2:$B$1540,0))</f>
        <v>SA</v>
      </c>
      <c r="J1829" s="10">
        <v>39845</v>
      </c>
      <c r="K1829">
        <v>64</v>
      </c>
      <c r="L1829" t="s">
        <v>1707</v>
      </c>
      <c r="M1829" t="str">
        <f>Portfolio43468[[#This Row],[Product Name]]</f>
        <v>Megawidget M</v>
      </c>
      <c r="N1829">
        <f>Portfolio43468[[#This Row],[Order Quantity]]</f>
        <v>1536</v>
      </c>
      <c r="O1829" s="14">
        <f>Portfolio43468[[#This Row],[Order Value]]</f>
        <v>1827.84</v>
      </c>
      <c r="P1829">
        <f t="shared" si="56"/>
        <v>2009</v>
      </c>
      <c r="Q1829" t="str">
        <f t="shared" si="57"/>
        <v>Feb</v>
      </c>
    </row>
    <row r="1830" spans="1:17" x14ac:dyDescent="0.3">
      <c r="A1830">
        <v>1842</v>
      </c>
      <c r="B1830" t="str">
        <f>Portfolio43468[[#This Row],[First Name]]</f>
        <v>N</v>
      </c>
      <c r="C1830" t="str">
        <f>Portfolio43468[[#This Row],[Last Name]]</f>
        <v>Benitez</v>
      </c>
      <c r="D1830" t="s">
        <v>4493</v>
      </c>
      <c r="E1830" t="str">
        <f>Portfolio43468[[#This Row],[Gender]]</f>
        <v>M</v>
      </c>
      <c r="F1830">
        <v>90</v>
      </c>
      <c r="G1830" t="s">
        <v>6263</v>
      </c>
      <c r="H1830" t="s">
        <v>469</v>
      </c>
      <c r="I1830" t="str">
        <f>INDEX('Postal Codes 1'!$C$2:$C$1540,MATCH(H1830,'Postal Codes 1'!$B$2:$B$1540,0))</f>
        <v>SA</v>
      </c>
      <c r="J1830" s="10">
        <v>39986</v>
      </c>
      <c r="K1830">
        <v>10</v>
      </c>
      <c r="L1830" t="s">
        <v>1707</v>
      </c>
      <c r="M1830" t="str">
        <f>Portfolio43468[[#This Row],[Product Name]]</f>
        <v>Megawidget M</v>
      </c>
      <c r="N1830">
        <f>Portfolio43468[[#This Row],[Order Quantity]]</f>
        <v>240</v>
      </c>
      <c r="O1830" s="14">
        <f>Portfolio43468[[#This Row],[Order Value]]</f>
        <v>285.59999999999997</v>
      </c>
      <c r="P1830">
        <f t="shared" si="56"/>
        <v>2009</v>
      </c>
      <c r="Q1830" t="str">
        <f t="shared" si="57"/>
        <v>Jun</v>
      </c>
    </row>
    <row r="1831" spans="1:17" x14ac:dyDescent="0.3">
      <c r="A1831">
        <v>1843</v>
      </c>
      <c r="B1831" t="str">
        <f>Portfolio43468[[#This Row],[First Name]]</f>
        <v>W</v>
      </c>
      <c r="C1831" t="str">
        <f>Portfolio43468[[#This Row],[Last Name]]</f>
        <v>Dejesus</v>
      </c>
      <c r="D1831" t="s">
        <v>4493</v>
      </c>
      <c r="E1831" t="str">
        <f>Portfolio43468[[#This Row],[Gender]]</f>
        <v>M</v>
      </c>
      <c r="F1831">
        <v>30</v>
      </c>
      <c r="G1831" t="s">
        <v>6264</v>
      </c>
      <c r="H1831" t="s">
        <v>386</v>
      </c>
      <c r="I1831" t="str">
        <f>INDEX('Postal Codes 1'!$C$2:$C$1540,MATCH(H1831,'Postal Codes 1'!$B$2:$B$1540,0))</f>
        <v>OX</v>
      </c>
      <c r="J1831" s="10">
        <v>40291</v>
      </c>
      <c r="K1831">
        <v>24</v>
      </c>
      <c r="L1831" t="s">
        <v>1677</v>
      </c>
      <c r="M1831" t="str">
        <f>Portfolio43468[[#This Row],[Product Name]]</f>
        <v>Ultrathing V3</v>
      </c>
      <c r="N1831">
        <f>Portfolio43468[[#This Row],[Order Quantity]]</f>
        <v>576</v>
      </c>
      <c r="O1831" s="14">
        <f>Portfolio43468[[#This Row],[Order Value]]</f>
        <v>2010.2400000000002</v>
      </c>
      <c r="P1831">
        <f t="shared" si="56"/>
        <v>2010</v>
      </c>
      <c r="Q1831" t="str">
        <f t="shared" si="57"/>
        <v>Apr</v>
      </c>
    </row>
    <row r="1832" spans="1:17" x14ac:dyDescent="0.3">
      <c r="A1832">
        <v>1844</v>
      </c>
      <c r="B1832" t="str">
        <f>Portfolio43468[[#This Row],[First Name]]</f>
        <v>J</v>
      </c>
      <c r="C1832" t="str">
        <f>Portfolio43468[[#This Row],[Last Name]]</f>
        <v>Waller</v>
      </c>
      <c r="D1832" t="s">
        <v>4493</v>
      </c>
      <c r="E1832" t="str">
        <f>Portfolio43468[[#This Row],[Gender]]</f>
        <v>M</v>
      </c>
      <c r="F1832">
        <v>30</v>
      </c>
      <c r="G1832" t="s">
        <v>6265</v>
      </c>
      <c r="H1832" t="s">
        <v>92</v>
      </c>
      <c r="I1832" t="str">
        <f>INDEX('Postal Codes 1'!$C$2:$C$1540,MATCH(H1832,'Postal Codes 1'!$B$2:$B$1540,0))</f>
        <v>CF</v>
      </c>
      <c r="J1832" s="10">
        <v>40350</v>
      </c>
      <c r="K1832">
        <v>14</v>
      </c>
      <c r="L1832" t="s">
        <v>1677</v>
      </c>
      <c r="M1832" t="str">
        <f>Portfolio43468[[#This Row],[Product Name]]</f>
        <v>Ultrathing V3</v>
      </c>
      <c r="N1832">
        <f>Portfolio43468[[#This Row],[Order Quantity]]</f>
        <v>336</v>
      </c>
      <c r="O1832" s="14">
        <f>Portfolio43468[[#This Row],[Order Value]]</f>
        <v>1172.6400000000001</v>
      </c>
      <c r="P1832">
        <f t="shared" si="56"/>
        <v>2010</v>
      </c>
      <c r="Q1832" t="str">
        <f t="shared" si="57"/>
        <v>Jun</v>
      </c>
    </row>
    <row r="1833" spans="1:17" x14ac:dyDescent="0.3">
      <c r="A1833">
        <v>1845</v>
      </c>
      <c r="B1833" t="str">
        <f>Portfolio43468[[#This Row],[First Name]]</f>
        <v>D</v>
      </c>
      <c r="C1833" t="str">
        <f>Portfolio43468[[#This Row],[Last Name]]</f>
        <v>Hutchinson</v>
      </c>
      <c r="D1833" t="s">
        <v>1946</v>
      </c>
      <c r="E1833" t="str">
        <f>Portfolio43468[[#This Row],[Gender]]</f>
        <v>M</v>
      </c>
      <c r="F1833">
        <v>60</v>
      </c>
      <c r="G1833" t="s">
        <v>6267</v>
      </c>
      <c r="H1833" t="s">
        <v>1623</v>
      </c>
      <c r="I1833" t="str">
        <f>INDEX('Postal Codes 1'!$C$2:$C$1540,MATCH(H1833,'Postal Codes 1'!$B$2:$B$1540,0))</f>
        <v>L</v>
      </c>
      <c r="J1833" s="10">
        <v>40434</v>
      </c>
      <c r="K1833">
        <v>78</v>
      </c>
      <c r="L1833" t="s">
        <v>1007</v>
      </c>
      <c r="M1833" t="str">
        <f>Portfolio43468[[#This Row],[Product Name]]</f>
        <v>Superwossname</v>
      </c>
      <c r="N1833">
        <f>Portfolio43468[[#This Row],[Order Quantity]]</f>
        <v>1560</v>
      </c>
      <c r="O1833" s="14">
        <f>Portfolio43468[[#This Row],[Order Value]]</f>
        <v>4851.5999999999995</v>
      </c>
      <c r="P1833">
        <f t="shared" si="56"/>
        <v>2010</v>
      </c>
      <c r="Q1833" t="str">
        <f t="shared" si="57"/>
        <v>Sep</v>
      </c>
    </row>
    <row r="1834" spans="1:17" x14ac:dyDescent="0.3">
      <c r="A1834">
        <v>1846</v>
      </c>
      <c r="B1834" t="str">
        <f>Portfolio43468[[#This Row],[First Name]]</f>
        <v>P</v>
      </c>
      <c r="C1834" t="str">
        <f>Portfolio43468[[#This Row],[Last Name]]</f>
        <v>Raines</v>
      </c>
      <c r="D1834" t="s">
        <v>1946</v>
      </c>
      <c r="E1834" t="str">
        <f>Portfolio43468[[#This Row],[Gender]]</f>
        <v>M</v>
      </c>
      <c r="F1834">
        <v>30</v>
      </c>
      <c r="G1834" t="s">
        <v>6268</v>
      </c>
      <c r="H1834" t="s">
        <v>143</v>
      </c>
      <c r="I1834" t="str">
        <f>INDEX('Postal Codes 1'!$C$2:$C$1540,MATCH(H1834,'Postal Codes 1'!$B$2:$B$1540,0))</f>
        <v>DG</v>
      </c>
      <c r="J1834" s="10">
        <v>39740</v>
      </c>
      <c r="K1834">
        <v>43</v>
      </c>
      <c r="L1834" t="s">
        <v>1677</v>
      </c>
      <c r="M1834" t="str">
        <f>Portfolio43468[[#This Row],[Product Name]]</f>
        <v>Ultrathing V3</v>
      </c>
      <c r="N1834">
        <f>Portfolio43468[[#This Row],[Order Quantity]]</f>
        <v>1032</v>
      </c>
      <c r="O1834" s="14">
        <f>Portfolio43468[[#This Row],[Order Value]]</f>
        <v>3601.6800000000003</v>
      </c>
      <c r="P1834">
        <f t="shared" si="56"/>
        <v>2008</v>
      </c>
      <c r="Q1834" t="str">
        <f t="shared" si="57"/>
        <v>Oct</v>
      </c>
    </row>
    <row r="1835" spans="1:17" x14ac:dyDescent="0.3">
      <c r="A1835">
        <v>1847</v>
      </c>
      <c r="B1835" t="str">
        <f>Portfolio43468[[#This Row],[First Name]]</f>
        <v>A</v>
      </c>
      <c r="C1835" t="str">
        <f>Portfolio43468[[#This Row],[Last Name]]</f>
        <v>Pierson</v>
      </c>
      <c r="D1835" t="s">
        <v>4493</v>
      </c>
      <c r="E1835" t="str">
        <f>Portfolio43468[[#This Row],[Gender]]</f>
        <v>M</v>
      </c>
      <c r="F1835">
        <v>60</v>
      </c>
      <c r="G1835" t="s">
        <v>6270</v>
      </c>
      <c r="H1835" t="s">
        <v>792</v>
      </c>
      <c r="I1835" t="str">
        <f>INDEX('Postal Codes 1'!$C$2:$C$1540,MATCH(H1835,'Postal Codes 1'!$B$2:$B$1540,0))</f>
        <v>PL</v>
      </c>
      <c r="J1835" s="10">
        <v>39791</v>
      </c>
      <c r="K1835">
        <v>78</v>
      </c>
      <c r="L1835" t="s">
        <v>1673</v>
      </c>
      <c r="M1835" t="str">
        <f>Portfolio43468[[#This Row],[Product Name]]</f>
        <v>Megawidget S</v>
      </c>
      <c r="N1835">
        <f>Portfolio43468[[#This Row],[Order Quantity]]</f>
        <v>1872</v>
      </c>
      <c r="O1835" s="14">
        <f>Portfolio43468[[#This Row],[Order Value]]</f>
        <v>1478.88</v>
      </c>
      <c r="P1835">
        <f t="shared" si="56"/>
        <v>2008</v>
      </c>
      <c r="Q1835" t="str">
        <f t="shared" si="57"/>
        <v>Dec</v>
      </c>
    </row>
    <row r="1836" spans="1:17" x14ac:dyDescent="0.3">
      <c r="A1836">
        <v>1848</v>
      </c>
      <c r="B1836" t="str">
        <f>Portfolio43468[[#This Row],[First Name]]</f>
        <v>J</v>
      </c>
      <c r="C1836" t="str">
        <f>Portfolio43468[[#This Row],[Last Name]]</f>
        <v>Lyon</v>
      </c>
      <c r="D1836" t="s">
        <v>4493</v>
      </c>
      <c r="E1836" t="str">
        <f>Portfolio43468[[#This Row],[Gender]]</f>
        <v>M</v>
      </c>
      <c r="F1836">
        <v>60</v>
      </c>
      <c r="G1836" t="s">
        <v>6272</v>
      </c>
      <c r="H1836" t="s">
        <v>301</v>
      </c>
      <c r="I1836" t="str">
        <f>INDEX('Postal Codes 1'!$C$2:$C$1540,MATCH(H1836,'Postal Codes 1'!$B$2:$B$1540,0))</f>
        <v>KY</v>
      </c>
      <c r="J1836" s="10">
        <v>39540</v>
      </c>
      <c r="K1836">
        <v>87</v>
      </c>
      <c r="L1836" t="s">
        <v>851</v>
      </c>
      <c r="M1836" t="str">
        <f>Portfolio43468[[#This Row],[Product Name]]</f>
        <v>Hyperwotsit</v>
      </c>
      <c r="N1836">
        <f>Portfolio43468[[#This Row],[Order Quantity]]</f>
        <v>1740</v>
      </c>
      <c r="O1836" s="14">
        <f>Portfolio43468[[#This Row],[Order Value]]</f>
        <v>3497.3999999999996</v>
      </c>
      <c r="P1836">
        <f t="shared" si="56"/>
        <v>2008</v>
      </c>
      <c r="Q1836" t="str">
        <f t="shared" si="57"/>
        <v>Apr</v>
      </c>
    </row>
    <row r="1837" spans="1:17" x14ac:dyDescent="0.3">
      <c r="A1837">
        <v>1849</v>
      </c>
      <c r="B1837" t="str">
        <f>Portfolio43468[[#This Row],[First Name]]</f>
        <v>D</v>
      </c>
      <c r="C1837" t="str">
        <f>Portfolio43468[[#This Row],[Last Name]]</f>
        <v>Sanderson</v>
      </c>
      <c r="D1837" t="s">
        <v>4493</v>
      </c>
      <c r="E1837" t="str">
        <f>Portfolio43468[[#This Row],[Gender]]</f>
        <v>M</v>
      </c>
      <c r="F1837">
        <v>90</v>
      </c>
      <c r="G1837" t="s">
        <v>6273</v>
      </c>
      <c r="H1837" t="s">
        <v>6274</v>
      </c>
      <c r="I1837" t="str">
        <f>INDEX('Postal Codes 1'!$C$2:$C$1540,MATCH(H1837,'Postal Codes 1'!$B$2:$B$1540,0))</f>
        <v>GL</v>
      </c>
      <c r="J1837" s="10">
        <v>39672</v>
      </c>
      <c r="K1837">
        <v>82</v>
      </c>
      <c r="L1837" t="s">
        <v>1700</v>
      </c>
      <c r="M1837" t="str">
        <f>Portfolio43468[[#This Row],[Product Name]]</f>
        <v>Ultrathing V1</v>
      </c>
      <c r="N1837">
        <f>Portfolio43468[[#This Row],[Order Quantity]]</f>
        <v>1394</v>
      </c>
      <c r="O1837" s="14">
        <f>Portfolio43468[[#This Row],[Order Value]]</f>
        <v>2774.06</v>
      </c>
      <c r="P1837">
        <f t="shared" si="56"/>
        <v>2008</v>
      </c>
      <c r="Q1837" t="str">
        <f t="shared" si="57"/>
        <v>Aug</v>
      </c>
    </row>
    <row r="1838" spans="1:17" x14ac:dyDescent="0.3">
      <c r="A1838">
        <v>1850</v>
      </c>
      <c r="B1838" t="str">
        <f>Portfolio43468[[#This Row],[First Name]]</f>
        <v>B</v>
      </c>
      <c r="C1838" t="str">
        <f>Portfolio43468[[#This Row],[Last Name]]</f>
        <v>Scruggs</v>
      </c>
      <c r="D1838" t="s">
        <v>4493</v>
      </c>
      <c r="E1838" t="str">
        <f>Portfolio43468[[#This Row],[Gender]]</f>
        <v>M</v>
      </c>
      <c r="F1838">
        <v>60</v>
      </c>
      <c r="G1838" t="s">
        <v>5610</v>
      </c>
      <c r="H1838" t="s">
        <v>634</v>
      </c>
      <c r="I1838" t="str">
        <f>INDEX('Postal Codes 1'!$C$2:$C$1540,MATCH(H1838,'Postal Codes 1'!$B$2:$B$1540,0))</f>
        <v>GU</v>
      </c>
      <c r="J1838" s="10">
        <v>39905</v>
      </c>
      <c r="K1838">
        <v>72</v>
      </c>
      <c r="L1838" t="s">
        <v>1673</v>
      </c>
      <c r="M1838" t="str">
        <f>Portfolio43468[[#This Row],[Product Name]]</f>
        <v>Megawidget S</v>
      </c>
      <c r="N1838">
        <f>Portfolio43468[[#This Row],[Order Quantity]]</f>
        <v>1728</v>
      </c>
      <c r="O1838" s="14">
        <f>Portfolio43468[[#This Row],[Order Value]]</f>
        <v>1365.1200000000001</v>
      </c>
      <c r="P1838">
        <f t="shared" si="56"/>
        <v>2009</v>
      </c>
      <c r="Q1838" t="str">
        <f t="shared" si="57"/>
        <v>Apr</v>
      </c>
    </row>
    <row r="1839" spans="1:17" x14ac:dyDescent="0.3">
      <c r="A1839">
        <v>1851</v>
      </c>
      <c r="B1839" t="str">
        <f>Portfolio43468[[#This Row],[First Name]]</f>
        <v>D</v>
      </c>
      <c r="C1839" t="str">
        <f>Portfolio43468[[#This Row],[Last Name]]</f>
        <v>Mcgee</v>
      </c>
      <c r="D1839" t="s">
        <v>4493</v>
      </c>
      <c r="E1839" t="str">
        <f>Portfolio43468[[#This Row],[Gender]]</f>
        <v>M</v>
      </c>
      <c r="F1839">
        <v>30</v>
      </c>
      <c r="G1839" t="s">
        <v>6277</v>
      </c>
      <c r="H1839" t="s">
        <v>640</v>
      </c>
      <c r="I1839" t="str">
        <f>INDEX('Postal Codes 1'!$C$2:$C$1540,MATCH(H1839,'Postal Codes 1'!$B$2:$B$1540,0))</f>
        <v>HP</v>
      </c>
      <c r="J1839" s="10">
        <v>39671</v>
      </c>
      <c r="K1839">
        <v>23</v>
      </c>
      <c r="L1839" t="s">
        <v>1721</v>
      </c>
      <c r="M1839" t="str">
        <f>Portfolio43468[[#This Row],[Product Name]]</f>
        <v>Ultrathing V4</v>
      </c>
      <c r="N1839">
        <f>Portfolio43468[[#This Row],[Order Quantity]]</f>
        <v>552</v>
      </c>
      <c r="O1839" s="14">
        <f>Portfolio43468[[#This Row],[Order Value]]</f>
        <v>2202.48</v>
      </c>
      <c r="P1839">
        <f t="shared" si="56"/>
        <v>2008</v>
      </c>
      <c r="Q1839" t="str">
        <f t="shared" si="57"/>
        <v>Aug</v>
      </c>
    </row>
    <row r="1840" spans="1:17" x14ac:dyDescent="0.3">
      <c r="A1840">
        <v>1852</v>
      </c>
      <c r="B1840" t="str">
        <f>Portfolio43468[[#This Row],[First Name]]</f>
        <v>A</v>
      </c>
      <c r="C1840" t="str">
        <f>Portfolio43468[[#This Row],[Last Name]]</f>
        <v>Schafer</v>
      </c>
      <c r="D1840" t="s">
        <v>4493</v>
      </c>
      <c r="E1840" t="str">
        <f>Portfolio43468[[#This Row],[Gender]]</f>
        <v>M</v>
      </c>
      <c r="F1840">
        <v>60</v>
      </c>
      <c r="G1840" t="s">
        <v>6279</v>
      </c>
      <c r="H1840" t="s">
        <v>399</v>
      </c>
      <c r="I1840" t="str">
        <f>INDEX('Postal Codes 1'!$C$2:$C$1540,MATCH(H1840,'Postal Codes 1'!$B$2:$B$1540,0))</f>
        <v>PA</v>
      </c>
      <c r="J1840" s="10">
        <v>39676</v>
      </c>
      <c r="K1840">
        <v>84</v>
      </c>
      <c r="L1840" t="s">
        <v>1007</v>
      </c>
      <c r="M1840" t="str">
        <f>Portfolio43468[[#This Row],[Product Name]]</f>
        <v>Superwossname</v>
      </c>
      <c r="N1840">
        <f>Portfolio43468[[#This Row],[Order Quantity]]</f>
        <v>1680</v>
      </c>
      <c r="O1840" s="14">
        <f>Portfolio43468[[#This Row],[Order Value]]</f>
        <v>5224.8</v>
      </c>
      <c r="P1840">
        <f t="shared" si="56"/>
        <v>2008</v>
      </c>
      <c r="Q1840" t="str">
        <f t="shared" si="57"/>
        <v>Aug</v>
      </c>
    </row>
    <row r="1841" spans="1:17" x14ac:dyDescent="0.3">
      <c r="A1841">
        <v>1853</v>
      </c>
      <c r="B1841" t="str">
        <f>Portfolio43468[[#This Row],[First Name]]</f>
        <v>J</v>
      </c>
      <c r="C1841" t="str">
        <f>Portfolio43468[[#This Row],[Last Name]]</f>
        <v>Cartwright</v>
      </c>
      <c r="D1841" t="s">
        <v>4493</v>
      </c>
      <c r="E1841" t="str">
        <f>Portfolio43468[[#This Row],[Gender]]</f>
        <v>M</v>
      </c>
      <c r="F1841">
        <v>60</v>
      </c>
      <c r="G1841" t="s">
        <v>6280</v>
      </c>
      <c r="H1841" t="s">
        <v>924</v>
      </c>
      <c r="I1841" t="str">
        <f>INDEX('Postal Codes 1'!$C$2:$C$1540,MATCH(H1841,'Postal Codes 1'!$B$2:$B$1540,0))</f>
        <v>CH</v>
      </c>
      <c r="J1841" s="10">
        <v>39911</v>
      </c>
      <c r="K1841">
        <v>83</v>
      </c>
      <c r="L1841" t="s">
        <v>1007</v>
      </c>
      <c r="M1841" t="str">
        <f>Portfolio43468[[#This Row],[Product Name]]</f>
        <v>Superwossname</v>
      </c>
      <c r="N1841">
        <f>Portfolio43468[[#This Row],[Order Quantity]]</f>
        <v>1660</v>
      </c>
      <c r="O1841" s="14">
        <f>Portfolio43468[[#This Row],[Order Value]]</f>
        <v>5162.5999999999995</v>
      </c>
      <c r="P1841">
        <f t="shared" si="56"/>
        <v>2009</v>
      </c>
      <c r="Q1841" t="str">
        <f t="shared" si="57"/>
        <v>Apr</v>
      </c>
    </row>
    <row r="1842" spans="1:17" x14ac:dyDescent="0.3">
      <c r="A1842">
        <v>1854</v>
      </c>
      <c r="B1842" t="str">
        <f>Portfolio43468[[#This Row],[First Name]]</f>
        <v>M</v>
      </c>
      <c r="C1842" t="str">
        <f>Portfolio43468[[#This Row],[Last Name]]</f>
        <v>Tatum</v>
      </c>
      <c r="D1842" t="s">
        <v>4493</v>
      </c>
      <c r="E1842" t="str">
        <f>Portfolio43468[[#This Row],[Gender]]</f>
        <v>M</v>
      </c>
      <c r="F1842">
        <v>90</v>
      </c>
      <c r="G1842" t="s">
        <v>6282</v>
      </c>
      <c r="H1842" t="s">
        <v>607</v>
      </c>
      <c r="I1842" t="str">
        <f>INDEX('Postal Codes 1'!$C$2:$C$1540,MATCH(H1842,'Postal Codes 1'!$B$2:$B$1540,0))</f>
        <v>EN</v>
      </c>
      <c r="J1842" s="10">
        <v>39857</v>
      </c>
      <c r="K1842">
        <v>18</v>
      </c>
      <c r="L1842" t="s">
        <v>1692</v>
      </c>
      <c r="M1842" t="str">
        <f>Portfolio43468[[#This Row],[Product Name]]</f>
        <v>Megawidget L</v>
      </c>
      <c r="N1842">
        <f>Portfolio43468[[#This Row],[Order Quantity]]</f>
        <v>432</v>
      </c>
      <c r="O1842" s="14">
        <f>Portfolio43468[[#This Row],[Order Value]]</f>
        <v>686.88</v>
      </c>
      <c r="P1842">
        <f t="shared" si="56"/>
        <v>2009</v>
      </c>
      <c r="Q1842" t="str">
        <f t="shared" si="57"/>
        <v>Feb</v>
      </c>
    </row>
    <row r="1843" spans="1:17" x14ac:dyDescent="0.3">
      <c r="A1843">
        <v>1855</v>
      </c>
      <c r="B1843" t="str">
        <f>Portfolio43468[[#This Row],[First Name]]</f>
        <v>C</v>
      </c>
      <c r="C1843" t="str">
        <f>Portfolio43468[[#This Row],[Last Name]]</f>
        <v>Hutchins</v>
      </c>
      <c r="D1843" t="s">
        <v>4493</v>
      </c>
      <c r="E1843" t="str">
        <f>Portfolio43468[[#This Row],[Gender]]</f>
        <v>M</v>
      </c>
      <c r="F1843">
        <v>60</v>
      </c>
      <c r="G1843" t="s">
        <v>6283</v>
      </c>
      <c r="H1843" t="s">
        <v>196</v>
      </c>
      <c r="I1843" t="str">
        <f>INDEX('Postal Codes 1'!$C$2:$C$1540,MATCH(H1843,'Postal Codes 1'!$B$2:$B$1540,0))</f>
        <v>EX</v>
      </c>
      <c r="J1843" s="10">
        <v>40271</v>
      </c>
      <c r="K1843">
        <v>17</v>
      </c>
      <c r="L1843" t="s">
        <v>1721</v>
      </c>
      <c r="M1843" t="str">
        <f>Portfolio43468[[#This Row],[Product Name]]</f>
        <v>Ultrathing V4</v>
      </c>
      <c r="N1843">
        <f>Portfolio43468[[#This Row],[Order Quantity]]</f>
        <v>408</v>
      </c>
      <c r="O1843" s="14">
        <f>Portfolio43468[[#This Row],[Order Value]]</f>
        <v>1627.92</v>
      </c>
      <c r="P1843">
        <f t="shared" si="56"/>
        <v>2010</v>
      </c>
      <c r="Q1843" t="str">
        <f t="shared" si="57"/>
        <v>Apr</v>
      </c>
    </row>
    <row r="1844" spans="1:17" x14ac:dyDescent="0.3">
      <c r="A1844">
        <v>1856</v>
      </c>
      <c r="B1844" t="str">
        <f>Portfolio43468[[#This Row],[First Name]]</f>
        <v>C</v>
      </c>
      <c r="C1844" t="str">
        <f>Portfolio43468[[#This Row],[Last Name]]</f>
        <v>Hoskins</v>
      </c>
      <c r="D1844" t="s">
        <v>4601</v>
      </c>
      <c r="E1844" t="str">
        <f>Portfolio43468[[#This Row],[Gender]]</f>
        <v>M</v>
      </c>
      <c r="F1844">
        <v>90</v>
      </c>
      <c r="G1844" t="s">
        <v>6284</v>
      </c>
      <c r="H1844" t="s">
        <v>5708</v>
      </c>
      <c r="I1844" t="str">
        <f>INDEX('Postal Codes 1'!$C$2:$C$1540,MATCH(H1844,'Postal Codes 1'!$B$2:$B$1540,0))</f>
        <v>SS</v>
      </c>
      <c r="J1844" s="10">
        <v>39696</v>
      </c>
      <c r="K1844">
        <v>47</v>
      </c>
      <c r="L1844" t="s">
        <v>1696</v>
      </c>
      <c r="M1844" t="str">
        <f>Portfolio43468[[#This Row],[Product Name]]</f>
        <v>Ultrathing V2</v>
      </c>
      <c r="N1844">
        <f>Portfolio43468[[#This Row],[Order Quantity]]</f>
        <v>940</v>
      </c>
      <c r="O1844" s="14">
        <f>Portfolio43468[[#This Row],[Order Value]]</f>
        <v>2810.6000000000004</v>
      </c>
      <c r="P1844">
        <f t="shared" si="56"/>
        <v>2008</v>
      </c>
      <c r="Q1844" t="str">
        <f t="shared" si="57"/>
        <v>Sep</v>
      </c>
    </row>
    <row r="1845" spans="1:17" x14ac:dyDescent="0.3">
      <c r="A1845">
        <v>1857</v>
      </c>
      <c r="B1845" t="str">
        <f>Portfolio43468[[#This Row],[First Name]]</f>
        <v>J</v>
      </c>
      <c r="C1845" t="str">
        <f>Portfolio43468[[#This Row],[Last Name]]</f>
        <v>Duvall</v>
      </c>
      <c r="D1845" t="s">
        <v>4493</v>
      </c>
      <c r="E1845" t="str">
        <f>Portfolio43468[[#This Row],[Gender]]</f>
        <v>M</v>
      </c>
      <c r="F1845">
        <v>60</v>
      </c>
      <c r="G1845" t="s">
        <v>6285</v>
      </c>
      <c r="H1845" t="s">
        <v>269</v>
      </c>
      <c r="I1845" t="str">
        <f>INDEX('Postal Codes 1'!$C$2:$C$1540,MATCH(H1845,'Postal Codes 1'!$B$2:$B$1540,0))</f>
        <v>IV</v>
      </c>
      <c r="J1845" s="10">
        <v>39890</v>
      </c>
      <c r="K1845">
        <v>75</v>
      </c>
      <c r="L1845" t="s">
        <v>1673</v>
      </c>
      <c r="M1845" t="str">
        <f>Portfolio43468[[#This Row],[Product Name]]</f>
        <v>Megawidget S</v>
      </c>
      <c r="N1845">
        <f>Portfolio43468[[#This Row],[Order Quantity]]</f>
        <v>1800</v>
      </c>
      <c r="O1845" s="14">
        <f>Portfolio43468[[#This Row],[Order Value]]</f>
        <v>1422</v>
      </c>
      <c r="P1845">
        <f t="shared" si="56"/>
        <v>2009</v>
      </c>
      <c r="Q1845" t="str">
        <f t="shared" si="57"/>
        <v>Mar</v>
      </c>
    </row>
    <row r="1846" spans="1:17" x14ac:dyDescent="0.3">
      <c r="A1846">
        <v>1859</v>
      </c>
      <c r="B1846" t="str">
        <f>Portfolio43468[[#This Row],[First Name]]</f>
        <v>C</v>
      </c>
      <c r="C1846" t="str">
        <f>Portfolio43468[[#This Row],[Last Name]]</f>
        <v>Villanueva</v>
      </c>
      <c r="D1846" t="s">
        <v>4493</v>
      </c>
      <c r="E1846" t="str">
        <f>Portfolio43468[[#This Row],[Gender]]</f>
        <v>M</v>
      </c>
      <c r="F1846">
        <v>90</v>
      </c>
      <c r="G1846" t="s">
        <v>6288</v>
      </c>
      <c r="H1846" t="s">
        <v>426</v>
      </c>
      <c r="I1846" t="str">
        <f>INDEX('Postal Codes 1'!$C$2:$C$1540,MATCH(H1846,'Postal Codes 1'!$B$2:$B$1540,0))</f>
        <v>PO</v>
      </c>
      <c r="J1846" s="10">
        <v>40235</v>
      </c>
      <c r="K1846">
        <v>79</v>
      </c>
      <c r="L1846" t="s">
        <v>1721</v>
      </c>
      <c r="M1846" t="str">
        <f>Portfolio43468[[#This Row],[Product Name]]</f>
        <v>Ultrathing V4</v>
      </c>
      <c r="N1846">
        <f>Portfolio43468[[#This Row],[Order Quantity]]</f>
        <v>1896</v>
      </c>
      <c r="O1846" s="14">
        <f>Portfolio43468[[#This Row],[Order Value]]</f>
        <v>7565.04</v>
      </c>
      <c r="P1846">
        <f t="shared" si="56"/>
        <v>2010</v>
      </c>
      <c r="Q1846" t="str">
        <f t="shared" si="57"/>
        <v>Feb</v>
      </c>
    </row>
    <row r="1847" spans="1:17" x14ac:dyDescent="0.3">
      <c r="A1847">
        <v>1860</v>
      </c>
      <c r="B1847" t="str">
        <f>Portfolio43468[[#This Row],[First Name]]</f>
        <v>R</v>
      </c>
      <c r="C1847" t="str">
        <f>Portfolio43468[[#This Row],[Last Name]]</f>
        <v>Sadler</v>
      </c>
      <c r="D1847" t="s">
        <v>4493</v>
      </c>
      <c r="E1847" t="str">
        <f>Portfolio43468[[#This Row],[Gender]]</f>
        <v>M</v>
      </c>
      <c r="F1847">
        <v>60</v>
      </c>
      <c r="G1847" t="s">
        <v>6289</v>
      </c>
      <c r="H1847" t="s">
        <v>552</v>
      </c>
      <c r="I1847" t="str">
        <f>INDEX('Postal Codes 1'!$C$2:$C$1540,MATCH(H1847,'Postal Codes 1'!$B$2:$B$1540,0))</f>
        <v>CF</v>
      </c>
      <c r="J1847" s="10">
        <v>39995</v>
      </c>
      <c r="K1847">
        <v>15</v>
      </c>
      <c r="L1847" t="s">
        <v>1696</v>
      </c>
      <c r="M1847" t="str">
        <f>Portfolio43468[[#This Row],[Product Name]]</f>
        <v>Ultrathing V2</v>
      </c>
      <c r="N1847">
        <f>Portfolio43468[[#This Row],[Order Quantity]]</f>
        <v>300</v>
      </c>
      <c r="O1847" s="14">
        <f>Portfolio43468[[#This Row],[Order Value]]</f>
        <v>897.00000000000011</v>
      </c>
      <c r="P1847">
        <f t="shared" si="56"/>
        <v>2009</v>
      </c>
      <c r="Q1847" t="str">
        <f t="shared" si="57"/>
        <v>Jul</v>
      </c>
    </row>
    <row r="1848" spans="1:17" x14ac:dyDescent="0.3">
      <c r="A1848">
        <v>1861</v>
      </c>
      <c r="B1848" t="str">
        <f>Portfolio43468[[#This Row],[First Name]]</f>
        <v>C</v>
      </c>
      <c r="C1848" t="str">
        <f>Portfolio43468[[#This Row],[Last Name]]</f>
        <v>Galloway</v>
      </c>
      <c r="D1848" t="s">
        <v>4493</v>
      </c>
      <c r="E1848" t="str">
        <f>Portfolio43468[[#This Row],[Gender]]</f>
        <v>M</v>
      </c>
      <c r="F1848">
        <v>30</v>
      </c>
      <c r="G1848" t="s">
        <v>6291</v>
      </c>
      <c r="H1848" t="s">
        <v>521</v>
      </c>
      <c r="I1848" t="str">
        <f>INDEX('Postal Codes 1'!$C$2:$C$1540,MATCH(H1848,'Postal Codes 1'!$B$2:$B$1540,0))</f>
        <v>BN</v>
      </c>
      <c r="J1848" s="10">
        <v>39667</v>
      </c>
      <c r="K1848">
        <v>93</v>
      </c>
      <c r="L1848" t="s">
        <v>851</v>
      </c>
      <c r="M1848" t="str">
        <f>Portfolio43468[[#This Row],[Product Name]]</f>
        <v>Hyperwotsit</v>
      </c>
      <c r="N1848">
        <f>Portfolio43468[[#This Row],[Order Quantity]]</f>
        <v>1860</v>
      </c>
      <c r="O1848" s="14">
        <f>Portfolio43468[[#This Row],[Order Value]]</f>
        <v>3738.5999999999995</v>
      </c>
      <c r="P1848">
        <f t="shared" si="56"/>
        <v>2008</v>
      </c>
      <c r="Q1848" t="str">
        <f t="shared" si="57"/>
        <v>Aug</v>
      </c>
    </row>
    <row r="1849" spans="1:17" x14ac:dyDescent="0.3">
      <c r="A1849">
        <v>1862</v>
      </c>
      <c r="B1849" t="str">
        <f>Portfolio43468[[#This Row],[First Name]]</f>
        <v>T</v>
      </c>
      <c r="C1849" t="str">
        <f>Portfolio43468[[#This Row],[Last Name]]</f>
        <v>Mahoney</v>
      </c>
      <c r="D1849" t="s">
        <v>4493</v>
      </c>
      <c r="E1849" t="str">
        <f>Portfolio43468[[#This Row],[Gender]]</f>
        <v>M</v>
      </c>
      <c r="F1849">
        <v>60</v>
      </c>
      <c r="G1849" t="s">
        <v>6292</v>
      </c>
      <c r="H1849" t="s">
        <v>431</v>
      </c>
      <c r="I1849" t="str">
        <f>INDEX('Postal Codes 1'!$C$2:$C$1540,MATCH(H1849,'Postal Codes 1'!$B$2:$B$1540,0))</f>
        <v>PO</v>
      </c>
      <c r="J1849" s="10">
        <v>40346</v>
      </c>
      <c r="K1849">
        <v>22</v>
      </c>
      <c r="L1849" t="s">
        <v>1007</v>
      </c>
      <c r="M1849" t="str">
        <f>Portfolio43468[[#This Row],[Product Name]]</f>
        <v>Superwossname</v>
      </c>
      <c r="N1849">
        <f>Portfolio43468[[#This Row],[Order Quantity]]</f>
        <v>440</v>
      </c>
      <c r="O1849" s="14">
        <f>Portfolio43468[[#This Row],[Order Value]]</f>
        <v>1368.3999999999999</v>
      </c>
      <c r="P1849">
        <f t="shared" si="56"/>
        <v>2010</v>
      </c>
      <c r="Q1849" t="str">
        <f t="shared" si="57"/>
        <v>Jun</v>
      </c>
    </row>
    <row r="1850" spans="1:17" x14ac:dyDescent="0.3">
      <c r="A1850">
        <v>1863</v>
      </c>
      <c r="B1850" t="str">
        <f>Portfolio43468[[#This Row],[First Name]]</f>
        <v>S</v>
      </c>
      <c r="C1850" t="str">
        <f>Portfolio43468[[#This Row],[Last Name]]</f>
        <v>Wolf</v>
      </c>
      <c r="D1850" t="s">
        <v>4493</v>
      </c>
      <c r="E1850" t="str">
        <f>Portfolio43468[[#This Row],[Gender]]</f>
        <v>M</v>
      </c>
      <c r="F1850">
        <v>90</v>
      </c>
      <c r="G1850" t="s">
        <v>3745</v>
      </c>
      <c r="H1850" t="s">
        <v>10</v>
      </c>
      <c r="I1850" t="str">
        <f>INDEX('Postal Codes 1'!$C$2:$C$1540,MATCH(H1850,'Postal Codes 1'!$B$2:$B$1540,0))</f>
        <v>AB</v>
      </c>
      <c r="J1850" s="10">
        <v>40347</v>
      </c>
      <c r="K1850">
        <v>47</v>
      </c>
      <c r="L1850" t="s">
        <v>851</v>
      </c>
      <c r="M1850" t="str">
        <f>Portfolio43468[[#This Row],[Product Name]]</f>
        <v>Hyperwotsit</v>
      </c>
      <c r="N1850">
        <f>Portfolio43468[[#This Row],[Order Quantity]]</f>
        <v>940</v>
      </c>
      <c r="O1850" s="14">
        <f>Portfolio43468[[#This Row],[Order Value]]</f>
        <v>1889.3999999999999</v>
      </c>
      <c r="P1850">
        <f t="shared" si="56"/>
        <v>2010</v>
      </c>
      <c r="Q1850" t="str">
        <f t="shared" si="57"/>
        <v>Jun</v>
      </c>
    </row>
    <row r="1851" spans="1:17" x14ac:dyDescent="0.3">
      <c r="A1851">
        <v>1864</v>
      </c>
      <c r="B1851" t="str">
        <f>Portfolio43468[[#This Row],[First Name]]</f>
        <v>P</v>
      </c>
      <c r="C1851" t="str">
        <f>Portfolio43468[[#This Row],[Last Name]]</f>
        <v>Feldman</v>
      </c>
      <c r="D1851" t="s">
        <v>4493</v>
      </c>
      <c r="E1851" t="str">
        <f>Portfolio43468[[#This Row],[Gender]]</f>
        <v>M</v>
      </c>
      <c r="F1851">
        <v>60</v>
      </c>
      <c r="G1851" t="s">
        <v>6295</v>
      </c>
      <c r="H1851" t="s">
        <v>831</v>
      </c>
      <c r="I1851" t="str">
        <f>INDEX('Postal Codes 1'!$C$2:$C$1540,MATCH(H1851,'Postal Codes 1'!$B$2:$B$1540,0))</f>
        <v>SK</v>
      </c>
      <c r="J1851" s="10">
        <v>39686</v>
      </c>
      <c r="K1851">
        <v>82</v>
      </c>
      <c r="L1851" t="s">
        <v>1700</v>
      </c>
      <c r="M1851" t="str">
        <f>Portfolio43468[[#This Row],[Product Name]]</f>
        <v>Ultrathing V1</v>
      </c>
      <c r="N1851">
        <f>Portfolio43468[[#This Row],[Order Quantity]]</f>
        <v>1394</v>
      </c>
      <c r="O1851" s="14">
        <f>Portfolio43468[[#This Row],[Order Value]]</f>
        <v>2774.06</v>
      </c>
      <c r="P1851">
        <f t="shared" si="56"/>
        <v>2008</v>
      </c>
      <c r="Q1851" t="str">
        <f t="shared" si="57"/>
        <v>Aug</v>
      </c>
    </row>
    <row r="1852" spans="1:17" x14ac:dyDescent="0.3">
      <c r="A1852">
        <v>1865</v>
      </c>
      <c r="B1852" t="str">
        <f>Portfolio43468[[#This Row],[First Name]]</f>
        <v>L</v>
      </c>
      <c r="C1852" t="str">
        <f>Portfolio43468[[#This Row],[Last Name]]</f>
        <v>Zimmerman</v>
      </c>
      <c r="D1852" t="s">
        <v>4493</v>
      </c>
      <c r="E1852" t="str">
        <f>Portfolio43468[[#This Row],[Gender]]</f>
        <v>M</v>
      </c>
      <c r="F1852">
        <v>90</v>
      </c>
      <c r="G1852" t="s">
        <v>6297</v>
      </c>
      <c r="H1852" t="s">
        <v>2313</v>
      </c>
      <c r="I1852" t="str">
        <f>INDEX('Postal Codes 1'!$C$2:$C$1540,MATCH(H1852,'Postal Codes 1'!$B$2:$B$1540,0))</f>
        <v>AB</v>
      </c>
      <c r="J1852" s="10">
        <v>40068</v>
      </c>
      <c r="K1852">
        <v>61</v>
      </c>
      <c r="L1852" t="s">
        <v>1696</v>
      </c>
      <c r="M1852" t="str">
        <f>Portfolio43468[[#This Row],[Product Name]]</f>
        <v>Ultrathing V2</v>
      </c>
      <c r="N1852">
        <f>Portfolio43468[[#This Row],[Order Quantity]]</f>
        <v>1220</v>
      </c>
      <c r="O1852" s="14">
        <f>Portfolio43468[[#This Row],[Order Value]]</f>
        <v>3647.8</v>
      </c>
      <c r="P1852">
        <f t="shared" si="56"/>
        <v>2009</v>
      </c>
      <c r="Q1852" t="str">
        <f t="shared" si="57"/>
        <v>Sep</v>
      </c>
    </row>
    <row r="1853" spans="1:17" x14ac:dyDescent="0.3">
      <c r="A1853">
        <v>1866</v>
      </c>
      <c r="B1853" t="str">
        <f>Portfolio43468[[#This Row],[First Name]]</f>
        <v>T</v>
      </c>
      <c r="C1853" t="str">
        <f>Portfolio43468[[#This Row],[Last Name]]</f>
        <v>Richardson</v>
      </c>
      <c r="D1853" t="s">
        <v>4493</v>
      </c>
      <c r="E1853" t="str">
        <f>Portfolio43468[[#This Row],[Gender]]</f>
        <v>M</v>
      </c>
      <c r="F1853">
        <v>90</v>
      </c>
      <c r="G1853" t="s">
        <v>6300</v>
      </c>
      <c r="H1853" t="s">
        <v>58</v>
      </c>
      <c r="I1853" t="str">
        <f>INDEX('Postal Codes 1'!$C$2:$C$1540,MATCH(H1853,'Postal Codes 1'!$B$2:$B$1540,0))</f>
        <v>BR</v>
      </c>
      <c r="J1853" s="10">
        <v>39516</v>
      </c>
      <c r="K1853">
        <v>54</v>
      </c>
      <c r="L1853" t="s">
        <v>1692</v>
      </c>
      <c r="M1853" t="str">
        <f>Portfolio43468[[#This Row],[Product Name]]</f>
        <v>Megawidget L</v>
      </c>
      <c r="N1853">
        <f>Portfolio43468[[#This Row],[Order Quantity]]</f>
        <v>1296</v>
      </c>
      <c r="O1853" s="14">
        <f>Portfolio43468[[#This Row],[Order Value]]</f>
        <v>2060.6400000000003</v>
      </c>
      <c r="P1853">
        <f t="shared" si="56"/>
        <v>2008</v>
      </c>
      <c r="Q1853" t="str">
        <f t="shared" si="57"/>
        <v>Mar</v>
      </c>
    </row>
    <row r="1854" spans="1:17" x14ac:dyDescent="0.3">
      <c r="A1854">
        <v>1867</v>
      </c>
      <c r="B1854" t="str">
        <f>Portfolio43468[[#This Row],[First Name]]</f>
        <v>R</v>
      </c>
      <c r="C1854" t="str">
        <f>Portfolio43468[[#This Row],[Last Name]]</f>
        <v>Hackett</v>
      </c>
      <c r="D1854" t="s">
        <v>4493</v>
      </c>
      <c r="E1854" t="str">
        <f>Portfolio43468[[#This Row],[Gender]]</f>
        <v>M</v>
      </c>
      <c r="F1854">
        <v>30</v>
      </c>
      <c r="G1854" t="s">
        <v>6302</v>
      </c>
      <c r="H1854" t="s">
        <v>3462</v>
      </c>
      <c r="I1854" t="str">
        <f>INDEX('Postal Codes 1'!$C$2:$C$1540,MATCH(H1854,'Postal Codes 1'!$B$2:$B$1540,0))</f>
        <v>SA</v>
      </c>
      <c r="J1854" s="10">
        <v>39698</v>
      </c>
      <c r="K1854">
        <v>18</v>
      </c>
      <c r="L1854" t="s">
        <v>1772</v>
      </c>
      <c r="M1854" t="str">
        <f>Portfolio43468[[#This Row],[Product Name]]</f>
        <v>Gigastuff</v>
      </c>
      <c r="N1854">
        <f>Portfolio43468[[#This Row],[Order Quantity]]</f>
        <v>324</v>
      </c>
      <c r="O1854" s="14">
        <f>Portfolio43468[[#This Row],[Order Value]]</f>
        <v>612.36</v>
      </c>
      <c r="P1854">
        <f t="shared" si="56"/>
        <v>2008</v>
      </c>
      <c r="Q1854" t="str">
        <f t="shared" si="57"/>
        <v>Sep</v>
      </c>
    </row>
    <row r="1855" spans="1:17" x14ac:dyDescent="0.3">
      <c r="A1855">
        <v>1868</v>
      </c>
      <c r="B1855" t="str">
        <f>Portfolio43468[[#This Row],[First Name]]</f>
        <v>M</v>
      </c>
      <c r="C1855" t="str">
        <f>Portfolio43468[[#This Row],[Last Name]]</f>
        <v>Barnes</v>
      </c>
      <c r="D1855" t="s">
        <v>4493</v>
      </c>
      <c r="E1855" t="str">
        <f>Portfolio43468[[#This Row],[Gender]]</f>
        <v>M</v>
      </c>
      <c r="F1855">
        <v>30</v>
      </c>
      <c r="G1855" t="s">
        <v>6303</v>
      </c>
      <c r="H1855" t="s">
        <v>4594</v>
      </c>
      <c r="I1855" t="str">
        <f>INDEX('Postal Codes 1'!$C$2:$C$1540,MATCH(H1855,'Postal Codes 1'!$B$2:$B$1540,0))</f>
        <v>HP</v>
      </c>
      <c r="J1855" s="10">
        <v>40431</v>
      </c>
      <c r="K1855">
        <v>44</v>
      </c>
      <c r="L1855" t="s">
        <v>1707</v>
      </c>
      <c r="M1855" t="str">
        <f>Portfolio43468[[#This Row],[Product Name]]</f>
        <v>Megawidget M</v>
      </c>
      <c r="N1855">
        <f>Portfolio43468[[#This Row],[Order Quantity]]</f>
        <v>1056</v>
      </c>
      <c r="O1855" s="14">
        <f>Portfolio43468[[#This Row],[Order Value]]</f>
        <v>1256.6399999999999</v>
      </c>
      <c r="P1855">
        <f t="shared" si="56"/>
        <v>2010</v>
      </c>
      <c r="Q1855" t="str">
        <f t="shared" si="57"/>
        <v>Sep</v>
      </c>
    </row>
    <row r="1856" spans="1:17" x14ac:dyDescent="0.3">
      <c r="A1856">
        <v>1869</v>
      </c>
      <c r="B1856" t="str">
        <f>Portfolio43468[[#This Row],[First Name]]</f>
        <v>N</v>
      </c>
      <c r="C1856" t="str">
        <f>Portfolio43468[[#This Row],[Last Name]]</f>
        <v>Kelley</v>
      </c>
      <c r="D1856" t="s">
        <v>4493</v>
      </c>
      <c r="E1856" t="str">
        <f>Portfolio43468[[#This Row],[Gender]]</f>
        <v>M</v>
      </c>
      <c r="F1856">
        <v>90</v>
      </c>
      <c r="G1856" t="s">
        <v>6304</v>
      </c>
      <c r="H1856" t="s">
        <v>1652</v>
      </c>
      <c r="I1856" t="str">
        <f>INDEX('Postal Codes 1'!$C$2:$C$1540,MATCH(H1856,'Postal Codes 1'!$B$2:$B$1540,0))</f>
        <v>E</v>
      </c>
      <c r="J1856" s="10">
        <v>39952</v>
      </c>
      <c r="K1856">
        <v>40</v>
      </c>
      <c r="L1856" t="s">
        <v>1692</v>
      </c>
      <c r="M1856" t="str">
        <f>Portfolio43468[[#This Row],[Product Name]]</f>
        <v>Megawidget L</v>
      </c>
      <c r="N1856">
        <f>Portfolio43468[[#This Row],[Order Quantity]]</f>
        <v>960</v>
      </c>
      <c r="O1856" s="14">
        <f>Portfolio43468[[#This Row],[Order Value]]</f>
        <v>1526.4</v>
      </c>
      <c r="P1856">
        <f t="shared" si="56"/>
        <v>2009</v>
      </c>
      <c r="Q1856" t="str">
        <f t="shared" si="57"/>
        <v>May</v>
      </c>
    </row>
    <row r="1857" spans="1:17" x14ac:dyDescent="0.3">
      <c r="A1857">
        <v>1870</v>
      </c>
      <c r="B1857" t="str">
        <f>Portfolio43468[[#This Row],[First Name]]</f>
        <v>C</v>
      </c>
      <c r="C1857" t="str">
        <f>Portfolio43468[[#This Row],[Last Name]]</f>
        <v>Marin</v>
      </c>
      <c r="D1857" t="s">
        <v>4493</v>
      </c>
      <c r="E1857" t="str">
        <f>Portfolio43468[[#This Row],[Gender]]</f>
        <v>M</v>
      </c>
      <c r="F1857">
        <v>30</v>
      </c>
      <c r="G1857" t="s">
        <v>6307</v>
      </c>
      <c r="H1857" t="s">
        <v>1627</v>
      </c>
      <c r="I1857" t="str">
        <f>INDEX('Postal Codes 1'!$C$2:$C$1540,MATCH(H1857,'Postal Codes 1'!$B$2:$B$1540,0))</f>
        <v>NR</v>
      </c>
      <c r="J1857" s="10">
        <v>40123</v>
      </c>
      <c r="K1857">
        <v>52</v>
      </c>
      <c r="L1857" t="s">
        <v>1007</v>
      </c>
      <c r="M1857" t="str">
        <f>Portfolio43468[[#This Row],[Product Name]]</f>
        <v>Superwossname</v>
      </c>
      <c r="N1857">
        <f>Portfolio43468[[#This Row],[Order Quantity]]</f>
        <v>1040</v>
      </c>
      <c r="O1857" s="14">
        <f>Portfolio43468[[#This Row],[Order Value]]</f>
        <v>3234.4</v>
      </c>
      <c r="P1857">
        <f t="shared" si="56"/>
        <v>2009</v>
      </c>
      <c r="Q1857" t="str">
        <f t="shared" si="57"/>
        <v>Nov</v>
      </c>
    </row>
    <row r="1858" spans="1:17" x14ac:dyDescent="0.3">
      <c r="A1858">
        <v>1871</v>
      </c>
      <c r="B1858" t="str">
        <f>Portfolio43468[[#This Row],[First Name]]</f>
        <v>L</v>
      </c>
      <c r="C1858" t="str">
        <f>Portfolio43468[[#This Row],[Last Name]]</f>
        <v>Yang</v>
      </c>
      <c r="D1858" t="s">
        <v>4493</v>
      </c>
      <c r="E1858" t="str">
        <f>Portfolio43468[[#This Row],[Gender]]</f>
        <v>M</v>
      </c>
      <c r="F1858">
        <v>90</v>
      </c>
      <c r="G1858" t="s">
        <v>6309</v>
      </c>
      <c r="H1858" t="s">
        <v>7</v>
      </c>
      <c r="I1858" t="str">
        <f>INDEX('Postal Codes 1'!$C$2:$C$1540,MATCH(H1858,'Postal Codes 1'!$B$2:$B$1540,0))</f>
        <v>AB</v>
      </c>
      <c r="J1858" s="10">
        <v>39519</v>
      </c>
      <c r="K1858">
        <v>6</v>
      </c>
      <c r="L1858" t="s">
        <v>1696</v>
      </c>
      <c r="M1858" t="str">
        <f>Portfolio43468[[#This Row],[Product Name]]</f>
        <v>Ultrathing V2</v>
      </c>
      <c r="N1858">
        <f>Portfolio43468[[#This Row],[Order Quantity]]</f>
        <v>120</v>
      </c>
      <c r="O1858" s="14">
        <f>Portfolio43468[[#This Row],[Order Value]]</f>
        <v>358.8</v>
      </c>
      <c r="P1858">
        <f t="shared" ref="P1858:P1921" si="58">YEAR(J1858)</f>
        <v>2008</v>
      </c>
      <c r="Q1858" t="str">
        <f t="shared" ref="Q1858:Q1921" si="59">TEXT(J1858,"MMM")</f>
        <v>Mar</v>
      </c>
    </row>
    <row r="1859" spans="1:17" x14ac:dyDescent="0.3">
      <c r="A1859">
        <v>1872</v>
      </c>
      <c r="B1859" t="str">
        <f>Portfolio43468[[#This Row],[First Name]]</f>
        <v>P</v>
      </c>
      <c r="C1859" t="str">
        <f>Portfolio43468[[#This Row],[Last Name]]</f>
        <v>Hanley</v>
      </c>
      <c r="D1859" t="s">
        <v>4493</v>
      </c>
      <c r="E1859" t="str">
        <f>Portfolio43468[[#This Row],[Gender]]</f>
        <v>M</v>
      </c>
      <c r="F1859">
        <v>90</v>
      </c>
      <c r="G1859" t="s">
        <v>6310</v>
      </c>
      <c r="H1859" t="s">
        <v>659</v>
      </c>
      <c r="I1859" t="str">
        <f>INDEX('Postal Codes 1'!$C$2:$C$1540,MATCH(H1859,'Postal Codes 1'!$B$2:$B$1540,0))</f>
        <v>KA</v>
      </c>
      <c r="J1859" s="10">
        <v>40416</v>
      </c>
      <c r="K1859">
        <v>47</v>
      </c>
      <c r="L1859" t="s">
        <v>1677</v>
      </c>
      <c r="M1859" t="str">
        <f>Portfolio43468[[#This Row],[Product Name]]</f>
        <v>Ultrathing V3</v>
      </c>
      <c r="N1859">
        <f>Portfolio43468[[#This Row],[Order Quantity]]</f>
        <v>1128</v>
      </c>
      <c r="O1859" s="14">
        <f>Portfolio43468[[#This Row],[Order Value]]</f>
        <v>3936.7200000000003</v>
      </c>
      <c r="P1859">
        <f t="shared" si="58"/>
        <v>2010</v>
      </c>
      <c r="Q1859" t="str">
        <f t="shared" si="59"/>
        <v>Aug</v>
      </c>
    </row>
    <row r="1860" spans="1:17" x14ac:dyDescent="0.3">
      <c r="A1860">
        <v>1873</v>
      </c>
      <c r="B1860" t="str">
        <f>Portfolio43468[[#This Row],[First Name]]</f>
        <v>M</v>
      </c>
      <c r="C1860" t="str">
        <f>Portfolio43468[[#This Row],[Last Name]]</f>
        <v>Gagne</v>
      </c>
      <c r="D1860" t="s">
        <v>4493</v>
      </c>
      <c r="E1860" t="str">
        <f>Portfolio43468[[#This Row],[Gender]]</f>
        <v>M</v>
      </c>
      <c r="F1860">
        <v>30</v>
      </c>
      <c r="G1860" t="s">
        <v>6312</v>
      </c>
      <c r="H1860" t="s">
        <v>663</v>
      </c>
      <c r="I1860" t="str">
        <f>INDEX('Postal Codes 1'!$C$2:$C$1540,MATCH(H1860,'Postal Codes 1'!$B$2:$B$1540,0))</f>
        <v>KA</v>
      </c>
      <c r="J1860" s="10">
        <v>40046</v>
      </c>
      <c r="K1860">
        <v>82</v>
      </c>
      <c r="L1860" t="s">
        <v>1700</v>
      </c>
      <c r="M1860" t="str">
        <f>Portfolio43468[[#This Row],[Product Name]]</f>
        <v>Ultrathing V1</v>
      </c>
      <c r="N1860">
        <f>Portfolio43468[[#This Row],[Order Quantity]]</f>
        <v>1394</v>
      </c>
      <c r="O1860" s="14">
        <f>Portfolio43468[[#This Row],[Order Value]]</f>
        <v>2774.06</v>
      </c>
      <c r="P1860">
        <f t="shared" si="58"/>
        <v>2009</v>
      </c>
      <c r="Q1860" t="str">
        <f t="shared" si="59"/>
        <v>Aug</v>
      </c>
    </row>
    <row r="1861" spans="1:17" x14ac:dyDescent="0.3">
      <c r="A1861">
        <v>1874</v>
      </c>
      <c r="B1861" t="str">
        <f>Portfolio43468[[#This Row],[First Name]]</f>
        <v>E</v>
      </c>
      <c r="C1861" t="str">
        <f>Portfolio43468[[#This Row],[Last Name]]</f>
        <v>Glenn</v>
      </c>
      <c r="D1861" t="s">
        <v>4493</v>
      </c>
      <c r="E1861" t="str">
        <f>Portfolio43468[[#This Row],[Gender]]</f>
        <v>M</v>
      </c>
      <c r="F1861">
        <v>60</v>
      </c>
      <c r="G1861" t="s">
        <v>6314</v>
      </c>
      <c r="H1861" t="s">
        <v>6315</v>
      </c>
      <c r="I1861" t="str">
        <f>INDEX('Postal Codes 1'!$C$2:$C$1540,MATCH(H1861,'Postal Codes 1'!$B$2:$B$1540,0))</f>
        <v>DH</v>
      </c>
      <c r="J1861" s="10">
        <v>40329</v>
      </c>
      <c r="K1861">
        <v>66</v>
      </c>
      <c r="L1861" t="s">
        <v>1007</v>
      </c>
      <c r="M1861" t="str">
        <f>Portfolio43468[[#This Row],[Product Name]]</f>
        <v>Superwossname</v>
      </c>
      <c r="N1861">
        <f>Portfolio43468[[#This Row],[Order Quantity]]</f>
        <v>1320</v>
      </c>
      <c r="O1861" s="14">
        <f>Portfolio43468[[#This Row],[Order Value]]</f>
        <v>4105.2</v>
      </c>
      <c r="P1861">
        <f t="shared" si="58"/>
        <v>2010</v>
      </c>
      <c r="Q1861" t="str">
        <f t="shared" si="59"/>
        <v>May</v>
      </c>
    </row>
    <row r="1862" spans="1:17" x14ac:dyDescent="0.3">
      <c r="A1862">
        <v>1875</v>
      </c>
      <c r="B1862" t="str">
        <f>Portfolio43468[[#This Row],[First Name]]</f>
        <v>C</v>
      </c>
      <c r="C1862" t="str">
        <f>Portfolio43468[[#This Row],[Last Name]]</f>
        <v>Mccarty</v>
      </c>
      <c r="D1862" t="s">
        <v>4493</v>
      </c>
      <c r="E1862" t="str">
        <f>Portfolio43468[[#This Row],[Gender]]</f>
        <v>M</v>
      </c>
      <c r="F1862">
        <v>60</v>
      </c>
      <c r="G1862" t="s">
        <v>6316</v>
      </c>
      <c r="H1862" t="s">
        <v>1606</v>
      </c>
      <c r="I1862" t="str">
        <f>INDEX('Postal Codes 1'!$C$2:$C$1540,MATCH(H1862,'Postal Codes 1'!$B$2:$B$1540,0))</f>
        <v>CH</v>
      </c>
      <c r="J1862" s="10">
        <v>40439</v>
      </c>
      <c r="K1862">
        <v>87</v>
      </c>
      <c r="L1862" t="s">
        <v>1696</v>
      </c>
      <c r="M1862" t="str">
        <f>Portfolio43468[[#This Row],[Product Name]]</f>
        <v>Ultrathing V2</v>
      </c>
      <c r="N1862">
        <f>Portfolio43468[[#This Row],[Order Quantity]]</f>
        <v>1740</v>
      </c>
      <c r="O1862" s="14">
        <f>Portfolio43468[[#This Row],[Order Value]]</f>
        <v>5202.6000000000004</v>
      </c>
      <c r="P1862">
        <f t="shared" si="58"/>
        <v>2010</v>
      </c>
      <c r="Q1862" t="str">
        <f t="shared" si="59"/>
        <v>Sep</v>
      </c>
    </row>
    <row r="1863" spans="1:17" x14ac:dyDescent="0.3">
      <c r="A1863">
        <v>1876</v>
      </c>
      <c r="B1863" t="str">
        <f>Portfolio43468[[#This Row],[First Name]]</f>
        <v>C</v>
      </c>
      <c r="C1863" t="str">
        <f>Portfolio43468[[#This Row],[Last Name]]</f>
        <v>Dodd</v>
      </c>
      <c r="D1863" t="s">
        <v>4493</v>
      </c>
      <c r="E1863" t="str">
        <f>Portfolio43468[[#This Row],[Gender]]</f>
        <v>M</v>
      </c>
      <c r="F1863">
        <v>90</v>
      </c>
      <c r="G1863" t="s">
        <v>6318</v>
      </c>
      <c r="H1863" t="s">
        <v>754</v>
      </c>
      <c r="I1863" t="str">
        <f>INDEX('Postal Codes 1'!$C$2:$C$1540,MATCH(H1863,'Postal Codes 1'!$B$2:$B$1540,0))</f>
        <v>NP</v>
      </c>
      <c r="J1863" s="10">
        <v>40379</v>
      </c>
      <c r="K1863">
        <v>38</v>
      </c>
      <c r="L1863" t="s">
        <v>1007</v>
      </c>
      <c r="M1863" t="str">
        <f>Portfolio43468[[#This Row],[Product Name]]</f>
        <v>Superwossname</v>
      </c>
      <c r="N1863">
        <f>Portfolio43468[[#This Row],[Order Quantity]]</f>
        <v>760</v>
      </c>
      <c r="O1863" s="14">
        <f>Portfolio43468[[#This Row],[Order Value]]</f>
        <v>2363.6</v>
      </c>
      <c r="P1863">
        <f t="shared" si="58"/>
        <v>2010</v>
      </c>
      <c r="Q1863" t="str">
        <f t="shared" si="59"/>
        <v>Jul</v>
      </c>
    </row>
    <row r="1864" spans="1:17" x14ac:dyDescent="0.3">
      <c r="A1864">
        <v>1877</v>
      </c>
      <c r="B1864" t="str">
        <f>Portfolio43468[[#This Row],[First Name]]</f>
        <v>S</v>
      </c>
      <c r="C1864" t="str">
        <f>Portfolio43468[[#This Row],[Last Name]]</f>
        <v>Talbot</v>
      </c>
      <c r="D1864" t="s">
        <v>4493</v>
      </c>
      <c r="E1864" t="str">
        <f>Portfolio43468[[#This Row],[Gender]]</f>
        <v>M</v>
      </c>
      <c r="F1864">
        <v>60</v>
      </c>
      <c r="G1864" t="s">
        <v>6321</v>
      </c>
      <c r="H1864" t="s">
        <v>5208</v>
      </c>
      <c r="I1864" t="str">
        <f>INDEX('Postal Codes 1'!$C$2:$C$1540,MATCH(H1864,'Postal Codes 1'!$B$2:$B$1540,0))</f>
        <v>EX</v>
      </c>
      <c r="J1864" s="10">
        <v>40200</v>
      </c>
      <c r="K1864">
        <v>78</v>
      </c>
      <c r="L1864" t="s">
        <v>1772</v>
      </c>
      <c r="M1864" t="str">
        <f>Portfolio43468[[#This Row],[Product Name]]</f>
        <v>Gigastuff</v>
      </c>
      <c r="N1864">
        <f>Portfolio43468[[#This Row],[Order Quantity]]</f>
        <v>1404</v>
      </c>
      <c r="O1864" s="14">
        <f>Portfolio43468[[#This Row],[Order Value]]</f>
        <v>2653.56</v>
      </c>
      <c r="P1864">
        <f t="shared" si="58"/>
        <v>2010</v>
      </c>
      <c r="Q1864" t="str">
        <f t="shared" si="59"/>
        <v>Jan</v>
      </c>
    </row>
    <row r="1865" spans="1:17" x14ac:dyDescent="0.3">
      <c r="A1865">
        <v>1878</v>
      </c>
      <c r="B1865" t="str">
        <f>Portfolio43468[[#This Row],[First Name]]</f>
        <v>R</v>
      </c>
      <c r="C1865" t="str">
        <f>Portfolio43468[[#This Row],[Last Name]]</f>
        <v>Longoria</v>
      </c>
      <c r="D1865" t="s">
        <v>4493</v>
      </c>
      <c r="E1865" t="str">
        <f>Portfolio43468[[#This Row],[Gender]]</f>
        <v>M</v>
      </c>
      <c r="F1865">
        <v>60</v>
      </c>
      <c r="G1865" t="s">
        <v>6324</v>
      </c>
      <c r="H1865" t="s">
        <v>115</v>
      </c>
      <c r="I1865" t="str">
        <f>INDEX('Postal Codes 1'!$C$2:$C$1540,MATCH(H1865,'Postal Codes 1'!$B$2:$B$1540,0))</f>
        <v>CT</v>
      </c>
      <c r="J1865" s="10">
        <v>39476</v>
      </c>
      <c r="K1865">
        <v>29</v>
      </c>
      <c r="L1865" t="s">
        <v>1677</v>
      </c>
      <c r="M1865" t="str">
        <f>Portfolio43468[[#This Row],[Product Name]]</f>
        <v>Ultrathing V3</v>
      </c>
      <c r="N1865">
        <f>Portfolio43468[[#This Row],[Order Quantity]]</f>
        <v>696</v>
      </c>
      <c r="O1865" s="14">
        <f>Portfolio43468[[#This Row],[Order Value]]</f>
        <v>2429.04</v>
      </c>
      <c r="P1865">
        <f t="shared" si="58"/>
        <v>2008</v>
      </c>
      <c r="Q1865" t="str">
        <f t="shared" si="59"/>
        <v>Jan</v>
      </c>
    </row>
    <row r="1866" spans="1:17" x14ac:dyDescent="0.3">
      <c r="A1866">
        <v>1879</v>
      </c>
      <c r="B1866" t="str">
        <f>Portfolio43468[[#This Row],[First Name]]</f>
        <v>T</v>
      </c>
      <c r="C1866" t="str">
        <f>Portfolio43468[[#This Row],[Last Name]]</f>
        <v>Heath</v>
      </c>
      <c r="D1866" t="s">
        <v>4493</v>
      </c>
      <c r="E1866" t="str">
        <f>Portfolio43468[[#This Row],[Gender]]</f>
        <v>M</v>
      </c>
      <c r="F1866">
        <v>90</v>
      </c>
      <c r="G1866" t="s">
        <v>3905</v>
      </c>
      <c r="H1866" t="s">
        <v>400</v>
      </c>
      <c r="I1866" t="str">
        <f>INDEX('Postal Codes 1'!$C$2:$C$1540,MATCH(H1866,'Postal Codes 1'!$B$2:$B$1540,0))</f>
        <v>PA</v>
      </c>
      <c r="J1866" s="10">
        <v>39751</v>
      </c>
      <c r="K1866">
        <v>56</v>
      </c>
      <c r="L1866" t="s">
        <v>1677</v>
      </c>
      <c r="M1866" t="str">
        <f>Portfolio43468[[#This Row],[Product Name]]</f>
        <v>Ultrathing V3</v>
      </c>
      <c r="N1866">
        <f>Portfolio43468[[#This Row],[Order Quantity]]</f>
        <v>1344</v>
      </c>
      <c r="O1866" s="14">
        <f>Portfolio43468[[#This Row],[Order Value]]</f>
        <v>4690.5600000000004</v>
      </c>
      <c r="P1866">
        <f t="shared" si="58"/>
        <v>2008</v>
      </c>
      <c r="Q1866" t="str">
        <f t="shared" si="59"/>
        <v>Oct</v>
      </c>
    </row>
    <row r="1867" spans="1:17" x14ac:dyDescent="0.3">
      <c r="A1867">
        <v>1880</v>
      </c>
      <c r="B1867" t="str">
        <f>Portfolio43468[[#This Row],[First Name]]</f>
        <v>A</v>
      </c>
      <c r="C1867" t="str">
        <f>Portfolio43468[[#This Row],[Last Name]]</f>
        <v>Wilson</v>
      </c>
      <c r="D1867" t="s">
        <v>4493</v>
      </c>
      <c r="E1867" t="str">
        <f>Portfolio43468[[#This Row],[Gender]]</f>
        <v>M</v>
      </c>
      <c r="F1867">
        <v>90</v>
      </c>
      <c r="G1867" t="s">
        <v>2473</v>
      </c>
      <c r="H1867" t="s">
        <v>1655</v>
      </c>
      <c r="I1867" t="str">
        <f>INDEX('Postal Codes 1'!$C$2:$C$1540,MATCH(H1867,'Postal Codes 1'!$B$2:$B$1540,0))</f>
        <v>TR</v>
      </c>
      <c r="J1867" s="10">
        <v>39774</v>
      </c>
      <c r="K1867">
        <v>18</v>
      </c>
      <c r="L1867" t="s">
        <v>1677</v>
      </c>
      <c r="M1867" t="str">
        <f>Portfolio43468[[#This Row],[Product Name]]</f>
        <v>Ultrathing V3</v>
      </c>
      <c r="N1867">
        <f>Portfolio43468[[#This Row],[Order Quantity]]</f>
        <v>432</v>
      </c>
      <c r="O1867" s="14">
        <f>Portfolio43468[[#This Row],[Order Value]]</f>
        <v>1507.68</v>
      </c>
      <c r="P1867">
        <f t="shared" si="58"/>
        <v>2008</v>
      </c>
      <c r="Q1867" t="str">
        <f t="shared" si="59"/>
        <v>Nov</v>
      </c>
    </row>
    <row r="1868" spans="1:17" x14ac:dyDescent="0.3">
      <c r="A1868">
        <v>1881</v>
      </c>
      <c r="B1868" t="str">
        <f>Portfolio43468[[#This Row],[First Name]]</f>
        <v>T</v>
      </c>
      <c r="C1868" t="str">
        <f>Portfolio43468[[#This Row],[Last Name]]</f>
        <v>Sterling</v>
      </c>
      <c r="D1868" t="s">
        <v>4493</v>
      </c>
      <c r="E1868" t="str">
        <f>Portfolio43468[[#This Row],[Gender]]</f>
        <v>M</v>
      </c>
      <c r="F1868">
        <v>90</v>
      </c>
      <c r="G1868" t="s">
        <v>6327</v>
      </c>
      <c r="H1868" t="s">
        <v>42</v>
      </c>
      <c r="I1868" t="str">
        <f>INDEX('Postal Codes 1'!$C$2:$C$1540,MATCH(H1868,'Postal Codes 1'!$B$2:$B$1540,0))</f>
        <v>BH</v>
      </c>
      <c r="J1868" s="10">
        <v>39940</v>
      </c>
      <c r="K1868">
        <v>8</v>
      </c>
      <c r="L1868" t="s">
        <v>1721</v>
      </c>
      <c r="M1868" t="str">
        <f>Portfolio43468[[#This Row],[Product Name]]</f>
        <v>Ultrathing V4</v>
      </c>
      <c r="N1868">
        <f>Portfolio43468[[#This Row],[Order Quantity]]</f>
        <v>192</v>
      </c>
      <c r="O1868" s="14">
        <f>Portfolio43468[[#This Row],[Order Value]]</f>
        <v>766.08</v>
      </c>
      <c r="P1868">
        <f t="shared" si="58"/>
        <v>2009</v>
      </c>
      <c r="Q1868" t="str">
        <f t="shared" si="59"/>
        <v>May</v>
      </c>
    </row>
    <row r="1869" spans="1:17" x14ac:dyDescent="0.3">
      <c r="A1869">
        <v>1882</v>
      </c>
      <c r="B1869" t="str">
        <f>Portfolio43468[[#This Row],[First Name]]</f>
        <v>M</v>
      </c>
      <c r="C1869" t="str">
        <f>Portfolio43468[[#This Row],[Last Name]]</f>
        <v>Mosley</v>
      </c>
      <c r="D1869" t="s">
        <v>4493</v>
      </c>
      <c r="E1869" t="str">
        <f>Portfolio43468[[#This Row],[Gender]]</f>
        <v>M</v>
      </c>
      <c r="F1869">
        <v>30</v>
      </c>
      <c r="G1869" t="s">
        <v>6328</v>
      </c>
      <c r="H1869" t="s">
        <v>10</v>
      </c>
      <c r="I1869" t="str">
        <f>INDEX('Postal Codes 1'!$C$2:$C$1540,MATCH(H1869,'Postal Codes 1'!$B$2:$B$1540,0))</f>
        <v>AB</v>
      </c>
      <c r="J1869" s="10">
        <v>39731</v>
      </c>
      <c r="K1869">
        <v>96</v>
      </c>
      <c r="L1869" t="s">
        <v>1673</v>
      </c>
      <c r="M1869" t="str">
        <f>Portfolio43468[[#This Row],[Product Name]]</f>
        <v>Megawidget S</v>
      </c>
      <c r="N1869">
        <f>Portfolio43468[[#This Row],[Order Quantity]]</f>
        <v>2304</v>
      </c>
      <c r="O1869" s="14">
        <f>Portfolio43468[[#This Row],[Order Value]]</f>
        <v>1820.16</v>
      </c>
      <c r="P1869">
        <f t="shared" si="58"/>
        <v>2008</v>
      </c>
      <c r="Q1869" t="str">
        <f t="shared" si="59"/>
        <v>Oct</v>
      </c>
    </row>
    <row r="1870" spans="1:17" x14ac:dyDescent="0.3">
      <c r="A1870">
        <v>1883</v>
      </c>
      <c r="B1870" t="str">
        <f>Portfolio43468[[#This Row],[First Name]]</f>
        <v>S</v>
      </c>
      <c r="C1870" t="str">
        <f>Portfolio43468[[#This Row],[Last Name]]</f>
        <v>Winslow</v>
      </c>
      <c r="D1870" t="s">
        <v>4493</v>
      </c>
      <c r="E1870" t="str">
        <f>Portfolio43468[[#This Row],[Gender]]</f>
        <v>M</v>
      </c>
      <c r="F1870">
        <v>90</v>
      </c>
      <c r="G1870" t="s">
        <v>6330</v>
      </c>
      <c r="H1870" t="s">
        <v>631</v>
      </c>
      <c r="I1870" t="str">
        <f>INDEX('Postal Codes 1'!$C$2:$C$1540,MATCH(H1870,'Postal Codes 1'!$B$2:$B$1540,0))</f>
        <v>GU</v>
      </c>
      <c r="J1870" s="10">
        <v>39626</v>
      </c>
      <c r="K1870">
        <v>64</v>
      </c>
      <c r="L1870" t="s">
        <v>1677</v>
      </c>
      <c r="M1870" t="str">
        <f>Portfolio43468[[#This Row],[Product Name]]</f>
        <v>Ultrathing V3</v>
      </c>
      <c r="N1870">
        <f>Portfolio43468[[#This Row],[Order Quantity]]</f>
        <v>1536</v>
      </c>
      <c r="O1870" s="14">
        <f>Portfolio43468[[#This Row],[Order Value]]</f>
        <v>5360.64</v>
      </c>
      <c r="P1870">
        <f t="shared" si="58"/>
        <v>2008</v>
      </c>
      <c r="Q1870" t="str">
        <f t="shared" si="59"/>
        <v>Jun</v>
      </c>
    </row>
    <row r="1871" spans="1:17" x14ac:dyDescent="0.3">
      <c r="A1871">
        <v>1884</v>
      </c>
      <c r="B1871" t="str">
        <f>Portfolio43468[[#This Row],[First Name]]</f>
        <v>R</v>
      </c>
      <c r="C1871" t="str">
        <f>Portfolio43468[[#This Row],[Last Name]]</f>
        <v>Brown</v>
      </c>
      <c r="D1871" t="s">
        <v>4493</v>
      </c>
      <c r="E1871" t="str">
        <f>Portfolio43468[[#This Row],[Gender]]</f>
        <v>M</v>
      </c>
      <c r="F1871">
        <v>60</v>
      </c>
      <c r="G1871" t="s">
        <v>6331</v>
      </c>
      <c r="H1871" t="s">
        <v>2003</v>
      </c>
      <c r="I1871" t="str">
        <f>INDEX('Postal Codes 1'!$C$2:$C$1540,MATCH(H1871,'Postal Codes 1'!$B$2:$B$1540,0))</f>
        <v>GL</v>
      </c>
      <c r="J1871" s="10">
        <v>39509</v>
      </c>
      <c r="K1871">
        <v>87</v>
      </c>
      <c r="L1871" t="s">
        <v>1707</v>
      </c>
      <c r="M1871" t="str">
        <f>Portfolio43468[[#This Row],[Product Name]]</f>
        <v>Megawidget M</v>
      </c>
      <c r="N1871">
        <f>Portfolio43468[[#This Row],[Order Quantity]]</f>
        <v>2088</v>
      </c>
      <c r="O1871" s="14">
        <f>Portfolio43468[[#This Row],[Order Value]]</f>
        <v>2484.7199999999998</v>
      </c>
      <c r="P1871">
        <f t="shared" si="58"/>
        <v>2008</v>
      </c>
      <c r="Q1871" t="str">
        <f t="shared" si="59"/>
        <v>Mar</v>
      </c>
    </row>
    <row r="1872" spans="1:17" x14ac:dyDescent="0.3">
      <c r="A1872">
        <v>1885</v>
      </c>
      <c r="B1872" t="str">
        <f>Portfolio43468[[#This Row],[First Name]]</f>
        <v>C</v>
      </c>
      <c r="C1872" t="str">
        <f>Portfolio43468[[#This Row],[Last Name]]</f>
        <v>Le</v>
      </c>
      <c r="D1872" t="s">
        <v>4493</v>
      </c>
      <c r="E1872" t="str">
        <f>Portfolio43468[[#This Row],[Gender]]</f>
        <v>M</v>
      </c>
      <c r="F1872">
        <v>30</v>
      </c>
      <c r="G1872" t="s">
        <v>6333</v>
      </c>
      <c r="H1872" t="s">
        <v>337</v>
      </c>
      <c r="I1872" t="str">
        <f>INDEX('Postal Codes 1'!$C$2:$C$1540,MATCH(H1872,'Postal Codes 1'!$B$2:$B$1540,0))</f>
        <v>LN</v>
      </c>
      <c r="J1872" s="10">
        <v>40113</v>
      </c>
      <c r="K1872">
        <v>88</v>
      </c>
      <c r="L1872" t="s">
        <v>1007</v>
      </c>
      <c r="M1872" t="str">
        <f>Portfolio43468[[#This Row],[Product Name]]</f>
        <v>Superwossname</v>
      </c>
      <c r="N1872">
        <f>Portfolio43468[[#This Row],[Order Quantity]]</f>
        <v>1760</v>
      </c>
      <c r="O1872" s="14">
        <f>Portfolio43468[[#This Row],[Order Value]]</f>
        <v>5473.5999999999995</v>
      </c>
      <c r="P1872">
        <f t="shared" si="58"/>
        <v>2009</v>
      </c>
      <c r="Q1872" t="str">
        <f t="shared" si="59"/>
        <v>Oct</v>
      </c>
    </row>
    <row r="1873" spans="1:17" x14ac:dyDescent="0.3">
      <c r="A1873">
        <v>1886</v>
      </c>
      <c r="B1873" t="str">
        <f>Portfolio43468[[#This Row],[First Name]]</f>
        <v>A</v>
      </c>
      <c r="C1873" t="str">
        <f>Portfolio43468[[#This Row],[Last Name]]</f>
        <v>Grayson</v>
      </c>
      <c r="D1873" t="s">
        <v>4493</v>
      </c>
      <c r="E1873" t="str">
        <f>Portfolio43468[[#This Row],[Gender]]</f>
        <v>M</v>
      </c>
      <c r="F1873">
        <v>30</v>
      </c>
      <c r="G1873" t="s">
        <v>6334</v>
      </c>
      <c r="H1873" t="s">
        <v>832</v>
      </c>
      <c r="I1873" t="str">
        <f>INDEX('Postal Codes 1'!$C$2:$C$1540,MATCH(H1873,'Postal Codes 1'!$B$2:$B$1540,0))</f>
        <v>SL</v>
      </c>
      <c r="J1873" s="10">
        <v>40061</v>
      </c>
      <c r="K1873">
        <v>100</v>
      </c>
      <c r="L1873" t="s">
        <v>1696</v>
      </c>
      <c r="M1873" t="str">
        <f>Portfolio43468[[#This Row],[Product Name]]</f>
        <v>Ultrathing V2</v>
      </c>
      <c r="N1873">
        <f>Portfolio43468[[#This Row],[Order Quantity]]</f>
        <v>2000</v>
      </c>
      <c r="O1873" s="14">
        <f>Portfolio43468[[#This Row],[Order Value]]</f>
        <v>5980</v>
      </c>
      <c r="P1873">
        <f t="shared" si="58"/>
        <v>2009</v>
      </c>
      <c r="Q1873" t="str">
        <f t="shared" si="59"/>
        <v>Sep</v>
      </c>
    </row>
    <row r="1874" spans="1:17" x14ac:dyDescent="0.3">
      <c r="A1874">
        <v>1887</v>
      </c>
      <c r="B1874" t="str">
        <f>Portfolio43468[[#This Row],[First Name]]</f>
        <v>F</v>
      </c>
      <c r="C1874" t="str">
        <f>Portfolio43468[[#This Row],[Last Name]]</f>
        <v>Ochoa</v>
      </c>
      <c r="D1874" t="s">
        <v>4493</v>
      </c>
      <c r="E1874" t="str">
        <f>Portfolio43468[[#This Row],[Gender]]</f>
        <v>M</v>
      </c>
      <c r="F1874">
        <v>90</v>
      </c>
      <c r="G1874" t="s">
        <v>6335</v>
      </c>
      <c r="H1874" t="s">
        <v>1287</v>
      </c>
      <c r="I1874" t="str">
        <f>INDEX('Postal Codes 1'!$C$2:$C$1540,MATCH(H1874,'Postal Codes 1'!$B$2:$B$1540,0))</f>
        <v>PH</v>
      </c>
      <c r="J1874" s="10">
        <v>39994</v>
      </c>
      <c r="K1874">
        <v>84</v>
      </c>
      <c r="L1874" t="s">
        <v>1007</v>
      </c>
      <c r="M1874" t="str">
        <f>Portfolio43468[[#This Row],[Product Name]]</f>
        <v>Superwossname</v>
      </c>
      <c r="N1874">
        <f>Portfolio43468[[#This Row],[Order Quantity]]</f>
        <v>1680</v>
      </c>
      <c r="O1874" s="14">
        <f>Portfolio43468[[#This Row],[Order Value]]</f>
        <v>5224.8</v>
      </c>
      <c r="P1874">
        <f t="shared" si="58"/>
        <v>2009</v>
      </c>
      <c r="Q1874" t="str">
        <f t="shared" si="59"/>
        <v>Jun</v>
      </c>
    </row>
    <row r="1875" spans="1:17" x14ac:dyDescent="0.3">
      <c r="A1875">
        <v>1888</v>
      </c>
      <c r="B1875" t="str">
        <f>Portfolio43468[[#This Row],[First Name]]</f>
        <v>F</v>
      </c>
      <c r="C1875" t="str">
        <f>Portfolio43468[[#This Row],[Last Name]]</f>
        <v>Michael</v>
      </c>
      <c r="D1875" t="s">
        <v>4493</v>
      </c>
      <c r="E1875" t="str">
        <f>Portfolio43468[[#This Row],[Gender]]</f>
        <v>M</v>
      </c>
      <c r="F1875">
        <v>30</v>
      </c>
      <c r="G1875" t="s">
        <v>6337</v>
      </c>
      <c r="H1875" t="s">
        <v>1643</v>
      </c>
      <c r="I1875" t="str">
        <f>INDEX('Postal Codes 1'!$C$2:$C$1540,MATCH(H1875,'Postal Codes 1'!$B$2:$B$1540,0))</f>
        <v>CV</v>
      </c>
      <c r="J1875" s="10">
        <v>40307</v>
      </c>
      <c r="K1875">
        <v>99</v>
      </c>
      <c r="L1875" t="s">
        <v>851</v>
      </c>
      <c r="M1875" t="str">
        <f>Portfolio43468[[#This Row],[Product Name]]</f>
        <v>Hyperwotsit</v>
      </c>
      <c r="N1875">
        <f>Portfolio43468[[#This Row],[Order Quantity]]</f>
        <v>1980</v>
      </c>
      <c r="O1875" s="14">
        <f>Portfolio43468[[#This Row],[Order Value]]</f>
        <v>3979.7999999999997</v>
      </c>
      <c r="P1875">
        <f t="shared" si="58"/>
        <v>2010</v>
      </c>
      <c r="Q1875" t="str">
        <f t="shared" si="59"/>
        <v>May</v>
      </c>
    </row>
    <row r="1876" spans="1:17" x14ac:dyDescent="0.3">
      <c r="A1876">
        <v>1889</v>
      </c>
      <c r="B1876" t="str">
        <f>Portfolio43468[[#This Row],[First Name]]</f>
        <v>D</v>
      </c>
      <c r="C1876" t="str">
        <f>Portfolio43468[[#This Row],[Last Name]]</f>
        <v>Mcbride</v>
      </c>
      <c r="D1876" t="s">
        <v>4493</v>
      </c>
      <c r="E1876" t="str">
        <f>Portfolio43468[[#This Row],[Gender]]</f>
        <v>M</v>
      </c>
      <c r="F1876">
        <v>90</v>
      </c>
      <c r="G1876" t="s">
        <v>6338</v>
      </c>
      <c r="H1876" t="s">
        <v>2222</v>
      </c>
      <c r="I1876" t="str">
        <f>INDEX('Postal Codes 1'!$C$2:$C$1540,MATCH(H1876,'Postal Codes 1'!$B$2:$B$1540,0))</f>
        <v>LL</v>
      </c>
      <c r="J1876" s="10">
        <v>40141</v>
      </c>
      <c r="K1876">
        <v>30</v>
      </c>
      <c r="L1876" t="s">
        <v>1721</v>
      </c>
      <c r="M1876" t="str">
        <f>Portfolio43468[[#This Row],[Product Name]]</f>
        <v>Ultrathing V4</v>
      </c>
      <c r="N1876">
        <f>Portfolio43468[[#This Row],[Order Quantity]]</f>
        <v>720</v>
      </c>
      <c r="O1876" s="14">
        <f>Portfolio43468[[#This Row],[Order Value]]</f>
        <v>2872.8</v>
      </c>
      <c r="P1876">
        <f t="shared" si="58"/>
        <v>2009</v>
      </c>
      <c r="Q1876" t="str">
        <f t="shared" si="59"/>
        <v>Nov</v>
      </c>
    </row>
    <row r="1877" spans="1:17" x14ac:dyDescent="0.3">
      <c r="A1877">
        <v>1890</v>
      </c>
      <c r="B1877" t="str">
        <f>Portfolio43468[[#This Row],[First Name]]</f>
        <v>D</v>
      </c>
      <c r="C1877" t="str">
        <f>Portfolio43468[[#This Row],[Last Name]]</f>
        <v>Grimm</v>
      </c>
      <c r="D1877" t="s">
        <v>4493</v>
      </c>
      <c r="E1877" t="str">
        <f>Portfolio43468[[#This Row],[Gender]]</f>
        <v>M</v>
      </c>
      <c r="F1877">
        <v>30</v>
      </c>
      <c r="G1877" t="s">
        <v>6341</v>
      </c>
      <c r="H1877" t="s">
        <v>853</v>
      </c>
      <c r="I1877" t="str">
        <f>INDEX('Postal Codes 1'!$C$2:$C$1540,MATCH(H1877,'Postal Codes 1'!$B$2:$B$1540,0))</f>
        <v>B</v>
      </c>
      <c r="J1877" s="10">
        <v>40064</v>
      </c>
      <c r="K1877">
        <v>3</v>
      </c>
      <c r="L1877" t="s">
        <v>1007</v>
      </c>
      <c r="M1877" t="str">
        <f>Portfolio43468[[#This Row],[Product Name]]</f>
        <v>Superwossname</v>
      </c>
      <c r="N1877">
        <f>Portfolio43468[[#This Row],[Order Quantity]]</f>
        <v>60</v>
      </c>
      <c r="O1877" s="14">
        <f>Portfolio43468[[#This Row],[Order Value]]</f>
        <v>186.6</v>
      </c>
      <c r="P1877">
        <f t="shared" si="58"/>
        <v>2009</v>
      </c>
      <c r="Q1877" t="str">
        <f t="shared" si="59"/>
        <v>Sep</v>
      </c>
    </row>
    <row r="1878" spans="1:17" x14ac:dyDescent="0.3">
      <c r="A1878">
        <v>1891</v>
      </c>
      <c r="B1878" t="str">
        <f>Portfolio43468[[#This Row],[First Name]]</f>
        <v>J</v>
      </c>
      <c r="C1878" t="str">
        <f>Portfolio43468[[#This Row],[Last Name]]</f>
        <v>Mcguire</v>
      </c>
      <c r="D1878" t="s">
        <v>4493</v>
      </c>
      <c r="E1878" t="str">
        <f>Portfolio43468[[#This Row],[Gender]]</f>
        <v>M</v>
      </c>
      <c r="F1878">
        <v>30</v>
      </c>
      <c r="G1878" t="s">
        <v>6343</v>
      </c>
      <c r="H1878" t="s">
        <v>101</v>
      </c>
      <c r="I1878" t="str">
        <f>INDEX('Postal Codes 1'!$C$2:$C$1540,MATCH(H1878,'Postal Codes 1'!$B$2:$B$1540,0))</f>
        <v>CM</v>
      </c>
      <c r="J1878" s="10">
        <v>40184</v>
      </c>
      <c r="K1878">
        <v>47</v>
      </c>
      <c r="L1878" t="s">
        <v>1707</v>
      </c>
      <c r="M1878" t="str">
        <f>Portfolio43468[[#This Row],[Product Name]]</f>
        <v>Megawidget M</v>
      </c>
      <c r="N1878">
        <f>Portfolio43468[[#This Row],[Order Quantity]]</f>
        <v>1128</v>
      </c>
      <c r="O1878" s="14">
        <f>Portfolio43468[[#This Row],[Order Value]]</f>
        <v>1342.32</v>
      </c>
      <c r="P1878">
        <f t="shared" si="58"/>
        <v>2010</v>
      </c>
      <c r="Q1878" t="str">
        <f t="shared" si="59"/>
        <v>Jan</v>
      </c>
    </row>
    <row r="1879" spans="1:17" x14ac:dyDescent="0.3">
      <c r="A1879">
        <v>1892</v>
      </c>
      <c r="B1879" t="str">
        <f>Portfolio43468[[#This Row],[First Name]]</f>
        <v>S</v>
      </c>
      <c r="C1879" t="str">
        <f>Portfolio43468[[#This Row],[Last Name]]</f>
        <v>Rosales</v>
      </c>
      <c r="D1879" t="s">
        <v>4493</v>
      </c>
      <c r="E1879" t="str">
        <f>Portfolio43468[[#This Row],[Gender]]</f>
        <v>M</v>
      </c>
      <c r="F1879">
        <v>30</v>
      </c>
      <c r="G1879" t="s">
        <v>6344</v>
      </c>
      <c r="H1879" t="s">
        <v>6345</v>
      </c>
      <c r="I1879" t="str">
        <f>INDEX('Postal Codes 1'!$C$2:$C$1540,MATCH(H1879,'Postal Codes 1'!$B$2:$B$1540,0))</f>
        <v>CM</v>
      </c>
      <c r="J1879" s="10">
        <v>39959</v>
      </c>
      <c r="K1879">
        <v>7</v>
      </c>
      <c r="L1879" t="s">
        <v>1692</v>
      </c>
      <c r="M1879" t="str">
        <f>Portfolio43468[[#This Row],[Product Name]]</f>
        <v>Megawidget L</v>
      </c>
      <c r="N1879">
        <f>Portfolio43468[[#This Row],[Order Quantity]]</f>
        <v>168</v>
      </c>
      <c r="O1879" s="14">
        <f>Portfolio43468[[#This Row],[Order Value]]</f>
        <v>267.12</v>
      </c>
      <c r="P1879">
        <f t="shared" si="58"/>
        <v>2009</v>
      </c>
      <c r="Q1879" t="str">
        <f t="shared" si="59"/>
        <v>May</v>
      </c>
    </row>
    <row r="1880" spans="1:17" x14ac:dyDescent="0.3">
      <c r="A1880">
        <v>1893</v>
      </c>
      <c r="B1880" t="str">
        <f>Portfolio43468[[#This Row],[First Name]]</f>
        <v>R</v>
      </c>
      <c r="C1880" t="str">
        <f>Portfolio43468[[#This Row],[Last Name]]</f>
        <v>Moss</v>
      </c>
      <c r="D1880" t="s">
        <v>4493</v>
      </c>
      <c r="E1880" t="str">
        <f>Portfolio43468[[#This Row],[Gender]]</f>
        <v>M</v>
      </c>
      <c r="F1880">
        <v>60</v>
      </c>
      <c r="G1880" t="s">
        <v>6346</v>
      </c>
      <c r="H1880" t="s">
        <v>6347</v>
      </c>
      <c r="I1880" t="str">
        <f>INDEX('Postal Codes 1'!$C$2:$C$1540,MATCH(H1880,'Postal Codes 1'!$B$2:$B$1540,0))</f>
        <v>TN</v>
      </c>
      <c r="J1880" s="10">
        <v>39670</v>
      </c>
      <c r="K1880">
        <v>78</v>
      </c>
      <c r="L1880" t="s">
        <v>1692</v>
      </c>
      <c r="M1880" t="str">
        <f>Portfolio43468[[#This Row],[Product Name]]</f>
        <v>Megawidget L</v>
      </c>
      <c r="N1880">
        <f>Portfolio43468[[#This Row],[Order Quantity]]</f>
        <v>1872</v>
      </c>
      <c r="O1880" s="14">
        <f>Portfolio43468[[#This Row],[Order Value]]</f>
        <v>2976.48</v>
      </c>
      <c r="P1880">
        <f t="shared" si="58"/>
        <v>2008</v>
      </c>
      <c r="Q1880" t="str">
        <f t="shared" si="59"/>
        <v>Aug</v>
      </c>
    </row>
    <row r="1881" spans="1:17" x14ac:dyDescent="0.3">
      <c r="A1881">
        <v>1894</v>
      </c>
      <c r="B1881" t="str">
        <f>Portfolio43468[[#This Row],[First Name]]</f>
        <v>H</v>
      </c>
      <c r="C1881" t="str">
        <f>Portfolio43468[[#This Row],[Last Name]]</f>
        <v>Surname</v>
      </c>
      <c r="D1881" t="s">
        <v>4493</v>
      </c>
      <c r="E1881" t="str">
        <f>Portfolio43468[[#This Row],[Gender]]</f>
        <v>M</v>
      </c>
      <c r="F1881">
        <v>60</v>
      </c>
      <c r="G1881" t="s">
        <v>6348</v>
      </c>
      <c r="H1881" t="s">
        <v>3065</v>
      </c>
      <c r="I1881" t="str">
        <f>INDEX('Postal Codes 1'!$C$2:$C$1540,MATCH(H1881,'Postal Codes 1'!$B$2:$B$1540,0))</f>
        <v>IP</v>
      </c>
      <c r="J1881" s="10">
        <v>40521</v>
      </c>
      <c r="K1881">
        <v>37</v>
      </c>
      <c r="L1881" t="s">
        <v>1696</v>
      </c>
      <c r="M1881" t="str">
        <f>Portfolio43468[[#This Row],[Product Name]]</f>
        <v>Ultrathing V2</v>
      </c>
      <c r="N1881">
        <f>Portfolio43468[[#This Row],[Order Quantity]]</f>
        <v>740</v>
      </c>
      <c r="O1881" s="14">
        <f>Portfolio43468[[#This Row],[Order Value]]</f>
        <v>2212.6000000000004</v>
      </c>
      <c r="P1881">
        <f t="shared" si="58"/>
        <v>2010</v>
      </c>
      <c r="Q1881" t="str">
        <f t="shared" si="59"/>
        <v>Dec</v>
      </c>
    </row>
    <row r="1882" spans="1:17" x14ac:dyDescent="0.3">
      <c r="A1882">
        <v>1895</v>
      </c>
      <c r="B1882" t="str">
        <f>Portfolio43468[[#This Row],[First Name]]</f>
        <v>H</v>
      </c>
      <c r="C1882" t="str">
        <f>Portfolio43468[[#This Row],[Last Name]]</f>
        <v>Gallo</v>
      </c>
      <c r="D1882" t="s">
        <v>4493</v>
      </c>
      <c r="E1882" t="str">
        <f>Portfolio43468[[#This Row],[Gender]]</f>
        <v>M</v>
      </c>
      <c r="F1882">
        <v>60</v>
      </c>
      <c r="G1882" t="s">
        <v>4923</v>
      </c>
      <c r="H1882" t="s">
        <v>33</v>
      </c>
      <c r="I1882" t="str">
        <f>INDEX('Postal Codes 1'!$C$2:$C$1540,MATCH(H1882,'Postal Codes 1'!$B$2:$B$1540,0))</f>
        <v>BA</v>
      </c>
      <c r="J1882" s="10">
        <v>39475</v>
      </c>
      <c r="K1882">
        <v>3</v>
      </c>
      <c r="L1882" t="s">
        <v>1707</v>
      </c>
      <c r="M1882" t="str">
        <f>Portfolio43468[[#This Row],[Product Name]]</f>
        <v>Megawidget M</v>
      </c>
      <c r="N1882">
        <f>Portfolio43468[[#This Row],[Order Quantity]]</f>
        <v>72</v>
      </c>
      <c r="O1882" s="14">
        <f>Portfolio43468[[#This Row],[Order Value]]</f>
        <v>85.679999999999993</v>
      </c>
      <c r="P1882">
        <f t="shared" si="58"/>
        <v>2008</v>
      </c>
      <c r="Q1882" t="str">
        <f t="shared" si="59"/>
        <v>Jan</v>
      </c>
    </row>
    <row r="1883" spans="1:17" x14ac:dyDescent="0.3">
      <c r="A1883">
        <v>1896</v>
      </c>
      <c r="B1883" t="str">
        <f>Portfolio43468[[#This Row],[First Name]]</f>
        <v>M</v>
      </c>
      <c r="C1883" t="str">
        <f>Portfolio43468[[#This Row],[Last Name]]</f>
        <v>Pierre</v>
      </c>
      <c r="D1883" t="s">
        <v>4493</v>
      </c>
      <c r="E1883" t="str">
        <f>Portfolio43468[[#This Row],[Gender]]</f>
        <v>M</v>
      </c>
      <c r="F1883">
        <v>60</v>
      </c>
      <c r="G1883" t="s">
        <v>6349</v>
      </c>
      <c r="H1883" t="s">
        <v>1064</v>
      </c>
      <c r="I1883" t="str">
        <f>INDEX('Postal Codes 1'!$C$2:$C$1540,MATCH(H1883,'Postal Codes 1'!$B$2:$B$1540,0))</f>
        <v>GL</v>
      </c>
      <c r="J1883" s="10">
        <v>40453</v>
      </c>
      <c r="K1883">
        <v>17</v>
      </c>
      <c r="L1883" t="s">
        <v>1673</v>
      </c>
      <c r="M1883" t="str">
        <f>Portfolio43468[[#This Row],[Product Name]]</f>
        <v>Megawidget S</v>
      </c>
      <c r="N1883">
        <f>Portfolio43468[[#This Row],[Order Quantity]]</f>
        <v>408</v>
      </c>
      <c r="O1883" s="14">
        <f>Portfolio43468[[#This Row],[Order Value]]</f>
        <v>322.32</v>
      </c>
      <c r="P1883">
        <f t="shared" si="58"/>
        <v>2010</v>
      </c>
      <c r="Q1883" t="str">
        <f t="shared" si="59"/>
        <v>Oct</v>
      </c>
    </row>
    <row r="1884" spans="1:17" x14ac:dyDescent="0.3">
      <c r="A1884">
        <v>1897</v>
      </c>
      <c r="B1884" t="str">
        <f>Portfolio43468[[#This Row],[First Name]]</f>
        <v>N</v>
      </c>
      <c r="C1884" t="str">
        <f>Portfolio43468[[#This Row],[Last Name]]</f>
        <v>Hughes</v>
      </c>
      <c r="D1884" t="s">
        <v>4493</v>
      </c>
      <c r="E1884" t="str">
        <f>Portfolio43468[[#This Row],[Gender]]</f>
        <v>M</v>
      </c>
      <c r="F1884">
        <v>30</v>
      </c>
      <c r="G1884" t="s">
        <v>6350</v>
      </c>
      <c r="H1884" t="s">
        <v>680</v>
      </c>
      <c r="I1884" t="str">
        <f>INDEX('Postal Codes 1'!$C$2:$C$1540,MATCH(H1884,'Postal Codes 1'!$B$2:$B$1540,0))</f>
        <v>KT</v>
      </c>
      <c r="J1884" s="10">
        <v>40214</v>
      </c>
      <c r="K1884">
        <v>69</v>
      </c>
      <c r="L1884" t="s">
        <v>1772</v>
      </c>
      <c r="M1884" t="str">
        <f>Portfolio43468[[#This Row],[Product Name]]</f>
        <v>Gigastuff</v>
      </c>
      <c r="N1884">
        <f>Portfolio43468[[#This Row],[Order Quantity]]</f>
        <v>1242</v>
      </c>
      <c r="O1884" s="14">
        <f>Portfolio43468[[#This Row],[Order Value]]</f>
        <v>2347.3799999999997</v>
      </c>
      <c r="P1884">
        <f t="shared" si="58"/>
        <v>2010</v>
      </c>
      <c r="Q1884" t="str">
        <f t="shared" si="59"/>
        <v>Feb</v>
      </c>
    </row>
    <row r="1885" spans="1:17" x14ac:dyDescent="0.3">
      <c r="A1885">
        <v>1898</v>
      </c>
      <c r="B1885" t="str">
        <f>Portfolio43468[[#This Row],[First Name]]</f>
        <v>J</v>
      </c>
      <c r="C1885" t="str">
        <f>Portfolio43468[[#This Row],[Last Name]]</f>
        <v>Crowell</v>
      </c>
      <c r="D1885" t="s">
        <v>4493</v>
      </c>
      <c r="E1885" t="str">
        <f>Portfolio43468[[#This Row],[Gender]]</f>
        <v>M</v>
      </c>
      <c r="F1885">
        <v>60</v>
      </c>
      <c r="G1885" t="s">
        <v>6352</v>
      </c>
      <c r="H1885" t="s">
        <v>563</v>
      </c>
      <c r="I1885" t="str">
        <f>INDEX('Postal Codes 1'!$C$2:$C$1540,MATCH(H1885,'Postal Codes 1'!$B$2:$B$1540,0))</f>
        <v>CF</v>
      </c>
      <c r="J1885" s="10">
        <v>39559</v>
      </c>
      <c r="K1885">
        <v>69</v>
      </c>
      <c r="L1885" t="s">
        <v>1673</v>
      </c>
      <c r="M1885" t="str">
        <f>Portfolio43468[[#This Row],[Product Name]]</f>
        <v>Megawidget S</v>
      </c>
      <c r="N1885">
        <f>Portfolio43468[[#This Row],[Order Quantity]]</f>
        <v>1656</v>
      </c>
      <c r="O1885" s="14">
        <f>Portfolio43468[[#This Row],[Order Value]]</f>
        <v>1308.24</v>
      </c>
      <c r="P1885">
        <f t="shared" si="58"/>
        <v>2008</v>
      </c>
      <c r="Q1885" t="str">
        <f t="shared" si="59"/>
        <v>Apr</v>
      </c>
    </row>
    <row r="1886" spans="1:17" x14ac:dyDescent="0.3">
      <c r="A1886">
        <v>1899</v>
      </c>
      <c r="B1886" t="str">
        <f>Portfolio43468[[#This Row],[First Name]]</f>
        <v>D</v>
      </c>
      <c r="C1886" t="str">
        <f>Portfolio43468[[#This Row],[Last Name]]</f>
        <v>Moses</v>
      </c>
      <c r="D1886" t="s">
        <v>4493</v>
      </c>
      <c r="E1886" t="str">
        <f>Portfolio43468[[#This Row],[Gender]]</f>
        <v>M</v>
      </c>
      <c r="F1886">
        <v>30</v>
      </c>
      <c r="G1886" t="s">
        <v>6353</v>
      </c>
      <c r="H1886" t="s">
        <v>999</v>
      </c>
      <c r="I1886" t="str">
        <f>INDEX('Postal Codes 1'!$C$2:$C$1540,MATCH(H1886,'Postal Codes 1'!$B$2:$B$1540,0))</f>
        <v>DN</v>
      </c>
      <c r="J1886" s="10">
        <v>39832</v>
      </c>
      <c r="K1886">
        <v>60</v>
      </c>
      <c r="L1886" t="s">
        <v>1692</v>
      </c>
      <c r="M1886" t="str">
        <f>Portfolio43468[[#This Row],[Product Name]]</f>
        <v>Megawidget L</v>
      </c>
      <c r="N1886">
        <f>Portfolio43468[[#This Row],[Order Quantity]]</f>
        <v>1440</v>
      </c>
      <c r="O1886" s="14">
        <f>Portfolio43468[[#This Row],[Order Value]]</f>
        <v>2289.6</v>
      </c>
      <c r="P1886">
        <f t="shared" si="58"/>
        <v>2009</v>
      </c>
      <c r="Q1886" t="str">
        <f t="shared" si="59"/>
        <v>Jan</v>
      </c>
    </row>
    <row r="1887" spans="1:17" x14ac:dyDescent="0.3">
      <c r="A1887">
        <v>1900</v>
      </c>
      <c r="B1887" t="str">
        <f>Portfolio43468[[#This Row],[First Name]]</f>
        <v>J</v>
      </c>
      <c r="C1887" t="str">
        <f>Portfolio43468[[#This Row],[Last Name]]</f>
        <v>Crocker</v>
      </c>
      <c r="D1887" t="s">
        <v>4493</v>
      </c>
      <c r="E1887" t="str">
        <f>Portfolio43468[[#This Row],[Gender]]</f>
        <v>M</v>
      </c>
      <c r="F1887">
        <v>60</v>
      </c>
      <c r="G1887" t="s">
        <v>6354</v>
      </c>
      <c r="H1887" t="s">
        <v>33</v>
      </c>
      <c r="I1887" t="str">
        <f>INDEX('Postal Codes 1'!$C$2:$C$1540,MATCH(H1887,'Postal Codes 1'!$B$2:$B$1540,0))</f>
        <v>BA</v>
      </c>
      <c r="J1887" s="10">
        <v>39754</v>
      </c>
      <c r="K1887">
        <v>37</v>
      </c>
      <c r="L1887" t="s">
        <v>1707</v>
      </c>
      <c r="M1887" t="str">
        <f>Portfolio43468[[#This Row],[Product Name]]</f>
        <v>Megawidget M</v>
      </c>
      <c r="N1887">
        <f>Portfolio43468[[#This Row],[Order Quantity]]</f>
        <v>888</v>
      </c>
      <c r="O1887" s="14">
        <f>Portfolio43468[[#This Row],[Order Value]]</f>
        <v>1056.72</v>
      </c>
      <c r="P1887">
        <f t="shared" si="58"/>
        <v>2008</v>
      </c>
      <c r="Q1887" t="str">
        <f t="shared" si="59"/>
        <v>Nov</v>
      </c>
    </row>
    <row r="1888" spans="1:17" x14ac:dyDescent="0.3">
      <c r="A1888">
        <v>1901</v>
      </c>
      <c r="B1888" t="str">
        <f>Portfolio43468[[#This Row],[First Name]]</f>
        <v>K</v>
      </c>
      <c r="C1888" t="str">
        <f>Portfolio43468[[#This Row],[Last Name]]</f>
        <v>Toney</v>
      </c>
      <c r="D1888" t="s">
        <v>4493</v>
      </c>
      <c r="E1888" t="str">
        <f>Portfolio43468[[#This Row],[Gender]]</f>
        <v>M</v>
      </c>
      <c r="F1888">
        <v>60</v>
      </c>
      <c r="G1888" t="s">
        <v>6356</v>
      </c>
      <c r="H1888" t="s">
        <v>6357</v>
      </c>
      <c r="I1888" t="str">
        <f>INDEX('Postal Codes 1'!$C$2:$C$1540,MATCH(H1888,'Postal Codes 1'!$B$2:$B$1540,0))</f>
        <v>BS</v>
      </c>
      <c r="J1888" s="10">
        <v>40221</v>
      </c>
      <c r="K1888">
        <v>77</v>
      </c>
      <c r="L1888" t="s">
        <v>1721</v>
      </c>
      <c r="M1888" t="str">
        <f>Portfolio43468[[#This Row],[Product Name]]</f>
        <v>Ultrathing V4</v>
      </c>
      <c r="N1888">
        <f>Portfolio43468[[#This Row],[Order Quantity]]</f>
        <v>1848</v>
      </c>
      <c r="O1888" s="14">
        <f>Portfolio43468[[#This Row],[Order Value]]</f>
        <v>7373.52</v>
      </c>
      <c r="P1888">
        <f t="shared" si="58"/>
        <v>2010</v>
      </c>
      <c r="Q1888" t="str">
        <f t="shared" si="59"/>
        <v>Feb</v>
      </c>
    </row>
    <row r="1889" spans="1:17" x14ac:dyDescent="0.3">
      <c r="A1889">
        <v>1902</v>
      </c>
      <c r="B1889" t="str">
        <f>Portfolio43468[[#This Row],[First Name]]</f>
        <v>M</v>
      </c>
      <c r="C1889" t="str">
        <f>Portfolio43468[[#This Row],[Last Name]]</f>
        <v>Greene</v>
      </c>
      <c r="D1889" t="s">
        <v>4493</v>
      </c>
      <c r="E1889" t="str">
        <f>Portfolio43468[[#This Row],[Gender]]</f>
        <v>M</v>
      </c>
      <c r="F1889">
        <v>60</v>
      </c>
      <c r="G1889" t="s">
        <v>6359</v>
      </c>
      <c r="H1889" t="s">
        <v>3790</v>
      </c>
      <c r="I1889" t="str">
        <f>INDEX('Postal Codes 1'!$C$2:$C$1540,MATCH(H1889,'Postal Codes 1'!$B$2:$B$1540,0))</f>
        <v>ME</v>
      </c>
      <c r="J1889" s="10">
        <v>39773</v>
      </c>
      <c r="K1889">
        <v>36</v>
      </c>
      <c r="L1889" t="s">
        <v>1721</v>
      </c>
      <c r="M1889" t="str">
        <f>Portfolio43468[[#This Row],[Product Name]]</f>
        <v>Ultrathing V4</v>
      </c>
      <c r="N1889">
        <f>Portfolio43468[[#This Row],[Order Quantity]]</f>
        <v>864</v>
      </c>
      <c r="O1889" s="14">
        <f>Portfolio43468[[#This Row],[Order Value]]</f>
        <v>3447.36</v>
      </c>
      <c r="P1889">
        <f t="shared" si="58"/>
        <v>2008</v>
      </c>
      <c r="Q1889" t="str">
        <f t="shared" si="59"/>
        <v>Nov</v>
      </c>
    </row>
    <row r="1890" spans="1:17" x14ac:dyDescent="0.3">
      <c r="A1890">
        <v>1903</v>
      </c>
      <c r="B1890" t="str">
        <f>Portfolio43468[[#This Row],[First Name]]</f>
        <v>R</v>
      </c>
      <c r="C1890" t="str">
        <f>Portfolio43468[[#This Row],[Last Name]]</f>
        <v>Donovan</v>
      </c>
      <c r="D1890" t="s">
        <v>4493</v>
      </c>
      <c r="E1890" t="str">
        <f>Portfolio43468[[#This Row],[Gender]]</f>
        <v>M</v>
      </c>
      <c r="F1890">
        <v>60</v>
      </c>
      <c r="G1890" t="s">
        <v>6361</v>
      </c>
      <c r="H1890" t="s">
        <v>420</v>
      </c>
      <c r="I1890" t="str">
        <f>INDEX('Postal Codes 1'!$C$2:$C$1540,MATCH(H1890,'Postal Codes 1'!$B$2:$B$1540,0))</f>
        <v>PH</v>
      </c>
      <c r="J1890" s="10">
        <v>39883</v>
      </c>
      <c r="K1890">
        <v>48</v>
      </c>
      <c r="L1890" t="s">
        <v>1673</v>
      </c>
      <c r="M1890" t="str">
        <f>Portfolio43468[[#This Row],[Product Name]]</f>
        <v>Megawidget S</v>
      </c>
      <c r="N1890">
        <f>Portfolio43468[[#This Row],[Order Quantity]]</f>
        <v>1152</v>
      </c>
      <c r="O1890" s="14">
        <f>Portfolio43468[[#This Row],[Order Value]]</f>
        <v>910.08</v>
      </c>
      <c r="P1890">
        <f t="shared" si="58"/>
        <v>2009</v>
      </c>
      <c r="Q1890" t="str">
        <f t="shared" si="59"/>
        <v>Mar</v>
      </c>
    </row>
    <row r="1891" spans="1:17" x14ac:dyDescent="0.3">
      <c r="A1891">
        <v>1904</v>
      </c>
      <c r="B1891" t="str">
        <f>Portfolio43468[[#This Row],[First Name]]</f>
        <v>R</v>
      </c>
      <c r="C1891" t="str">
        <f>Portfolio43468[[#This Row],[Last Name]]</f>
        <v>Tidwell</v>
      </c>
      <c r="D1891" t="s">
        <v>4493</v>
      </c>
      <c r="E1891" t="str">
        <f>Portfolio43468[[#This Row],[Gender]]</f>
        <v>M</v>
      </c>
      <c r="F1891">
        <v>30</v>
      </c>
      <c r="G1891" t="s">
        <v>6364</v>
      </c>
      <c r="H1891" t="s">
        <v>43</v>
      </c>
      <c r="I1891" t="str">
        <f>INDEX('Postal Codes 1'!$C$2:$C$1540,MATCH(H1891,'Postal Codes 1'!$B$2:$B$1540,0))</f>
        <v>BH</v>
      </c>
      <c r="J1891" s="10">
        <v>40020</v>
      </c>
      <c r="K1891">
        <v>25</v>
      </c>
      <c r="L1891" t="s">
        <v>1707</v>
      </c>
      <c r="M1891" t="str">
        <f>Portfolio43468[[#This Row],[Product Name]]</f>
        <v>Megawidget M</v>
      </c>
      <c r="N1891">
        <f>Portfolio43468[[#This Row],[Order Quantity]]</f>
        <v>600</v>
      </c>
      <c r="O1891" s="14">
        <f>Portfolio43468[[#This Row],[Order Value]]</f>
        <v>714</v>
      </c>
      <c r="P1891">
        <f t="shared" si="58"/>
        <v>2009</v>
      </c>
      <c r="Q1891" t="str">
        <f t="shared" si="59"/>
        <v>Jul</v>
      </c>
    </row>
    <row r="1892" spans="1:17" x14ac:dyDescent="0.3">
      <c r="A1892">
        <v>1905</v>
      </c>
      <c r="B1892" t="str">
        <f>Portfolio43468[[#This Row],[First Name]]</f>
        <v>A</v>
      </c>
      <c r="C1892" t="str">
        <f>Portfolio43468[[#This Row],[Last Name]]</f>
        <v>Gibbons</v>
      </c>
      <c r="D1892" t="s">
        <v>4493</v>
      </c>
      <c r="E1892" t="str">
        <f>Portfolio43468[[#This Row],[Gender]]</f>
        <v>M</v>
      </c>
      <c r="F1892">
        <v>90</v>
      </c>
      <c r="G1892" t="s">
        <v>6366</v>
      </c>
      <c r="H1892" t="s">
        <v>6024</v>
      </c>
      <c r="I1892" t="str">
        <f>INDEX('Postal Codes 1'!$C$2:$C$1540,MATCH(H1892,'Postal Codes 1'!$B$2:$B$1540,0))</f>
        <v>KY</v>
      </c>
      <c r="J1892" s="10">
        <v>40003</v>
      </c>
      <c r="K1892">
        <v>67</v>
      </c>
      <c r="L1892" t="s">
        <v>1677</v>
      </c>
      <c r="M1892" t="str">
        <f>Portfolio43468[[#This Row],[Product Name]]</f>
        <v>Ultrathing V3</v>
      </c>
      <c r="N1892">
        <f>Portfolio43468[[#This Row],[Order Quantity]]</f>
        <v>1608</v>
      </c>
      <c r="O1892" s="14">
        <f>Portfolio43468[[#This Row],[Order Value]]</f>
        <v>5611.92</v>
      </c>
      <c r="P1892">
        <f t="shared" si="58"/>
        <v>2009</v>
      </c>
      <c r="Q1892" t="str">
        <f t="shared" si="59"/>
        <v>Jul</v>
      </c>
    </row>
    <row r="1893" spans="1:17" x14ac:dyDescent="0.3">
      <c r="A1893">
        <v>1906</v>
      </c>
      <c r="B1893" t="str">
        <f>Portfolio43468[[#This Row],[First Name]]</f>
        <v>M</v>
      </c>
      <c r="C1893" t="str">
        <f>Portfolio43468[[#This Row],[Last Name]]</f>
        <v>Lake</v>
      </c>
      <c r="D1893" t="s">
        <v>4493</v>
      </c>
      <c r="E1893" t="str">
        <f>Portfolio43468[[#This Row],[Gender]]</f>
        <v>M</v>
      </c>
      <c r="F1893">
        <v>60</v>
      </c>
      <c r="G1893" t="s">
        <v>6367</v>
      </c>
      <c r="H1893" t="s">
        <v>301</v>
      </c>
      <c r="I1893" t="str">
        <f>INDEX('Postal Codes 1'!$C$2:$C$1540,MATCH(H1893,'Postal Codes 1'!$B$2:$B$1540,0))</f>
        <v>KY</v>
      </c>
      <c r="J1893" s="10">
        <v>40010</v>
      </c>
      <c r="K1893">
        <v>6</v>
      </c>
      <c r="L1893" t="s">
        <v>1692</v>
      </c>
      <c r="M1893" t="str">
        <f>Portfolio43468[[#This Row],[Product Name]]</f>
        <v>Megawidget L</v>
      </c>
      <c r="N1893">
        <f>Portfolio43468[[#This Row],[Order Quantity]]</f>
        <v>144</v>
      </c>
      <c r="O1893" s="14">
        <f>Portfolio43468[[#This Row],[Order Value]]</f>
        <v>228.96</v>
      </c>
      <c r="P1893">
        <f t="shared" si="58"/>
        <v>2009</v>
      </c>
      <c r="Q1893" t="str">
        <f t="shared" si="59"/>
        <v>Jul</v>
      </c>
    </row>
    <row r="1894" spans="1:17" x14ac:dyDescent="0.3">
      <c r="A1894">
        <v>1907</v>
      </c>
      <c r="B1894" t="str">
        <f>Portfolio43468[[#This Row],[First Name]]</f>
        <v>B</v>
      </c>
      <c r="C1894" t="str">
        <f>Portfolio43468[[#This Row],[Last Name]]</f>
        <v>Small</v>
      </c>
      <c r="D1894" t="s">
        <v>4493</v>
      </c>
      <c r="E1894" t="str">
        <f>Portfolio43468[[#This Row],[Gender]]</f>
        <v>M</v>
      </c>
      <c r="F1894">
        <v>30</v>
      </c>
      <c r="G1894" t="s">
        <v>6368</v>
      </c>
      <c r="H1894" t="s">
        <v>1964</v>
      </c>
      <c r="I1894" t="str">
        <f>INDEX('Postal Codes 1'!$C$2:$C$1540,MATCH(H1894,'Postal Codes 1'!$B$2:$B$1540,0))</f>
        <v>SY</v>
      </c>
      <c r="J1894" s="10">
        <v>39848</v>
      </c>
      <c r="K1894">
        <v>54</v>
      </c>
      <c r="L1894" t="s">
        <v>1700</v>
      </c>
      <c r="M1894" t="str">
        <f>Portfolio43468[[#This Row],[Product Name]]</f>
        <v>Ultrathing V1</v>
      </c>
      <c r="N1894">
        <f>Portfolio43468[[#This Row],[Order Quantity]]</f>
        <v>918</v>
      </c>
      <c r="O1894" s="14">
        <f>Portfolio43468[[#This Row],[Order Value]]</f>
        <v>1826.82</v>
      </c>
      <c r="P1894">
        <f t="shared" si="58"/>
        <v>2009</v>
      </c>
      <c r="Q1894" t="str">
        <f t="shared" si="59"/>
        <v>Feb</v>
      </c>
    </row>
    <row r="1895" spans="1:17" x14ac:dyDescent="0.3">
      <c r="A1895">
        <v>1908</v>
      </c>
      <c r="B1895" t="str">
        <f>Portfolio43468[[#This Row],[First Name]]</f>
        <v>K</v>
      </c>
      <c r="C1895" t="str">
        <f>Portfolio43468[[#This Row],[Last Name]]</f>
        <v>Donnelly</v>
      </c>
      <c r="D1895" t="s">
        <v>4493</v>
      </c>
      <c r="E1895" t="str">
        <f>Portfolio43468[[#This Row],[Gender]]</f>
        <v>M</v>
      </c>
      <c r="F1895">
        <v>60</v>
      </c>
      <c r="G1895" t="s">
        <v>6370</v>
      </c>
      <c r="H1895" t="s">
        <v>6371</v>
      </c>
      <c r="I1895" t="str">
        <f>INDEX('Postal Codes 1'!$C$2:$C$1540,MATCH(H1895,'Postal Codes 1'!$B$2:$B$1540,0))</f>
        <v>CF</v>
      </c>
      <c r="J1895" s="10">
        <v>40482</v>
      </c>
      <c r="K1895">
        <v>43</v>
      </c>
      <c r="L1895" t="s">
        <v>1772</v>
      </c>
      <c r="M1895" t="str">
        <f>Portfolio43468[[#This Row],[Product Name]]</f>
        <v>Gigastuff</v>
      </c>
      <c r="N1895">
        <f>Portfolio43468[[#This Row],[Order Quantity]]</f>
        <v>774</v>
      </c>
      <c r="O1895" s="14">
        <f>Portfolio43468[[#This Row],[Order Value]]</f>
        <v>1462.86</v>
      </c>
      <c r="P1895">
        <f t="shared" si="58"/>
        <v>2010</v>
      </c>
      <c r="Q1895" t="str">
        <f t="shared" si="59"/>
        <v>Oct</v>
      </c>
    </row>
    <row r="1896" spans="1:17" x14ac:dyDescent="0.3">
      <c r="A1896">
        <v>1909</v>
      </c>
      <c r="B1896" t="str">
        <f>Portfolio43468[[#This Row],[First Name]]</f>
        <v>R</v>
      </c>
      <c r="C1896" t="str">
        <f>Portfolio43468[[#This Row],[Last Name]]</f>
        <v>Cano</v>
      </c>
      <c r="D1896" t="s">
        <v>4493</v>
      </c>
      <c r="E1896" t="str">
        <f>Portfolio43468[[#This Row],[Gender]]</f>
        <v>M</v>
      </c>
      <c r="F1896">
        <v>90</v>
      </c>
      <c r="G1896" t="s">
        <v>6373</v>
      </c>
      <c r="H1896" t="s">
        <v>6112</v>
      </c>
      <c r="I1896" t="str">
        <f>INDEX('Postal Codes 1'!$C$2:$C$1540,MATCH(H1896,'Postal Codes 1'!$B$2:$B$1540,0))</f>
        <v>PL</v>
      </c>
      <c r="J1896" s="10">
        <v>40099</v>
      </c>
      <c r="K1896">
        <v>41</v>
      </c>
      <c r="L1896" t="s">
        <v>1007</v>
      </c>
      <c r="M1896" t="str">
        <f>Portfolio43468[[#This Row],[Product Name]]</f>
        <v>Superwossname</v>
      </c>
      <c r="N1896">
        <f>Portfolio43468[[#This Row],[Order Quantity]]</f>
        <v>820</v>
      </c>
      <c r="O1896" s="14">
        <f>Portfolio43468[[#This Row],[Order Value]]</f>
        <v>2550.1999999999998</v>
      </c>
      <c r="P1896">
        <f t="shared" si="58"/>
        <v>2009</v>
      </c>
      <c r="Q1896" t="str">
        <f t="shared" si="59"/>
        <v>Oct</v>
      </c>
    </row>
    <row r="1897" spans="1:17" x14ac:dyDescent="0.3">
      <c r="A1897">
        <v>1910</v>
      </c>
      <c r="B1897" t="str">
        <f>Portfolio43468[[#This Row],[First Name]]</f>
        <v>S</v>
      </c>
      <c r="C1897" t="str">
        <f>Portfolio43468[[#This Row],[Last Name]]</f>
        <v>Mcintosh</v>
      </c>
      <c r="D1897" t="s">
        <v>4493</v>
      </c>
      <c r="E1897" t="str">
        <f>Portfolio43468[[#This Row],[Gender]]</f>
        <v>M</v>
      </c>
      <c r="F1897">
        <v>60</v>
      </c>
      <c r="G1897" t="s">
        <v>6375</v>
      </c>
      <c r="H1897" t="s">
        <v>673</v>
      </c>
      <c r="I1897" t="str">
        <f>INDEX('Postal Codes 1'!$C$2:$C$1540,MATCH(H1897,'Postal Codes 1'!$B$2:$B$1540,0))</f>
        <v>KT</v>
      </c>
      <c r="J1897" s="10">
        <v>40296</v>
      </c>
      <c r="K1897">
        <v>19</v>
      </c>
      <c r="L1897" t="s">
        <v>1696</v>
      </c>
      <c r="M1897" t="str">
        <f>Portfolio43468[[#This Row],[Product Name]]</f>
        <v>Ultrathing V2</v>
      </c>
      <c r="N1897">
        <f>Portfolio43468[[#This Row],[Order Quantity]]</f>
        <v>380</v>
      </c>
      <c r="O1897" s="14">
        <f>Portfolio43468[[#This Row],[Order Value]]</f>
        <v>1136.2</v>
      </c>
      <c r="P1897">
        <f t="shared" si="58"/>
        <v>2010</v>
      </c>
      <c r="Q1897" t="str">
        <f t="shared" si="59"/>
        <v>Apr</v>
      </c>
    </row>
    <row r="1898" spans="1:17" x14ac:dyDescent="0.3">
      <c r="A1898">
        <v>1911</v>
      </c>
      <c r="B1898" t="str">
        <f>Portfolio43468[[#This Row],[First Name]]</f>
        <v>S</v>
      </c>
      <c r="C1898" t="str">
        <f>Portfolio43468[[#This Row],[Last Name]]</f>
        <v>Vick</v>
      </c>
      <c r="D1898" t="s">
        <v>4493</v>
      </c>
      <c r="E1898" t="str">
        <f>Portfolio43468[[#This Row],[Gender]]</f>
        <v>M</v>
      </c>
      <c r="F1898">
        <v>30</v>
      </c>
      <c r="G1898" t="s">
        <v>6378</v>
      </c>
      <c r="H1898" t="s">
        <v>593</v>
      </c>
      <c r="I1898" t="str">
        <f>INDEX('Postal Codes 1'!$C$2:$C$1540,MATCH(H1898,'Postal Codes 1'!$B$2:$B$1540,0))</f>
        <v>DL</v>
      </c>
      <c r="J1898" s="10">
        <v>39896</v>
      </c>
      <c r="K1898">
        <v>83</v>
      </c>
      <c r="L1898" t="s">
        <v>1772</v>
      </c>
      <c r="M1898" t="str">
        <f>Portfolio43468[[#This Row],[Product Name]]</f>
        <v>Gigastuff</v>
      </c>
      <c r="N1898">
        <f>Portfolio43468[[#This Row],[Order Quantity]]</f>
        <v>1494</v>
      </c>
      <c r="O1898" s="14">
        <f>Portfolio43468[[#This Row],[Order Value]]</f>
        <v>2823.66</v>
      </c>
      <c r="P1898">
        <f t="shared" si="58"/>
        <v>2009</v>
      </c>
      <c r="Q1898" t="str">
        <f t="shared" si="59"/>
        <v>Mar</v>
      </c>
    </row>
    <row r="1899" spans="1:17" x14ac:dyDescent="0.3">
      <c r="A1899">
        <v>1912</v>
      </c>
      <c r="B1899" t="str">
        <f>Portfolio43468[[#This Row],[First Name]]</f>
        <v>A</v>
      </c>
      <c r="C1899" t="str">
        <f>Portfolio43468[[#This Row],[Last Name]]</f>
        <v>Lynn</v>
      </c>
      <c r="D1899" t="s">
        <v>4493</v>
      </c>
      <c r="E1899" t="str">
        <f>Portfolio43468[[#This Row],[Gender]]</f>
        <v>M</v>
      </c>
      <c r="F1899">
        <v>30</v>
      </c>
      <c r="G1899" t="s">
        <v>6379</v>
      </c>
      <c r="H1899" t="s">
        <v>654</v>
      </c>
      <c r="I1899" t="str">
        <f>INDEX('Postal Codes 1'!$C$2:$C$1540,MATCH(H1899,'Postal Codes 1'!$B$2:$B$1540,0))</f>
        <v>IP</v>
      </c>
      <c r="J1899" s="10">
        <v>40184</v>
      </c>
      <c r="K1899">
        <v>100</v>
      </c>
      <c r="L1899" t="s">
        <v>1692</v>
      </c>
      <c r="M1899" t="str">
        <f>Portfolio43468[[#This Row],[Product Name]]</f>
        <v>Megawidget L</v>
      </c>
      <c r="N1899">
        <f>Portfolio43468[[#This Row],[Order Quantity]]</f>
        <v>2400</v>
      </c>
      <c r="O1899" s="14">
        <f>Portfolio43468[[#This Row],[Order Value]]</f>
        <v>3816</v>
      </c>
      <c r="P1899">
        <f t="shared" si="58"/>
        <v>2010</v>
      </c>
      <c r="Q1899" t="str">
        <f t="shared" si="59"/>
        <v>Jan</v>
      </c>
    </row>
    <row r="1900" spans="1:17" x14ac:dyDescent="0.3">
      <c r="A1900">
        <v>1913</v>
      </c>
      <c r="B1900" t="str">
        <f>Portfolio43468[[#This Row],[First Name]]</f>
        <v>T</v>
      </c>
      <c r="C1900" t="str">
        <f>Portfolio43468[[#This Row],[Last Name]]</f>
        <v>Babcock</v>
      </c>
      <c r="D1900" t="s">
        <v>4493</v>
      </c>
      <c r="E1900" t="str">
        <f>Portfolio43468[[#This Row],[Gender]]</f>
        <v>M</v>
      </c>
      <c r="F1900">
        <v>30</v>
      </c>
      <c r="G1900" t="s">
        <v>6381</v>
      </c>
      <c r="H1900" t="s">
        <v>730</v>
      </c>
      <c r="I1900" t="str">
        <f>INDEX('Postal Codes 1'!$C$2:$C$1540,MATCH(H1900,'Postal Codes 1'!$B$2:$B$1540,0))</f>
        <v>ME</v>
      </c>
      <c r="J1900" s="10">
        <v>39623</v>
      </c>
      <c r="K1900">
        <v>92</v>
      </c>
      <c r="L1900" t="s">
        <v>1692</v>
      </c>
      <c r="M1900" t="str">
        <f>Portfolio43468[[#This Row],[Product Name]]</f>
        <v>Megawidget L</v>
      </c>
      <c r="N1900">
        <f>Portfolio43468[[#This Row],[Order Quantity]]</f>
        <v>2208</v>
      </c>
      <c r="O1900" s="14">
        <f>Portfolio43468[[#This Row],[Order Value]]</f>
        <v>3510.7200000000003</v>
      </c>
      <c r="P1900">
        <f t="shared" si="58"/>
        <v>2008</v>
      </c>
      <c r="Q1900" t="str">
        <f t="shared" si="59"/>
        <v>Jun</v>
      </c>
    </row>
    <row r="1901" spans="1:17" x14ac:dyDescent="0.3">
      <c r="A1901">
        <v>1914</v>
      </c>
      <c r="B1901" t="str">
        <f>Portfolio43468[[#This Row],[First Name]]</f>
        <v>B</v>
      </c>
      <c r="C1901" t="str">
        <f>Portfolio43468[[#This Row],[Last Name]]</f>
        <v>Lamb</v>
      </c>
      <c r="D1901" t="s">
        <v>4493</v>
      </c>
      <c r="E1901" t="str">
        <f>Portfolio43468[[#This Row],[Gender]]</f>
        <v>M</v>
      </c>
      <c r="F1901">
        <v>60</v>
      </c>
      <c r="G1901" t="s">
        <v>6383</v>
      </c>
      <c r="H1901" t="s">
        <v>270</v>
      </c>
      <c r="I1901" t="str">
        <f>INDEX('Postal Codes 1'!$C$2:$C$1540,MATCH(H1901,'Postal Codes 1'!$B$2:$B$1540,0))</f>
        <v>IV</v>
      </c>
      <c r="J1901" s="10">
        <v>40197</v>
      </c>
      <c r="K1901">
        <v>45</v>
      </c>
      <c r="L1901" t="s">
        <v>1692</v>
      </c>
      <c r="M1901" t="str">
        <f>Portfolio43468[[#This Row],[Product Name]]</f>
        <v>Megawidget L</v>
      </c>
      <c r="N1901">
        <f>Portfolio43468[[#This Row],[Order Quantity]]</f>
        <v>1080</v>
      </c>
      <c r="O1901" s="14">
        <f>Portfolio43468[[#This Row],[Order Value]]</f>
        <v>1717.2</v>
      </c>
      <c r="P1901">
        <f t="shared" si="58"/>
        <v>2010</v>
      </c>
      <c r="Q1901" t="str">
        <f t="shared" si="59"/>
        <v>Jan</v>
      </c>
    </row>
    <row r="1902" spans="1:17" x14ac:dyDescent="0.3">
      <c r="A1902">
        <v>1915</v>
      </c>
      <c r="B1902" t="str">
        <f>Portfolio43468[[#This Row],[First Name]]</f>
        <v>S</v>
      </c>
      <c r="C1902" t="str">
        <f>Portfolio43468[[#This Row],[Last Name]]</f>
        <v>Mccain</v>
      </c>
      <c r="D1902" t="s">
        <v>4493</v>
      </c>
      <c r="E1902" t="str">
        <f>Portfolio43468[[#This Row],[Gender]]</f>
        <v>M</v>
      </c>
      <c r="F1902">
        <v>30</v>
      </c>
      <c r="G1902" t="s">
        <v>6384</v>
      </c>
      <c r="H1902" t="s">
        <v>5393</v>
      </c>
      <c r="I1902" t="str">
        <f>INDEX('Postal Codes 1'!$C$2:$C$1540,MATCH(H1902,'Postal Codes 1'!$B$2:$B$1540,0))</f>
        <v>PA</v>
      </c>
      <c r="J1902" s="10">
        <v>39595</v>
      </c>
      <c r="K1902">
        <v>3</v>
      </c>
      <c r="L1902" t="s">
        <v>1677</v>
      </c>
      <c r="M1902" t="str">
        <f>Portfolio43468[[#This Row],[Product Name]]</f>
        <v>Ultrathing V3</v>
      </c>
      <c r="N1902">
        <f>Portfolio43468[[#This Row],[Order Quantity]]</f>
        <v>72</v>
      </c>
      <c r="O1902" s="14">
        <f>Portfolio43468[[#This Row],[Order Value]]</f>
        <v>251.28000000000003</v>
      </c>
      <c r="P1902">
        <f t="shared" si="58"/>
        <v>2008</v>
      </c>
      <c r="Q1902" t="str">
        <f t="shared" si="59"/>
        <v>May</v>
      </c>
    </row>
    <row r="1903" spans="1:17" x14ac:dyDescent="0.3">
      <c r="A1903">
        <v>1916</v>
      </c>
      <c r="B1903" t="str">
        <f>Portfolio43468[[#This Row],[First Name]]</f>
        <v>W</v>
      </c>
      <c r="C1903" t="str">
        <f>Portfolio43468[[#This Row],[Last Name]]</f>
        <v>Figueroa</v>
      </c>
      <c r="D1903" t="s">
        <v>4493</v>
      </c>
      <c r="E1903" t="str">
        <f>Portfolio43468[[#This Row],[Gender]]</f>
        <v>M</v>
      </c>
      <c r="F1903">
        <v>30</v>
      </c>
      <c r="G1903" t="s">
        <v>6386</v>
      </c>
      <c r="H1903" t="s">
        <v>1407</v>
      </c>
      <c r="I1903" t="str">
        <f>INDEX('Postal Codes 1'!$C$2:$C$1540,MATCH(H1903,'Postal Codes 1'!$B$2:$B$1540,0))</f>
        <v>SY</v>
      </c>
      <c r="J1903" s="10">
        <v>39622</v>
      </c>
      <c r="K1903">
        <v>14</v>
      </c>
      <c r="L1903" t="s">
        <v>1677</v>
      </c>
      <c r="M1903" t="str">
        <f>Portfolio43468[[#This Row],[Product Name]]</f>
        <v>Ultrathing V3</v>
      </c>
      <c r="N1903">
        <f>Portfolio43468[[#This Row],[Order Quantity]]</f>
        <v>336</v>
      </c>
      <c r="O1903" s="14">
        <f>Portfolio43468[[#This Row],[Order Value]]</f>
        <v>1172.6400000000001</v>
      </c>
      <c r="P1903">
        <f t="shared" si="58"/>
        <v>2008</v>
      </c>
      <c r="Q1903" t="str">
        <f t="shared" si="59"/>
        <v>Jun</v>
      </c>
    </row>
    <row r="1904" spans="1:17" x14ac:dyDescent="0.3">
      <c r="A1904">
        <v>1917</v>
      </c>
      <c r="B1904" t="str">
        <f>Portfolio43468[[#This Row],[First Name]]</f>
        <v>Q</v>
      </c>
      <c r="C1904" t="str">
        <f>Portfolio43468[[#This Row],[Last Name]]</f>
        <v>Coleman</v>
      </c>
      <c r="D1904" t="s">
        <v>4493</v>
      </c>
      <c r="E1904" t="str">
        <f>Portfolio43468[[#This Row],[Gender]]</f>
        <v>M</v>
      </c>
      <c r="F1904">
        <v>90</v>
      </c>
      <c r="G1904" t="s">
        <v>1857</v>
      </c>
      <c r="H1904" t="s">
        <v>2271</v>
      </c>
      <c r="I1904" t="str">
        <f>INDEX('Postal Codes 1'!$C$2:$C$1540,MATCH(H1904,'Postal Codes 1'!$B$2:$B$1540,0))</f>
        <v>BN</v>
      </c>
      <c r="J1904" s="10">
        <v>40105</v>
      </c>
      <c r="K1904">
        <v>51</v>
      </c>
      <c r="L1904" t="s">
        <v>1692</v>
      </c>
      <c r="M1904" t="str">
        <f>Portfolio43468[[#This Row],[Product Name]]</f>
        <v>Megawidget L</v>
      </c>
      <c r="N1904">
        <f>Portfolio43468[[#This Row],[Order Quantity]]</f>
        <v>1224</v>
      </c>
      <c r="O1904" s="14">
        <f>Portfolio43468[[#This Row],[Order Value]]</f>
        <v>1946.16</v>
      </c>
      <c r="P1904">
        <f t="shared" si="58"/>
        <v>2009</v>
      </c>
      <c r="Q1904" t="str">
        <f t="shared" si="59"/>
        <v>Oct</v>
      </c>
    </row>
    <row r="1905" spans="1:17" x14ac:dyDescent="0.3">
      <c r="A1905">
        <v>1918</v>
      </c>
      <c r="B1905" t="str">
        <f>Portfolio43468[[#This Row],[First Name]]</f>
        <v>A</v>
      </c>
      <c r="C1905" t="str">
        <f>Portfolio43468[[#This Row],[Last Name]]</f>
        <v>Jefferson</v>
      </c>
      <c r="D1905" t="s">
        <v>4493</v>
      </c>
      <c r="E1905" t="str">
        <f>Portfolio43468[[#This Row],[Gender]]</f>
        <v>M</v>
      </c>
      <c r="F1905">
        <v>90</v>
      </c>
      <c r="G1905" t="s">
        <v>6387</v>
      </c>
      <c r="H1905" t="s">
        <v>400</v>
      </c>
      <c r="I1905" t="str">
        <f>INDEX('Postal Codes 1'!$C$2:$C$1540,MATCH(H1905,'Postal Codes 1'!$B$2:$B$1540,0))</f>
        <v>PA</v>
      </c>
      <c r="J1905" s="10">
        <v>40459</v>
      </c>
      <c r="K1905">
        <v>31</v>
      </c>
      <c r="L1905" t="s">
        <v>1696</v>
      </c>
      <c r="M1905" t="str">
        <f>Portfolio43468[[#This Row],[Product Name]]</f>
        <v>Ultrathing V2</v>
      </c>
      <c r="N1905">
        <f>Portfolio43468[[#This Row],[Order Quantity]]</f>
        <v>620</v>
      </c>
      <c r="O1905" s="14">
        <f>Portfolio43468[[#This Row],[Order Value]]</f>
        <v>1853.8000000000002</v>
      </c>
      <c r="P1905">
        <f t="shared" si="58"/>
        <v>2010</v>
      </c>
      <c r="Q1905" t="str">
        <f t="shared" si="59"/>
        <v>Oct</v>
      </c>
    </row>
    <row r="1906" spans="1:17" x14ac:dyDescent="0.3">
      <c r="A1906">
        <v>1919</v>
      </c>
      <c r="B1906" t="str">
        <f>Portfolio43468[[#This Row],[First Name]]</f>
        <v>H</v>
      </c>
      <c r="C1906" t="str">
        <f>Portfolio43468[[#This Row],[Last Name]]</f>
        <v>Montano</v>
      </c>
      <c r="D1906" t="s">
        <v>4493</v>
      </c>
      <c r="E1906" t="str">
        <f>Portfolio43468[[#This Row],[Gender]]</f>
        <v>M</v>
      </c>
      <c r="F1906">
        <v>60</v>
      </c>
      <c r="G1906" t="s">
        <v>6388</v>
      </c>
      <c r="H1906" t="s">
        <v>966</v>
      </c>
      <c r="I1906" t="str">
        <f>INDEX('Postal Codes 1'!$C$2:$C$1540,MATCH(H1906,'Postal Codes 1'!$B$2:$B$1540,0))</f>
        <v>DD</v>
      </c>
      <c r="J1906" s="10">
        <v>39560</v>
      </c>
      <c r="K1906">
        <v>94</v>
      </c>
      <c r="L1906" t="s">
        <v>1007</v>
      </c>
      <c r="M1906" t="str">
        <f>Portfolio43468[[#This Row],[Product Name]]</f>
        <v>Superwossname</v>
      </c>
      <c r="N1906">
        <f>Portfolio43468[[#This Row],[Order Quantity]]</f>
        <v>1880</v>
      </c>
      <c r="O1906" s="14">
        <f>Portfolio43468[[#This Row],[Order Value]]</f>
        <v>5846.8</v>
      </c>
      <c r="P1906">
        <f t="shared" si="58"/>
        <v>2008</v>
      </c>
      <c r="Q1906" t="str">
        <f t="shared" si="59"/>
        <v>Apr</v>
      </c>
    </row>
    <row r="1907" spans="1:17" x14ac:dyDescent="0.3">
      <c r="A1907">
        <v>1920</v>
      </c>
      <c r="B1907" t="str">
        <f>Portfolio43468[[#This Row],[First Name]]</f>
        <v>D</v>
      </c>
      <c r="C1907" t="str">
        <f>Portfolio43468[[#This Row],[Last Name]]</f>
        <v>Ewing</v>
      </c>
      <c r="D1907" t="s">
        <v>4493</v>
      </c>
      <c r="E1907" t="str">
        <f>Portfolio43468[[#This Row],[Gender]]</f>
        <v>M</v>
      </c>
      <c r="F1907">
        <v>90</v>
      </c>
      <c r="G1907" t="s">
        <v>6389</v>
      </c>
      <c r="H1907" t="s">
        <v>25</v>
      </c>
      <c r="I1907" t="str">
        <f>INDEX('Postal Codes 1'!$C$2:$C$1540,MATCH(H1907,'Postal Codes 1'!$B$2:$B$1540,0))</f>
        <v>B</v>
      </c>
      <c r="J1907" s="10">
        <v>40204</v>
      </c>
      <c r="K1907">
        <v>47</v>
      </c>
      <c r="L1907" t="s">
        <v>851</v>
      </c>
      <c r="M1907" t="str">
        <f>Portfolio43468[[#This Row],[Product Name]]</f>
        <v>Hyperwotsit</v>
      </c>
      <c r="N1907">
        <f>Portfolio43468[[#This Row],[Order Quantity]]</f>
        <v>940</v>
      </c>
      <c r="O1907" s="14">
        <f>Portfolio43468[[#This Row],[Order Value]]</f>
        <v>1889.3999999999999</v>
      </c>
      <c r="P1907">
        <f t="shared" si="58"/>
        <v>2010</v>
      </c>
      <c r="Q1907" t="str">
        <f t="shared" si="59"/>
        <v>Jan</v>
      </c>
    </row>
    <row r="1908" spans="1:17" x14ac:dyDescent="0.3">
      <c r="A1908">
        <v>1921</v>
      </c>
      <c r="B1908" t="str">
        <f>Portfolio43468[[#This Row],[First Name]]</f>
        <v>T</v>
      </c>
      <c r="C1908" t="str">
        <f>Portfolio43468[[#This Row],[Last Name]]</f>
        <v>Aragon</v>
      </c>
      <c r="D1908" t="s">
        <v>4493</v>
      </c>
      <c r="E1908" t="str">
        <f>Portfolio43468[[#This Row],[Gender]]</f>
        <v>M</v>
      </c>
      <c r="F1908">
        <v>90</v>
      </c>
      <c r="G1908" t="s">
        <v>6391</v>
      </c>
      <c r="H1908" t="s">
        <v>2431</v>
      </c>
      <c r="I1908" t="str">
        <f>INDEX('Postal Codes 1'!$C$2:$C$1540,MATCH(H1908,'Postal Codes 1'!$B$2:$B$1540,0))</f>
        <v>TQ</v>
      </c>
      <c r="J1908" s="10">
        <v>39463</v>
      </c>
      <c r="K1908">
        <v>39</v>
      </c>
      <c r="L1908" t="s">
        <v>1772</v>
      </c>
      <c r="M1908" t="str">
        <f>Portfolio43468[[#This Row],[Product Name]]</f>
        <v>Gigastuff</v>
      </c>
      <c r="N1908">
        <f>Portfolio43468[[#This Row],[Order Quantity]]</f>
        <v>702</v>
      </c>
      <c r="O1908" s="14">
        <f>Portfolio43468[[#This Row],[Order Value]]</f>
        <v>1326.78</v>
      </c>
      <c r="P1908">
        <f t="shared" si="58"/>
        <v>2008</v>
      </c>
      <c r="Q1908" t="str">
        <f t="shared" si="59"/>
        <v>Jan</v>
      </c>
    </row>
    <row r="1909" spans="1:17" x14ac:dyDescent="0.3">
      <c r="A1909">
        <v>1922</v>
      </c>
      <c r="B1909" t="str">
        <f>Portfolio43468[[#This Row],[First Name]]</f>
        <v>R</v>
      </c>
      <c r="C1909" t="str">
        <f>Portfolio43468[[#This Row],[Last Name]]</f>
        <v>Lang</v>
      </c>
      <c r="D1909" t="s">
        <v>4493</v>
      </c>
      <c r="E1909" t="str">
        <f>Portfolio43468[[#This Row],[Gender]]</f>
        <v>M</v>
      </c>
      <c r="F1909">
        <v>30</v>
      </c>
      <c r="G1909" t="s">
        <v>5528</v>
      </c>
      <c r="H1909" t="s">
        <v>747</v>
      </c>
      <c r="I1909" t="str">
        <f>INDEX('Postal Codes 1'!$C$2:$C$1540,MATCH(H1909,'Postal Codes 1'!$B$2:$B$1540,0))</f>
        <v>NE</v>
      </c>
      <c r="J1909" s="10">
        <v>40270</v>
      </c>
      <c r="K1909">
        <v>47</v>
      </c>
      <c r="L1909" t="s">
        <v>1696</v>
      </c>
      <c r="M1909" t="str">
        <f>Portfolio43468[[#This Row],[Product Name]]</f>
        <v>Ultrathing V2</v>
      </c>
      <c r="N1909">
        <f>Portfolio43468[[#This Row],[Order Quantity]]</f>
        <v>940</v>
      </c>
      <c r="O1909" s="14">
        <f>Portfolio43468[[#This Row],[Order Value]]</f>
        <v>2810.6000000000004</v>
      </c>
      <c r="P1909">
        <f t="shared" si="58"/>
        <v>2010</v>
      </c>
      <c r="Q1909" t="str">
        <f t="shared" si="59"/>
        <v>Apr</v>
      </c>
    </row>
    <row r="1910" spans="1:17" x14ac:dyDescent="0.3">
      <c r="A1910">
        <v>1923</v>
      </c>
      <c r="B1910" t="str">
        <f>Portfolio43468[[#This Row],[First Name]]</f>
        <v>C</v>
      </c>
      <c r="C1910" t="str">
        <f>Portfolio43468[[#This Row],[Last Name]]</f>
        <v>Freeman</v>
      </c>
      <c r="D1910" t="s">
        <v>4493</v>
      </c>
      <c r="E1910" t="str">
        <f>Portfolio43468[[#This Row],[Gender]]</f>
        <v>M</v>
      </c>
      <c r="F1910">
        <v>30</v>
      </c>
      <c r="G1910" t="s">
        <v>6393</v>
      </c>
      <c r="H1910" t="s">
        <v>5741</v>
      </c>
      <c r="I1910" t="str">
        <f>INDEX('Postal Codes 1'!$C$2:$C$1540,MATCH(H1910,'Postal Codes 1'!$B$2:$B$1540,0))</f>
        <v>FK</v>
      </c>
      <c r="J1910" s="10">
        <v>39806</v>
      </c>
      <c r="K1910">
        <v>6</v>
      </c>
      <c r="L1910" t="s">
        <v>1721</v>
      </c>
      <c r="M1910" t="str">
        <f>Portfolio43468[[#This Row],[Product Name]]</f>
        <v>Ultrathing V4</v>
      </c>
      <c r="N1910">
        <f>Portfolio43468[[#This Row],[Order Quantity]]</f>
        <v>144</v>
      </c>
      <c r="O1910" s="14">
        <f>Portfolio43468[[#This Row],[Order Value]]</f>
        <v>574.56000000000006</v>
      </c>
      <c r="P1910">
        <f t="shared" si="58"/>
        <v>2008</v>
      </c>
      <c r="Q1910" t="str">
        <f t="shared" si="59"/>
        <v>Dec</v>
      </c>
    </row>
    <row r="1911" spans="1:17" x14ac:dyDescent="0.3">
      <c r="A1911">
        <v>1924</v>
      </c>
      <c r="B1911" t="str">
        <f>Portfolio43468[[#This Row],[First Name]]</f>
        <v>C</v>
      </c>
      <c r="C1911" t="str">
        <f>Portfolio43468[[#This Row],[Last Name]]</f>
        <v>Whitfield</v>
      </c>
      <c r="D1911" t="s">
        <v>4493</v>
      </c>
      <c r="E1911" t="str">
        <f>Portfolio43468[[#This Row],[Gender]]</f>
        <v>M</v>
      </c>
      <c r="F1911">
        <v>30</v>
      </c>
      <c r="G1911" t="s">
        <v>6395</v>
      </c>
      <c r="H1911" t="s">
        <v>866</v>
      </c>
      <c r="I1911" t="str">
        <f>INDEX('Postal Codes 1'!$C$2:$C$1540,MATCH(H1911,'Postal Codes 1'!$B$2:$B$1540,0))</f>
        <v>BD</v>
      </c>
      <c r="J1911" s="10">
        <v>40407</v>
      </c>
      <c r="K1911">
        <v>67</v>
      </c>
      <c r="L1911" t="s">
        <v>1007</v>
      </c>
      <c r="M1911" t="str">
        <f>Portfolio43468[[#This Row],[Product Name]]</f>
        <v>Superwossname</v>
      </c>
      <c r="N1911">
        <f>Portfolio43468[[#This Row],[Order Quantity]]</f>
        <v>1340</v>
      </c>
      <c r="O1911" s="14">
        <f>Portfolio43468[[#This Row],[Order Value]]</f>
        <v>4167.3999999999996</v>
      </c>
      <c r="P1911">
        <f t="shared" si="58"/>
        <v>2010</v>
      </c>
      <c r="Q1911" t="str">
        <f t="shared" si="59"/>
        <v>Aug</v>
      </c>
    </row>
    <row r="1912" spans="1:17" x14ac:dyDescent="0.3">
      <c r="A1912">
        <v>1925</v>
      </c>
      <c r="B1912" t="str">
        <f>Portfolio43468[[#This Row],[First Name]]</f>
        <v>Z</v>
      </c>
      <c r="C1912" t="str">
        <f>Portfolio43468[[#This Row],[Last Name]]</f>
        <v>Cervantes</v>
      </c>
      <c r="D1912" t="s">
        <v>4493</v>
      </c>
      <c r="E1912" t="str">
        <f>Portfolio43468[[#This Row],[Gender]]</f>
        <v>M</v>
      </c>
      <c r="F1912">
        <v>60</v>
      </c>
      <c r="G1912" t="s">
        <v>6397</v>
      </c>
      <c r="H1912" t="s">
        <v>633</v>
      </c>
      <c r="I1912" t="str">
        <f>INDEX('Postal Codes 1'!$C$2:$C$1540,MATCH(H1912,'Postal Codes 1'!$B$2:$B$1540,0))</f>
        <v>GU</v>
      </c>
      <c r="J1912" s="10">
        <v>40219</v>
      </c>
      <c r="K1912">
        <v>14</v>
      </c>
      <c r="L1912" t="s">
        <v>1696</v>
      </c>
      <c r="M1912" t="str">
        <f>Portfolio43468[[#This Row],[Product Name]]</f>
        <v>Ultrathing V2</v>
      </c>
      <c r="N1912">
        <f>Portfolio43468[[#This Row],[Order Quantity]]</f>
        <v>280</v>
      </c>
      <c r="O1912" s="14">
        <f>Portfolio43468[[#This Row],[Order Value]]</f>
        <v>837.2</v>
      </c>
      <c r="P1912">
        <f t="shared" si="58"/>
        <v>2010</v>
      </c>
      <c r="Q1912" t="str">
        <f t="shared" si="59"/>
        <v>Feb</v>
      </c>
    </row>
    <row r="1913" spans="1:17" x14ac:dyDescent="0.3">
      <c r="A1913">
        <v>1926</v>
      </c>
      <c r="B1913" t="str">
        <f>Portfolio43468[[#This Row],[First Name]]</f>
        <v>L</v>
      </c>
      <c r="C1913" t="str">
        <f>Portfolio43468[[#This Row],[Last Name]]</f>
        <v>Blanco</v>
      </c>
      <c r="D1913" t="s">
        <v>4493</v>
      </c>
      <c r="E1913" t="str">
        <f>Portfolio43468[[#This Row],[Gender]]</f>
        <v>M</v>
      </c>
      <c r="F1913">
        <v>30</v>
      </c>
      <c r="G1913" t="s">
        <v>6399</v>
      </c>
      <c r="H1913" t="s">
        <v>6400</v>
      </c>
      <c r="I1913" t="str">
        <f>INDEX('Postal Codes 1'!$C$2:$C$1540,MATCH(H1913,'Postal Codes 1'!$B$2:$B$1540,0))</f>
        <v>EH</v>
      </c>
      <c r="J1913" s="10">
        <v>40000</v>
      </c>
      <c r="K1913">
        <v>44</v>
      </c>
      <c r="L1913" t="s">
        <v>1700</v>
      </c>
      <c r="M1913" t="str">
        <f>Portfolio43468[[#This Row],[Product Name]]</f>
        <v>Ultrathing V1</v>
      </c>
      <c r="N1913">
        <f>Portfolio43468[[#This Row],[Order Quantity]]</f>
        <v>748</v>
      </c>
      <c r="O1913" s="14">
        <f>Portfolio43468[[#This Row],[Order Value]]</f>
        <v>1488.52</v>
      </c>
      <c r="P1913">
        <f t="shared" si="58"/>
        <v>2009</v>
      </c>
      <c r="Q1913" t="str">
        <f t="shared" si="59"/>
        <v>Jul</v>
      </c>
    </row>
    <row r="1914" spans="1:17" x14ac:dyDescent="0.3">
      <c r="A1914">
        <v>1927</v>
      </c>
      <c r="B1914" t="str">
        <f>Portfolio43468[[#This Row],[First Name]]</f>
        <v>T</v>
      </c>
      <c r="C1914" t="str">
        <f>Portfolio43468[[#This Row],[Last Name]]</f>
        <v>Duncan</v>
      </c>
      <c r="D1914" t="s">
        <v>4493</v>
      </c>
      <c r="E1914" t="str">
        <f>Portfolio43468[[#This Row],[Gender]]</f>
        <v>M</v>
      </c>
      <c r="F1914">
        <v>60</v>
      </c>
      <c r="G1914" t="s">
        <v>6401</v>
      </c>
      <c r="H1914" t="s">
        <v>1166</v>
      </c>
      <c r="I1914" t="str">
        <f>INDEX('Postal Codes 1'!$C$2:$C$1540,MATCH(H1914,'Postal Codes 1'!$B$2:$B$1540,0))</f>
        <v>LL</v>
      </c>
      <c r="J1914" s="10">
        <v>40294</v>
      </c>
      <c r="K1914">
        <v>94</v>
      </c>
      <c r="L1914" t="s">
        <v>1772</v>
      </c>
      <c r="M1914" t="str">
        <f>Portfolio43468[[#This Row],[Product Name]]</f>
        <v>Gigastuff</v>
      </c>
      <c r="N1914">
        <f>Portfolio43468[[#This Row],[Order Quantity]]</f>
        <v>1692</v>
      </c>
      <c r="O1914" s="14">
        <f>Portfolio43468[[#This Row],[Order Value]]</f>
        <v>3197.8799999999997</v>
      </c>
      <c r="P1914">
        <f t="shared" si="58"/>
        <v>2010</v>
      </c>
      <c r="Q1914" t="str">
        <f t="shared" si="59"/>
        <v>Apr</v>
      </c>
    </row>
    <row r="1915" spans="1:17" x14ac:dyDescent="0.3">
      <c r="A1915">
        <v>1928</v>
      </c>
      <c r="B1915" t="str">
        <f>Portfolio43468[[#This Row],[First Name]]</f>
        <v>R</v>
      </c>
      <c r="C1915" t="str">
        <f>Portfolio43468[[#This Row],[Last Name]]</f>
        <v>Tate</v>
      </c>
      <c r="D1915" t="s">
        <v>4493</v>
      </c>
      <c r="E1915" t="str">
        <f>Portfolio43468[[#This Row],[Gender]]</f>
        <v>M</v>
      </c>
      <c r="F1915">
        <v>90</v>
      </c>
      <c r="G1915" t="s">
        <v>6402</v>
      </c>
      <c r="H1915" t="s">
        <v>759</v>
      </c>
      <c r="I1915" t="str">
        <f>INDEX('Postal Codes 1'!$C$2:$C$1540,MATCH(H1915,'Postal Codes 1'!$B$2:$B$1540,0))</f>
        <v>OL</v>
      </c>
      <c r="J1915" s="10">
        <v>39616</v>
      </c>
      <c r="K1915">
        <v>91</v>
      </c>
      <c r="L1915" t="s">
        <v>1696</v>
      </c>
      <c r="M1915" t="str">
        <f>Portfolio43468[[#This Row],[Product Name]]</f>
        <v>Ultrathing V2</v>
      </c>
      <c r="N1915">
        <f>Portfolio43468[[#This Row],[Order Quantity]]</f>
        <v>1820</v>
      </c>
      <c r="O1915" s="14">
        <f>Portfolio43468[[#This Row],[Order Value]]</f>
        <v>5441.8</v>
      </c>
      <c r="P1915">
        <f t="shared" si="58"/>
        <v>2008</v>
      </c>
      <c r="Q1915" t="str">
        <f t="shared" si="59"/>
        <v>Jun</v>
      </c>
    </row>
    <row r="1916" spans="1:17" x14ac:dyDescent="0.3">
      <c r="A1916">
        <v>1929</v>
      </c>
      <c r="B1916" t="str">
        <f>Portfolio43468[[#This Row],[First Name]]</f>
        <v>M</v>
      </c>
      <c r="C1916" t="str">
        <f>Portfolio43468[[#This Row],[Last Name]]</f>
        <v>Goode</v>
      </c>
      <c r="D1916" t="s">
        <v>4493</v>
      </c>
      <c r="E1916" t="str">
        <f>Portfolio43468[[#This Row],[Gender]]</f>
        <v>M</v>
      </c>
      <c r="F1916">
        <v>90</v>
      </c>
      <c r="G1916" t="s">
        <v>6403</v>
      </c>
      <c r="H1916" t="s">
        <v>77</v>
      </c>
      <c r="I1916" t="str">
        <f>INDEX('Postal Codes 1'!$C$2:$C$1540,MATCH(H1916,'Postal Codes 1'!$B$2:$B$1540,0))</f>
        <v>BT</v>
      </c>
      <c r="J1916" s="10">
        <v>40187</v>
      </c>
      <c r="K1916">
        <v>25</v>
      </c>
      <c r="L1916" t="s">
        <v>1721</v>
      </c>
      <c r="M1916" t="str">
        <f>Portfolio43468[[#This Row],[Product Name]]</f>
        <v>Ultrathing V4</v>
      </c>
      <c r="N1916">
        <f>Portfolio43468[[#This Row],[Order Quantity]]</f>
        <v>600</v>
      </c>
      <c r="O1916" s="14">
        <f>Portfolio43468[[#This Row],[Order Value]]</f>
        <v>2394</v>
      </c>
      <c r="P1916">
        <f t="shared" si="58"/>
        <v>2010</v>
      </c>
      <c r="Q1916" t="str">
        <f t="shared" si="59"/>
        <v>Jan</v>
      </c>
    </row>
    <row r="1917" spans="1:17" x14ac:dyDescent="0.3">
      <c r="A1917">
        <v>1930</v>
      </c>
      <c r="B1917" t="str">
        <f>Portfolio43468[[#This Row],[First Name]]</f>
        <v>A</v>
      </c>
      <c r="C1917" t="str">
        <f>Portfolio43468[[#This Row],[Last Name]]</f>
        <v>Salinas</v>
      </c>
      <c r="D1917" t="s">
        <v>4493</v>
      </c>
      <c r="E1917" t="str">
        <f>Portfolio43468[[#This Row],[Gender]]</f>
        <v>M</v>
      </c>
      <c r="F1917">
        <v>90</v>
      </c>
      <c r="G1917" t="s">
        <v>6405</v>
      </c>
      <c r="H1917" t="s">
        <v>502</v>
      </c>
      <c r="I1917" t="str">
        <f>INDEX('Postal Codes 1'!$C$2:$C$1540,MATCH(H1917,'Postal Codes 1'!$B$2:$B$1540,0))</f>
        <v>SS</v>
      </c>
      <c r="J1917" s="10">
        <v>39556</v>
      </c>
      <c r="K1917">
        <v>95</v>
      </c>
      <c r="L1917" t="s">
        <v>1700</v>
      </c>
      <c r="M1917" t="str">
        <f>Portfolio43468[[#This Row],[Product Name]]</f>
        <v>Ultrathing V1</v>
      </c>
      <c r="N1917">
        <f>Portfolio43468[[#This Row],[Order Quantity]]</f>
        <v>1615</v>
      </c>
      <c r="O1917" s="14">
        <f>Portfolio43468[[#This Row],[Order Value]]</f>
        <v>3213.85</v>
      </c>
      <c r="P1917">
        <f t="shared" si="58"/>
        <v>2008</v>
      </c>
      <c r="Q1917" t="str">
        <f t="shared" si="59"/>
        <v>Apr</v>
      </c>
    </row>
    <row r="1918" spans="1:17" x14ac:dyDescent="0.3">
      <c r="A1918">
        <v>1931</v>
      </c>
      <c r="B1918" t="str">
        <f>Portfolio43468[[#This Row],[First Name]]</f>
        <v>C</v>
      </c>
      <c r="C1918" t="str">
        <f>Portfolio43468[[#This Row],[Last Name]]</f>
        <v>Prince</v>
      </c>
      <c r="D1918" t="s">
        <v>4493</v>
      </c>
      <c r="E1918" t="str">
        <f>Portfolio43468[[#This Row],[Gender]]</f>
        <v>M</v>
      </c>
      <c r="F1918">
        <v>30</v>
      </c>
      <c r="G1918" t="s">
        <v>6406</v>
      </c>
      <c r="H1918" t="s">
        <v>494</v>
      </c>
      <c r="I1918" t="str">
        <f>INDEX('Postal Codes 1'!$C$2:$C$1540,MATCH(H1918,'Postal Codes 1'!$B$2:$B$1540,0))</f>
        <v>SP</v>
      </c>
      <c r="J1918" s="10">
        <v>40390</v>
      </c>
      <c r="K1918">
        <v>87</v>
      </c>
      <c r="L1918" t="s">
        <v>1673</v>
      </c>
      <c r="M1918" t="str">
        <f>Portfolio43468[[#This Row],[Product Name]]</f>
        <v>Megawidget S</v>
      </c>
      <c r="N1918">
        <f>Portfolio43468[[#This Row],[Order Quantity]]</f>
        <v>2088</v>
      </c>
      <c r="O1918" s="14">
        <f>Portfolio43468[[#This Row],[Order Value]]</f>
        <v>1649.52</v>
      </c>
      <c r="P1918">
        <f t="shared" si="58"/>
        <v>2010</v>
      </c>
      <c r="Q1918" t="str">
        <f t="shared" si="59"/>
        <v>Jul</v>
      </c>
    </row>
    <row r="1919" spans="1:17" x14ac:dyDescent="0.3">
      <c r="A1919">
        <v>1932</v>
      </c>
      <c r="B1919" t="str">
        <f>Portfolio43468[[#This Row],[First Name]]</f>
        <v>P</v>
      </c>
      <c r="C1919" t="str">
        <f>Portfolio43468[[#This Row],[Last Name]]</f>
        <v>Higgins</v>
      </c>
      <c r="D1919" t="s">
        <v>4493</v>
      </c>
      <c r="E1919" t="str">
        <f>Portfolio43468[[#This Row],[Gender]]</f>
        <v>M</v>
      </c>
      <c r="F1919">
        <v>30</v>
      </c>
      <c r="G1919" t="s">
        <v>6407</v>
      </c>
      <c r="H1919" t="s">
        <v>277</v>
      </c>
      <c r="I1919" t="str">
        <f>INDEX('Postal Codes 1'!$C$2:$C$1540,MATCH(H1919,'Postal Codes 1'!$B$2:$B$1540,0))</f>
        <v>KA</v>
      </c>
      <c r="J1919" s="10">
        <v>39767</v>
      </c>
      <c r="K1919">
        <v>41</v>
      </c>
      <c r="L1919" t="s">
        <v>1772</v>
      </c>
      <c r="M1919" t="str">
        <f>Portfolio43468[[#This Row],[Product Name]]</f>
        <v>Gigastuff</v>
      </c>
      <c r="N1919">
        <f>Portfolio43468[[#This Row],[Order Quantity]]</f>
        <v>738</v>
      </c>
      <c r="O1919" s="14">
        <f>Portfolio43468[[#This Row],[Order Value]]</f>
        <v>1394.82</v>
      </c>
      <c r="P1919">
        <f t="shared" si="58"/>
        <v>2008</v>
      </c>
      <c r="Q1919" t="str">
        <f t="shared" si="59"/>
        <v>Nov</v>
      </c>
    </row>
    <row r="1920" spans="1:17" x14ac:dyDescent="0.3">
      <c r="A1920">
        <v>1933</v>
      </c>
      <c r="B1920" t="str">
        <f>Portfolio43468[[#This Row],[First Name]]</f>
        <v>W</v>
      </c>
      <c r="C1920" t="str">
        <f>Portfolio43468[[#This Row],[Last Name]]</f>
        <v>Spangler</v>
      </c>
      <c r="D1920" t="s">
        <v>4493</v>
      </c>
      <c r="E1920" t="str">
        <f>Portfolio43468[[#This Row],[Gender]]</f>
        <v>M</v>
      </c>
      <c r="F1920">
        <v>30</v>
      </c>
      <c r="G1920" t="s">
        <v>6408</v>
      </c>
      <c r="H1920" t="s">
        <v>154</v>
      </c>
      <c r="I1920" t="str">
        <f>INDEX('Postal Codes 1'!$C$2:$C$1540,MATCH(H1920,'Postal Codes 1'!$B$2:$B$1540,0))</f>
        <v>DT</v>
      </c>
      <c r="J1920" s="10">
        <v>39595</v>
      </c>
      <c r="K1920">
        <v>59</v>
      </c>
      <c r="L1920" t="s">
        <v>1673</v>
      </c>
      <c r="M1920" t="str">
        <f>Portfolio43468[[#This Row],[Product Name]]</f>
        <v>Megawidget S</v>
      </c>
      <c r="N1920">
        <f>Portfolio43468[[#This Row],[Order Quantity]]</f>
        <v>1416</v>
      </c>
      <c r="O1920" s="14">
        <f>Portfolio43468[[#This Row],[Order Value]]</f>
        <v>1118.6400000000001</v>
      </c>
      <c r="P1920">
        <f t="shared" si="58"/>
        <v>2008</v>
      </c>
      <c r="Q1920" t="str">
        <f t="shared" si="59"/>
        <v>May</v>
      </c>
    </row>
    <row r="1921" spans="1:17" x14ac:dyDescent="0.3">
      <c r="A1921">
        <v>1934</v>
      </c>
      <c r="B1921" t="str">
        <f>Portfolio43468[[#This Row],[First Name]]</f>
        <v>A</v>
      </c>
      <c r="C1921" t="str">
        <f>Portfolio43468[[#This Row],[Last Name]]</f>
        <v>Stephens</v>
      </c>
      <c r="D1921" t="s">
        <v>4493</v>
      </c>
      <c r="E1921" t="str">
        <f>Portfolio43468[[#This Row],[Gender]]</f>
        <v>M</v>
      </c>
      <c r="F1921">
        <v>60</v>
      </c>
      <c r="G1921" t="s">
        <v>6410</v>
      </c>
      <c r="H1921" t="s">
        <v>599</v>
      </c>
      <c r="I1921" t="str">
        <f>INDEX('Postal Codes 1'!$C$2:$C$1540,MATCH(H1921,'Postal Codes 1'!$B$2:$B$1540,0))</f>
        <v>DY</v>
      </c>
      <c r="J1921" s="10">
        <v>40028</v>
      </c>
      <c r="K1921">
        <v>55</v>
      </c>
      <c r="L1921" t="s">
        <v>1696</v>
      </c>
      <c r="M1921" t="str">
        <f>Portfolio43468[[#This Row],[Product Name]]</f>
        <v>Ultrathing V2</v>
      </c>
      <c r="N1921">
        <f>Portfolio43468[[#This Row],[Order Quantity]]</f>
        <v>1100</v>
      </c>
      <c r="O1921" s="14">
        <f>Portfolio43468[[#This Row],[Order Value]]</f>
        <v>3289.0000000000005</v>
      </c>
      <c r="P1921">
        <f t="shared" si="58"/>
        <v>2009</v>
      </c>
      <c r="Q1921" t="str">
        <f t="shared" si="59"/>
        <v>Aug</v>
      </c>
    </row>
    <row r="1922" spans="1:17" x14ac:dyDescent="0.3">
      <c r="A1922">
        <v>1935</v>
      </c>
      <c r="B1922" t="str">
        <f>Portfolio43468[[#This Row],[First Name]]</f>
        <v>C</v>
      </c>
      <c r="C1922" t="str">
        <f>Portfolio43468[[#This Row],[Last Name]]</f>
        <v>Hanks</v>
      </c>
      <c r="D1922" t="s">
        <v>4493</v>
      </c>
      <c r="E1922" t="str">
        <f>Portfolio43468[[#This Row],[Gender]]</f>
        <v>M</v>
      </c>
      <c r="F1922">
        <v>30</v>
      </c>
      <c r="G1922" t="s">
        <v>6412</v>
      </c>
      <c r="H1922" t="s">
        <v>638</v>
      </c>
      <c r="I1922" t="str">
        <f>INDEX('Postal Codes 1'!$C$2:$C$1540,MATCH(H1922,'Postal Codes 1'!$B$2:$B$1540,0))</f>
        <v>HP</v>
      </c>
      <c r="J1922" s="10">
        <v>40500</v>
      </c>
      <c r="K1922">
        <v>21</v>
      </c>
      <c r="L1922" t="s">
        <v>1677</v>
      </c>
      <c r="M1922" t="str">
        <f>Portfolio43468[[#This Row],[Product Name]]</f>
        <v>Ultrathing V3</v>
      </c>
      <c r="N1922">
        <f>Portfolio43468[[#This Row],[Order Quantity]]</f>
        <v>504</v>
      </c>
      <c r="O1922" s="14">
        <f>Portfolio43468[[#This Row],[Order Value]]</f>
        <v>1758.96</v>
      </c>
      <c r="P1922">
        <f t="shared" ref="P1922:P1987" si="60">YEAR(J1922)</f>
        <v>2010</v>
      </c>
      <c r="Q1922" t="str">
        <f t="shared" ref="Q1922:Q1987" si="61">TEXT(J1922,"MMM")</f>
        <v>Nov</v>
      </c>
    </row>
    <row r="1923" spans="1:17" x14ac:dyDescent="0.3">
      <c r="A1923">
        <v>1936</v>
      </c>
      <c r="B1923" t="str">
        <f>Portfolio43468[[#This Row],[First Name]]</f>
        <v>S</v>
      </c>
      <c r="C1923" t="str">
        <f>Portfolio43468[[#This Row],[Last Name]]</f>
        <v>Fountain</v>
      </c>
      <c r="D1923" t="s">
        <v>4493</v>
      </c>
      <c r="E1923" t="str">
        <f>Portfolio43468[[#This Row],[Gender]]</f>
        <v>M</v>
      </c>
      <c r="F1923">
        <v>30</v>
      </c>
      <c r="G1923" t="s">
        <v>6413</v>
      </c>
      <c r="H1923" t="s">
        <v>1628</v>
      </c>
      <c r="I1923" t="str">
        <f>INDEX('Postal Codes 1'!$C$2:$C$1540,MATCH(H1923,'Postal Codes 1'!$B$2:$B$1540,0))</f>
        <v>HU</v>
      </c>
      <c r="J1923" s="10">
        <v>40416</v>
      </c>
      <c r="K1923">
        <v>86</v>
      </c>
      <c r="L1923" t="s">
        <v>1692</v>
      </c>
      <c r="M1923" t="str">
        <f>Portfolio43468[[#This Row],[Product Name]]</f>
        <v>Megawidget L</v>
      </c>
      <c r="N1923">
        <f>Portfolio43468[[#This Row],[Order Quantity]]</f>
        <v>2064</v>
      </c>
      <c r="O1923" s="14">
        <f>Portfolio43468[[#This Row],[Order Value]]</f>
        <v>3281.76</v>
      </c>
      <c r="P1923">
        <f t="shared" si="60"/>
        <v>2010</v>
      </c>
      <c r="Q1923" t="str">
        <f t="shared" si="61"/>
        <v>Aug</v>
      </c>
    </row>
    <row r="1924" spans="1:17" x14ac:dyDescent="0.3">
      <c r="A1924">
        <v>1937</v>
      </c>
      <c r="B1924" t="str">
        <f>Portfolio43468[[#This Row],[First Name]]</f>
        <v>D</v>
      </c>
      <c r="C1924" t="str">
        <f>Portfolio43468[[#This Row],[Last Name]]</f>
        <v>Deal</v>
      </c>
      <c r="D1924" t="s">
        <v>4493</v>
      </c>
      <c r="E1924" t="str">
        <f>Portfolio43468[[#This Row],[Gender]]</f>
        <v>M</v>
      </c>
      <c r="F1924">
        <v>90</v>
      </c>
      <c r="G1924" t="s">
        <v>6415</v>
      </c>
      <c r="H1924" t="s">
        <v>4234</v>
      </c>
      <c r="I1924" t="str">
        <f>INDEX('Postal Codes 1'!$C$2:$C$1540,MATCH(H1924,'Postal Codes 1'!$B$2:$B$1540,0))</f>
        <v>PA</v>
      </c>
      <c r="J1924" s="10">
        <v>40540</v>
      </c>
      <c r="K1924">
        <v>93</v>
      </c>
      <c r="L1924" t="s">
        <v>1721</v>
      </c>
      <c r="M1924" t="str">
        <f>Portfolio43468[[#This Row],[Product Name]]</f>
        <v>Ultrathing V4</v>
      </c>
      <c r="N1924">
        <f>Portfolio43468[[#This Row],[Order Quantity]]</f>
        <v>2232</v>
      </c>
      <c r="O1924" s="14">
        <f>Portfolio43468[[#This Row],[Order Value]]</f>
        <v>8905.68</v>
      </c>
      <c r="P1924">
        <f t="shared" si="60"/>
        <v>2010</v>
      </c>
      <c r="Q1924" t="str">
        <f t="shared" si="61"/>
        <v>Dec</v>
      </c>
    </row>
    <row r="1925" spans="1:17" x14ac:dyDescent="0.3">
      <c r="A1925">
        <v>1938</v>
      </c>
      <c r="B1925" t="str">
        <f>Portfolio43468[[#This Row],[First Name]]</f>
        <v>R</v>
      </c>
      <c r="C1925" t="str">
        <f>Portfolio43468[[#This Row],[Last Name]]</f>
        <v>Christiansen</v>
      </c>
      <c r="D1925" t="s">
        <v>4493</v>
      </c>
      <c r="E1925" t="str">
        <f>Portfolio43468[[#This Row],[Gender]]</f>
        <v>M</v>
      </c>
      <c r="F1925">
        <v>90</v>
      </c>
      <c r="G1925" t="s">
        <v>6417</v>
      </c>
      <c r="H1925" t="s">
        <v>4469</v>
      </c>
      <c r="I1925" t="str">
        <f>INDEX('Postal Codes 1'!$C$2:$C$1540,MATCH(H1925,'Postal Codes 1'!$B$2:$B$1540,0))</f>
        <v>GU</v>
      </c>
      <c r="J1925" s="10">
        <v>39850</v>
      </c>
      <c r="K1925">
        <v>100</v>
      </c>
      <c r="L1925" t="s">
        <v>1772</v>
      </c>
      <c r="M1925" t="str">
        <f>Portfolio43468[[#This Row],[Product Name]]</f>
        <v>Gigastuff</v>
      </c>
      <c r="N1925">
        <f>Portfolio43468[[#This Row],[Order Quantity]]</f>
        <v>1800</v>
      </c>
      <c r="O1925" s="14">
        <f>Portfolio43468[[#This Row],[Order Value]]</f>
        <v>3402</v>
      </c>
      <c r="P1925">
        <f t="shared" si="60"/>
        <v>2009</v>
      </c>
      <c r="Q1925" t="str">
        <f t="shared" si="61"/>
        <v>Feb</v>
      </c>
    </row>
    <row r="1926" spans="1:17" x14ac:dyDescent="0.3">
      <c r="A1926">
        <v>1939</v>
      </c>
      <c r="B1926" t="str">
        <f>Portfolio43468[[#This Row],[First Name]]</f>
        <v>B</v>
      </c>
      <c r="C1926" t="str">
        <f>Portfolio43468[[#This Row],[Last Name]]</f>
        <v>Whitney</v>
      </c>
      <c r="D1926" t="s">
        <v>4493</v>
      </c>
      <c r="E1926" t="str">
        <f>Portfolio43468[[#This Row],[Gender]]</f>
        <v>M</v>
      </c>
      <c r="F1926">
        <v>90</v>
      </c>
      <c r="G1926" t="s">
        <v>6419</v>
      </c>
      <c r="H1926" t="s">
        <v>356</v>
      </c>
      <c r="I1926" t="str">
        <f>INDEX('Postal Codes 1'!$C$2:$C$1540,MATCH(H1926,'Postal Codes 1'!$B$2:$B$1540,0))</f>
        <v>NE</v>
      </c>
      <c r="J1926" s="10">
        <v>40435</v>
      </c>
      <c r="K1926">
        <v>97</v>
      </c>
      <c r="L1926" t="s">
        <v>1673</v>
      </c>
      <c r="M1926" t="str">
        <f>Portfolio43468[[#This Row],[Product Name]]</f>
        <v>Megawidget S</v>
      </c>
      <c r="N1926">
        <f>Portfolio43468[[#This Row],[Order Quantity]]</f>
        <v>2328</v>
      </c>
      <c r="O1926" s="14">
        <f>Portfolio43468[[#This Row],[Order Value]]</f>
        <v>1839.1200000000001</v>
      </c>
      <c r="P1926">
        <f t="shared" si="60"/>
        <v>2010</v>
      </c>
      <c r="Q1926" t="str">
        <f t="shared" si="61"/>
        <v>Sep</v>
      </c>
    </row>
    <row r="1927" spans="1:17" x14ac:dyDescent="0.3">
      <c r="A1927">
        <v>1940</v>
      </c>
      <c r="B1927" t="str">
        <f>Portfolio43468[[#This Row],[First Name]]</f>
        <v>R</v>
      </c>
      <c r="C1927" t="str">
        <f>Portfolio43468[[#This Row],[Last Name]]</f>
        <v>Franks</v>
      </c>
      <c r="D1927" t="s">
        <v>4493</v>
      </c>
      <c r="E1927" t="str">
        <f>Portfolio43468[[#This Row],[Gender]]</f>
        <v>M</v>
      </c>
      <c r="F1927">
        <v>30</v>
      </c>
      <c r="G1927" t="s">
        <v>6420</v>
      </c>
      <c r="H1927" t="s">
        <v>622</v>
      </c>
      <c r="I1927" t="str">
        <f>INDEX('Postal Codes 1'!$C$2:$C$1540,MATCH(H1927,'Postal Codes 1'!$B$2:$B$1540,0))</f>
        <v>GL</v>
      </c>
      <c r="J1927" s="10">
        <v>40385</v>
      </c>
      <c r="K1927">
        <v>2</v>
      </c>
      <c r="L1927" t="s">
        <v>1673</v>
      </c>
      <c r="M1927" t="str">
        <f>Portfolio43468[[#This Row],[Product Name]]</f>
        <v>Megawidget S</v>
      </c>
      <c r="N1927">
        <f>Portfolio43468[[#This Row],[Order Quantity]]</f>
        <v>48</v>
      </c>
      <c r="O1927" s="14">
        <f>Portfolio43468[[#This Row],[Order Value]]</f>
        <v>37.92</v>
      </c>
      <c r="P1927">
        <f t="shared" si="60"/>
        <v>2010</v>
      </c>
      <c r="Q1927" t="str">
        <f t="shared" si="61"/>
        <v>Jul</v>
      </c>
    </row>
    <row r="1928" spans="1:17" x14ac:dyDescent="0.3">
      <c r="A1928">
        <v>1941</v>
      </c>
      <c r="B1928" t="str">
        <f>Portfolio43468[[#This Row],[First Name]]</f>
        <v>L</v>
      </c>
      <c r="C1928" t="str">
        <f>Portfolio43468[[#This Row],[Last Name]]</f>
        <v>Bond</v>
      </c>
      <c r="D1928" t="s">
        <v>4493</v>
      </c>
      <c r="E1928" t="str">
        <f>Portfolio43468[[#This Row],[Gender]]</f>
        <v>M</v>
      </c>
      <c r="F1928">
        <v>90</v>
      </c>
      <c r="G1928" t="s">
        <v>6421</v>
      </c>
      <c r="H1928" t="s">
        <v>719</v>
      </c>
      <c r="I1928" t="str">
        <f>INDEX('Postal Codes 1'!$C$2:$C$1540,MATCH(H1928,'Postal Codes 1'!$B$2:$B$1540,0))</f>
        <v>LL</v>
      </c>
      <c r="J1928" s="10">
        <v>39858</v>
      </c>
      <c r="K1928">
        <v>43</v>
      </c>
      <c r="L1928" t="s">
        <v>1772</v>
      </c>
      <c r="M1928" t="str">
        <f>Portfolio43468[[#This Row],[Product Name]]</f>
        <v>Gigastuff</v>
      </c>
      <c r="N1928">
        <f>Portfolio43468[[#This Row],[Order Quantity]]</f>
        <v>774</v>
      </c>
      <c r="O1928" s="14">
        <f>Portfolio43468[[#This Row],[Order Value]]</f>
        <v>1462.86</v>
      </c>
      <c r="P1928">
        <f t="shared" si="60"/>
        <v>2009</v>
      </c>
      <c r="Q1928" t="str">
        <f t="shared" si="61"/>
        <v>Feb</v>
      </c>
    </row>
    <row r="1929" spans="1:17" x14ac:dyDescent="0.3">
      <c r="A1929">
        <v>1942</v>
      </c>
      <c r="B1929" t="str">
        <f>Portfolio43468[[#This Row],[First Name]]</f>
        <v>D</v>
      </c>
      <c r="C1929" t="str">
        <f>Portfolio43468[[#This Row],[Last Name]]</f>
        <v>Castillo</v>
      </c>
      <c r="D1929" t="s">
        <v>4493</v>
      </c>
      <c r="E1929" t="str">
        <f>Portfolio43468[[#This Row],[Gender]]</f>
        <v>M</v>
      </c>
      <c r="F1929">
        <v>30</v>
      </c>
      <c r="G1929" t="s">
        <v>5984</v>
      </c>
      <c r="H1929" t="s">
        <v>5213</v>
      </c>
      <c r="I1929" t="str">
        <f>INDEX('Postal Codes 1'!$C$2:$C$1540,MATCH(H1929,'Postal Codes 1'!$B$2:$B$1540,0))</f>
        <v>SK</v>
      </c>
      <c r="J1929" s="10">
        <v>39734</v>
      </c>
      <c r="K1929">
        <v>85</v>
      </c>
      <c r="L1929" t="s">
        <v>1707</v>
      </c>
      <c r="M1929" t="str">
        <f>Portfolio43468[[#This Row],[Product Name]]</f>
        <v>Megawidget M</v>
      </c>
      <c r="N1929">
        <f>Portfolio43468[[#This Row],[Order Quantity]]</f>
        <v>2040</v>
      </c>
      <c r="O1929" s="14">
        <f>Portfolio43468[[#This Row],[Order Value]]</f>
        <v>2427.6</v>
      </c>
      <c r="P1929">
        <f t="shared" si="60"/>
        <v>2008</v>
      </c>
      <c r="Q1929" t="str">
        <f t="shared" si="61"/>
        <v>Oct</v>
      </c>
    </row>
    <row r="1930" spans="1:17" x14ac:dyDescent="0.3">
      <c r="A1930">
        <v>1943</v>
      </c>
      <c r="B1930" t="str">
        <f>Portfolio43468[[#This Row],[First Name]]</f>
        <v>L</v>
      </c>
      <c r="C1930" t="str">
        <f>Portfolio43468[[#This Row],[Last Name]]</f>
        <v>Cash</v>
      </c>
      <c r="D1930" t="s">
        <v>4493</v>
      </c>
      <c r="E1930" t="str">
        <f>Portfolio43468[[#This Row],[Gender]]</f>
        <v>M</v>
      </c>
      <c r="F1930">
        <v>90</v>
      </c>
      <c r="G1930" t="s">
        <v>6425</v>
      </c>
      <c r="H1930" t="s">
        <v>568</v>
      </c>
      <c r="I1930" t="str">
        <f>INDEX('Postal Codes 1'!$C$2:$C$1540,MATCH(H1930,'Postal Codes 1'!$B$2:$B$1540,0))</f>
        <v>CH</v>
      </c>
      <c r="J1930" s="10">
        <v>39951</v>
      </c>
      <c r="K1930">
        <v>35</v>
      </c>
      <c r="L1930" t="s">
        <v>851</v>
      </c>
      <c r="M1930" t="str">
        <f>Portfolio43468[[#This Row],[Product Name]]</f>
        <v>Hyperwotsit</v>
      </c>
      <c r="N1930">
        <f>Portfolio43468[[#This Row],[Order Quantity]]</f>
        <v>700</v>
      </c>
      <c r="O1930" s="14">
        <f>Portfolio43468[[#This Row],[Order Value]]</f>
        <v>1406.9999999999998</v>
      </c>
      <c r="P1930">
        <f t="shared" si="60"/>
        <v>2009</v>
      </c>
      <c r="Q1930" t="str">
        <f t="shared" si="61"/>
        <v>May</v>
      </c>
    </row>
    <row r="1931" spans="1:17" x14ac:dyDescent="0.3">
      <c r="A1931">
        <v>1944</v>
      </c>
      <c r="B1931" t="str">
        <f>Portfolio43468[[#This Row],[First Name]]</f>
        <v>W</v>
      </c>
      <c r="C1931" t="str">
        <f>Portfolio43468[[#This Row],[Last Name]]</f>
        <v>Ellis</v>
      </c>
      <c r="D1931" t="s">
        <v>4493</v>
      </c>
      <c r="E1931" t="str">
        <f>Portfolio43468[[#This Row],[Gender]]</f>
        <v>M</v>
      </c>
      <c r="F1931">
        <v>90</v>
      </c>
      <c r="G1931" t="s">
        <v>6426</v>
      </c>
      <c r="H1931" t="s">
        <v>330</v>
      </c>
      <c r="I1931" t="str">
        <f>INDEX('Postal Codes 1'!$C$2:$C$1540,MATCH(H1931,'Postal Codes 1'!$B$2:$B$1540,0))</f>
        <v>LL</v>
      </c>
      <c r="J1931" s="10">
        <v>40496</v>
      </c>
      <c r="K1931">
        <v>11</v>
      </c>
      <c r="L1931" t="s">
        <v>1707</v>
      </c>
      <c r="M1931" t="str">
        <f>Portfolio43468[[#This Row],[Product Name]]</f>
        <v>Megawidget M</v>
      </c>
      <c r="N1931">
        <f>Portfolio43468[[#This Row],[Order Quantity]]</f>
        <v>264</v>
      </c>
      <c r="O1931" s="14">
        <f>Portfolio43468[[#This Row],[Order Value]]</f>
        <v>314.15999999999997</v>
      </c>
      <c r="P1931">
        <f t="shared" si="60"/>
        <v>2010</v>
      </c>
      <c r="Q1931" t="str">
        <f t="shared" si="61"/>
        <v>Nov</v>
      </c>
    </row>
    <row r="1932" spans="1:17" x14ac:dyDescent="0.3">
      <c r="A1932">
        <v>1945</v>
      </c>
      <c r="B1932" t="str">
        <f>Portfolio43468[[#This Row],[First Name]]</f>
        <v>D</v>
      </c>
      <c r="C1932" t="str">
        <f>Portfolio43468[[#This Row],[Last Name]]</f>
        <v>Riddle</v>
      </c>
      <c r="D1932" t="s">
        <v>1946</v>
      </c>
      <c r="E1932" t="str">
        <f>Portfolio43468[[#This Row],[Gender]]</f>
        <v>M</v>
      </c>
      <c r="F1932">
        <v>30</v>
      </c>
      <c r="G1932" t="s">
        <v>6429</v>
      </c>
      <c r="H1932" t="s">
        <v>2458</v>
      </c>
      <c r="I1932" t="str">
        <f>INDEX('Postal Codes 1'!$C$2:$C$1540,MATCH(H1932,'Postal Codes 1'!$B$2:$B$1540,0))</f>
        <v>PH</v>
      </c>
      <c r="J1932" s="10">
        <v>39542</v>
      </c>
      <c r="K1932">
        <v>13</v>
      </c>
      <c r="L1932" t="s">
        <v>1721</v>
      </c>
      <c r="M1932" t="str">
        <f>Portfolio43468[[#This Row],[Product Name]]</f>
        <v>Ultrathing V4</v>
      </c>
      <c r="N1932">
        <f>Portfolio43468[[#This Row],[Order Quantity]]</f>
        <v>312</v>
      </c>
      <c r="O1932" s="14">
        <f>Portfolio43468[[#This Row],[Order Value]]</f>
        <v>1244.8800000000001</v>
      </c>
      <c r="P1932">
        <f t="shared" si="60"/>
        <v>2008</v>
      </c>
      <c r="Q1932" t="str">
        <f t="shared" si="61"/>
        <v>Apr</v>
      </c>
    </row>
    <row r="1933" spans="1:17" x14ac:dyDescent="0.3">
      <c r="A1933">
        <v>1946</v>
      </c>
      <c r="B1933" t="str">
        <f>Portfolio43468[[#This Row],[First Name]]</f>
        <v>E</v>
      </c>
      <c r="C1933" t="str">
        <f>Portfolio43468[[#This Row],[Last Name]]</f>
        <v>Ryan</v>
      </c>
      <c r="D1933" t="s">
        <v>4493</v>
      </c>
      <c r="E1933" t="str">
        <f>Portfolio43468[[#This Row],[Gender]]</f>
        <v>M</v>
      </c>
      <c r="F1933">
        <v>90</v>
      </c>
      <c r="G1933" t="s">
        <v>6432</v>
      </c>
      <c r="H1933" t="s">
        <v>266</v>
      </c>
      <c r="I1933" t="str">
        <f>INDEX('Postal Codes 1'!$C$2:$C$1540,MATCH(H1933,'Postal Codes 1'!$B$2:$B$1540,0))</f>
        <v>IV</v>
      </c>
      <c r="J1933" s="10">
        <v>39931</v>
      </c>
      <c r="K1933">
        <v>93</v>
      </c>
      <c r="L1933" t="s">
        <v>1696</v>
      </c>
      <c r="M1933" t="str">
        <f>Portfolio43468[[#This Row],[Product Name]]</f>
        <v>Ultrathing V2</v>
      </c>
      <c r="N1933">
        <f>Portfolio43468[[#This Row],[Order Quantity]]</f>
        <v>1860</v>
      </c>
      <c r="O1933" s="14">
        <f>Portfolio43468[[#This Row],[Order Value]]</f>
        <v>5561.4000000000005</v>
      </c>
      <c r="P1933">
        <f t="shared" si="60"/>
        <v>2009</v>
      </c>
      <c r="Q1933" t="str">
        <f t="shared" si="61"/>
        <v>Apr</v>
      </c>
    </row>
    <row r="1934" spans="1:17" x14ac:dyDescent="0.3">
      <c r="A1934">
        <v>1947</v>
      </c>
      <c r="B1934" t="str">
        <f>Portfolio43468[[#This Row],[First Name]]</f>
        <v>L</v>
      </c>
      <c r="C1934" t="str">
        <f>Portfolio43468[[#This Row],[Last Name]]</f>
        <v>Chappell</v>
      </c>
      <c r="D1934" t="s">
        <v>4493</v>
      </c>
      <c r="E1934" t="str">
        <f>Portfolio43468[[#This Row],[Gender]]</f>
        <v>M</v>
      </c>
      <c r="F1934">
        <v>30</v>
      </c>
      <c r="G1934" t="s">
        <v>6433</v>
      </c>
      <c r="H1934" t="s">
        <v>883</v>
      </c>
      <c r="I1934" t="str">
        <f>INDEX('Postal Codes 1'!$C$2:$C$1540,MATCH(H1934,'Postal Codes 1'!$B$2:$B$1540,0))</f>
        <v>BR</v>
      </c>
      <c r="J1934" s="10">
        <v>40400</v>
      </c>
      <c r="K1934">
        <v>12</v>
      </c>
      <c r="L1934" t="s">
        <v>1700</v>
      </c>
      <c r="M1934" t="str">
        <f>Portfolio43468[[#This Row],[Product Name]]</f>
        <v>Ultrathing V1</v>
      </c>
      <c r="N1934">
        <f>Portfolio43468[[#This Row],[Order Quantity]]</f>
        <v>204</v>
      </c>
      <c r="O1934" s="14">
        <f>Portfolio43468[[#This Row],[Order Value]]</f>
        <v>405.96</v>
      </c>
      <c r="P1934">
        <f t="shared" si="60"/>
        <v>2010</v>
      </c>
      <c r="Q1934" t="str">
        <f t="shared" si="61"/>
        <v>Aug</v>
      </c>
    </row>
    <row r="1935" spans="1:17" x14ac:dyDescent="0.3">
      <c r="A1935">
        <v>1948</v>
      </c>
      <c r="B1935" t="str">
        <f>Portfolio43468[[#This Row],[First Name]]</f>
        <v>L</v>
      </c>
      <c r="C1935" t="str">
        <f>Portfolio43468[[#This Row],[Last Name]]</f>
        <v>Frank</v>
      </c>
      <c r="D1935" t="s">
        <v>4493</v>
      </c>
      <c r="E1935" t="str">
        <f>Portfolio43468[[#This Row],[Gender]]</f>
        <v>M</v>
      </c>
      <c r="F1935">
        <v>30</v>
      </c>
      <c r="G1935" t="s">
        <v>6434</v>
      </c>
      <c r="H1935" t="s">
        <v>6435</v>
      </c>
      <c r="I1935" t="str">
        <f>INDEX('Postal Codes 1'!$C$2:$C$1540,MATCH(H1935,'Postal Codes 1'!$B$2:$B$1540,0))</f>
        <v>CH</v>
      </c>
      <c r="J1935" s="10">
        <v>39741</v>
      </c>
      <c r="K1935">
        <v>39</v>
      </c>
      <c r="L1935" t="s">
        <v>1707</v>
      </c>
      <c r="M1935" t="str">
        <f>Portfolio43468[[#This Row],[Product Name]]</f>
        <v>Megawidget M</v>
      </c>
      <c r="N1935">
        <f>Portfolio43468[[#This Row],[Order Quantity]]</f>
        <v>936</v>
      </c>
      <c r="O1935" s="14">
        <f>Portfolio43468[[#This Row],[Order Value]]</f>
        <v>1113.8399999999999</v>
      </c>
      <c r="P1935">
        <f t="shared" si="60"/>
        <v>2008</v>
      </c>
      <c r="Q1935" t="str">
        <f t="shared" si="61"/>
        <v>Oct</v>
      </c>
    </row>
    <row r="1936" spans="1:17" x14ac:dyDescent="0.3">
      <c r="A1936">
        <v>1949</v>
      </c>
      <c r="B1936" t="str">
        <f>Portfolio43468[[#This Row],[First Name]]</f>
        <v>M</v>
      </c>
      <c r="C1936" t="str">
        <f>Portfolio43468[[#This Row],[Last Name]]</f>
        <v>Block</v>
      </c>
      <c r="D1936" t="s">
        <v>4493</v>
      </c>
      <c r="E1936" t="str">
        <f>Portfolio43468[[#This Row],[Gender]]</f>
        <v>M</v>
      </c>
      <c r="F1936">
        <v>30</v>
      </c>
      <c r="G1936" t="s">
        <v>6437</v>
      </c>
      <c r="H1936" t="s">
        <v>630</v>
      </c>
      <c r="I1936" t="str">
        <f>INDEX('Postal Codes 1'!$C$2:$C$1540,MATCH(H1936,'Postal Codes 1'!$B$2:$B$1540,0))</f>
        <v>GU</v>
      </c>
      <c r="J1936" s="10">
        <v>39615</v>
      </c>
      <c r="K1936">
        <v>46</v>
      </c>
      <c r="L1936" t="s">
        <v>1677</v>
      </c>
      <c r="M1936" t="str">
        <f>Portfolio43468[[#This Row],[Product Name]]</f>
        <v>Ultrathing V3</v>
      </c>
      <c r="N1936">
        <f>Portfolio43468[[#This Row],[Order Quantity]]</f>
        <v>1104</v>
      </c>
      <c r="O1936" s="14">
        <f>Portfolio43468[[#This Row],[Order Value]]</f>
        <v>3852.96</v>
      </c>
      <c r="P1936">
        <f t="shared" si="60"/>
        <v>2008</v>
      </c>
      <c r="Q1936" t="str">
        <f t="shared" si="61"/>
        <v>Jun</v>
      </c>
    </row>
    <row r="1937" spans="1:17" x14ac:dyDescent="0.3">
      <c r="A1937">
        <v>1950</v>
      </c>
      <c r="B1937" t="str">
        <f>Portfolio43468[[#This Row],[First Name]]</f>
        <v>B</v>
      </c>
      <c r="C1937" t="str">
        <f>Portfolio43468[[#This Row],[Last Name]]</f>
        <v>Horner</v>
      </c>
      <c r="D1937" t="s">
        <v>4493</v>
      </c>
      <c r="E1937" t="str">
        <f>Portfolio43468[[#This Row],[Gender]]</f>
        <v>M</v>
      </c>
      <c r="F1937">
        <v>30</v>
      </c>
      <c r="G1937" t="s">
        <v>6439</v>
      </c>
      <c r="H1937" t="s">
        <v>330</v>
      </c>
      <c r="I1937" t="str">
        <f>INDEX('Postal Codes 1'!$C$2:$C$1540,MATCH(H1937,'Postal Codes 1'!$B$2:$B$1540,0))</f>
        <v>LL</v>
      </c>
      <c r="J1937" s="10">
        <v>39680</v>
      </c>
      <c r="K1937">
        <v>82</v>
      </c>
      <c r="L1937" t="s">
        <v>1721</v>
      </c>
      <c r="M1937" t="str">
        <f>Portfolio43468[[#This Row],[Product Name]]</f>
        <v>Ultrathing V4</v>
      </c>
      <c r="N1937">
        <f>Portfolio43468[[#This Row],[Order Quantity]]</f>
        <v>1968</v>
      </c>
      <c r="O1937" s="14">
        <f>Portfolio43468[[#This Row],[Order Value]]</f>
        <v>7852.3200000000006</v>
      </c>
      <c r="P1937">
        <f t="shared" si="60"/>
        <v>2008</v>
      </c>
      <c r="Q1937" t="str">
        <f t="shared" si="61"/>
        <v>Aug</v>
      </c>
    </row>
    <row r="1938" spans="1:17" x14ac:dyDescent="0.3">
      <c r="A1938">
        <v>1951</v>
      </c>
      <c r="B1938" t="str">
        <f>Portfolio43468[[#This Row],[First Name]]</f>
        <v>B</v>
      </c>
      <c r="C1938" t="str">
        <f>Portfolio43468[[#This Row],[Last Name]]</f>
        <v>Duarte</v>
      </c>
      <c r="D1938" t="s">
        <v>4493</v>
      </c>
      <c r="E1938" t="str">
        <f>Portfolio43468[[#This Row],[Gender]]</f>
        <v>M</v>
      </c>
      <c r="F1938">
        <v>30</v>
      </c>
      <c r="G1938" t="s">
        <v>6440</v>
      </c>
      <c r="H1938" t="s">
        <v>286</v>
      </c>
      <c r="I1938" t="str">
        <f>INDEX('Postal Codes 1'!$C$2:$C$1540,MATCH(H1938,'Postal Codes 1'!$B$2:$B$1540,0))</f>
        <v>KW</v>
      </c>
      <c r="J1938" s="10">
        <v>39791</v>
      </c>
      <c r="K1938">
        <v>23</v>
      </c>
      <c r="L1938" t="s">
        <v>1692</v>
      </c>
      <c r="M1938" t="str">
        <f>Portfolio43468[[#This Row],[Product Name]]</f>
        <v>Megawidget L</v>
      </c>
      <c r="N1938">
        <f>Portfolio43468[[#This Row],[Order Quantity]]</f>
        <v>552</v>
      </c>
      <c r="O1938" s="14">
        <f>Portfolio43468[[#This Row],[Order Value]]</f>
        <v>877.68000000000006</v>
      </c>
      <c r="P1938">
        <f t="shared" si="60"/>
        <v>2008</v>
      </c>
      <c r="Q1938" t="str">
        <f t="shared" si="61"/>
        <v>Dec</v>
      </c>
    </row>
    <row r="1939" spans="1:17" x14ac:dyDescent="0.3">
      <c r="A1939">
        <v>1952</v>
      </c>
      <c r="B1939" t="str">
        <f>Portfolio43468[[#This Row],[First Name]]</f>
        <v>G</v>
      </c>
      <c r="C1939" t="str">
        <f>Portfolio43468[[#This Row],[Last Name]]</f>
        <v>Fitch</v>
      </c>
      <c r="D1939" t="s">
        <v>4493</v>
      </c>
      <c r="E1939" t="str">
        <f>Portfolio43468[[#This Row],[Gender]]</f>
        <v>M</v>
      </c>
      <c r="F1939">
        <v>90</v>
      </c>
      <c r="G1939" t="s">
        <v>6441</v>
      </c>
      <c r="H1939" t="s">
        <v>759</v>
      </c>
      <c r="I1939" t="str">
        <f>INDEX('Postal Codes 1'!$C$2:$C$1540,MATCH(H1939,'Postal Codes 1'!$B$2:$B$1540,0))</f>
        <v>OL</v>
      </c>
      <c r="J1939" s="10">
        <v>40210</v>
      </c>
      <c r="K1939">
        <v>65</v>
      </c>
      <c r="L1939" t="s">
        <v>1707</v>
      </c>
      <c r="M1939" t="str">
        <f>Portfolio43468[[#This Row],[Product Name]]</f>
        <v>Megawidget M</v>
      </c>
      <c r="N1939">
        <f>Portfolio43468[[#This Row],[Order Quantity]]</f>
        <v>1560</v>
      </c>
      <c r="O1939" s="14">
        <f>Portfolio43468[[#This Row],[Order Value]]</f>
        <v>1856.3999999999999</v>
      </c>
      <c r="P1939">
        <f t="shared" si="60"/>
        <v>2010</v>
      </c>
      <c r="Q1939" t="str">
        <f t="shared" si="61"/>
        <v>Feb</v>
      </c>
    </row>
    <row r="1940" spans="1:17" x14ac:dyDescent="0.3">
      <c r="A1940">
        <v>1953</v>
      </c>
      <c r="B1940" t="str">
        <f>Portfolio43468[[#This Row],[First Name]]</f>
        <v>J</v>
      </c>
      <c r="C1940" t="str">
        <f>Portfolio43468[[#This Row],[Last Name]]</f>
        <v>Heath</v>
      </c>
      <c r="D1940" t="s">
        <v>4493</v>
      </c>
      <c r="E1940" t="str">
        <f>Portfolio43468[[#This Row],[Gender]]</f>
        <v>M</v>
      </c>
      <c r="F1940">
        <v>30</v>
      </c>
      <c r="G1940" t="s">
        <v>6442</v>
      </c>
      <c r="H1940" t="s">
        <v>237</v>
      </c>
      <c r="I1940" t="str">
        <f>INDEX('Postal Codes 1'!$C$2:$C$1540,MATCH(H1940,'Postal Codes 1'!$B$2:$B$1540,0))</f>
        <v>HU</v>
      </c>
      <c r="J1940" s="10">
        <v>39775</v>
      </c>
      <c r="K1940">
        <v>76</v>
      </c>
      <c r="L1940" t="s">
        <v>1007</v>
      </c>
      <c r="M1940" t="str">
        <f>Portfolio43468[[#This Row],[Product Name]]</f>
        <v>Superwossname</v>
      </c>
      <c r="N1940">
        <f>Portfolio43468[[#This Row],[Order Quantity]]</f>
        <v>1520</v>
      </c>
      <c r="O1940" s="14">
        <f>Portfolio43468[[#This Row],[Order Value]]</f>
        <v>4727.2</v>
      </c>
      <c r="P1940">
        <f t="shared" si="60"/>
        <v>2008</v>
      </c>
      <c r="Q1940" t="str">
        <f t="shared" si="61"/>
        <v>Nov</v>
      </c>
    </row>
    <row r="1941" spans="1:17" x14ac:dyDescent="0.3">
      <c r="A1941">
        <v>1954</v>
      </c>
      <c r="B1941" t="str">
        <f>Portfolio43468[[#This Row],[First Name]]</f>
        <v>H</v>
      </c>
      <c r="C1941" t="str">
        <f>Portfolio43468[[#This Row],[Last Name]]</f>
        <v>Stover</v>
      </c>
      <c r="D1941" t="s">
        <v>4493</v>
      </c>
      <c r="E1941" t="str">
        <f>Portfolio43468[[#This Row],[Gender]]</f>
        <v>M</v>
      </c>
      <c r="F1941">
        <v>90</v>
      </c>
      <c r="G1941" t="s">
        <v>6445</v>
      </c>
      <c r="H1941" t="s">
        <v>410</v>
      </c>
      <c r="I1941" t="str">
        <f>INDEX('Postal Codes 1'!$C$2:$C$1540,MATCH(H1941,'Postal Codes 1'!$B$2:$B$1540,0))</f>
        <v>PH</v>
      </c>
      <c r="J1941" s="10">
        <v>39950</v>
      </c>
      <c r="K1941">
        <v>36</v>
      </c>
      <c r="L1941" t="s">
        <v>1772</v>
      </c>
      <c r="M1941" t="str">
        <f>Portfolio43468[[#This Row],[Product Name]]</f>
        <v>Gigastuff</v>
      </c>
      <c r="N1941">
        <f>Portfolio43468[[#This Row],[Order Quantity]]</f>
        <v>648</v>
      </c>
      <c r="O1941" s="14">
        <f>Portfolio43468[[#This Row],[Order Value]]</f>
        <v>1224.72</v>
      </c>
      <c r="P1941">
        <f t="shared" si="60"/>
        <v>2009</v>
      </c>
      <c r="Q1941" t="str">
        <f t="shared" si="61"/>
        <v>May</v>
      </c>
    </row>
    <row r="1942" spans="1:17" x14ac:dyDescent="0.3">
      <c r="A1942">
        <v>1955</v>
      </c>
      <c r="B1942" t="str">
        <f>Portfolio43468[[#This Row],[First Name]]</f>
        <v>J</v>
      </c>
      <c r="C1942" t="str">
        <f>Portfolio43468[[#This Row],[Last Name]]</f>
        <v>Moses</v>
      </c>
      <c r="D1942" t="s">
        <v>4493</v>
      </c>
      <c r="E1942" t="str">
        <f>Portfolio43468[[#This Row],[Gender]]</f>
        <v>M</v>
      </c>
      <c r="F1942">
        <v>60</v>
      </c>
      <c r="G1942" t="s">
        <v>6446</v>
      </c>
      <c r="H1942" t="s">
        <v>3706</v>
      </c>
      <c r="I1942" t="str">
        <f>INDEX('Postal Codes 1'!$C$2:$C$1540,MATCH(H1942,'Postal Codes 1'!$B$2:$B$1540,0))</f>
        <v>AB</v>
      </c>
      <c r="J1942" s="10">
        <v>39920</v>
      </c>
      <c r="K1942">
        <v>28</v>
      </c>
      <c r="L1942" t="s">
        <v>1700</v>
      </c>
      <c r="M1942" t="str">
        <f>Portfolio43468[[#This Row],[Product Name]]</f>
        <v>Ultrathing V1</v>
      </c>
      <c r="N1942">
        <f>Portfolio43468[[#This Row],[Order Quantity]]</f>
        <v>476</v>
      </c>
      <c r="O1942" s="14">
        <f>Portfolio43468[[#This Row],[Order Value]]</f>
        <v>947.24</v>
      </c>
      <c r="P1942">
        <f t="shared" si="60"/>
        <v>2009</v>
      </c>
      <c r="Q1942" t="str">
        <f t="shared" si="61"/>
        <v>Apr</v>
      </c>
    </row>
    <row r="1943" spans="1:17" x14ac:dyDescent="0.3">
      <c r="A1943">
        <v>1956</v>
      </c>
      <c r="B1943" t="str">
        <f>Portfolio43468[[#This Row],[First Name]]</f>
        <v>T</v>
      </c>
      <c r="C1943" t="str">
        <f>Portfolio43468[[#This Row],[Last Name]]</f>
        <v>Mccann</v>
      </c>
      <c r="D1943" t="s">
        <v>4493</v>
      </c>
      <c r="E1943" t="str">
        <f>Portfolio43468[[#This Row],[Gender]]</f>
        <v>M</v>
      </c>
      <c r="F1943">
        <v>30</v>
      </c>
      <c r="G1943" t="s">
        <v>6448</v>
      </c>
      <c r="H1943" t="s">
        <v>4373</v>
      </c>
      <c r="I1943" t="str">
        <f>INDEX('Postal Codes 1'!$C$2:$C$1540,MATCH(H1943,'Postal Codes 1'!$B$2:$B$1540,0))</f>
        <v>LL</v>
      </c>
      <c r="J1943" s="10">
        <v>39970</v>
      </c>
      <c r="K1943">
        <v>68</v>
      </c>
      <c r="L1943" t="s">
        <v>1700</v>
      </c>
      <c r="M1943" t="str">
        <f>Portfolio43468[[#This Row],[Product Name]]</f>
        <v>Ultrathing V1</v>
      </c>
      <c r="N1943">
        <f>Portfolio43468[[#This Row],[Order Quantity]]</f>
        <v>1156</v>
      </c>
      <c r="O1943" s="14">
        <f>Portfolio43468[[#This Row],[Order Value]]</f>
        <v>2300.44</v>
      </c>
      <c r="P1943">
        <f t="shared" si="60"/>
        <v>2009</v>
      </c>
      <c r="Q1943" t="str">
        <f t="shared" si="61"/>
        <v>Jun</v>
      </c>
    </row>
    <row r="1944" spans="1:17" x14ac:dyDescent="0.3">
      <c r="A1944">
        <v>1957</v>
      </c>
      <c r="B1944" t="str">
        <f>Portfolio43468[[#This Row],[First Name]]</f>
        <v>D</v>
      </c>
      <c r="C1944" t="str">
        <f>Portfolio43468[[#This Row],[Last Name]]</f>
        <v>Meredith</v>
      </c>
      <c r="D1944" t="s">
        <v>4493</v>
      </c>
      <c r="E1944" t="str">
        <f>Portfolio43468[[#This Row],[Gender]]</f>
        <v>M</v>
      </c>
      <c r="F1944">
        <v>60</v>
      </c>
      <c r="G1944" t="s">
        <v>6451</v>
      </c>
      <c r="H1944" t="s">
        <v>27</v>
      </c>
      <c r="I1944" t="str">
        <f>INDEX('Postal Codes 1'!$C$2:$C$1540,MATCH(H1944,'Postal Codes 1'!$B$2:$B$1540,0))</f>
        <v>BA</v>
      </c>
      <c r="J1944" s="10">
        <v>39942</v>
      </c>
      <c r="K1944">
        <v>75</v>
      </c>
      <c r="L1944" t="s">
        <v>1707</v>
      </c>
      <c r="M1944" t="str">
        <f>Portfolio43468[[#This Row],[Product Name]]</f>
        <v>Megawidget M</v>
      </c>
      <c r="N1944">
        <f>Portfolio43468[[#This Row],[Order Quantity]]</f>
        <v>1800</v>
      </c>
      <c r="O1944" s="14">
        <f>Portfolio43468[[#This Row],[Order Value]]</f>
        <v>2142</v>
      </c>
      <c r="P1944">
        <f t="shared" si="60"/>
        <v>2009</v>
      </c>
      <c r="Q1944" t="str">
        <f t="shared" si="61"/>
        <v>May</v>
      </c>
    </row>
    <row r="1945" spans="1:17" x14ac:dyDescent="0.3">
      <c r="A1945">
        <v>1958</v>
      </c>
      <c r="B1945" t="str">
        <f>Portfolio43468[[#This Row],[First Name]]</f>
        <v>R</v>
      </c>
      <c r="C1945" t="str">
        <f>Portfolio43468[[#This Row],[Last Name]]</f>
        <v>Farr</v>
      </c>
      <c r="D1945" t="s">
        <v>4493</v>
      </c>
      <c r="E1945" t="str">
        <f>Portfolio43468[[#This Row],[Gender]]</f>
        <v>M</v>
      </c>
      <c r="F1945">
        <v>30</v>
      </c>
      <c r="G1945" t="s">
        <v>6452</v>
      </c>
      <c r="H1945" t="s">
        <v>85</v>
      </c>
      <c r="I1945" t="str">
        <f>INDEX('Postal Codes 1'!$C$2:$C$1540,MATCH(H1945,'Postal Codes 1'!$B$2:$B$1540,0))</f>
        <v>CA</v>
      </c>
      <c r="J1945" s="10">
        <v>39603</v>
      </c>
      <c r="K1945">
        <v>16</v>
      </c>
      <c r="L1945" t="s">
        <v>851</v>
      </c>
      <c r="M1945" t="str">
        <f>Portfolio43468[[#This Row],[Product Name]]</f>
        <v>Hyperwotsit</v>
      </c>
      <c r="N1945">
        <f>Portfolio43468[[#This Row],[Order Quantity]]</f>
        <v>320</v>
      </c>
      <c r="O1945" s="14">
        <f>Portfolio43468[[#This Row],[Order Value]]</f>
        <v>643.19999999999993</v>
      </c>
      <c r="P1945">
        <f t="shared" si="60"/>
        <v>2008</v>
      </c>
      <c r="Q1945" t="str">
        <f t="shared" si="61"/>
        <v>Jun</v>
      </c>
    </row>
    <row r="1946" spans="1:17" x14ac:dyDescent="0.3">
      <c r="A1946">
        <v>1959</v>
      </c>
      <c r="B1946" t="str">
        <f>Portfolio43468[[#This Row],[First Name]]</f>
        <v>B</v>
      </c>
      <c r="C1946" t="str">
        <f>Portfolio43468[[#This Row],[Last Name]]</f>
        <v>Lancaster</v>
      </c>
      <c r="D1946" t="s">
        <v>4493</v>
      </c>
      <c r="E1946" t="str">
        <f>Portfolio43468[[#This Row],[Gender]]</f>
        <v>M</v>
      </c>
      <c r="F1946">
        <v>60</v>
      </c>
      <c r="G1946" t="s">
        <v>6453</v>
      </c>
      <c r="H1946" t="s">
        <v>176</v>
      </c>
      <c r="I1946" t="str">
        <f>INDEX('Postal Codes 1'!$C$2:$C$1540,MATCH(H1946,'Postal Codes 1'!$B$2:$B$1540,0))</f>
        <v>EH</v>
      </c>
      <c r="J1946" s="10">
        <v>40340</v>
      </c>
      <c r="K1946">
        <v>98</v>
      </c>
      <c r="L1946" t="s">
        <v>1692</v>
      </c>
      <c r="M1946" t="str">
        <f>Portfolio43468[[#This Row],[Product Name]]</f>
        <v>Megawidget L</v>
      </c>
      <c r="N1946">
        <f>Portfolio43468[[#This Row],[Order Quantity]]</f>
        <v>2352</v>
      </c>
      <c r="O1946" s="14">
        <f>Portfolio43468[[#This Row],[Order Value]]</f>
        <v>3739.6800000000003</v>
      </c>
      <c r="P1946">
        <f t="shared" si="60"/>
        <v>2010</v>
      </c>
      <c r="Q1946" t="str">
        <f t="shared" si="61"/>
        <v>Jun</v>
      </c>
    </row>
    <row r="1947" spans="1:17" x14ac:dyDescent="0.3">
      <c r="A1947">
        <v>1960</v>
      </c>
      <c r="B1947" t="str">
        <f>Portfolio43468[[#This Row],[First Name]]</f>
        <v>P</v>
      </c>
      <c r="C1947" t="str">
        <f>Portfolio43468[[#This Row],[Last Name]]</f>
        <v>Sosa</v>
      </c>
      <c r="D1947" t="s">
        <v>4493</v>
      </c>
      <c r="E1947" t="str">
        <f>Portfolio43468[[#This Row],[Gender]]</f>
        <v>M</v>
      </c>
      <c r="F1947">
        <v>60</v>
      </c>
      <c r="G1947" t="s">
        <v>6455</v>
      </c>
      <c r="H1947" t="s">
        <v>714</v>
      </c>
      <c r="I1947" t="str">
        <f>INDEX('Postal Codes 1'!$C$2:$C$1540,MATCH(H1947,'Postal Codes 1'!$B$2:$B$1540,0))</f>
        <v>LL</v>
      </c>
      <c r="J1947" s="10">
        <v>40188</v>
      </c>
      <c r="K1947">
        <v>79</v>
      </c>
      <c r="L1947" t="s">
        <v>1696</v>
      </c>
      <c r="M1947" t="str">
        <f>Portfolio43468[[#This Row],[Product Name]]</f>
        <v>Ultrathing V2</v>
      </c>
      <c r="N1947">
        <f>Portfolio43468[[#This Row],[Order Quantity]]</f>
        <v>1580</v>
      </c>
      <c r="O1947" s="14">
        <f>Portfolio43468[[#This Row],[Order Value]]</f>
        <v>4724.2000000000007</v>
      </c>
      <c r="P1947">
        <f t="shared" si="60"/>
        <v>2010</v>
      </c>
      <c r="Q1947" t="str">
        <f t="shared" si="61"/>
        <v>Jan</v>
      </c>
    </row>
    <row r="1948" spans="1:17" x14ac:dyDescent="0.3">
      <c r="A1948">
        <v>1961</v>
      </c>
      <c r="B1948" t="str">
        <f>Portfolio43468[[#This Row],[First Name]]</f>
        <v>E</v>
      </c>
      <c r="C1948" t="str">
        <f>Portfolio43468[[#This Row],[Last Name]]</f>
        <v>Barton</v>
      </c>
      <c r="D1948" t="s">
        <v>4493</v>
      </c>
      <c r="E1948" t="str">
        <f>Portfolio43468[[#This Row],[Gender]]</f>
        <v>M</v>
      </c>
      <c r="F1948">
        <v>90</v>
      </c>
      <c r="G1948" t="s">
        <v>6457</v>
      </c>
      <c r="H1948" t="s">
        <v>121</v>
      </c>
      <c r="I1948" t="str">
        <f>INDEX('Postal Codes 1'!$C$2:$C$1540,MATCH(H1948,'Postal Codes 1'!$B$2:$B$1540,0))</f>
        <v>CV</v>
      </c>
      <c r="J1948" s="10">
        <v>39710</v>
      </c>
      <c r="K1948">
        <v>3</v>
      </c>
      <c r="L1948" t="s">
        <v>1007</v>
      </c>
      <c r="M1948" t="str">
        <f>Portfolio43468[[#This Row],[Product Name]]</f>
        <v>Superwossname</v>
      </c>
      <c r="N1948">
        <f>Portfolio43468[[#This Row],[Order Quantity]]</f>
        <v>60</v>
      </c>
      <c r="O1948" s="14">
        <f>Portfolio43468[[#This Row],[Order Value]]</f>
        <v>186.6</v>
      </c>
      <c r="P1948">
        <f t="shared" si="60"/>
        <v>2008</v>
      </c>
      <c r="Q1948" t="str">
        <f t="shared" si="61"/>
        <v>Sep</v>
      </c>
    </row>
    <row r="1949" spans="1:17" x14ac:dyDescent="0.3">
      <c r="A1949">
        <v>1962</v>
      </c>
      <c r="B1949" t="str">
        <f>Portfolio43468[[#This Row],[First Name]]</f>
        <v>D</v>
      </c>
      <c r="C1949" t="str">
        <f>Portfolio43468[[#This Row],[Last Name]]</f>
        <v>Yazzie</v>
      </c>
      <c r="D1949" t="s">
        <v>4493</v>
      </c>
      <c r="E1949" t="str">
        <f>Portfolio43468[[#This Row],[Gender]]</f>
        <v>M</v>
      </c>
      <c r="F1949">
        <v>90</v>
      </c>
      <c r="G1949" t="s">
        <v>6458</v>
      </c>
      <c r="H1949" t="s">
        <v>528</v>
      </c>
      <c r="I1949" t="str">
        <f>INDEX('Postal Codes 1'!$C$2:$C$1540,MATCH(H1949,'Postal Codes 1'!$B$2:$B$1540,0))</f>
        <v>BR</v>
      </c>
      <c r="J1949" s="10">
        <v>40329</v>
      </c>
      <c r="K1949">
        <v>11</v>
      </c>
      <c r="L1949" t="s">
        <v>1692</v>
      </c>
      <c r="M1949" t="str">
        <f>Portfolio43468[[#This Row],[Product Name]]</f>
        <v>Megawidget L</v>
      </c>
      <c r="N1949">
        <f>Portfolio43468[[#This Row],[Order Quantity]]</f>
        <v>264</v>
      </c>
      <c r="O1949" s="14">
        <f>Portfolio43468[[#This Row],[Order Value]]</f>
        <v>419.76000000000005</v>
      </c>
      <c r="P1949">
        <f t="shared" si="60"/>
        <v>2010</v>
      </c>
      <c r="Q1949" t="str">
        <f t="shared" si="61"/>
        <v>May</v>
      </c>
    </row>
    <row r="1950" spans="1:17" x14ac:dyDescent="0.3">
      <c r="A1950">
        <v>1963</v>
      </c>
      <c r="B1950" t="str">
        <f>Portfolio43468[[#This Row],[First Name]]</f>
        <v>V</v>
      </c>
      <c r="C1950" t="str">
        <f>Portfolio43468[[#This Row],[Last Name]]</f>
        <v>Figueroa</v>
      </c>
      <c r="D1950" t="s">
        <v>4493</v>
      </c>
      <c r="E1950" t="str">
        <f>Portfolio43468[[#This Row],[Gender]]</f>
        <v>M</v>
      </c>
      <c r="F1950">
        <v>30</v>
      </c>
      <c r="G1950" t="s">
        <v>6459</v>
      </c>
      <c r="H1950" t="s">
        <v>1938</v>
      </c>
      <c r="I1950" t="str">
        <f>INDEX('Postal Codes 1'!$C$2:$C$1540,MATCH(H1950,'Postal Codes 1'!$B$2:$B$1540,0))</f>
        <v>KA</v>
      </c>
      <c r="J1950" s="10">
        <v>40003</v>
      </c>
      <c r="K1950">
        <v>72</v>
      </c>
      <c r="L1950" t="s">
        <v>1707</v>
      </c>
      <c r="M1950" t="str">
        <f>Portfolio43468[[#This Row],[Product Name]]</f>
        <v>Megawidget M</v>
      </c>
      <c r="N1950">
        <f>Portfolio43468[[#This Row],[Order Quantity]]</f>
        <v>1728</v>
      </c>
      <c r="O1950" s="14">
        <f>Portfolio43468[[#This Row],[Order Value]]</f>
        <v>2056.3199999999997</v>
      </c>
      <c r="P1950">
        <f t="shared" si="60"/>
        <v>2009</v>
      </c>
      <c r="Q1950" t="str">
        <f t="shared" si="61"/>
        <v>Jul</v>
      </c>
    </row>
    <row r="1951" spans="1:17" x14ac:dyDescent="0.3">
      <c r="A1951">
        <v>1964</v>
      </c>
      <c r="B1951" t="str">
        <f>Portfolio43468[[#This Row],[First Name]]</f>
        <v>K</v>
      </c>
      <c r="C1951" t="str">
        <f>Portfolio43468[[#This Row],[Last Name]]</f>
        <v>English</v>
      </c>
      <c r="D1951" t="s">
        <v>4493</v>
      </c>
      <c r="E1951" t="str">
        <f>Portfolio43468[[#This Row],[Gender]]</f>
        <v>M</v>
      </c>
      <c r="F1951">
        <v>30</v>
      </c>
      <c r="G1951" t="s">
        <v>6462</v>
      </c>
      <c r="H1951" t="s">
        <v>257</v>
      </c>
      <c r="I1951" t="str">
        <f>INDEX('Postal Codes 1'!$C$2:$C$1540,MATCH(H1951,'Postal Codes 1'!$B$2:$B$1540,0))</f>
        <v>IV</v>
      </c>
      <c r="J1951" s="10">
        <v>40196</v>
      </c>
      <c r="K1951">
        <v>31</v>
      </c>
      <c r="L1951" t="s">
        <v>1772</v>
      </c>
      <c r="M1951" t="str">
        <f>Portfolio43468[[#This Row],[Product Name]]</f>
        <v>Gigastuff</v>
      </c>
      <c r="N1951">
        <f>Portfolio43468[[#This Row],[Order Quantity]]</f>
        <v>558</v>
      </c>
      <c r="O1951" s="14">
        <f>Portfolio43468[[#This Row],[Order Value]]</f>
        <v>1054.6199999999999</v>
      </c>
      <c r="P1951">
        <f t="shared" si="60"/>
        <v>2010</v>
      </c>
      <c r="Q1951" t="str">
        <f t="shared" si="61"/>
        <v>Jan</v>
      </c>
    </row>
    <row r="1952" spans="1:17" x14ac:dyDescent="0.3">
      <c r="A1952">
        <v>1965</v>
      </c>
      <c r="B1952" t="str">
        <f>Portfolio43468[[#This Row],[First Name]]</f>
        <v>J</v>
      </c>
      <c r="C1952" t="str">
        <f>Portfolio43468[[#This Row],[Last Name]]</f>
        <v>Owens</v>
      </c>
      <c r="D1952" t="s">
        <v>4493</v>
      </c>
      <c r="E1952" t="str">
        <f>Portfolio43468[[#This Row],[Gender]]</f>
        <v>M</v>
      </c>
      <c r="F1952">
        <v>60</v>
      </c>
      <c r="G1952" t="s">
        <v>6464</v>
      </c>
      <c r="H1952" t="s">
        <v>88</v>
      </c>
      <c r="I1952" t="str">
        <f>INDEX('Postal Codes 1'!$C$2:$C$1540,MATCH(H1952,'Postal Codes 1'!$B$2:$B$1540,0))</f>
        <v>CA</v>
      </c>
      <c r="J1952" s="10">
        <v>39994</v>
      </c>
      <c r="K1952">
        <v>60</v>
      </c>
      <c r="L1952" t="s">
        <v>1677</v>
      </c>
      <c r="M1952" t="str">
        <f>Portfolio43468[[#This Row],[Product Name]]</f>
        <v>Ultrathing V3</v>
      </c>
      <c r="N1952">
        <f>Portfolio43468[[#This Row],[Order Quantity]]</f>
        <v>1440</v>
      </c>
      <c r="O1952" s="14">
        <f>Portfolio43468[[#This Row],[Order Value]]</f>
        <v>5025.6000000000004</v>
      </c>
      <c r="P1952">
        <f t="shared" si="60"/>
        <v>2009</v>
      </c>
      <c r="Q1952" t="str">
        <f t="shared" si="61"/>
        <v>Jun</v>
      </c>
    </row>
    <row r="1953" spans="1:17" x14ac:dyDescent="0.3">
      <c r="A1953">
        <v>1966</v>
      </c>
      <c r="B1953" t="str">
        <f>Portfolio43468[[#This Row],[First Name]]</f>
        <v>M</v>
      </c>
      <c r="C1953" t="str">
        <f>Portfolio43468[[#This Row],[Last Name]]</f>
        <v>Villegas</v>
      </c>
      <c r="D1953" t="s">
        <v>4493</v>
      </c>
      <c r="E1953" t="str">
        <f>Portfolio43468[[#This Row],[Gender]]</f>
        <v>M</v>
      </c>
      <c r="F1953">
        <v>60</v>
      </c>
      <c r="G1953" t="s">
        <v>6466</v>
      </c>
      <c r="H1953" t="s">
        <v>323</v>
      </c>
      <c r="I1953" t="str">
        <f>INDEX('Postal Codes 1'!$C$2:$C$1540,MATCH(H1953,'Postal Codes 1'!$B$2:$B$1540,0))</f>
        <v>LL</v>
      </c>
      <c r="J1953" s="10">
        <v>39517</v>
      </c>
      <c r="K1953">
        <v>83</v>
      </c>
      <c r="L1953" t="s">
        <v>1673</v>
      </c>
      <c r="M1953" t="str">
        <f>Portfolio43468[[#This Row],[Product Name]]</f>
        <v>Megawidget S</v>
      </c>
      <c r="N1953">
        <f>Portfolio43468[[#This Row],[Order Quantity]]</f>
        <v>1992</v>
      </c>
      <c r="O1953" s="14">
        <f>Portfolio43468[[#This Row],[Order Value]]</f>
        <v>1573.68</v>
      </c>
      <c r="P1953">
        <f t="shared" si="60"/>
        <v>2008</v>
      </c>
      <c r="Q1953" t="str">
        <f t="shared" si="61"/>
        <v>Mar</v>
      </c>
    </row>
    <row r="1954" spans="1:17" x14ac:dyDescent="0.3">
      <c r="A1954">
        <v>1967</v>
      </c>
      <c r="B1954" t="str">
        <f>Portfolio43468[[#This Row],[First Name]]</f>
        <v>J</v>
      </c>
      <c r="C1954" t="str">
        <f>Portfolio43468[[#This Row],[Last Name]]</f>
        <v>Mccracken</v>
      </c>
      <c r="D1954" t="s">
        <v>4493</v>
      </c>
      <c r="E1954" t="str">
        <f>Portfolio43468[[#This Row],[Gender]]</f>
        <v>M</v>
      </c>
      <c r="F1954">
        <v>60</v>
      </c>
      <c r="G1954" t="s">
        <v>6469</v>
      </c>
      <c r="H1954" t="s">
        <v>5130</v>
      </c>
      <c r="I1954" t="str">
        <f>INDEX('Postal Codes 1'!$C$2:$C$1540,MATCH(H1954,'Postal Codes 1'!$B$2:$B$1540,0))</f>
        <v>PE</v>
      </c>
      <c r="J1954" s="10">
        <v>40001</v>
      </c>
      <c r="K1954">
        <v>98</v>
      </c>
      <c r="L1954" t="s">
        <v>1673</v>
      </c>
      <c r="M1954" t="str">
        <f>Portfolio43468[[#This Row],[Product Name]]</f>
        <v>Megawidget S</v>
      </c>
      <c r="N1954">
        <f>Portfolio43468[[#This Row],[Order Quantity]]</f>
        <v>2352</v>
      </c>
      <c r="O1954" s="14">
        <f>Portfolio43468[[#This Row],[Order Value]]</f>
        <v>1858.0800000000002</v>
      </c>
      <c r="P1954">
        <f t="shared" si="60"/>
        <v>2009</v>
      </c>
      <c r="Q1954" t="str">
        <f t="shared" si="61"/>
        <v>Jul</v>
      </c>
    </row>
    <row r="1955" spans="1:17" x14ac:dyDescent="0.3">
      <c r="A1955">
        <v>1968</v>
      </c>
      <c r="B1955" t="str">
        <f>Portfolio43468[[#This Row],[First Name]]</f>
        <v>J</v>
      </c>
      <c r="C1955" t="str">
        <f>Portfolio43468[[#This Row],[Last Name]]</f>
        <v>Houston</v>
      </c>
      <c r="D1955" t="s">
        <v>4493</v>
      </c>
      <c r="E1955" t="str">
        <f>Portfolio43468[[#This Row],[Gender]]</f>
        <v>M</v>
      </c>
      <c r="F1955">
        <v>90</v>
      </c>
      <c r="G1955" t="s">
        <v>6471</v>
      </c>
      <c r="H1955" t="s">
        <v>166</v>
      </c>
      <c r="I1955" t="str">
        <f>INDEX('Postal Codes 1'!$C$2:$C$1540,MATCH(H1955,'Postal Codes 1'!$B$2:$B$1540,0))</f>
        <v>EH</v>
      </c>
      <c r="J1955" s="10">
        <v>40236</v>
      </c>
      <c r="K1955">
        <v>6</v>
      </c>
      <c r="L1955" t="s">
        <v>1696</v>
      </c>
      <c r="M1955" t="str">
        <f>Portfolio43468[[#This Row],[Product Name]]</f>
        <v>Ultrathing V2</v>
      </c>
      <c r="N1955">
        <f>Portfolio43468[[#This Row],[Order Quantity]]</f>
        <v>120</v>
      </c>
      <c r="O1955" s="14">
        <f>Portfolio43468[[#This Row],[Order Value]]</f>
        <v>358.8</v>
      </c>
      <c r="P1955">
        <f t="shared" si="60"/>
        <v>2010</v>
      </c>
      <c r="Q1955" t="str">
        <f t="shared" si="61"/>
        <v>Feb</v>
      </c>
    </row>
    <row r="1956" spans="1:17" x14ac:dyDescent="0.3">
      <c r="A1956">
        <v>1969</v>
      </c>
      <c r="B1956" t="str">
        <f>Portfolio43468[[#This Row],[First Name]]</f>
        <v>H</v>
      </c>
      <c r="C1956" t="str">
        <f>Portfolio43468[[#This Row],[Last Name]]</f>
        <v>Bender</v>
      </c>
      <c r="D1956" t="s">
        <v>4493</v>
      </c>
      <c r="E1956" t="str">
        <f>Portfolio43468[[#This Row],[Gender]]</f>
        <v>M</v>
      </c>
      <c r="F1956">
        <v>30</v>
      </c>
      <c r="G1956" t="s">
        <v>6473</v>
      </c>
      <c r="H1956" t="s">
        <v>1639</v>
      </c>
      <c r="I1956" t="str">
        <f>INDEX('Postal Codes 1'!$C$2:$C$1540,MATCH(H1956,'Postal Codes 1'!$B$2:$B$1540,0))</f>
        <v>DN</v>
      </c>
      <c r="J1956" s="10">
        <v>40285</v>
      </c>
      <c r="K1956">
        <v>36</v>
      </c>
      <c r="L1956" t="s">
        <v>1692</v>
      </c>
      <c r="M1956" t="str">
        <f>Portfolio43468[[#This Row],[Product Name]]</f>
        <v>Megawidget L</v>
      </c>
      <c r="N1956">
        <f>Portfolio43468[[#This Row],[Order Quantity]]</f>
        <v>864</v>
      </c>
      <c r="O1956" s="14">
        <f>Portfolio43468[[#This Row],[Order Value]]</f>
        <v>1373.76</v>
      </c>
      <c r="P1956">
        <f t="shared" si="60"/>
        <v>2010</v>
      </c>
      <c r="Q1956" t="str">
        <f t="shared" si="61"/>
        <v>Apr</v>
      </c>
    </row>
    <row r="1957" spans="1:17" x14ac:dyDescent="0.3">
      <c r="A1957">
        <v>1970</v>
      </c>
      <c r="B1957" t="str">
        <f>Portfolio43468[[#This Row],[First Name]]</f>
        <v>I</v>
      </c>
      <c r="C1957" t="str">
        <f>Portfolio43468[[#This Row],[Last Name]]</f>
        <v>Pereira</v>
      </c>
      <c r="D1957" t="s">
        <v>4493</v>
      </c>
      <c r="E1957" t="str">
        <f>Portfolio43468[[#This Row],[Gender]]</f>
        <v>M</v>
      </c>
      <c r="F1957">
        <v>90</v>
      </c>
      <c r="G1957" t="s">
        <v>6474</v>
      </c>
      <c r="H1957" t="s">
        <v>2785</v>
      </c>
      <c r="I1957" t="str">
        <f>INDEX('Postal Codes 1'!$C$2:$C$1540,MATCH(H1957,'Postal Codes 1'!$B$2:$B$1540,0))</f>
        <v>NE</v>
      </c>
      <c r="J1957" s="10">
        <v>39575</v>
      </c>
      <c r="K1957">
        <v>27</v>
      </c>
      <c r="L1957" t="s">
        <v>1700</v>
      </c>
      <c r="M1957" t="str">
        <f>Portfolio43468[[#This Row],[Product Name]]</f>
        <v>Ultrathing V1</v>
      </c>
      <c r="N1957">
        <f>Portfolio43468[[#This Row],[Order Quantity]]</f>
        <v>459</v>
      </c>
      <c r="O1957" s="14">
        <f>Portfolio43468[[#This Row],[Order Value]]</f>
        <v>913.41</v>
      </c>
      <c r="P1957">
        <f t="shared" si="60"/>
        <v>2008</v>
      </c>
      <c r="Q1957" t="str">
        <f t="shared" si="61"/>
        <v>May</v>
      </c>
    </row>
    <row r="1958" spans="1:17" x14ac:dyDescent="0.3">
      <c r="A1958">
        <v>1971</v>
      </c>
      <c r="B1958" t="str">
        <f>Portfolio43468[[#This Row],[First Name]]</f>
        <v>D</v>
      </c>
      <c r="C1958" t="str">
        <f>Portfolio43468[[#This Row],[Last Name]]</f>
        <v>Howell</v>
      </c>
      <c r="D1958" t="s">
        <v>4493</v>
      </c>
      <c r="E1958" t="str">
        <f>Portfolio43468[[#This Row],[Gender]]</f>
        <v>M</v>
      </c>
      <c r="F1958">
        <v>60</v>
      </c>
      <c r="G1958" t="s">
        <v>6475</v>
      </c>
      <c r="H1958" t="s">
        <v>772</v>
      </c>
      <c r="I1958" t="str">
        <f>INDEX('Postal Codes 1'!$C$2:$C$1540,MATCH(H1958,'Postal Codes 1'!$B$2:$B$1540,0))</f>
        <v>PE</v>
      </c>
      <c r="J1958" s="10">
        <v>39735</v>
      </c>
      <c r="K1958">
        <v>93</v>
      </c>
      <c r="L1958" t="s">
        <v>1673</v>
      </c>
      <c r="M1958" t="str">
        <f>Portfolio43468[[#This Row],[Product Name]]</f>
        <v>Megawidget S</v>
      </c>
      <c r="N1958">
        <f>Portfolio43468[[#This Row],[Order Quantity]]</f>
        <v>2232</v>
      </c>
      <c r="O1958" s="14">
        <f>Portfolio43468[[#This Row],[Order Value]]</f>
        <v>1763.28</v>
      </c>
      <c r="P1958">
        <f t="shared" si="60"/>
        <v>2008</v>
      </c>
      <c r="Q1958" t="str">
        <f t="shared" si="61"/>
        <v>Oct</v>
      </c>
    </row>
    <row r="1959" spans="1:17" x14ac:dyDescent="0.3">
      <c r="A1959">
        <v>1972</v>
      </c>
      <c r="B1959" t="str">
        <f>Portfolio43468[[#This Row],[First Name]]</f>
        <v>A</v>
      </c>
      <c r="C1959" t="str">
        <f>Portfolio43468[[#This Row],[Last Name]]</f>
        <v>Doherty</v>
      </c>
      <c r="D1959" t="s">
        <v>4493</v>
      </c>
      <c r="E1959" t="str">
        <f>Portfolio43468[[#This Row],[Gender]]</f>
        <v>M</v>
      </c>
      <c r="F1959">
        <v>60</v>
      </c>
      <c r="G1959" t="s">
        <v>6477</v>
      </c>
      <c r="H1959" t="s">
        <v>6478</v>
      </c>
      <c r="I1959" t="str">
        <f>INDEX('Postal Codes 1'!$C$2:$C$1540,MATCH(H1959,'Postal Codes 1'!$B$2:$B$1540,0))</f>
        <v>BD</v>
      </c>
      <c r="J1959" s="10">
        <v>39814</v>
      </c>
      <c r="K1959">
        <v>90</v>
      </c>
      <c r="L1959" t="s">
        <v>1700</v>
      </c>
      <c r="M1959" t="str">
        <f>Portfolio43468[[#This Row],[Product Name]]</f>
        <v>Ultrathing V1</v>
      </c>
      <c r="N1959">
        <f>Portfolio43468[[#This Row],[Order Quantity]]</f>
        <v>1530</v>
      </c>
      <c r="O1959" s="14">
        <f>Portfolio43468[[#This Row],[Order Value]]</f>
        <v>3044.7</v>
      </c>
      <c r="P1959">
        <f t="shared" si="60"/>
        <v>2009</v>
      </c>
      <c r="Q1959" t="str">
        <f t="shared" si="61"/>
        <v>Jan</v>
      </c>
    </row>
    <row r="1960" spans="1:17" x14ac:dyDescent="0.3">
      <c r="A1960">
        <v>1973</v>
      </c>
      <c r="B1960" t="str">
        <f>Portfolio43468[[#This Row],[First Name]]</f>
        <v>N</v>
      </c>
      <c r="C1960" t="str">
        <f>Portfolio43468[[#This Row],[Last Name]]</f>
        <v>Reese</v>
      </c>
      <c r="D1960" t="s">
        <v>4493</v>
      </c>
      <c r="E1960" t="str">
        <f>Portfolio43468[[#This Row],[Gender]]</f>
        <v>M</v>
      </c>
      <c r="F1960">
        <v>90</v>
      </c>
      <c r="G1960" t="s">
        <v>6479</v>
      </c>
      <c r="H1960" t="s">
        <v>1617</v>
      </c>
      <c r="I1960" t="str">
        <f>INDEX('Postal Codes 1'!$C$2:$C$1540,MATCH(H1960,'Postal Codes 1'!$B$2:$B$1540,0))</f>
        <v>KY</v>
      </c>
      <c r="J1960" s="10">
        <v>40299</v>
      </c>
      <c r="K1960">
        <v>57</v>
      </c>
      <c r="L1960" t="s">
        <v>851</v>
      </c>
      <c r="M1960" t="str">
        <f>Portfolio43468[[#This Row],[Product Name]]</f>
        <v>Hyperwotsit</v>
      </c>
      <c r="N1960">
        <f>Portfolio43468[[#This Row],[Order Quantity]]</f>
        <v>1140</v>
      </c>
      <c r="O1960" s="14">
        <f>Portfolio43468[[#This Row],[Order Value]]</f>
        <v>2291.3999999999996</v>
      </c>
      <c r="P1960">
        <f t="shared" si="60"/>
        <v>2010</v>
      </c>
      <c r="Q1960" t="str">
        <f t="shared" si="61"/>
        <v>May</v>
      </c>
    </row>
    <row r="1961" spans="1:17" x14ac:dyDescent="0.3">
      <c r="A1961">
        <v>1974</v>
      </c>
      <c r="B1961" t="str">
        <f>Portfolio43468[[#This Row],[First Name]]</f>
        <v>E</v>
      </c>
      <c r="C1961" t="str">
        <f>Portfolio43468[[#This Row],[Last Name]]</f>
        <v>Tucker</v>
      </c>
      <c r="D1961" t="s">
        <v>4493</v>
      </c>
      <c r="E1961" t="str">
        <f>Portfolio43468[[#This Row],[Gender]]</f>
        <v>M</v>
      </c>
      <c r="F1961">
        <v>90</v>
      </c>
      <c r="G1961" t="s">
        <v>6482</v>
      </c>
      <c r="H1961" t="s">
        <v>523</v>
      </c>
      <c r="I1961" t="str">
        <f>INDEX('Postal Codes 1'!$C$2:$C$1540,MATCH(H1961,'Postal Codes 1'!$B$2:$B$1540,0))</f>
        <v>BN</v>
      </c>
      <c r="J1961" s="10">
        <v>39709</v>
      </c>
      <c r="K1961">
        <v>7</v>
      </c>
      <c r="L1961" t="s">
        <v>1707</v>
      </c>
      <c r="M1961" t="str">
        <f>Portfolio43468[[#This Row],[Product Name]]</f>
        <v>Megawidget M</v>
      </c>
      <c r="N1961">
        <f>Portfolio43468[[#This Row],[Order Quantity]]</f>
        <v>168</v>
      </c>
      <c r="O1961" s="14">
        <f>Portfolio43468[[#This Row],[Order Value]]</f>
        <v>199.92</v>
      </c>
      <c r="P1961">
        <f t="shared" si="60"/>
        <v>2008</v>
      </c>
      <c r="Q1961" t="str">
        <f t="shared" si="61"/>
        <v>Sep</v>
      </c>
    </row>
    <row r="1962" spans="1:17" x14ac:dyDescent="0.3">
      <c r="A1962">
        <v>1975</v>
      </c>
      <c r="B1962" t="str">
        <f>Portfolio43468[[#This Row],[First Name]]</f>
        <v>T</v>
      </c>
      <c r="C1962" t="str">
        <f>Portfolio43468[[#This Row],[Last Name]]</f>
        <v>Brantley</v>
      </c>
      <c r="D1962" t="s">
        <v>4493</v>
      </c>
      <c r="E1962" t="str">
        <f>Portfolio43468[[#This Row],[Gender]]</f>
        <v>M</v>
      </c>
      <c r="F1962">
        <v>30</v>
      </c>
      <c r="G1962" t="s">
        <v>6484</v>
      </c>
      <c r="H1962" t="s">
        <v>1642</v>
      </c>
      <c r="I1962" t="str">
        <f>INDEX('Postal Codes 1'!$C$2:$C$1540,MATCH(H1962,'Postal Codes 1'!$B$2:$B$1540,0))</f>
        <v>CR</v>
      </c>
      <c r="J1962" s="10">
        <v>39644</v>
      </c>
      <c r="K1962">
        <v>85</v>
      </c>
      <c r="L1962" t="s">
        <v>1721</v>
      </c>
      <c r="M1962" t="str">
        <f>Portfolio43468[[#This Row],[Product Name]]</f>
        <v>Ultrathing V4</v>
      </c>
      <c r="N1962">
        <f>Portfolio43468[[#This Row],[Order Quantity]]</f>
        <v>2040</v>
      </c>
      <c r="O1962" s="14">
        <f>Portfolio43468[[#This Row],[Order Value]]</f>
        <v>8139.6</v>
      </c>
      <c r="P1962">
        <f t="shared" si="60"/>
        <v>2008</v>
      </c>
      <c r="Q1962" t="str">
        <f t="shared" si="61"/>
        <v>Jul</v>
      </c>
    </row>
    <row r="1963" spans="1:17" x14ac:dyDescent="0.3">
      <c r="A1963">
        <v>1976</v>
      </c>
      <c r="B1963" t="str">
        <f>Portfolio43468[[#This Row],[First Name]]</f>
        <v>K</v>
      </c>
      <c r="C1963" t="str">
        <f>Portfolio43468[[#This Row],[Last Name]]</f>
        <v>Ryan</v>
      </c>
      <c r="D1963" t="s">
        <v>4493</v>
      </c>
      <c r="E1963" t="str">
        <f>Portfolio43468[[#This Row],[Gender]]</f>
        <v>M</v>
      </c>
      <c r="F1963">
        <v>60</v>
      </c>
      <c r="G1963" t="s">
        <v>6486</v>
      </c>
      <c r="H1963" t="s">
        <v>554</v>
      </c>
      <c r="I1963" t="str">
        <f>INDEX('Postal Codes 1'!$C$2:$C$1540,MATCH(H1963,'Postal Codes 1'!$B$2:$B$1540,0))</f>
        <v>CF</v>
      </c>
      <c r="J1963" s="10">
        <v>40437</v>
      </c>
      <c r="K1963">
        <v>22</v>
      </c>
      <c r="L1963" t="s">
        <v>1007</v>
      </c>
      <c r="M1963" t="str">
        <f>Portfolio43468[[#This Row],[Product Name]]</f>
        <v>Superwossname</v>
      </c>
      <c r="N1963">
        <f>Portfolio43468[[#This Row],[Order Quantity]]</f>
        <v>440</v>
      </c>
      <c r="O1963" s="14">
        <f>Portfolio43468[[#This Row],[Order Value]]</f>
        <v>1368.3999999999999</v>
      </c>
      <c r="P1963">
        <f t="shared" si="60"/>
        <v>2010</v>
      </c>
      <c r="Q1963" t="str">
        <f t="shared" si="61"/>
        <v>Sep</v>
      </c>
    </row>
    <row r="1964" spans="1:17" x14ac:dyDescent="0.3">
      <c r="A1964">
        <v>1977</v>
      </c>
      <c r="B1964" t="str">
        <f>Portfolio43468[[#This Row],[First Name]]</f>
        <v>R</v>
      </c>
      <c r="C1964" t="str">
        <f>Portfolio43468[[#This Row],[Last Name]]</f>
        <v>Mcleod</v>
      </c>
      <c r="D1964" t="s">
        <v>4493</v>
      </c>
      <c r="E1964" t="str">
        <f>Portfolio43468[[#This Row],[Gender]]</f>
        <v>M</v>
      </c>
      <c r="F1964">
        <v>60</v>
      </c>
      <c r="G1964" t="s">
        <v>6489</v>
      </c>
      <c r="H1964" t="s">
        <v>133</v>
      </c>
      <c r="I1964" t="str">
        <f>INDEX('Postal Codes 1'!$C$2:$C$1540,MATCH(H1964,'Postal Codes 1'!$B$2:$B$1540,0))</f>
        <v>DD</v>
      </c>
      <c r="J1964" s="10">
        <v>40520</v>
      </c>
      <c r="K1964">
        <v>43</v>
      </c>
      <c r="L1964" t="s">
        <v>1772</v>
      </c>
      <c r="M1964" t="str">
        <f>Portfolio43468[[#This Row],[Product Name]]</f>
        <v>Gigastuff</v>
      </c>
      <c r="N1964">
        <f>Portfolio43468[[#This Row],[Order Quantity]]</f>
        <v>774</v>
      </c>
      <c r="O1964" s="14">
        <f>Portfolio43468[[#This Row],[Order Value]]</f>
        <v>1462.86</v>
      </c>
      <c r="P1964">
        <f t="shared" si="60"/>
        <v>2010</v>
      </c>
      <c r="Q1964" t="str">
        <f t="shared" si="61"/>
        <v>Dec</v>
      </c>
    </row>
    <row r="1965" spans="1:17" x14ac:dyDescent="0.3">
      <c r="A1965">
        <v>1978</v>
      </c>
      <c r="B1965" t="str">
        <f>Portfolio43468[[#This Row],[First Name]]</f>
        <v>C</v>
      </c>
      <c r="C1965" t="str">
        <f>Portfolio43468[[#This Row],[Last Name]]</f>
        <v>Velasquez</v>
      </c>
      <c r="D1965" t="s">
        <v>4493</v>
      </c>
      <c r="E1965" t="str">
        <f>Portfolio43468[[#This Row],[Gender]]</f>
        <v>M</v>
      </c>
      <c r="F1965">
        <v>60</v>
      </c>
      <c r="G1965" t="s">
        <v>6490</v>
      </c>
      <c r="H1965" t="s">
        <v>784</v>
      </c>
      <c r="I1965" t="str">
        <f>INDEX('Postal Codes 1'!$C$2:$C$1540,MATCH(H1965,'Postal Codes 1'!$B$2:$B$1540,0))</f>
        <v>PL</v>
      </c>
      <c r="J1965" s="10">
        <v>39757</v>
      </c>
      <c r="K1965">
        <v>18</v>
      </c>
      <c r="L1965" t="s">
        <v>1696</v>
      </c>
      <c r="M1965" t="str">
        <f>Portfolio43468[[#This Row],[Product Name]]</f>
        <v>Ultrathing V2</v>
      </c>
      <c r="N1965">
        <f>Portfolio43468[[#This Row],[Order Quantity]]</f>
        <v>360</v>
      </c>
      <c r="O1965" s="14">
        <f>Portfolio43468[[#This Row],[Order Value]]</f>
        <v>1076.4000000000001</v>
      </c>
      <c r="P1965">
        <f t="shared" si="60"/>
        <v>2008</v>
      </c>
      <c r="Q1965" t="str">
        <f t="shared" si="61"/>
        <v>Nov</v>
      </c>
    </row>
    <row r="1966" spans="1:17" x14ac:dyDescent="0.3">
      <c r="A1966">
        <v>1979</v>
      </c>
      <c r="B1966" t="str">
        <f>Portfolio43468[[#This Row],[First Name]]</f>
        <v>D</v>
      </c>
      <c r="C1966" t="str">
        <f>Portfolio43468[[#This Row],[Last Name]]</f>
        <v>Ryan</v>
      </c>
      <c r="D1966" t="s">
        <v>4493</v>
      </c>
      <c r="E1966" t="str">
        <f>Portfolio43468[[#This Row],[Gender]]</f>
        <v>M</v>
      </c>
      <c r="F1966">
        <v>30</v>
      </c>
      <c r="G1966" t="s">
        <v>6491</v>
      </c>
      <c r="H1966" t="s">
        <v>178</v>
      </c>
      <c r="I1966" t="str">
        <f>INDEX('Postal Codes 1'!$C$2:$C$1540,MATCH(H1966,'Postal Codes 1'!$B$2:$B$1540,0))</f>
        <v>EH</v>
      </c>
      <c r="J1966" s="10">
        <v>39574</v>
      </c>
      <c r="K1966">
        <v>66</v>
      </c>
      <c r="L1966" t="s">
        <v>1007</v>
      </c>
      <c r="M1966" t="str">
        <f>Portfolio43468[[#This Row],[Product Name]]</f>
        <v>Superwossname</v>
      </c>
      <c r="N1966">
        <f>Portfolio43468[[#This Row],[Order Quantity]]</f>
        <v>1320</v>
      </c>
      <c r="O1966" s="14">
        <f>Portfolio43468[[#This Row],[Order Value]]</f>
        <v>4105.2</v>
      </c>
      <c r="P1966">
        <f t="shared" si="60"/>
        <v>2008</v>
      </c>
      <c r="Q1966" t="str">
        <f t="shared" si="61"/>
        <v>May</v>
      </c>
    </row>
    <row r="1967" spans="1:17" x14ac:dyDescent="0.3">
      <c r="A1967">
        <v>1980</v>
      </c>
      <c r="B1967" t="str">
        <f>Portfolio43468[[#This Row],[First Name]]</f>
        <v>S</v>
      </c>
      <c r="C1967" t="str">
        <f>Portfolio43468[[#This Row],[Last Name]]</f>
        <v>Rodrigues</v>
      </c>
      <c r="D1967" t="s">
        <v>4493</v>
      </c>
      <c r="E1967" t="str">
        <f>Portfolio43468[[#This Row],[Gender]]</f>
        <v>M</v>
      </c>
      <c r="F1967">
        <v>60</v>
      </c>
      <c r="G1967" t="s">
        <v>6493</v>
      </c>
      <c r="H1967" t="s">
        <v>813</v>
      </c>
      <c r="I1967" t="str">
        <f>INDEX('Postal Codes 1'!$C$2:$C$1540,MATCH(H1967,'Postal Codes 1'!$B$2:$B$1540,0))</f>
        <v>RH</v>
      </c>
      <c r="J1967" s="10">
        <v>39591</v>
      </c>
      <c r="K1967">
        <v>38</v>
      </c>
      <c r="L1967" t="s">
        <v>1700</v>
      </c>
      <c r="M1967" t="str">
        <f>Portfolio43468[[#This Row],[Product Name]]</f>
        <v>Ultrathing V1</v>
      </c>
      <c r="N1967">
        <f>Portfolio43468[[#This Row],[Order Quantity]]</f>
        <v>646</v>
      </c>
      <c r="O1967" s="14">
        <f>Portfolio43468[[#This Row],[Order Value]]</f>
        <v>1285.54</v>
      </c>
      <c r="P1967">
        <f t="shared" si="60"/>
        <v>2008</v>
      </c>
      <c r="Q1967" t="str">
        <f t="shared" si="61"/>
        <v>May</v>
      </c>
    </row>
    <row r="1968" spans="1:17" x14ac:dyDescent="0.3">
      <c r="A1968">
        <v>1981</v>
      </c>
      <c r="B1968" t="str">
        <f>Portfolio43468[[#This Row],[First Name]]</f>
        <v>F</v>
      </c>
      <c r="C1968" t="str">
        <f>Portfolio43468[[#This Row],[Last Name]]</f>
        <v>Crow</v>
      </c>
      <c r="D1968" t="s">
        <v>4493</v>
      </c>
      <c r="E1968" t="str">
        <f>Portfolio43468[[#This Row],[Gender]]</f>
        <v>M</v>
      </c>
      <c r="F1968">
        <v>60</v>
      </c>
      <c r="G1968" t="s">
        <v>6496</v>
      </c>
      <c r="H1968" t="s">
        <v>988</v>
      </c>
      <c r="I1968" t="str">
        <f>INDEX('Postal Codes 1'!$C$2:$C$1540,MATCH(H1968,'Postal Codes 1'!$B$2:$B$1540,0))</f>
        <v>DL</v>
      </c>
      <c r="J1968" s="10">
        <v>39465</v>
      </c>
      <c r="K1968">
        <v>48</v>
      </c>
      <c r="L1968" t="s">
        <v>1721</v>
      </c>
      <c r="M1968" t="str">
        <f>Portfolio43468[[#This Row],[Product Name]]</f>
        <v>Ultrathing V4</v>
      </c>
      <c r="N1968">
        <f>Portfolio43468[[#This Row],[Order Quantity]]</f>
        <v>1152</v>
      </c>
      <c r="O1968" s="14">
        <f>Portfolio43468[[#This Row],[Order Value]]</f>
        <v>4596.4800000000005</v>
      </c>
      <c r="P1968">
        <f t="shared" si="60"/>
        <v>2008</v>
      </c>
      <c r="Q1968" t="str">
        <f t="shared" si="61"/>
        <v>Jan</v>
      </c>
    </row>
    <row r="1969" spans="1:17" x14ac:dyDescent="0.3">
      <c r="A1969">
        <v>1982</v>
      </c>
      <c r="B1969" t="str">
        <f>Portfolio43468[[#This Row],[First Name]]</f>
        <v>J</v>
      </c>
      <c r="C1969" t="str">
        <f>Portfolio43468[[#This Row],[Last Name]]</f>
        <v>Melendez</v>
      </c>
      <c r="D1969" t="s">
        <v>4493</v>
      </c>
      <c r="E1969" t="str">
        <f>Portfolio43468[[#This Row],[Gender]]</f>
        <v>M</v>
      </c>
      <c r="F1969">
        <v>30</v>
      </c>
      <c r="G1969" t="s">
        <v>6498</v>
      </c>
      <c r="H1969" t="s">
        <v>577</v>
      </c>
      <c r="I1969" t="str">
        <f>INDEX('Postal Codes 1'!$C$2:$C$1540,MATCH(H1969,'Postal Codes 1'!$B$2:$B$1540,0))</f>
        <v>CV</v>
      </c>
      <c r="J1969" s="10">
        <v>39643</v>
      </c>
      <c r="K1969">
        <v>31</v>
      </c>
      <c r="L1969" t="s">
        <v>1707</v>
      </c>
      <c r="M1969" t="str">
        <f>Portfolio43468[[#This Row],[Product Name]]</f>
        <v>Megawidget M</v>
      </c>
      <c r="N1969">
        <f>Portfolio43468[[#This Row],[Order Quantity]]</f>
        <v>744</v>
      </c>
      <c r="O1969" s="14">
        <f>Portfolio43468[[#This Row],[Order Value]]</f>
        <v>885.36</v>
      </c>
      <c r="P1969">
        <f t="shared" si="60"/>
        <v>2008</v>
      </c>
      <c r="Q1969" t="str">
        <f t="shared" si="61"/>
        <v>Jul</v>
      </c>
    </row>
    <row r="1970" spans="1:17" x14ac:dyDescent="0.3">
      <c r="A1970">
        <v>1983</v>
      </c>
      <c r="B1970" t="str">
        <f>Portfolio43468[[#This Row],[First Name]]</f>
        <v>B</v>
      </c>
      <c r="C1970" t="str">
        <f>Portfolio43468[[#This Row],[Last Name]]</f>
        <v>Stringer</v>
      </c>
      <c r="D1970" t="s">
        <v>4493</v>
      </c>
      <c r="E1970" t="str">
        <f>Portfolio43468[[#This Row],[Gender]]</f>
        <v>M</v>
      </c>
      <c r="F1970">
        <v>60</v>
      </c>
      <c r="G1970" t="s">
        <v>6499</v>
      </c>
      <c r="H1970" t="s">
        <v>4131</v>
      </c>
      <c r="I1970" t="str">
        <f>INDEX('Postal Codes 1'!$C$2:$C$1540,MATCH(H1970,'Postal Codes 1'!$B$2:$B$1540,0))</f>
        <v>EX</v>
      </c>
      <c r="J1970" s="10">
        <v>40412</v>
      </c>
      <c r="K1970">
        <v>45</v>
      </c>
      <c r="L1970" t="s">
        <v>1772</v>
      </c>
      <c r="M1970" t="str">
        <f>Portfolio43468[[#This Row],[Product Name]]</f>
        <v>Gigastuff</v>
      </c>
      <c r="N1970">
        <f>Portfolio43468[[#This Row],[Order Quantity]]</f>
        <v>810</v>
      </c>
      <c r="O1970" s="14">
        <f>Portfolio43468[[#This Row],[Order Value]]</f>
        <v>1530.8999999999999</v>
      </c>
      <c r="P1970">
        <f t="shared" si="60"/>
        <v>2010</v>
      </c>
      <c r="Q1970" t="str">
        <f t="shared" si="61"/>
        <v>Aug</v>
      </c>
    </row>
    <row r="1971" spans="1:17" x14ac:dyDescent="0.3">
      <c r="A1971">
        <v>1984</v>
      </c>
      <c r="B1971" t="str">
        <f>Portfolio43468[[#This Row],[First Name]]</f>
        <v>H</v>
      </c>
      <c r="C1971" t="str">
        <f>Portfolio43468[[#This Row],[Last Name]]</f>
        <v>Sneed</v>
      </c>
      <c r="D1971" t="s">
        <v>4493</v>
      </c>
      <c r="E1971" t="str">
        <f>Portfolio43468[[#This Row],[Gender]]</f>
        <v>M</v>
      </c>
      <c r="F1971">
        <v>60</v>
      </c>
      <c r="G1971" t="s">
        <v>6502</v>
      </c>
      <c r="H1971" t="s">
        <v>400</v>
      </c>
      <c r="I1971" t="str">
        <f>INDEX('Postal Codes 1'!$C$2:$C$1540,MATCH(H1971,'Postal Codes 1'!$B$2:$B$1540,0))</f>
        <v>PA</v>
      </c>
      <c r="J1971" s="10">
        <v>40050</v>
      </c>
      <c r="K1971">
        <v>29</v>
      </c>
      <c r="L1971" t="s">
        <v>1677</v>
      </c>
      <c r="M1971" t="str">
        <f>Portfolio43468[[#This Row],[Product Name]]</f>
        <v>Ultrathing V3</v>
      </c>
      <c r="N1971">
        <f>Portfolio43468[[#This Row],[Order Quantity]]</f>
        <v>696</v>
      </c>
      <c r="O1971" s="14">
        <f>Portfolio43468[[#This Row],[Order Value]]</f>
        <v>2429.04</v>
      </c>
      <c r="P1971">
        <f t="shared" si="60"/>
        <v>2009</v>
      </c>
      <c r="Q1971" t="str">
        <f t="shared" si="61"/>
        <v>Aug</v>
      </c>
    </row>
    <row r="1972" spans="1:17" x14ac:dyDescent="0.3">
      <c r="A1972">
        <v>1985</v>
      </c>
      <c r="B1972" t="str">
        <f>Portfolio43468[[#This Row],[First Name]]</f>
        <v>Z</v>
      </c>
      <c r="C1972" t="str">
        <f>Portfolio43468[[#This Row],[Last Name]]</f>
        <v>Ramsey</v>
      </c>
      <c r="D1972" t="s">
        <v>4493</v>
      </c>
      <c r="E1972" t="str">
        <f>Portfolio43468[[#This Row],[Gender]]</f>
        <v>M</v>
      </c>
      <c r="F1972">
        <v>60</v>
      </c>
      <c r="G1972" t="s">
        <v>6504</v>
      </c>
      <c r="H1972" t="s">
        <v>746</v>
      </c>
      <c r="I1972" t="str">
        <f>INDEX('Postal Codes 1'!$C$2:$C$1540,MATCH(H1972,'Postal Codes 1'!$B$2:$B$1540,0))</f>
        <v>NE</v>
      </c>
      <c r="J1972" s="10">
        <v>39708</v>
      </c>
      <c r="K1972">
        <v>18</v>
      </c>
      <c r="L1972" t="s">
        <v>1673</v>
      </c>
      <c r="M1972" t="str">
        <f>Portfolio43468[[#This Row],[Product Name]]</f>
        <v>Megawidget S</v>
      </c>
      <c r="N1972">
        <f>Portfolio43468[[#This Row],[Order Quantity]]</f>
        <v>432</v>
      </c>
      <c r="O1972" s="14">
        <f>Portfolio43468[[#This Row],[Order Value]]</f>
        <v>341.28000000000003</v>
      </c>
      <c r="P1972">
        <f t="shared" si="60"/>
        <v>2008</v>
      </c>
      <c r="Q1972" t="str">
        <f t="shared" si="61"/>
        <v>Sep</v>
      </c>
    </row>
    <row r="1973" spans="1:17" x14ac:dyDescent="0.3">
      <c r="A1973">
        <v>1986</v>
      </c>
      <c r="B1973" t="str">
        <f>Portfolio43468[[#This Row],[First Name]]</f>
        <v>A</v>
      </c>
      <c r="C1973" t="str">
        <f>Portfolio43468[[#This Row],[Last Name]]</f>
        <v>Sharpe</v>
      </c>
      <c r="D1973" t="s">
        <v>4493</v>
      </c>
      <c r="E1973" t="str">
        <f>Portfolio43468[[#This Row],[Gender]]</f>
        <v>M</v>
      </c>
      <c r="F1973">
        <v>60</v>
      </c>
      <c r="G1973" t="s">
        <v>6505</v>
      </c>
      <c r="H1973" t="s">
        <v>519</v>
      </c>
      <c r="I1973" t="str">
        <f>INDEX('Postal Codes 1'!$C$2:$C$1540,MATCH(H1973,'Postal Codes 1'!$B$2:$B$1540,0))</f>
        <v>BN</v>
      </c>
      <c r="J1973" s="10">
        <v>39926</v>
      </c>
      <c r="K1973">
        <v>43</v>
      </c>
      <c r="L1973" t="s">
        <v>1696</v>
      </c>
      <c r="M1973" t="str">
        <f>Portfolio43468[[#This Row],[Product Name]]</f>
        <v>Ultrathing V2</v>
      </c>
      <c r="N1973">
        <f>Portfolio43468[[#This Row],[Order Quantity]]</f>
        <v>860</v>
      </c>
      <c r="O1973" s="14">
        <f>Portfolio43468[[#This Row],[Order Value]]</f>
        <v>2571.4</v>
      </c>
      <c r="P1973">
        <f t="shared" si="60"/>
        <v>2009</v>
      </c>
      <c r="Q1973" t="str">
        <f t="shared" si="61"/>
        <v>Apr</v>
      </c>
    </row>
    <row r="1974" spans="1:17" x14ac:dyDescent="0.3">
      <c r="A1974">
        <v>1987</v>
      </c>
      <c r="B1974" t="str">
        <f>Portfolio43468[[#This Row],[First Name]]</f>
        <v>L</v>
      </c>
      <c r="C1974" t="str">
        <f>Portfolio43468[[#This Row],[Last Name]]</f>
        <v>Randolph</v>
      </c>
      <c r="D1974" t="s">
        <v>4493</v>
      </c>
      <c r="E1974" t="str">
        <f>Portfolio43468[[#This Row],[Gender]]</f>
        <v>M</v>
      </c>
      <c r="F1974">
        <v>60</v>
      </c>
      <c r="G1974" t="s">
        <v>6446</v>
      </c>
      <c r="H1974" t="s">
        <v>6507</v>
      </c>
      <c r="I1974" t="str">
        <f>INDEX('Postal Codes 1'!$C$2:$C$1540,MATCH(H1974,'Postal Codes 1'!$B$2:$B$1540,0))</f>
        <v>TN</v>
      </c>
      <c r="J1974" s="10">
        <v>40254</v>
      </c>
      <c r="K1974">
        <v>91</v>
      </c>
      <c r="L1974" t="s">
        <v>1007</v>
      </c>
      <c r="M1974" t="str">
        <f>Portfolio43468[[#This Row],[Product Name]]</f>
        <v>Superwossname</v>
      </c>
      <c r="N1974">
        <f>Portfolio43468[[#This Row],[Order Quantity]]</f>
        <v>1820</v>
      </c>
      <c r="O1974" s="14">
        <f>Portfolio43468[[#This Row],[Order Value]]</f>
        <v>5660.2</v>
      </c>
      <c r="P1974">
        <f t="shared" si="60"/>
        <v>2010</v>
      </c>
      <c r="Q1974" t="str">
        <f t="shared" si="61"/>
        <v>Mar</v>
      </c>
    </row>
    <row r="1975" spans="1:17" x14ac:dyDescent="0.3">
      <c r="A1975">
        <v>1988</v>
      </c>
      <c r="B1975" t="str">
        <f>Portfolio43468[[#This Row],[First Name]]</f>
        <v>B</v>
      </c>
      <c r="C1975" t="str">
        <f>Portfolio43468[[#This Row],[Last Name]]</f>
        <v>Peck</v>
      </c>
      <c r="D1975" t="s">
        <v>4493</v>
      </c>
      <c r="E1975" t="str">
        <f>Portfolio43468[[#This Row],[Gender]]</f>
        <v>M</v>
      </c>
      <c r="F1975">
        <v>60</v>
      </c>
      <c r="G1975" t="s">
        <v>6509</v>
      </c>
      <c r="H1975" t="s">
        <v>630</v>
      </c>
      <c r="I1975" t="str">
        <f>INDEX('Postal Codes 1'!$C$2:$C$1540,MATCH(H1975,'Postal Codes 1'!$B$2:$B$1540,0))</f>
        <v>GU</v>
      </c>
      <c r="J1975" s="10">
        <v>39470</v>
      </c>
      <c r="K1975">
        <v>88</v>
      </c>
      <c r="L1975" t="s">
        <v>1700</v>
      </c>
      <c r="M1975" t="str">
        <f>Portfolio43468[[#This Row],[Product Name]]</f>
        <v>Ultrathing V1</v>
      </c>
      <c r="N1975">
        <f>Portfolio43468[[#This Row],[Order Quantity]]</f>
        <v>1496</v>
      </c>
      <c r="O1975" s="14">
        <f>Portfolio43468[[#This Row],[Order Value]]</f>
        <v>2977.04</v>
      </c>
      <c r="P1975">
        <f t="shared" si="60"/>
        <v>2008</v>
      </c>
      <c r="Q1975" t="str">
        <f t="shared" si="61"/>
        <v>Jan</v>
      </c>
    </row>
    <row r="1976" spans="1:17" x14ac:dyDescent="0.3">
      <c r="A1976">
        <v>1989</v>
      </c>
      <c r="B1976" t="str">
        <f>Portfolio43468[[#This Row],[First Name]]</f>
        <v>A</v>
      </c>
      <c r="C1976" t="str">
        <f>Portfolio43468[[#This Row],[Last Name]]</f>
        <v>Arthur</v>
      </c>
      <c r="D1976" t="s">
        <v>4493</v>
      </c>
      <c r="E1976" t="str">
        <f>Portfolio43468[[#This Row],[Gender]]</f>
        <v>M</v>
      </c>
      <c r="F1976">
        <v>30</v>
      </c>
      <c r="G1976" t="s">
        <v>6511</v>
      </c>
      <c r="H1976" t="s">
        <v>4128</v>
      </c>
      <c r="I1976" t="str">
        <f>INDEX('Postal Codes 1'!$C$2:$C$1540,MATCH(H1976,'Postal Codes 1'!$B$2:$B$1540,0))</f>
        <v>PA</v>
      </c>
      <c r="J1976" s="10">
        <v>39662</v>
      </c>
      <c r="K1976">
        <v>37</v>
      </c>
      <c r="L1976" t="s">
        <v>1721</v>
      </c>
      <c r="M1976" t="str">
        <f>Portfolio43468[[#This Row],[Product Name]]</f>
        <v>Ultrathing V4</v>
      </c>
      <c r="N1976">
        <f>Portfolio43468[[#This Row],[Order Quantity]]</f>
        <v>888</v>
      </c>
      <c r="O1976" s="14">
        <f>Portfolio43468[[#This Row],[Order Value]]</f>
        <v>3543.1200000000003</v>
      </c>
      <c r="P1976">
        <f t="shared" si="60"/>
        <v>2008</v>
      </c>
      <c r="Q1976" t="str">
        <f t="shared" si="61"/>
        <v>Aug</v>
      </c>
    </row>
    <row r="1977" spans="1:17" x14ac:dyDescent="0.3">
      <c r="A1977">
        <v>1990</v>
      </c>
      <c r="B1977" t="str">
        <f>Portfolio43468[[#This Row],[First Name]]</f>
        <v>E</v>
      </c>
      <c r="C1977" t="str">
        <f>Portfolio43468[[#This Row],[Last Name]]</f>
        <v>Barrow</v>
      </c>
      <c r="D1977" t="s">
        <v>4493</v>
      </c>
      <c r="E1977" t="str">
        <f>Portfolio43468[[#This Row],[Gender]]</f>
        <v>M</v>
      </c>
      <c r="F1977">
        <v>30</v>
      </c>
      <c r="G1977" t="s">
        <v>6512</v>
      </c>
      <c r="H1977" t="s">
        <v>1237</v>
      </c>
      <c r="I1977" t="str">
        <f>INDEX('Postal Codes 1'!$C$2:$C$1540,MATCH(H1977,'Postal Codes 1'!$B$2:$B$1540,0))</f>
        <v>NR</v>
      </c>
      <c r="J1977" s="10">
        <v>40154</v>
      </c>
      <c r="K1977">
        <v>29</v>
      </c>
      <c r="L1977" t="s">
        <v>1673</v>
      </c>
      <c r="M1977" t="str">
        <f>Portfolio43468[[#This Row],[Product Name]]</f>
        <v>Megawidget S</v>
      </c>
      <c r="N1977">
        <f>Portfolio43468[[#This Row],[Order Quantity]]</f>
        <v>696</v>
      </c>
      <c r="O1977" s="14">
        <f>Portfolio43468[[#This Row],[Order Value]]</f>
        <v>549.84</v>
      </c>
      <c r="P1977">
        <f t="shared" si="60"/>
        <v>2009</v>
      </c>
      <c r="Q1977" t="str">
        <f t="shared" si="61"/>
        <v>Dec</v>
      </c>
    </row>
    <row r="1978" spans="1:17" x14ac:dyDescent="0.3">
      <c r="A1978">
        <v>1991</v>
      </c>
      <c r="B1978" t="str">
        <f>Portfolio43468[[#This Row],[First Name]]</f>
        <v>M</v>
      </c>
      <c r="C1978" t="str">
        <f>Portfolio43468[[#This Row],[Last Name]]</f>
        <v>Babb</v>
      </c>
      <c r="D1978" t="s">
        <v>4493</v>
      </c>
      <c r="E1978" t="str">
        <f>Portfolio43468[[#This Row],[Gender]]</f>
        <v>M</v>
      </c>
      <c r="F1978">
        <v>30</v>
      </c>
      <c r="G1978" t="s">
        <v>6513</v>
      </c>
      <c r="H1978" t="s">
        <v>21</v>
      </c>
      <c r="I1978" t="str">
        <f>INDEX('Postal Codes 1'!$C$2:$C$1540,MATCH(H1978,'Postal Codes 1'!$B$2:$B$1540,0))</f>
        <v>B</v>
      </c>
      <c r="J1978" s="10">
        <v>40434</v>
      </c>
      <c r="K1978">
        <v>90</v>
      </c>
      <c r="L1978" t="s">
        <v>1673</v>
      </c>
      <c r="M1978" t="str">
        <f>Portfolio43468[[#This Row],[Product Name]]</f>
        <v>Megawidget S</v>
      </c>
      <c r="N1978">
        <f>Portfolio43468[[#This Row],[Order Quantity]]</f>
        <v>2160</v>
      </c>
      <c r="O1978" s="14">
        <f>Portfolio43468[[#This Row],[Order Value]]</f>
        <v>1706.4</v>
      </c>
      <c r="P1978">
        <f t="shared" si="60"/>
        <v>2010</v>
      </c>
      <c r="Q1978" t="str">
        <f t="shared" si="61"/>
        <v>Sep</v>
      </c>
    </row>
    <row r="1979" spans="1:17" x14ac:dyDescent="0.3">
      <c r="A1979">
        <v>1992</v>
      </c>
      <c r="B1979" t="str">
        <f>Portfolio43468[[#This Row],[First Name]]</f>
        <v>B</v>
      </c>
      <c r="C1979" t="str">
        <f>Portfolio43468[[#This Row],[Last Name]]</f>
        <v>Jeffers</v>
      </c>
      <c r="D1979" t="s">
        <v>4493</v>
      </c>
      <c r="E1979" t="str">
        <f>Portfolio43468[[#This Row],[Gender]]</f>
        <v>M</v>
      </c>
      <c r="F1979">
        <v>60</v>
      </c>
      <c r="G1979" t="s">
        <v>6515</v>
      </c>
      <c r="H1979" t="s">
        <v>426</v>
      </c>
      <c r="I1979" t="str">
        <f>INDEX('Postal Codes 1'!$C$2:$C$1540,MATCH(H1979,'Postal Codes 1'!$B$2:$B$1540,0))</f>
        <v>PO</v>
      </c>
      <c r="J1979" s="10">
        <v>39703</v>
      </c>
      <c r="K1979">
        <v>57</v>
      </c>
      <c r="L1979" t="s">
        <v>1772</v>
      </c>
      <c r="M1979" t="str">
        <f>Portfolio43468[[#This Row],[Product Name]]</f>
        <v>Gigastuff</v>
      </c>
      <c r="N1979">
        <f>Portfolio43468[[#This Row],[Order Quantity]]</f>
        <v>1026</v>
      </c>
      <c r="O1979" s="14">
        <f>Portfolio43468[[#This Row],[Order Value]]</f>
        <v>1939.1399999999999</v>
      </c>
      <c r="P1979">
        <f t="shared" si="60"/>
        <v>2008</v>
      </c>
      <c r="Q1979" t="str">
        <f t="shared" si="61"/>
        <v>Sep</v>
      </c>
    </row>
    <row r="1980" spans="1:17" x14ac:dyDescent="0.3">
      <c r="A1980">
        <v>1993</v>
      </c>
      <c r="B1980" t="str">
        <f>Portfolio43468[[#This Row],[First Name]]</f>
        <v>P</v>
      </c>
      <c r="C1980" t="str">
        <f>Portfolio43468[[#This Row],[Last Name]]</f>
        <v>Ferreira</v>
      </c>
      <c r="D1980" t="s">
        <v>4601</v>
      </c>
      <c r="E1980" t="str">
        <f>Portfolio43468[[#This Row],[Gender]]</f>
        <v>M</v>
      </c>
      <c r="F1980">
        <v>90</v>
      </c>
      <c r="G1980" t="s">
        <v>6516</v>
      </c>
      <c r="H1980" t="s">
        <v>684</v>
      </c>
      <c r="I1980" t="str">
        <f>INDEX('Postal Codes 1'!$C$2:$C$1540,MATCH(H1980,'Postal Codes 1'!$B$2:$B$1540,0))</f>
        <v>LA</v>
      </c>
      <c r="J1980" s="10">
        <v>39608</v>
      </c>
      <c r="K1980">
        <v>79</v>
      </c>
      <c r="L1980" t="s">
        <v>1707</v>
      </c>
      <c r="M1980" t="str">
        <f>Portfolio43468[[#This Row],[Product Name]]</f>
        <v>Megawidget M</v>
      </c>
      <c r="N1980">
        <f>Portfolio43468[[#This Row],[Order Quantity]]</f>
        <v>1896</v>
      </c>
      <c r="O1980" s="14">
        <f>Portfolio43468[[#This Row],[Order Value]]</f>
        <v>2256.2399999999998</v>
      </c>
      <c r="P1980">
        <f t="shared" si="60"/>
        <v>2008</v>
      </c>
      <c r="Q1980" t="str">
        <f t="shared" si="61"/>
        <v>Jun</v>
      </c>
    </row>
    <row r="1981" spans="1:17" x14ac:dyDescent="0.3">
      <c r="A1981">
        <v>1994</v>
      </c>
      <c r="B1981" t="str">
        <f>Portfolio43468[[#This Row],[First Name]]</f>
        <v>T</v>
      </c>
      <c r="C1981" t="str">
        <f>Portfolio43468[[#This Row],[Last Name]]</f>
        <v>Curry</v>
      </c>
      <c r="D1981" t="s">
        <v>4493</v>
      </c>
      <c r="E1981" t="str">
        <f>Portfolio43468[[#This Row],[Gender]]</f>
        <v>M</v>
      </c>
      <c r="F1981">
        <v>30</v>
      </c>
      <c r="G1981" t="s">
        <v>6517</v>
      </c>
      <c r="H1981" t="s">
        <v>253</v>
      </c>
      <c r="I1981" t="str">
        <f>INDEX('Postal Codes 1'!$C$2:$C$1540,MATCH(H1981,'Postal Codes 1'!$B$2:$B$1540,0))</f>
        <v>IV</v>
      </c>
      <c r="J1981" s="10">
        <v>40508</v>
      </c>
      <c r="K1981">
        <v>87</v>
      </c>
      <c r="L1981" t="s">
        <v>1707</v>
      </c>
      <c r="M1981" t="str">
        <f>Portfolio43468[[#This Row],[Product Name]]</f>
        <v>Megawidget M</v>
      </c>
      <c r="N1981">
        <f>Portfolio43468[[#This Row],[Order Quantity]]</f>
        <v>2088</v>
      </c>
      <c r="O1981" s="14">
        <f>Portfolio43468[[#This Row],[Order Value]]</f>
        <v>2484.7199999999998</v>
      </c>
      <c r="P1981">
        <f t="shared" si="60"/>
        <v>2010</v>
      </c>
      <c r="Q1981" t="str">
        <f t="shared" si="61"/>
        <v>Nov</v>
      </c>
    </row>
    <row r="1982" spans="1:17" x14ac:dyDescent="0.3">
      <c r="A1982">
        <v>1995</v>
      </c>
      <c r="B1982" t="str">
        <f>Portfolio43468[[#This Row],[First Name]]</f>
        <v>N</v>
      </c>
      <c r="C1982" t="str">
        <f>Portfolio43468[[#This Row],[Last Name]]</f>
        <v>Meadows</v>
      </c>
      <c r="D1982" t="s">
        <v>4493</v>
      </c>
      <c r="E1982" t="str">
        <f>Portfolio43468[[#This Row],[Gender]]</f>
        <v>M</v>
      </c>
      <c r="F1982">
        <v>90</v>
      </c>
      <c r="G1982" t="s">
        <v>6520</v>
      </c>
      <c r="H1982" t="s">
        <v>793</v>
      </c>
      <c r="I1982" t="str">
        <f>INDEX('Postal Codes 1'!$C$2:$C$1540,MATCH(H1982,'Postal Codes 1'!$B$2:$B$1540,0))</f>
        <v>PL</v>
      </c>
      <c r="J1982" s="10">
        <v>39492</v>
      </c>
      <c r="K1982">
        <v>91</v>
      </c>
      <c r="L1982" t="s">
        <v>1707</v>
      </c>
      <c r="M1982" t="str">
        <f>Portfolio43468[[#This Row],[Product Name]]</f>
        <v>Megawidget M</v>
      </c>
      <c r="N1982">
        <f>Portfolio43468[[#This Row],[Order Quantity]]</f>
        <v>2184</v>
      </c>
      <c r="O1982" s="14">
        <f>Portfolio43468[[#This Row],[Order Value]]</f>
        <v>2598.96</v>
      </c>
      <c r="P1982">
        <f t="shared" si="60"/>
        <v>2008</v>
      </c>
      <c r="Q1982" t="str">
        <f t="shared" si="61"/>
        <v>Feb</v>
      </c>
    </row>
    <row r="1983" spans="1:17" x14ac:dyDescent="0.3">
      <c r="A1983">
        <v>1996</v>
      </c>
      <c r="B1983" t="str">
        <f>Portfolio43468[[#This Row],[First Name]]</f>
        <v>A</v>
      </c>
      <c r="C1983" t="str">
        <f>Portfolio43468[[#This Row],[Last Name]]</f>
        <v>Michel</v>
      </c>
      <c r="D1983" t="s">
        <v>4493</v>
      </c>
      <c r="E1983" t="str">
        <f>Portfolio43468[[#This Row],[Gender]]</f>
        <v>M</v>
      </c>
      <c r="F1983">
        <v>30</v>
      </c>
      <c r="G1983" t="s">
        <v>6521</v>
      </c>
      <c r="H1983" t="s">
        <v>6522</v>
      </c>
      <c r="I1983" t="str">
        <f>INDEX('Postal Codes 1'!$C$2:$C$1540,MATCH(H1983,'Postal Codes 1'!$B$2:$B$1540,0))</f>
        <v>PA</v>
      </c>
      <c r="J1983" s="10">
        <v>39672</v>
      </c>
      <c r="K1983">
        <v>81</v>
      </c>
      <c r="L1983" t="s">
        <v>1707</v>
      </c>
      <c r="M1983" t="str">
        <f>Portfolio43468[[#This Row],[Product Name]]</f>
        <v>Megawidget M</v>
      </c>
      <c r="N1983">
        <f>Portfolio43468[[#This Row],[Order Quantity]]</f>
        <v>1944</v>
      </c>
      <c r="O1983" s="14">
        <f>Portfolio43468[[#This Row],[Order Value]]</f>
        <v>2313.3599999999997</v>
      </c>
      <c r="P1983">
        <f t="shared" si="60"/>
        <v>2008</v>
      </c>
      <c r="Q1983" t="str">
        <f t="shared" si="61"/>
        <v>Aug</v>
      </c>
    </row>
    <row r="1984" spans="1:17" x14ac:dyDescent="0.3">
      <c r="A1984">
        <v>1997</v>
      </c>
      <c r="B1984" t="str">
        <f>Portfolio43468[[#This Row],[First Name]]</f>
        <v>J</v>
      </c>
      <c r="C1984" t="str">
        <f>Portfolio43468[[#This Row],[Last Name]]</f>
        <v>Christiansen</v>
      </c>
      <c r="D1984" t="s">
        <v>4493</v>
      </c>
      <c r="E1984" t="str">
        <f>Portfolio43468[[#This Row],[Gender]]</f>
        <v>M</v>
      </c>
      <c r="F1984">
        <v>60</v>
      </c>
      <c r="G1984" t="s">
        <v>6523</v>
      </c>
      <c r="H1984" t="s">
        <v>656</v>
      </c>
      <c r="I1984" t="str">
        <f>INDEX('Postal Codes 1'!$C$2:$C$1540,MATCH(H1984,'Postal Codes 1'!$B$2:$B$1540,0))</f>
        <v>IV</v>
      </c>
      <c r="J1984" s="10">
        <v>40047</v>
      </c>
      <c r="K1984">
        <v>56</v>
      </c>
      <c r="L1984" t="s">
        <v>1700</v>
      </c>
      <c r="M1984" t="str">
        <f>Portfolio43468[[#This Row],[Product Name]]</f>
        <v>Ultrathing V1</v>
      </c>
      <c r="N1984">
        <f>Portfolio43468[[#This Row],[Order Quantity]]</f>
        <v>952</v>
      </c>
      <c r="O1984" s="14">
        <f>Portfolio43468[[#This Row],[Order Value]]</f>
        <v>1894.48</v>
      </c>
      <c r="P1984">
        <f t="shared" si="60"/>
        <v>2009</v>
      </c>
      <c r="Q1984" t="str">
        <f t="shared" si="61"/>
        <v>Aug</v>
      </c>
    </row>
    <row r="1985" spans="1:17" x14ac:dyDescent="0.3">
      <c r="A1985">
        <v>1998</v>
      </c>
      <c r="B1985" t="str">
        <f>Portfolio43468[[#This Row],[First Name]]</f>
        <v>R</v>
      </c>
      <c r="C1985" t="str">
        <f>Portfolio43468[[#This Row],[Last Name]]</f>
        <v>Otero</v>
      </c>
      <c r="D1985" t="s">
        <v>4493</v>
      </c>
      <c r="E1985" t="str">
        <f>Portfolio43468[[#This Row],[Gender]]</f>
        <v>M</v>
      </c>
      <c r="F1985">
        <v>30</v>
      </c>
      <c r="G1985" t="s">
        <v>6525</v>
      </c>
      <c r="H1985" t="s">
        <v>281</v>
      </c>
      <c r="I1985" t="str">
        <f>INDEX('Postal Codes 1'!$C$2:$C$1540,MATCH(H1985,'Postal Codes 1'!$B$2:$B$1540,0))</f>
        <v>KT</v>
      </c>
      <c r="J1985" s="10">
        <v>40159</v>
      </c>
      <c r="K1985">
        <v>96</v>
      </c>
      <c r="L1985" t="s">
        <v>1007</v>
      </c>
      <c r="M1985" t="str">
        <f>Portfolio43468[[#This Row],[Product Name]]</f>
        <v>Superwossname</v>
      </c>
      <c r="N1985">
        <f>Portfolio43468[[#This Row],[Order Quantity]]</f>
        <v>1920</v>
      </c>
      <c r="O1985" s="14">
        <f>Portfolio43468[[#This Row],[Order Value]]</f>
        <v>5971.2</v>
      </c>
      <c r="P1985">
        <f t="shared" si="60"/>
        <v>2009</v>
      </c>
      <c r="Q1985" t="str">
        <f t="shared" si="61"/>
        <v>Dec</v>
      </c>
    </row>
    <row r="1986" spans="1:17" x14ac:dyDescent="0.3">
      <c r="A1986">
        <v>1999</v>
      </c>
      <c r="B1986" t="str">
        <f>Portfolio43468[[#This Row],[First Name]]</f>
        <v>L</v>
      </c>
      <c r="C1986" t="str">
        <f>Portfolio43468[[#This Row],[Last Name]]</f>
        <v>Champion</v>
      </c>
      <c r="D1986" t="s">
        <v>4493</v>
      </c>
      <c r="E1986" t="str">
        <f>Portfolio43468[[#This Row],[Gender]]</f>
        <v>M</v>
      </c>
      <c r="F1986">
        <v>90</v>
      </c>
      <c r="G1986" t="s">
        <v>6527</v>
      </c>
      <c r="H1986" t="s">
        <v>5835</v>
      </c>
      <c r="I1986" t="str">
        <f>INDEX('Postal Codes 1'!$C$2:$C$1540,MATCH(H1986,'Postal Codes 1'!$B$2:$B$1540,0))</f>
        <v>KA</v>
      </c>
      <c r="J1986" s="10">
        <v>40304</v>
      </c>
      <c r="K1986">
        <v>58</v>
      </c>
      <c r="L1986" t="s">
        <v>1007</v>
      </c>
      <c r="M1986" t="str">
        <f>Portfolio43468[[#This Row],[Product Name]]</f>
        <v>Superwossname</v>
      </c>
      <c r="N1986">
        <f>Portfolio43468[[#This Row],[Order Quantity]]</f>
        <v>1160</v>
      </c>
      <c r="O1986" s="14">
        <f>Portfolio43468[[#This Row],[Order Value]]</f>
        <v>3607.6</v>
      </c>
      <c r="P1986">
        <f t="shared" si="60"/>
        <v>2010</v>
      </c>
      <c r="Q1986" t="str">
        <f t="shared" si="61"/>
        <v>May</v>
      </c>
    </row>
    <row r="1987" spans="1:17" x14ac:dyDescent="0.3">
      <c r="A1987">
        <v>2000</v>
      </c>
      <c r="B1987" t="str">
        <f>Portfolio43468[[#This Row],[First Name]]</f>
        <v>G</v>
      </c>
      <c r="C1987" t="str">
        <f>Portfolio43468[[#This Row],[Last Name]]</f>
        <v>Guy</v>
      </c>
      <c r="D1987" t="s">
        <v>4493</v>
      </c>
      <c r="E1987" t="str">
        <f>Portfolio43468[[#This Row],[Gender]]</f>
        <v>M</v>
      </c>
      <c r="F1987">
        <v>60</v>
      </c>
      <c r="G1987" t="s">
        <v>6528</v>
      </c>
      <c r="H1987" t="s">
        <v>235</v>
      </c>
      <c r="I1987" t="str">
        <f>INDEX('Postal Codes 1'!$C$2:$C$1540,MATCH(H1987,'Postal Codes 1'!$B$2:$B$1540,0))</f>
        <v>HR</v>
      </c>
      <c r="J1987" s="10">
        <v>40301</v>
      </c>
      <c r="K1987">
        <v>58</v>
      </c>
      <c r="L1987" t="s">
        <v>1772</v>
      </c>
      <c r="M1987" t="str">
        <f>Portfolio43468[[#This Row],[Product Name]]</f>
        <v>Gigastuff</v>
      </c>
      <c r="N1987">
        <f>Portfolio43468[[#This Row],[Order Quantity]]</f>
        <v>1044</v>
      </c>
      <c r="O1987" s="14">
        <f>Portfolio43468[[#This Row],[Order Value]]</f>
        <v>1973.1599999999999</v>
      </c>
      <c r="P1987">
        <f t="shared" si="60"/>
        <v>2010</v>
      </c>
      <c r="Q1987" t="str">
        <f t="shared" si="61"/>
        <v>May</v>
      </c>
    </row>
  </sheetData>
  <sheetProtection algorithmName="SHA-512" hashValue="C7iHXFVufY4a7ly9ABu8xUqZXrsYHGI3yLEHbr4sTc3L8PlgFujKt4l32QCRnsE2x4BXfrYxhGw43kNrxm80jg==" saltValue="sAvdO0DCSyjmVqlT0vx6Sw==" spinCount="100000" sheet="1" objects="1" scenarios="1"/>
  <mergeCells count="6">
    <mergeCell ref="S7:Z8"/>
    <mergeCell ref="S10:Z10"/>
    <mergeCell ref="S2:Z2"/>
    <mergeCell ref="S3:Z4"/>
    <mergeCell ref="S5:Z5"/>
    <mergeCell ref="S6:Z6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00C0D-2CDF-46A4-9002-9C24A029E052}">
  <sheetPr codeName="Sheet4"/>
  <dimension ref="B1:L1540"/>
  <sheetViews>
    <sheetView workbookViewId="0">
      <selection activeCell="E4" sqref="E4"/>
    </sheetView>
  </sheetViews>
  <sheetFormatPr defaultRowHeight="14.4" x14ac:dyDescent="0.3"/>
  <cols>
    <col min="2" max="2" width="24.44140625" style="6" bestFit="1" customWidth="1"/>
    <col min="3" max="3" width="5.21875" bestFit="1" customWidth="1"/>
  </cols>
  <sheetData>
    <row r="1" spans="2:12" x14ac:dyDescent="0.3">
      <c r="B1" s="5" t="s">
        <v>1598</v>
      </c>
      <c r="C1" s="1" t="s">
        <v>1599</v>
      </c>
    </row>
    <row r="2" spans="2:12" x14ac:dyDescent="0.3">
      <c r="B2" s="6" t="s">
        <v>1600</v>
      </c>
      <c r="C2" t="s">
        <v>912</v>
      </c>
      <c r="E2" s="29" t="s">
        <v>6624</v>
      </c>
      <c r="F2" s="30"/>
      <c r="G2" s="30"/>
      <c r="H2" s="30"/>
      <c r="I2" s="30"/>
      <c r="J2" s="30"/>
      <c r="K2" s="30"/>
      <c r="L2" s="31"/>
    </row>
    <row r="3" spans="2:12" x14ac:dyDescent="0.3">
      <c r="B3" s="6" t="s">
        <v>1601</v>
      </c>
      <c r="C3" t="s">
        <v>839</v>
      </c>
    </row>
    <row r="4" spans="2:12" x14ac:dyDescent="0.3">
      <c r="B4" s="6" t="s">
        <v>1602</v>
      </c>
      <c r="C4" t="s">
        <v>955</v>
      </c>
    </row>
    <row r="5" spans="2:12" x14ac:dyDescent="0.3">
      <c r="B5" s="6" t="s">
        <v>1603</v>
      </c>
      <c r="C5" t="s">
        <v>1310</v>
      </c>
    </row>
    <row r="6" spans="2:12" x14ac:dyDescent="0.3">
      <c r="B6" s="6" t="s">
        <v>1604</v>
      </c>
      <c r="C6" t="s">
        <v>1087</v>
      </c>
    </row>
    <row r="7" spans="2:12" x14ac:dyDescent="0.3">
      <c r="B7" s="6" t="s">
        <v>1605</v>
      </c>
      <c r="C7" t="s">
        <v>912</v>
      </c>
    </row>
    <row r="8" spans="2:12" x14ac:dyDescent="0.3">
      <c r="B8" s="6" t="s">
        <v>1606</v>
      </c>
      <c r="C8" t="s">
        <v>922</v>
      </c>
    </row>
    <row r="9" spans="2:12" x14ac:dyDescent="0.3">
      <c r="B9" s="6" t="s">
        <v>1607</v>
      </c>
      <c r="C9" t="s">
        <v>1511</v>
      </c>
    </row>
    <row r="10" spans="2:12" x14ac:dyDescent="0.3">
      <c r="B10" s="6" t="s">
        <v>1608</v>
      </c>
      <c r="C10" t="s">
        <v>1496</v>
      </c>
    </row>
    <row r="11" spans="2:12" x14ac:dyDescent="0.3">
      <c r="B11" s="6" t="s">
        <v>1609</v>
      </c>
      <c r="C11" t="s">
        <v>888</v>
      </c>
    </row>
    <row r="12" spans="2:12" x14ac:dyDescent="0.3">
      <c r="B12" s="6" t="s">
        <v>1610</v>
      </c>
      <c r="C12" t="s">
        <v>888</v>
      </c>
    </row>
    <row r="13" spans="2:12" x14ac:dyDescent="0.3">
      <c r="B13" s="6" t="s">
        <v>1611</v>
      </c>
      <c r="C13" t="s">
        <v>982</v>
      </c>
    </row>
    <row r="14" spans="2:12" x14ac:dyDescent="0.3">
      <c r="B14" s="6" t="s">
        <v>1612</v>
      </c>
      <c r="C14" t="s">
        <v>888</v>
      </c>
    </row>
    <row r="15" spans="2:12" x14ac:dyDescent="0.3">
      <c r="B15" s="6" t="s">
        <v>1613</v>
      </c>
      <c r="C15" t="s">
        <v>903</v>
      </c>
    </row>
    <row r="16" spans="2:12" x14ac:dyDescent="0.3">
      <c r="B16" s="6" t="s">
        <v>1614</v>
      </c>
      <c r="C16" t="s">
        <v>1029</v>
      </c>
    </row>
    <row r="17" spans="2:3" x14ac:dyDescent="0.3">
      <c r="B17" s="6" t="s">
        <v>1615</v>
      </c>
      <c r="C17" t="s">
        <v>856</v>
      </c>
    </row>
    <row r="18" spans="2:3" x14ac:dyDescent="0.3">
      <c r="B18" s="6" t="s">
        <v>1616</v>
      </c>
      <c r="C18" t="s">
        <v>878</v>
      </c>
    </row>
    <row r="19" spans="2:3" x14ac:dyDescent="0.3">
      <c r="B19" s="6" t="s">
        <v>1600</v>
      </c>
      <c r="C19" t="s">
        <v>912</v>
      </c>
    </row>
    <row r="20" spans="2:3" x14ac:dyDescent="0.3">
      <c r="B20" s="6" t="s">
        <v>1617</v>
      </c>
      <c r="C20" t="s">
        <v>1140</v>
      </c>
    </row>
    <row r="21" spans="2:3" x14ac:dyDescent="0.3">
      <c r="B21" s="6" t="s">
        <v>1618</v>
      </c>
      <c r="C21" t="s">
        <v>1227</v>
      </c>
    </row>
    <row r="22" spans="2:3" x14ac:dyDescent="0.3">
      <c r="B22" s="6" t="s">
        <v>1619</v>
      </c>
      <c r="C22" t="s">
        <v>871</v>
      </c>
    </row>
    <row r="23" spans="2:3" x14ac:dyDescent="0.3">
      <c r="B23" s="6" t="s">
        <v>1620</v>
      </c>
      <c r="C23" t="s">
        <v>848</v>
      </c>
    </row>
    <row r="24" spans="2:3" x14ac:dyDescent="0.3">
      <c r="B24" s="6" t="s">
        <v>1621</v>
      </c>
      <c r="C24" t="s">
        <v>948</v>
      </c>
    </row>
    <row r="25" spans="2:3" x14ac:dyDescent="0.3">
      <c r="B25" s="6" t="s">
        <v>1622</v>
      </c>
      <c r="C25" t="s">
        <v>1201</v>
      </c>
    </row>
    <row r="26" spans="2:3" x14ac:dyDescent="0.3">
      <c r="B26" s="6" t="s">
        <v>1623</v>
      </c>
      <c r="C26" t="s">
        <v>1145</v>
      </c>
    </row>
    <row r="27" spans="2:3" x14ac:dyDescent="0.3">
      <c r="B27" s="6" t="s">
        <v>1624</v>
      </c>
      <c r="C27" t="s">
        <v>1154</v>
      </c>
    </row>
    <row r="28" spans="2:3" x14ac:dyDescent="0.3">
      <c r="B28" s="6" t="s">
        <v>1625</v>
      </c>
      <c r="C28" t="s">
        <v>1145</v>
      </c>
    </row>
    <row r="29" spans="2:3" x14ac:dyDescent="0.3">
      <c r="B29" s="6" t="s">
        <v>1626</v>
      </c>
      <c r="C29" t="s">
        <v>1010</v>
      </c>
    </row>
    <row r="30" spans="2:3" x14ac:dyDescent="0.3">
      <c r="B30" s="6" t="s">
        <v>1627</v>
      </c>
      <c r="C30" t="s">
        <v>1231</v>
      </c>
    </row>
    <row r="31" spans="2:3" x14ac:dyDescent="0.3">
      <c r="B31" s="6" t="s">
        <v>1628</v>
      </c>
      <c r="C31" t="s">
        <v>1102</v>
      </c>
    </row>
    <row r="32" spans="2:3" x14ac:dyDescent="0.3">
      <c r="B32" s="6" t="s">
        <v>1629</v>
      </c>
      <c r="C32" t="s">
        <v>1224</v>
      </c>
    </row>
    <row r="33" spans="2:3" x14ac:dyDescent="0.3">
      <c r="B33" s="6" t="s">
        <v>1630</v>
      </c>
      <c r="C33" t="s">
        <v>1221</v>
      </c>
    </row>
    <row r="34" spans="2:3" x14ac:dyDescent="0.3">
      <c r="B34" s="6" t="s">
        <v>1631</v>
      </c>
      <c r="C34" t="s">
        <v>1245</v>
      </c>
    </row>
    <row r="35" spans="2:3" x14ac:dyDescent="0.3">
      <c r="B35" s="6" t="s">
        <v>1632</v>
      </c>
      <c r="C35" t="s">
        <v>1633</v>
      </c>
    </row>
    <row r="36" spans="2:3" x14ac:dyDescent="0.3">
      <c r="B36" s="6" t="s">
        <v>1634</v>
      </c>
      <c r="C36" t="s">
        <v>1635</v>
      </c>
    </row>
    <row r="37" spans="2:3" x14ac:dyDescent="0.3">
      <c r="B37" s="6" t="s">
        <v>1636</v>
      </c>
      <c r="C37" t="s">
        <v>1389</v>
      </c>
    </row>
    <row r="38" spans="2:3" x14ac:dyDescent="0.3">
      <c r="B38" s="6" t="s">
        <v>1637</v>
      </c>
      <c r="C38" t="s">
        <v>917</v>
      </c>
    </row>
    <row r="39" spans="2:3" x14ac:dyDescent="0.3">
      <c r="B39" s="6" t="s">
        <v>1638</v>
      </c>
      <c r="C39" t="s">
        <v>994</v>
      </c>
    </row>
    <row r="40" spans="2:3" x14ac:dyDescent="0.3">
      <c r="B40" s="6" t="s">
        <v>1639</v>
      </c>
      <c r="C40" t="s">
        <v>994</v>
      </c>
    </row>
    <row r="41" spans="2:3" x14ac:dyDescent="0.3">
      <c r="B41" s="6" t="s">
        <v>1640</v>
      </c>
      <c r="C41" t="s">
        <v>1384</v>
      </c>
    </row>
    <row r="42" spans="2:3" x14ac:dyDescent="0.3">
      <c r="B42" s="6" t="s">
        <v>1641</v>
      </c>
      <c r="C42" t="s">
        <v>1112</v>
      </c>
    </row>
    <row r="43" spans="2:3" x14ac:dyDescent="0.3">
      <c r="B43" s="6" t="s">
        <v>1642</v>
      </c>
      <c r="C43" t="s">
        <v>944</v>
      </c>
    </row>
    <row r="44" spans="2:3" x14ac:dyDescent="0.3">
      <c r="B44" s="6" t="s">
        <v>1643</v>
      </c>
      <c r="C44" t="s">
        <v>955</v>
      </c>
    </row>
    <row r="45" spans="2:3" x14ac:dyDescent="0.3">
      <c r="B45" s="6" t="s">
        <v>1644</v>
      </c>
      <c r="C45" t="s">
        <v>955</v>
      </c>
    </row>
    <row r="46" spans="2:3" x14ac:dyDescent="0.3">
      <c r="B46" s="6" t="s">
        <v>1645</v>
      </c>
      <c r="C46" t="s">
        <v>878</v>
      </c>
    </row>
    <row r="47" spans="2:3" x14ac:dyDescent="0.3">
      <c r="B47" s="6" t="s">
        <v>1646</v>
      </c>
      <c r="C47" t="s">
        <v>864</v>
      </c>
    </row>
    <row r="48" spans="2:3" x14ac:dyDescent="0.3">
      <c r="B48" s="7" t="s">
        <v>0</v>
      </c>
      <c r="C48" s="2" t="s">
        <v>839</v>
      </c>
    </row>
    <row r="49" spans="2:3" x14ac:dyDescent="0.3">
      <c r="B49" s="7" t="s">
        <v>1</v>
      </c>
      <c r="C49" s="2" t="s">
        <v>839</v>
      </c>
    </row>
    <row r="50" spans="2:3" x14ac:dyDescent="0.3">
      <c r="B50" s="7" t="s">
        <v>507</v>
      </c>
      <c r="C50" s="2" t="s">
        <v>839</v>
      </c>
    </row>
    <row r="51" spans="2:3" x14ac:dyDescent="0.3">
      <c r="B51" s="7" t="s">
        <v>2</v>
      </c>
      <c r="C51" s="2" t="s">
        <v>839</v>
      </c>
    </row>
    <row r="52" spans="2:3" x14ac:dyDescent="0.3">
      <c r="B52" s="7" t="s">
        <v>3</v>
      </c>
      <c r="C52" s="2" t="s">
        <v>839</v>
      </c>
    </row>
    <row r="53" spans="2:3" x14ac:dyDescent="0.3">
      <c r="B53" s="7" t="s">
        <v>840</v>
      </c>
      <c r="C53" s="2" t="s">
        <v>839</v>
      </c>
    </row>
    <row r="54" spans="2:3" x14ac:dyDescent="0.3">
      <c r="B54" s="7" t="s">
        <v>841</v>
      </c>
      <c r="C54" s="2" t="s">
        <v>839</v>
      </c>
    </row>
    <row r="55" spans="2:3" x14ac:dyDescent="0.3">
      <c r="B55" s="7" t="s">
        <v>4</v>
      </c>
      <c r="C55" s="2" t="s">
        <v>839</v>
      </c>
    </row>
    <row r="56" spans="2:3" x14ac:dyDescent="0.3">
      <c r="B56" s="7" t="s">
        <v>5</v>
      </c>
      <c r="C56" s="2" t="s">
        <v>839</v>
      </c>
    </row>
    <row r="57" spans="2:3" x14ac:dyDescent="0.3">
      <c r="B57" s="7" t="s">
        <v>6</v>
      </c>
      <c r="C57" s="2" t="s">
        <v>839</v>
      </c>
    </row>
    <row r="58" spans="2:3" x14ac:dyDescent="0.3">
      <c r="B58" s="7" t="s">
        <v>7</v>
      </c>
      <c r="C58" s="2" t="s">
        <v>839</v>
      </c>
    </row>
    <row r="59" spans="2:3" x14ac:dyDescent="0.3">
      <c r="B59" s="7" t="s">
        <v>8</v>
      </c>
      <c r="C59" s="2" t="s">
        <v>839</v>
      </c>
    </row>
    <row r="60" spans="2:3" x14ac:dyDescent="0.3">
      <c r="B60" s="7" t="s">
        <v>508</v>
      </c>
      <c r="C60" s="2" t="s">
        <v>839</v>
      </c>
    </row>
    <row r="61" spans="2:3" x14ac:dyDescent="0.3">
      <c r="B61" s="7" t="s">
        <v>842</v>
      </c>
      <c r="C61" s="2" t="s">
        <v>839</v>
      </c>
    </row>
    <row r="62" spans="2:3" x14ac:dyDescent="0.3">
      <c r="B62" s="7" t="s">
        <v>843</v>
      </c>
      <c r="C62" s="2" t="s">
        <v>839</v>
      </c>
    </row>
    <row r="63" spans="2:3" x14ac:dyDescent="0.3">
      <c r="B63" s="7" t="s">
        <v>506</v>
      </c>
      <c r="C63" s="2" t="s">
        <v>839</v>
      </c>
    </row>
    <row r="64" spans="2:3" x14ac:dyDescent="0.3">
      <c r="B64" s="7" t="s">
        <v>844</v>
      </c>
      <c r="C64" s="2" t="s">
        <v>839</v>
      </c>
    </row>
    <row r="65" spans="2:3" x14ac:dyDescent="0.3">
      <c r="B65" s="7" t="s">
        <v>845</v>
      </c>
      <c r="C65" s="2" t="s">
        <v>839</v>
      </c>
    </row>
    <row r="66" spans="2:3" x14ac:dyDescent="0.3">
      <c r="B66" s="7" t="s">
        <v>9</v>
      </c>
      <c r="C66" s="2" t="s">
        <v>839</v>
      </c>
    </row>
    <row r="67" spans="2:3" x14ac:dyDescent="0.3">
      <c r="B67" s="7" t="s">
        <v>10</v>
      </c>
      <c r="C67" s="2" t="s">
        <v>839</v>
      </c>
    </row>
    <row r="68" spans="2:3" x14ac:dyDescent="0.3">
      <c r="B68" s="7" t="s">
        <v>11</v>
      </c>
      <c r="C68" s="2" t="s">
        <v>839</v>
      </c>
    </row>
    <row r="69" spans="2:3" x14ac:dyDescent="0.3">
      <c r="B69" s="7" t="s">
        <v>846</v>
      </c>
      <c r="C69" s="2" t="s">
        <v>839</v>
      </c>
    </row>
    <row r="70" spans="2:3" x14ac:dyDescent="0.3">
      <c r="B70" s="7" t="s">
        <v>847</v>
      </c>
      <c r="C70" s="2" t="s">
        <v>839</v>
      </c>
    </row>
    <row r="71" spans="2:3" x14ac:dyDescent="0.3">
      <c r="B71" s="7" t="s">
        <v>12</v>
      </c>
      <c r="C71" s="2" t="s">
        <v>839</v>
      </c>
    </row>
    <row r="72" spans="2:3" x14ac:dyDescent="0.3">
      <c r="B72" s="7" t="s">
        <v>849</v>
      </c>
      <c r="C72" s="2" t="s">
        <v>848</v>
      </c>
    </row>
    <row r="73" spans="2:3" x14ac:dyDescent="0.3">
      <c r="B73" s="7" t="s">
        <v>13</v>
      </c>
      <c r="C73" s="2" t="s">
        <v>848</v>
      </c>
    </row>
    <row r="74" spans="2:3" x14ac:dyDescent="0.3">
      <c r="B74" s="7" t="s">
        <v>509</v>
      </c>
      <c r="C74" s="2" t="s">
        <v>848</v>
      </c>
    </row>
    <row r="75" spans="2:3" x14ac:dyDescent="0.3">
      <c r="B75" s="7" t="s">
        <v>14</v>
      </c>
      <c r="C75" s="2" t="s">
        <v>848</v>
      </c>
    </row>
    <row r="76" spans="2:3" x14ac:dyDescent="0.3">
      <c r="B76" s="7" t="s">
        <v>850</v>
      </c>
      <c r="C76" s="2" t="s">
        <v>848</v>
      </c>
    </row>
    <row r="77" spans="2:3" x14ac:dyDescent="0.3">
      <c r="B77" s="7" t="s">
        <v>15</v>
      </c>
      <c r="C77" s="2" t="s">
        <v>851</v>
      </c>
    </row>
    <row r="78" spans="2:3" x14ac:dyDescent="0.3">
      <c r="B78" s="7" t="s">
        <v>17</v>
      </c>
      <c r="C78" s="2" t="s">
        <v>851</v>
      </c>
    </row>
    <row r="79" spans="2:3" x14ac:dyDescent="0.3">
      <c r="B79" s="7" t="s">
        <v>18</v>
      </c>
      <c r="C79" s="2" t="s">
        <v>851</v>
      </c>
    </row>
    <row r="80" spans="2:3" x14ac:dyDescent="0.3">
      <c r="B80" s="7" t="s">
        <v>19</v>
      </c>
      <c r="C80" s="2" t="s">
        <v>851</v>
      </c>
    </row>
    <row r="81" spans="2:3" x14ac:dyDescent="0.3">
      <c r="B81" s="7" t="s">
        <v>21</v>
      </c>
      <c r="C81" s="2" t="s">
        <v>851</v>
      </c>
    </row>
    <row r="82" spans="2:3" x14ac:dyDescent="0.3">
      <c r="B82" s="7" t="s">
        <v>22</v>
      </c>
      <c r="C82" s="2" t="s">
        <v>851</v>
      </c>
    </row>
    <row r="83" spans="2:3" x14ac:dyDescent="0.3">
      <c r="B83" s="7" t="s">
        <v>510</v>
      </c>
      <c r="C83" s="2" t="s">
        <v>851</v>
      </c>
    </row>
    <row r="84" spans="2:3" x14ac:dyDescent="0.3">
      <c r="B84" s="7" t="s">
        <v>852</v>
      </c>
      <c r="C84" s="2" t="s">
        <v>851</v>
      </c>
    </row>
    <row r="85" spans="2:3" x14ac:dyDescent="0.3">
      <c r="B85" s="7" t="s">
        <v>23</v>
      </c>
      <c r="C85" s="2" t="s">
        <v>851</v>
      </c>
    </row>
    <row r="86" spans="2:3" x14ac:dyDescent="0.3">
      <c r="B86" s="7" t="s">
        <v>853</v>
      </c>
      <c r="C86" s="2" t="s">
        <v>851</v>
      </c>
    </row>
    <row r="87" spans="2:3" x14ac:dyDescent="0.3">
      <c r="B87" s="7" t="s">
        <v>854</v>
      </c>
      <c r="C87" s="2" t="s">
        <v>851</v>
      </c>
    </row>
    <row r="88" spans="2:3" x14ac:dyDescent="0.3">
      <c r="B88" s="7" t="s">
        <v>855</v>
      </c>
      <c r="C88" s="2" t="s">
        <v>851</v>
      </c>
    </row>
    <row r="89" spans="2:3" x14ac:dyDescent="0.3">
      <c r="B89" s="7" t="s">
        <v>16</v>
      </c>
      <c r="C89" s="2" t="s">
        <v>851</v>
      </c>
    </row>
    <row r="90" spans="2:3" x14ac:dyDescent="0.3">
      <c r="B90" s="7" t="s">
        <v>24</v>
      </c>
      <c r="C90" s="2" t="s">
        <v>851</v>
      </c>
    </row>
    <row r="91" spans="2:3" x14ac:dyDescent="0.3">
      <c r="B91" s="7" t="s">
        <v>25</v>
      </c>
      <c r="C91" s="2" t="s">
        <v>851</v>
      </c>
    </row>
    <row r="92" spans="2:3" x14ac:dyDescent="0.3">
      <c r="B92" s="7" t="s">
        <v>857</v>
      </c>
      <c r="C92" s="2" t="s">
        <v>856</v>
      </c>
    </row>
    <row r="93" spans="2:3" x14ac:dyDescent="0.3">
      <c r="B93" s="7" t="s">
        <v>511</v>
      </c>
      <c r="C93" s="2" t="s">
        <v>856</v>
      </c>
    </row>
    <row r="94" spans="2:3" x14ac:dyDescent="0.3">
      <c r="B94" s="7" t="s">
        <v>26</v>
      </c>
      <c r="C94" s="2" t="s">
        <v>856</v>
      </c>
    </row>
    <row r="95" spans="2:3" x14ac:dyDescent="0.3">
      <c r="B95" s="7" t="s">
        <v>858</v>
      </c>
      <c r="C95" s="2" t="s">
        <v>856</v>
      </c>
    </row>
    <row r="96" spans="2:3" x14ac:dyDescent="0.3">
      <c r="B96" s="7" t="s">
        <v>27</v>
      </c>
      <c r="C96" s="2" t="s">
        <v>856</v>
      </c>
    </row>
    <row r="97" spans="2:3" x14ac:dyDescent="0.3">
      <c r="B97" s="7" t="s">
        <v>28</v>
      </c>
      <c r="C97" s="2" t="s">
        <v>856</v>
      </c>
    </row>
    <row r="98" spans="2:3" x14ac:dyDescent="0.3">
      <c r="B98" s="7" t="s">
        <v>29</v>
      </c>
      <c r="C98" s="2" t="s">
        <v>856</v>
      </c>
    </row>
    <row r="99" spans="2:3" x14ac:dyDescent="0.3">
      <c r="B99" s="7" t="s">
        <v>30</v>
      </c>
      <c r="C99" s="2" t="s">
        <v>856</v>
      </c>
    </row>
    <row r="100" spans="2:3" x14ac:dyDescent="0.3">
      <c r="B100" s="7" t="s">
        <v>31</v>
      </c>
      <c r="C100" s="2" t="s">
        <v>856</v>
      </c>
    </row>
    <row r="101" spans="2:3" x14ac:dyDescent="0.3">
      <c r="B101" s="7" t="s">
        <v>32</v>
      </c>
      <c r="C101" s="2" t="s">
        <v>856</v>
      </c>
    </row>
    <row r="102" spans="2:3" x14ac:dyDescent="0.3">
      <c r="B102" s="7" t="s">
        <v>33</v>
      </c>
      <c r="C102" s="2" t="s">
        <v>856</v>
      </c>
    </row>
    <row r="103" spans="2:3" x14ac:dyDescent="0.3">
      <c r="B103" s="7" t="s">
        <v>859</v>
      </c>
      <c r="C103" s="2" t="s">
        <v>856</v>
      </c>
    </row>
    <row r="104" spans="2:3" x14ac:dyDescent="0.3">
      <c r="B104" s="7" t="s">
        <v>34</v>
      </c>
      <c r="C104" s="2" t="s">
        <v>856</v>
      </c>
    </row>
    <row r="105" spans="2:3" x14ac:dyDescent="0.3">
      <c r="B105" s="7" t="s">
        <v>860</v>
      </c>
      <c r="C105" s="2" t="s">
        <v>856</v>
      </c>
    </row>
    <row r="106" spans="2:3" x14ac:dyDescent="0.3">
      <c r="B106" s="7" t="s">
        <v>861</v>
      </c>
      <c r="C106" s="2" t="s">
        <v>856</v>
      </c>
    </row>
    <row r="107" spans="2:3" x14ac:dyDescent="0.3">
      <c r="B107" s="7" t="s">
        <v>35</v>
      </c>
      <c r="C107" s="2" t="s">
        <v>856</v>
      </c>
    </row>
    <row r="108" spans="2:3" x14ac:dyDescent="0.3">
      <c r="B108" s="7" t="s">
        <v>36</v>
      </c>
      <c r="C108" s="2" t="s">
        <v>862</v>
      </c>
    </row>
    <row r="109" spans="2:3" x14ac:dyDescent="0.3">
      <c r="B109" s="7" t="s">
        <v>512</v>
      </c>
      <c r="C109" s="2" t="s">
        <v>862</v>
      </c>
    </row>
    <row r="110" spans="2:3" x14ac:dyDescent="0.3">
      <c r="B110" s="7" t="s">
        <v>37</v>
      </c>
      <c r="C110" s="2" t="s">
        <v>862</v>
      </c>
    </row>
    <row r="111" spans="2:3" x14ac:dyDescent="0.3">
      <c r="B111" s="7" t="s">
        <v>513</v>
      </c>
      <c r="C111" s="2" t="s">
        <v>862</v>
      </c>
    </row>
    <row r="112" spans="2:3" x14ac:dyDescent="0.3">
      <c r="B112" s="7" t="s">
        <v>514</v>
      </c>
      <c r="C112" s="2" t="s">
        <v>862</v>
      </c>
    </row>
    <row r="113" spans="2:3" x14ac:dyDescent="0.3">
      <c r="B113" s="7" t="s">
        <v>515</v>
      </c>
      <c r="C113" s="2" t="s">
        <v>862</v>
      </c>
    </row>
    <row r="114" spans="2:3" x14ac:dyDescent="0.3">
      <c r="B114" s="7" t="s">
        <v>863</v>
      </c>
      <c r="C114" s="2" t="s">
        <v>862</v>
      </c>
    </row>
    <row r="115" spans="2:3" x14ac:dyDescent="0.3">
      <c r="B115" s="7" t="s">
        <v>38</v>
      </c>
      <c r="C115" s="2" t="s">
        <v>862</v>
      </c>
    </row>
    <row r="116" spans="2:3" x14ac:dyDescent="0.3">
      <c r="B116" s="7" t="s">
        <v>516</v>
      </c>
      <c r="C116" s="2" t="s">
        <v>862</v>
      </c>
    </row>
    <row r="117" spans="2:3" x14ac:dyDescent="0.3">
      <c r="B117" s="7" t="s">
        <v>39</v>
      </c>
      <c r="C117" s="2" t="s">
        <v>864</v>
      </c>
    </row>
    <row r="118" spans="2:3" x14ac:dyDescent="0.3">
      <c r="B118" s="7" t="s">
        <v>40</v>
      </c>
      <c r="C118" s="2" t="s">
        <v>864</v>
      </c>
    </row>
    <row r="119" spans="2:3" x14ac:dyDescent="0.3">
      <c r="B119" s="7" t="s">
        <v>865</v>
      </c>
      <c r="C119" s="2" t="s">
        <v>864</v>
      </c>
    </row>
    <row r="120" spans="2:3" x14ac:dyDescent="0.3">
      <c r="B120" s="7" t="s">
        <v>517</v>
      </c>
      <c r="C120" s="2" t="s">
        <v>864</v>
      </c>
    </row>
    <row r="121" spans="2:3" x14ac:dyDescent="0.3">
      <c r="B121" s="7" t="s">
        <v>866</v>
      </c>
      <c r="C121" s="2" t="s">
        <v>864</v>
      </c>
    </row>
    <row r="122" spans="2:3" x14ac:dyDescent="0.3">
      <c r="B122" s="7" t="s">
        <v>867</v>
      </c>
      <c r="C122" s="2" t="s">
        <v>864</v>
      </c>
    </row>
    <row r="123" spans="2:3" x14ac:dyDescent="0.3">
      <c r="B123" s="7" t="s">
        <v>868</v>
      </c>
      <c r="C123" s="2" t="s">
        <v>864</v>
      </c>
    </row>
    <row r="124" spans="2:3" x14ac:dyDescent="0.3">
      <c r="B124" s="7" t="s">
        <v>870</v>
      </c>
      <c r="C124" s="2" t="s">
        <v>869</v>
      </c>
    </row>
    <row r="125" spans="2:3" x14ac:dyDescent="0.3">
      <c r="B125" s="7" t="s">
        <v>41</v>
      </c>
      <c r="C125" s="2" t="s">
        <v>871</v>
      </c>
    </row>
    <row r="126" spans="2:3" x14ac:dyDescent="0.3">
      <c r="B126" s="7" t="s">
        <v>42</v>
      </c>
      <c r="C126" s="2" t="s">
        <v>871</v>
      </c>
    </row>
    <row r="127" spans="2:3" x14ac:dyDescent="0.3">
      <c r="B127" s="7" t="s">
        <v>872</v>
      </c>
      <c r="C127" s="2" t="s">
        <v>871</v>
      </c>
    </row>
    <row r="128" spans="2:3" x14ac:dyDescent="0.3">
      <c r="B128" s="7" t="s">
        <v>43</v>
      </c>
      <c r="C128" s="2" t="s">
        <v>871</v>
      </c>
    </row>
    <row r="129" spans="2:3" x14ac:dyDescent="0.3">
      <c r="B129" s="7" t="s">
        <v>873</v>
      </c>
      <c r="C129" s="2" t="s">
        <v>871</v>
      </c>
    </row>
    <row r="130" spans="2:3" x14ac:dyDescent="0.3">
      <c r="B130" s="7" t="s">
        <v>874</v>
      </c>
      <c r="C130" s="2" t="s">
        <v>871</v>
      </c>
    </row>
    <row r="131" spans="2:3" x14ac:dyDescent="0.3">
      <c r="B131" s="7" t="s">
        <v>875</v>
      </c>
      <c r="C131" s="2" t="s">
        <v>871</v>
      </c>
    </row>
    <row r="132" spans="2:3" x14ac:dyDescent="0.3">
      <c r="B132" s="7" t="s">
        <v>876</v>
      </c>
      <c r="C132" s="2" t="s">
        <v>871</v>
      </c>
    </row>
    <row r="133" spans="2:3" x14ac:dyDescent="0.3">
      <c r="B133" s="7" t="s">
        <v>44</v>
      </c>
      <c r="C133" s="2" t="s">
        <v>871</v>
      </c>
    </row>
    <row r="134" spans="2:3" x14ac:dyDescent="0.3">
      <c r="B134" s="7" t="s">
        <v>45</v>
      </c>
      <c r="C134" s="2" t="s">
        <v>871</v>
      </c>
    </row>
    <row r="135" spans="2:3" x14ac:dyDescent="0.3">
      <c r="B135" s="7" t="s">
        <v>46</v>
      </c>
      <c r="C135" s="2" t="s">
        <v>871</v>
      </c>
    </row>
    <row r="136" spans="2:3" x14ac:dyDescent="0.3">
      <c r="B136" s="7" t="s">
        <v>47</v>
      </c>
      <c r="C136" s="2" t="s">
        <v>877</v>
      </c>
    </row>
    <row r="137" spans="2:3" x14ac:dyDescent="0.3">
      <c r="B137" s="7" t="s">
        <v>48</v>
      </c>
      <c r="C137" s="2" t="s">
        <v>877</v>
      </c>
    </row>
    <row r="138" spans="2:3" x14ac:dyDescent="0.3">
      <c r="B138" s="7" t="s">
        <v>54</v>
      </c>
      <c r="C138" s="2" t="s">
        <v>878</v>
      </c>
    </row>
    <row r="139" spans="2:3" x14ac:dyDescent="0.3">
      <c r="B139" s="7" t="s">
        <v>55</v>
      </c>
      <c r="C139" s="2" t="s">
        <v>878</v>
      </c>
    </row>
    <row r="140" spans="2:3" x14ac:dyDescent="0.3">
      <c r="B140" s="7" t="s">
        <v>518</v>
      </c>
      <c r="C140" s="2" t="s">
        <v>878</v>
      </c>
    </row>
    <row r="141" spans="2:3" x14ac:dyDescent="0.3">
      <c r="B141" s="7" t="s">
        <v>519</v>
      </c>
      <c r="C141" s="2" t="s">
        <v>878</v>
      </c>
    </row>
    <row r="142" spans="2:3" x14ac:dyDescent="0.3">
      <c r="B142" s="7" t="s">
        <v>50</v>
      </c>
      <c r="C142" s="2" t="s">
        <v>878</v>
      </c>
    </row>
    <row r="143" spans="2:3" x14ac:dyDescent="0.3">
      <c r="B143" s="7" t="s">
        <v>879</v>
      </c>
      <c r="C143" s="2" t="s">
        <v>878</v>
      </c>
    </row>
    <row r="144" spans="2:3" x14ac:dyDescent="0.3">
      <c r="B144" s="7" t="s">
        <v>520</v>
      </c>
      <c r="C144" s="2" t="s">
        <v>878</v>
      </c>
    </row>
    <row r="145" spans="2:3" x14ac:dyDescent="0.3">
      <c r="B145" s="7" t="s">
        <v>51</v>
      </c>
      <c r="C145" s="2" t="s">
        <v>878</v>
      </c>
    </row>
    <row r="146" spans="2:3" x14ac:dyDescent="0.3">
      <c r="B146" s="7" t="s">
        <v>880</v>
      </c>
      <c r="C146" s="2" t="s">
        <v>878</v>
      </c>
    </row>
    <row r="147" spans="2:3" x14ac:dyDescent="0.3">
      <c r="B147" s="7" t="s">
        <v>521</v>
      </c>
      <c r="C147" s="2" t="s">
        <v>878</v>
      </c>
    </row>
    <row r="148" spans="2:3" x14ac:dyDescent="0.3">
      <c r="B148" s="7" t="s">
        <v>522</v>
      </c>
      <c r="C148" s="2" t="s">
        <v>878</v>
      </c>
    </row>
    <row r="149" spans="2:3" x14ac:dyDescent="0.3">
      <c r="B149" s="7" t="s">
        <v>52</v>
      </c>
      <c r="C149" s="2" t="s">
        <v>878</v>
      </c>
    </row>
    <row r="150" spans="2:3" x14ac:dyDescent="0.3">
      <c r="B150" s="7" t="s">
        <v>523</v>
      </c>
      <c r="C150" s="2" t="s">
        <v>878</v>
      </c>
    </row>
    <row r="151" spans="2:3" x14ac:dyDescent="0.3">
      <c r="B151" s="7" t="s">
        <v>881</v>
      </c>
      <c r="C151" s="2" t="s">
        <v>878</v>
      </c>
    </row>
    <row r="152" spans="2:3" x14ac:dyDescent="0.3">
      <c r="B152" s="7" t="s">
        <v>524</v>
      </c>
      <c r="C152" s="2" t="s">
        <v>878</v>
      </c>
    </row>
    <row r="153" spans="2:3" x14ac:dyDescent="0.3">
      <c r="B153" s="7" t="s">
        <v>525</v>
      </c>
      <c r="C153" s="2" t="s">
        <v>878</v>
      </c>
    </row>
    <row r="154" spans="2:3" x14ac:dyDescent="0.3">
      <c r="B154" s="7" t="s">
        <v>53</v>
      </c>
      <c r="C154" s="2" t="s">
        <v>878</v>
      </c>
    </row>
    <row r="155" spans="2:3" x14ac:dyDescent="0.3">
      <c r="B155" s="7" t="s">
        <v>526</v>
      </c>
      <c r="C155" s="2" t="s">
        <v>878</v>
      </c>
    </row>
    <row r="156" spans="2:3" x14ac:dyDescent="0.3">
      <c r="B156" s="7" t="s">
        <v>56</v>
      </c>
      <c r="C156" s="2" t="s">
        <v>882</v>
      </c>
    </row>
    <row r="157" spans="2:3" x14ac:dyDescent="0.3">
      <c r="B157" s="7" t="s">
        <v>883</v>
      </c>
      <c r="C157" s="2" t="s">
        <v>882</v>
      </c>
    </row>
    <row r="158" spans="2:3" x14ac:dyDescent="0.3">
      <c r="B158" s="7" t="s">
        <v>527</v>
      </c>
      <c r="C158" s="2" t="s">
        <v>882</v>
      </c>
    </row>
    <row r="159" spans="2:3" x14ac:dyDescent="0.3">
      <c r="B159" s="7" t="s">
        <v>57</v>
      </c>
      <c r="C159" s="2" t="s">
        <v>882</v>
      </c>
    </row>
    <row r="160" spans="2:3" x14ac:dyDescent="0.3">
      <c r="B160" s="7" t="s">
        <v>528</v>
      </c>
      <c r="C160" s="2" t="s">
        <v>882</v>
      </c>
    </row>
    <row r="161" spans="2:3" x14ac:dyDescent="0.3">
      <c r="B161" s="7" t="s">
        <v>529</v>
      </c>
      <c r="C161" s="2" t="s">
        <v>882</v>
      </c>
    </row>
    <row r="162" spans="2:3" x14ac:dyDescent="0.3">
      <c r="B162" s="7" t="s">
        <v>58</v>
      </c>
      <c r="C162" s="2" t="s">
        <v>882</v>
      </c>
    </row>
    <row r="163" spans="2:3" x14ac:dyDescent="0.3">
      <c r="B163" s="7" t="s">
        <v>60</v>
      </c>
      <c r="C163" s="2" t="s">
        <v>884</v>
      </c>
    </row>
    <row r="164" spans="2:3" x14ac:dyDescent="0.3">
      <c r="B164" s="7" t="s">
        <v>61</v>
      </c>
      <c r="C164" s="2" t="s">
        <v>884</v>
      </c>
    </row>
    <row r="165" spans="2:3" x14ac:dyDescent="0.3">
      <c r="B165" s="7" t="s">
        <v>885</v>
      </c>
      <c r="C165" s="2" t="s">
        <v>884</v>
      </c>
    </row>
    <row r="166" spans="2:3" x14ac:dyDescent="0.3">
      <c r="B166" s="7" t="s">
        <v>886</v>
      </c>
      <c r="C166" s="2" t="s">
        <v>884</v>
      </c>
    </row>
    <row r="167" spans="2:3" x14ac:dyDescent="0.3">
      <c r="B167" s="7" t="s">
        <v>530</v>
      </c>
      <c r="C167" s="2" t="s">
        <v>884</v>
      </c>
    </row>
    <row r="168" spans="2:3" x14ac:dyDescent="0.3">
      <c r="B168" s="7" t="s">
        <v>887</v>
      </c>
      <c r="C168" s="2" t="s">
        <v>884</v>
      </c>
    </row>
    <row r="169" spans="2:3" x14ac:dyDescent="0.3">
      <c r="B169" s="7" t="s">
        <v>62</v>
      </c>
      <c r="C169" s="2" t="s">
        <v>884</v>
      </c>
    </row>
    <row r="170" spans="2:3" x14ac:dyDescent="0.3">
      <c r="B170" s="7" t="s">
        <v>63</v>
      </c>
      <c r="C170" s="2" t="s">
        <v>884</v>
      </c>
    </row>
    <row r="171" spans="2:3" x14ac:dyDescent="0.3">
      <c r="B171" s="7" t="s">
        <v>64</v>
      </c>
      <c r="C171" s="2" t="s">
        <v>888</v>
      </c>
    </row>
    <row r="172" spans="2:3" x14ac:dyDescent="0.3">
      <c r="B172" s="7" t="s">
        <v>531</v>
      </c>
      <c r="C172" s="2" t="s">
        <v>888</v>
      </c>
    </row>
    <row r="173" spans="2:3" x14ac:dyDescent="0.3">
      <c r="B173" s="7" t="s">
        <v>889</v>
      </c>
      <c r="C173" s="2" t="s">
        <v>888</v>
      </c>
    </row>
    <row r="174" spans="2:3" x14ac:dyDescent="0.3">
      <c r="B174" s="7" t="s">
        <v>65</v>
      </c>
      <c r="C174" s="2" t="s">
        <v>888</v>
      </c>
    </row>
    <row r="175" spans="2:3" x14ac:dyDescent="0.3">
      <c r="B175" s="7" t="s">
        <v>532</v>
      </c>
      <c r="C175" s="2" t="s">
        <v>888</v>
      </c>
    </row>
    <row r="176" spans="2:3" x14ac:dyDescent="0.3">
      <c r="B176" s="7" t="s">
        <v>890</v>
      </c>
      <c r="C176" s="2" t="s">
        <v>888</v>
      </c>
    </row>
    <row r="177" spans="2:3" x14ac:dyDescent="0.3">
      <c r="B177" s="7" t="s">
        <v>891</v>
      </c>
      <c r="C177" s="2" t="s">
        <v>888</v>
      </c>
    </row>
    <row r="178" spans="2:3" x14ac:dyDescent="0.3">
      <c r="B178" s="7" t="s">
        <v>892</v>
      </c>
      <c r="C178" s="2" t="s">
        <v>888</v>
      </c>
    </row>
    <row r="179" spans="2:3" x14ac:dyDescent="0.3">
      <c r="B179" s="7" t="s">
        <v>67</v>
      </c>
      <c r="C179" s="2" t="s">
        <v>888</v>
      </c>
    </row>
    <row r="180" spans="2:3" x14ac:dyDescent="0.3">
      <c r="B180" s="7" t="s">
        <v>893</v>
      </c>
      <c r="C180" s="2" t="s">
        <v>888</v>
      </c>
    </row>
    <row r="181" spans="2:3" x14ac:dyDescent="0.3">
      <c r="B181" s="7" t="s">
        <v>533</v>
      </c>
      <c r="C181" s="2" t="s">
        <v>888</v>
      </c>
    </row>
    <row r="182" spans="2:3" x14ac:dyDescent="0.3">
      <c r="B182" s="7" t="s">
        <v>534</v>
      </c>
      <c r="C182" s="2" t="s">
        <v>888</v>
      </c>
    </row>
    <row r="183" spans="2:3" x14ac:dyDescent="0.3">
      <c r="B183" s="7" t="s">
        <v>66</v>
      </c>
      <c r="C183" s="2" t="s">
        <v>888</v>
      </c>
    </row>
    <row r="184" spans="2:3" x14ac:dyDescent="0.3">
      <c r="B184" s="7" t="s">
        <v>894</v>
      </c>
      <c r="C184" s="2" t="s">
        <v>888</v>
      </c>
    </row>
    <row r="185" spans="2:3" x14ac:dyDescent="0.3">
      <c r="B185" s="7" t="s">
        <v>535</v>
      </c>
      <c r="C185" s="2" t="s">
        <v>888</v>
      </c>
    </row>
    <row r="186" spans="2:3" x14ac:dyDescent="0.3">
      <c r="B186" s="7" t="s">
        <v>68</v>
      </c>
      <c r="C186" s="2" t="s">
        <v>888</v>
      </c>
    </row>
    <row r="187" spans="2:3" x14ac:dyDescent="0.3">
      <c r="B187" s="7" t="s">
        <v>69</v>
      </c>
      <c r="C187" s="2" t="s">
        <v>888</v>
      </c>
    </row>
    <row r="188" spans="2:3" x14ac:dyDescent="0.3">
      <c r="B188" s="7" t="s">
        <v>536</v>
      </c>
      <c r="C188" s="2" t="s">
        <v>888</v>
      </c>
    </row>
    <row r="189" spans="2:3" x14ac:dyDescent="0.3">
      <c r="B189" s="7" t="s">
        <v>70</v>
      </c>
      <c r="C189" s="2" t="s">
        <v>888</v>
      </c>
    </row>
    <row r="190" spans="2:3" x14ac:dyDescent="0.3">
      <c r="B190" s="7" t="s">
        <v>895</v>
      </c>
      <c r="C190" s="2" t="s">
        <v>888</v>
      </c>
    </row>
    <row r="191" spans="2:3" x14ac:dyDescent="0.3">
      <c r="B191" s="7" t="s">
        <v>71</v>
      </c>
      <c r="C191" s="2" t="s">
        <v>888</v>
      </c>
    </row>
    <row r="192" spans="2:3" x14ac:dyDescent="0.3">
      <c r="B192" s="7" t="s">
        <v>72</v>
      </c>
      <c r="C192" s="2" t="s">
        <v>888</v>
      </c>
    </row>
    <row r="193" spans="2:3" x14ac:dyDescent="0.3">
      <c r="B193" s="7" t="s">
        <v>537</v>
      </c>
      <c r="C193" s="2" t="s">
        <v>888</v>
      </c>
    </row>
    <row r="194" spans="2:3" x14ac:dyDescent="0.3">
      <c r="B194" s="7" t="s">
        <v>896</v>
      </c>
      <c r="C194" s="2" t="s">
        <v>888</v>
      </c>
    </row>
    <row r="195" spans="2:3" x14ac:dyDescent="0.3">
      <c r="B195" s="7" t="s">
        <v>73</v>
      </c>
      <c r="C195" s="2" t="s">
        <v>888</v>
      </c>
    </row>
    <row r="196" spans="2:3" x14ac:dyDescent="0.3">
      <c r="B196" s="7" t="s">
        <v>74</v>
      </c>
      <c r="C196" s="2" t="s">
        <v>888</v>
      </c>
    </row>
    <row r="197" spans="2:3" x14ac:dyDescent="0.3">
      <c r="B197" s="7" t="s">
        <v>75</v>
      </c>
      <c r="C197" s="2" t="s">
        <v>888</v>
      </c>
    </row>
    <row r="198" spans="2:3" x14ac:dyDescent="0.3">
      <c r="B198" s="7" t="s">
        <v>897</v>
      </c>
      <c r="C198" s="2" t="s">
        <v>888</v>
      </c>
    </row>
    <row r="199" spans="2:3" x14ac:dyDescent="0.3">
      <c r="B199" s="7" t="s">
        <v>76</v>
      </c>
      <c r="C199" s="2" t="s">
        <v>888</v>
      </c>
    </row>
    <row r="200" spans="2:3" x14ac:dyDescent="0.3">
      <c r="B200" s="7" t="s">
        <v>538</v>
      </c>
      <c r="C200" s="2" t="s">
        <v>888</v>
      </c>
    </row>
    <row r="201" spans="2:3" x14ac:dyDescent="0.3">
      <c r="B201" s="7" t="s">
        <v>539</v>
      </c>
      <c r="C201" s="2" t="s">
        <v>888</v>
      </c>
    </row>
    <row r="202" spans="2:3" x14ac:dyDescent="0.3">
      <c r="B202" s="7" t="s">
        <v>77</v>
      </c>
      <c r="C202" s="2" t="s">
        <v>888</v>
      </c>
    </row>
    <row r="203" spans="2:3" x14ac:dyDescent="0.3">
      <c r="B203" s="7" t="s">
        <v>78</v>
      </c>
      <c r="C203" s="2" t="s">
        <v>888</v>
      </c>
    </row>
    <row r="204" spans="2:3" x14ac:dyDescent="0.3">
      <c r="B204" s="7" t="s">
        <v>898</v>
      </c>
      <c r="C204" s="2" t="s">
        <v>888</v>
      </c>
    </row>
    <row r="205" spans="2:3" x14ac:dyDescent="0.3">
      <c r="B205" s="7" t="s">
        <v>899</v>
      </c>
      <c r="C205" s="2" t="s">
        <v>888</v>
      </c>
    </row>
    <row r="206" spans="2:3" x14ac:dyDescent="0.3">
      <c r="B206" s="7" t="s">
        <v>540</v>
      </c>
      <c r="C206" s="2" t="s">
        <v>888</v>
      </c>
    </row>
    <row r="207" spans="2:3" x14ac:dyDescent="0.3">
      <c r="B207" s="7" t="s">
        <v>900</v>
      </c>
      <c r="C207" s="2" t="s">
        <v>888</v>
      </c>
    </row>
    <row r="208" spans="2:3" x14ac:dyDescent="0.3">
      <c r="B208" s="7" t="s">
        <v>541</v>
      </c>
      <c r="C208" s="2" t="s">
        <v>888</v>
      </c>
    </row>
    <row r="209" spans="2:3" x14ac:dyDescent="0.3">
      <c r="B209" s="7" t="s">
        <v>79</v>
      </c>
      <c r="C209" s="2" t="s">
        <v>888</v>
      </c>
    </row>
    <row r="210" spans="2:3" x14ac:dyDescent="0.3">
      <c r="B210" s="7" t="s">
        <v>80</v>
      </c>
      <c r="C210" s="2" t="s">
        <v>888</v>
      </c>
    </row>
    <row r="211" spans="2:3" x14ac:dyDescent="0.3">
      <c r="B211" s="7" t="s">
        <v>81</v>
      </c>
      <c r="C211" s="2" t="s">
        <v>888</v>
      </c>
    </row>
    <row r="212" spans="2:3" x14ac:dyDescent="0.3">
      <c r="B212" s="7" t="s">
        <v>82</v>
      </c>
      <c r="C212" s="2" t="s">
        <v>888</v>
      </c>
    </row>
    <row r="213" spans="2:3" x14ac:dyDescent="0.3">
      <c r="B213" s="7" t="s">
        <v>542</v>
      </c>
      <c r="C213" s="2" t="s">
        <v>888</v>
      </c>
    </row>
    <row r="214" spans="2:3" x14ac:dyDescent="0.3">
      <c r="B214" s="7" t="s">
        <v>83</v>
      </c>
      <c r="C214" s="2" t="s">
        <v>888</v>
      </c>
    </row>
    <row r="215" spans="2:3" x14ac:dyDescent="0.3">
      <c r="B215" s="7" t="s">
        <v>902</v>
      </c>
      <c r="C215" s="2" t="s">
        <v>901</v>
      </c>
    </row>
    <row r="216" spans="2:3" x14ac:dyDescent="0.3">
      <c r="B216" s="7" t="s">
        <v>904</v>
      </c>
      <c r="C216" s="2" t="s">
        <v>903</v>
      </c>
    </row>
    <row r="217" spans="2:3" x14ac:dyDescent="0.3">
      <c r="B217" s="7" t="s">
        <v>543</v>
      </c>
      <c r="C217" s="2" t="s">
        <v>903</v>
      </c>
    </row>
    <row r="218" spans="2:3" x14ac:dyDescent="0.3">
      <c r="B218" s="7" t="s">
        <v>905</v>
      </c>
      <c r="C218" s="2" t="s">
        <v>903</v>
      </c>
    </row>
    <row r="219" spans="2:3" x14ac:dyDescent="0.3">
      <c r="B219" s="7" t="s">
        <v>906</v>
      </c>
      <c r="C219" s="2" t="s">
        <v>903</v>
      </c>
    </row>
    <row r="220" spans="2:3" x14ac:dyDescent="0.3">
      <c r="B220" s="7" t="s">
        <v>907</v>
      </c>
      <c r="C220" s="2" t="s">
        <v>903</v>
      </c>
    </row>
    <row r="221" spans="2:3" x14ac:dyDescent="0.3">
      <c r="B221" s="7" t="s">
        <v>908</v>
      </c>
      <c r="C221" s="2" t="s">
        <v>903</v>
      </c>
    </row>
    <row r="222" spans="2:3" x14ac:dyDescent="0.3">
      <c r="B222" s="7" t="s">
        <v>544</v>
      </c>
      <c r="C222" s="2" t="s">
        <v>903</v>
      </c>
    </row>
    <row r="223" spans="2:3" x14ac:dyDescent="0.3">
      <c r="B223" s="7" t="s">
        <v>545</v>
      </c>
      <c r="C223" s="2" t="s">
        <v>903</v>
      </c>
    </row>
    <row r="224" spans="2:3" x14ac:dyDescent="0.3">
      <c r="B224" s="7" t="s">
        <v>546</v>
      </c>
      <c r="C224" s="2" t="s">
        <v>903</v>
      </c>
    </row>
    <row r="225" spans="2:3" x14ac:dyDescent="0.3">
      <c r="B225" s="7" t="s">
        <v>84</v>
      </c>
      <c r="C225" s="2" t="s">
        <v>903</v>
      </c>
    </row>
    <row r="226" spans="2:3" x14ac:dyDescent="0.3">
      <c r="B226" s="7" t="s">
        <v>547</v>
      </c>
      <c r="C226" s="2" t="s">
        <v>903</v>
      </c>
    </row>
    <row r="227" spans="2:3" x14ac:dyDescent="0.3">
      <c r="B227" s="7" t="s">
        <v>85</v>
      </c>
      <c r="C227" s="2" t="s">
        <v>903</v>
      </c>
    </row>
    <row r="228" spans="2:3" x14ac:dyDescent="0.3">
      <c r="B228" s="7" t="s">
        <v>548</v>
      </c>
      <c r="C228" s="2" t="s">
        <v>903</v>
      </c>
    </row>
    <row r="229" spans="2:3" x14ac:dyDescent="0.3">
      <c r="B229" s="7" t="s">
        <v>549</v>
      </c>
      <c r="C229" s="2" t="s">
        <v>903</v>
      </c>
    </row>
    <row r="230" spans="2:3" x14ac:dyDescent="0.3">
      <c r="B230" s="7" t="s">
        <v>86</v>
      </c>
      <c r="C230" s="2" t="s">
        <v>903</v>
      </c>
    </row>
    <row r="231" spans="2:3" x14ac:dyDescent="0.3">
      <c r="B231" s="7" t="s">
        <v>909</v>
      </c>
      <c r="C231" s="2" t="s">
        <v>903</v>
      </c>
    </row>
    <row r="232" spans="2:3" x14ac:dyDescent="0.3">
      <c r="B232" s="7" t="s">
        <v>910</v>
      </c>
      <c r="C232" s="2" t="s">
        <v>903</v>
      </c>
    </row>
    <row r="233" spans="2:3" x14ac:dyDescent="0.3">
      <c r="B233" s="7" t="s">
        <v>87</v>
      </c>
      <c r="C233" s="2" t="s">
        <v>903</v>
      </c>
    </row>
    <row r="234" spans="2:3" x14ac:dyDescent="0.3">
      <c r="B234" s="7" t="s">
        <v>88</v>
      </c>
      <c r="C234" s="2" t="s">
        <v>903</v>
      </c>
    </row>
    <row r="235" spans="2:3" x14ac:dyDescent="0.3">
      <c r="B235" s="7" t="s">
        <v>550</v>
      </c>
      <c r="C235" s="2" t="s">
        <v>903</v>
      </c>
    </row>
    <row r="236" spans="2:3" x14ac:dyDescent="0.3">
      <c r="B236" s="7" t="s">
        <v>911</v>
      </c>
      <c r="C236" s="2" t="s">
        <v>903</v>
      </c>
    </row>
    <row r="237" spans="2:3" x14ac:dyDescent="0.3">
      <c r="B237" s="7" t="s">
        <v>551</v>
      </c>
      <c r="C237" s="2" t="s">
        <v>903</v>
      </c>
    </row>
    <row r="238" spans="2:3" x14ac:dyDescent="0.3">
      <c r="B238" s="7" t="s">
        <v>89</v>
      </c>
      <c r="C238" s="2" t="s">
        <v>912</v>
      </c>
    </row>
    <row r="239" spans="2:3" x14ac:dyDescent="0.3">
      <c r="B239" s="7" t="s">
        <v>913</v>
      </c>
      <c r="C239" s="2" t="s">
        <v>912</v>
      </c>
    </row>
    <row r="240" spans="2:3" x14ac:dyDescent="0.3">
      <c r="B240" s="7" t="s">
        <v>914</v>
      </c>
      <c r="C240" s="2" t="s">
        <v>912</v>
      </c>
    </row>
    <row r="241" spans="2:3" x14ac:dyDescent="0.3">
      <c r="B241" s="7" t="s">
        <v>915</v>
      </c>
      <c r="C241" s="2" t="s">
        <v>912</v>
      </c>
    </row>
    <row r="242" spans="2:3" x14ac:dyDescent="0.3">
      <c r="B242" s="7" t="s">
        <v>916</v>
      </c>
      <c r="C242" s="2" t="s">
        <v>912</v>
      </c>
    </row>
    <row r="243" spans="2:3" x14ac:dyDescent="0.3">
      <c r="B243" s="7" t="s">
        <v>90</v>
      </c>
      <c r="C243" s="2" t="s">
        <v>917</v>
      </c>
    </row>
    <row r="244" spans="2:3" x14ac:dyDescent="0.3">
      <c r="B244" s="7" t="s">
        <v>91</v>
      </c>
      <c r="C244" s="2" t="s">
        <v>917</v>
      </c>
    </row>
    <row r="245" spans="2:3" x14ac:dyDescent="0.3">
      <c r="B245" s="7" t="s">
        <v>552</v>
      </c>
      <c r="C245" s="2" t="s">
        <v>917</v>
      </c>
    </row>
    <row r="246" spans="2:3" x14ac:dyDescent="0.3">
      <c r="B246" s="7" t="s">
        <v>553</v>
      </c>
      <c r="C246" s="2" t="s">
        <v>917</v>
      </c>
    </row>
    <row r="247" spans="2:3" x14ac:dyDescent="0.3">
      <c r="B247" s="7" t="s">
        <v>554</v>
      </c>
      <c r="C247" s="2" t="s">
        <v>917</v>
      </c>
    </row>
    <row r="248" spans="2:3" x14ac:dyDescent="0.3">
      <c r="B248" s="7" t="s">
        <v>555</v>
      </c>
      <c r="C248" s="2" t="s">
        <v>917</v>
      </c>
    </row>
    <row r="249" spans="2:3" x14ac:dyDescent="0.3">
      <c r="B249" s="7" t="s">
        <v>556</v>
      </c>
      <c r="C249" s="2" t="s">
        <v>917</v>
      </c>
    </row>
    <row r="250" spans="2:3" x14ac:dyDescent="0.3">
      <c r="B250" s="7" t="s">
        <v>557</v>
      </c>
      <c r="C250" s="2" t="s">
        <v>917</v>
      </c>
    </row>
    <row r="251" spans="2:3" x14ac:dyDescent="0.3">
      <c r="B251" s="7" t="s">
        <v>558</v>
      </c>
      <c r="C251" s="2" t="s">
        <v>917</v>
      </c>
    </row>
    <row r="252" spans="2:3" x14ac:dyDescent="0.3">
      <c r="B252" s="7" t="s">
        <v>918</v>
      </c>
      <c r="C252" s="2" t="s">
        <v>917</v>
      </c>
    </row>
    <row r="253" spans="2:3" x14ac:dyDescent="0.3">
      <c r="B253" s="7" t="s">
        <v>559</v>
      </c>
      <c r="C253" s="2" t="s">
        <v>917</v>
      </c>
    </row>
    <row r="254" spans="2:3" x14ac:dyDescent="0.3">
      <c r="B254" s="7" t="s">
        <v>919</v>
      </c>
      <c r="C254" s="2" t="s">
        <v>917</v>
      </c>
    </row>
    <row r="255" spans="2:3" x14ac:dyDescent="0.3">
      <c r="B255" s="7" t="s">
        <v>560</v>
      </c>
      <c r="C255" s="2" t="s">
        <v>917</v>
      </c>
    </row>
    <row r="256" spans="2:3" x14ac:dyDescent="0.3">
      <c r="B256" s="7" t="s">
        <v>92</v>
      </c>
      <c r="C256" s="2" t="s">
        <v>917</v>
      </c>
    </row>
    <row r="257" spans="2:3" x14ac:dyDescent="0.3">
      <c r="B257" s="7" t="s">
        <v>561</v>
      </c>
      <c r="C257" s="2" t="s">
        <v>917</v>
      </c>
    </row>
    <row r="258" spans="2:3" x14ac:dyDescent="0.3">
      <c r="B258" s="7" t="s">
        <v>920</v>
      </c>
      <c r="C258" s="2" t="s">
        <v>917</v>
      </c>
    </row>
    <row r="259" spans="2:3" x14ac:dyDescent="0.3">
      <c r="B259" s="7" t="s">
        <v>921</v>
      </c>
      <c r="C259" s="2" t="s">
        <v>917</v>
      </c>
    </row>
    <row r="260" spans="2:3" x14ac:dyDescent="0.3">
      <c r="B260" s="7" t="s">
        <v>562</v>
      </c>
      <c r="C260" s="2" t="s">
        <v>917</v>
      </c>
    </row>
    <row r="261" spans="2:3" x14ac:dyDescent="0.3">
      <c r="B261" s="7" t="s">
        <v>563</v>
      </c>
      <c r="C261" s="2" t="s">
        <v>917</v>
      </c>
    </row>
    <row r="262" spans="2:3" x14ac:dyDescent="0.3">
      <c r="B262" s="7" t="s">
        <v>564</v>
      </c>
      <c r="C262" s="2" t="s">
        <v>917</v>
      </c>
    </row>
    <row r="263" spans="2:3" x14ac:dyDescent="0.3">
      <c r="B263" s="7" t="s">
        <v>565</v>
      </c>
      <c r="C263" s="2" t="s">
        <v>917</v>
      </c>
    </row>
    <row r="264" spans="2:3" x14ac:dyDescent="0.3">
      <c r="B264" s="7" t="s">
        <v>566</v>
      </c>
      <c r="C264" s="2" t="s">
        <v>917</v>
      </c>
    </row>
    <row r="265" spans="2:3" x14ac:dyDescent="0.3">
      <c r="B265" s="7" t="s">
        <v>93</v>
      </c>
      <c r="C265" s="2" t="s">
        <v>917</v>
      </c>
    </row>
    <row r="266" spans="2:3" x14ac:dyDescent="0.3">
      <c r="B266" s="7" t="s">
        <v>96</v>
      </c>
      <c r="C266" s="2" t="s">
        <v>922</v>
      </c>
    </row>
    <row r="267" spans="2:3" x14ac:dyDescent="0.3">
      <c r="B267" s="7" t="s">
        <v>923</v>
      </c>
      <c r="C267" s="2" t="s">
        <v>922</v>
      </c>
    </row>
    <row r="268" spans="2:3" x14ac:dyDescent="0.3">
      <c r="B268" s="7" t="s">
        <v>924</v>
      </c>
      <c r="C268" s="2" t="s">
        <v>922</v>
      </c>
    </row>
    <row r="269" spans="2:3" x14ac:dyDescent="0.3">
      <c r="B269" s="7" t="s">
        <v>925</v>
      </c>
      <c r="C269" s="2" t="s">
        <v>922</v>
      </c>
    </row>
    <row r="270" spans="2:3" x14ac:dyDescent="0.3">
      <c r="B270" s="7" t="s">
        <v>567</v>
      </c>
      <c r="C270" s="2" t="s">
        <v>922</v>
      </c>
    </row>
    <row r="271" spans="2:3" x14ac:dyDescent="0.3">
      <c r="B271" s="7" t="s">
        <v>926</v>
      </c>
      <c r="C271" s="2" t="s">
        <v>922</v>
      </c>
    </row>
    <row r="272" spans="2:3" x14ac:dyDescent="0.3">
      <c r="B272" s="7" t="s">
        <v>568</v>
      </c>
      <c r="C272" s="2" t="s">
        <v>922</v>
      </c>
    </row>
    <row r="273" spans="2:3" x14ac:dyDescent="0.3">
      <c r="B273" s="7" t="s">
        <v>308</v>
      </c>
      <c r="C273" s="2" t="s">
        <v>922</v>
      </c>
    </row>
    <row r="274" spans="2:3" x14ac:dyDescent="0.3">
      <c r="B274" s="7" t="s">
        <v>927</v>
      </c>
      <c r="C274" s="2" t="s">
        <v>922</v>
      </c>
    </row>
    <row r="275" spans="2:3" x14ac:dyDescent="0.3">
      <c r="B275" s="7" t="s">
        <v>94</v>
      </c>
      <c r="C275" s="2" t="s">
        <v>922</v>
      </c>
    </row>
    <row r="276" spans="2:3" x14ac:dyDescent="0.3">
      <c r="B276" s="7" t="s">
        <v>928</v>
      </c>
      <c r="C276" s="2" t="s">
        <v>922</v>
      </c>
    </row>
    <row r="277" spans="2:3" x14ac:dyDescent="0.3">
      <c r="B277" s="7" t="s">
        <v>683</v>
      </c>
      <c r="C277" s="2" t="s">
        <v>922</v>
      </c>
    </row>
    <row r="278" spans="2:3" x14ac:dyDescent="0.3">
      <c r="B278" s="7" t="s">
        <v>95</v>
      </c>
      <c r="C278" s="2" t="s">
        <v>922</v>
      </c>
    </row>
    <row r="279" spans="2:3" x14ac:dyDescent="0.3">
      <c r="B279" s="7" t="s">
        <v>930</v>
      </c>
      <c r="C279" s="2" t="s">
        <v>929</v>
      </c>
    </row>
    <row r="280" spans="2:3" x14ac:dyDescent="0.3">
      <c r="B280" s="7" t="s">
        <v>569</v>
      </c>
      <c r="C280" s="2" t="s">
        <v>929</v>
      </c>
    </row>
    <row r="281" spans="2:3" x14ac:dyDescent="0.3">
      <c r="B281" s="7" t="s">
        <v>97</v>
      </c>
      <c r="C281" s="2" t="s">
        <v>929</v>
      </c>
    </row>
    <row r="282" spans="2:3" x14ac:dyDescent="0.3">
      <c r="B282" s="7" t="s">
        <v>931</v>
      </c>
      <c r="C282" s="2" t="s">
        <v>929</v>
      </c>
    </row>
    <row r="283" spans="2:3" x14ac:dyDescent="0.3">
      <c r="B283" s="7" t="s">
        <v>932</v>
      </c>
      <c r="C283" s="2" t="s">
        <v>929</v>
      </c>
    </row>
    <row r="284" spans="2:3" x14ac:dyDescent="0.3">
      <c r="B284" s="7" t="s">
        <v>933</v>
      </c>
      <c r="C284" s="2" t="s">
        <v>929</v>
      </c>
    </row>
    <row r="285" spans="2:3" x14ac:dyDescent="0.3">
      <c r="B285" s="7" t="s">
        <v>934</v>
      </c>
      <c r="C285" s="2" t="s">
        <v>929</v>
      </c>
    </row>
    <row r="286" spans="2:3" x14ac:dyDescent="0.3">
      <c r="B286" s="7" t="s">
        <v>98</v>
      </c>
      <c r="C286" s="2" t="s">
        <v>929</v>
      </c>
    </row>
    <row r="287" spans="2:3" x14ac:dyDescent="0.3">
      <c r="B287" s="7" t="s">
        <v>935</v>
      </c>
      <c r="C287" s="2" t="s">
        <v>929</v>
      </c>
    </row>
    <row r="288" spans="2:3" x14ac:dyDescent="0.3">
      <c r="B288" s="7" t="s">
        <v>936</v>
      </c>
      <c r="C288" s="2" t="s">
        <v>929</v>
      </c>
    </row>
    <row r="289" spans="2:3" x14ac:dyDescent="0.3">
      <c r="B289" s="7" t="s">
        <v>937</v>
      </c>
      <c r="C289" s="2" t="s">
        <v>929</v>
      </c>
    </row>
    <row r="290" spans="2:3" x14ac:dyDescent="0.3">
      <c r="B290" s="7" t="s">
        <v>938</v>
      </c>
      <c r="C290" s="2" t="s">
        <v>929</v>
      </c>
    </row>
    <row r="291" spans="2:3" x14ac:dyDescent="0.3">
      <c r="B291" s="7" t="s">
        <v>100</v>
      </c>
      <c r="C291" s="2" t="s">
        <v>929</v>
      </c>
    </row>
    <row r="292" spans="2:3" x14ac:dyDescent="0.3">
      <c r="B292" s="7" t="s">
        <v>101</v>
      </c>
      <c r="C292" s="2" t="s">
        <v>929</v>
      </c>
    </row>
    <row r="293" spans="2:3" x14ac:dyDescent="0.3">
      <c r="B293" s="7" t="s">
        <v>102</v>
      </c>
      <c r="C293" s="2" t="s">
        <v>929</v>
      </c>
    </row>
    <row r="294" spans="2:3" x14ac:dyDescent="0.3">
      <c r="B294" s="7" t="s">
        <v>939</v>
      </c>
      <c r="C294" s="2" t="s">
        <v>929</v>
      </c>
    </row>
    <row r="295" spans="2:3" x14ac:dyDescent="0.3">
      <c r="B295" s="7" t="s">
        <v>103</v>
      </c>
      <c r="C295" s="2" t="s">
        <v>940</v>
      </c>
    </row>
    <row r="296" spans="2:3" x14ac:dyDescent="0.3">
      <c r="B296" s="7" t="s">
        <v>941</v>
      </c>
      <c r="C296" s="2" t="s">
        <v>940</v>
      </c>
    </row>
    <row r="297" spans="2:3" x14ac:dyDescent="0.3">
      <c r="B297" s="7" t="s">
        <v>104</v>
      </c>
      <c r="C297" s="2" t="s">
        <v>940</v>
      </c>
    </row>
    <row r="298" spans="2:3" x14ac:dyDescent="0.3">
      <c r="B298" s="7" t="s">
        <v>942</v>
      </c>
      <c r="C298" s="2" t="s">
        <v>940</v>
      </c>
    </row>
    <row r="299" spans="2:3" x14ac:dyDescent="0.3">
      <c r="B299" s="7" t="s">
        <v>105</v>
      </c>
      <c r="C299" s="2" t="s">
        <v>940</v>
      </c>
    </row>
    <row r="300" spans="2:3" x14ac:dyDescent="0.3">
      <c r="B300" s="7" t="s">
        <v>106</v>
      </c>
      <c r="C300" s="2" t="s">
        <v>940</v>
      </c>
    </row>
    <row r="301" spans="2:3" x14ac:dyDescent="0.3">
      <c r="B301" s="7" t="s">
        <v>107</v>
      </c>
      <c r="C301" s="2" t="s">
        <v>940</v>
      </c>
    </row>
    <row r="302" spans="2:3" x14ac:dyDescent="0.3">
      <c r="B302" s="7" t="s">
        <v>943</v>
      </c>
      <c r="C302" s="2" t="s">
        <v>940</v>
      </c>
    </row>
    <row r="303" spans="2:3" x14ac:dyDescent="0.3">
      <c r="B303" s="7" t="s">
        <v>108</v>
      </c>
      <c r="C303" s="2" t="s">
        <v>940</v>
      </c>
    </row>
    <row r="304" spans="2:3" x14ac:dyDescent="0.3">
      <c r="B304" s="7" t="s">
        <v>109</v>
      </c>
      <c r="C304" s="2" t="s">
        <v>944</v>
      </c>
    </row>
    <row r="305" spans="2:3" x14ac:dyDescent="0.3">
      <c r="B305" s="7" t="s">
        <v>570</v>
      </c>
      <c r="C305" s="2" t="s">
        <v>944</v>
      </c>
    </row>
    <row r="306" spans="2:3" x14ac:dyDescent="0.3">
      <c r="B306" s="7" t="s">
        <v>571</v>
      </c>
      <c r="C306" s="2" t="s">
        <v>944</v>
      </c>
    </row>
    <row r="307" spans="2:3" x14ac:dyDescent="0.3">
      <c r="B307" s="7" t="s">
        <v>945</v>
      </c>
      <c r="C307" s="2" t="s">
        <v>944</v>
      </c>
    </row>
    <row r="308" spans="2:3" x14ac:dyDescent="0.3">
      <c r="B308" s="7" t="s">
        <v>572</v>
      </c>
      <c r="C308" s="2" t="s">
        <v>944</v>
      </c>
    </row>
    <row r="309" spans="2:3" x14ac:dyDescent="0.3">
      <c r="B309" s="7" t="s">
        <v>573</v>
      </c>
      <c r="C309" s="2" t="s">
        <v>944</v>
      </c>
    </row>
    <row r="310" spans="2:3" x14ac:dyDescent="0.3">
      <c r="B310" s="7" t="s">
        <v>574</v>
      </c>
      <c r="C310" s="2" t="s">
        <v>944</v>
      </c>
    </row>
    <row r="311" spans="2:3" x14ac:dyDescent="0.3">
      <c r="B311" s="7" t="s">
        <v>110</v>
      </c>
      <c r="C311" s="2" t="s">
        <v>944</v>
      </c>
    </row>
    <row r="312" spans="2:3" x14ac:dyDescent="0.3">
      <c r="B312" s="7" t="s">
        <v>946</v>
      </c>
      <c r="C312" s="2" t="s">
        <v>944</v>
      </c>
    </row>
    <row r="313" spans="2:3" x14ac:dyDescent="0.3">
      <c r="B313" s="7" t="s">
        <v>947</v>
      </c>
      <c r="C313" s="2" t="s">
        <v>944</v>
      </c>
    </row>
    <row r="314" spans="2:3" x14ac:dyDescent="0.3">
      <c r="B314" s="7" t="s">
        <v>111</v>
      </c>
      <c r="C314" s="2" t="s">
        <v>948</v>
      </c>
    </row>
    <row r="315" spans="2:3" x14ac:dyDescent="0.3">
      <c r="B315" s="7" t="s">
        <v>112</v>
      </c>
      <c r="C315" s="2" t="s">
        <v>948</v>
      </c>
    </row>
    <row r="316" spans="2:3" x14ac:dyDescent="0.3">
      <c r="B316" s="7" t="s">
        <v>949</v>
      </c>
      <c r="C316" s="2" t="s">
        <v>948</v>
      </c>
    </row>
    <row r="317" spans="2:3" x14ac:dyDescent="0.3">
      <c r="B317" s="7" t="s">
        <v>950</v>
      </c>
      <c r="C317" s="2" t="s">
        <v>948</v>
      </c>
    </row>
    <row r="318" spans="2:3" x14ac:dyDescent="0.3">
      <c r="B318" s="7" t="s">
        <v>951</v>
      </c>
      <c r="C318" s="2" t="s">
        <v>948</v>
      </c>
    </row>
    <row r="319" spans="2:3" x14ac:dyDescent="0.3">
      <c r="B319" s="7" t="s">
        <v>113</v>
      </c>
      <c r="C319" s="2" t="s">
        <v>948</v>
      </c>
    </row>
    <row r="320" spans="2:3" x14ac:dyDescent="0.3">
      <c r="B320" s="7" t="s">
        <v>114</v>
      </c>
      <c r="C320" s="2" t="s">
        <v>948</v>
      </c>
    </row>
    <row r="321" spans="2:3" x14ac:dyDescent="0.3">
      <c r="B321" s="7" t="s">
        <v>115</v>
      </c>
      <c r="C321" s="2" t="s">
        <v>948</v>
      </c>
    </row>
    <row r="322" spans="2:3" x14ac:dyDescent="0.3">
      <c r="B322" s="7" t="s">
        <v>952</v>
      </c>
      <c r="C322" s="2" t="s">
        <v>948</v>
      </c>
    </row>
    <row r="323" spans="2:3" x14ac:dyDescent="0.3">
      <c r="B323" s="7" t="s">
        <v>953</v>
      </c>
      <c r="C323" s="2" t="s">
        <v>948</v>
      </c>
    </row>
    <row r="324" spans="2:3" x14ac:dyDescent="0.3">
      <c r="B324" s="7" t="s">
        <v>116</v>
      </c>
      <c r="C324" s="2" t="s">
        <v>948</v>
      </c>
    </row>
    <row r="325" spans="2:3" x14ac:dyDescent="0.3">
      <c r="B325" s="7" t="s">
        <v>117</v>
      </c>
      <c r="C325" s="2" t="s">
        <v>948</v>
      </c>
    </row>
    <row r="326" spans="2:3" x14ac:dyDescent="0.3">
      <c r="B326" s="7" t="s">
        <v>954</v>
      </c>
      <c r="C326" s="2" t="s">
        <v>948</v>
      </c>
    </row>
    <row r="327" spans="2:3" x14ac:dyDescent="0.3">
      <c r="B327" s="7" t="s">
        <v>118</v>
      </c>
      <c r="C327" s="2" t="s">
        <v>955</v>
      </c>
    </row>
    <row r="328" spans="2:3" x14ac:dyDescent="0.3">
      <c r="B328" s="7" t="s">
        <v>575</v>
      </c>
      <c r="C328" s="2" t="s">
        <v>955</v>
      </c>
    </row>
    <row r="329" spans="2:3" x14ac:dyDescent="0.3">
      <c r="B329" s="7" t="s">
        <v>576</v>
      </c>
      <c r="C329" s="2" t="s">
        <v>955</v>
      </c>
    </row>
    <row r="330" spans="2:3" x14ac:dyDescent="0.3">
      <c r="B330" s="7" t="s">
        <v>956</v>
      </c>
      <c r="C330" s="2" t="s">
        <v>955</v>
      </c>
    </row>
    <row r="331" spans="2:3" x14ac:dyDescent="0.3">
      <c r="B331" s="7" t="s">
        <v>577</v>
      </c>
      <c r="C331" s="2" t="s">
        <v>955</v>
      </c>
    </row>
    <row r="332" spans="2:3" x14ac:dyDescent="0.3">
      <c r="B332" s="7" t="s">
        <v>957</v>
      </c>
      <c r="C332" s="2" t="s">
        <v>955</v>
      </c>
    </row>
    <row r="333" spans="2:3" x14ac:dyDescent="0.3">
      <c r="B333" s="7" t="s">
        <v>958</v>
      </c>
      <c r="C333" s="2" t="s">
        <v>955</v>
      </c>
    </row>
    <row r="334" spans="2:3" x14ac:dyDescent="0.3">
      <c r="B334" s="7" t="s">
        <v>119</v>
      </c>
      <c r="C334" s="2" t="s">
        <v>955</v>
      </c>
    </row>
    <row r="335" spans="2:3" x14ac:dyDescent="0.3">
      <c r="B335" s="7" t="s">
        <v>120</v>
      </c>
      <c r="C335" s="2" t="s">
        <v>955</v>
      </c>
    </row>
    <row r="336" spans="2:3" x14ac:dyDescent="0.3">
      <c r="B336" s="7" t="s">
        <v>959</v>
      </c>
      <c r="C336" s="2" t="s">
        <v>955</v>
      </c>
    </row>
    <row r="337" spans="2:3" x14ac:dyDescent="0.3">
      <c r="B337" s="7" t="s">
        <v>121</v>
      </c>
      <c r="C337" s="2" t="s">
        <v>955</v>
      </c>
    </row>
    <row r="338" spans="2:3" x14ac:dyDescent="0.3">
      <c r="B338" s="7" t="s">
        <v>122</v>
      </c>
      <c r="C338" s="2" t="s">
        <v>960</v>
      </c>
    </row>
    <row r="339" spans="2:3" x14ac:dyDescent="0.3">
      <c r="B339" s="7" t="s">
        <v>578</v>
      </c>
      <c r="C339" s="2" t="s">
        <v>960</v>
      </c>
    </row>
    <row r="340" spans="2:3" x14ac:dyDescent="0.3">
      <c r="B340" s="7" t="s">
        <v>123</v>
      </c>
      <c r="C340" s="2" t="s">
        <v>960</v>
      </c>
    </row>
    <row r="341" spans="2:3" x14ac:dyDescent="0.3">
      <c r="B341" s="7" t="s">
        <v>124</v>
      </c>
      <c r="C341" s="2" t="s">
        <v>960</v>
      </c>
    </row>
    <row r="342" spans="2:3" x14ac:dyDescent="0.3">
      <c r="B342" s="7" t="s">
        <v>125</v>
      </c>
      <c r="C342" s="2" t="s">
        <v>960</v>
      </c>
    </row>
    <row r="343" spans="2:3" x14ac:dyDescent="0.3">
      <c r="B343" s="7" t="s">
        <v>126</v>
      </c>
      <c r="C343" s="2" t="s">
        <v>960</v>
      </c>
    </row>
    <row r="344" spans="2:3" x14ac:dyDescent="0.3">
      <c r="B344" s="7" t="s">
        <v>127</v>
      </c>
      <c r="C344" s="2" t="s">
        <v>960</v>
      </c>
    </row>
    <row r="345" spans="2:3" x14ac:dyDescent="0.3">
      <c r="B345" s="7" t="s">
        <v>128</v>
      </c>
      <c r="C345" s="2" t="s">
        <v>960</v>
      </c>
    </row>
    <row r="346" spans="2:3" x14ac:dyDescent="0.3">
      <c r="B346" s="7" t="s">
        <v>129</v>
      </c>
      <c r="C346" s="2" t="s">
        <v>961</v>
      </c>
    </row>
    <row r="347" spans="2:3" x14ac:dyDescent="0.3">
      <c r="B347" s="7" t="s">
        <v>579</v>
      </c>
      <c r="C347" s="2" t="s">
        <v>961</v>
      </c>
    </row>
    <row r="348" spans="2:3" x14ac:dyDescent="0.3">
      <c r="B348" s="7" t="s">
        <v>130</v>
      </c>
      <c r="C348" s="2" t="s">
        <v>961</v>
      </c>
    </row>
    <row r="349" spans="2:3" x14ac:dyDescent="0.3">
      <c r="B349" s="7" t="s">
        <v>580</v>
      </c>
      <c r="C349" s="2" t="s">
        <v>961</v>
      </c>
    </row>
    <row r="350" spans="2:3" x14ac:dyDescent="0.3">
      <c r="B350" s="7" t="s">
        <v>585</v>
      </c>
      <c r="C350" s="2" t="s">
        <v>961</v>
      </c>
    </row>
    <row r="351" spans="2:3" x14ac:dyDescent="0.3">
      <c r="B351" s="7" t="s">
        <v>581</v>
      </c>
      <c r="C351" s="2" t="s">
        <v>961</v>
      </c>
    </row>
    <row r="352" spans="2:3" x14ac:dyDescent="0.3">
      <c r="B352" s="7" t="s">
        <v>582</v>
      </c>
      <c r="C352" s="2" t="s">
        <v>961</v>
      </c>
    </row>
    <row r="353" spans="2:3" x14ac:dyDescent="0.3">
      <c r="B353" s="7" t="s">
        <v>583</v>
      </c>
      <c r="C353" s="2" t="s">
        <v>961</v>
      </c>
    </row>
    <row r="354" spans="2:3" x14ac:dyDescent="0.3">
      <c r="B354" s="7" t="s">
        <v>962</v>
      </c>
      <c r="C354" s="2" t="s">
        <v>961</v>
      </c>
    </row>
    <row r="355" spans="2:3" x14ac:dyDescent="0.3">
      <c r="B355" s="7" t="s">
        <v>584</v>
      </c>
      <c r="C355" s="2" t="s">
        <v>961</v>
      </c>
    </row>
    <row r="356" spans="2:3" x14ac:dyDescent="0.3">
      <c r="B356" s="7" t="s">
        <v>963</v>
      </c>
      <c r="C356" s="2" t="s">
        <v>961</v>
      </c>
    </row>
    <row r="357" spans="2:3" x14ac:dyDescent="0.3">
      <c r="B357" s="7" t="s">
        <v>131</v>
      </c>
      <c r="C357" s="2" t="s">
        <v>964</v>
      </c>
    </row>
    <row r="358" spans="2:3" x14ac:dyDescent="0.3">
      <c r="B358" s="7" t="s">
        <v>586</v>
      </c>
      <c r="C358" s="2" t="s">
        <v>964</v>
      </c>
    </row>
    <row r="359" spans="2:3" x14ac:dyDescent="0.3">
      <c r="B359" s="7" t="s">
        <v>965</v>
      </c>
      <c r="C359" s="2" t="s">
        <v>964</v>
      </c>
    </row>
    <row r="360" spans="2:3" x14ac:dyDescent="0.3">
      <c r="B360" s="7" t="s">
        <v>132</v>
      </c>
      <c r="C360" s="2" t="s">
        <v>964</v>
      </c>
    </row>
    <row r="361" spans="2:3" x14ac:dyDescent="0.3">
      <c r="B361" s="7" t="s">
        <v>587</v>
      </c>
      <c r="C361" s="2" t="s">
        <v>964</v>
      </c>
    </row>
    <row r="362" spans="2:3" x14ac:dyDescent="0.3">
      <c r="B362" s="7" t="s">
        <v>966</v>
      </c>
      <c r="C362" s="2" t="s">
        <v>964</v>
      </c>
    </row>
    <row r="363" spans="2:3" x14ac:dyDescent="0.3">
      <c r="B363" s="7" t="s">
        <v>133</v>
      </c>
      <c r="C363" s="2" t="s">
        <v>964</v>
      </c>
    </row>
    <row r="364" spans="2:3" x14ac:dyDescent="0.3">
      <c r="B364" s="7" t="s">
        <v>967</v>
      </c>
      <c r="C364" s="2" t="s">
        <v>964</v>
      </c>
    </row>
    <row r="365" spans="2:3" x14ac:dyDescent="0.3">
      <c r="B365" s="7" t="s">
        <v>588</v>
      </c>
      <c r="C365" s="2" t="s">
        <v>964</v>
      </c>
    </row>
    <row r="366" spans="2:3" x14ac:dyDescent="0.3">
      <c r="B366" s="7" t="s">
        <v>134</v>
      </c>
      <c r="C366" s="2" t="s">
        <v>968</v>
      </c>
    </row>
    <row r="367" spans="2:3" x14ac:dyDescent="0.3">
      <c r="B367" s="7" t="s">
        <v>969</v>
      </c>
      <c r="C367" s="2" t="s">
        <v>968</v>
      </c>
    </row>
    <row r="368" spans="2:3" x14ac:dyDescent="0.3">
      <c r="B368" s="7" t="s">
        <v>970</v>
      </c>
      <c r="C368" s="2" t="s">
        <v>968</v>
      </c>
    </row>
    <row r="369" spans="2:3" x14ac:dyDescent="0.3">
      <c r="B369" s="7" t="s">
        <v>971</v>
      </c>
      <c r="C369" s="2" t="s">
        <v>968</v>
      </c>
    </row>
    <row r="370" spans="2:3" x14ac:dyDescent="0.3">
      <c r="B370" s="7" t="s">
        <v>972</v>
      </c>
      <c r="C370" s="2" t="s">
        <v>968</v>
      </c>
    </row>
    <row r="371" spans="2:3" x14ac:dyDescent="0.3">
      <c r="B371" s="7" t="s">
        <v>973</v>
      </c>
      <c r="C371" s="2" t="s">
        <v>968</v>
      </c>
    </row>
    <row r="372" spans="2:3" x14ac:dyDescent="0.3">
      <c r="B372" s="7" t="s">
        <v>974</v>
      </c>
      <c r="C372" s="2" t="s">
        <v>968</v>
      </c>
    </row>
    <row r="373" spans="2:3" x14ac:dyDescent="0.3">
      <c r="B373" s="7" t="s">
        <v>975</v>
      </c>
      <c r="C373" s="2" t="s">
        <v>968</v>
      </c>
    </row>
    <row r="374" spans="2:3" x14ac:dyDescent="0.3">
      <c r="B374" s="7" t="s">
        <v>976</v>
      </c>
      <c r="C374" s="2" t="s">
        <v>968</v>
      </c>
    </row>
    <row r="375" spans="2:3" x14ac:dyDescent="0.3">
      <c r="B375" s="7" t="s">
        <v>977</v>
      </c>
      <c r="C375" s="2" t="s">
        <v>968</v>
      </c>
    </row>
    <row r="376" spans="2:3" x14ac:dyDescent="0.3">
      <c r="B376" s="7" t="s">
        <v>589</v>
      </c>
      <c r="C376" s="2" t="s">
        <v>968</v>
      </c>
    </row>
    <row r="377" spans="2:3" x14ac:dyDescent="0.3">
      <c r="B377" s="7" t="s">
        <v>135</v>
      </c>
      <c r="C377" s="2" t="s">
        <v>978</v>
      </c>
    </row>
    <row r="378" spans="2:3" x14ac:dyDescent="0.3">
      <c r="B378" s="7" t="s">
        <v>979</v>
      </c>
      <c r="C378" s="2" t="s">
        <v>978</v>
      </c>
    </row>
    <row r="379" spans="2:3" x14ac:dyDescent="0.3">
      <c r="B379" s="7" t="s">
        <v>136</v>
      </c>
      <c r="C379" s="2" t="s">
        <v>978</v>
      </c>
    </row>
    <row r="380" spans="2:3" x14ac:dyDescent="0.3">
      <c r="B380" s="7" t="s">
        <v>137</v>
      </c>
      <c r="C380" s="2" t="s">
        <v>978</v>
      </c>
    </row>
    <row r="381" spans="2:3" x14ac:dyDescent="0.3">
      <c r="B381" s="7" t="s">
        <v>138</v>
      </c>
      <c r="C381" s="2" t="s">
        <v>978</v>
      </c>
    </row>
    <row r="382" spans="2:3" x14ac:dyDescent="0.3">
      <c r="B382" s="7" t="s">
        <v>139</v>
      </c>
      <c r="C382" s="2" t="s">
        <v>978</v>
      </c>
    </row>
    <row r="383" spans="2:3" x14ac:dyDescent="0.3">
      <c r="B383" s="7" t="s">
        <v>140</v>
      </c>
      <c r="C383" s="2" t="s">
        <v>978</v>
      </c>
    </row>
    <row r="384" spans="2:3" x14ac:dyDescent="0.3">
      <c r="B384" s="7" t="s">
        <v>141</v>
      </c>
      <c r="C384" s="2" t="s">
        <v>978</v>
      </c>
    </row>
    <row r="385" spans="2:3" x14ac:dyDescent="0.3">
      <c r="B385" s="7" t="s">
        <v>142</v>
      </c>
      <c r="C385" s="2" t="s">
        <v>978</v>
      </c>
    </row>
    <row r="386" spans="2:3" x14ac:dyDescent="0.3">
      <c r="B386" s="7" t="s">
        <v>143</v>
      </c>
      <c r="C386" s="2" t="s">
        <v>978</v>
      </c>
    </row>
    <row r="387" spans="2:3" x14ac:dyDescent="0.3">
      <c r="B387" s="7" t="s">
        <v>980</v>
      </c>
      <c r="C387" s="2" t="s">
        <v>978</v>
      </c>
    </row>
    <row r="388" spans="2:3" x14ac:dyDescent="0.3">
      <c r="B388" s="7" t="s">
        <v>144</v>
      </c>
      <c r="C388" s="2" t="s">
        <v>978</v>
      </c>
    </row>
    <row r="389" spans="2:3" x14ac:dyDescent="0.3">
      <c r="B389" s="7" t="s">
        <v>145</v>
      </c>
      <c r="C389" s="2" t="s">
        <v>978</v>
      </c>
    </row>
    <row r="390" spans="2:3" x14ac:dyDescent="0.3">
      <c r="B390" s="7" t="s">
        <v>981</v>
      </c>
      <c r="C390" s="2" t="s">
        <v>978</v>
      </c>
    </row>
    <row r="391" spans="2:3" x14ac:dyDescent="0.3">
      <c r="B391" s="7" t="s">
        <v>983</v>
      </c>
      <c r="C391" s="2" t="s">
        <v>982</v>
      </c>
    </row>
    <row r="392" spans="2:3" x14ac:dyDescent="0.3">
      <c r="B392" s="7" t="s">
        <v>984</v>
      </c>
      <c r="C392" s="2" t="s">
        <v>982</v>
      </c>
    </row>
    <row r="393" spans="2:3" x14ac:dyDescent="0.3">
      <c r="B393" s="7" t="s">
        <v>985</v>
      </c>
      <c r="C393" s="2" t="s">
        <v>982</v>
      </c>
    </row>
    <row r="394" spans="2:3" x14ac:dyDescent="0.3">
      <c r="B394" s="7" t="s">
        <v>590</v>
      </c>
      <c r="C394" s="2" t="s">
        <v>982</v>
      </c>
    </row>
    <row r="395" spans="2:3" x14ac:dyDescent="0.3">
      <c r="B395" s="7" t="s">
        <v>986</v>
      </c>
      <c r="C395" s="2" t="s">
        <v>982</v>
      </c>
    </row>
    <row r="396" spans="2:3" x14ac:dyDescent="0.3">
      <c r="B396" s="7" t="s">
        <v>146</v>
      </c>
      <c r="C396" s="2" t="s">
        <v>987</v>
      </c>
    </row>
    <row r="397" spans="2:3" x14ac:dyDescent="0.3">
      <c r="B397" s="7" t="s">
        <v>147</v>
      </c>
      <c r="C397" s="2" t="s">
        <v>987</v>
      </c>
    </row>
    <row r="398" spans="2:3" x14ac:dyDescent="0.3">
      <c r="B398" s="7" t="s">
        <v>591</v>
      </c>
      <c r="C398" s="2" t="s">
        <v>987</v>
      </c>
    </row>
    <row r="399" spans="2:3" x14ac:dyDescent="0.3">
      <c r="B399" s="7" t="s">
        <v>988</v>
      </c>
      <c r="C399" s="2" t="s">
        <v>987</v>
      </c>
    </row>
    <row r="400" spans="2:3" x14ac:dyDescent="0.3">
      <c r="B400" s="7" t="s">
        <v>989</v>
      </c>
      <c r="C400" s="2" t="s">
        <v>987</v>
      </c>
    </row>
    <row r="401" spans="2:3" x14ac:dyDescent="0.3">
      <c r="B401" s="7" t="s">
        <v>990</v>
      </c>
      <c r="C401" s="2" t="s">
        <v>987</v>
      </c>
    </row>
    <row r="402" spans="2:3" x14ac:dyDescent="0.3">
      <c r="B402" s="7" t="s">
        <v>991</v>
      </c>
      <c r="C402" s="2" t="s">
        <v>987</v>
      </c>
    </row>
    <row r="403" spans="2:3" x14ac:dyDescent="0.3">
      <c r="B403" s="7" t="s">
        <v>148</v>
      </c>
      <c r="C403" s="2" t="s">
        <v>987</v>
      </c>
    </row>
    <row r="404" spans="2:3" x14ac:dyDescent="0.3">
      <c r="B404" s="7" t="s">
        <v>992</v>
      </c>
      <c r="C404" s="2" t="s">
        <v>987</v>
      </c>
    </row>
    <row r="405" spans="2:3" x14ac:dyDescent="0.3">
      <c r="B405" s="7" t="s">
        <v>592</v>
      </c>
      <c r="C405" s="2" t="s">
        <v>987</v>
      </c>
    </row>
    <row r="406" spans="2:3" x14ac:dyDescent="0.3">
      <c r="B406" s="7" t="s">
        <v>593</v>
      </c>
      <c r="C406" s="2" t="s">
        <v>987</v>
      </c>
    </row>
    <row r="407" spans="2:3" x14ac:dyDescent="0.3">
      <c r="B407" s="7" t="s">
        <v>993</v>
      </c>
      <c r="C407" s="2" t="s">
        <v>987</v>
      </c>
    </row>
    <row r="408" spans="2:3" x14ac:dyDescent="0.3">
      <c r="B408" s="7" t="s">
        <v>149</v>
      </c>
      <c r="C408" s="2" t="s">
        <v>987</v>
      </c>
    </row>
    <row r="409" spans="2:3" x14ac:dyDescent="0.3">
      <c r="B409" s="7" t="s">
        <v>594</v>
      </c>
      <c r="C409" s="2" t="s">
        <v>987</v>
      </c>
    </row>
    <row r="410" spans="2:3" x14ac:dyDescent="0.3">
      <c r="B410" s="7" t="s">
        <v>150</v>
      </c>
      <c r="C410" s="2" t="s">
        <v>994</v>
      </c>
    </row>
    <row r="411" spans="2:3" x14ac:dyDescent="0.3">
      <c r="B411" s="7" t="s">
        <v>595</v>
      </c>
      <c r="C411" s="2" t="s">
        <v>994</v>
      </c>
    </row>
    <row r="412" spans="2:3" x14ac:dyDescent="0.3">
      <c r="B412" s="7" t="s">
        <v>995</v>
      </c>
      <c r="C412" s="2" t="s">
        <v>994</v>
      </c>
    </row>
    <row r="413" spans="2:3" x14ac:dyDescent="0.3">
      <c r="B413" s="7" t="s">
        <v>996</v>
      </c>
      <c r="C413" s="2" t="s">
        <v>994</v>
      </c>
    </row>
    <row r="414" spans="2:3" x14ac:dyDescent="0.3">
      <c r="B414" s="7" t="s">
        <v>997</v>
      </c>
      <c r="C414" s="2" t="s">
        <v>994</v>
      </c>
    </row>
    <row r="415" spans="2:3" x14ac:dyDescent="0.3">
      <c r="B415" s="7" t="s">
        <v>596</v>
      </c>
      <c r="C415" s="2" t="s">
        <v>994</v>
      </c>
    </row>
    <row r="416" spans="2:3" x14ac:dyDescent="0.3">
      <c r="B416" s="7" t="s">
        <v>998</v>
      </c>
      <c r="C416" s="2" t="s">
        <v>994</v>
      </c>
    </row>
    <row r="417" spans="2:3" x14ac:dyDescent="0.3">
      <c r="B417" s="7" t="s">
        <v>999</v>
      </c>
      <c r="C417" s="2" t="s">
        <v>994</v>
      </c>
    </row>
    <row r="418" spans="2:3" x14ac:dyDescent="0.3">
      <c r="B418" s="7" t="s">
        <v>151</v>
      </c>
      <c r="C418" s="2" t="s">
        <v>994</v>
      </c>
    </row>
    <row r="419" spans="2:3" x14ac:dyDescent="0.3">
      <c r="B419" s="7" t="s">
        <v>152</v>
      </c>
      <c r="C419" s="2" t="s">
        <v>994</v>
      </c>
    </row>
    <row r="420" spans="2:3" x14ac:dyDescent="0.3">
      <c r="B420" s="7" t="s">
        <v>597</v>
      </c>
      <c r="C420" s="2" t="s">
        <v>994</v>
      </c>
    </row>
    <row r="421" spans="2:3" x14ac:dyDescent="0.3">
      <c r="B421" s="7" t="s">
        <v>1000</v>
      </c>
      <c r="C421" s="2" t="s">
        <v>994</v>
      </c>
    </row>
    <row r="422" spans="2:3" x14ac:dyDescent="0.3">
      <c r="B422" s="7" t="s">
        <v>1001</v>
      </c>
      <c r="C422" s="2" t="s">
        <v>994</v>
      </c>
    </row>
    <row r="423" spans="2:3" x14ac:dyDescent="0.3">
      <c r="B423" s="7" t="s">
        <v>1003</v>
      </c>
      <c r="C423" s="2" t="s">
        <v>1002</v>
      </c>
    </row>
    <row r="424" spans="2:3" x14ac:dyDescent="0.3">
      <c r="B424" s="7" t="s">
        <v>1004</v>
      </c>
      <c r="C424" s="2" t="s">
        <v>1002</v>
      </c>
    </row>
    <row r="425" spans="2:3" x14ac:dyDescent="0.3">
      <c r="B425" s="7" t="s">
        <v>1005</v>
      </c>
      <c r="C425" s="2" t="s">
        <v>1002</v>
      </c>
    </row>
    <row r="426" spans="2:3" x14ac:dyDescent="0.3">
      <c r="B426" s="7" t="s">
        <v>153</v>
      </c>
      <c r="C426" s="2" t="s">
        <v>1002</v>
      </c>
    </row>
    <row r="427" spans="2:3" x14ac:dyDescent="0.3">
      <c r="B427" s="7" t="s">
        <v>154</v>
      </c>
      <c r="C427" s="2" t="s">
        <v>1002</v>
      </c>
    </row>
    <row r="428" spans="2:3" x14ac:dyDescent="0.3">
      <c r="B428" s="7" t="s">
        <v>155</v>
      </c>
      <c r="C428" s="2" t="s">
        <v>1002</v>
      </c>
    </row>
    <row r="429" spans="2:3" x14ac:dyDescent="0.3">
      <c r="B429" s="7" t="s">
        <v>156</v>
      </c>
      <c r="C429" s="2" t="s">
        <v>1002</v>
      </c>
    </row>
    <row r="430" spans="2:3" x14ac:dyDescent="0.3">
      <c r="B430" s="7" t="s">
        <v>157</v>
      </c>
      <c r="C430" s="2" t="s">
        <v>1002</v>
      </c>
    </row>
    <row r="431" spans="2:3" x14ac:dyDescent="0.3">
      <c r="B431" s="7" t="s">
        <v>158</v>
      </c>
      <c r="C431" s="2" t="s">
        <v>1002</v>
      </c>
    </row>
    <row r="432" spans="2:3" x14ac:dyDescent="0.3">
      <c r="B432" s="7" t="s">
        <v>20</v>
      </c>
      <c r="C432" s="2" t="s">
        <v>1006</v>
      </c>
    </row>
    <row r="433" spans="2:3" x14ac:dyDescent="0.3">
      <c r="B433" s="7" t="s">
        <v>598</v>
      </c>
      <c r="C433" s="2" t="s">
        <v>1006</v>
      </c>
    </row>
    <row r="434" spans="2:3" x14ac:dyDescent="0.3">
      <c r="B434" s="7" t="s">
        <v>599</v>
      </c>
      <c r="C434" s="2" t="s">
        <v>1006</v>
      </c>
    </row>
    <row r="435" spans="2:3" x14ac:dyDescent="0.3">
      <c r="B435" s="7" t="s">
        <v>159</v>
      </c>
      <c r="C435" s="2" t="s">
        <v>1006</v>
      </c>
    </row>
    <row r="436" spans="2:3" x14ac:dyDescent="0.3">
      <c r="B436" s="7" t="s">
        <v>600</v>
      </c>
      <c r="C436" s="2" t="s">
        <v>1006</v>
      </c>
    </row>
    <row r="437" spans="2:3" x14ac:dyDescent="0.3">
      <c r="B437" s="7" t="s">
        <v>160</v>
      </c>
      <c r="C437" s="2" t="s">
        <v>1006</v>
      </c>
    </row>
    <row r="438" spans="2:3" x14ac:dyDescent="0.3">
      <c r="B438" s="7" t="s">
        <v>161</v>
      </c>
      <c r="C438" s="2" t="s">
        <v>1006</v>
      </c>
    </row>
    <row r="439" spans="2:3" x14ac:dyDescent="0.3">
      <c r="B439" s="7" t="s">
        <v>162</v>
      </c>
      <c r="C439" s="2" t="s">
        <v>1006</v>
      </c>
    </row>
    <row r="440" spans="2:3" x14ac:dyDescent="0.3">
      <c r="B440" s="7" t="s">
        <v>1008</v>
      </c>
      <c r="C440" s="2" t="s">
        <v>1007</v>
      </c>
    </row>
    <row r="441" spans="2:3" x14ac:dyDescent="0.3">
      <c r="B441" s="7" t="s">
        <v>1008</v>
      </c>
      <c r="C441" s="2" t="s">
        <v>1009</v>
      </c>
    </row>
    <row r="442" spans="2:3" x14ac:dyDescent="0.3">
      <c r="B442" s="7" t="s">
        <v>163</v>
      </c>
      <c r="C442" s="2" t="s">
        <v>1010</v>
      </c>
    </row>
    <row r="443" spans="2:3" x14ac:dyDescent="0.3">
      <c r="B443" s="7" t="s">
        <v>1011</v>
      </c>
      <c r="C443" s="2" t="s">
        <v>1010</v>
      </c>
    </row>
    <row r="444" spans="2:3" x14ac:dyDescent="0.3">
      <c r="B444" s="7" t="s">
        <v>1012</v>
      </c>
      <c r="C444" s="2" t="s">
        <v>1010</v>
      </c>
    </row>
    <row r="445" spans="2:3" x14ac:dyDescent="0.3">
      <c r="B445" s="7" t="s">
        <v>1013</v>
      </c>
      <c r="C445" s="2" t="s">
        <v>1010</v>
      </c>
    </row>
    <row r="446" spans="2:3" x14ac:dyDescent="0.3">
      <c r="B446" s="7" t="s">
        <v>601</v>
      </c>
      <c r="C446" s="2" t="s">
        <v>1010</v>
      </c>
    </row>
    <row r="447" spans="2:3" x14ac:dyDescent="0.3">
      <c r="B447" s="7" t="s">
        <v>164</v>
      </c>
      <c r="C447" s="2" t="s">
        <v>1010</v>
      </c>
    </row>
    <row r="448" spans="2:3" x14ac:dyDescent="0.3">
      <c r="B448" s="7" t="s">
        <v>165</v>
      </c>
      <c r="C448" s="2" t="s">
        <v>1010</v>
      </c>
    </row>
    <row r="449" spans="2:3" x14ac:dyDescent="0.3">
      <c r="B449" s="7" t="s">
        <v>602</v>
      </c>
      <c r="C449" s="2" t="s">
        <v>1010</v>
      </c>
    </row>
    <row r="450" spans="2:3" x14ac:dyDescent="0.3">
      <c r="B450" s="7" t="s">
        <v>603</v>
      </c>
      <c r="C450" s="2" t="s">
        <v>1010</v>
      </c>
    </row>
    <row r="451" spans="2:3" x14ac:dyDescent="0.3">
      <c r="B451" s="7" t="s">
        <v>166</v>
      </c>
      <c r="C451" s="2" t="s">
        <v>1010</v>
      </c>
    </row>
    <row r="452" spans="2:3" x14ac:dyDescent="0.3">
      <c r="B452" s="7" t="s">
        <v>1014</v>
      </c>
      <c r="C452" s="2" t="s">
        <v>1010</v>
      </c>
    </row>
    <row r="453" spans="2:3" x14ac:dyDescent="0.3">
      <c r="B453" s="7" t="s">
        <v>1015</v>
      </c>
      <c r="C453" s="2" t="s">
        <v>1010</v>
      </c>
    </row>
    <row r="454" spans="2:3" x14ac:dyDescent="0.3">
      <c r="B454" s="7" t="s">
        <v>167</v>
      </c>
      <c r="C454" s="2" t="s">
        <v>1010</v>
      </c>
    </row>
    <row r="455" spans="2:3" x14ac:dyDescent="0.3">
      <c r="B455" s="7" t="s">
        <v>1016</v>
      </c>
      <c r="C455" s="2" t="s">
        <v>1010</v>
      </c>
    </row>
    <row r="456" spans="2:3" x14ac:dyDescent="0.3">
      <c r="B456" s="7" t="s">
        <v>1017</v>
      </c>
      <c r="C456" s="2" t="s">
        <v>1010</v>
      </c>
    </row>
    <row r="457" spans="2:3" x14ac:dyDescent="0.3">
      <c r="B457" s="7" t="s">
        <v>168</v>
      </c>
      <c r="C457" s="2" t="s">
        <v>1010</v>
      </c>
    </row>
    <row r="458" spans="2:3" x14ac:dyDescent="0.3">
      <c r="B458" s="7" t="s">
        <v>169</v>
      </c>
      <c r="C458" s="2" t="s">
        <v>1010</v>
      </c>
    </row>
    <row r="459" spans="2:3" x14ac:dyDescent="0.3">
      <c r="B459" s="7" t="s">
        <v>170</v>
      </c>
      <c r="C459" s="2" t="s">
        <v>1010</v>
      </c>
    </row>
    <row r="460" spans="2:3" x14ac:dyDescent="0.3">
      <c r="B460" s="7" t="s">
        <v>1018</v>
      </c>
      <c r="C460" s="2" t="s">
        <v>1010</v>
      </c>
    </row>
    <row r="461" spans="2:3" x14ac:dyDescent="0.3">
      <c r="B461" s="7" t="s">
        <v>604</v>
      </c>
      <c r="C461" s="2" t="s">
        <v>1010</v>
      </c>
    </row>
    <row r="462" spans="2:3" x14ac:dyDescent="0.3">
      <c r="B462" s="7" t="s">
        <v>171</v>
      </c>
      <c r="C462" s="2" t="s">
        <v>1010</v>
      </c>
    </row>
    <row r="463" spans="2:3" x14ac:dyDescent="0.3">
      <c r="B463" s="7" t="s">
        <v>172</v>
      </c>
      <c r="C463" s="2" t="s">
        <v>1010</v>
      </c>
    </row>
    <row r="464" spans="2:3" x14ac:dyDescent="0.3">
      <c r="B464" s="7" t="s">
        <v>1019</v>
      </c>
      <c r="C464" s="2" t="s">
        <v>1010</v>
      </c>
    </row>
    <row r="465" spans="2:3" x14ac:dyDescent="0.3">
      <c r="B465" s="7" t="s">
        <v>1020</v>
      </c>
      <c r="C465" s="2" t="s">
        <v>1010</v>
      </c>
    </row>
    <row r="466" spans="2:3" x14ac:dyDescent="0.3">
      <c r="B466" s="7" t="s">
        <v>173</v>
      </c>
      <c r="C466" s="2" t="s">
        <v>1010</v>
      </c>
    </row>
    <row r="467" spans="2:3" x14ac:dyDescent="0.3">
      <c r="B467" s="7" t="s">
        <v>174</v>
      </c>
      <c r="C467" s="2" t="s">
        <v>1010</v>
      </c>
    </row>
    <row r="468" spans="2:3" x14ac:dyDescent="0.3">
      <c r="B468" s="7" t="s">
        <v>1021</v>
      </c>
      <c r="C468" s="2" t="s">
        <v>1010</v>
      </c>
    </row>
    <row r="469" spans="2:3" x14ac:dyDescent="0.3">
      <c r="B469" s="7" t="s">
        <v>605</v>
      </c>
      <c r="C469" s="2" t="s">
        <v>1010</v>
      </c>
    </row>
    <row r="470" spans="2:3" x14ac:dyDescent="0.3">
      <c r="B470" s="7" t="s">
        <v>175</v>
      </c>
      <c r="C470" s="2" t="s">
        <v>1010</v>
      </c>
    </row>
    <row r="471" spans="2:3" x14ac:dyDescent="0.3">
      <c r="B471" s="7" t="s">
        <v>176</v>
      </c>
      <c r="C471" s="2" t="s">
        <v>1010</v>
      </c>
    </row>
    <row r="472" spans="2:3" x14ac:dyDescent="0.3">
      <c r="B472" s="7" t="s">
        <v>177</v>
      </c>
      <c r="C472" s="2" t="s">
        <v>1010</v>
      </c>
    </row>
    <row r="473" spans="2:3" x14ac:dyDescent="0.3">
      <c r="B473" s="7" t="s">
        <v>178</v>
      </c>
      <c r="C473" s="2" t="s">
        <v>1010</v>
      </c>
    </row>
    <row r="474" spans="2:3" x14ac:dyDescent="0.3">
      <c r="B474" s="7" t="s">
        <v>1022</v>
      </c>
      <c r="C474" s="2" t="s">
        <v>1010</v>
      </c>
    </row>
    <row r="475" spans="2:3" x14ac:dyDescent="0.3">
      <c r="B475" s="7" t="s">
        <v>179</v>
      </c>
      <c r="C475" s="2" t="s">
        <v>1010</v>
      </c>
    </row>
    <row r="476" spans="2:3" x14ac:dyDescent="0.3">
      <c r="B476" s="7" t="s">
        <v>180</v>
      </c>
      <c r="C476" s="2" t="s">
        <v>1010</v>
      </c>
    </row>
    <row r="477" spans="2:3" x14ac:dyDescent="0.3">
      <c r="B477" s="7" t="s">
        <v>1023</v>
      </c>
      <c r="C477" s="2" t="s">
        <v>1010</v>
      </c>
    </row>
    <row r="478" spans="2:3" x14ac:dyDescent="0.3">
      <c r="B478" s="7" t="s">
        <v>1024</v>
      </c>
      <c r="C478" s="2" t="s">
        <v>1010</v>
      </c>
    </row>
    <row r="479" spans="2:3" x14ac:dyDescent="0.3">
      <c r="B479" s="7" t="s">
        <v>182</v>
      </c>
      <c r="C479" s="2" t="s">
        <v>1010</v>
      </c>
    </row>
    <row r="480" spans="2:3" x14ac:dyDescent="0.3">
      <c r="B480" s="7" t="s">
        <v>1026</v>
      </c>
      <c r="C480" s="2" t="s">
        <v>1025</v>
      </c>
    </row>
    <row r="481" spans="2:3" x14ac:dyDescent="0.3">
      <c r="B481" s="7" t="s">
        <v>1027</v>
      </c>
      <c r="C481" s="2" t="s">
        <v>1025</v>
      </c>
    </row>
    <row r="482" spans="2:3" x14ac:dyDescent="0.3">
      <c r="B482" s="7" t="s">
        <v>606</v>
      </c>
      <c r="C482" s="2" t="s">
        <v>1025</v>
      </c>
    </row>
    <row r="483" spans="2:3" x14ac:dyDescent="0.3">
      <c r="B483" s="7" t="s">
        <v>607</v>
      </c>
      <c r="C483" s="2" t="s">
        <v>1025</v>
      </c>
    </row>
    <row r="484" spans="2:3" x14ac:dyDescent="0.3">
      <c r="B484" s="7" t="s">
        <v>1028</v>
      </c>
      <c r="C484" s="2" t="s">
        <v>1025</v>
      </c>
    </row>
    <row r="485" spans="2:3" x14ac:dyDescent="0.3">
      <c r="B485" s="7" t="s">
        <v>183</v>
      </c>
      <c r="C485" s="2" t="s">
        <v>1025</v>
      </c>
    </row>
    <row r="486" spans="2:3" x14ac:dyDescent="0.3">
      <c r="B486" s="7" t="s">
        <v>184</v>
      </c>
      <c r="C486" s="2" t="s">
        <v>1025</v>
      </c>
    </row>
    <row r="487" spans="2:3" x14ac:dyDescent="0.3">
      <c r="B487" s="7" t="s">
        <v>185</v>
      </c>
      <c r="C487" s="2" t="s">
        <v>1029</v>
      </c>
    </row>
    <row r="488" spans="2:3" x14ac:dyDescent="0.3">
      <c r="B488" s="7" t="s">
        <v>186</v>
      </c>
      <c r="C488" s="2" t="s">
        <v>1029</v>
      </c>
    </row>
    <row r="489" spans="2:3" x14ac:dyDescent="0.3">
      <c r="B489" s="7" t="s">
        <v>187</v>
      </c>
      <c r="C489" s="2" t="s">
        <v>1029</v>
      </c>
    </row>
    <row r="490" spans="2:3" x14ac:dyDescent="0.3">
      <c r="B490" s="7" t="s">
        <v>188</v>
      </c>
      <c r="C490" s="2" t="s">
        <v>1029</v>
      </c>
    </row>
    <row r="491" spans="2:3" x14ac:dyDescent="0.3">
      <c r="B491" s="7" t="s">
        <v>189</v>
      </c>
      <c r="C491" s="2" t="s">
        <v>1029</v>
      </c>
    </row>
    <row r="492" spans="2:3" x14ac:dyDescent="0.3">
      <c r="B492" s="7" t="s">
        <v>1030</v>
      </c>
      <c r="C492" s="2" t="s">
        <v>1029</v>
      </c>
    </row>
    <row r="493" spans="2:3" x14ac:dyDescent="0.3">
      <c r="B493" s="7" t="s">
        <v>1031</v>
      </c>
      <c r="C493" s="2" t="s">
        <v>1029</v>
      </c>
    </row>
    <row r="494" spans="2:3" x14ac:dyDescent="0.3">
      <c r="B494" s="7" t="s">
        <v>190</v>
      </c>
      <c r="C494" s="2" t="s">
        <v>1029</v>
      </c>
    </row>
    <row r="495" spans="2:3" x14ac:dyDescent="0.3">
      <c r="B495" s="7" t="s">
        <v>191</v>
      </c>
      <c r="C495" s="2" t="s">
        <v>1029</v>
      </c>
    </row>
    <row r="496" spans="2:3" x14ac:dyDescent="0.3">
      <c r="B496" s="7" t="s">
        <v>608</v>
      </c>
      <c r="C496" s="2" t="s">
        <v>1029</v>
      </c>
    </row>
    <row r="497" spans="2:3" x14ac:dyDescent="0.3">
      <c r="B497" s="7" t="s">
        <v>1032</v>
      </c>
      <c r="C497" s="2" t="s">
        <v>1029</v>
      </c>
    </row>
    <row r="498" spans="2:3" x14ac:dyDescent="0.3">
      <c r="B498" s="7" t="s">
        <v>192</v>
      </c>
      <c r="C498" s="2" t="s">
        <v>1029</v>
      </c>
    </row>
    <row r="499" spans="2:3" x14ac:dyDescent="0.3">
      <c r="B499" s="7" t="s">
        <v>193</v>
      </c>
      <c r="C499" s="2" t="s">
        <v>1029</v>
      </c>
    </row>
    <row r="500" spans="2:3" x14ac:dyDescent="0.3">
      <c r="B500" s="7" t="s">
        <v>194</v>
      </c>
      <c r="C500" s="2" t="s">
        <v>1029</v>
      </c>
    </row>
    <row r="501" spans="2:3" x14ac:dyDescent="0.3">
      <c r="B501" s="7" t="s">
        <v>1033</v>
      </c>
      <c r="C501" s="2" t="s">
        <v>1029</v>
      </c>
    </row>
    <row r="502" spans="2:3" x14ac:dyDescent="0.3">
      <c r="B502" s="7" t="s">
        <v>195</v>
      </c>
      <c r="C502" s="2" t="s">
        <v>1029</v>
      </c>
    </row>
    <row r="503" spans="2:3" x14ac:dyDescent="0.3">
      <c r="B503" s="7" t="s">
        <v>196</v>
      </c>
      <c r="C503" s="2" t="s">
        <v>1029</v>
      </c>
    </row>
    <row r="504" spans="2:3" x14ac:dyDescent="0.3">
      <c r="B504" s="7" t="s">
        <v>1034</v>
      </c>
      <c r="C504" s="2" t="s">
        <v>1029</v>
      </c>
    </row>
    <row r="505" spans="2:3" x14ac:dyDescent="0.3">
      <c r="B505" s="7" t="s">
        <v>609</v>
      </c>
      <c r="C505" s="2" t="s">
        <v>1029</v>
      </c>
    </row>
    <row r="506" spans="2:3" x14ac:dyDescent="0.3">
      <c r="B506" s="7" t="s">
        <v>1035</v>
      </c>
      <c r="C506" s="2" t="s">
        <v>1029</v>
      </c>
    </row>
    <row r="507" spans="2:3" x14ac:dyDescent="0.3">
      <c r="B507" s="7" t="s">
        <v>197</v>
      </c>
      <c r="C507" s="2" t="s">
        <v>1029</v>
      </c>
    </row>
    <row r="508" spans="2:3" x14ac:dyDescent="0.3">
      <c r="B508" s="7" t="s">
        <v>198</v>
      </c>
      <c r="C508" s="2" t="s">
        <v>1029</v>
      </c>
    </row>
    <row r="509" spans="2:3" x14ac:dyDescent="0.3">
      <c r="B509" s="7" t="s">
        <v>610</v>
      </c>
      <c r="C509" s="2" t="s">
        <v>1029</v>
      </c>
    </row>
    <row r="510" spans="2:3" x14ac:dyDescent="0.3">
      <c r="B510" s="7" t="s">
        <v>1036</v>
      </c>
      <c r="C510" s="2" t="s">
        <v>1029</v>
      </c>
    </row>
    <row r="511" spans="2:3" x14ac:dyDescent="0.3">
      <c r="B511" s="7" t="s">
        <v>611</v>
      </c>
      <c r="C511" s="2" t="s">
        <v>1029</v>
      </c>
    </row>
    <row r="512" spans="2:3" x14ac:dyDescent="0.3">
      <c r="B512" s="7" t="s">
        <v>1037</v>
      </c>
      <c r="C512" s="2" t="s">
        <v>1029</v>
      </c>
    </row>
    <row r="513" spans="2:3" x14ac:dyDescent="0.3">
      <c r="B513" s="7" t="s">
        <v>199</v>
      </c>
      <c r="C513" s="2" t="s">
        <v>1029</v>
      </c>
    </row>
    <row r="514" spans="2:3" x14ac:dyDescent="0.3">
      <c r="B514" s="7" t="s">
        <v>200</v>
      </c>
      <c r="C514" s="2" t="s">
        <v>1029</v>
      </c>
    </row>
    <row r="515" spans="2:3" x14ac:dyDescent="0.3">
      <c r="B515" s="7" t="s">
        <v>1038</v>
      </c>
      <c r="C515" s="2" t="s">
        <v>1029</v>
      </c>
    </row>
    <row r="516" spans="2:3" x14ac:dyDescent="0.3">
      <c r="B516" s="7" t="s">
        <v>612</v>
      </c>
      <c r="C516" s="2" t="s">
        <v>1029</v>
      </c>
    </row>
    <row r="517" spans="2:3" x14ac:dyDescent="0.3">
      <c r="B517" s="7" t="s">
        <v>181</v>
      </c>
      <c r="C517" s="2" t="s">
        <v>1039</v>
      </c>
    </row>
    <row r="518" spans="2:3" x14ac:dyDescent="0.3">
      <c r="B518" s="7" t="s">
        <v>613</v>
      </c>
      <c r="C518" s="2" t="s">
        <v>1039</v>
      </c>
    </row>
    <row r="519" spans="2:3" x14ac:dyDescent="0.3">
      <c r="B519" s="7" t="s">
        <v>1040</v>
      </c>
      <c r="C519" s="2" t="s">
        <v>1039</v>
      </c>
    </row>
    <row r="520" spans="2:3" x14ac:dyDescent="0.3">
      <c r="B520" s="7" t="s">
        <v>614</v>
      </c>
      <c r="C520" s="2" t="s">
        <v>1039</v>
      </c>
    </row>
    <row r="521" spans="2:3" x14ac:dyDescent="0.3">
      <c r="B521" s="7" t="s">
        <v>1041</v>
      </c>
      <c r="C521" s="2" t="s">
        <v>1039</v>
      </c>
    </row>
    <row r="522" spans="2:3" x14ac:dyDescent="0.3">
      <c r="B522" s="7" t="s">
        <v>208</v>
      </c>
      <c r="C522" s="2" t="s">
        <v>1039</v>
      </c>
    </row>
    <row r="523" spans="2:3" x14ac:dyDescent="0.3">
      <c r="B523" s="7" t="s">
        <v>615</v>
      </c>
      <c r="C523" s="2" t="s">
        <v>1039</v>
      </c>
    </row>
    <row r="524" spans="2:3" x14ac:dyDescent="0.3">
      <c r="B524" s="7" t="s">
        <v>1042</v>
      </c>
      <c r="C524" s="2" t="s">
        <v>1039</v>
      </c>
    </row>
    <row r="525" spans="2:3" x14ac:dyDescent="0.3">
      <c r="B525" s="7" t="s">
        <v>201</v>
      </c>
      <c r="C525" s="2" t="s">
        <v>1039</v>
      </c>
    </row>
    <row r="526" spans="2:3" x14ac:dyDescent="0.3">
      <c r="B526" s="7" t="s">
        <v>1043</v>
      </c>
      <c r="C526" s="2" t="s">
        <v>1039</v>
      </c>
    </row>
    <row r="527" spans="2:3" x14ac:dyDescent="0.3">
      <c r="B527" s="7" t="s">
        <v>616</v>
      </c>
      <c r="C527" s="2" t="s">
        <v>1039</v>
      </c>
    </row>
    <row r="528" spans="2:3" x14ac:dyDescent="0.3">
      <c r="B528" s="7" t="s">
        <v>1044</v>
      </c>
      <c r="C528" s="2" t="s">
        <v>1039</v>
      </c>
    </row>
    <row r="529" spans="2:3" x14ac:dyDescent="0.3">
      <c r="B529" s="7" t="s">
        <v>1045</v>
      </c>
      <c r="C529" s="2" t="s">
        <v>1039</v>
      </c>
    </row>
    <row r="530" spans="2:3" x14ac:dyDescent="0.3">
      <c r="B530" s="7" t="s">
        <v>617</v>
      </c>
      <c r="C530" s="2" t="s">
        <v>1039</v>
      </c>
    </row>
    <row r="531" spans="2:3" x14ac:dyDescent="0.3">
      <c r="B531" s="7" t="s">
        <v>202</v>
      </c>
      <c r="C531" s="2" t="s">
        <v>1039</v>
      </c>
    </row>
    <row r="532" spans="2:3" x14ac:dyDescent="0.3">
      <c r="B532" s="7" t="s">
        <v>203</v>
      </c>
      <c r="C532" s="2" t="s">
        <v>1039</v>
      </c>
    </row>
    <row r="533" spans="2:3" x14ac:dyDescent="0.3">
      <c r="B533" s="7" t="s">
        <v>618</v>
      </c>
      <c r="C533" s="2" t="s">
        <v>1039</v>
      </c>
    </row>
    <row r="534" spans="2:3" x14ac:dyDescent="0.3">
      <c r="B534" s="7" t="s">
        <v>619</v>
      </c>
      <c r="C534" s="2" t="s">
        <v>1039</v>
      </c>
    </row>
    <row r="535" spans="2:3" x14ac:dyDescent="0.3">
      <c r="B535" s="7" t="s">
        <v>204</v>
      </c>
      <c r="C535" s="2" t="s">
        <v>1046</v>
      </c>
    </row>
    <row r="536" spans="2:3" x14ac:dyDescent="0.3">
      <c r="B536" s="7" t="s">
        <v>205</v>
      </c>
      <c r="C536" s="2" t="s">
        <v>1046</v>
      </c>
    </row>
    <row r="537" spans="2:3" x14ac:dyDescent="0.3">
      <c r="B537" s="7" t="s">
        <v>1047</v>
      </c>
      <c r="C537" s="2" t="s">
        <v>1046</v>
      </c>
    </row>
    <row r="538" spans="2:3" x14ac:dyDescent="0.3">
      <c r="B538" s="7" t="s">
        <v>206</v>
      </c>
      <c r="C538" s="2" t="s">
        <v>1046</v>
      </c>
    </row>
    <row r="539" spans="2:3" x14ac:dyDescent="0.3">
      <c r="B539" s="7" t="s">
        <v>1048</v>
      </c>
      <c r="C539" s="2" t="s">
        <v>1046</v>
      </c>
    </row>
    <row r="540" spans="2:3" x14ac:dyDescent="0.3">
      <c r="B540" s="7" t="s">
        <v>207</v>
      </c>
      <c r="C540" s="2" t="s">
        <v>1049</v>
      </c>
    </row>
    <row r="541" spans="2:3" x14ac:dyDescent="0.3">
      <c r="B541" s="7" t="s">
        <v>1050</v>
      </c>
      <c r="C541" s="2" t="s">
        <v>1049</v>
      </c>
    </row>
    <row r="542" spans="2:3" x14ac:dyDescent="0.3">
      <c r="B542" s="7" t="s">
        <v>1051</v>
      </c>
      <c r="C542" s="2" t="s">
        <v>1049</v>
      </c>
    </row>
    <row r="543" spans="2:3" x14ac:dyDescent="0.3">
      <c r="B543" s="7" t="s">
        <v>1052</v>
      </c>
      <c r="C543" s="2" t="s">
        <v>1049</v>
      </c>
    </row>
    <row r="544" spans="2:3" x14ac:dyDescent="0.3">
      <c r="B544" s="7" t="s">
        <v>1053</v>
      </c>
      <c r="C544" s="2" t="s">
        <v>1049</v>
      </c>
    </row>
    <row r="545" spans="2:3" x14ac:dyDescent="0.3">
      <c r="B545" s="7" t="s">
        <v>1054</v>
      </c>
      <c r="C545" s="2" t="s">
        <v>1049</v>
      </c>
    </row>
    <row r="546" spans="2:3" x14ac:dyDescent="0.3">
      <c r="B546" s="7" t="s">
        <v>209</v>
      </c>
      <c r="C546" s="2" t="s">
        <v>1055</v>
      </c>
    </row>
    <row r="547" spans="2:3" x14ac:dyDescent="0.3">
      <c r="B547" s="7" t="s">
        <v>210</v>
      </c>
      <c r="C547" s="2" t="s">
        <v>1055</v>
      </c>
    </row>
    <row r="548" spans="2:3" x14ac:dyDescent="0.3">
      <c r="B548" s="7" t="s">
        <v>620</v>
      </c>
      <c r="C548" s="2" t="s">
        <v>1055</v>
      </c>
    </row>
    <row r="549" spans="2:3" x14ac:dyDescent="0.3">
      <c r="B549" s="7" t="s">
        <v>1056</v>
      </c>
      <c r="C549" s="2" t="s">
        <v>1055</v>
      </c>
    </row>
    <row r="550" spans="2:3" x14ac:dyDescent="0.3">
      <c r="B550" s="7" t="s">
        <v>1057</v>
      </c>
      <c r="C550" s="2" t="s">
        <v>1055</v>
      </c>
    </row>
    <row r="551" spans="2:3" x14ac:dyDescent="0.3">
      <c r="B551" s="7" t="s">
        <v>211</v>
      </c>
      <c r="C551" s="2" t="s">
        <v>1055</v>
      </c>
    </row>
    <row r="552" spans="2:3" x14ac:dyDescent="0.3">
      <c r="B552" s="7" t="s">
        <v>1058</v>
      </c>
      <c r="C552" s="2" t="s">
        <v>1055</v>
      </c>
    </row>
    <row r="553" spans="2:3" x14ac:dyDescent="0.3">
      <c r="B553" s="7" t="s">
        <v>1059</v>
      </c>
      <c r="C553" s="2" t="s">
        <v>1055</v>
      </c>
    </row>
    <row r="554" spans="2:3" x14ac:dyDescent="0.3">
      <c r="B554" s="7" t="s">
        <v>212</v>
      </c>
      <c r="C554" s="2" t="s">
        <v>1055</v>
      </c>
    </row>
    <row r="555" spans="2:3" x14ac:dyDescent="0.3">
      <c r="B555" s="7" t="s">
        <v>213</v>
      </c>
      <c r="C555" s="2" t="s">
        <v>1055</v>
      </c>
    </row>
    <row r="556" spans="2:3" x14ac:dyDescent="0.3">
      <c r="B556" s="7" t="s">
        <v>1060</v>
      </c>
      <c r="C556" s="2" t="s">
        <v>1055</v>
      </c>
    </row>
    <row r="557" spans="2:3" x14ac:dyDescent="0.3">
      <c r="B557" s="7" t="s">
        <v>621</v>
      </c>
      <c r="C557" s="2" t="s">
        <v>1055</v>
      </c>
    </row>
    <row r="558" spans="2:3" x14ac:dyDescent="0.3">
      <c r="B558" s="7" t="s">
        <v>1061</v>
      </c>
      <c r="C558" s="2" t="s">
        <v>1055</v>
      </c>
    </row>
    <row r="559" spans="2:3" x14ac:dyDescent="0.3">
      <c r="B559" s="7" t="s">
        <v>1062</v>
      </c>
      <c r="C559" s="2" t="s">
        <v>1055</v>
      </c>
    </row>
    <row r="560" spans="2:3" x14ac:dyDescent="0.3">
      <c r="B560" s="7" t="s">
        <v>1063</v>
      </c>
      <c r="C560" s="2" t="s">
        <v>1055</v>
      </c>
    </row>
    <row r="561" spans="2:3" x14ac:dyDescent="0.3">
      <c r="B561" s="7" t="s">
        <v>1064</v>
      </c>
      <c r="C561" s="2" t="s">
        <v>1055</v>
      </c>
    </row>
    <row r="562" spans="2:3" x14ac:dyDescent="0.3">
      <c r="B562" s="7" t="s">
        <v>1065</v>
      </c>
      <c r="C562" s="2" t="s">
        <v>1055</v>
      </c>
    </row>
    <row r="563" spans="2:3" x14ac:dyDescent="0.3">
      <c r="B563" s="7" t="s">
        <v>1066</v>
      </c>
      <c r="C563" s="2" t="s">
        <v>1055</v>
      </c>
    </row>
    <row r="564" spans="2:3" x14ac:dyDescent="0.3">
      <c r="B564" s="7" t="s">
        <v>1067</v>
      </c>
      <c r="C564" s="2" t="s">
        <v>1055</v>
      </c>
    </row>
    <row r="565" spans="2:3" x14ac:dyDescent="0.3">
      <c r="B565" s="7" t="s">
        <v>622</v>
      </c>
      <c r="C565" s="2" t="s">
        <v>1055</v>
      </c>
    </row>
    <row r="566" spans="2:3" x14ac:dyDescent="0.3">
      <c r="B566" s="7" t="s">
        <v>1068</v>
      </c>
      <c r="C566" s="2" t="s">
        <v>1055</v>
      </c>
    </row>
    <row r="567" spans="2:3" x14ac:dyDescent="0.3">
      <c r="B567" s="7" t="s">
        <v>1069</v>
      </c>
      <c r="C567" s="2" t="s">
        <v>1055</v>
      </c>
    </row>
    <row r="568" spans="2:3" x14ac:dyDescent="0.3">
      <c r="B568" s="7" t="s">
        <v>623</v>
      </c>
      <c r="C568" s="2" t="s">
        <v>1055</v>
      </c>
    </row>
    <row r="569" spans="2:3" x14ac:dyDescent="0.3">
      <c r="B569" s="7" t="s">
        <v>1070</v>
      </c>
      <c r="C569" s="2" t="s">
        <v>1055</v>
      </c>
    </row>
    <row r="570" spans="2:3" x14ac:dyDescent="0.3">
      <c r="B570" s="7" t="s">
        <v>214</v>
      </c>
      <c r="C570" s="2" t="s">
        <v>1055</v>
      </c>
    </row>
    <row r="571" spans="2:3" x14ac:dyDescent="0.3">
      <c r="B571" s="7" t="s">
        <v>215</v>
      </c>
      <c r="C571" s="2" t="s">
        <v>1055</v>
      </c>
    </row>
    <row r="572" spans="2:3" x14ac:dyDescent="0.3">
      <c r="B572" s="7" t="s">
        <v>216</v>
      </c>
      <c r="C572" s="2" t="s">
        <v>1055</v>
      </c>
    </row>
    <row r="573" spans="2:3" x14ac:dyDescent="0.3">
      <c r="B573" s="7" t="s">
        <v>217</v>
      </c>
      <c r="C573" s="2" t="s">
        <v>1055</v>
      </c>
    </row>
    <row r="574" spans="2:3" x14ac:dyDescent="0.3">
      <c r="B574" s="7" t="s">
        <v>218</v>
      </c>
      <c r="C574" s="2" t="s">
        <v>1071</v>
      </c>
    </row>
    <row r="575" spans="2:3" x14ac:dyDescent="0.3">
      <c r="B575" s="7" t="s">
        <v>624</v>
      </c>
      <c r="C575" s="2" t="s">
        <v>1071</v>
      </c>
    </row>
    <row r="576" spans="2:3" x14ac:dyDescent="0.3">
      <c r="B576" s="7" t="s">
        <v>1072</v>
      </c>
      <c r="C576" s="2" t="s">
        <v>1071</v>
      </c>
    </row>
    <row r="577" spans="2:3" x14ac:dyDescent="0.3">
      <c r="B577" s="7" t="s">
        <v>625</v>
      </c>
      <c r="C577" s="2" t="s">
        <v>1071</v>
      </c>
    </row>
    <row r="578" spans="2:3" x14ac:dyDescent="0.3">
      <c r="B578" s="7" t="s">
        <v>219</v>
      </c>
      <c r="C578" s="2" t="s">
        <v>1071</v>
      </c>
    </row>
    <row r="579" spans="2:3" x14ac:dyDescent="0.3">
      <c r="B579" s="7" t="s">
        <v>1073</v>
      </c>
      <c r="C579" s="2" t="s">
        <v>1071</v>
      </c>
    </row>
    <row r="580" spans="2:3" x14ac:dyDescent="0.3">
      <c r="B580" s="7" t="s">
        <v>626</v>
      </c>
      <c r="C580" s="2" t="s">
        <v>1071</v>
      </c>
    </row>
    <row r="581" spans="2:3" x14ac:dyDescent="0.3">
      <c r="B581" s="7" t="s">
        <v>220</v>
      </c>
      <c r="C581" s="2" t="s">
        <v>1071</v>
      </c>
    </row>
    <row r="582" spans="2:3" x14ac:dyDescent="0.3">
      <c r="B582" s="7" t="s">
        <v>221</v>
      </c>
      <c r="C582" s="2" t="s">
        <v>1071</v>
      </c>
    </row>
    <row r="583" spans="2:3" x14ac:dyDescent="0.3">
      <c r="B583" s="7" t="s">
        <v>222</v>
      </c>
      <c r="C583" s="2" t="s">
        <v>1071</v>
      </c>
    </row>
    <row r="584" spans="2:3" x14ac:dyDescent="0.3">
      <c r="B584" s="7" t="s">
        <v>223</v>
      </c>
      <c r="C584" s="2" t="s">
        <v>1071</v>
      </c>
    </row>
    <row r="585" spans="2:3" x14ac:dyDescent="0.3">
      <c r="B585" s="7" t="s">
        <v>627</v>
      </c>
      <c r="C585" s="2" t="s">
        <v>1071</v>
      </c>
    </row>
    <row r="586" spans="2:3" x14ac:dyDescent="0.3">
      <c r="B586" s="7" t="s">
        <v>628</v>
      </c>
      <c r="C586" s="2" t="s">
        <v>1071</v>
      </c>
    </row>
    <row r="587" spans="2:3" x14ac:dyDescent="0.3">
      <c r="B587" s="7" t="s">
        <v>629</v>
      </c>
      <c r="C587" s="2" t="s">
        <v>1071</v>
      </c>
    </row>
    <row r="588" spans="2:3" x14ac:dyDescent="0.3">
      <c r="B588" s="7" t="s">
        <v>630</v>
      </c>
      <c r="C588" s="2" t="s">
        <v>1071</v>
      </c>
    </row>
    <row r="589" spans="2:3" x14ac:dyDescent="0.3">
      <c r="B589" s="7" t="s">
        <v>631</v>
      </c>
      <c r="C589" s="2" t="s">
        <v>1071</v>
      </c>
    </row>
    <row r="590" spans="2:3" x14ac:dyDescent="0.3">
      <c r="B590" s="7" t="s">
        <v>632</v>
      </c>
      <c r="C590" s="2" t="s">
        <v>1071</v>
      </c>
    </row>
    <row r="591" spans="2:3" x14ac:dyDescent="0.3">
      <c r="B591" s="7" t="s">
        <v>633</v>
      </c>
      <c r="C591" s="2" t="s">
        <v>1071</v>
      </c>
    </row>
    <row r="592" spans="2:3" x14ac:dyDescent="0.3">
      <c r="B592" s="7" t="s">
        <v>634</v>
      </c>
      <c r="C592" s="2" t="s">
        <v>1071</v>
      </c>
    </row>
    <row r="593" spans="2:3" x14ac:dyDescent="0.3">
      <c r="B593" s="7" t="s">
        <v>1074</v>
      </c>
      <c r="C593" s="2" t="s">
        <v>1071</v>
      </c>
    </row>
    <row r="594" spans="2:3" x14ac:dyDescent="0.3">
      <c r="B594" s="7" t="s">
        <v>635</v>
      </c>
      <c r="C594" s="2" t="s">
        <v>1071</v>
      </c>
    </row>
    <row r="595" spans="2:3" x14ac:dyDescent="0.3">
      <c r="B595" s="7" t="s">
        <v>225</v>
      </c>
      <c r="C595" s="2" t="s">
        <v>1071</v>
      </c>
    </row>
    <row r="596" spans="2:3" x14ac:dyDescent="0.3">
      <c r="B596" s="7" t="s">
        <v>1075</v>
      </c>
      <c r="C596" s="2" t="s">
        <v>1071</v>
      </c>
    </row>
    <row r="597" spans="2:3" x14ac:dyDescent="0.3">
      <c r="B597" s="7" t="s">
        <v>1076</v>
      </c>
      <c r="C597" s="2" t="s">
        <v>1071</v>
      </c>
    </row>
    <row r="598" spans="2:3" x14ac:dyDescent="0.3">
      <c r="B598" s="7" t="s">
        <v>226</v>
      </c>
      <c r="C598" s="2" t="s">
        <v>1077</v>
      </c>
    </row>
    <row r="599" spans="2:3" x14ac:dyDescent="0.3">
      <c r="B599" s="7" t="s">
        <v>637</v>
      </c>
      <c r="C599" s="2" t="s">
        <v>1078</v>
      </c>
    </row>
    <row r="600" spans="2:3" x14ac:dyDescent="0.3">
      <c r="B600" s="7" t="s">
        <v>1079</v>
      </c>
      <c r="C600" s="2" t="s">
        <v>1078</v>
      </c>
    </row>
    <row r="601" spans="2:3" x14ac:dyDescent="0.3">
      <c r="B601" s="7" t="s">
        <v>227</v>
      </c>
      <c r="C601" s="2" t="s">
        <v>1078</v>
      </c>
    </row>
    <row r="602" spans="2:3" x14ac:dyDescent="0.3">
      <c r="B602" s="7" t="s">
        <v>636</v>
      </c>
      <c r="C602" s="2" t="s">
        <v>1078</v>
      </c>
    </row>
    <row r="603" spans="2:3" x14ac:dyDescent="0.3">
      <c r="B603" s="7" t="s">
        <v>1080</v>
      </c>
      <c r="C603" s="2" t="s">
        <v>1078</v>
      </c>
    </row>
    <row r="604" spans="2:3" x14ac:dyDescent="0.3">
      <c r="B604" s="7" t="s">
        <v>228</v>
      </c>
      <c r="C604" s="2" t="s">
        <v>1078</v>
      </c>
    </row>
    <row r="605" spans="2:3" x14ac:dyDescent="0.3">
      <c r="B605" s="7" t="s">
        <v>229</v>
      </c>
      <c r="C605" s="2" t="s">
        <v>1078</v>
      </c>
    </row>
    <row r="606" spans="2:3" x14ac:dyDescent="0.3">
      <c r="B606" s="7" t="s">
        <v>1082</v>
      </c>
      <c r="C606" s="2" t="s">
        <v>1081</v>
      </c>
    </row>
    <row r="607" spans="2:3" x14ac:dyDescent="0.3">
      <c r="B607" s="7" t="s">
        <v>1083</v>
      </c>
      <c r="C607" s="2" t="s">
        <v>1081</v>
      </c>
    </row>
    <row r="608" spans="2:3" x14ac:dyDescent="0.3">
      <c r="B608" s="7" t="s">
        <v>1084</v>
      </c>
      <c r="C608" s="2" t="s">
        <v>1081</v>
      </c>
    </row>
    <row r="609" spans="2:3" x14ac:dyDescent="0.3">
      <c r="B609" s="7" t="s">
        <v>230</v>
      </c>
      <c r="C609" s="2" t="s">
        <v>1085</v>
      </c>
    </row>
    <row r="610" spans="2:3" x14ac:dyDescent="0.3">
      <c r="B610" s="7" t="s">
        <v>231</v>
      </c>
      <c r="C610" s="2" t="s">
        <v>1085</v>
      </c>
    </row>
    <row r="611" spans="2:3" x14ac:dyDescent="0.3">
      <c r="B611" s="7" t="s">
        <v>1086</v>
      </c>
      <c r="C611" s="2" t="s">
        <v>1085</v>
      </c>
    </row>
    <row r="612" spans="2:3" x14ac:dyDescent="0.3">
      <c r="B612" s="7" t="s">
        <v>1088</v>
      </c>
      <c r="C612" s="2" t="s">
        <v>1087</v>
      </c>
    </row>
    <row r="613" spans="2:3" x14ac:dyDescent="0.3">
      <c r="B613" s="7" t="s">
        <v>638</v>
      </c>
      <c r="C613" s="2" t="s">
        <v>1087</v>
      </c>
    </row>
    <row r="614" spans="2:3" x14ac:dyDescent="0.3">
      <c r="B614" s="7" t="s">
        <v>639</v>
      </c>
      <c r="C614" s="2" t="s">
        <v>1087</v>
      </c>
    </row>
    <row r="615" spans="2:3" x14ac:dyDescent="0.3">
      <c r="B615" s="7" t="s">
        <v>640</v>
      </c>
      <c r="C615" s="2" t="s">
        <v>1087</v>
      </c>
    </row>
    <row r="616" spans="2:3" x14ac:dyDescent="0.3">
      <c r="B616" s="7" t="s">
        <v>1089</v>
      </c>
      <c r="C616" s="2" t="s">
        <v>1087</v>
      </c>
    </row>
    <row r="617" spans="2:3" x14ac:dyDescent="0.3">
      <c r="B617" s="7" t="s">
        <v>641</v>
      </c>
      <c r="C617" s="2" t="s">
        <v>1087</v>
      </c>
    </row>
    <row r="618" spans="2:3" x14ac:dyDescent="0.3">
      <c r="B618" s="7" t="s">
        <v>642</v>
      </c>
      <c r="C618" s="2" t="s">
        <v>1087</v>
      </c>
    </row>
    <row r="619" spans="2:3" x14ac:dyDescent="0.3">
      <c r="B619" s="7" t="s">
        <v>643</v>
      </c>
      <c r="C619" s="2" t="s">
        <v>1087</v>
      </c>
    </row>
    <row r="620" spans="2:3" x14ac:dyDescent="0.3">
      <c r="B620" s="7" t="s">
        <v>644</v>
      </c>
      <c r="C620" s="2" t="s">
        <v>1087</v>
      </c>
    </row>
    <row r="621" spans="2:3" x14ac:dyDescent="0.3">
      <c r="B621" s="7" t="s">
        <v>1090</v>
      </c>
      <c r="C621" s="2" t="s">
        <v>1087</v>
      </c>
    </row>
    <row r="622" spans="2:3" x14ac:dyDescent="0.3">
      <c r="B622" s="7" t="s">
        <v>1091</v>
      </c>
      <c r="C622" s="2" t="s">
        <v>1087</v>
      </c>
    </row>
    <row r="623" spans="2:3" x14ac:dyDescent="0.3">
      <c r="B623" s="7" t="s">
        <v>232</v>
      </c>
      <c r="C623" s="2" t="s">
        <v>1092</v>
      </c>
    </row>
    <row r="624" spans="2:3" x14ac:dyDescent="0.3">
      <c r="B624" s="7" t="s">
        <v>1093</v>
      </c>
      <c r="C624" s="2" t="s">
        <v>1092</v>
      </c>
    </row>
    <row r="625" spans="2:3" x14ac:dyDescent="0.3">
      <c r="B625" s="7" t="s">
        <v>233</v>
      </c>
      <c r="C625" s="2" t="s">
        <v>1092</v>
      </c>
    </row>
    <row r="626" spans="2:3" x14ac:dyDescent="0.3">
      <c r="B626" s="7" t="s">
        <v>234</v>
      </c>
      <c r="C626" s="2" t="s">
        <v>1092</v>
      </c>
    </row>
    <row r="627" spans="2:3" x14ac:dyDescent="0.3">
      <c r="B627" s="7" t="s">
        <v>235</v>
      </c>
      <c r="C627" s="2" t="s">
        <v>1092</v>
      </c>
    </row>
    <row r="628" spans="2:3" x14ac:dyDescent="0.3">
      <c r="B628" s="7" t="s">
        <v>236</v>
      </c>
      <c r="C628" s="2" t="s">
        <v>1092</v>
      </c>
    </row>
    <row r="629" spans="2:3" x14ac:dyDescent="0.3">
      <c r="B629" s="7" t="s">
        <v>645</v>
      </c>
      <c r="C629" s="2" t="s">
        <v>1094</v>
      </c>
    </row>
    <row r="630" spans="2:3" x14ac:dyDescent="0.3">
      <c r="B630" s="7" t="s">
        <v>1095</v>
      </c>
      <c r="C630" s="2" t="s">
        <v>1094</v>
      </c>
    </row>
    <row r="631" spans="2:3" x14ac:dyDescent="0.3">
      <c r="B631" s="7" t="s">
        <v>1096</v>
      </c>
      <c r="C631" s="2" t="s">
        <v>1094</v>
      </c>
    </row>
    <row r="632" spans="2:3" x14ac:dyDescent="0.3">
      <c r="B632" s="7" t="s">
        <v>1097</v>
      </c>
      <c r="C632" s="2" t="s">
        <v>1094</v>
      </c>
    </row>
    <row r="633" spans="2:3" x14ac:dyDescent="0.3">
      <c r="B633" s="7" t="s">
        <v>1098</v>
      </c>
      <c r="C633" s="2" t="s">
        <v>1094</v>
      </c>
    </row>
    <row r="634" spans="2:3" x14ac:dyDescent="0.3">
      <c r="B634" s="7" t="s">
        <v>1099</v>
      </c>
      <c r="C634" s="2" t="s">
        <v>1094</v>
      </c>
    </row>
    <row r="635" spans="2:3" x14ac:dyDescent="0.3">
      <c r="B635" s="7" t="s">
        <v>1100</v>
      </c>
      <c r="C635" s="2" t="s">
        <v>1094</v>
      </c>
    </row>
    <row r="636" spans="2:3" x14ac:dyDescent="0.3">
      <c r="B636" s="7" t="s">
        <v>1101</v>
      </c>
      <c r="C636" s="2" t="s">
        <v>1094</v>
      </c>
    </row>
    <row r="637" spans="2:3" x14ac:dyDescent="0.3">
      <c r="B637" s="7" t="s">
        <v>1103</v>
      </c>
      <c r="C637" s="2" t="s">
        <v>1102</v>
      </c>
    </row>
    <row r="638" spans="2:3" x14ac:dyDescent="0.3">
      <c r="B638" s="7" t="s">
        <v>237</v>
      </c>
      <c r="C638" s="2" t="s">
        <v>1102</v>
      </c>
    </row>
    <row r="639" spans="2:3" x14ac:dyDescent="0.3">
      <c r="B639" s="7" t="s">
        <v>646</v>
      </c>
      <c r="C639" s="2" t="s">
        <v>1102</v>
      </c>
    </row>
    <row r="640" spans="2:3" x14ac:dyDescent="0.3">
      <c r="B640" s="7" t="s">
        <v>1104</v>
      </c>
      <c r="C640" s="2" t="s">
        <v>1102</v>
      </c>
    </row>
    <row r="641" spans="2:3" x14ac:dyDescent="0.3">
      <c r="B641" s="7" t="s">
        <v>1105</v>
      </c>
      <c r="C641" s="2" t="s">
        <v>1102</v>
      </c>
    </row>
    <row r="642" spans="2:3" x14ac:dyDescent="0.3">
      <c r="B642" s="7" t="s">
        <v>238</v>
      </c>
      <c r="C642" s="2" t="s">
        <v>1102</v>
      </c>
    </row>
    <row r="643" spans="2:3" x14ac:dyDescent="0.3">
      <c r="B643" s="7" t="s">
        <v>647</v>
      </c>
      <c r="C643" s="2" t="s">
        <v>1102</v>
      </c>
    </row>
    <row r="644" spans="2:3" x14ac:dyDescent="0.3">
      <c r="B644" s="7" t="s">
        <v>648</v>
      </c>
      <c r="C644" s="2" t="s">
        <v>1102</v>
      </c>
    </row>
    <row r="645" spans="2:3" x14ac:dyDescent="0.3">
      <c r="B645" s="7" t="s">
        <v>1107</v>
      </c>
      <c r="C645" s="2" t="s">
        <v>1106</v>
      </c>
    </row>
    <row r="646" spans="2:3" x14ac:dyDescent="0.3">
      <c r="B646" s="7" t="s">
        <v>649</v>
      </c>
      <c r="C646" s="2" t="s">
        <v>1106</v>
      </c>
    </row>
    <row r="647" spans="2:3" x14ac:dyDescent="0.3">
      <c r="B647" s="7" t="s">
        <v>1108</v>
      </c>
      <c r="C647" s="2" t="s">
        <v>1106</v>
      </c>
    </row>
    <row r="648" spans="2:3" x14ac:dyDescent="0.3">
      <c r="B648" s="7" t="s">
        <v>1109</v>
      </c>
      <c r="C648" s="2" t="s">
        <v>1106</v>
      </c>
    </row>
    <row r="649" spans="2:3" x14ac:dyDescent="0.3">
      <c r="B649" s="7" t="s">
        <v>239</v>
      </c>
      <c r="C649" s="2" t="s">
        <v>1110</v>
      </c>
    </row>
    <row r="650" spans="2:3" x14ac:dyDescent="0.3">
      <c r="B650" s="7" t="s">
        <v>240</v>
      </c>
      <c r="C650" s="2" t="s">
        <v>1110</v>
      </c>
    </row>
    <row r="651" spans="2:3" x14ac:dyDescent="0.3">
      <c r="B651" s="7" t="s">
        <v>650</v>
      </c>
      <c r="C651" s="2" t="s">
        <v>1110</v>
      </c>
    </row>
    <row r="652" spans="2:3" x14ac:dyDescent="0.3">
      <c r="B652" s="7" t="s">
        <v>241</v>
      </c>
      <c r="C652" s="2" t="s">
        <v>1110</v>
      </c>
    </row>
    <row r="653" spans="2:3" x14ac:dyDescent="0.3">
      <c r="B653" s="7" t="s">
        <v>651</v>
      </c>
      <c r="C653" s="2" t="s">
        <v>1110</v>
      </c>
    </row>
    <row r="654" spans="2:3" x14ac:dyDescent="0.3">
      <c r="B654" s="7" t="s">
        <v>242</v>
      </c>
      <c r="C654" s="2" t="s">
        <v>1110</v>
      </c>
    </row>
    <row r="655" spans="2:3" x14ac:dyDescent="0.3">
      <c r="B655" s="7" t="s">
        <v>243</v>
      </c>
      <c r="C655" s="2" t="s">
        <v>1111</v>
      </c>
    </row>
    <row r="656" spans="2:3" x14ac:dyDescent="0.3">
      <c r="B656" s="7" t="s">
        <v>244</v>
      </c>
      <c r="C656" s="2" t="s">
        <v>1112</v>
      </c>
    </row>
    <row r="657" spans="2:3" x14ac:dyDescent="0.3">
      <c r="B657" s="7" t="s">
        <v>652</v>
      </c>
      <c r="C657" s="2" t="s">
        <v>1112</v>
      </c>
    </row>
    <row r="658" spans="2:3" x14ac:dyDescent="0.3">
      <c r="B658" s="7" t="s">
        <v>1113</v>
      </c>
      <c r="C658" s="2" t="s">
        <v>1112</v>
      </c>
    </row>
    <row r="659" spans="2:3" x14ac:dyDescent="0.3">
      <c r="B659" s="7" t="s">
        <v>653</v>
      </c>
      <c r="C659" s="2" t="s">
        <v>1112</v>
      </c>
    </row>
    <row r="660" spans="2:3" x14ac:dyDescent="0.3">
      <c r="B660" s="7" t="s">
        <v>245</v>
      </c>
      <c r="C660" s="2" t="s">
        <v>1112</v>
      </c>
    </row>
    <row r="661" spans="2:3" x14ac:dyDescent="0.3">
      <c r="B661" s="7" t="s">
        <v>654</v>
      </c>
      <c r="C661" s="2" t="s">
        <v>1112</v>
      </c>
    </row>
    <row r="662" spans="2:3" x14ac:dyDescent="0.3">
      <c r="B662" s="7" t="s">
        <v>246</v>
      </c>
      <c r="C662" s="2" t="s">
        <v>1112</v>
      </c>
    </row>
    <row r="663" spans="2:3" x14ac:dyDescent="0.3">
      <c r="B663" s="7" t="s">
        <v>655</v>
      </c>
      <c r="C663" s="2" t="s">
        <v>1112</v>
      </c>
    </row>
    <row r="664" spans="2:3" x14ac:dyDescent="0.3">
      <c r="B664" s="7" t="s">
        <v>247</v>
      </c>
      <c r="C664" s="2" t="s">
        <v>1112</v>
      </c>
    </row>
    <row r="665" spans="2:3" x14ac:dyDescent="0.3">
      <c r="B665" s="7" t="s">
        <v>1114</v>
      </c>
      <c r="C665" s="2" t="s">
        <v>1112</v>
      </c>
    </row>
    <row r="666" spans="2:3" x14ac:dyDescent="0.3">
      <c r="B666" s="7" t="s">
        <v>248</v>
      </c>
      <c r="C666" s="2" t="s">
        <v>1112</v>
      </c>
    </row>
    <row r="667" spans="2:3" x14ac:dyDescent="0.3">
      <c r="B667" s="7" t="s">
        <v>1115</v>
      </c>
      <c r="C667" s="2" t="s">
        <v>1112</v>
      </c>
    </row>
    <row r="668" spans="2:3" x14ac:dyDescent="0.3">
      <c r="B668" s="7" t="s">
        <v>249</v>
      </c>
      <c r="C668" s="2" t="s">
        <v>1112</v>
      </c>
    </row>
    <row r="669" spans="2:3" x14ac:dyDescent="0.3">
      <c r="B669" s="7" t="s">
        <v>1116</v>
      </c>
      <c r="C669" s="2" t="s">
        <v>1112</v>
      </c>
    </row>
    <row r="670" spans="2:3" x14ac:dyDescent="0.3">
      <c r="B670" s="7" t="s">
        <v>1117</v>
      </c>
      <c r="C670" s="2" t="s">
        <v>1112</v>
      </c>
    </row>
    <row r="671" spans="2:3" x14ac:dyDescent="0.3">
      <c r="B671" s="7" t="s">
        <v>271</v>
      </c>
      <c r="C671" s="2" t="s">
        <v>1118</v>
      </c>
    </row>
    <row r="672" spans="2:3" x14ac:dyDescent="0.3">
      <c r="B672" s="7" t="s">
        <v>656</v>
      </c>
      <c r="C672" s="2" t="s">
        <v>1118</v>
      </c>
    </row>
    <row r="673" spans="2:3" x14ac:dyDescent="0.3">
      <c r="B673" s="7" t="s">
        <v>657</v>
      </c>
      <c r="C673" s="2" t="s">
        <v>1118</v>
      </c>
    </row>
    <row r="674" spans="2:3" x14ac:dyDescent="0.3">
      <c r="B674" s="7" t="s">
        <v>255</v>
      </c>
      <c r="C674" s="2" t="s">
        <v>1118</v>
      </c>
    </row>
    <row r="675" spans="2:3" x14ac:dyDescent="0.3">
      <c r="B675" s="7" t="s">
        <v>250</v>
      </c>
      <c r="C675" s="2" t="s">
        <v>1118</v>
      </c>
    </row>
    <row r="676" spans="2:3" x14ac:dyDescent="0.3">
      <c r="B676" s="7" t="s">
        <v>251</v>
      </c>
      <c r="C676" s="2" t="s">
        <v>1118</v>
      </c>
    </row>
    <row r="677" spans="2:3" x14ac:dyDescent="0.3">
      <c r="B677" s="7" t="s">
        <v>252</v>
      </c>
      <c r="C677" s="2" t="s">
        <v>1118</v>
      </c>
    </row>
    <row r="678" spans="2:3" x14ac:dyDescent="0.3">
      <c r="B678" s="7" t="s">
        <v>253</v>
      </c>
      <c r="C678" s="2" t="s">
        <v>1118</v>
      </c>
    </row>
    <row r="679" spans="2:3" x14ac:dyDescent="0.3">
      <c r="B679" s="7" t="s">
        <v>1119</v>
      </c>
      <c r="C679" s="2" t="s">
        <v>1118</v>
      </c>
    </row>
    <row r="680" spans="2:3" x14ac:dyDescent="0.3">
      <c r="B680" s="7" t="s">
        <v>254</v>
      </c>
      <c r="C680" s="2" t="s">
        <v>1118</v>
      </c>
    </row>
    <row r="681" spans="2:3" x14ac:dyDescent="0.3">
      <c r="B681" s="7" t="s">
        <v>256</v>
      </c>
      <c r="C681" s="2" t="s">
        <v>1118</v>
      </c>
    </row>
    <row r="682" spans="2:3" x14ac:dyDescent="0.3">
      <c r="B682" s="7" t="s">
        <v>257</v>
      </c>
      <c r="C682" s="2" t="s">
        <v>1118</v>
      </c>
    </row>
    <row r="683" spans="2:3" x14ac:dyDescent="0.3">
      <c r="B683" s="7" t="s">
        <v>258</v>
      </c>
      <c r="C683" s="2" t="s">
        <v>1118</v>
      </c>
    </row>
    <row r="684" spans="2:3" x14ac:dyDescent="0.3">
      <c r="B684" s="7" t="s">
        <v>259</v>
      </c>
      <c r="C684" s="2" t="s">
        <v>1118</v>
      </c>
    </row>
    <row r="685" spans="2:3" x14ac:dyDescent="0.3">
      <c r="B685" s="7" t="s">
        <v>260</v>
      </c>
      <c r="C685" s="2" t="s">
        <v>1118</v>
      </c>
    </row>
    <row r="686" spans="2:3" x14ac:dyDescent="0.3">
      <c r="B686" s="7" t="s">
        <v>261</v>
      </c>
      <c r="C686" s="2" t="s">
        <v>1118</v>
      </c>
    </row>
    <row r="687" spans="2:3" x14ac:dyDescent="0.3">
      <c r="B687" s="7" t="s">
        <v>262</v>
      </c>
      <c r="C687" s="2" t="s">
        <v>1118</v>
      </c>
    </row>
    <row r="688" spans="2:3" x14ac:dyDescent="0.3">
      <c r="B688" s="7" t="s">
        <v>263</v>
      </c>
      <c r="C688" s="2" t="s">
        <v>1118</v>
      </c>
    </row>
    <row r="689" spans="2:3" x14ac:dyDescent="0.3">
      <c r="B689" s="7" t="s">
        <v>264</v>
      </c>
      <c r="C689" s="2" t="s">
        <v>1118</v>
      </c>
    </row>
    <row r="690" spans="2:3" x14ac:dyDescent="0.3">
      <c r="B690" s="7" t="s">
        <v>658</v>
      </c>
      <c r="C690" s="2" t="s">
        <v>1118</v>
      </c>
    </row>
    <row r="691" spans="2:3" x14ac:dyDescent="0.3">
      <c r="B691" s="7" t="s">
        <v>265</v>
      </c>
      <c r="C691" s="2" t="s">
        <v>1118</v>
      </c>
    </row>
    <row r="692" spans="2:3" x14ac:dyDescent="0.3">
      <c r="B692" s="7" t="s">
        <v>1120</v>
      </c>
      <c r="C692" s="2" t="s">
        <v>1118</v>
      </c>
    </row>
    <row r="693" spans="2:3" x14ac:dyDescent="0.3">
      <c r="B693" s="7" t="s">
        <v>266</v>
      </c>
      <c r="C693" s="2" t="s">
        <v>1118</v>
      </c>
    </row>
    <row r="694" spans="2:3" x14ac:dyDescent="0.3">
      <c r="B694" s="7" t="s">
        <v>267</v>
      </c>
      <c r="C694" s="2" t="s">
        <v>1118</v>
      </c>
    </row>
    <row r="695" spans="2:3" x14ac:dyDescent="0.3">
      <c r="B695" s="7" t="s">
        <v>268</v>
      </c>
      <c r="C695" s="2" t="s">
        <v>1118</v>
      </c>
    </row>
    <row r="696" spans="2:3" x14ac:dyDescent="0.3">
      <c r="B696" s="7" t="s">
        <v>1121</v>
      </c>
      <c r="C696" s="2" t="s">
        <v>1118</v>
      </c>
    </row>
    <row r="697" spans="2:3" x14ac:dyDescent="0.3">
      <c r="B697" s="7" t="s">
        <v>1122</v>
      </c>
      <c r="C697" s="2" t="s">
        <v>1118</v>
      </c>
    </row>
    <row r="698" spans="2:3" x14ac:dyDescent="0.3">
      <c r="B698" s="7" t="s">
        <v>269</v>
      </c>
      <c r="C698" s="2" t="s">
        <v>1118</v>
      </c>
    </row>
    <row r="699" spans="2:3" x14ac:dyDescent="0.3">
      <c r="B699" s="7" t="s">
        <v>270</v>
      </c>
      <c r="C699" s="2" t="s">
        <v>1118</v>
      </c>
    </row>
    <row r="700" spans="2:3" x14ac:dyDescent="0.3">
      <c r="B700" s="7" t="s">
        <v>1123</v>
      </c>
      <c r="C700" s="2" t="s">
        <v>1118</v>
      </c>
    </row>
    <row r="701" spans="2:3" x14ac:dyDescent="0.3">
      <c r="B701" s="7" t="s">
        <v>1124</v>
      </c>
      <c r="C701" s="2" t="s">
        <v>1118</v>
      </c>
    </row>
    <row r="702" spans="2:3" x14ac:dyDescent="0.3">
      <c r="B702" s="7" t="s">
        <v>272</v>
      </c>
      <c r="C702" s="2" t="s">
        <v>1125</v>
      </c>
    </row>
    <row r="703" spans="2:3" x14ac:dyDescent="0.3">
      <c r="B703" s="7" t="s">
        <v>659</v>
      </c>
      <c r="C703" s="2" t="s">
        <v>1126</v>
      </c>
    </row>
    <row r="704" spans="2:3" x14ac:dyDescent="0.3">
      <c r="B704" s="7" t="s">
        <v>1127</v>
      </c>
      <c r="C704" s="2" t="s">
        <v>1126</v>
      </c>
    </row>
    <row r="705" spans="2:3" x14ac:dyDescent="0.3">
      <c r="B705" s="7" t="s">
        <v>1128</v>
      </c>
      <c r="C705" s="2" t="s">
        <v>1126</v>
      </c>
    </row>
    <row r="706" spans="2:3" x14ac:dyDescent="0.3">
      <c r="B706" s="7" t="s">
        <v>660</v>
      </c>
      <c r="C706" s="2" t="s">
        <v>1126</v>
      </c>
    </row>
    <row r="707" spans="2:3" x14ac:dyDescent="0.3">
      <c r="B707" s="7" t="s">
        <v>661</v>
      </c>
      <c r="C707" s="2" t="s">
        <v>1126</v>
      </c>
    </row>
    <row r="708" spans="2:3" x14ac:dyDescent="0.3">
      <c r="B708" s="7" t="s">
        <v>662</v>
      </c>
      <c r="C708" s="2" t="s">
        <v>1126</v>
      </c>
    </row>
    <row r="709" spans="2:3" x14ac:dyDescent="0.3">
      <c r="B709" s="7" t="s">
        <v>1129</v>
      </c>
      <c r="C709" s="2" t="s">
        <v>1126</v>
      </c>
    </row>
    <row r="710" spans="2:3" x14ac:dyDescent="0.3">
      <c r="B710" s="7" t="s">
        <v>273</v>
      </c>
      <c r="C710" s="2" t="s">
        <v>1126</v>
      </c>
    </row>
    <row r="711" spans="2:3" x14ac:dyDescent="0.3">
      <c r="B711" s="7" t="s">
        <v>663</v>
      </c>
      <c r="C711" s="2" t="s">
        <v>1126</v>
      </c>
    </row>
    <row r="712" spans="2:3" x14ac:dyDescent="0.3">
      <c r="B712" s="7" t="s">
        <v>664</v>
      </c>
      <c r="C712" s="2" t="s">
        <v>1126</v>
      </c>
    </row>
    <row r="713" spans="2:3" x14ac:dyDescent="0.3">
      <c r="B713" s="7" t="s">
        <v>274</v>
      </c>
      <c r="C713" s="2" t="s">
        <v>1126</v>
      </c>
    </row>
    <row r="714" spans="2:3" x14ac:dyDescent="0.3">
      <c r="B714" s="7" t="s">
        <v>665</v>
      </c>
      <c r="C714" s="2" t="s">
        <v>1126</v>
      </c>
    </row>
    <row r="715" spans="2:3" x14ac:dyDescent="0.3">
      <c r="B715" s="7" t="s">
        <v>666</v>
      </c>
      <c r="C715" s="2" t="s">
        <v>1126</v>
      </c>
    </row>
    <row r="716" spans="2:3" x14ac:dyDescent="0.3">
      <c r="B716" s="7" t="s">
        <v>667</v>
      </c>
      <c r="C716" s="2" t="s">
        <v>1126</v>
      </c>
    </row>
    <row r="717" spans="2:3" x14ac:dyDescent="0.3">
      <c r="B717" s="7" t="s">
        <v>275</v>
      </c>
      <c r="C717" s="2" t="s">
        <v>1126</v>
      </c>
    </row>
    <row r="718" spans="2:3" x14ac:dyDescent="0.3">
      <c r="B718" s="7" t="s">
        <v>668</v>
      </c>
      <c r="C718" s="2" t="s">
        <v>1126</v>
      </c>
    </row>
    <row r="719" spans="2:3" x14ac:dyDescent="0.3">
      <c r="B719" s="7" t="s">
        <v>276</v>
      </c>
      <c r="C719" s="2" t="s">
        <v>1126</v>
      </c>
    </row>
    <row r="720" spans="2:3" x14ac:dyDescent="0.3">
      <c r="B720" s="7" t="s">
        <v>1130</v>
      </c>
      <c r="C720" s="2" t="s">
        <v>1126</v>
      </c>
    </row>
    <row r="721" spans="2:3" x14ac:dyDescent="0.3">
      <c r="B721" s="7" t="s">
        <v>277</v>
      </c>
      <c r="C721" s="2" t="s">
        <v>1126</v>
      </c>
    </row>
    <row r="722" spans="2:3" x14ac:dyDescent="0.3">
      <c r="B722" s="7" t="s">
        <v>669</v>
      </c>
      <c r="C722" s="2" t="s">
        <v>1126</v>
      </c>
    </row>
    <row r="723" spans="2:3" x14ac:dyDescent="0.3">
      <c r="B723" s="7" t="s">
        <v>1131</v>
      </c>
      <c r="C723" s="2" t="s">
        <v>1126</v>
      </c>
    </row>
    <row r="724" spans="2:3" x14ac:dyDescent="0.3">
      <c r="B724" s="7" t="s">
        <v>1132</v>
      </c>
      <c r="C724" s="2" t="s">
        <v>1126</v>
      </c>
    </row>
    <row r="725" spans="2:3" x14ac:dyDescent="0.3">
      <c r="B725" s="7" t="s">
        <v>278</v>
      </c>
      <c r="C725" s="2" t="s">
        <v>1126</v>
      </c>
    </row>
    <row r="726" spans="2:3" x14ac:dyDescent="0.3">
      <c r="B726" s="7" t="s">
        <v>279</v>
      </c>
      <c r="C726" s="2" t="s">
        <v>1133</v>
      </c>
    </row>
    <row r="727" spans="2:3" x14ac:dyDescent="0.3">
      <c r="B727" s="7" t="s">
        <v>280</v>
      </c>
      <c r="C727" s="2" t="s">
        <v>1133</v>
      </c>
    </row>
    <row r="728" spans="2:3" x14ac:dyDescent="0.3">
      <c r="B728" s="7" t="s">
        <v>281</v>
      </c>
      <c r="C728" s="2" t="s">
        <v>1133</v>
      </c>
    </row>
    <row r="729" spans="2:3" x14ac:dyDescent="0.3">
      <c r="B729" s="7" t="s">
        <v>670</v>
      </c>
      <c r="C729" s="2" t="s">
        <v>1133</v>
      </c>
    </row>
    <row r="730" spans="2:3" x14ac:dyDescent="0.3">
      <c r="B730" s="7" t="s">
        <v>671</v>
      </c>
      <c r="C730" s="2" t="s">
        <v>1133</v>
      </c>
    </row>
    <row r="731" spans="2:3" x14ac:dyDescent="0.3">
      <c r="B731" s="7" t="s">
        <v>1134</v>
      </c>
      <c r="C731" s="2" t="s">
        <v>1133</v>
      </c>
    </row>
    <row r="732" spans="2:3" x14ac:dyDescent="0.3">
      <c r="B732" s="7" t="s">
        <v>672</v>
      </c>
      <c r="C732" s="2" t="s">
        <v>1133</v>
      </c>
    </row>
    <row r="733" spans="2:3" x14ac:dyDescent="0.3">
      <c r="B733" s="7" t="s">
        <v>673</v>
      </c>
      <c r="C733" s="2" t="s">
        <v>1133</v>
      </c>
    </row>
    <row r="734" spans="2:3" x14ac:dyDescent="0.3">
      <c r="B734" s="7" t="s">
        <v>674</v>
      </c>
      <c r="C734" s="2" t="s">
        <v>1133</v>
      </c>
    </row>
    <row r="735" spans="2:3" x14ac:dyDescent="0.3">
      <c r="B735" s="7" t="s">
        <v>1135</v>
      </c>
      <c r="C735" s="2" t="s">
        <v>1133</v>
      </c>
    </row>
    <row r="736" spans="2:3" x14ac:dyDescent="0.3">
      <c r="B736" s="7" t="s">
        <v>675</v>
      </c>
      <c r="C736" s="2" t="s">
        <v>1133</v>
      </c>
    </row>
    <row r="737" spans="2:3" x14ac:dyDescent="0.3">
      <c r="B737" s="7" t="s">
        <v>282</v>
      </c>
      <c r="C737" s="2" t="s">
        <v>1133</v>
      </c>
    </row>
    <row r="738" spans="2:3" x14ac:dyDescent="0.3">
      <c r="B738" s="7" t="s">
        <v>1136</v>
      </c>
      <c r="C738" s="2" t="s">
        <v>1133</v>
      </c>
    </row>
    <row r="739" spans="2:3" x14ac:dyDescent="0.3">
      <c r="B739" s="7" t="s">
        <v>676</v>
      </c>
      <c r="C739" s="2" t="s">
        <v>1133</v>
      </c>
    </row>
    <row r="740" spans="2:3" x14ac:dyDescent="0.3">
      <c r="B740" s="7" t="s">
        <v>677</v>
      </c>
      <c r="C740" s="2" t="s">
        <v>1133</v>
      </c>
    </row>
    <row r="741" spans="2:3" x14ac:dyDescent="0.3">
      <c r="B741" s="7" t="s">
        <v>678</v>
      </c>
      <c r="C741" s="2" t="s">
        <v>1133</v>
      </c>
    </row>
    <row r="742" spans="2:3" x14ac:dyDescent="0.3">
      <c r="B742" s="7" t="s">
        <v>679</v>
      </c>
      <c r="C742" s="2" t="s">
        <v>1133</v>
      </c>
    </row>
    <row r="743" spans="2:3" x14ac:dyDescent="0.3">
      <c r="B743" s="7" t="s">
        <v>283</v>
      </c>
      <c r="C743" s="2" t="s">
        <v>1133</v>
      </c>
    </row>
    <row r="744" spans="2:3" x14ac:dyDescent="0.3">
      <c r="B744" s="7" t="s">
        <v>680</v>
      </c>
      <c r="C744" s="2" t="s">
        <v>1133</v>
      </c>
    </row>
    <row r="745" spans="2:3" x14ac:dyDescent="0.3">
      <c r="B745" s="7" t="s">
        <v>1138</v>
      </c>
      <c r="C745" s="2" t="s">
        <v>1137</v>
      </c>
    </row>
    <row r="746" spans="2:3" x14ac:dyDescent="0.3">
      <c r="B746" s="7" t="s">
        <v>284</v>
      </c>
      <c r="C746" s="2" t="s">
        <v>1137</v>
      </c>
    </row>
    <row r="747" spans="2:3" x14ac:dyDescent="0.3">
      <c r="B747" s="7" t="s">
        <v>285</v>
      </c>
      <c r="C747" s="2" t="s">
        <v>1137</v>
      </c>
    </row>
    <row r="748" spans="2:3" x14ac:dyDescent="0.3">
      <c r="B748" s="7" t="s">
        <v>286</v>
      </c>
      <c r="C748" s="2" t="s">
        <v>1137</v>
      </c>
    </row>
    <row r="749" spans="2:3" x14ac:dyDescent="0.3">
      <c r="B749" s="7" t="s">
        <v>1139</v>
      </c>
      <c r="C749" s="2" t="s">
        <v>1137</v>
      </c>
    </row>
    <row r="750" spans="2:3" x14ac:dyDescent="0.3">
      <c r="B750" s="7" t="s">
        <v>287</v>
      </c>
      <c r="C750" s="2" t="s">
        <v>1137</v>
      </c>
    </row>
    <row r="751" spans="2:3" x14ac:dyDescent="0.3">
      <c r="B751" s="7" t="s">
        <v>288</v>
      </c>
      <c r="C751" s="2" t="s">
        <v>1137</v>
      </c>
    </row>
    <row r="752" spans="2:3" x14ac:dyDescent="0.3">
      <c r="B752" s="7" t="s">
        <v>289</v>
      </c>
      <c r="C752" s="2" t="s">
        <v>1137</v>
      </c>
    </row>
    <row r="753" spans="2:3" x14ac:dyDescent="0.3">
      <c r="B753" s="7" t="s">
        <v>290</v>
      </c>
      <c r="C753" s="2" t="s">
        <v>1137</v>
      </c>
    </row>
    <row r="754" spans="2:3" x14ac:dyDescent="0.3">
      <c r="B754" s="7" t="s">
        <v>291</v>
      </c>
      <c r="C754" s="2" t="s">
        <v>1137</v>
      </c>
    </row>
    <row r="755" spans="2:3" x14ac:dyDescent="0.3">
      <c r="B755" s="7" t="s">
        <v>292</v>
      </c>
      <c r="C755" s="2" t="s">
        <v>1137</v>
      </c>
    </row>
    <row r="756" spans="2:3" x14ac:dyDescent="0.3">
      <c r="B756" s="7" t="s">
        <v>293</v>
      </c>
      <c r="C756" s="2" t="s">
        <v>1137</v>
      </c>
    </row>
    <row r="757" spans="2:3" x14ac:dyDescent="0.3">
      <c r="B757" s="7" t="s">
        <v>294</v>
      </c>
      <c r="C757" s="2" t="s">
        <v>1137</v>
      </c>
    </row>
    <row r="758" spans="2:3" x14ac:dyDescent="0.3">
      <c r="B758" s="7" t="s">
        <v>295</v>
      </c>
      <c r="C758" s="2" t="s">
        <v>1137</v>
      </c>
    </row>
    <row r="759" spans="2:3" x14ac:dyDescent="0.3">
      <c r="B759" s="7" t="s">
        <v>296</v>
      </c>
      <c r="C759" s="2" t="s">
        <v>1137</v>
      </c>
    </row>
    <row r="760" spans="2:3" x14ac:dyDescent="0.3">
      <c r="B760" s="7" t="s">
        <v>297</v>
      </c>
      <c r="C760" s="2" t="s">
        <v>1140</v>
      </c>
    </row>
    <row r="761" spans="2:3" x14ac:dyDescent="0.3">
      <c r="B761" s="7" t="s">
        <v>298</v>
      </c>
      <c r="C761" s="2" t="s">
        <v>1140</v>
      </c>
    </row>
    <row r="762" spans="2:3" x14ac:dyDescent="0.3">
      <c r="B762" s="7" t="s">
        <v>299</v>
      </c>
      <c r="C762" s="2" t="s">
        <v>1140</v>
      </c>
    </row>
    <row r="763" spans="2:3" x14ac:dyDescent="0.3">
      <c r="B763" s="7" t="s">
        <v>1141</v>
      </c>
      <c r="C763" s="2" t="s">
        <v>1140</v>
      </c>
    </row>
    <row r="764" spans="2:3" x14ac:dyDescent="0.3">
      <c r="B764" s="7" t="s">
        <v>300</v>
      </c>
      <c r="C764" s="2" t="s">
        <v>1140</v>
      </c>
    </row>
    <row r="765" spans="2:3" x14ac:dyDescent="0.3">
      <c r="B765" s="7" t="s">
        <v>301</v>
      </c>
      <c r="C765" s="2" t="s">
        <v>1140</v>
      </c>
    </row>
    <row r="766" spans="2:3" x14ac:dyDescent="0.3">
      <c r="B766" s="7" t="s">
        <v>1142</v>
      </c>
      <c r="C766" s="2" t="s">
        <v>1140</v>
      </c>
    </row>
    <row r="767" spans="2:3" x14ac:dyDescent="0.3">
      <c r="B767" s="7" t="s">
        <v>302</v>
      </c>
      <c r="C767" s="2" t="s">
        <v>1140</v>
      </c>
    </row>
    <row r="768" spans="2:3" x14ac:dyDescent="0.3">
      <c r="B768" s="7" t="s">
        <v>303</v>
      </c>
      <c r="C768" s="2" t="s">
        <v>1140</v>
      </c>
    </row>
    <row r="769" spans="2:3" x14ac:dyDescent="0.3">
      <c r="B769" s="7" t="s">
        <v>1143</v>
      </c>
      <c r="C769" s="2" t="s">
        <v>1140</v>
      </c>
    </row>
    <row r="770" spans="2:3" x14ac:dyDescent="0.3">
      <c r="B770" s="7" t="s">
        <v>304</v>
      </c>
      <c r="C770" s="2" t="s">
        <v>1140</v>
      </c>
    </row>
    <row r="771" spans="2:3" x14ac:dyDescent="0.3">
      <c r="B771" s="7" t="s">
        <v>305</v>
      </c>
      <c r="C771" s="2" t="s">
        <v>1140</v>
      </c>
    </row>
    <row r="772" spans="2:3" x14ac:dyDescent="0.3">
      <c r="B772" s="7" t="s">
        <v>1144</v>
      </c>
      <c r="C772" s="2" t="s">
        <v>1140</v>
      </c>
    </row>
    <row r="773" spans="2:3" x14ac:dyDescent="0.3">
      <c r="B773" s="7" t="s">
        <v>306</v>
      </c>
      <c r="C773" s="2" t="s">
        <v>1145</v>
      </c>
    </row>
    <row r="774" spans="2:3" x14ac:dyDescent="0.3">
      <c r="B774" s="7" t="s">
        <v>681</v>
      </c>
      <c r="C774" s="2" t="s">
        <v>1145</v>
      </c>
    </row>
    <row r="775" spans="2:3" x14ac:dyDescent="0.3">
      <c r="B775" s="7" t="s">
        <v>682</v>
      </c>
      <c r="C775" s="2" t="s">
        <v>1145</v>
      </c>
    </row>
    <row r="776" spans="2:3" x14ac:dyDescent="0.3">
      <c r="B776" s="7" t="s">
        <v>307</v>
      </c>
      <c r="C776" s="2" t="s">
        <v>1145</v>
      </c>
    </row>
    <row r="777" spans="2:3" x14ac:dyDescent="0.3">
      <c r="B777" s="7" t="s">
        <v>1147</v>
      </c>
      <c r="C777" s="2" t="s">
        <v>1146</v>
      </c>
    </row>
    <row r="778" spans="2:3" x14ac:dyDescent="0.3">
      <c r="B778" s="7" t="s">
        <v>684</v>
      </c>
      <c r="C778" s="2" t="s">
        <v>1146</v>
      </c>
    </row>
    <row r="779" spans="2:3" x14ac:dyDescent="0.3">
      <c r="B779" s="7" t="s">
        <v>685</v>
      </c>
      <c r="C779" s="2" t="s">
        <v>1146</v>
      </c>
    </row>
    <row r="780" spans="2:3" x14ac:dyDescent="0.3">
      <c r="B780" s="7" t="s">
        <v>686</v>
      </c>
      <c r="C780" s="2" t="s">
        <v>1146</v>
      </c>
    </row>
    <row r="781" spans="2:3" x14ac:dyDescent="0.3">
      <c r="B781" s="7" t="s">
        <v>687</v>
      </c>
      <c r="C781" s="2" t="s">
        <v>1146</v>
      </c>
    </row>
    <row r="782" spans="2:3" x14ac:dyDescent="0.3">
      <c r="B782" s="7" t="s">
        <v>688</v>
      </c>
      <c r="C782" s="2" t="s">
        <v>1146</v>
      </c>
    </row>
    <row r="783" spans="2:3" x14ac:dyDescent="0.3">
      <c r="B783" s="7" t="s">
        <v>689</v>
      </c>
      <c r="C783" s="2" t="s">
        <v>1146</v>
      </c>
    </row>
    <row r="784" spans="2:3" x14ac:dyDescent="0.3">
      <c r="B784" s="7" t="s">
        <v>690</v>
      </c>
      <c r="C784" s="2" t="s">
        <v>1146</v>
      </c>
    </row>
    <row r="785" spans="2:3" x14ac:dyDescent="0.3">
      <c r="B785" s="7" t="s">
        <v>309</v>
      </c>
      <c r="C785" s="2" t="s">
        <v>1146</v>
      </c>
    </row>
    <row r="786" spans="2:3" x14ac:dyDescent="0.3">
      <c r="B786" s="7" t="s">
        <v>310</v>
      </c>
      <c r="C786" s="2" t="s">
        <v>1146</v>
      </c>
    </row>
    <row r="787" spans="2:3" x14ac:dyDescent="0.3">
      <c r="B787" s="7" t="s">
        <v>1148</v>
      </c>
      <c r="C787" s="2" t="s">
        <v>1146</v>
      </c>
    </row>
    <row r="788" spans="2:3" x14ac:dyDescent="0.3">
      <c r="B788" s="7" t="s">
        <v>311</v>
      </c>
      <c r="C788" s="2" t="s">
        <v>1146</v>
      </c>
    </row>
    <row r="789" spans="2:3" x14ac:dyDescent="0.3">
      <c r="B789" s="7" t="s">
        <v>312</v>
      </c>
      <c r="C789" s="2" t="s">
        <v>1146</v>
      </c>
    </row>
    <row r="790" spans="2:3" x14ac:dyDescent="0.3">
      <c r="B790" s="7" t="s">
        <v>1149</v>
      </c>
      <c r="C790" s="2" t="s">
        <v>1146</v>
      </c>
    </row>
    <row r="791" spans="2:3" x14ac:dyDescent="0.3">
      <c r="B791" s="7" t="s">
        <v>1150</v>
      </c>
      <c r="C791" s="2" t="s">
        <v>1146</v>
      </c>
    </row>
    <row r="792" spans="2:3" x14ac:dyDescent="0.3">
      <c r="B792" s="7" t="s">
        <v>691</v>
      </c>
      <c r="C792" s="2" t="s">
        <v>1146</v>
      </c>
    </row>
    <row r="793" spans="2:3" x14ac:dyDescent="0.3">
      <c r="B793" s="7" t="s">
        <v>1151</v>
      </c>
      <c r="C793" s="2" t="s">
        <v>1146</v>
      </c>
    </row>
    <row r="794" spans="2:3" x14ac:dyDescent="0.3">
      <c r="B794" s="7" t="s">
        <v>313</v>
      </c>
      <c r="C794" s="2" t="s">
        <v>1152</v>
      </c>
    </row>
    <row r="795" spans="2:3" x14ac:dyDescent="0.3">
      <c r="B795" s="7" t="s">
        <v>314</v>
      </c>
      <c r="C795" s="2" t="s">
        <v>1152</v>
      </c>
    </row>
    <row r="796" spans="2:3" x14ac:dyDescent="0.3">
      <c r="B796" s="7" t="s">
        <v>692</v>
      </c>
      <c r="C796" s="2" t="s">
        <v>1152</v>
      </c>
    </row>
    <row r="797" spans="2:3" x14ac:dyDescent="0.3">
      <c r="B797" s="7" t="s">
        <v>315</v>
      </c>
      <c r="C797" s="2" t="s">
        <v>1152</v>
      </c>
    </row>
    <row r="798" spans="2:3" x14ac:dyDescent="0.3">
      <c r="B798" s="7" t="s">
        <v>316</v>
      </c>
      <c r="C798" s="2" t="s">
        <v>1152</v>
      </c>
    </row>
    <row r="799" spans="2:3" x14ac:dyDescent="0.3">
      <c r="B799" s="7" t="s">
        <v>317</v>
      </c>
      <c r="C799" s="2" t="s">
        <v>1152</v>
      </c>
    </row>
    <row r="800" spans="2:3" x14ac:dyDescent="0.3">
      <c r="B800" s="7" t="s">
        <v>1153</v>
      </c>
      <c r="C800" s="2" t="s">
        <v>1152</v>
      </c>
    </row>
    <row r="801" spans="2:3" x14ac:dyDescent="0.3">
      <c r="B801" s="7" t="s">
        <v>318</v>
      </c>
      <c r="C801" s="2" t="s">
        <v>1152</v>
      </c>
    </row>
    <row r="802" spans="2:3" x14ac:dyDescent="0.3">
      <c r="B802" s="7" t="s">
        <v>319</v>
      </c>
      <c r="C802" s="2" t="s">
        <v>1154</v>
      </c>
    </row>
    <row r="803" spans="2:3" x14ac:dyDescent="0.3">
      <c r="B803" s="7" t="s">
        <v>320</v>
      </c>
      <c r="C803" s="2" t="s">
        <v>1154</v>
      </c>
    </row>
    <row r="804" spans="2:3" x14ac:dyDescent="0.3">
      <c r="B804" s="7" t="s">
        <v>693</v>
      </c>
      <c r="C804" s="2" t="s">
        <v>1154</v>
      </c>
    </row>
    <row r="805" spans="2:3" x14ac:dyDescent="0.3">
      <c r="B805" s="7" t="s">
        <v>321</v>
      </c>
      <c r="C805" s="2" t="s">
        <v>1154</v>
      </c>
    </row>
    <row r="806" spans="2:3" x14ac:dyDescent="0.3">
      <c r="B806" s="7" t="s">
        <v>1155</v>
      </c>
      <c r="C806" s="2" t="s">
        <v>1154</v>
      </c>
    </row>
    <row r="807" spans="2:3" x14ac:dyDescent="0.3">
      <c r="B807" s="7" t="s">
        <v>1156</v>
      </c>
      <c r="C807" s="2" t="s">
        <v>1154</v>
      </c>
    </row>
    <row r="808" spans="2:3" x14ac:dyDescent="0.3">
      <c r="B808" s="7" t="s">
        <v>1157</v>
      </c>
      <c r="C808" s="2" t="s">
        <v>1154</v>
      </c>
    </row>
    <row r="809" spans="2:3" x14ac:dyDescent="0.3">
      <c r="B809" s="7" t="s">
        <v>1158</v>
      </c>
      <c r="C809" s="2" t="s">
        <v>1154</v>
      </c>
    </row>
    <row r="810" spans="2:3" x14ac:dyDescent="0.3">
      <c r="B810" s="7" t="s">
        <v>694</v>
      </c>
      <c r="C810" s="2" t="s">
        <v>1154</v>
      </c>
    </row>
    <row r="811" spans="2:3" x14ac:dyDescent="0.3">
      <c r="B811" s="7" t="s">
        <v>695</v>
      </c>
      <c r="C811" s="2" t="s">
        <v>1154</v>
      </c>
    </row>
    <row r="812" spans="2:3" x14ac:dyDescent="0.3">
      <c r="B812" s="7" t="s">
        <v>1159</v>
      </c>
      <c r="C812" s="2" t="s">
        <v>1154</v>
      </c>
    </row>
    <row r="813" spans="2:3" x14ac:dyDescent="0.3">
      <c r="B813" s="7" t="s">
        <v>1160</v>
      </c>
      <c r="C813" s="2" t="s">
        <v>1154</v>
      </c>
    </row>
    <row r="814" spans="2:3" x14ac:dyDescent="0.3">
      <c r="B814" s="7" t="s">
        <v>322</v>
      </c>
      <c r="C814" s="2" t="s">
        <v>1161</v>
      </c>
    </row>
    <row r="815" spans="2:3" x14ac:dyDescent="0.3">
      <c r="B815" s="7" t="s">
        <v>696</v>
      </c>
      <c r="C815" s="2" t="s">
        <v>1161</v>
      </c>
    </row>
    <row r="816" spans="2:3" x14ac:dyDescent="0.3">
      <c r="B816" s="7" t="s">
        <v>697</v>
      </c>
      <c r="C816" s="2" t="s">
        <v>1161</v>
      </c>
    </row>
    <row r="817" spans="2:3" x14ac:dyDescent="0.3">
      <c r="B817" s="7" t="s">
        <v>1162</v>
      </c>
      <c r="C817" s="2" t="s">
        <v>1161</v>
      </c>
    </row>
    <row r="818" spans="2:3" x14ac:dyDescent="0.3">
      <c r="B818" s="7" t="s">
        <v>698</v>
      </c>
      <c r="C818" s="2" t="s">
        <v>1161</v>
      </c>
    </row>
    <row r="819" spans="2:3" x14ac:dyDescent="0.3">
      <c r="B819" s="7" t="s">
        <v>699</v>
      </c>
      <c r="C819" s="2" t="s">
        <v>1161</v>
      </c>
    </row>
    <row r="820" spans="2:3" x14ac:dyDescent="0.3">
      <c r="B820" s="7" t="s">
        <v>1163</v>
      </c>
      <c r="C820" s="2" t="s">
        <v>1161</v>
      </c>
    </row>
    <row r="821" spans="2:3" x14ac:dyDescent="0.3">
      <c r="B821" s="7" t="s">
        <v>700</v>
      </c>
      <c r="C821" s="2" t="s">
        <v>1161</v>
      </c>
    </row>
    <row r="822" spans="2:3" x14ac:dyDescent="0.3">
      <c r="B822" s="7" t="s">
        <v>701</v>
      </c>
      <c r="C822" s="2" t="s">
        <v>1161</v>
      </c>
    </row>
    <row r="823" spans="2:3" x14ac:dyDescent="0.3">
      <c r="B823" s="7" t="s">
        <v>1164</v>
      </c>
      <c r="C823" s="2" t="s">
        <v>1161</v>
      </c>
    </row>
    <row r="824" spans="2:3" x14ac:dyDescent="0.3">
      <c r="B824" s="7" t="s">
        <v>702</v>
      </c>
      <c r="C824" s="2" t="s">
        <v>1161</v>
      </c>
    </row>
    <row r="825" spans="2:3" x14ac:dyDescent="0.3">
      <c r="B825" s="7" t="s">
        <v>324</v>
      </c>
      <c r="C825" s="2" t="s">
        <v>1161</v>
      </c>
    </row>
    <row r="826" spans="2:3" x14ac:dyDescent="0.3">
      <c r="B826" s="7" t="s">
        <v>703</v>
      </c>
      <c r="C826" s="2" t="s">
        <v>1161</v>
      </c>
    </row>
    <row r="827" spans="2:3" x14ac:dyDescent="0.3">
      <c r="B827" s="7" t="s">
        <v>325</v>
      </c>
      <c r="C827" s="2" t="s">
        <v>1161</v>
      </c>
    </row>
    <row r="828" spans="2:3" x14ac:dyDescent="0.3">
      <c r="B828" s="7" t="s">
        <v>704</v>
      </c>
      <c r="C828" s="2" t="s">
        <v>1161</v>
      </c>
    </row>
    <row r="829" spans="2:3" x14ac:dyDescent="0.3">
      <c r="B829" s="7" t="s">
        <v>1165</v>
      </c>
      <c r="C829" s="2" t="s">
        <v>1161</v>
      </c>
    </row>
    <row r="830" spans="2:3" x14ac:dyDescent="0.3">
      <c r="B830" s="7" t="s">
        <v>323</v>
      </c>
      <c r="C830" s="2" t="s">
        <v>1161</v>
      </c>
    </row>
    <row r="831" spans="2:3" x14ac:dyDescent="0.3">
      <c r="B831" s="7" t="s">
        <v>1166</v>
      </c>
      <c r="C831" s="2" t="s">
        <v>1161</v>
      </c>
    </row>
    <row r="832" spans="2:3" x14ac:dyDescent="0.3">
      <c r="B832" s="7" t="s">
        <v>1167</v>
      </c>
      <c r="C832" s="2" t="s">
        <v>1161</v>
      </c>
    </row>
    <row r="833" spans="2:3" x14ac:dyDescent="0.3">
      <c r="B833" s="7" t="s">
        <v>705</v>
      </c>
      <c r="C833" s="2" t="s">
        <v>1161</v>
      </c>
    </row>
    <row r="834" spans="2:3" x14ac:dyDescent="0.3">
      <c r="B834" s="7" t="s">
        <v>1168</v>
      </c>
      <c r="C834" s="2" t="s">
        <v>1161</v>
      </c>
    </row>
    <row r="835" spans="2:3" x14ac:dyDescent="0.3">
      <c r="B835" s="7" t="s">
        <v>706</v>
      </c>
      <c r="C835" s="2" t="s">
        <v>1161</v>
      </c>
    </row>
    <row r="836" spans="2:3" x14ac:dyDescent="0.3">
      <c r="B836" s="7" t="s">
        <v>326</v>
      </c>
      <c r="C836" s="2" t="s">
        <v>1161</v>
      </c>
    </row>
    <row r="837" spans="2:3" x14ac:dyDescent="0.3">
      <c r="B837" s="7" t="s">
        <v>707</v>
      </c>
      <c r="C837" s="2" t="s">
        <v>1161</v>
      </c>
    </row>
    <row r="838" spans="2:3" x14ac:dyDescent="0.3">
      <c r="B838" s="7" t="s">
        <v>327</v>
      </c>
      <c r="C838" s="2" t="s">
        <v>1161</v>
      </c>
    </row>
    <row r="839" spans="2:3" x14ac:dyDescent="0.3">
      <c r="B839" s="7" t="s">
        <v>708</v>
      </c>
      <c r="C839" s="2" t="s">
        <v>1161</v>
      </c>
    </row>
    <row r="840" spans="2:3" x14ac:dyDescent="0.3">
      <c r="B840" s="7" t="s">
        <v>709</v>
      </c>
      <c r="C840" s="2" t="s">
        <v>1161</v>
      </c>
    </row>
    <row r="841" spans="2:3" x14ac:dyDescent="0.3">
      <c r="B841" s="7" t="s">
        <v>710</v>
      </c>
      <c r="C841" s="2" t="s">
        <v>1161</v>
      </c>
    </row>
    <row r="842" spans="2:3" x14ac:dyDescent="0.3">
      <c r="B842" s="7" t="s">
        <v>1169</v>
      </c>
      <c r="C842" s="2" t="s">
        <v>1161</v>
      </c>
    </row>
    <row r="843" spans="2:3" x14ac:dyDescent="0.3">
      <c r="B843" s="7" t="s">
        <v>328</v>
      </c>
      <c r="C843" s="2" t="s">
        <v>1161</v>
      </c>
    </row>
    <row r="844" spans="2:3" x14ac:dyDescent="0.3">
      <c r="B844" s="7" t="s">
        <v>329</v>
      </c>
      <c r="C844" s="2" t="s">
        <v>1161</v>
      </c>
    </row>
    <row r="845" spans="2:3" x14ac:dyDescent="0.3">
      <c r="B845" s="7" t="s">
        <v>711</v>
      </c>
      <c r="C845" s="2" t="s">
        <v>1161</v>
      </c>
    </row>
    <row r="846" spans="2:3" x14ac:dyDescent="0.3">
      <c r="B846" s="7" t="s">
        <v>712</v>
      </c>
      <c r="C846" s="2" t="s">
        <v>1161</v>
      </c>
    </row>
    <row r="847" spans="2:3" x14ac:dyDescent="0.3">
      <c r="B847" s="7" t="s">
        <v>713</v>
      </c>
      <c r="C847" s="2" t="s">
        <v>1161</v>
      </c>
    </row>
    <row r="848" spans="2:3" x14ac:dyDescent="0.3">
      <c r="B848" s="7" t="s">
        <v>714</v>
      </c>
      <c r="C848" s="2" t="s">
        <v>1161</v>
      </c>
    </row>
    <row r="849" spans="2:3" x14ac:dyDescent="0.3">
      <c r="B849" s="7" t="s">
        <v>330</v>
      </c>
      <c r="C849" s="2" t="s">
        <v>1161</v>
      </c>
    </row>
    <row r="850" spans="2:3" x14ac:dyDescent="0.3">
      <c r="B850" s="7" t="s">
        <v>715</v>
      </c>
      <c r="C850" s="2" t="s">
        <v>1161</v>
      </c>
    </row>
    <row r="851" spans="2:3" x14ac:dyDescent="0.3">
      <c r="B851" s="7" t="s">
        <v>716</v>
      </c>
      <c r="C851" s="2" t="s">
        <v>1161</v>
      </c>
    </row>
    <row r="852" spans="2:3" x14ac:dyDescent="0.3">
      <c r="B852" s="7" t="s">
        <v>717</v>
      </c>
      <c r="C852" s="2" t="s">
        <v>1161</v>
      </c>
    </row>
    <row r="853" spans="2:3" x14ac:dyDescent="0.3">
      <c r="B853" s="7" t="s">
        <v>331</v>
      </c>
      <c r="C853" s="2" t="s">
        <v>1161</v>
      </c>
    </row>
    <row r="854" spans="2:3" x14ac:dyDescent="0.3">
      <c r="B854" s="7" t="s">
        <v>889</v>
      </c>
      <c r="C854" s="2" t="s">
        <v>1161</v>
      </c>
    </row>
    <row r="855" spans="2:3" x14ac:dyDescent="0.3">
      <c r="B855" s="7" t="s">
        <v>718</v>
      </c>
      <c r="C855" s="2" t="s">
        <v>1161</v>
      </c>
    </row>
    <row r="856" spans="2:3" x14ac:dyDescent="0.3">
      <c r="B856" s="7" t="s">
        <v>719</v>
      </c>
      <c r="C856" s="2" t="s">
        <v>1161</v>
      </c>
    </row>
    <row r="857" spans="2:3" x14ac:dyDescent="0.3">
      <c r="B857" s="7" t="s">
        <v>720</v>
      </c>
      <c r="C857" s="2" t="s">
        <v>1161</v>
      </c>
    </row>
    <row r="858" spans="2:3" x14ac:dyDescent="0.3">
      <c r="B858" s="7" t="s">
        <v>721</v>
      </c>
      <c r="C858" s="2" t="s">
        <v>1161</v>
      </c>
    </row>
    <row r="859" spans="2:3" x14ac:dyDescent="0.3">
      <c r="B859" s="7" t="s">
        <v>722</v>
      </c>
      <c r="C859" s="2" t="s">
        <v>1161</v>
      </c>
    </row>
    <row r="860" spans="2:3" x14ac:dyDescent="0.3">
      <c r="B860" s="7" t="s">
        <v>1170</v>
      </c>
      <c r="C860" s="2" t="s">
        <v>1161</v>
      </c>
    </row>
    <row r="861" spans="2:3" x14ac:dyDescent="0.3">
      <c r="B861" s="7" t="s">
        <v>332</v>
      </c>
      <c r="C861" s="2" t="s">
        <v>1161</v>
      </c>
    </row>
    <row r="862" spans="2:3" x14ac:dyDescent="0.3">
      <c r="B862" s="7" t="s">
        <v>723</v>
      </c>
      <c r="C862" s="2" t="s">
        <v>1161</v>
      </c>
    </row>
    <row r="863" spans="2:3" x14ac:dyDescent="0.3">
      <c r="B863" s="7" t="s">
        <v>333</v>
      </c>
      <c r="C863" s="2" t="s">
        <v>1161</v>
      </c>
    </row>
    <row r="864" spans="2:3" x14ac:dyDescent="0.3">
      <c r="B864" s="7" t="s">
        <v>724</v>
      </c>
      <c r="C864" s="2" t="s">
        <v>1161</v>
      </c>
    </row>
    <row r="865" spans="2:3" x14ac:dyDescent="0.3">
      <c r="B865" s="7" t="s">
        <v>725</v>
      </c>
      <c r="C865" s="2" t="s">
        <v>1161</v>
      </c>
    </row>
    <row r="866" spans="2:3" x14ac:dyDescent="0.3">
      <c r="B866" s="7" t="s">
        <v>334</v>
      </c>
      <c r="C866" s="2" t="s">
        <v>1161</v>
      </c>
    </row>
    <row r="867" spans="2:3" x14ac:dyDescent="0.3">
      <c r="B867" s="7" t="s">
        <v>1171</v>
      </c>
      <c r="C867" s="2" t="s">
        <v>1161</v>
      </c>
    </row>
    <row r="868" spans="2:3" x14ac:dyDescent="0.3">
      <c r="B868" s="7" t="s">
        <v>1172</v>
      </c>
      <c r="C868" s="2" t="s">
        <v>1161</v>
      </c>
    </row>
    <row r="869" spans="2:3" x14ac:dyDescent="0.3">
      <c r="B869" s="7" t="s">
        <v>1173</v>
      </c>
      <c r="C869" s="2" t="s">
        <v>1161</v>
      </c>
    </row>
    <row r="870" spans="2:3" x14ac:dyDescent="0.3">
      <c r="B870" s="7" t="s">
        <v>1174</v>
      </c>
      <c r="C870" s="2" t="s">
        <v>1161</v>
      </c>
    </row>
    <row r="871" spans="2:3" x14ac:dyDescent="0.3">
      <c r="B871" s="7" t="s">
        <v>726</v>
      </c>
      <c r="C871" s="2" t="s">
        <v>1161</v>
      </c>
    </row>
    <row r="872" spans="2:3" x14ac:dyDescent="0.3">
      <c r="B872" s="7" t="s">
        <v>727</v>
      </c>
      <c r="C872" s="2" t="s">
        <v>1161</v>
      </c>
    </row>
    <row r="873" spans="2:3" x14ac:dyDescent="0.3">
      <c r="B873" s="7" t="s">
        <v>335</v>
      </c>
      <c r="C873" s="2" t="s">
        <v>1161</v>
      </c>
    </row>
    <row r="874" spans="2:3" x14ac:dyDescent="0.3">
      <c r="B874" s="7" t="s">
        <v>1175</v>
      </c>
      <c r="C874" s="2" t="s">
        <v>1161</v>
      </c>
    </row>
    <row r="875" spans="2:3" x14ac:dyDescent="0.3">
      <c r="B875" s="7" t="s">
        <v>1176</v>
      </c>
      <c r="C875" s="2" t="s">
        <v>1161</v>
      </c>
    </row>
    <row r="876" spans="2:3" x14ac:dyDescent="0.3">
      <c r="B876" s="7" t="s">
        <v>1178</v>
      </c>
      <c r="C876" s="2" t="s">
        <v>1177</v>
      </c>
    </row>
    <row r="877" spans="2:3" x14ac:dyDescent="0.3">
      <c r="B877" s="7" t="s">
        <v>336</v>
      </c>
      <c r="C877" s="2" t="s">
        <v>1177</v>
      </c>
    </row>
    <row r="878" spans="2:3" x14ac:dyDescent="0.3">
      <c r="B878" s="7" t="s">
        <v>1179</v>
      </c>
      <c r="C878" s="2" t="s">
        <v>1177</v>
      </c>
    </row>
    <row r="879" spans="2:3" x14ac:dyDescent="0.3">
      <c r="B879" s="7" t="s">
        <v>337</v>
      </c>
      <c r="C879" s="2" t="s">
        <v>1177</v>
      </c>
    </row>
    <row r="880" spans="2:3" x14ac:dyDescent="0.3">
      <c r="B880" s="7" t="s">
        <v>1180</v>
      </c>
      <c r="C880" s="2" t="s">
        <v>1177</v>
      </c>
    </row>
    <row r="881" spans="2:3" x14ac:dyDescent="0.3">
      <c r="B881" s="7" t="s">
        <v>728</v>
      </c>
      <c r="C881" s="2" t="s">
        <v>1177</v>
      </c>
    </row>
    <row r="882" spans="2:3" x14ac:dyDescent="0.3">
      <c r="B882" s="7" t="s">
        <v>841</v>
      </c>
      <c r="C882" s="2" t="s">
        <v>1177</v>
      </c>
    </row>
    <row r="883" spans="2:3" x14ac:dyDescent="0.3">
      <c r="B883" s="7" t="s">
        <v>338</v>
      </c>
      <c r="C883" s="2" t="s">
        <v>1181</v>
      </c>
    </row>
    <row r="884" spans="2:3" x14ac:dyDescent="0.3">
      <c r="B884" s="7" t="s">
        <v>1182</v>
      </c>
      <c r="C884" s="2" t="s">
        <v>1181</v>
      </c>
    </row>
    <row r="885" spans="2:3" x14ac:dyDescent="0.3">
      <c r="B885" s="7" t="s">
        <v>1183</v>
      </c>
      <c r="C885" s="2" t="s">
        <v>1181</v>
      </c>
    </row>
    <row r="886" spans="2:3" x14ac:dyDescent="0.3">
      <c r="B886" s="7" t="s">
        <v>1184</v>
      </c>
      <c r="C886" s="2" t="s">
        <v>1181</v>
      </c>
    </row>
    <row r="887" spans="2:3" x14ac:dyDescent="0.3">
      <c r="B887" s="7" t="s">
        <v>1185</v>
      </c>
      <c r="C887" s="2" t="s">
        <v>1181</v>
      </c>
    </row>
    <row r="888" spans="2:3" x14ac:dyDescent="0.3">
      <c r="B888" s="7" t="s">
        <v>1186</v>
      </c>
      <c r="C888" s="2" t="s">
        <v>1181</v>
      </c>
    </row>
    <row r="889" spans="2:3" x14ac:dyDescent="0.3">
      <c r="B889" s="7" t="s">
        <v>339</v>
      </c>
      <c r="C889" s="2" t="s">
        <v>1187</v>
      </c>
    </row>
    <row r="890" spans="2:3" x14ac:dyDescent="0.3">
      <c r="B890" s="7" t="s">
        <v>1188</v>
      </c>
      <c r="C890" s="2" t="s">
        <v>1187</v>
      </c>
    </row>
    <row r="891" spans="2:3" x14ac:dyDescent="0.3">
      <c r="B891" s="7" t="s">
        <v>340</v>
      </c>
      <c r="C891" s="2" t="s">
        <v>1187</v>
      </c>
    </row>
    <row r="892" spans="2:3" x14ac:dyDescent="0.3">
      <c r="B892" s="7" t="s">
        <v>341</v>
      </c>
      <c r="C892" s="2" t="s">
        <v>1189</v>
      </c>
    </row>
    <row r="893" spans="2:3" x14ac:dyDescent="0.3">
      <c r="B893" s="7" t="s">
        <v>1190</v>
      </c>
      <c r="C893" s="2" t="s">
        <v>1189</v>
      </c>
    </row>
    <row r="894" spans="2:3" x14ac:dyDescent="0.3">
      <c r="B894" s="7" t="s">
        <v>1191</v>
      </c>
      <c r="C894" s="2" t="s">
        <v>1189</v>
      </c>
    </row>
    <row r="895" spans="2:3" x14ac:dyDescent="0.3">
      <c r="B895" s="7" t="s">
        <v>1193</v>
      </c>
      <c r="C895" s="2" t="s">
        <v>1192</v>
      </c>
    </row>
    <row r="896" spans="2:3" x14ac:dyDescent="0.3">
      <c r="B896" s="7" t="s">
        <v>1194</v>
      </c>
      <c r="C896" s="2" t="s">
        <v>1192</v>
      </c>
    </row>
    <row r="897" spans="2:3" x14ac:dyDescent="0.3">
      <c r="B897" s="7" t="s">
        <v>349</v>
      </c>
      <c r="C897" s="2" t="s">
        <v>1192</v>
      </c>
    </row>
    <row r="898" spans="2:3" x14ac:dyDescent="0.3">
      <c r="B898" s="7" t="s">
        <v>729</v>
      </c>
      <c r="C898" s="2" t="s">
        <v>1192</v>
      </c>
    </row>
    <row r="899" spans="2:3" x14ac:dyDescent="0.3">
      <c r="B899" s="7" t="s">
        <v>348</v>
      </c>
      <c r="C899" s="2" t="s">
        <v>1192</v>
      </c>
    </row>
    <row r="900" spans="2:3" x14ac:dyDescent="0.3">
      <c r="B900" s="7" t="s">
        <v>1195</v>
      </c>
      <c r="C900" s="2" t="s">
        <v>1192</v>
      </c>
    </row>
    <row r="901" spans="2:3" x14ac:dyDescent="0.3">
      <c r="B901" s="7" t="s">
        <v>345</v>
      </c>
      <c r="C901" s="2" t="s">
        <v>1192</v>
      </c>
    </row>
    <row r="902" spans="2:3" x14ac:dyDescent="0.3">
      <c r="B902" s="7" t="s">
        <v>730</v>
      </c>
      <c r="C902" s="2" t="s">
        <v>1192</v>
      </c>
    </row>
    <row r="903" spans="2:3" x14ac:dyDescent="0.3">
      <c r="B903" s="7" t="s">
        <v>1196</v>
      </c>
      <c r="C903" s="2" t="s">
        <v>1192</v>
      </c>
    </row>
    <row r="904" spans="2:3" x14ac:dyDescent="0.3">
      <c r="B904" s="7" t="s">
        <v>346</v>
      </c>
      <c r="C904" s="2" t="s">
        <v>1192</v>
      </c>
    </row>
    <row r="905" spans="2:3" x14ac:dyDescent="0.3">
      <c r="B905" s="7" t="s">
        <v>347</v>
      </c>
      <c r="C905" s="2" t="s">
        <v>1192</v>
      </c>
    </row>
    <row r="906" spans="2:3" x14ac:dyDescent="0.3">
      <c r="B906" s="7" t="s">
        <v>350</v>
      </c>
      <c r="C906" s="2" t="s">
        <v>1197</v>
      </c>
    </row>
    <row r="907" spans="2:3" x14ac:dyDescent="0.3">
      <c r="B907" s="7" t="s">
        <v>1198</v>
      </c>
      <c r="C907" s="2" t="s">
        <v>1197</v>
      </c>
    </row>
    <row r="908" spans="2:3" x14ac:dyDescent="0.3">
      <c r="B908" s="7" t="s">
        <v>1199</v>
      </c>
      <c r="C908" s="2" t="s">
        <v>1197</v>
      </c>
    </row>
    <row r="909" spans="2:3" x14ac:dyDescent="0.3">
      <c r="B909" s="7" t="s">
        <v>351</v>
      </c>
      <c r="C909" s="2" t="s">
        <v>1197</v>
      </c>
    </row>
    <row r="910" spans="2:3" x14ac:dyDescent="0.3">
      <c r="B910" s="7" t="s">
        <v>1200</v>
      </c>
      <c r="C910" s="2" t="s">
        <v>1197</v>
      </c>
    </row>
    <row r="911" spans="2:3" x14ac:dyDescent="0.3">
      <c r="B911" s="7" t="s">
        <v>731</v>
      </c>
      <c r="C911" s="2" t="s">
        <v>1201</v>
      </c>
    </row>
    <row r="912" spans="2:3" x14ac:dyDescent="0.3">
      <c r="B912" s="7" t="s">
        <v>732</v>
      </c>
      <c r="C912" s="2" t="s">
        <v>1201</v>
      </c>
    </row>
    <row r="913" spans="2:3" x14ac:dyDescent="0.3">
      <c r="B913" s="7" t="s">
        <v>1202</v>
      </c>
      <c r="C913" s="2" t="s">
        <v>1201</v>
      </c>
    </row>
    <row r="914" spans="2:3" x14ac:dyDescent="0.3">
      <c r="B914" s="7" t="s">
        <v>733</v>
      </c>
      <c r="C914" s="2" t="s">
        <v>1201</v>
      </c>
    </row>
    <row r="915" spans="2:3" x14ac:dyDescent="0.3">
      <c r="B915" s="7" t="s">
        <v>734</v>
      </c>
      <c r="C915" s="2" t="s">
        <v>1201</v>
      </c>
    </row>
    <row r="916" spans="2:3" x14ac:dyDescent="0.3">
      <c r="B916" s="7" t="s">
        <v>1203</v>
      </c>
      <c r="C916" s="2" t="s">
        <v>1201</v>
      </c>
    </row>
    <row r="917" spans="2:3" x14ac:dyDescent="0.3">
      <c r="B917" s="7" t="s">
        <v>735</v>
      </c>
      <c r="C917" s="2" t="s">
        <v>1201</v>
      </c>
    </row>
    <row r="918" spans="2:3" x14ac:dyDescent="0.3">
      <c r="B918" s="7" t="s">
        <v>736</v>
      </c>
      <c r="C918" s="2" t="s">
        <v>1201</v>
      </c>
    </row>
    <row r="919" spans="2:3" x14ac:dyDescent="0.3">
      <c r="B919" s="7" t="s">
        <v>1204</v>
      </c>
      <c r="C919" s="2" t="s">
        <v>1201</v>
      </c>
    </row>
    <row r="920" spans="2:3" x14ac:dyDescent="0.3">
      <c r="B920" s="7" t="s">
        <v>737</v>
      </c>
      <c r="C920" s="2" t="s">
        <v>1201</v>
      </c>
    </row>
    <row r="921" spans="2:3" x14ac:dyDescent="0.3">
      <c r="B921" s="7" t="s">
        <v>1205</v>
      </c>
      <c r="C921" s="2" t="s">
        <v>1201</v>
      </c>
    </row>
    <row r="922" spans="2:3" x14ac:dyDescent="0.3">
      <c r="B922" s="7" t="s">
        <v>1206</v>
      </c>
      <c r="C922" s="2" t="s">
        <v>1201</v>
      </c>
    </row>
    <row r="923" spans="2:3" x14ac:dyDescent="0.3">
      <c r="B923" s="7" t="s">
        <v>1008</v>
      </c>
      <c r="C923" s="2" t="s">
        <v>1207</v>
      </c>
    </row>
    <row r="924" spans="2:3" x14ac:dyDescent="0.3">
      <c r="B924" s="7" t="s">
        <v>361</v>
      </c>
      <c r="C924" s="2" t="s">
        <v>1208</v>
      </c>
    </row>
    <row r="925" spans="2:3" x14ac:dyDescent="0.3">
      <c r="B925" s="7" t="s">
        <v>352</v>
      </c>
      <c r="C925" s="2" t="s">
        <v>1208</v>
      </c>
    </row>
    <row r="926" spans="2:3" x14ac:dyDescent="0.3">
      <c r="B926" s="7" t="s">
        <v>1209</v>
      </c>
      <c r="C926" s="2" t="s">
        <v>1208</v>
      </c>
    </row>
    <row r="927" spans="2:3" x14ac:dyDescent="0.3">
      <c r="B927" s="7" t="s">
        <v>738</v>
      </c>
      <c r="C927" s="2" t="s">
        <v>1208</v>
      </c>
    </row>
    <row r="928" spans="2:3" x14ac:dyDescent="0.3">
      <c r="B928" s="7" t="s">
        <v>353</v>
      </c>
      <c r="C928" s="2" t="s">
        <v>1208</v>
      </c>
    </row>
    <row r="929" spans="2:3" x14ac:dyDescent="0.3">
      <c r="B929" s="7" t="s">
        <v>1210</v>
      </c>
      <c r="C929" s="2" t="s">
        <v>1208</v>
      </c>
    </row>
    <row r="930" spans="2:3" x14ac:dyDescent="0.3">
      <c r="B930" s="7" t="s">
        <v>739</v>
      </c>
      <c r="C930" s="2" t="s">
        <v>1208</v>
      </c>
    </row>
    <row r="931" spans="2:3" x14ac:dyDescent="0.3">
      <c r="B931" s="7" t="s">
        <v>1211</v>
      </c>
      <c r="C931" s="2" t="s">
        <v>1208</v>
      </c>
    </row>
    <row r="932" spans="2:3" x14ac:dyDescent="0.3">
      <c r="B932" s="7" t="s">
        <v>740</v>
      </c>
      <c r="C932" s="2" t="s">
        <v>1208</v>
      </c>
    </row>
    <row r="933" spans="2:3" x14ac:dyDescent="0.3">
      <c r="B933" s="7" t="s">
        <v>354</v>
      </c>
      <c r="C933" s="2" t="s">
        <v>1208</v>
      </c>
    </row>
    <row r="934" spans="2:3" x14ac:dyDescent="0.3">
      <c r="B934" s="7" t="s">
        <v>741</v>
      </c>
      <c r="C934" s="2" t="s">
        <v>1208</v>
      </c>
    </row>
    <row r="935" spans="2:3" x14ac:dyDescent="0.3">
      <c r="B935" s="7" t="s">
        <v>1212</v>
      </c>
      <c r="C935" s="2" t="s">
        <v>1208</v>
      </c>
    </row>
    <row r="936" spans="2:3" x14ac:dyDescent="0.3">
      <c r="B936" s="7" t="s">
        <v>355</v>
      </c>
      <c r="C936" s="2" t="s">
        <v>1208</v>
      </c>
    </row>
    <row r="937" spans="2:3" x14ac:dyDescent="0.3">
      <c r="B937" s="7" t="s">
        <v>1213</v>
      </c>
      <c r="C937" s="2" t="s">
        <v>1208</v>
      </c>
    </row>
    <row r="938" spans="2:3" x14ac:dyDescent="0.3">
      <c r="B938" s="7" t="s">
        <v>1214</v>
      </c>
      <c r="C938" s="2" t="s">
        <v>1208</v>
      </c>
    </row>
    <row r="939" spans="2:3" x14ac:dyDescent="0.3">
      <c r="B939" s="7" t="s">
        <v>742</v>
      </c>
      <c r="C939" s="2" t="s">
        <v>1208</v>
      </c>
    </row>
    <row r="940" spans="2:3" x14ac:dyDescent="0.3">
      <c r="B940" s="7" t="s">
        <v>1215</v>
      </c>
      <c r="C940" s="2" t="s">
        <v>1208</v>
      </c>
    </row>
    <row r="941" spans="2:3" x14ac:dyDescent="0.3">
      <c r="B941" s="7" t="s">
        <v>356</v>
      </c>
      <c r="C941" s="2" t="s">
        <v>1208</v>
      </c>
    </row>
    <row r="942" spans="2:3" x14ac:dyDescent="0.3">
      <c r="B942" s="7" t="s">
        <v>1216</v>
      </c>
      <c r="C942" s="2" t="s">
        <v>1208</v>
      </c>
    </row>
    <row r="943" spans="2:3" x14ac:dyDescent="0.3">
      <c r="B943" s="7" t="s">
        <v>743</v>
      </c>
      <c r="C943" s="2" t="s">
        <v>1208</v>
      </c>
    </row>
    <row r="944" spans="2:3" x14ac:dyDescent="0.3">
      <c r="B944" s="7" t="s">
        <v>744</v>
      </c>
      <c r="C944" s="2" t="s">
        <v>1208</v>
      </c>
    </row>
    <row r="945" spans="2:3" x14ac:dyDescent="0.3">
      <c r="B945" s="7" t="s">
        <v>745</v>
      </c>
      <c r="C945" s="2" t="s">
        <v>1208</v>
      </c>
    </row>
    <row r="946" spans="2:3" x14ac:dyDescent="0.3">
      <c r="B946" s="7" t="s">
        <v>746</v>
      </c>
      <c r="C946" s="2" t="s">
        <v>1208</v>
      </c>
    </row>
    <row r="947" spans="2:3" x14ac:dyDescent="0.3">
      <c r="B947" s="7" t="s">
        <v>747</v>
      </c>
      <c r="C947" s="2" t="s">
        <v>1208</v>
      </c>
    </row>
    <row r="948" spans="2:3" x14ac:dyDescent="0.3">
      <c r="B948" s="7" t="s">
        <v>1217</v>
      </c>
      <c r="C948" s="2" t="s">
        <v>1208</v>
      </c>
    </row>
    <row r="949" spans="2:3" x14ac:dyDescent="0.3">
      <c r="B949" s="7" t="s">
        <v>1218</v>
      </c>
      <c r="C949" s="2" t="s">
        <v>1208</v>
      </c>
    </row>
    <row r="950" spans="2:3" x14ac:dyDescent="0.3">
      <c r="B950" s="7" t="s">
        <v>357</v>
      </c>
      <c r="C950" s="2" t="s">
        <v>1208</v>
      </c>
    </row>
    <row r="951" spans="2:3" x14ac:dyDescent="0.3">
      <c r="B951" s="7" t="s">
        <v>358</v>
      </c>
      <c r="C951" s="2" t="s">
        <v>1208</v>
      </c>
    </row>
    <row r="952" spans="2:3" x14ac:dyDescent="0.3">
      <c r="B952" s="7" t="s">
        <v>748</v>
      </c>
      <c r="C952" s="2" t="s">
        <v>1208</v>
      </c>
    </row>
    <row r="953" spans="2:3" x14ac:dyDescent="0.3">
      <c r="B953" s="7" t="s">
        <v>359</v>
      </c>
      <c r="C953" s="2" t="s">
        <v>1208</v>
      </c>
    </row>
    <row r="954" spans="2:3" x14ac:dyDescent="0.3">
      <c r="B954" s="7" t="s">
        <v>1219</v>
      </c>
      <c r="C954" s="2" t="s">
        <v>1208</v>
      </c>
    </row>
    <row r="955" spans="2:3" x14ac:dyDescent="0.3">
      <c r="B955" s="7" t="s">
        <v>749</v>
      </c>
      <c r="C955" s="2" t="s">
        <v>1208</v>
      </c>
    </row>
    <row r="956" spans="2:3" x14ac:dyDescent="0.3">
      <c r="B956" s="7" t="s">
        <v>1220</v>
      </c>
      <c r="C956" s="2" t="s">
        <v>1208</v>
      </c>
    </row>
    <row r="957" spans="2:3" x14ac:dyDescent="0.3">
      <c r="B957" s="7" t="s">
        <v>360</v>
      </c>
      <c r="C957" s="2" t="s">
        <v>1208</v>
      </c>
    </row>
    <row r="958" spans="2:3" x14ac:dyDescent="0.3">
      <c r="B958" s="7" t="s">
        <v>362</v>
      </c>
      <c r="C958" s="2" t="s">
        <v>1221</v>
      </c>
    </row>
    <row r="959" spans="2:3" x14ac:dyDescent="0.3">
      <c r="B959" s="7" t="s">
        <v>750</v>
      </c>
      <c r="C959" s="2" t="s">
        <v>1221</v>
      </c>
    </row>
    <row r="960" spans="2:3" x14ac:dyDescent="0.3">
      <c r="B960" s="7" t="s">
        <v>363</v>
      </c>
      <c r="C960" s="2" t="s">
        <v>1221</v>
      </c>
    </row>
    <row r="961" spans="2:3" x14ac:dyDescent="0.3">
      <c r="B961" s="7" t="s">
        <v>1222</v>
      </c>
      <c r="C961" s="2" t="s">
        <v>1221</v>
      </c>
    </row>
    <row r="962" spans="2:3" x14ac:dyDescent="0.3">
      <c r="B962" s="7" t="s">
        <v>1223</v>
      </c>
      <c r="C962" s="2" t="s">
        <v>1221</v>
      </c>
    </row>
    <row r="963" spans="2:3" x14ac:dyDescent="0.3">
      <c r="B963" s="7" t="s">
        <v>364</v>
      </c>
      <c r="C963" s="2" t="s">
        <v>1221</v>
      </c>
    </row>
    <row r="964" spans="2:3" x14ac:dyDescent="0.3">
      <c r="B964" s="7" t="s">
        <v>365</v>
      </c>
      <c r="C964" s="2" t="s">
        <v>1221</v>
      </c>
    </row>
    <row r="965" spans="2:3" x14ac:dyDescent="0.3">
      <c r="B965" s="7" t="s">
        <v>366</v>
      </c>
      <c r="C965" s="2" t="s">
        <v>1224</v>
      </c>
    </row>
    <row r="966" spans="2:3" x14ac:dyDescent="0.3">
      <c r="B966" s="7" t="s">
        <v>368</v>
      </c>
      <c r="C966" s="2" t="s">
        <v>1224</v>
      </c>
    </row>
    <row r="967" spans="2:3" x14ac:dyDescent="0.3">
      <c r="B967" s="7" t="s">
        <v>1225</v>
      </c>
      <c r="C967" s="2" t="s">
        <v>1224</v>
      </c>
    </row>
    <row r="968" spans="2:3" x14ac:dyDescent="0.3">
      <c r="B968" s="7" t="s">
        <v>367</v>
      </c>
      <c r="C968" s="2" t="s">
        <v>1224</v>
      </c>
    </row>
    <row r="969" spans="2:3" x14ac:dyDescent="0.3">
      <c r="B969" s="7" t="s">
        <v>1226</v>
      </c>
      <c r="C969" s="2" t="s">
        <v>1224</v>
      </c>
    </row>
    <row r="970" spans="2:3" x14ac:dyDescent="0.3">
      <c r="B970" s="7" t="s">
        <v>751</v>
      </c>
      <c r="C970" s="2" t="s">
        <v>1224</v>
      </c>
    </row>
    <row r="971" spans="2:3" x14ac:dyDescent="0.3">
      <c r="B971" s="7" t="s">
        <v>369</v>
      </c>
      <c r="C971" s="2" t="s">
        <v>1224</v>
      </c>
    </row>
    <row r="972" spans="2:3" x14ac:dyDescent="0.3">
      <c r="B972" s="7" t="s">
        <v>370</v>
      </c>
      <c r="C972" s="2" t="s">
        <v>1224</v>
      </c>
    </row>
    <row r="973" spans="2:3" x14ac:dyDescent="0.3">
      <c r="B973" s="7" t="s">
        <v>753</v>
      </c>
      <c r="C973" s="2" t="s">
        <v>1227</v>
      </c>
    </row>
    <row r="974" spans="2:3" x14ac:dyDescent="0.3">
      <c r="B974" s="7" t="s">
        <v>372</v>
      </c>
      <c r="C974" s="2" t="s">
        <v>1227</v>
      </c>
    </row>
    <row r="975" spans="2:3" x14ac:dyDescent="0.3">
      <c r="B975" s="7" t="s">
        <v>373</v>
      </c>
      <c r="C975" s="2" t="s">
        <v>1227</v>
      </c>
    </row>
    <row r="976" spans="2:3" x14ac:dyDescent="0.3">
      <c r="B976" s="7" t="s">
        <v>1228</v>
      </c>
      <c r="C976" s="2" t="s">
        <v>1227</v>
      </c>
    </row>
    <row r="977" spans="2:3" x14ac:dyDescent="0.3">
      <c r="B977" s="7" t="s">
        <v>1229</v>
      </c>
      <c r="C977" s="2" t="s">
        <v>1227</v>
      </c>
    </row>
    <row r="978" spans="2:3" x14ac:dyDescent="0.3">
      <c r="B978" s="7" t="s">
        <v>374</v>
      </c>
      <c r="C978" s="2" t="s">
        <v>1227</v>
      </c>
    </row>
    <row r="979" spans="2:3" x14ac:dyDescent="0.3">
      <c r="B979" s="7" t="s">
        <v>755</v>
      </c>
      <c r="C979" s="2" t="s">
        <v>1227</v>
      </c>
    </row>
    <row r="980" spans="2:3" x14ac:dyDescent="0.3">
      <c r="B980" s="7" t="s">
        <v>371</v>
      </c>
      <c r="C980" s="2" t="s">
        <v>1227</v>
      </c>
    </row>
    <row r="981" spans="2:3" x14ac:dyDescent="0.3">
      <c r="B981" s="7" t="s">
        <v>756</v>
      </c>
      <c r="C981" s="2" t="s">
        <v>1227</v>
      </c>
    </row>
    <row r="982" spans="2:3" x14ac:dyDescent="0.3">
      <c r="B982" s="7" t="s">
        <v>752</v>
      </c>
      <c r="C982" s="2" t="s">
        <v>1227</v>
      </c>
    </row>
    <row r="983" spans="2:3" x14ac:dyDescent="0.3">
      <c r="B983" s="7" t="s">
        <v>375</v>
      </c>
      <c r="C983" s="2" t="s">
        <v>1227</v>
      </c>
    </row>
    <row r="984" spans="2:3" x14ac:dyDescent="0.3">
      <c r="B984" s="7" t="s">
        <v>754</v>
      </c>
      <c r="C984" s="2" t="s">
        <v>1227</v>
      </c>
    </row>
    <row r="985" spans="2:3" x14ac:dyDescent="0.3">
      <c r="B985" s="7" t="s">
        <v>1230</v>
      </c>
      <c r="C985" s="2" t="s">
        <v>1227</v>
      </c>
    </row>
    <row r="986" spans="2:3" x14ac:dyDescent="0.3">
      <c r="B986" s="7" t="s">
        <v>376</v>
      </c>
      <c r="C986" s="2" t="s">
        <v>1227</v>
      </c>
    </row>
    <row r="987" spans="2:3" x14ac:dyDescent="0.3">
      <c r="B987" s="7" t="s">
        <v>377</v>
      </c>
      <c r="C987" s="2" t="s">
        <v>1231</v>
      </c>
    </row>
    <row r="988" spans="2:3" x14ac:dyDescent="0.3">
      <c r="B988" s="7" t="s">
        <v>1232</v>
      </c>
      <c r="C988" s="2" t="s">
        <v>1231</v>
      </c>
    </row>
    <row r="989" spans="2:3" x14ac:dyDescent="0.3">
      <c r="B989" s="7" t="s">
        <v>378</v>
      </c>
      <c r="C989" s="2" t="s">
        <v>1231</v>
      </c>
    </row>
    <row r="990" spans="2:3" x14ac:dyDescent="0.3">
      <c r="B990" s="7" t="s">
        <v>379</v>
      </c>
      <c r="C990" s="2" t="s">
        <v>1231</v>
      </c>
    </row>
    <row r="991" spans="2:3" x14ac:dyDescent="0.3">
      <c r="B991" s="7" t="s">
        <v>1233</v>
      </c>
      <c r="C991" s="2" t="s">
        <v>1231</v>
      </c>
    </row>
    <row r="992" spans="2:3" x14ac:dyDescent="0.3">
      <c r="B992" s="7" t="s">
        <v>380</v>
      </c>
      <c r="C992" s="2" t="s">
        <v>1231</v>
      </c>
    </row>
    <row r="993" spans="2:3" x14ac:dyDescent="0.3">
      <c r="B993" s="7" t="s">
        <v>1234</v>
      </c>
      <c r="C993" s="2" t="s">
        <v>1231</v>
      </c>
    </row>
    <row r="994" spans="2:3" x14ac:dyDescent="0.3">
      <c r="B994" s="7" t="s">
        <v>1235</v>
      </c>
      <c r="C994" s="2" t="s">
        <v>1231</v>
      </c>
    </row>
    <row r="995" spans="2:3" x14ac:dyDescent="0.3">
      <c r="B995" s="7" t="s">
        <v>1236</v>
      </c>
      <c r="C995" s="2" t="s">
        <v>1231</v>
      </c>
    </row>
    <row r="996" spans="2:3" x14ac:dyDescent="0.3">
      <c r="B996" s="7" t="s">
        <v>1237</v>
      </c>
      <c r="C996" s="2" t="s">
        <v>1231</v>
      </c>
    </row>
    <row r="997" spans="2:3" x14ac:dyDescent="0.3">
      <c r="B997" s="7" t="s">
        <v>757</v>
      </c>
      <c r="C997" s="2" t="s">
        <v>1231</v>
      </c>
    </row>
    <row r="998" spans="2:3" x14ac:dyDescent="0.3">
      <c r="B998" s="7" t="s">
        <v>1238</v>
      </c>
      <c r="C998" s="2" t="s">
        <v>1231</v>
      </c>
    </row>
    <row r="999" spans="2:3" x14ac:dyDescent="0.3">
      <c r="B999" s="7" t="s">
        <v>381</v>
      </c>
      <c r="C999" s="2" t="s">
        <v>1231</v>
      </c>
    </row>
    <row r="1000" spans="2:3" x14ac:dyDescent="0.3">
      <c r="B1000" s="7" t="s">
        <v>1239</v>
      </c>
      <c r="C1000" s="2" t="s">
        <v>1231</v>
      </c>
    </row>
    <row r="1001" spans="2:3" x14ac:dyDescent="0.3">
      <c r="B1001" s="7" t="s">
        <v>382</v>
      </c>
      <c r="C1001" s="2" t="s">
        <v>1231</v>
      </c>
    </row>
    <row r="1002" spans="2:3" x14ac:dyDescent="0.3">
      <c r="B1002" s="7" t="s">
        <v>758</v>
      </c>
      <c r="C1002" s="2" t="s">
        <v>1231</v>
      </c>
    </row>
    <row r="1003" spans="2:3" x14ac:dyDescent="0.3">
      <c r="B1003" s="7" t="s">
        <v>1008</v>
      </c>
      <c r="C1003" s="2" t="s">
        <v>1240</v>
      </c>
    </row>
    <row r="1004" spans="2:3" x14ac:dyDescent="0.3">
      <c r="B1004" s="7" t="s">
        <v>344</v>
      </c>
      <c r="C1004" s="2" t="s">
        <v>1241</v>
      </c>
    </row>
    <row r="1005" spans="2:3" x14ac:dyDescent="0.3">
      <c r="B1005" s="7" t="s">
        <v>383</v>
      </c>
      <c r="C1005" s="2" t="s">
        <v>1241</v>
      </c>
    </row>
    <row r="1006" spans="2:3" x14ac:dyDescent="0.3">
      <c r="B1006" s="7" t="s">
        <v>1242</v>
      </c>
      <c r="C1006" s="2" t="s">
        <v>1241</v>
      </c>
    </row>
    <row r="1007" spans="2:3" x14ac:dyDescent="0.3">
      <c r="B1007" s="7" t="s">
        <v>342</v>
      </c>
      <c r="C1007" s="2" t="s">
        <v>1241</v>
      </c>
    </row>
    <row r="1008" spans="2:3" x14ac:dyDescent="0.3">
      <c r="B1008" s="7" t="s">
        <v>759</v>
      </c>
      <c r="C1008" s="2" t="s">
        <v>1241</v>
      </c>
    </row>
    <row r="1009" spans="2:3" x14ac:dyDescent="0.3">
      <c r="B1009" s="7" t="s">
        <v>1243</v>
      </c>
      <c r="C1009" s="2" t="s">
        <v>1241</v>
      </c>
    </row>
    <row r="1010" spans="2:3" x14ac:dyDescent="0.3">
      <c r="B1010" s="7" t="s">
        <v>1244</v>
      </c>
      <c r="C1010" s="2" t="s">
        <v>1241</v>
      </c>
    </row>
    <row r="1011" spans="2:3" x14ac:dyDescent="0.3">
      <c r="B1011" s="7" t="s">
        <v>384</v>
      </c>
      <c r="C1011" s="2" t="s">
        <v>1245</v>
      </c>
    </row>
    <row r="1012" spans="2:3" x14ac:dyDescent="0.3">
      <c r="B1012" s="7" t="s">
        <v>385</v>
      </c>
      <c r="C1012" s="2" t="s">
        <v>1245</v>
      </c>
    </row>
    <row r="1013" spans="2:3" x14ac:dyDescent="0.3">
      <c r="B1013" s="7" t="s">
        <v>1246</v>
      </c>
      <c r="C1013" s="2" t="s">
        <v>1245</v>
      </c>
    </row>
    <row r="1014" spans="2:3" x14ac:dyDescent="0.3">
      <c r="B1014" s="7" t="s">
        <v>1247</v>
      </c>
      <c r="C1014" s="2" t="s">
        <v>1245</v>
      </c>
    </row>
    <row r="1015" spans="2:3" x14ac:dyDescent="0.3">
      <c r="B1015" s="7" t="s">
        <v>1248</v>
      </c>
      <c r="C1015" s="2" t="s">
        <v>1245</v>
      </c>
    </row>
    <row r="1016" spans="2:3" x14ac:dyDescent="0.3">
      <c r="B1016" s="7" t="s">
        <v>760</v>
      </c>
      <c r="C1016" s="2" t="s">
        <v>1245</v>
      </c>
    </row>
    <row r="1017" spans="2:3" x14ac:dyDescent="0.3">
      <c r="B1017" s="7" t="s">
        <v>761</v>
      </c>
      <c r="C1017" s="2" t="s">
        <v>1245</v>
      </c>
    </row>
    <row r="1018" spans="2:3" x14ac:dyDescent="0.3">
      <c r="B1018" s="7" t="s">
        <v>1249</v>
      </c>
      <c r="C1018" s="2" t="s">
        <v>1245</v>
      </c>
    </row>
    <row r="1019" spans="2:3" x14ac:dyDescent="0.3">
      <c r="B1019" s="7" t="s">
        <v>387</v>
      </c>
      <c r="C1019" s="2" t="s">
        <v>1245</v>
      </c>
    </row>
    <row r="1020" spans="2:3" x14ac:dyDescent="0.3">
      <c r="B1020" s="7" t="s">
        <v>1250</v>
      </c>
      <c r="C1020" s="2" t="s">
        <v>1245</v>
      </c>
    </row>
    <row r="1021" spans="2:3" x14ac:dyDescent="0.3">
      <c r="B1021" s="7" t="s">
        <v>1251</v>
      </c>
      <c r="C1021" s="2" t="s">
        <v>1245</v>
      </c>
    </row>
    <row r="1022" spans="2:3" x14ac:dyDescent="0.3">
      <c r="B1022" s="7" t="s">
        <v>1252</v>
      </c>
      <c r="C1022" s="2" t="s">
        <v>1245</v>
      </c>
    </row>
    <row r="1023" spans="2:3" x14ac:dyDescent="0.3">
      <c r="B1023" s="7" t="s">
        <v>1253</v>
      </c>
      <c r="C1023" s="2" t="s">
        <v>1245</v>
      </c>
    </row>
    <row r="1024" spans="2:3" x14ac:dyDescent="0.3">
      <c r="B1024" s="7" t="s">
        <v>386</v>
      </c>
      <c r="C1024" s="2" t="s">
        <v>1245</v>
      </c>
    </row>
    <row r="1025" spans="2:3" x14ac:dyDescent="0.3">
      <c r="B1025" s="7" t="s">
        <v>388</v>
      </c>
      <c r="C1025" s="2" t="s">
        <v>1245</v>
      </c>
    </row>
    <row r="1026" spans="2:3" x14ac:dyDescent="0.3">
      <c r="B1026" s="7" t="s">
        <v>389</v>
      </c>
      <c r="C1026" s="2" t="s">
        <v>1245</v>
      </c>
    </row>
    <row r="1027" spans="2:3" x14ac:dyDescent="0.3">
      <c r="B1027" s="7" t="s">
        <v>1254</v>
      </c>
      <c r="C1027" s="2" t="s">
        <v>1245</v>
      </c>
    </row>
    <row r="1028" spans="2:3" x14ac:dyDescent="0.3">
      <c r="B1028" s="7" t="s">
        <v>1256</v>
      </c>
      <c r="C1028" s="2" t="s">
        <v>1255</v>
      </c>
    </row>
    <row r="1029" spans="2:3" x14ac:dyDescent="0.3">
      <c r="B1029" s="7" t="s">
        <v>762</v>
      </c>
      <c r="C1029" s="2" t="s">
        <v>1255</v>
      </c>
    </row>
    <row r="1030" spans="2:3" x14ac:dyDescent="0.3">
      <c r="B1030" s="7" t="s">
        <v>391</v>
      </c>
      <c r="C1030" s="2" t="s">
        <v>1255</v>
      </c>
    </row>
    <row r="1031" spans="2:3" x14ac:dyDescent="0.3">
      <c r="B1031" s="7" t="s">
        <v>1257</v>
      </c>
      <c r="C1031" s="2" t="s">
        <v>1255</v>
      </c>
    </row>
    <row r="1032" spans="2:3" x14ac:dyDescent="0.3">
      <c r="B1032" s="7" t="s">
        <v>390</v>
      </c>
      <c r="C1032" s="2" t="s">
        <v>1255</v>
      </c>
    </row>
    <row r="1033" spans="2:3" x14ac:dyDescent="0.3">
      <c r="B1033" s="7" t="s">
        <v>1258</v>
      </c>
      <c r="C1033" s="2" t="s">
        <v>1255</v>
      </c>
    </row>
    <row r="1034" spans="2:3" x14ac:dyDescent="0.3">
      <c r="B1034" s="7" t="s">
        <v>763</v>
      </c>
      <c r="C1034" s="2" t="s">
        <v>1255</v>
      </c>
    </row>
    <row r="1035" spans="2:3" x14ac:dyDescent="0.3">
      <c r="B1035" s="7" t="s">
        <v>392</v>
      </c>
      <c r="C1035" s="2" t="s">
        <v>1255</v>
      </c>
    </row>
    <row r="1036" spans="2:3" x14ac:dyDescent="0.3">
      <c r="B1036" s="7" t="s">
        <v>764</v>
      </c>
      <c r="C1036" s="2" t="s">
        <v>1255</v>
      </c>
    </row>
    <row r="1037" spans="2:3" x14ac:dyDescent="0.3">
      <c r="B1037" s="7" t="s">
        <v>393</v>
      </c>
      <c r="C1037" s="2" t="s">
        <v>1255</v>
      </c>
    </row>
    <row r="1038" spans="2:3" x14ac:dyDescent="0.3">
      <c r="B1038" s="7" t="s">
        <v>394</v>
      </c>
      <c r="C1038" s="2" t="s">
        <v>1255</v>
      </c>
    </row>
    <row r="1039" spans="2:3" x14ac:dyDescent="0.3">
      <c r="B1039" s="7" t="s">
        <v>395</v>
      </c>
      <c r="C1039" s="2" t="s">
        <v>1255</v>
      </c>
    </row>
    <row r="1040" spans="2:3" x14ac:dyDescent="0.3">
      <c r="B1040" s="7" t="s">
        <v>396</v>
      </c>
      <c r="C1040" s="2" t="s">
        <v>1255</v>
      </c>
    </row>
    <row r="1041" spans="2:3" x14ac:dyDescent="0.3">
      <c r="B1041" s="7" t="s">
        <v>1259</v>
      </c>
      <c r="C1041" s="2" t="s">
        <v>1255</v>
      </c>
    </row>
    <row r="1042" spans="2:3" x14ac:dyDescent="0.3">
      <c r="B1042" s="7" t="s">
        <v>397</v>
      </c>
      <c r="C1042" s="2" t="s">
        <v>1255</v>
      </c>
    </row>
    <row r="1043" spans="2:3" x14ac:dyDescent="0.3">
      <c r="B1043" s="7" t="s">
        <v>765</v>
      </c>
      <c r="C1043" s="2" t="s">
        <v>1255</v>
      </c>
    </row>
    <row r="1044" spans="2:3" x14ac:dyDescent="0.3">
      <c r="B1044" s="7" t="s">
        <v>398</v>
      </c>
      <c r="C1044" s="2" t="s">
        <v>1255</v>
      </c>
    </row>
    <row r="1045" spans="2:3" x14ac:dyDescent="0.3">
      <c r="B1045" s="7" t="s">
        <v>399</v>
      </c>
      <c r="C1045" s="2" t="s">
        <v>1255</v>
      </c>
    </row>
    <row r="1046" spans="2:3" x14ac:dyDescent="0.3">
      <c r="B1046" s="7" t="s">
        <v>400</v>
      </c>
      <c r="C1046" s="2" t="s">
        <v>1255</v>
      </c>
    </row>
    <row r="1047" spans="2:3" x14ac:dyDescent="0.3">
      <c r="B1047" s="7" t="s">
        <v>1260</v>
      </c>
      <c r="C1047" s="2" t="s">
        <v>1255</v>
      </c>
    </row>
    <row r="1048" spans="2:3" x14ac:dyDescent="0.3">
      <c r="B1048" s="7" t="s">
        <v>401</v>
      </c>
      <c r="C1048" s="2" t="s">
        <v>1255</v>
      </c>
    </row>
    <row r="1049" spans="2:3" x14ac:dyDescent="0.3">
      <c r="B1049" s="7" t="s">
        <v>402</v>
      </c>
      <c r="C1049" s="2" t="s">
        <v>1255</v>
      </c>
    </row>
    <row r="1050" spans="2:3" x14ac:dyDescent="0.3">
      <c r="B1050" s="7" t="s">
        <v>403</v>
      </c>
      <c r="C1050" s="2" t="s">
        <v>1255</v>
      </c>
    </row>
    <row r="1051" spans="2:3" x14ac:dyDescent="0.3">
      <c r="B1051" s="7" t="s">
        <v>404</v>
      </c>
      <c r="C1051" s="2" t="s">
        <v>1255</v>
      </c>
    </row>
    <row r="1052" spans="2:3" x14ac:dyDescent="0.3">
      <c r="B1052" s="7" t="s">
        <v>405</v>
      </c>
      <c r="C1052" s="2" t="s">
        <v>1255</v>
      </c>
    </row>
    <row r="1053" spans="2:3" x14ac:dyDescent="0.3">
      <c r="B1053" s="7" t="s">
        <v>1261</v>
      </c>
      <c r="C1053" s="2" t="s">
        <v>1255</v>
      </c>
    </row>
    <row r="1054" spans="2:3" x14ac:dyDescent="0.3">
      <c r="B1054" s="7" t="s">
        <v>406</v>
      </c>
      <c r="C1054" s="2" t="s">
        <v>1255</v>
      </c>
    </row>
    <row r="1055" spans="2:3" x14ac:dyDescent="0.3">
      <c r="B1055" s="7" t="s">
        <v>1262</v>
      </c>
      <c r="C1055" s="2" t="s">
        <v>1255</v>
      </c>
    </row>
    <row r="1056" spans="2:3" x14ac:dyDescent="0.3">
      <c r="B1056" s="7" t="s">
        <v>1263</v>
      </c>
      <c r="C1056" s="2" t="s">
        <v>1255</v>
      </c>
    </row>
    <row r="1057" spans="2:3" x14ac:dyDescent="0.3">
      <c r="B1057" s="7" t="s">
        <v>1264</v>
      </c>
      <c r="C1057" s="2" t="s">
        <v>1255</v>
      </c>
    </row>
    <row r="1058" spans="2:3" x14ac:dyDescent="0.3">
      <c r="B1058" s="7" t="s">
        <v>1265</v>
      </c>
      <c r="C1058" s="2" t="s">
        <v>1255</v>
      </c>
    </row>
    <row r="1059" spans="2:3" x14ac:dyDescent="0.3">
      <c r="B1059" s="7" t="s">
        <v>1266</v>
      </c>
      <c r="C1059" s="2" t="s">
        <v>1255</v>
      </c>
    </row>
    <row r="1060" spans="2:3" x14ac:dyDescent="0.3">
      <c r="B1060" s="7" t="s">
        <v>1267</v>
      </c>
      <c r="C1060" s="2" t="s">
        <v>1255</v>
      </c>
    </row>
    <row r="1061" spans="2:3" x14ac:dyDescent="0.3">
      <c r="B1061" s="7" t="s">
        <v>1268</v>
      </c>
      <c r="C1061" s="2" t="s">
        <v>1255</v>
      </c>
    </row>
    <row r="1062" spans="2:3" x14ac:dyDescent="0.3">
      <c r="B1062" s="7" t="s">
        <v>1269</v>
      </c>
      <c r="C1062" s="2" t="s">
        <v>1255</v>
      </c>
    </row>
    <row r="1063" spans="2:3" x14ac:dyDescent="0.3">
      <c r="B1063" s="7" t="s">
        <v>408</v>
      </c>
      <c r="C1063" s="2" t="s">
        <v>1270</v>
      </c>
    </row>
    <row r="1064" spans="2:3" x14ac:dyDescent="0.3">
      <c r="B1064" s="7" t="s">
        <v>1271</v>
      </c>
      <c r="C1064" s="2" t="s">
        <v>1270</v>
      </c>
    </row>
    <row r="1065" spans="2:3" x14ac:dyDescent="0.3">
      <c r="B1065" s="7" t="s">
        <v>1272</v>
      </c>
      <c r="C1065" s="2" t="s">
        <v>1270</v>
      </c>
    </row>
    <row r="1066" spans="2:3" x14ac:dyDescent="0.3">
      <c r="B1066" s="7" t="s">
        <v>1273</v>
      </c>
      <c r="C1066" s="2" t="s">
        <v>1270</v>
      </c>
    </row>
    <row r="1067" spans="2:3" x14ac:dyDescent="0.3">
      <c r="B1067" s="7" t="s">
        <v>766</v>
      </c>
      <c r="C1067" s="2" t="s">
        <v>1270</v>
      </c>
    </row>
    <row r="1068" spans="2:3" x14ac:dyDescent="0.3">
      <c r="B1068" s="7" t="s">
        <v>1274</v>
      </c>
      <c r="C1068" s="2" t="s">
        <v>1270</v>
      </c>
    </row>
    <row r="1069" spans="2:3" x14ac:dyDescent="0.3">
      <c r="B1069" s="7" t="s">
        <v>767</v>
      </c>
      <c r="C1069" s="2" t="s">
        <v>1270</v>
      </c>
    </row>
    <row r="1070" spans="2:3" x14ac:dyDescent="0.3">
      <c r="B1070" s="7" t="s">
        <v>1275</v>
      </c>
      <c r="C1070" s="2" t="s">
        <v>1270</v>
      </c>
    </row>
    <row r="1071" spans="2:3" x14ac:dyDescent="0.3">
      <c r="B1071" s="7" t="s">
        <v>1276</v>
      </c>
      <c r="C1071" s="2" t="s">
        <v>1270</v>
      </c>
    </row>
    <row r="1072" spans="2:3" x14ac:dyDescent="0.3">
      <c r="B1072" s="7" t="s">
        <v>1277</v>
      </c>
      <c r="C1072" s="2" t="s">
        <v>1270</v>
      </c>
    </row>
    <row r="1073" spans="2:3" x14ac:dyDescent="0.3">
      <c r="B1073" s="7" t="s">
        <v>769</v>
      </c>
      <c r="C1073" s="2" t="s">
        <v>1270</v>
      </c>
    </row>
    <row r="1074" spans="2:3" x14ac:dyDescent="0.3">
      <c r="B1074" s="7" t="s">
        <v>768</v>
      </c>
      <c r="C1074" s="2" t="s">
        <v>1270</v>
      </c>
    </row>
    <row r="1075" spans="2:3" x14ac:dyDescent="0.3">
      <c r="B1075" s="7" t="s">
        <v>1278</v>
      </c>
      <c r="C1075" s="2" t="s">
        <v>1270</v>
      </c>
    </row>
    <row r="1076" spans="2:3" x14ac:dyDescent="0.3">
      <c r="B1076" s="7" t="s">
        <v>770</v>
      </c>
      <c r="C1076" s="2" t="s">
        <v>1270</v>
      </c>
    </row>
    <row r="1077" spans="2:3" x14ac:dyDescent="0.3">
      <c r="B1077" s="7" t="s">
        <v>1279</v>
      </c>
      <c r="C1077" s="2" t="s">
        <v>1270</v>
      </c>
    </row>
    <row r="1078" spans="2:3" x14ac:dyDescent="0.3">
      <c r="B1078" s="7" t="s">
        <v>771</v>
      </c>
      <c r="C1078" s="2" t="s">
        <v>1270</v>
      </c>
    </row>
    <row r="1079" spans="2:3" x14ac:dyDescent="0.3">
      <c r="B1079" s="7" t="s">
        <v>772</v>
      </c>
      <c r="C1079" s="2" t="s">
        <v>1270</v>
      </c>
    </row>
    <row r="1080" spans="2:3" x14ac:dyDescent="0.3">
      <c r="B1080" s="7" t="s">
        <v>409</v>
      </c>
      <c r="C1080" s="2" t="s">
        <v>1270</v>
      </c>
    </row>
    <row r="1081" spans="2:3" x14ac:dyDescent="0.3">
      <c r="B1081" s="7" t="s">
        <v>1281</v>
      </c>
      <c r="C1081" s="2" t="s">
        <v>1280</v>
      </c>
    </row>
    <row r="1082" spans="2:3" x14ac:dyDescent="0.3">
      <c r="B1082" s="7" t="s">
        <v>1282</v>
      </c>
      <c r="C1082" s="2" t="s">
        <v>1280</v>
      </c>
    </row>
    <row r="1083" spans="2:3" x14ac:dyDescent="0.3">
      <c r="B1083" s="7" t="s">
        <v>410</v>
      </c>
      <c r="C1083" s="2" t="s">
        <v>1280</v>
      </c>
    </row>
    <row r="1084" spans="2:3" x14ac:dyDescent="0.3">
      <c r="B1084" s="7" t="s">
        <v>411</v>
      </c>
      <c r="C1084" s="2" t="s">
        <v>1280</v>
      </c>
    </row>
    <row r="1085" spans="2:3" x14ac:dyDescent="0.3">
      <c r="B1085" s="7" t="s">
        <v>412</v>
      </c>
      <c r="C1085" s="2" t="s">
        <v>1280</v>
      </c>
    </row>
    <row r="1086" spans="2:3" x14ac:dyDescent="0.3">
      <c r="B1086" s="7" t="s">
        <v>1283</v>
      </c>
      <c r="C1086" s="2" t="s">
        <v>1280</v>
      </c>
    </row>
    <row r="1087" spans="2:3" x14ac:dyDescent="0.3">
      <c r="B1087" s="7" t="s">
        <v>1284</v>
      </c>
      <c r="C1087" s="2" t="s">
        <v>1280</v>
      </c>
    </row>
    <row r="1088" spans="2:3" x14ac:dyDescent="0.3">
      <c r="B1088" s="7" t="s">
        <v>413</v>
      </c>
      <c r="C1088" s="2" t="s">
        <v>1280</v>
      </c>
    </row>
    <row r="1089" spans="2:3" x14ac:dyDescent="0.3">
      <c r="B1089" s="7" t="s">
        <v>773</v>
      </c>
      <c r="C1089" s="2" t="s">
        <v>1280</v>
      </c>
    </row>
    <row r="1090" spans="2:3" x14ac:dyDescent="0.3">
      <c r="B1090" s="7" t="s">
        <v>774</v>
      </c>
      <c r="C1090" s="2" t="s">
        <v>1280</v>
      </c>
    </row>
    <row r="1091" spans="2:3" x14ac:dyDescent="0.3">
      <c r="B1091" s="7" t="s">
        <v>414</v>
      </c>
      <c r="C1091" s="2" t="s">
        <v>1280</v>
      </c>
    </row>
    <row r="1092" spans="2:3" x14ac:dyDescent="0.3">
      <c r="B1092" s="7" t="s">
        <v>775</v>
      </c>
      <c r="C1092" s="2" t="s">
        <v>1280</v>
      </c>
    </row>
    <row r="1093" spans="2:3" x14ac:dyDescent="0.3">
      <c r="B1093" s="7" t="s">
        <v>415</v>
      </c>
      <c r="C1093" s="2" t="s">
        <v>1280</v>
      </c>
    </row>
    <row r="1094" spans="2:3" x14ac:dyDescent="0.3">
      <c r="B1094" s="7" t="s">
        <v>416</v>
      </c>
      <c r="C1094" s="2" t="s">
        <v>1280</v>
      </c>
    </row>
    <row r="1095" spans="2:3" x14ac:dyDescent="0.3">
      <c r="B1095" s="7" t="s">
        <v>776</v>
      </c>
      <c r="C1095" s="2" t="s">
        <v>1280</v>
      </c>
    </row>
    <row r="1096" spans="2:3" x14ac:dyDescent="0.3">
      <c r="B1096" s="7" t="s">
        <v>417</v>
      </c>
      <c r="C1096" s="2" t="s">
        <v>1280</v>
      </c>
    </row>
    <row r="1097" spans="2:3" x14ac:dyDescent="0.3">
      <c r="B1097" s="7" t="s">
        <v>1285</v>
      </c>
      <c r="C1097" s="2" t="s">
        <v>1280</v>
      </c>
    </row>
    <row r="1098" spans="2:3" x14ac:dyDescent="0.3">
      <c r="B1098" s="7" t="s">
        <v>777</v>
      </c>
      <c r="C1098" s="2" t="s">
        <v>1280</v>
      </c>
    </row>
    <row r="1099" spans="2:3" x14ac:dyDescent="0.3">
      <c r="B1099" s="7" t="s">
        <v>1286</v>
      </c>
      <c r="C1099" s="2" t="s">
        <v>1280</v>
      </c>
    </row>
    <row r="1100" spans="2:3" x14ac:dyDescent="0.3">
      <c r="B1100" s="7" t="s">
        <v>418</v>
      </c>
      <c r="C1100" s="2" t="s">
        <v>1280</v>
      </c>
    </row>
    <row r="1101" spans="2:3" x14ac:dyDescent="0.3">
      <c r="B1101" s="7" t="s">
        <v>419</v>
      </c>
      <c r="C1101" s="2" t="s">
        <v>1280</v>
      </c>
    </row>
    <row r="1102" spans="2:3" x14ac:dyDescent="0.3">
      <c r="B1102" s="7" t="s">
        <v>420</v>
      </c>
      <c r="C1102" s="2" t="s">
        <v>1280</v>
      </c>
    </row>
    <row r="1103" spans="2:3" x14ac:dyDescent="0.3">
      <c r="B1103" s="7" t="s">
        <v>778</v>
      </c>
      <c r="C1103" s="2" t="s">
        <v>1280</v>
      </c>
    </row>
    <row r="1104" spans="2:3" x14ac:dyDescent="0.3">
      <c r="B1104" s="7" t="s">
        <v>779</v>
      </c>
      <c r="C1104" s="2" t="s">
        <v>1280</v>
      </c>
    </row>
    <row r="1105" spans="2:3" x14ac:dyDescent="0.3">
      <c r="B1105" s="7" t="s">
        <v>421</v>
      </c>
      <c r="C1105" s="2" t="s">
        <v>1280</v>
      </c>
    </row>
    <row r="1106" spans="2:3" x14ac:dyDescent="0.3">
      <c r="B1106" s="7" t="s">
        <v>1287</v>
      </c>
      <c r="C1106" s="2" t="s">
        <v>1280</v>
      </c>
    </row>
    <row r="1107" spans="2:3" x14ac:dyDescent="0.3">
      <c r="B1107" s="7" t="s">
        <v>1288</v>
      </c>
      <c r="C1107" s="2" t="s">
        <v>1280</v>
      </c>
    </row>
    <row r="1108" spans="2:3" x14ac:dyDescent="0.3">
      <c r="B1108" s="7" t="s">
        <v>1289</v>
      </c>
      <c r="C1108" s="2" t="s">
        <v>1280</v>
      </c>
    </row>
    <row r="1109" spans="2:3" x14ac:dyDescent="0.3">
      <c r="B1109" s="7" t="s">
        <v>1290</v>
      </c>
      <c r="C1109" s="2" t="s">
        <v>1280</v>
      </c>
    </row>
    <row r="1110" spans="2:3" x14ac:dyDescent="0.3">
      <c r="B1110" s="7" t="s">
        <v>422</v>
      </c>
      <c r="C1110" s="2" t="s">
        <v>1280</v>
      </c>
    </row>
    <row r="1111" spans="2:3" x14ac:dyDescent="0.3">
      <c r="B1111" s="7" t="s">
        <v>407</v>
      </c>
      <c r="C1111" s="2" t="s">
        <v>1280</v>
      </c>
    </row>
    <row r="1112" spans="2:3" x14ac:dyDescent="0.3">
      <c r="B1112" s="7" t="s">
        <v>423</v>
      </c>
      <c r="C1112" s="2" t="s">
        <v>1291</v>
      </c>
    </row>
    <row r="1113" spans="2:3" x14ac:dyDescent="0.3">
      <c r="B1113" s="7" t="s">
        <v>780</v>
      </c>
      <c r="C1113" s="2" t="s">
        <v>1291</v>
      </c>
    </row>
    <row r="1114" spans="2:3" x14ac:dyDescent="0.3">
      <c r="B1114" s="7" t="s">
        <v>781</v>
      </c>
      <c r="C1114" s="2" t="s">
        <v>1291</v>
      </c>
    </row>
    <row r="1115" spans="2:3" x14ac:dyDescent="0.3">
      <c r="B1115" s="7" t="s">
        <v>782</v>
      </c>
      <c r="C1115" s="2" t="s">
        <v>1291</v>
      </c>
    </row>
    <row r="1116" spans="2:3" x14ac:dyDescent="0.3">
      <c r="B1116" s="7" t="s">
        <v>783</v>
      </c>
      <c r="C1116" s="2" t="s">
        <v>1291</v>
      </c>
    </row>
    <row r="1117" spans="2:3" x14ac:dyDescent="0.3">
      <c r="B1117" s="7" t="s">
        <v>1292</v>
      </c>
      <c r="C1117" s="2" t="s">
        <v>1291</v>
      </c>
    </row>
    <row r="1118" spans="2:3" x14ac:dyDescent="0.3">
      <c r="B1118" s="7" t="s">
        <v>1293</v>
      </c>
      <c r="C1118" s="2" t="s">
        <v>1291</v>
      </c>
    </row>
    <row r="1119" spans="2:3" x14ac:dyDescent="0.3">
      <c r="B1119" s="7" t="s">
        <v>1294</v>
      </c>
      <c r="C1119" s="2" t="s">
        <v>1291</v>
      </c>
    </row>
    <row r="1120" spans="2:3" x14ac:dyDescent="0.3">
      <c r="B1120" s="7" t="s">
        <v>784</v>
      </c>
      <c r="C1120" s="2" t="s">
        <v>1291</v>
      </c>
    </row>
    <row r="1121" spans="2:3" x14ac:dyDescent="0.3">
      <c r="B1121" s="7" t="s">
        <v>1295</v>
      </c>
      <c r="C1121" s="2" t="s">
        <v>1291</v>
      </c>
    </row>
    <row r="1122" spans="2:3" x14ac:dyDescent="0.3">
      <c r="B1122" s="7" t="s">
        <v>1296</v>
      </c>
      <c r="C1122" s="2" t="s">
        <v>1291</v>
      </c>
    </row>
    <row r="1123" spans="2:3" x14ac:dyDescent="0.3">
      <c r="B1123" s="7" t="s">
        <v>1297</v>
      </c>
      <c r="C1123" s="2" t="s">
        <v>1291</v>
      </c>
    </row>
    <row r="1124" spans="2:3" x14ac:dyDescent="0.3">
      <c r="B1124" s="7" t="s">
        <v>785</v>
      </c>
      <c r="C1124" s="2" t="s">
        <v>1291</v>
      </c>
    </row>
    <row r="1125" spans="2:3" x14ac:dyDescent="0.3">
      <c r="B1125" s="7" t="s">
        <v>786</v>
      </c>
      <c r="C1125" s="2" t="s">
        <v>1291</v>
      </c>
    </row>
    <row r="1126" spans="2:3" x14ac:dyDescent="0.3">
      <c r="B1126" s="7" t="s">
        <v>787</v>
      </c>
      <c r="C1126" s="2" t="s">
        <v>1291</v>
      </c>
    </row>
    <row r="1127" spans="2:3" x14ac:dyDescent="0.3">
      <c r="B1127" s="7" t="s">
        <v>1298</v>
      </c>
      <c r="C1127" s="2" t="s">
        <v>1291</v>
      </c>
    </row>
    <row r="1128" spans="2:3" x14ac:dyDescent="0.3">
      <c r="B1128" s="7" t="s">
        <v>1299</v>
      </c>
      <c r="C1128" s="2" t="s">
        <v>1291</v>
      </c>
    </row>
    <row r="1129" spans="2:3" x14ac:dyDescent="0.3">
      <c r="B1129" s="7" t="s">
        <v>788</v>
      </c>
      <c r="C1129" s="2" t="s">
        <v>1291</v>
      </c>
    </row>
    <row r="1130" spans="2:3" x14ac:dyDescent="0.3">
      <c r="B1130" s="7" t="s">
        <v>789</v>
      </c>
      <c r="C1130" s="2" t="s">
        <v>1291</v>
      </c>
    </row>
    <row r="1131" spans="2:3" x14ac:dyDescent="0.3">
      <c r="B1131" s="7" t="s">
        <v>790</v>
      </c>
      <c r="C1131" s="2" t="s">
        <v>1291</v>
      </c>
    </row>
    <row r="1132" spans="2:3" x14ac:dyDescent="0.3">
      <c r="B1132" s="7" t="s">
        <v>791</v>
      </c>
      <c r="C1132" s="2" t="s">
        <v>1291</v>
      </c>
    </row>
    <row r="1133" spans="2:3" x14ac:dyDescent="0.3">
      <c r="B1133" s="7" t="s">
        <v>792</v>
      </c>
      <c r="C1133" s="2" t="s">
        <v>1291</v>
      </c>
    </row>
    <row r="1134" spans="2:3" x14ac:dyDescent="0.3">
      <c r="B1134" s="7" t="s">
        <v>793</v>
      </c>
      <c r="C1134" s="2" t="s">
        <v>1291</v>
      </c>
    </row>
    <row r="1135" spans="2:3" x14ac:dyDescent="0.3">
      <c r="B1135" s="7" t="s">
        <v>794</v>
      </c>
      <c r="C1135" s="2" t="s">
        <v>1291</v>
      </c>
    </row>
    <row r="1136" spans="2:3" x14ac:dyDescent="0.3">
      <c r="B1136" s="7" t="s">
        <v>795</v>
      </c>
      <c r="C1136" s="2" t="s">
        <v>1291</v>
      </c>
    </row>
    <row r="1137" spans="2:3" x14ac:dyDescent="0.3">
      <c r="B1137" s="7" t="s">
        <v>796</v>
      </c>
      <c r="C1137" s="2" t="s">
        <v>1300</v>
      </c>
    </row>
    <row r="1138" spans="2:3" x14ac:dyDescent="0.3">
      <c r="B1138" s="7" t="s">
        <v>424</v>
      </c>
      <c r="C1138" s="2" t="s">
        <v>1300</v>
      </c>
    </row>
    <row r="1139" spans="2:3" x14ac:dyDescent="0.3">
      <c r="B1139" s="7" t="s">
        <v>797</v>
      </c>
      <c r="C1139" s="2" t="s">
        <v>1300</v>
      </c>
    </row>
    <row r="1140" spans="2:3" x14ac:dyDescent="0.3">
      <c r="B1140" s="7" t="s">
        <v>798</v>
      </c>
      <c r="C1140" s="2" t="s">
        <v>1300</v>
      </c>
    </row>
    <row r="1141" spans="2:3" x14ac:dyDescent="0.3">
      <c r="B1141" s="7" t="s">
        <v>1301</v>
      </c>
      <c r="C1141" s="2" t="s">
        <v>1300</v>
      </c>
    </row>
    <row r="1142" spans="2:3" x14ac:dyDescent="0.3">
      <c r="B1142" s="7" t="s">
        <v>425</v>
      </c>
      <c r="C1142" s="2" t="s">
        <v>1300</v>
      </c>
    </row>
    <row r="1143" spans="2:3" x14ac:dyDescent="0.3">
      <c r="B1143" s="7" t="s">
        <v>426</v>
      </c>
      <c r="C1143" s="2" t="s">
        <v>1300</v>
      </c>
    </row>
    <row r="1144" spans="2:3" x14ac:dyDescent="0.3">
      <c r="B1144" s="7" t="s">
        <v>799</v>
      </c>
      <c r="C1144" s="2" t="s">
        <v>1300</v>
      </c>
    </row>
    <row r="1145" spans="2:3" x14ac:dyDescent="0.3">
      <c r="B1145" s="7" t="s">
        <v>1302</v>
      </c>
      <c r="C1145" s="2" t="s">
        <v>1300</v>
      </c>
    </row>
    <row r="1146" spans="2:3" x14ac:dyDescent="0.3">
      <c r="B1146" s="7" t="s">
        <v>800</v>
      </c>
      <c r="C1146" s="2" t="s">
        <v>1300</v>
      </c>
    </row>
    <row r="1147" spans="2:3" x14ac:dyDescent="0.3">
      <c r="B1147" s="7" t="s">
        <v>224</v>
      </c>
      <c r="C1147" s="2" t="s">
        <v>1300</v>
      </c>
    </row>
    <row r="1148" spans="2:3" x14ac:dyDescent="0.3">
      <c r="B1148" s="7" t="s">
        <v>427</v>
      </c>
      <c r="C1148" s="2" t="s">
        <v>1300</v>
      </c>
    </row>
    <row r="1149" spans="2:3" x14ac:dyDescent="0.3">
      <c r="B1149" s="7" t="s">
        <v>1228</v>
      </c>
      <c r="C1149" s="2" t="s">
        <v>1300</v>
      </c>
    </row>
    <row r="1150" spans="2:3" x14ac:dyDescent="0.3">
      <c r="B1150" s="7" t="s">
        <v>1303</v>
      </c>
      <c r="C1150" s="2" t="s">
        <v>1300</v>
      </c>
    </row>
    <row r="1151" spans="2:3" x14ac:dyDescent="0.3">
      <c r="B1151" s="7" t="s">
        <v>801</v>
      </c>
      <c r="C1151" s="2" t="s">
        <v>1300</v>
      </c>
    </row>
    <row r="1152" spans="2:3" x14ac:dyDescent="0.3">
      <c r="B1152" s="7" t="s">
        <v>802</v>
      </c>
      <c r="C1152" s="2" t="s">
        <v>1300</v>
      </c>
    </row>
    <row r="1153" spans="2:3" x14ac:dyDescent="0.3">
      <c r="B1153" s="7" t="s">
        <v>428</v>
      </c>
      <c r="C1153" s="2" t="s">
        <v>1300</v>
      </c>
    </row>
    <row r="1154" spans="2:3" x14ac:dyDescent="0.3">
      <c r="B1154" s="7" t="s">
        <v>1304</v>
      </c>
      <c r="C1154" s="2" t="s">
        <v>1300</v>
      </c>
    </row>
    <row r="1155" spans="2:3" x14ac:dyDescent="0.3">
      <c r="B1155" s="7" t="s">
        <v>803</v>
      </c>
      <c r="C1155" s="2" t="s">
        <v>1300</v>
      </c>
    </row>
    <row r="1156" spans="2:3" x14ac:dyDescent="0.3">
      <c r="B1156" s="7" t="s">
        <v>429</v>
      </c>
      <c r="C1156" s="2" t="s">
        <v>1300</v>
      </c>
    </row>
    <row r="1157" spans="2:3" x14ac:dyDescent="0.3">
      <c r="B1157" s="7" t="s">
        <v>430</v>
      </c>
      <c r="C1157" s="2" t="s">
        <v>1300</v>
      </c>
    </row>
    <row r="1158" spans="2:3" x14ac:dyDescent="0.3">
      <c r="B1158" s="7" t="s">
        <v>431</v>
      </c>
      <c r="C1158" s="2" t="s">
        <v>1300</v>
      </c>
    </row>
    <row r="1159" spans="2:3" x14ac:dyDescent="0.3">
      <c r="B1159" s="7" t="s">
        <v>804</v>
      </c>
      <c r="C1159" s="2" t="s">
        <v>1300</v>
      </c>
    </row>
    <row r="1160" spans="2:3" x14ac:dyDescent="0.3">
      <c r="B1160" s="7" t="s">
        <v>1305</v>
      </c>
      <c r="C1160" s="2" t="s">
        <v>1300</v>
      </c>
    </row>
    <row r="1161" spans="2:3" x14ac:dyDescent="0.3">
      <c r="B1161" s="7" t="s">
        <v>1307</v>
      </c>
      <c r="C1161" s="2" t="s">
        <v>1306</v>
      </c>
    </row>
    <row r="1162" spans="2:3" x14ac:dyDescent="0.3">
      <c r="B1162" s="7" t="s">
        <v>432</v>
      </c>
      <c r="C1162" s="2" t="s">
        <v>1306</v>
      </c>
    </row>
    <row r="1163" spans="2:3" x14ac:dyDescent="0.3">
      <c r="B1163" s="7" t="s">
        <v>1308</v>
      </c>
      <c r="C1163" s="2" t="s">
        <v>1306</v>
      </c>
    </row>
    <row r="1164" spans="2:3" x14ac:dyDescent="0.3">
      <c r="B1164" s="7" t="s">
        <v>1309</v>
      </c>
      <c r="C1164" s="2" t="s">
        <v>1306</v>
      </c>
    </row>
    <row r="1165" spans="2:3" x14ac:dyDescent="0.3">
      <c r="B1165" s="7" t="s">
        <v>1311</v>
      </c>
      <c r="C1165" s="2" t="s">
        <v>1310</v>
      </c>
    </row>
    <row r="1166" spans="2:3" x14ac:dyDescent="0.3">
      <c r="B1166" s="7" t="s">
        <v>1312</v>
      </c>
      <c r="C1166" s="2" t="s">
        <v>1310</v>
      </c>
    </row>
    <row r="1167" spans="2:3" x14ac:dyDescent="0.3">
      <c r="B1167" s="7" t="s">
        <v>805</v>
      </c>
      <c r="C1167" s="2" t="s">
        <v>1310</v>
      </c>
    </row>
    <row r="1168" spans="2:3" x14ac:dyDescent="0.3">
      <c r="B1168" s="7" t="s">
        <v>1313</v>
      </c>
      <c r="C1168" s="2" t="s">
        <v>1310</v>
      </c>
    </row>
    <row r="1169" spans="2:3" x14ac:dyDescent="0.3">
      <c r="B1169" s="7" t="s">
        <v>434</v>
      </c>
      <c r="C1169" s="2" t="s">
        <v>1310</v>
      </c>
    </row>
    <row r="1170" spans="2:3" x14ac:dyDescent="0.3">
      <c r="B1170" s="7" t="s">
        <v>435</v>
      </c>
      <c r="C1170" s="2" t="s">
        <v>1310</v>
      </c>
    </row>
    <row r="1171" spans="2:3" x14ac:dyDescent="0.3">
      <c r="B1171" s="7" t="s">
        <v>1314</v>
      </c>
      <c r="C1171" s="2" t="s">
        <v>1310</v>
      </c>
    </row>
    <row r="1172" spans="2:3" x14ac:dyDescent="0.3">
      <c r="B1172" s="7" t="s">
        <v>1315</v>
      </c>
      <c r="C1172" s="2" t="s">
        <v>1310</v>
      </c>
    </row>
    <row r="1173" spans="2:3" x14ac:dyDescent="0.3">
      <c r="B1173" s="7" t="s">
        <v>1316</v>
      </c>
      <c r="C1173" s="2" t="s">
        <v>1310</v>
      </c>
    </row>
    <row r="1174" spans="2:3" x14ac:dyDescent="0.3">
      <c r="B1174" s="7" t="s">
        <v>1317</v>
      </c>
      <c r="C1174" s="2" t="s">
        <v>1310</v>
      </c>
    </row>
    <row r="1175" spans="2:3" x14ac:dyDescent="0.3">
      <c r="B1175" s="7" t="s">
        <v>433</v>
      </c>
      <c r="C1175" s="2" t="s">
        <v>1310</v>
      </c>
    </row>
    <row r="1176" spans="2:3" x14ac:dyDescent="0.3">
      <c r="B1176" s="7" t="s">
        <v>806</v>
      </c>
      <c r="C1176" s="2" t="s">
        <v>1310</v>
      </c>
    </row>
    <row r="1177" spans="2:3" x14ac:dyDescent="0.3">
      <c r="B1177" s="7" t="s">
        <v>1319</v>
      </c>
      <c r="C1177" s="2" t="s">
        <v>1318</v>
      </c>
    </row>
    <row r="1178" spans="2:3" x14ac:dyDescent="0.3">
      <c r="B1178" s="7" t="s">
        <v>436</v>
      </c>
      <c r="C1178" s="2" t="s">
        <v>1318</v>
      </c>
    </row>
    <row r="1179" spans="2:3" x14ac:dyDescent="0.3">
      <c r="B1179" s="7" t="s">
        <v>807</v>
      </c>
      <c r="C1179" s="2" t="s">
        <v>1318</v>
      </c>
    </row>
    <row r="1180" spans="2:3" x14ac:dyDescent="0.3">
      <c r="B1180" s="7" t="s">
        <v>437</v>
      </c>
      <c r="C1180" s="2" t="s">
        <v>1318</v>
      </c>
    </row>
    <row r="1181" spans="2:3" x14ac:dyDescent="0.3">
      <c r="B1181" s="7" t="s">
        <v>1320</v>
      </c>
      <c r="C1181" s="2" t="s">
        <v>1318</v>
      </c>
    </row>
    <row r="1182" spans="2:3" x14ac:dyDescent="0.3">
      <c r="B1182" s="7" t="s">
        <v>808</v>
      </c>
      <c r="C1182" s="2" t="s">
        <v>1318</v>
      </c>
    </row>
    <row r="1183" spans="2:3" x14ac:dyDescent="0.3">
      <c r="B1183" s="7" t="s">
        <v>1321</v>
      </c>
      <c r="C1183" s="2" t="s">
        <v>1318</v>
      </c>
    </row>
    <row r="1184" spans="2:3" x14ac:dyDescent="0.3">
      <c r="B1184" s="7" t="s">
        <v>439</v>
      </c>
      <c r="C1184" s="2" t="s">
        <v>1318</v>
      </c>
    </row>
    <row r="1185" spans="2:3" x14ac:dyDescent="0.3">
      <c r="B1185" s="7" t="s">
        <v>809</v>
      </c>
      <c r="C1185" s="2" t="s">
        <v>1318</v>
      </c>
    </row>
    <row r="1186" spans="2:3" x14ac:dyDescent="0.3">
      <c r="B1186" s="7" t="s">
        <v>438</v>
      </c>
      <c r="C1186" s="2" t="s">
        <v>1318</v>
      </c>
    </row>
    <row r="1187" spans="2:3" x14ac:dyDescent="0.3">
      <c r="B1187" s="7" t="s">
        <v>49</v>
      </c>
      <c r="C1187" s="2" t="s">
        <v>1318</v>
      </c>
    </row>
    <row r="1188" spans="2:3" x14ac:dyDescent="0.3">
      <c r="B1188" s="7" t="s">
        <v>810</v>
      </c>
      <c r="C1188" s="2" t="s">
        <v>1318</v>
      </c>
    </row>
    <row r="1189" spans="2:3" x14ac:dyDescent="0.3">
      <c r="B1189" s="7" t="s">
        <v>811</v>
      </c>
      <c r="C1189" s="2" t="s">
        <v>1318</v>
      </c>
    </row>
    <row r="1190" spans="2:3" x14ac:dyDescent="0.3">
      <c r="B1190" s="7" t="s">
        <v>812</v>
      </c>
      <c r="C1190" s="2" t="s">
        <v>1318</v>
      </c>
    </row>
    <row r="1191" spans="2:3" x14ac:dyDescent="0.3">
      <c r="B1191" s="7" t="s">
        <v>440</v>
      </c>
      <c r="C1191" s="2" t="s">
        <v>1318</v>
      </c>
    </row>
    <row r="1192" spans="2:3" x14ac:dyDescent="0.3">
      <c r="B1192" s="7" t="s">
        <v>813</v>
      </c>
      <c r="C1192" s="2" t="s">
        <v>1318</v>
      </c>
    </row>
    <row r="1193" spans="2:3" x14ac:dyDescent="0.3">
      <c r="B1193" s="7" t="s">
        <v>814</v>
      </c>
      <c r="C1193" s="2" t="s">
        <v>1318</v>
      </c>
    </row>
    <row r="1194" spans="2:3" x14ac:dyDescent="0.3">
      <c r="B1194" s="7" t="s">
        <v>441</v>
      </c>
      <c r="C1194" s="2" t="s">
        <v>1322</v>
      </c>
    </row>
    <row r="1195" spans="2:3" x14ac:dyDescent="0.3">
      <c r="B1195" s="7" t="s">
        <v>442</v>
      </c>
      <c r="C1195" s="2" t="s">
        <v>1322</v>
      </c>
    </row>
    <row r="1196" spans="2:3" x14ac:dyDescent="0.3">
      <c r="B1196" s="7" t="s">
        <v>815</v>
      </c>
      <c r="C1196" s="2" t="s">
        <v>1322</v>
      </c>
    </row>
    <row r="1197" spans="2:3" x14ac:dyDescent="0.3">
      <c r="B1197" s="7" t="s">
        <v>1323</v>
      </c>
      <c r="C1197" s="2" t="s">
        <v>1322</v>
      </c>
    </row>
    <row r="1198" spans="2:3" x14ac:dyDescent="0.3">
      <c r="B1198" s="7" t="s">
        <v>816</v>
      </c>
      <c r="C1198" s="2" t="s">
        <v>1322</v>
      </c>
    </row>
    <row r="1199" spans="2:3" x14ac:dyDescent="0.3">
      <c r="B1199" s="7" t="s">
        <v>817</v>
      </c>
      <c r="C1199" s="2" t="s">
        <v>1322</v>
      </c>
    </row>
    <row r="1200" spans="2:3" x14ac:dyDescent="0.3">
      <c r="B1200" s="7" t="s">
        <v>818</v>
      </c>
      <c r="C1200" s="2" t="s">
        <v>1322</v>
      </c>
    </row>
    <row r="1201" spans="2:3" x14ac:dyDescent="0.3">
      <c r="B1201" s="7" t="s">
        <v>819</v>
      </c>
      <c r="C1201" s="2" t="s">
        <v>1322</v>
      </c>
    </row>
    <row r="1202" spans="2:3" x14ac:dyDescent="0.3">
      <c r="B1202" s="7" t="s">
        <v>443</v>
      </c>
      <c r="C1202" s="2" t="s">
        <v>1322</v>
      </c>
    </row>
    <row r="1203" spans="2:3" x14ac:dyDescent="0.3">
      <c r="B1203" s="7" t="s">
        <v>444</v>
      </c>
      <c r="C1203" s="2" t="s">
        <v>1324</v>
      </c>
    </row>
    <row r="1204" spans="2:3" x14ac:dyDescent="0.3">
      <c r="B1204" s="7" t="s">
        <v>1325</v>
      </c>
      <c r="C1204" s="2" t="s">
        <v>1324</v>
      </c>
    </row>
    <row r="1205" spans="2:3" x14ac:dyDescent="0.3">
      <c r="B1205" s="7" t="s">
        <v>1326</v>
      </c>
      <c r="C1205" s="2" t="s">
        <v>1324</v>
      </c>
    </row>
    <row r="1206" spans="2:3" x14ac:dyDescent="0.3">
      <c r="B1206" s="7" t="s">
        <v>447</v>
      </c>
      <c r="C1206" s="2" t="s">
        <v>1324</v>
      </c>
    </row>
    <row r="1207" spans="2:3" x14ac:dyDescent="0.3">
      <c r="B1207" s="7" t="s">
        <v>445</v>
      </c>
      <c r="C1207" s="2" t="s">
        <v>1324</v>
      </c>
    </row>
    <row r="1208" spans="2:3" x14ac:dyDescent="0.3">
      <c r="B1208" s="7" t="s">
        <v>1327</v>
      </c>
      <c r="C1208" s="2" t="s">
        <v>1324</v>
      </c>
    </row>
    <row r="1209" spans="2:3" x14ac:dyDescent="0.3">
      <c r="B1209" s="7" t="s">
        <v>446</v>
      </c>
      <c r="C1209" s="2" t="s">
        <v>1324</v>
      </c>
    </row>
    <row r="1210" spans="2:3" x14ac:dyDescent="0.3">
      <c r="B1210" s="7" t="s">
        <v>1328</v>
      </c>
      <c r="C1210" s="2" t="s">
        <v>1324</v>
      </c>
    </row>
    <row r="1211" spans="2:3" x14ac:dyDescent="0.3">
      <c r="B1211" s="7" t="s">
        <v>448</v>
      </c>
      <c r="C1211" s="2" t="s">
        <v>1329</v>
      </c>
    </row>
    <row r="1212" spans="2:3" x14ac:dyDescent="0.3">
      <c r="B1212" s="7" t="s">
        <v>1330</v>
      </c>
      <c r="C1212" s="2" t="s">
        <v>1329</v>
      </c>
    </row>
    <row r="1213" spans="2:3" x14ac:dyDescent="0.3">
      <c r="B1213" s="7" t="s">
        <v>1331</v>
      </c>
      <c r="C1213" s="2" t="s">
        <v>1329</v>
      </c>
    </row>
    <row r="1214" spans="2:3" x14ac:dyDescent="0.3">
      <c r="B1214" s="7" t="s">
        <v>1332</v>
      </c>
      <c r="C1214" s="2" t="s">
        <v>1329</v>
      </c>
    </row>
    <row r="1215" spans="2:3" x14ac:dyDescent="0.3">
      <c r="B1215" s="7" t="s">
        <v>820</v>
      </c>
      <c r="C1215" s="2" t="s">
        <v>1329</v>
      </c>
    </row>
    <row r="1216" spans="2:3" x14ac:dyDescent="0.3">
      <c r="B1216" s="7" t="s">
        <v>821</v>
      </c>
      <c r="C1216" s="2" t="s">
        <v>1329</v>
      </c>
    </row>
    <row r="1217" spans="2:3" x14ac:dyDescent="0.3">
      <c r="B1217" s="7" t="s">
        <v>1333</v>
      </c>
      <c r="C1217" s="2" t="s">
        <v>1329</v>
      </c>
    </row>
    <row r="1218" spans="2:3" x14ac:dyDescent="0.3">
      <c r="B1218" s="7" t="s">
        <v>1334</v>
      </c>
      <c r="C1218" s="2" t="s">
        <v>1329</v>
      </c>
    </row>
    <row r="1219" spans="2:3" x14ac:dyDescent="0.3">
      <c r="B1219" s="7" t="s">
        <v>822</v>
      </c>
      <c r="C1219" s="2" t="s">
        <v>1329</v>
      </c>
    </row>
    <row r="1220" spans="2:3" x14ac:dyDescent="0.3">
      <c r="B1220" s="7" t="s">
        <v>1335</v>
      </c>
      <c r="C1220" s="2" t="s">
        <v>1329</v>
      </c>
    </row>
    <row r="1221" spans="2:3" x14ac:dyDescent="0.3">
      <c r="B1221" s="7" t="s">
        <v>1336</v>
      </c>
      <c r="C1221" s="2" t="s">
        <v>1329</v>
      </c>
    </row>
    <row r="1222" spans="2:3" x14ac:dyDescent="0.3">
      <c r="B1222" s="7" t="s">
        <v>449</v>
      </c>
      <c r="C1222" s="2" t="s">
        <v>1329</v>
      </c>
    </row>
    <row r="1223" spans="2:3" x14ac:dyDescent="0.3">
      <c r="B1223" s="7" t="s">
        <v>1337</v>
      </c>
      <c r="C1223" s="2" t="s">
        <v>1329</v>
      </c>
    </row>
    <row r="1224" spans="2:3" x14ac:dyDescent="0.3">
      <c r="B1224" s="7" t="s">
        <v>450</v>
      </c>
      <c r="C1224" s="2" t="s">
        <v>1329</v>
      </c>
    </row>
    <row r="1225" spans="2:3" x14ac:dyDescent="0.3">
      <c r="B1225" s="7" t="s">
        <v>451</v>
      </c>
      <c r="C1225" s="2" t="s">
        <v>1329</v>
      </c>
    </row>
    <row r="1226" spans="2:3" x14ac:dyDescent="0.3">
      <c r="B1226" s="7" t="s">
        <v>823</v>
      </c>
      <c r="C1226" s="2" t="s">
        <v>1329</v>
      </c>
    </row>
    <row r="1227" spans="2:3" x14ac:dyDescent="0.3">
      <c r="B1227" s="7" t="s">
        <v>452</v>
      </c>
      <c r="C1227" s="2" t="s">
        <v>1329</v>
      </c>
    </row>
    <row r="1228" spans="2:3" x14ac:dyDescent="0.3">
      <c r="B1228" s="7" t="s">
        <v>453</v>
      </c>
      <c r="C1228" s="2" t="s">
        <v>1329</v>
      </c>
    </row>
    <row r="1229" spans="2:3" x14ac:dyDescent="0.3">
      <c r="B1229" s="7" t="s">
        <v>1338</v>
      </c>
      <c r="C1229" s="2" t="s">
        <v>1329</v>
      </c>
    </row>
    <row r="1230" spans="2:3" x14ac:dyDescent="0.3">
      <c r="B1230" s="7" t="s">
        <v>454</v>
      </c>
      <c r="C1230" s="2" t="s">
        <v>1329</v>
      </c>
    </row>
    <row r="1231" spans="2:3" x14ac:dyDescent="0.3">
      <c r="B1231" s="7" t="s">
        <v>455</v>
      </c>
      <c r="C1231" s="2" t="s">
        <v>1329</v>
      </c>
    </row>
    <row r="1232" spans="2:3" x14ac:dyDescent="0.3">
      <c r="B1232" s="7" t="s">
        <v>1228</v>
      </c>
      <c r="C1232" s="2" t="s">
        <v>1329</v>
      </c>
    </row>
    <row r="1233" spans="2:3" x14ac:dyDescent="0.3">
      <c r="B1233" s="7" t="s">
        <v>1339</v>
      </c>
      <c r="C1233" s="2" t="s">
        <v>1329</v>
      </c>
    </row>
    <row r="1234" spans="2:3" x14ac:dyDescent="0.3">
      <c r="B1234" s="7" t="s">
        <v>456</v>
      </c>
      <c r="C1234" s="2" t="s">
        <v>1329</v>
      </c>
    </row>
    <row r="1235" spans="2:3" x14ac:dyDescent="0.3">
      <c r="B1235" s="7" t="s">
        <v>457</v>
      </c>
      <c r="C1235" s="2" t="s">
        <v>1329</v>
      </c>
    </row>
    <row r="1236" spans="2:3" x14ac:dyDescent="0.3">
      <c r="B1236" s="7" t="s">
        <v>458</v>
      </c>
      <c r="C1236" s="2" t="s">
        <v>1329</v>
      </c>
    </row>
    <row r="1237" spans="2:3" x14ac:dyDescent="0.3">
      <c r="B1237" s="7" t="s">
        <v>1340</v>
      </c>
      <c r="C1237" s="2" t="s">
        <v>1329</v>
      </c>
    </row>
    <row r="1238" spans="2:3" x14ac:dyDescent="0.3">
      <c r="B1238" s="7" t="s">
        <v>459</v>
      </c>
      <c r="C1238" s="2" t="s">
        <v>1329</v>
      </c>
    </row>
    <row r="1239" spans="2:3" x14ac:dyDescent="0.3">
      <c r="B1239" s="7" t="s">
        <v>460</v>
      </c>
      <c r="C1239" s="2" t="s">
        <v>1329</v>
      </c>
    </row>
    <row r="1240" spans="2:3" x14ac:dyDescent="0.3">
      <c r="B1240" s="7" t="s">
        <v>461</v>
      </c>
      <c r="C1240" s="2" t="s">
        <v>1329</v>
      </c>
    </row>
    <row r="1241" spans="2:3" x14ac:dyDescent="0.3">
      <c r="B1241" s="7" t="s">
        <v>462</v>
      </c>
      <c r="C1241" s="2" t="s">
        <v>1329</v>
      </c>
    </row>
    <row r="1242" spans="2:3" x14ac:dyDescent="0.3">
      <c r="B1242" s="7" t="s">
        <v>463</v>
      </c>
      <c r="C1242" s="2" t="s">
        <v>1329</v>
      </c>
    </row>
    <row r="1243" spans="2:3" x14ac:dyDescent="0.3">
      <c r="B1243" s="7" t="s">
        <v>464</v>
      </c>
      <c r="C1243" s="2" t="s">
        <v>1329</v>
      </c>
    </row>
    <row r="1244" spans="2:3" x14ac:dyDescent="0.3">
      <c r="B1244" s="7" t="s">
        <v>1341</v>
      </c>
      <c r="C1244" s="2" t="s">
        <v>1329</v>
      </c>
    </row>
    <row r="1245" spans="2:3" x14ac:dyDescent="0.3">
      <c r="B1245" s="7" t="s">
        <v>465</v>
      </c>
      <c r="C1245" s="2" t="s">
        <v>1329</v>
      </c>
    </row>
    <row r="1246" spans="2:3" x14ac:dyDescent="0.3">
      <c r="B1246" s="7" t="s">
        <v>466</v>
      </c>
      <c r="C1246" s="2" t="s">
        <v>1329</v>
      </c>
    </row>
    <row r="1247" spans="2:3" x14ac:dyDescent="0.3">
      <c r="B1247" s="7" t="s">
        <v>467</v>
      </c>
      <c r="C1247" s="2" t="s">
        <v>1329</v>
      </c>
    </row>
    <row r="1248" spans="2:3" x14ac:dyDescent="0.3">
      <c r="B1248" s="7" t="s">
        <v>1342</v>
      </c>
      <c r="C1248" s="2" t="s">
        <v>1329</v>
      </c>
    </row>
    <row r="1249" spans="2:3" x14ac:dyDescent="0.3">
      <c r="B1249" s="7" t="s">
        <v>468</v>
      </c>
      <c r="C1249" s="2" t="s">
        <v>1329</v>
      </c>
    </row>
    <row r="1250" spans="2:3" x14ac:dyDescent="0.3">
      <c r="B1250" s="7" t="s">
        <v>469</v>
      </c>
      <c r="C1250" s="2" t="s">
        <v>1329</v>
      </c>
    </row>
    <row r="1251" spans="2:3" x14ac:dyDescent="0.3">
      <c r="B1251" s="7" t="s">
        <v>1008</v>
      </c>
      <c r="C1251" s="2" t="s">
        <v>1343</v>
      </c>
    </row>
    <row r="1252" spans="2:3" x14ac:dyDescent="0.3">
      <c r="B1252" s="7" t="s">
        <v>470</v>
      </c>
      <c r="C1252" s="2" t="s">
        <v>1344</v>
      </c>
    </row>
    <row r="1253" spans="2:3" x14ac:dyDescent="0.3">
      <c r="B1253" s="7" t="s">
        <v>824</v>
      </c>
      <c r="C1253" s="2" t="s">
        <v>1344</v>
      </c>
    </row>
    <row r="1254" spans="2:3" x14ac:dyDescent="0.3">
      <c r="B1254" s="7" t="s">
        <v>1345</v>
      </c>
      <c r="C1254" s="2" t="s">
        <v>1344</v>
      </c>
    </row>
    <row r="1255" spans="2:3" x14ac:dyDescent="0.3">
      <c r="B1255" s="7" t="s">
        <v>1346</v>
      </c>
      <c r="C1255" s="2" t="s">
        <v>1344</v>
      </c>
    </row>
    <row r="1256" spans="2:3" x14ac:dyDescent="0.3">
      <c r="B1256" s="7" t="s">
        <v>471</v>
      </c>
      <c r="C1256" s="2" t="s">
        <v>1344</v>
      </c>
    </row>
    <row r="1257" spans="2:3" x14ac:dyDescent="0.3">
      <c r="B1257" s="7" t="s">
        <v>1347</v>
      </c>
      <c r="C1257" s="2" t="s">
        <v>1344</v>
      </c>
    </row>
    <row r="1258" spans="2:3" x14ac:dyDescent="0.3">
      <c r="B1258" s="7" t="s">
        <v>825</v>
      </c>
      <c r="C1258" s="2" t="s">
        <v>1344</v>
      </c>
    </row>
    <row r="1259" spans="2:3" x14ac:dyDescent="0.3">
      <c r="B1259" s="7" t="s">
        <v>472</v>
      </c>
      <c r="C1259" s="2" t="s">
        <v>1344</v>
      </c>
    </row>
    <row r="1260" spans="2:3" x14ac:dyDescent="0.3">
      <c r="B1260" s="7" t="s">
        <v>1348</v>
      </c>
      <c r="C1260" s="2" t="s">
        <v>1344</v>
      </c>
    </row>
    <row r="1261" spans="2:3" x14ac:dyDescent="0.3">
      <c r="B1261" s="7" t="s">
        <v>473</v>
      </c>
      <c r="C1261" s="2" t="s">
        <v>1344</v>
      </c>
    </row>
    <row r="1262" spans="2:3" x14ac:dyDescent="0.3">
      <c r="B1262" s="7" t="s">
        <v>474</v>
      </c>
      <c r="C1262" s="2" t="s">
        <v>1344</v>
      </c>
    </row>
    <row r="1263" spans="2:3" x14ac:dyDescent="0.3">
      <c r="B1263" s="7" t="s">
        <v>826</v>
      </c>
      <c r="C1263" s="2" t="s">
        <v>1344</v>
      </c>
    </row>
    <row r="1264" spans="2:3" x14ac:dyDescent="0.3">
      <c r="B1264" s="7" t="s">
        <v>1349</v>
      </c>
      <c r="C1264" s="2" t="s">
        <v>1344</v>
      </c>
    </row>
    <row r="1265" spans="2:3" x14ac:dyDescent="0.3">
      <c r="B1265" s="7" t="s">
        <v>827</v>
      </c>
      <c r="C1265" s="2" t="s">
        <v>1344</v>
      </c>
    </row>
    <row r="1266" spans="2:3" x14ac:dyDescent="0.3">
      <c r="B1266" s="7" t="s">
        <v>1350</v>
      </c>
      <c r="C1266" s="2" t="s">
        <v>1344</v>
      </c>
    </row>
    <row r="1267" spans="2:3" x14ac:dyDescent="0.3">
      <c r="B1267" s="7" t="s">
        <v>475</v>
      </c>
      <c r="C1267" s="2" t="s">
        <v>1351</v>
      </c>
    </row>
    <row r="1268" spans="2:3" x14ac:dyDescent="0.3">
      <c r="B1268" s="7" t="s">
        <v>1352</v>
      </c>
      <c r="C1268" s="2" t="s">
        <v>1351</v>
      </c>
    </row>
    <row r="1269" spans="2:3" x14ac:dyDescent="0.3">
      <c r="B1269" s="7" t="s">
        <v>828</v>
      </c>
      <c r="C1269" s="2" t="s">
        <v>1351</v>
      </c>
    </row>
    <row r="1270" spans="2:3" x14ac:dyDescent="0.3">
      <c r="B1270" s="7" t="s">
        <v>1353</v>
      </c>
      <c r="C1270" s="2" t="s">
        <v>1351</v>
      </c>
    </row>
    <row r="1271" spans="2:3" x14ac:dyDescent="0.3">
      <c r="B1271" s="7" t="s">
        <v>476</v>
      </c>
      <c r="C1271" s="2" t="s">
        <v>1351</v>
      </c>
    </row>
    <row r="1272" spans="2:3" x14ac:dyDescent="0.3">
      <c r="B1272" s="7" t="s">
        <v>829</v>
      </c>
      <c r="C1272" s="2" t="s">
        <v>1351</v>
      </c>
    </row>
    <row r="1273" spans="2:3" x14ac:dyDescent="0.3">
      <c r="B1273" s="7" t="s">
        <v>1354</v>
      </c>
      <c r="C1273" s="2" t="s">
        <v>1351</v>
      </c>
    </row>
    <row r="1274" spans="2:3" x14ac:dyDescent="0.3">
      <c r="B1274" s="7" t="s">
        <v>830</v>
      </c>
      <c r="C1274" s="2" t="s">
        <v>1351</v>
      </c>
    </row>
    <row r="1275" spans="2:3" x14ac:dyDescent="0.3">
      <c r="B1275" s="7" t="s">
        <v>477</v>
      </c>
      <c r="C1275" s="2" t="s">
        <v>1351</v>
      </c>
    </row>
    <row r="1276" spans="2:3" x14ac:dyDescent="0.3">
      <c r="B1276" s="7" t="s">
        <v>831</v>
      </c>
      <c r="C1276" s="2" t="s">
        <v>1351</v>
      </c>
    </row>
    <row r="1277" spans="2:3" x14ac:dyDescent="0.3">
      <c r="B1277" s="7" t="s">
        <v>1355</v>
      </c>
      <c r="C1277" s="2" t="s">
        <v>1351</v>
      </c>
    </row>
    <row r="1278" spans="2:3" x14ac:dyDescent="0.3">
      <c r="B1278" s="7" t="s">
        <v>832</v>
      </c>
      <c r="C1278" s="2" t="s">
        <v>1356</v>
      </c>
    </row>
    <row r="1279" spans="2:3" x14ac:dyDescent="0.3">
      <c r="B1279" s="7" t="s">
        <v>478</v>
      </c>
      <c r="C1279" s="2" t="s">
        <v>1356</v>
      </c>
    </row>
    <row r="1280" spans="2:3" x14ac:dyDescent="0.3">
      <c r="B1280" s="7" t="s">
        <v>1357</v>
      </c>
      <c r="C1280" s="2" t="s">
        <v>1356</v>
      </c>
    </row>
    <row r="1281" spans="2:3" x14ac:dyDescent="0.3">
      <c r="B1281" s="7" t="s">
        <v>1358</v>
      </c>
      <c r="C1281" s="2" t="s">
        <v>1356</v>
      </c>
    </row>
    <row r="1282" spans="2:3" x14ac:dyDescent="0.3">
      <c r="B1282" s="7" t="s">
        <v>479</v>
      </c>
      <c r="C1282" s="2" t="s">
        <v>1356</v>
      </c>
    </row>
    <row r="1283" spans="2:3" x14ac:dyDescent="0.3">
      <c r="B1283" s="7" t="s">
        <v>1359</v>
      </c>
      <c r="C1283" s="2" t="s">
        <v>1356</v>
      </c>
    </row>
    <row r="1284" spans="2:3" x14ac:dyDescent="0.3">
      <c r="B1284" s="7" t="s">
        <v>1360</v>
      </c>
      <c r="C1284" s="2" t="s">
        <v>1356</v>
      </c>
    </row>
    <row r="1285" spans="2:3" x14ac:dyDescent="0.3">
      <c r="B1285" s="7" t="s">
        <v>1361</v>
      </c>
      <c r="C1285" s="2" t="s">
        <v>1356</v>
      </c>
    </row>
    <row r="1286" spans="2:3" x14ac:dyDescent="0.3">
      <c r="B1286" s="7" t="s">
        <v>1363</v>
      </c>
      <c r="C1286" s="2" t="s">
        <v>1362</v>
      </c>
    </row>
    <row r="1287" spans="2:3" x14ac:dyDescent="0.3">
      <c r="B1287" s="7" t="s">
        <v>833</v>
      </c>
      <c r="C1287" s="2" t="s">
        <v>1362</v>
      </c>
    </row>
    <row r="1288" spans="2:3" x14ac:dyDescent="0.3">
      <c r="B1288" s="7" t="s">
        <v>834</v>
      </c>
      <c r="C1288" s="2" t="s">
        <v>1362</v>
      </c>
    </row>
    <row r="1289" spans="2:3" x14ac:dyDescent="0.3">
      <c r="B1289" s="7" t="s">
        <v>1364</v>
      </c>
      <c r="C1289" s="2" t="s">
        <v>1362</v>
      </c>
    </row>
    <row r="1290" spans="2:3" x14ac:dyDescent="0.3">
      <c r="B1290" s="7" t="s">
        <v>480</v>
      </c>
      <c r="C1290" s="2" t="s">
        <v>1362</v>
      </c>
    </row>
    <row r="1291" spans="2:3" x14ac:dyDescent="0.3">
      <c r="B1291" s="7" t="s">
        <v>481</v>
      </c>
      <c r="C1291" s="2" t="s">
        <v>1365</v>
      </c>
    </row>
    <row r="1292" spans="2:3" x14ac:dyDescent="0.3">
      <c r="B1292" s="7" t="s">
        <v>482</v>
      </c>
      <c r="C1292" s="2" t="s">
        <v>1365</v>
      </c>
    </row>
    <row r="1293" spans="2:3" x14ac:dyDescent="0.3">
      <c r="B1293" s="7" t="s">
        <v>1366</v>
      </c>
      <c r="C1293" s="2" t="s">
        <v>1365</v>
      </c>
    </row>
    <row r="1294" spans="2:3" x14ac:dyDescent="0.3">
      <c r="B1294" s="7" t="s">
        <v>483</v>
      </c>
      <c r="C1294" s="2" t="s">
        <v>1365</v>
      </c>
    </row>
    <row r="1295" spans="2:3" x14ac:dyDescent="0.3">
      <c r="B1295" s="7" t="s">
        <v>484</v>
      </c>
      <c r="C1295" s="2" t="s">
        <v>1365</v>
      </c>
    </row>
    <row r="1296" spans="2:3" x14ac:dyDescent="0.3">
      <c r="B1296" s="7" t="s">
        <v>485</v>
      </c>
      <c r="C1296" s="2" t="s">
        <v>1365</v>
      </c>
    </row>
    <row r="1297" spans="2:3" x14ac:dyDescent="0.3">
      <c r="B1297" s="7" t="s">
        <v>486</v>
      </c>
      <c r="C1297" s="2" t="s">
        <v>1365</v>
      </c>
    </row>
    <row r="1298" spans="2:3" x14ac:dyDescent="0.3">
      <c r="B1298" s="7" t="s">
        <v>487</v>
      </c>
      <c r="C1298" s="2" t="s">
        <v>1365</v>
      </c>
    </row>
    <row r="1299" spans="2:3" x14ac:dyDescent="0.3">
      <c r="B1299" s="7" t="s">
        <v>488</v>
      </c>
      <c r="C1299" s="2" t="s">
        <v>1365</v>
      </c>
    </row>
    <row r="1300" spans="2:3" x14ac:dyDescent="0.3">
      <c r="B1300" s="7" t="s">
        <v>489</v>
      </c>
      <c r="C1300" s="2" t="s">
        <v>1365</v>
      </c>
    </row>
    <row r="1301" spans="2:3" x14ac:dyDescent="0.3">
      <c r="B1301" s="7" t="s">
        <v>490</v>
      </c>
      <c r="C1301" s="2" t="s">
        <v>1367</v>
      </c>
    </row>
    <row r="1302" spans="2:3" x14ac:dyDescent="0.3">
      <c r="B1302" s="7" t="s">
        <v>1368</v>
      </c>
      <c r="C1302" s="2" t="s">
        <v>1367</v>
      </c>
    </row>
    <row r="1303" spans="2:3" x14ac:dyDescent="0.3">
      <c r="B1303" s="7" t="s">
        <v>491</v>
      </c>
      <c r="C1303" s="2" t="s">
        <v>1367</v>
      </c>
    </row>
    <row r="1304" spans="2:3" x14ac:dyDescent="0.3">
      <c r="B1304" s="7" t="s">
        <v>1369</v>
      </c>
      <c r="C1304" s="2" t="s">
        <v>1367</v>
      </c>
    </row>
    <row r="1305" spans="2:3" x14ac:dyDescent="0.3">
      <c r="B1305" s="7" t="s">
        <v>1370</v>
      </c>
      <c r="C1305" s="2" t="s">
        <v>1367</v>
      </c>
    </row>
    <row r="1306" spans="2:3" x14ac:dyDescent="0.3">
      <c r="B1306" s="7" t="s">
        <v>1371</v>
      </c>
      <c r="C1306" s="2" t="s">
        <v>1367</v>
      </c>
    </row>
    <row r="1307" spans="2:3" x14ac:dyDescent="0.3">
      <c r="B1307" s="7" t="s">
        <v>1372</v>
      </c>
      <c r="C1307" s="2" t="s">
        <v>1367</v>
      </c>
    </row>
    <row r="1308" spans="2:3" x14ac:dyDescent="0.3">
      <c r="B1308" s="7" t="s">
        <v>492</v>
      </c>
      <c r="C1308" s="2" t="s">
        <v>1367</v>
      </c>
    </row>
    <row r="1309" spans="2:3" x14ac:dyDescent="0.3">
      <c r="B1309" s="7" t="s">
        <v>835</v>
      </c>
      <c r="C1309" s="2" t="s">
        <v>1367</v>
      </c>
    </row>
    <row r="1310" spans="2:3" x14ac:dyDescent="0.3">
      <c r="B1310" s="7" t="s">
        <v>493</v>
      </c>
      <c r="C1310" s="2" t="s">
        <v>1373</v>
      </c>
    </row>
    <row r="1311" spans="2:3" x14ac:dyDescent="0.3">
      <c r="B1311" s="7" t="s">
        <v>494</v>
      </c>
      <c r="C1311" s="2" t="s">
        <v>1373</v>
      </c>
    </row>
    <row r="1312" spans="2:3" x14ac:dyDescent="0.3">
      <c r="B1312" s="7" t="s">
        <v>495</v>
      </c>
      <c r="C1312" s="2" t="s">
        <v>1373</v>
      </c>
    </row>
    <row r="1313" spans="2:3" x14ac:dyDescent="0.3">
      <c r="B1313" s="7" t="s">
        <v>1195</v>
      </c>
      <c r="C1313" s="2" t="s">
        <v>1373</v>
      </c>
    </row>
    <row r="1314" spans="2:3" x14ac:dyDescent="0.3">
      <c r="B1314" s="7" t="s">
        <v>496</v>
      </c>
      <c r="C1314" s="2" t="s">
        <v>1373</v>
      </c>
    </row>
    <row r="1315" spans="2:3" x14ac:dyDescent="0.3">
      <c r="B1315" s="7" t="s">
        <v>1374</v>
      </c>
      <c r="C1315" s="2" t="s">
        <v>1373</v>
      </c>
    </row>
    <row r="1316" spans="2:3" x14ac:dyDescent="0.3">
      <c r="B1316" s="7" t="s">
        <v>1376</v>
      </c>
      <c r="C1316" s="2" t="s">
        <v>1375</v>
      </c>
    </row>
    <row r="1317" spans="2:3" x14ac:dyDescent="0.3">
      <c r="B1317" s="7" t="s">
        <v>1377</v>
      </c>
      <c r="C1317" s="2" t="s">
        <v>1375</v>
      </c>
    </row>
    <row r="1318" spans="2:3" x14ac:dyDescent="0.3">
      <c r="B1318" s="7" t="s">
        <v>497</v>
      </c>
      <c r="C1318" s="2" t="s">
        <v>1375</v>
      </c>
    </row>
    <row r="1319" spans="2:3" x14ac:dyDescent="0.3">
      <c r="B1319" s="7" t="s">
        <v>1379</v>
      </c>
      <c r="C1319" s="2" t="s">
        <v>1378</v>
      </c>
    </row>
    <row r="1320" spans="2:3" x14ac:dyDescent="0.3">
      <c r="B1320" s="7" t="s">
        <v>498</v>
      </c>
      <c r="C1320" s="2" t="s">
        <v>1378</v>
      </c>
    </row>
    <row r="1321" spans="2:3" x14ac:dyDescent="0.3">
      <c r="B1321" s="7" t="s">
        <v>499</v>
      </c>
      <c r="C1321" s="2" t="s">
        <v>1378</v>
      </c>
    </row>
    <row r="1322" spans="2:3" x14ac:dyDescent="0.3">
      <c r="B1322" s="7" t="s">
        <v>500</v>
      </c>
      <c r="C1322" s="2" t="s">
        <v>1378</v>
      </c>
    </row>
    <row r="1323" spans="2:3" x14ac:dyDescent="0.3">
      <c r="B1323" s="7" t="s">
        <v>1380</v>
      </c>
      <c r="C1323" s="2" t="s">
        <v>1378</v>
      </c>
    </row>
    <row r="1324" spans="2:3" x14ac:dyDescent="0.3">
      <c r="B1324" s="7" t="s">
        <v>1381</v>
      </c>
      <c r="C1324" s="2" t="s">
        <v>1378</v>
      </c>
    </row>
    <row r="1325" spans="2:3" x14ac:dyDescent="0.3">
      <c r="B1325" s="7" t="s">
        <v>501</v>
      </c>
      <c r="C1325" s="2" t="s">
        <v>1378</v>
      </c>
    </row>
    <row r="1326" spans="2:3" x14ac:dyDescent="0.3">
      <c r="B1326" s="7" t="s">
        <v>1382</v>
      </c>
      <c r="C1326" s="2" t="s">
        <v>1378</v>
      </c>
    </row>
    <row r="1327" spans="2:3" x14ac:dyDescent="0.3">
      <c r="B1327" s="7" t="s">
        <v>502</v>
      </c>
      <c r="C1327" s="2" t="s">
        <v>1378</v>
      </c>
    </row>
    <row r="1328" spans="2:3" x14ac:dyDescent="0.3">
      <c r="B1328" s="7" t="s">
        <v>99</v>
      </c>
      <c r="C1328" s="2" t="s">
        <v>1378</v>
      </c>
    </row>
    <row r="1329" spans="2:3" x14ac:dyDescent="0.3">
      <c r="B1329" s="7" t="s">
        <v>1383</v>
      </c>
      <c r="C1329" s="2" t="s">
        <v>1378</v>
      </c>
    </row>
    <row r="1330" spans="2:3" x14ac:dyDescent="0.3">
      <c r="B1330" s="7" t="s">
        <v>1385</v>
      </c>
      <c r="C1330" s="2" t="s">
        <v>1384</v>
      </c>
    </row>
    <row r="1331" spans="2:3" x14ac:dyDescent="0.3">
      <c r="B1331" s="7" t="s">
        <v>894</v>
      </c>
      <c r="C1331" s="2" t="s">
        <v>1384</v>
      </c>
    </row>
    <row r="1332" spans="2:3" x14ac:dyDescent="0.3">
      <c r="B1332" s="7" t="s">
        <v>1386</v>
      </c>
      <c r="C1332" s="2" t="s">
        <v>1384</v>
      </c>
    </row>
    <row r="1333" spans="2:3" x14ac:dyDescent="0.3">
      <c r="B1333" s="7" t="s">
        <v>836</v>
      </c>
      <c r="C1333" s="2" t="s">
        <v>1384</v>
      </c>
    </row>
    <row r="1334" spans="2:3" x14ac:dyDescent="0.3">
      <c r="B1334" s="7" t="s">
        <v>1387</v>
      </c>
      <c r="C1334" s="2" t="s">
        <v>1384</v>
      </c>
    </row>
    <row r="1335" spans="2:3" x14ac:dyDescent="0.3">
      <c r="B1335" s="7" t="s">
        <v>503</v>
      </c>
      <c r="C1335" s="2" t="s">
        <v>1384</v>
      </c>
    </row>
    <row r="1336" spans="2:3" x14ac:dyDescent="0.3">
      <c r="B1336" s="7" t="s">
        <v>1008</v>
      </c>
      <c r="C1336" s="2" t="s">
        <v>1388</v>
      </c>
    </row>
    <row r="1337" spans="2:3" x14ac:dyDescent="0.3">
      <c r="B1337" s="7" t="s">
        <v>1390</v>
      </c>
      <c r="C1337" s="2" t="s">
        <v>1389</v>
      </c>
    </row>
    <row r="1338" spans="2:3" x14ac:dyDescent="0.3">
      <c r="B1338" s="7" t="s">
        <v>837</v>
      </c>
      <c r="C1338" s="2" t="s">
        <v>1389</v>
      </c>
    </row>
    <row r="1339" spans="2:3" x14ac:dyDescent="0.3">
      <c r="B1339" s="7" t="s">
        <v>1391</v>
      </c>
      <c r="C1339" s="2" t="s">
        <v>1389</v>
      </c>
    </row>
    <row r="1340" spans="2:3" x14ac:dyDescent="0.3">
      <c r="B1340" s="7" t="s">
        <v>1392</v>
      </c>
      <c r="C1340" s="2" t="s">
        <v>1389</v>
      </c>
    </row>
    <row r="1341" spans="2:3" x14ac:dyDescent="0.3">
      <c r="B1341" s="7" t="s">
        <v>1393</v>
      </c>
      <c r="C1341" s="2" t="s">
        <v>1389</v>
      </c>
    </row>
    <row r="1342" spans="2:3" x14ac:dyDescent="0.3">
      <c r="B1342" s="7" t="s">
        <v>504</v>
      </c>
      <c r="C1342" s="2" t="s">
        <v>1389</v>
      </c>
    </row>
    <row r="1343" spans="2:3" x14ac:dyDescent="0.3">
      <c r="B1343" s="7" t="s">
        <v>1394</v>
      </c>
      <c r="C1343" s="2" t="s">
        <v>1389</v>
      </c>
    </row>
    <row r="1344" spans="2:3" x14ac:dyDescent="0.3">
      <c r="B1344" s="7" t="s">
        <v>505</v>
      </c>
      <c r="C1344" s="2" t="s">
        <v>1389</v>
      </c>
    </row>
    <row r="1345" spans="2:3" x14ac:dyDescent="0.3">
      <c r="B1345" s="7" t="s">
        <v>1395</v>
      </c>
      <c r="C1345" s="2" t="s">
        <v>1389</v>
      </c>
    </row>
    <row r="1346" spans="2:3" x14ac:dyDescent="0.3">
      <c r="B1346" s="7" t="s">
        <v>1317</v>
      </c>
      <c r="C1346" s="2" t="s">
        <v>1389</v>
      </c>
    </row>
    <row r="1347" spans="2:3" x14ac:dyDescent="0.3">
      <c r="B1347" s="7" t="s">
        <v>1396</v>
      </c>
      <c r="C1347" s="2" t="s">
        <v>1389</v>
      </c>
    </row>
    <row r="1348" spans="2:3" x14ac:dyDescent="0.3">
      <c r="B1348" s="7" t="s">
        <v>1397</v>
      </c>
      <c r="C1348" s="2" t="s">
        <v>1389</v>
      </c>
    </row>
    <row r="1349" spans="2:3" x14ac:dyDescent="0.3">
      <c r="B1349" s="7" t="s">
        <v>1398</v>
      </c>
      <c r="C1349" s="2" t="s">
        <v>1389</v>
      </c>
    </row>
    <row r="1350" spans="2:3" x14ac:dyDescent="0.3">
      <c r="B1350" s="7" t="s">
        <v>838</v>
      </c>
      <c r="C1350" s="2" t="s">
        <v>1389</v>
      </c>
    </row>
    <row r="1351" spans="2:3" x14ac:dyDescent="0.3">
      <c r="B1351" s="7" t="s">
        <v>1399</v>
      </c>
      <c r="C1351" s="2" t="s">
        <v>1389</v>
      </c>
    </row>
    <row r="1352" spans="2:3" x14ac:dyDescent="0.3">
      <c r="B1352" s="7" t="s">
        <v>1400</v>
      </c>
      <c r="C1352" s="2" t="s">
        <v>1389</v>
      </c>
    </row>
    <row r="1353" spans="2:3" x14ac:dyDescent="0.3">
      <c r="B1353" s="7" t="s">
        <v>1401</v>
      </c>
      <c r="C1353" s="2" t="s">
        <v>1389</v>
      </c>
    </row>
    <row r="1354" spans="2:3" x14ac:dyDescent="0.3">
      <c r="B1354" s="7" t="s">
        <v>1402</v>
      </c>
      <c r="C1354" s="2" t="s">
        <v>1389</v>
      </c>
    </row>
    <row r="1355" spans="2:3" x14ac:dyDescent="0.3">
      <c r="B1355" s="7" t="s">
        <v>1403</v>
      </c>
      <c r="C1355" s="2" t="s">
        <v>1389</v>
      </c>
    </row>
    <row r="1356" spans="2:3" x14ac:dyDescent="0.3">
      <c r="B1356" s="7" t="s">
        <v>1404</v>
      </c>
      <c r="C1356" s="2" t="s">
        <v>1389</v>
      </c>
    </row>
    <row r="1357" spans="2:3" x14ac:dyDescent="0.3">
      <c r="B1357" s="7" t="s">
        <v>1405</v>
      </c>
      <c r="C1357" s="2" t="s">
        <v>1389</v>
      </c>
    </row>
    <row r="1358" spans="2:3" x14ac:dyDescent="0.3">
      <c r="B1358" s="7" t="s">
        <v>1406</v>
      </c>
      <c r="C1358" s="2" t="s">
        <v>1389</v>
      </c>
    </row>
    <row r="1359" spans="2:3" x14ac:dyDescent="0.3">
      <c r="B1359" s="7" t="s">
        <v>1407</v>
      </c>
      <c r="C1359" s="2" t="s">
        <v>1389</v>
      </c>
    </row>
    <row r="1360" spans="2:3" x14ac:dyDescent="0.3">
      <c r="B1360" s="7" t="s">
        <v>1408</v>
      </c>
      <c r="C1360" s="2" t="s">
        <v>1389</v>
      </c>
    </row>
    <row r="1361" spans="2:3" x14ac:dyDescent="0.3">
      <c r="B1361" s="7" t="s">
        <v>1409</v>
      </c>
      <c r="C1361" s="2" t="s">
        <v>1389</v>
      </c>
    </row>
    <row r="1362" spans="2:3" x14ac:dyDescent="0.3">
      <c r="B1362" s="7" t="s">
        <v>1410</v>
      </c>
      <c r="C1362" s="2" t="s">
        <v>1389</v>
      </c>
    </row>
    <row r="1363" spans="2:3" x14ac:dyDescent="0.3">
      <c r="B1363" s="7" t="s">
        <v>1411</v>
      </c>
      <c r="C1363" s="2" t="s">
        <v>1389</v>
      </c>
    </row>
    <row r="1364" spans="2:3" x14ac:dyDescent="0.3">
      <c r="B1364" s="7" t="s">
        <v>1412</v>
      </c>
      <c r="C1364" s="2" t="s">
        <v>1389</v>
      </c>
    </row>
    <row r="1365" spans="2:3" x14ac:dyDescent="0.3">
      <c r="B1365" s="7" t="s">
        <v>1413</v>
      </c>
      <c r="C1365" s="2" t="s">
        <v>1389</v>
      </c>
    </row>
    <row r="1366" spans="2:3" x14ac:dyDescent="0.3">
      <c r="B1366" s="7" t="s">
        <v>1169</v>
      </c>
      <c r="C1366" s="2" t="s">
        <v>1389</v>
      </c>
    </row>
    <row r="1367" spans="2:3" x14ac:dyDescent="0.3">
      <c r="B1367" s="7" t="s">
        <v>1414</v>
      </c>
      <c r="C1367" s="2" t="s">
        <v>1389</v>
      </c>
    </row>
    <row r="1368" spans="2:3" x14ac:dyDescent="0.3">
      <c r="B1368" s="7" t="s">
        <v>1415</v>
      </c>
      <c r="C1368" s="2" t="s">
        <v>1389</v>
      </c>
    </row>
    <row r="1369" spans="2:3" x14ac:dyDescent="0.3">
      <c r="B1369" s="7" t="s">
        <v>1417</v>
      </c>
      <c r="C1369" s="2" t="s">
        <v>1416</v>
      </c>
    </row>
    <row r="1370" spans="2:3" x14ac:dyDescent="0.3">
      <c r="B1370" s="7" t="s">
        <v>1418</v>
      </c>
      <c r="C1370" s="2" t="s">
        <v>1416</v>
      </c>
    </row>
    <row r="1371" spans="2:3" x14ac:dyDescent="0.3">
      <c r="B1371" s="7" t="s">
        <v>1419</v>
      </c>
      <c r="C1371" s="2" t="s">
        <v>1416</v>
      </c>
    </row>
    <row r="1372" spans="2:3" x14ac:dyDescent="0.3">
      <c r="B1372" s="7" t="s">
        <v>1420</v>
      </c>
      <c r="C1372" s="2" t="s">
        <v>1416</v>
      </c>
    </row>
    <row r="1373" spans="2:3" x14ac:dyDescent="0.3">
      <c r="B1373" s="7" t="s">
        <v>1421</v>
      </c>
      <c r="C1373" s="2" t="s">
        <v>1416</v>
      </c>
    </row>
    <row r="1374" spans="2:3" x14ac:dyDescent="0.3">
      <c r="B1374" s="7" t="s">
        <v>1422</v>
      </c>
      <c r="C1374" s="2" t="s">
        <v>1416</v>
      </c>
    </row>
    <row r="1375" spans="2:3" x14ac:dyDescent="0.3">
      <c r="B1375" s="7" t="s">
        <v>1423</v>
      </c>
      <c r="C1375" s="2" t="s">
        <v>1416</v>
      </c>
    </row>
    <row r="1376" spans="2:3" x14ac:dyDescent="0.3">
      <c r="B1376" s="7" t="s">
        <v>1424</v>
      </c>
      <c r="C1376" s="2" t="s">
        <v>1416</v>
      </c>
    </row>
    <row r="1377" spans="2:3" x14ac:dyDescent="0.3">
      <c r="B1377" s="7" t="s">
        <v>1425</v>
      </c>
      <c r="C1377" s="2" t="s">
        <v>1416</v>
      </c>
    </row>
    <row r="1378" spans="2:3" x14ac:dyDescent="0.3">
      <c r="B1378" s="7" t="s">
        <v>1426</v>
      </c>
      <c r="C1378" s="2" t="s">
        <v>1416</v>
      </c>
    </row>
    <row r="1379" spans="2:3" x14ac:dyDescent="0.3">
      <c r="B1379" s="7" t="s">
        <v>1427</v>
      </c>
      <c r="C1379" s="2" t="s">
        <v>1416</v>
      </c>
    </row>
    <row r="1380" spans="2:3" x14ac:dyDescent="0.3">
      <c r="B1380" s="7" t="s">
        <v>1428</v>
      </c>
      <c r="C1380" s="2" t="s">
        <v>1416</v>
      </c>
    </row>
    <row r="1381" spans="2:3" x14ac:dyDescent="0.3">
      <c r="B1381" s="7" t="s">
        <v>1429</v>
      </c>
      <c r="C1381" s="2" t="s">
        <v>1416</v>
      </c>
    </row>
    <row r="1382" spans="2:3" x14ac:dyDescent="0.3">
      <c r="B1382" s="7" t="s">
        <v>1430</v>
      </c>
      <c r="C1382" s="2" t="s">
        <v>1416</v>
      </c>
    </row>
    <row r="1383" spans="2:3" x14ac:dyDescent="0.3">
      <c r="B1383" s="7" t="s">
        <v>1431</v>
      </c>
      <c r="C1383" s="2" t="s">
        <v>1416</v>
      </c>
    </row>
    <row r="1384" spans="2:3" x14ac:dyDescent="0.3">
      <c r="B1384" s="7" t="s">
        <v>1432</v>
      </c>
      <c r="C1384" s="2" t="s">
        <v>1416</v>
      </c>
    </row>
    <row r="1385" spans="2:3" x14ac:dyDescent="0.3">
      <c r="B1385" s="7" t="s">
        <v>1433</v>
      </c>
      <c r="C1385" s="2" t="s">
        <v>1416</v>
      </c>
    </row>
    <row r="1386" spans="2:3" x14ac:dyDescent="0.3">
      <c r="B1386" s="7" t="s">
        <v>1434</v>
      </c>
      <c r="C1386" s="2" t="s">
        <v>1416</v>
      </c>
    </row>
    <row r="1387" spans="2:3" x14ac:dyDescent="0.3">
      <c r="B1387" s="7" t="s">
        <v>1435</v>
      </c>
      <c r="C1387" s="2" t="s">
        <v>1416</v>
      </c>
    </row>
    <row r="1388" spans="2:3" x14ac:dyDescent="0.3">
      <c r="B1388" s="7" t="s">
        <v>1437</v>
      </c>
      <c r="C1388" s="2" t="s">
        <v>1436</v>
      </c>
    </row>
    <row r="1389" spans="2:3" x14ac:dyDescent="0.3">
      <c r="B1389" s="7" t="s">
        <v>1438</v>
      </c>
      <c r="C1389" s="2" t="s">
        <v>1436</v>
      </c>
    </row>
    <row r="1390" spans="2:3" x14ac:dyDescent="0.3">
      <c r="B1390" s="7" t="s">
        <v>1439</v>
      </c>
      <c r="C1390" s="2" t="s">
        <v>1436</v>
      </c>
    </row>
    <row r="1391" spans="2:3" x14ac:dyDescent="0.3">
      <c r="B1391" s="7" t="s">
        <v>1440</v>
      </c>
      <c r="C1391" s="2" t="s">
        <v>1436</v>
      </c>
    </row>
    <row r="1392" spans="2:3" x14ac:dyDescent="0.3">
      <c r="B1392" s="7" t="s">
        <v>1441</v>
      </c>
      <c r="C1392" s="2" t="s">
        <v>1436</v>
      </c>
    </row>
    <row r="1393" spans="2:3" x14ac:dyDescent="0.3">
      <c r="B1393" s="7" t="s">
        <v>1442</v>
      </c>
      <c r="C1393" s="2" t="s">
        <v>1436</v>
      </c>
    </row>
    <row r="1394" spans="2:3" x14ac:dyDescent="0.3">
      <c r="B1394" s="7" t="s">
        <v>1443</v>
      </c>
      <c r="C1394" s="2" t="s">
        <v>1436</v>
      </c>
    </row>
    <row r="1395" spans="2:3" x14ac:dyDescent="0.3">
      <c r="B1395" s="7" t="s">
        <v>1444</v>
      </c>
      <c r="C1395" s="2" t="s">
        <v>1436</v>
      </c>
    </row>
    <row r="1396" spans="2:3" x14ac:dyDescent="0.3">
      <c r="B1396" s="7" t="s">
        <v>1445</v>
      </c>
      <c r="C1396" s="2" t="s">
        <v>1436</v>
      </c>
    </row>
    <row r="1397" spans="2:3" x14ac:dyDescent="0.3">
      <c r="B1397" s="7" t="s">
        <v>1446</v>
      </c>
      <c r="C1397" s="2" t="s">
        <v>1436</v>
      </c>
    </row>
    <row r="1398" spans="2:3" x14ac:dyDescent="0.3">
      <c r="B1398" s="7" t="s">
        <v>1447</v>
      </c>
      <c r="C1398" s="2" t="s">
        <v>1436</v>
      </c>
    </row>
    <row r="1399" spans="2:3" x14ac:dyDescent="0.3">
      <c r="B1399" s="7" t="s">
        <v>1448</v>
      </c>
      <c r="C1399" s="2" t="s">
        <v>1436</v>
      </c>
    </row>
    <row r="1400" spans="2:3" x14ac:dyDescent="0.3">
      <c r="B1400" s="7" t="s">
        <v>1449</v>
      </c>
      <c r="C1400" s="2" t="s">
        <v>1436</v>
      </c>
    </row>
    <row r="1401" spans="2:3" x14ac:dyDescent="0.3">
      <c r="B1401" s="7" t="s">
        <v>1450</v>
      </c>
      <c r="C1401" s="2" t="s">
        <v>1436</v>
      </c>
    </row>
    <row r="1402" spans="2:3" x14ac:dyDescent="0.3">
      <c r="B1402" s="7" t="s">
        <v>1451</v>
      </c>
      <c r="C1402" s="2" t="s">
        <v>1436</v>
      </c>
    </row>
    <row r="1403" spans="2:3" x14ac:dyDescent="0.3">
      <c r="B1403" s="7" t="s">
        <v>1452</v>
      </c>
      <c r="C1403" s="2" t="s">
        <v>1436</v>
      </c>
    </row>
    <row r="1404" spans="2:3" x14ac:dyDescent="0.3">
      <c r="B1404" s="7" t="s">
        <v>1453</v>
      </c>
      <c r="C1404" s="2" t="s">
        <v>1436</v>
      </c>
    </row>
    <row r="1405" spans="2:3" x14ac:dyDescent="0.3">
      <c r="B1405" s="7" t="s">
        <v>1455</v>
      </c>
      <c r="C1405" s="2" t="s">
        <v>1454</v>
      </c>
    </row>
    <row r="1406" spans="2:3" x14ac:dyDescent="0.3">
      <c r="B1406" s="7" t="s">
        <v>1456</v>
      </c>
      <c r="C1406" s="2" t="s">
        <v>1454</v>
      </c>
    </row>
    <row r="1407" spans="2:3" x14ac:dyDescent="0.3">
      <c r="B1407" s="7" t="s">
        <v>1228</v>
      </c>
      <c r="C1407" s="2" t="s">
        <v>1454</v>
      </c>
    </row>
    <row r="1408" spans="2:3" x14ac:dyDescent="0.3">
      <c r="B1408" s="7" t="s">
        <v>1457</v>
      </c>
      <c r="C1408" s="2" t="s">
        <v>1454</v>
      </c>
    </row>
    <row r="1409" spans="2:3" x14ac:dyDescent="0.3">
      <c r="B1409" s="7" t="s">
        <v>1458</v>
      </c>
      <c r="C1409" s="2" t="s">
        <v>1454</v>
      </c>
    </row>
    <row r="1410" spans="2:3" x14ac:dyDescent="0.3">
      <c r="B1410" s="7" t="s">
        <v>1459</v>
      </c>
      <c r="C1410" s="2" t="s">
        <v>1454</v>
      </c>
    </row>
    <row r="1411" spans="2:3" x14ac:dyDescent="0.3">
      <c r="B1411" s="7" t="s">
        <v>1461</v>
      </c>
      <c r="C1411" s="2" t="s">
        <v>1460</v>
      </c>
    </row>
    <row r="1412" spans="2:3" x14ac:dyDescent="0.3">
      <c r="B1412" s="7" t="s">
        <v>1462</v>
      </c>
      <c r="C1412" s="2" t="s">
        <v>1460</v>
      </c>
    </row>
    <row r="1413" spans="2:3" x14ac:dyDescent="0.3">
      <c r="B1413" s="7" t="s">
        <v>1463</v>
      </c>
      <c r="C1413" s="2" t="s">
        <v>1460</v>
      </c>
    </row>
    <row r="1414" spans="2:3" x14ac:dyDescent="0.3">
      <c r="B1414" s="7" t="s">
        <v>1464</v>
      </c>
      <c r="C1414" s="2" t="s">
        <v>1460</v>
      </c>
    </row>
    <row r="1415" spans="2:3" x14ac:dyDescent="0.3">
      <c r="B1415" s="7" t="s">
        <v>1465</v>
      </c>
      <c r="C1415" s="2" t="s">
        <v>1460</v>
      </c>
    </row>
    <row r="1416" spans="2:3" x14ac:dyDescent="0.3">
      <c r="B1416" s="7" t="s">
        <v>1466</v>
      </c>
      <c r="C1416" s="2" t="s">
        <v>1460</v>
      </c>
    </row>
    <row r="1417" spans="2:3" x14ac:dyDescent="0.3">
      <c r="B1417" s="7" t="s">
        <v>59</v>
      </c>
      <c r="C1417" s="2" t="s">
        <v>1460</v>
      </c>
    </row>
    <row r="1418" spans="2:3" x14ac:dyDescent="0.3">
      <c r="B1418" s="7" t="s">
        <v>1467</v>
      </c>
      <c r="C1418" s="2" t="s">
        <v>1460</v>
      </c>
    </row>
    <row r="1419" spans="2:3" x14ac:dyDescent="0.3">
      <c r="B1419" s="7" t="s">
        <v>1468</v>
      </c>
      <c r="C1419" s="2" t="s">
        <v>1460</v>
      </c>
    </row>
    <row r="1420" spans="2:3" x14ac:dyDescent="0.3">
      <c r="B1420" s="7" t="s">
        <v>1469</v>
      </c>
      <c r="C1420" s="2" t="s">
        <v>1460</v>
      </c>
    </row>
    <row r="1421" spans="2:3" x14ac:dyDescent="0.3">
      <c r="B1421" s="7" t="s">
        <v>1470</v>
      </c>
      <c r="C1421" s="2" t="s">
        <v>1460</v>
      </c>
    </row>
    <row r="1422" spans="2:3" x14ac:dyDescent="0.3">
      <c r="B1422" s="7" t="s">
        <v>1471</v>
      </c>
      <c r="C1422" s="2" t="s">
        <v>1460</v>
      </c>
    </row>
    <row r="1423" spans="2:3" x14ac:dyDescent="0.3">
      <c r="B1423" s="7" t="s">
        <v>1472</v>
      </c>
      <c r="C1423" s="2" t="s">
        <v>1460</v>
      </c>
    </row>
    <row r="1424" spans="2:3" x14ac:dyDescent="0.3">
      <c r="B1424" s="7" t="s">
        <v>1473</v>
      </c>
      <c r="C1424" s="2" t="s">
        <v>1460</v>
      </c>
    </row>
    <row r="1425" spans="2:3" x14ac:dyDescent="0.3">
      <c r="B1425" s="7" t="s">
        <v>1474</v>
      </c>
      <c r="C1425" s="2" t="s">
        <v>1460</v>
      </c>
    </row>
    <row r="1426" spans="2:3" x14ac:dyDescent="0.3">
      <c r="B1426" s="7" t="s">
        <v>1475</v>
      </c>
      <c r="C1426" s="2" t="s">
        <v>1460</v>
      </c>
    </row>
    <row r="1427" spans="2:3" x14ac:dyDescent="0.3">
      <c r="B1427" s="7" t="s">
        <v>1476</v>
      </c>
      <c r="C1427" s="2" t="s">
        <v>1460</v>
      </c>
    </row>
    <row r="1428" spans="2:3" x14ac:dyDescent="0.3">
      <c r="B1428" s="7" t="s">
        <v>1477</v>
      </c>
      <c r="C1428" s="2" t="s">
        <v>1460</v>
      </c>
    </row>
    <row r="1429" spans="2:3" x14ac:dyDescent="0.3">
      <c r="B1429" s="7" t="s">
        <v>1478</v>
      </c>
      <c r="C1429" s="2" t="s">
        <v>1460</v>
      </c>
    </row>
    <row r="1430" spans="2:3" x14ac:dyDescent="0.3">
      <c r="B1430" s="7" t="s">
        <v>1479</v>
      </c>
      <c r="C1430" s="2" t="s">
        <v>1460</v>
      </c>
    </row>
    <row r="1431" spans="2:3" x14ac:dyDescent="0.3">
      <c r="B1431" s="7" t="s">
        <v>1480</v>
      </c>
      <c r="C1431" s="2" t="s">
        <v>1460</v>
      </c>
    </row>
    <row r="1432" spans="2:3" x14ac:dyDescent="0.3">
      <c r="B1432" s="7" t="s">
        <v>1481</v>
      </c>
      <c r="C1432" s="2" t="s">
        <v>1460</v>
      </c>
    </row>
    <row r="1433" spans="2:3" x14ac:dyDescent="0.3">
      <c r="B1433" s="7" t="s">
        <v>1482</v>
      </c>
      <c r="C1433" s="2" t="s">
        <v>1460</v>
      </c>
    </row>
    <row r="1434" spans="2:3" x14ac:dyDescent="0.3">
      <c r="B1434" s="7" t="s">
        <v>1483</v>
      </c>
      <c r="C1434" s="2" t="s">
        <v>1460</v>
      </c>
    </row>
    <row r="1435" spans="2:3" x14ac:dyDescent="0.3">
      <c r="B1435" s="7" t="s">
        <v>1485</v>
      </c>
      <c r="C1435" s="2" t="s">
        <v>1484</v>
      </c>
    </row>
    <row r="1436" spans="2:3" x14ac:dyDescent="0.3">
      <c r="B1436" s="7" t="s">
        <v>1486</v>
      </c>
      <c r="C1436" s="2" t="s">
        <v>1484</v>
      </c>
    </row>
    <row r="1437" spans="2:3" x14ac:dyDescent="0.3">
      <c r="B1437" s="7" t="s">
        <v>1487</v>
      </c>
      <c r="C1437" s="2" t="s">
        <v>1484</v>
      </c>
    </row>
    <row r="1438" spans="2:3" x14ac:dyDescent="0.3">
      <c r="B1438" s="7" t="s">
        <v>1488</v>
      </c>
      <c r="C1438" s="2" t="s">
        <v>1484</v>
      </c>
    </row>
    <row r="1439" spans="2:3" x14ac:dyDescent="0.3">
      <c r="B1439" s="7" t="s">
        <v>1489</v>
      </c>
      <c r="C1439" s="2" t="s">
        <v>1484</v>
      </c>
    </row>
    <row r="1440" spans="2:3" x14ac:dyDescent="0.3">
      <c r="B1440" s="7" t="s">
        <v>1490</v>
      </c>
      <c r="C1440" s="2" t="s">
        <v>1484</v>
      </c>
    </row>
    <row r="1441" spans="2:3" x14ac:dyDescent="0.3">
      <c r="B1441" s="7" t="s">
        <v>1491</v>
      </c>
      <c r="C1441" s="2" t="s">
        <v>1484</v>
      </c>
    </row>
    <row r="1442" spans="2:3" x14ac:dyDescent="0.3">
      <c r="B1442" s="7" t="s">
        <v>1492</v>
      </c>
      <c r="C1442" s="2" t="s">
        <v>1484</v>
      </c>
    </row>
    <row r="1443" spans="2:3" x14ac:dyDescent="0.3">
      <c r="B1443" s="7" t="s">
        <v>1493</v>
      </c>
      <c r="C1443" s="2" t="s">
        <v>1484</v>
      </c>
    </row>
    <row r="1444" spans="2:3" x14ac:dyDescent="0.3">
      <c r="B1444" s="7" t="s">
        <v>1494</v>
      </c>
      <c r="C1444" s="2" t="s">
        <v>1484</v>
      </c>
    </row>
    <row r="1445" spans="2:3" x14ac:dyDescent="0.3">
      <c r="B1445" s="7" t="s">
        <v>1495</v>
      </c>
      <c r="C1445" s="2" t="s">
        <v>1484</v>
      </c>
    </row>
    <row r="1446" spans="2:3" x14ac:dyDescent="0.3">
      <c r="B1446" s="7" t="s">
        <v>1497</v>
      </c>
      <c r="C1446" s="2" t="s">
        <v>1496</v>
      </c>
    </row>
    <row r="1447" spans="2:3" x14ac:dyDescent="0.3">
      <c r="B1447" s="7" t="s">
        <v>1498</v>
      </c>
      <c r="C1447" s="2" t="s">
        <v>1496</v>
      </c>
    </row>
    <row r="1448" spans="2:3" x14ac:dyDescent="0.3">
      <c r="B1448" s="7" t="s">
        <v>1499</v>
      </c>
      <c r="C1448" s="2" t="s">
        <v>1496</v>
      </c>
    </row>
    <row r="1449" spans="2:3" x14ac:dyDescent="0.3">
      <c r="B1449" s="7" t="s">
        <v>1500</v>
      </c>
      <c r="C1449" s="2" t="s">
        <v>1496</v>
      </c>
    </row>
    <row r="1450" spans="2:3" x14ac:dyDescent="0.3">
      <c r="B1450" s="7" t="s">
        <v>1501</v>
      </c>
      <c r="C1450" s="2" t="s">
        <v>1496</v>
      </c>
    </row>
    <row r="1451" spans="2:3" x14ac:dyDescent="0.3">
      <c r="B1451" s="7" t="s">
        <v>1502</v>
      </c>
      <c r="C1451" s="2" t="s">
        <v>1496</v>
      </c>
    </row>
    <row r="1452" spans="2:3" x14ac:dyDescent="0.3">
      <c r="B1452" s="7" t="s">
        <v>1503</v>
      </c>
      <c r="C1452" s="2" t="s">
        <v>1496</v>
      </c>
    </row>
    <row r="1453" spans="2:3" x14ac:dyDescent="0.3">
      <c r="B1453" s="7" t="s">
        <v>1504</v>
      </c>
      <c r="C1453" s="2" t="s">
        <v>1496</v>
      </c>
    </row>
    <row r="1454" spans="2:3" x14ac:dyDescent="0.3">
      <c r="B1454" s="7" t="s">
        <v>1505</v>
      </c>
      <c r="C1454" s="2" t="s">
        <v>1496</v>
      </c>
    </row>
    <row r="1455" spans="2:3" x14ac:dyDescent="0.3">
      <c r="B1455" s="7" t="s">
        <v>1506</v>
      </c>
      <c r="C1455" s="2" t="s">
        <v>1496</v>
      </c>
    </row>
    <row r="1456" spans="2:3" x14ac:dyDescent="0.3">
      <c r="B1456" s="7" t="s">
        <v>1507</v>
      </c>
      <c r="C1456" s="2" t="s">
        <v>1496</v>
      </c>
    </row>
    <row r="1457" spans="2:3" x14ac:dyDescent="0.3">
      <c r="B1457" s="7" t="s">
        <v>1508</v>
      </c>
      <c r="C1457" s="2" t="s">
        <v>1496</v>
      </c>
    </row>
    <row r="1458" spans="2:3" x14ac:dyDescent="0.3">
      <c r="B1458" s="7" t="s">
        <v>1509</v>
      </c>
      <c r="C1458" s="2" t="s">
        <v>1496</v>
      </c>
    </row>
    <row r="1459" spans="2:3" x14ac:dyDescent="0.3">
      <c r="B1459" s="7" t="s">
        <v>1278</v>
      </c>
      <c r="C1459" s="2" t="s">
        <v>1496</v>
      </c>
    </row>
    <row r="1460" spans="2:3" x14ac:dyDescent="0.3">
      <c r="B1460" s="7" t="s">
        <v>1510</v>
      </c>
      <c r="C1460" s="2" t="s">
        <v>1496</v>
      </c>
    </row>
    <row r="1461" spans="2:3" x14ac:dyDescent="0.3">
      <c r="B1461" s="7" t="s">
        <v>1512</v>
      </c>
      <c r="C1461" s="2" t="s">
        <v>1511</v>
      </c>
    </row>
    <row r="1462" spans="2:3" x14ac:dyDescent="0.3">
      <c r="B1462" s="7" t="s">
        <v>1513</v>
      </c>
      <c r="C1462" s="2" t="s">
        <v>1511</v>
      </c>
    </row>
    <row r="1463" spans="2:3" x14ac:dyDescent="0.3">
      <c r="B1463" s="7" t="s">
        <v>1514</v>
      </c>
      <c r="C1463" s="2" t="s">
        <v>1511</v>
      </c>
    </row>
    <row r="1464" spans="2:3" x14ac:dyDescent="0.3">
      <c r="B1464" s="7" t="s">
        <v>1515</v>
      </c>
      <c r="C1464" s="2" t="s">
        <v>1511</v>
      </c>
    </row>
    <row r="1465" spans="2:3" x14ac:dyDescent="0.3">
      <c r="B1465" s="7" t="s">
        <v>1516</v>
      </c>
      <c r="C1465" s="2" t="s">
        <v>1511</v>
      </c>
    </row>
    <row r="1466" spans="2:3" x14ac:dyDescent="0.3">
      <c r="B1466" s="7" t="s">
        <v>1517</v>
      </c>
      <c r="C1466" s="2" t="s">
        <v>1511</v>
      </c>
    </row>
    <row r="1467" spans="2:3" x14ac:dyDescent="0.3">
      <c r="B1467" s="7" t="s">
        <v>1518</v>
      </c>
      <c r="C1467" s="2" t="s">
        <v>1511</v>
      </c>
    </row>
    <row r="1468" spans="2:3" x14ac:dyDescent="0.3">
      <c r="B1468" s="7" t="s">
        <v>1519</v>
      </c>
      <c r="C1468" s="2" t="s">
        <v>1511</v>
      </c>
    </row>
    <row r="1469" spans="2:3" x14ac:dyDescent="0.3">
      <c r="B1469" s="7" t="s">
        <v>1520</v>
      </c>
      <c r="C1469" s="2" t="s">
        <v>1511</v>
      </c>
    </row>
    <row r="1470" spans="2:3" x14ac:dyDescent="0.3">
      <c r="B1470" s="7" t="s">
        <v>1521</v>
      </c>
      <c r="C1470" s="2" t="s">
        <v>1511</v>
      </c>
    </row>
    <row r="1471" spans="2:3" x14ac:dyDescent="0.3">
      <c r="B1471" s="7" t="s">
        <v>1523</v>
      </c>
      <c r="C1471" s="2" t="s">
        <v>1522</v>
      </c>
    </row>
    <row r="1472" spans="2:3" x14ac:dyDescent="0.3">
      <c r="B1472" s="7" t="s">
        <v>1524</v>
      </c>
      <c r="C1472" s="2" t="s">
        <v>1522</v>
      </c>
    </row>
    <row r="1473" spans="2:3" x14ac:dyDescent="0.3">
      <c r="B1473" s="7" t="s">
        <v>1525</v>
      </c>
      <c r="C1473" s="2" t="s">
        <v>1522</v>
      </c>
    </row>
    <row r="1474" spans="2:3" x14ac:dyDescent="0.3">
      <c r="B1474" s="7" t="s">
        <v>1526</v>
      </c>
      <c r="C1474" s="2" t="s">
        <v>1522</v>
      </c>
    </row>
    <row r="1475" spans="2:3" x14ac:dyDescent="0.3">
      <c r="B1475" s="7" t="s">
        <v>992</v>
      </c>
      <c r="C1475" s="2" t="s">
        <v>1522</v>
      </c>
    </row>
    <row r="1476" spans="2:3" x14ac:dyDescent="0.3">
      <c r="B1476" s="7" t="s">
        <v>1527</v>
      </c>
      <c r="C1476" s="2" t="s">
        <v>1522</v>
      </c>
    </row>
    <row r="1477" spans="2:3" x14ac:dyDescent="0.3">
      <c r="B1477" s="7" t="s">
        <v>1528</v>
      </c>
      <c r="C1477" s="2" t="s">
        <v>1522</v>
      </c>
    </row>
    <row r="1478" spans="2:3" x14ac:dyDescent="0.3">
      <c r="B1478" s="7" t="s">
        <v>1529</v>
      </c>
      <c r="C1478" s="2" t="s">
        <v>1522</v>
      </c>
    </row>
    <row r="1479" spans="2:3" x14ac:dyDescent="0.3">
      <c r="B1479" s="7" t="s">
        <v>1473</v>
      </c>
      <c r="C1479" s="2" t="s">
        <v>1522</v>
      </c>
    </row>
    <row r="1480" spans="2:3" x14ac:dyDescent="0.3">
      <c r="B1480" s="7" t="s">
        <v>1530</v>
      </c>
      <c r="C1480" s="2" t="s">
        <v>1522</v>
      </c>
    </row>
    <row r="1481" spans="2:3" x14ac:dyDescent="0.3">
      <c r="B1481" s="7" t="s">
        <v>1531</v>
      </c>
      <c r="C1481" s="2" t="s">
        <v>1522</v>
      </c>
    </row>
    <row r="1482" spans="2:3" x14ac:dyDescent="0.3">
      <c r="B1482" s="7" t="s">
        <v>1647</v>
      </c>
      <c r="C1482" s="2" t="s">
        <v>1522</v>
      </c>
    </row>
    <row r="1483" spans="2:3" x14ac:dyDescent="0.3">
      <c r="B1483" s="7" t="s">
        <v>1532</v>
      </c>
      <c r="C1483" s="2" t="s">
        <v>1522</v>
      </c>
    </row>
    <row r="1484" spans="2:3" x14ac:dyDescent="0.3">
      <c r="B1484" s="7" t="s">
        <v>1534</v>
      </c>
      <c r="C1484" s="2" t="s">
        <v>1533</v>
      </c>
    </row>
    <row r="1485" spans="2:3" x14ac:dyDescent="0.3">
      <c r="B1485" s="7" t="s">
        <v>1535</v>
      </c>
      <c r="C1485" s="2" t="s">
        <v>1533</v>
      </c>
    </row>
    <row r="1486" spans="2:3" x14ac:dyDescent="0.3">
      <c r="B1486" s="7" t="s">
        <v>1536</v>
      </c>
      <c r="C1486" s="2" t="s">
        <v>1533</v>
      </c>
    </row>
    <row r="1487" spans="2:3" x14ac:dyDescent="0.3">
      <c r="B1487" s="7" t="s">
        <v>1537</v>
      </c>
      <c r="C1487" s="2" t="s">
        <v>1533</v>
      </c>
    </row>
    <row r="1488" spans="2:3" x14ac:dyDescent="0.3">
      <c r="B1488" s="7" t="s">
        <v>1538</v>
      </c>
      <c r="C1488" s="2" t="s">
        <v>1533</v>
      </c>
    </row>
    <row r="1489" spans="2:3" x14ac:dyDescent="0.3">
      <c r="B1489" s="7" t="s">
        <v>1539</v>
      </c>
      <c r="C1489" s="2" t="s">
        <v>1533</v>
      </c>
    </row>
    <row r="1490" spans="2:3" x14ac:dyDescent="0.3">
      <c r="B1490" s="7" t="s">
        <v>1008</v>
      </c>
      <c r="C1490" s="2" t="s">
        <v>1540</v>
      </c>
    </row>
    <row r="1491" spans="2:3" x14ac:dyDescent="0.3">
      <c r="B1491" s="7" t="s">
        <v>1542</v>
      </c>
      <c r="C1491" s="2" t="s">
        <v>1541</v>
      </c>
    </row>
    <row r="1492" spans="2:3" x14ac:dyDescent="0.3">
      <c r="B1492" s="7" t="s">
        <v>1543</v>
      </c>
      <c r="C1492" s="2" t="s">
        <v>1541</v>
      </c>
    </row>
    <row r="1493" spans="2:3" x14ac:dyDescent="0.3">
      <c r="B1493" s="7" t="s">
        <v>1544</v>
      </c>
      <c r="C1493" s="2" t="s">
        <v>1541</v>
      </c>
    </row>
    <row r="1494" spans="2:3" x14ac:dyDescent="0.3">
      <c r="B1494" s="7" t="s">
        <v>1545</v>
      </c>
      <c r="C1494" s="2" t="s">
        <v>1541</v>
      </c>
    </row>
    <row r="1495" spans="2:3" x14ac:dyDescent="0.3">
      <c r="B1495" s="7" t="s">
        <v>1546</v>
      </c>
      <c r="C1495" s="2" t="s">
        <v>1541</v>
      </c>
    </row>
    <row r="1496" spans="2:3" x14ac:dyDescent="0.3">
      <c r="B1496" s="7" t="s">
        <v>1547</v>
      </c>
      <c r="C1496" s="2" t="s">
        <v>1541</v>
      </c>
    </row>
    <row r="1497" spans="2:3" x14ac:dyDescent="0.3">
      <c r="B1497" s="7" t="s">
        <v>1548</v>
      </c>
      <c r="C1497" s="2" t="s">
        <v>1541</v>
      </c>
    </row>
    <row r="1498" spans="2:3" x14ac:dyDescent="0.3">
      <c r="B1498" s="7" t="s">
        <v>1549</v>
      </c>
      <c r="C1498" s="2" t="s">
        <v>1541</v>
      </c>
    </row>
    <row r="1499" spans="2:3" x14ac:dyDescent="0.3">
      <c r="B1499" s="7" t="s">
        <v>1550</v>
      </c>
      <c r="C1499" s="2" t="s">
        <v>1541</v>
      </c>
    </row>
    <row r="1500" spans="2:3" x14ac:dyDescent="0.3">
      <c r="B1500" s="7" t="s">
        <v>1008</v>
      </c>
      <c r="C1500" s="2" t="s">
        <v>1551</v>
      </c>
    </row>
    <row r="1501" spans="2:3" x14ac:dyDescent="0.3">
      <c r="B1501" s="7" t="s">
        <v>1553</v>
      </c>
      <c r="C1501" s="2" t="s">
        <v>1552</v>
      </c>
    </row>
    <row r="1502" spans="2:3" x14ac:dyDescent="0.3">
      <c r="B1502" s="7" t="s">
        <v>1554</v>
      </c>
      <c r="C1502" s="2" t="s">
        <v>1552</v>
      </c>
    </row>
    <row r="1503" spans="2:3" x14ac:dyDescent="0.3">
      <c r="B1503" s="7" t="s">
        <v>1555</v>
      </c>
      <c r="C1503" s="2" t="s">
        <v>1552</v>
      </c>
    </row>
    <row r="1504" spans="2:3" x14ac:dyDescent="0.3">
      <c r="B1504" s="7" t="s">
        <v>1556</v>
      </c>
      <c r="C1504" s="2" t="s">
        <v>1552</v>
      </c>
    </row>
    <row r="1505" spans="2:3" x14ac:dyDescent="0.3">
      <c r="B1505" s="7" t="s">
        <v>1557</v>
      </c>
      <c r="C1505" s="2" t="s">
        <v>1552</v>
      </c>
    </row>
    <row r="1506" spans="2:3" x14ac:dyDescent="0.3">
      <c r="B1506" s="7" t="s">
        <v>1558</v>
      </c>
      <c r="C1506" s="2" t="s">
        <v>1552</v>
      </c>
    </row>
    <row r="1507" spans="2:3" x14ac:dyDescent="0.3">
      <c r="B1507" s="7" t="s">
        <v>1559</v>
      </c>
      <c r="C1507" s="2" t="s">
        <v>1552</v>
      </c>
    </row>
    <row r="1508" spans="2:3" x14ac:dyDescent="0.3">
      <c r="B1508" s="7" t="s">
        <v>1561</v>
      </c>
      <c r="C1508" s="2" t="s">
        <v>1560</v>
      </c>
    </row>
    <row r="1509" spans="2:3" x14ac:dyDescent="0.3">
      <c r="B1509" s="7" t="s">
        <v>1562</v>
      </c>
      <c r="C1509" s="2" t="s">
        <v>1560</v>
      </c>
    </row>
    <row r="1510" spans="2:3" x14ac:dyDescent="0.3">
      <c r="B1510" s="7" t="s">
        <v>1563</v>
      </c>
      <c r="C1510" s="2" t="s">
        <v>1560</v>
      </c>
    </row>
    <row r="1511" spans="2:3" x14ac:dyDescent="0.3">
      <c r="B1511" s="7" t="s">
        <v>1564</v>
      </c>
      <c r="C1511" s="2" t="s">
        <v>1560</v>
      </c>
    </row>
    <row r="1512" spans="2:3" x14ac:dyDescent="0.3">
      <c r="B1512" s="7" t="s">
        <v>1565</v>
      </c>
      <c r="C1512" s="2" t="s">
        <v>1560</v>
      </c>
    </row>
    <row r="1513" spans="2:3" x14ac:dyDescent="0.3">
      <c r="B1513" s="7" t="s">
        <v>1566</v>
      </c>
      <c r="C1513" s="2" t="s">
        <v>1560</v>
      </c>
    </row>
    <row r="1514" spans="2:3" x14ac:dyDescent="0.3">
      <c r="B1514" s="7" t="s">
        <v>1567</v>
      </c>
      <c r="C1514" s="2" t="s">
        <v>1560</v>
      </c>
    </row>
    <row r="1515" spans="2:3" x14ac:dyDescent="0.3">
      <c r="B1515" s="7" t="s">
        <v>1568</v>
      </c>
      <c r="C1515" s="2" t="s">
        <v>1560</v>
      </c>
    </row>
    <row r="1516" spans="2:3" x14ac:dyDescent="0.3">
      <c r="B1516" s="7" t="s">
        <v>1569</v>
      </c>
      <c r="C1516" s="2" t="s">
        <v>1560</v>
      </c>
    </row>
    <row r="1517" spans="2:3" x14ac:dyDescent="0.3">
      <c r="B1517" s="7" t="s">
        <v>1570</v>
      </c>
      <c r="C1517" s="2" t="s">
        <v>1560</v>
      </c>
    </row>
    <row r="1518" spans="2:3" x14ac:dyDescent="0.3">
      <c r="B1518" s="7" t="s">
        <v>1571</v>
      </c>
      <c r="C1518" s="2" t="s">
        <v>1560</v>
      </c>
    </row>
    <row r="1519" spans="2:3" x14ac:dyDescent="0.3">
      <c r="B1519" s="7" t="s">
        <v>343</v>
      </c>
      <c r="C1519" s="2" t="s">
        <v>1572</v>
      </c>
    </row>
    <row r="1520" spans="2:3" x14ac:dyDescent="0.3">
      <c r="B1520" s="7" t="s">
        <v>1573</v>
      </c>
      <c r="C1520" s="2" t="s">
        <v>1572</v>
      </c>
    </row>
    <row r="1521" spans="2:3" x14ac:dyDescent="0.3">
      <c r="B1521" s="7" t="s">
        <v>1574</v>
      </c>
      <c r="C1521" s="2" t="s">
        <v>1572</v>
      </c>
    </row>
    <row r="1522" spans="2:3" x14ac:dyDescent="0.3">
      <c r="B1522" s="7" t="s">
        <v>1576</v>
      </c>
      <c r="C1522" s="2" t="s">
        <v>1575</v>
      </c>
    </row>
    <row r="1523" spans="2:3" x14ac:dyDescent="0.3">
      <c r="B1523" s="7" t="s">
        <v>1577</v>
      </c>
      <c r="C1523" s="2" t="s">
        <v>1575</v>
      </c>
    </row>
    <row r="1524" spans="2:3" x14ac:dyDescent="0.3">
      <c r="B1524" s="7" t="s">
        <v>1578</v>
      </c>
      <c r="C1524" s="2" t="s">
        <v>1575</v>
      </c>
    </row>
    <row r="1525" spans="2:3" x14ac:dyDescent="0.3">
      <c r="B1525" s="7" t="s">
        <v>1579</v>
      </c>
      <c r="C1525" s="2" t="s">
        <v>1575</v>
      </c>
    </row>
    <row r="1526" spans="2:3" x14ac:dyDescent="0.3">
      <c r="B1526" s="7" t="s">
        <v>1580</v>
      </c>
      <c r="C1526" s="2" t="s">
        <v>1575</v>
      </c>
    </row>
    <row r="1527" spans="2:3" x14ac:dyDescent="0.3">
      <c r="B1527" s="7" t="s">
        <v>1581</v>
      </c>
      <c r="C1527" s="2" t="s">
        <v>1575</v>
      </c>
    </row>
    <row r="1528" spans="2:3" x14ac:dyDescent="0.3">
      <c r="B1528" s="7" t="s">
        <v>1582</v>
      </c>
      <c r="C1528" s="2" t="s">
        <v>1575</v>
      </c>
    </row>
    <row r="1529" spans="2:3" x14ac:dyDescent="0.3">
      <c r="B1529" s="7" t="s">
        <v>1584</v>
      </c>
      <c r="C1529" s="2" t="s">
        <v>1583</v>
      </c>
    </row>
    <row r="1530" spans="2:3" x14ac:dyDescent="0.3">
      <c r="B1530" s="7" t="s">
        <v>1585</v>
      </c>
      <c r="C1530" s="2" t="s">
        <v>1583</v>
      </c>
    </row>
    <row r="1531" spans="2:3" x14ac:dyDescent="0.3">
      <c r="B1531" s="7" t="s">
        <v>1586</v>
      </c>
      <c r="C1531" s="2" t="s">
        <v>1583</v>
      </c>
    </row>
    <row r="1532" spans="2:3" x14ac:dyDescent="0.3">
      <c r="B1532" s="7" t="s">
        <v>1587</v>
      </c>
      <c r="C1532" s="2" t="s">
        <v>1583</v>
      </c>
    </row>
    <row r="1533" spans="2:3" x14ac:dyDescent="0.3">
      <c r="B1533" s="7" t="s">
        <v>1588</v>
      </c>
      <c r="C1533" s="2" t="s">
        <v>1583</v>
      </c>
    </row>
    <row r="1534" spans="2:3" x14ac:dyDescent="0.3">
      <c r="B1534" s="7" t="s">
        <v>1589</v>
      </c>
      <c r="C1534" s="2" t="s">
        <v>1583</v>
      </c>
    </row>
    <row r="1535" spans="2:3" x14ac:dyDescent="0.3">
      <c r="B1535" s="7" t="s">
        <v>1591</v>
      </c>
      <c r="C1535" s="2" t="s">
        <v>1590</v>
      </c>
    </row>
    <row r="1536" spans="2:3" x14ac:dyDescent="0.3">
      <c r="B1536" s="7" t="s">
        <v>1592</v>
      </c>
      <c r="C1536" s="2" t="s">
        <v>1590</v>
      </c>
    </row>
    <row r="1537" spans="2:3" x14ac:dyDescent="0.3">
      <c r="B1537" s="7" t="s">
        <v>1593</v>
      </c>
      <c r="C1537" s="2" t="s">
        <v>1590</v>
      </c>
    </row>
    <row r="1538" spans="2:3" x14ac:dyDescent="0.3">
      <c r="B1538" s="7" t="s">
        <v>1594</v>
      </c>
      <c r="C1538" s="2" t="s">
        <v>1590</v>
      </c>
    </row>
    <row r="1539" spans="2:3" x14ac:dyDescent="0.3">
      <c r="B1539" s="7" t="s">
        <v>1596</v>
      </c>
      <c r="C1539" s="2" t="s">
        <v>1595</v>
      </c>
    </row>
    <row r="1540" spans="2:3" x14ac:dyDescent="0.3">
      <c r="B1540" s="7" t="s">
        <v>1597</v>
      </c>
      <c r="C1540" s="2" t="s">
        <v>1595</v>
      </c>
    </row>
  </sheetData>
  <sheetProtection algorithmName="SHA-512" hashValue="SgZpSyJJuAd+4wDQImo9oI3o8FqSWZpx79Ut1LiBOPo1CHxocTFrXqczlbd0rOFr3Ifw5PKxfD+DUlsbW90Dng==" saltValue="NwF7jW5IqJ4aYIzL3Bpx6w==" spinCount="100000" sheet="1" objects="1" scenarios="1"/>
  <mergeCells count="1">
    <mergeCell ref="E2:L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13EFF-1E26-4971-8CBE-3D638BAC8122}">
  <sheetPr codeName="Sheet3"/>
  <dimension ref="A1:C1992"/>
  <sheetViews>
    <sheetView workbookViewId="0">
      <selection activeCell="C10" sqref="C10"/>
    </sheetView>
  </sheetViews>
  <sheetFormatPr defaultRowHeight="14.4" x14ac:dyDescent="0.3"/>
  <cols>
    <col min="1" max="1" width="22.21875" customWidth="1"/>
    <col min="2" max="2" width="17.5546875" customWidth="1"/>
  </cols>
  <sheetData>
    <row r="1" spans="1:2" x14ac:dyDescent="0.3">
      <c r="A1" s="8" t="s">
        <v>1654</v>
      </c>
    </row>
    <row r="2" spans="1:2" x14ac:dyDescent="0.3">
      <c r="A2" s="3" t="s">
        <v>1648</v>
      </c>
      <c r="B2" t="str">
        <f t="shared" ref="B2:B28" si="0">VLOOKUP(A2,test,2,FALSE)</f>
        <v>GL</v>
      </c>
    </row>
    <row r="3" spans="1:2" x14ac:dyDescent="0.3">
      <c r="A3" s="4" t="s">
        <v>829</v>
      </c>
      <c r="B3" t="str">
        <f t="shared" si="0"/>
        <v>SK</v>
      </c>
    </row>
    <row r="4" spans="1:2" x14ac:dyDescent="0.3">
      <c r="A4" s="3" t="s">
        <v>1001</v>
      </c>
      <c r="B4" t="str">
        <f t="shared" si="0"/>
        <v>DN</v>
      </c>
    </row>
    <row r="5" spans="1:2" x14ac:dyDescent="0.3">
      <c r="A5" s="4" t="s">
        <v>1649</v>
      </c>
      <c r="B5" t="str">
        <f t="shared" si="0"/>
        <v>BH</v>
      </c>
    </row>
    <row r="6" spans="1:2" x14ac:dyDescent="0.3">
      <c r="A6" s="3" t="s">
        <v>1331</v>
      </c>
      <c r="B6" t="str">
        <f t="shared" si="0"/>
        <v>SA</v>
      </c>
    </row>
    <row r="7" spans="1:2" x14ac:dyDescent="0.3">
      <c r="A7" s="4" t="s">
        <v>262</v>
      </c>
      <c r="B7" t="str">
        <f t="shared" si="0"/>
        <v>IV</v>
      </c>
    </row>
    <row r="8" spans="1:2" x14ac:dyDescent="0.3">
      <c r="A8" s="3" t="s">
        <v>16</v>
      </c>
      <c r="B8" t="str">
        <f t="shared" si="0"/>
        <v>B</v>
      </c>
    </row>
    <row r="9" spans="1:2" x14ac:dyDescent="0.3">
      <c r="A9" s="4" t="s">
        <v>1091</v>
      </c>
      <c r="B9" t="str">
        <f t="shared" si="0"/>
        <v>HP</v>
      </c>
    </row>
    <row r="10" spans="1:2" x14ac:dyDescent="0.3">
      <c r="A10" s="3" t="s">
        <v>1650</v>
      </c>
      <c r="B10" t="str">
        <f t="shared" si="0"/>
        <v>PE</v>
      </c>
    </row>
    <row r="11" spans="1:2" x14ac:dyDescent="0.3">
      <c r="A11" s="4" t="s">
        <v>400</v>
      </c>
      <c r="B11" t="str">
        <f t="shared" si="0"/>
        <v>PA</v>
      </c>
    </row>
    <row r="12" spans="1:2" x14ac:dyDescent="0.3">
      <c r="A12" s="3" t="s">
        <v>1651</v>
      </c>
      <c r="B12" t="str">
        <f t="shared" si="0"/>
        <v>EH</v>
      </c>
    </row>
    <row r="13" spans="1:2" x14ac:dyDescent="0.3">
      <c r="A13" s="4" t="s">
        <v>1652</v>
      </c>
      <c r="B13" t="str">
        <f t="shared" si="0"/>
        <v>E</v>
      </c>
    </row>
    <row r="14" spans="1:2" x14ac:dyDescent="0.3">
      <c r="A14" s="3" t="s">
        <v>1653</v>
      </c>
      <c r="B14" t="str">
        <f t="shared" si="0"/>
        <v>NP</v>
      </c>
    </row>
    <row r="15" spans="1:2" x14ac:dyDescent="0.3">
      <c r="A15" s="4" t="s">
        <v>1458</v>
      </c>
      <c r="B15" t="str">
        <f t="shared" si="0"/>
        <v>TF</v>
      </c>
    </row>
    <row r="16" spans="1:2" x14ac:dyDescent="0.3">
      <c r="A16" s="3" t="s">
        <v>331</v>
      </c>
      <c r="B16" t="str">
        <f t="shared" si="0"/>
        <v>LL</v>
      </c>
    </row>
    <row r="17" spans="1:3" x14ac:dyDescent="0.3">
      <c r="A17" s="4" t="s">
        <v>34</v>
      </c>
      <c r="B17" t="str">
        <f t="shared" si="0"/>
        <v>BA</v>
      </c>
    </row>
    <row r="18" spans="1:3" x14ac:dyDescent="0.3">
      <c r="A18" s="3" t="s">
        <v>1655</v>
      </c>
      <c r="B18" t="str">
        <f t="shared" si="0"/>
        <v>TR</v>
      </c>
    </row>
    <row r="19" spans="1:3" x14ac:dyDescent="0.3">
      <c r="A19" s="4" t="s">
        <v>392</v>
      </c>
      <c r="B19" t="str">
        <f t="shared" si="0"/>
        <v>PA</v>
      </c>
      <c r="C19" s="3"/>
    </row>
    <row r="20" spans="1:3" x14ac:dyDescent="0.3">
      <c r="A20" s="3" t="s">
        <v>1418</v>
      </c>
      <c r="B20" t="str">
        <f t="shared" si="0"/>
        <v>TA</v>
      </c>
    </row>
    <row r="21" spans="1:3" x14ac:dyDescent="0.3">
      <c r="A21" s="4" t="s">
        <v>1600</v>
      </c>
      <c r="B21" t="str">
        <f t="shared" si="0"/>
        <v>CB</v>
      </c>
    </row>
    <row r="22" spans="1:3" x14ac:dyDescent="0.3">
      <c r="A22" s="3" t="s">
        <v>1656</v>
      </c>
      <c r="B22" t="str">
        <f t="shared" si="0"/>
        <v>GL</v>
      </c>
    </row>
    <row r="23" spans="1:3" x14ac:dyDescent="0.3">
      <c r="A23" s="4" t="s">
        <v>19</v>
      </c>
      <c r="B23" t="str">
        <f t="shared" si="0"/>
        <v>B</v>
      </c>
    </row>
    <row r="24" spans="1:3" x14ac:dyDescent="0.3">
      <c r="A24" s="3" t="s">
        <v>1657</v>
      </c>
      <c r="B24" t="str">
        <f t="shared" si="0"/>
        <v>IV</v>
      </c>
    </row>
    <row r="25" spans="1:3" x14ac:dyDescent="0.3">
      <c r="A25" s="4" t="s">
        <v>21</v>
      </c>
      <c r="B25" t="str">
        <f t="shared" si="0"/>
        <v>B</v>
      </c>
    </row>
    <row r="26" spans="1:3" x14ac:dyDescent="0.3">
      <c r="A26" s="3" t="s">
        <v>550</v>
      </c>
      <c r="B26" t="str">
        <f t="shared" si="0"/>
        <v>CA</v>
      </c>
    </row>
    <row r="27" spans="1:3" x14ac:dyDescent="0.3">
      <c r="A27" s="4" t="s">
        <v>579</v>
      </c>
      <c r="B27" t="str">
        <f t="shared" si="0"/>
        <v>DA</v>
      </c>
    </row>
    <row r="28" spans="1:3" x14ac:dyDescent="0.3">
      <c r="A28" s="3" t="s">
        <v>409</v>
      </c>
      <c r="B28" t="str">
        <f t="shared" si="0"/>
        <v>PE</v>
      </c>
    </row>
    <row r="1989" spans="1:1" x14ac:dyDescent="0.3">
      <c r="A1989" s="8"/>
    </row>
    <row r="1990" spans="1:1" x14ac:dyDescent="0.3">
      <c r="A1990" s="8"/>
    </row>
    <row r="1991" spans="1:1" x14ac:dyDescent="0.3">
      <c r="A1991" s="8"/>
    </row>
    <row r="1992" spans="1:1" x14ac:dyDescent="0.3">
      <c r="A1992" s="8"/>
    </row>
  </sheetData>
  <sheetProtection algorithmName="SHA-512" hashValue="7BQOg5RrFhTooZoRjHiixLCUM3/hcBd2eEZdWg+VZHsLDIRhIpntfeHIEhPc17fQqla0WcSpz7oBvrCuL1gwXA==" saltValue="8bojsAadTKRXqivO5A608A==" spinCount="100000" sheet="1" objects="1" scenarios="1"/>
  <conditionalFormatting sqref="A2:A95">
    <cfRule type="expression" dxfId="15" priority="1">
      <formula>ISBLANK(A2:G1987)</formula>
    </cfRule>
  </conditionalFormatting>
  <conditionalFormatting sqref="A96:A211">
    <cfRule type="expression" dxfId="14" priority="16">
      <formula>ISBLANK(A96:G2082)</formula>
    </cfRule>
  </conditionalFormatting>
  <conditionalFormatting sqref="A212:A214">
    <cfRule type="expression" dxfId="13" priority="15">
      <formula>ISBLANK(A212:G2199)</formula>
    </cfRule>
  </conditionalFormatting>
  <conditionalFormatting sqref="A215:A330">
    <cfRule type="expression" dxfId="12" priority="14">
      <formula>ISBLANK(A215:G2203)</formula>
    </cfRule>
  </conditionalFormatting>
  <conditionalFormatting sqref="A331:A808">
    <cfRule type="expression" dxfId="11" priority="13">
      <formula>ISBLANK(A331:G2320)</formula>
    </cfRule>
  </conditionalFormatting>
  <conditionalFormatting sqref="A809:A1158">
    <cfRule type="expression" dxfId="10" priority="12">
      <formula>ISBLANK(A809:G2799)</formula>
    </cfRule>
  </conditionalFormatting>
  <conditionalFormatting sqref="A1159:A1203">
    <cfRule type="expression" dxfId="9" priority="11">
      <formula>ISBLANK(A1159:G3150)</formula>
    </cfRule>
  </conditionalFormatting>
  <conditionalFormatting sqref="A1204:A1383">
    <cfRule type="expression" dxfId="8" priority="10">
      <formula>ISBLANK(A1204:G3196)</formula>
    </cfRule>
  </conditionalFormatting>
  <conditionalFormatting sqref="A1384:A1694">
    <cfRule type="expression" dxfId="7" priority="9">
      <formula>ISBLANK(A1384:G3377)</formula>
    </cfRule>
  </conditionalFormatting>
  <conditionalFormatting sqref="A1695:A1704">
    <cfRule type="expression" dxfId="6" priority="8">
      <formula>ISBLANK(A1695:G3689)</formula>
    </cfRule>
  </conditionalFormatting>
  <conditionalFormatting sqref="A1705:A1783">
    <cfRule type="expression" dxfId="5" priority="7">
      <formula>ISBLANK(A1705:G3700)</formula>
    </cfRule>
  </conditionalFormatting>
  <conditionalFormatting sqref="A1784:A1807">
    <cfRule type="expression" dxfId="4" priority="6">
      <formula>ISBLANK(A1784:G3781)</formula>
    </cfRule>
  </conditionalFormatting>
  <conditionalFormatting sqref="A1808:A1845">
    <cfRule type="expression" dxfId="3" priority="5">
      <formula>ISBLANK(A1808:G3806)</formula>
    </cfRule>
  </conditionalFormatting>
  <conditionalFormatting sqref="A1846:A1987">
    <cfRule type="expression" dxfId="2" priority="4">
      <formula>ISBLANK(A1846:G3845)</formula>
    </cfRule>
  </conditionalFormatting>
  <conditionalFormatting sqref="A1989:A1992">
    <cfRule type="expression" dxfId="1" priority="3">
      <formula>" =LEN(A4)=0 "</formula>
    </cfRule>
  </conditionalFormatting>
  <conditionalFormatting sqref="C19">
    <cfRule type="expression" dxfId="0" priority="20">
      <formula>ISBLANK(A1:G1986)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DDE319C-3171-4FF4-9DCF-F7AA4491014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3</vt:i4>
      </vt:variant>
    </vt:vector>
  </HeadingPairs>
  <TitlesOfParts>
    <vt:vector size="11" baseType="lpstr">
      <vt:lpstr>Task 4.0</vt:lpstr>
      <vt:lpstr>Task 4.1 Counting Blank Cells</vt:lpstr>
      <vt:lpstr>Task 4.1 Deleting Blank Cells</vt:lpstr>
      <vt:lpstr>Task 4.2</vt:lpstr>
      <vt:lpstr>Task 4.3</vt:lpstr>
      <vt:lpstr>Task 4.4</vt:lpstr>
      <vt:lpstr>Postal Codes 1</vt:lpstr>
      <vt:lpstr>Postal Codes 2</vt:lpstr>
      <vt:lpstr>Postcodes</vt:lpstr>
      <vt:lpstr>ProductName</vt:lpstr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Panagiotis Petridis</dc:creator>
  <cp:lastModifiedBy>YASH PAWAR</cp:lastModifiedBy>
  <dcterms:created xsi:type="dcterms:W3CDTF">2019-02-05T00:11:15Z</dcterms:created>
  <dcterms:modified xsi:type="dcterms:W3CDTF">2024-08-17T22:35:34Z</dcterms:modified>
</cp:coreProperties>
</file>